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2.xml" ContentType="application/vnd.openxmlformats-officedocument.spreadsheetml.comment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omments3.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202300"/>
  <mc:AlternateContent xmlns:mc="http://schemas.openxmlformats.org/markup-compatibility/2006">
    <mc:Choice Requires="x15">
      <x15ac:absPath xmlns:x15ac="http://schemas.microsoft.com/office/spreadsheetml/2010/11/ac" url="https://d.docs.live.net/12d08f28ec0d33fb/Documents/MEGA/MEGAsync/Paper_Connection/"/>
    </mc:Choice>
  </mc:AlternateContent>
  <xr:revisionPtr revIDLastSave="917" documentId="8_{5166C403-8530-4154-8476-07CCF81BD4E5}" xr6:coauthVersionLast="47" xr6:coauthVersionMax="47" xr10:uidLastSave="{0B7BCE5E-42F3-4214-A79C-14B377C78507}"/>
  <bookViews>
    <workbookView xWindow="20370" yWindow="15" windowWidth="29040" windowHeight="15720" xr2:uid="{446E3923-5661-4735-A185-1B72484081BD}"/>
  </bookViews>
  <sheets>
    <sheet name="Customer_Perf" sheetId="3" r:id="rId1"/>
    <sheet name="Customer_Nat_Sum" sheetId="7" r:id="rId2"/>
    <sheet name="Customer_Reg_Sum" sheetId="6" r:id="rId3"/>
    <sheet name="Report_Info" sheetId="8" r:id="rId4"/>
    <sheet name="Data_Customer_Nat_Sum" sheetId="5" state="hidden" r:id="rId5"/>
    <sheet name="Data_Customer_Reg_Sum" sheetId="1" state="hidden" r:id="rId6"/>
    <sheet name="Data_Cust_Month" sheetId="2" state="hidden" r:id="rId7"/>
    <sheet name="Drop_Down_Data" sheetId="4" state="hidden" r:id="rId8"/>
  </sheets>
  <definedNames>
    <definedName name="_xlnm._FilterDatabase" localSheetId="6" hidden="1">Data_Cust_Month!$C$1:$P$482</definedName>
    <definedName name="_xlnm._FilterDatabase" localSheetId="4" hidden="1">Data_Customer_Nat_Sum!$A$1:$Q$1</definedName>
    <definedName name="_xlnm._FilterDatabase" localSheetId="5" hidden="1">Data_Customer_Reg_Sum!$A$1:$T$1</definedName>
    <definedName name="Enter_Acct">Customer_Perf!$B$3</definedName>
    <definedName name="Lookup_Metric">Drop_Down_Data!$A$2:$A$4</definedName>
    <definedName name="Lookup_Year">Drop_Down_Data!$C$2:$C$4</definedName>
    <definedName name="_xlnm.Print_Area" localSheetId="0">Customer_Perf!$E$2:$X$38</definedName>
    <definedName name="Prior_Year">Customer_Perf!$I$16</definedName>
    <definedName name="Select_Metric">Customer_Perf!$B$7</definedName>
    <definedName name="Select_Year">Customer_Perf!$B$5</definedName>
    <definedName name="Slicer_AccountRep">#N/A</definedName>
    <definedName name="Slicer_CustSegment">#N/A</definedName>
    <definedName name="Slicer_CustType">#N/A</definedName>
    <definedName name="Slicer_CustType1">#N/A</definedName>
    <definedName name="Slicer_OwningReg">#N/A</definedName>
    <definedName name="Slicer_OwningRegionName">#N/A</definedName>
    <definedName name="Slicer_RankGrossProfit">#N/A</definedName>
    <definedName name="Slicer_RankNetProfit">#N/A</definedName>
    <definedName name="Slicer_RankSales">#N/A</definedName>
    <definedName name="Slicer_RegionName">#N/A</definedName>
    <definedName name="Slicer_SalesRep">#N/A</definedName>
    <definedName name="Slicer_Yr">#N/A</definedName>
    <definedName name="Slicer_Yr1">#N/A</definedName>
  </definedNames>
  <calcPr calcId="191029"/>
  <pivotCaches>
    <pivotCache cacheId="5" r:id="rId9"/>
    <pivotCache cacheId="6"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4" l="1" a="1"/>
  <c r="C2" i="4" s="1"/>
  <c r="V1527" i="1" l="1"/>
  <c r="T1527" i="1"/>
  <c r="U1527" i="1" s="1"/>
  <c r="V1526" i="1"/>
  <c r="U1526" i="1"/>
  <c r="T1526" i="1"/>
  <c r="V1525" i="1"/>
  <c r="U1525" i="1"/>
  <c r="T1525" i="1"/>
  <c r="V1524" i="1"/>
  <c r="T1524" i="1"/>
  <c r="U1524" i="1" s="1"/>
  <c r="V1523" i="1"/>
  <c r="T1523" i="1"/>
  <c r="U1523" i="1" s="1"/>
  <c r="V1522" i="1"/>
  <c r="U1522" i="1"/>
  <c r="T1522" i="1"/>
  <c r="V1521" i="1"/>
  <c r="U1521" i="1"/>
  <c r="T1521" i="1"/>
  <c r="V1520" i="1"/>
  <c r="T1520" i="1"/>
  <c r="U1520" i="1" s="1"/>
  <c r="V1519" i="1"/>
  <c r="T1519" i="1"/>
  <c r="U1519" i="1" s="1"/>
  <c r="V1518" i="1"/>
  <c r="U1518" i="1"/>
  <c r="T1518" i="1"/>
  <c r="V1517" i="1"/>
  <c r="U1517" i="1"/>
  <c r="T1517" i="1"/>
  <c r="V1516" i="1"/>
  <c r="T1516" i="1"/>
  <c r="U1516" i="1" s="1"/>
  <c r="V1515" i="1"/>
  <c r="T1515" i="1"/>
  <c r="U1515" i="1" s="1"/>
  <c r="V1514" i="1"/>
  <c r="U1514" i="1"/>
  <c r="T1514" i="1"/>
  <c r="V1513" i="1"/>
  <c r="U1513" i="1"/>
  <c r="T1513" i="1"/>
  <c r="V1512" i="1"/>
  <c r="T1512" i="1"/>
  <c r="U1512" i="1" s="1"/>
  <c r="V1511" i="1"/>
  <c r="T1511" i="1"/>
  <c r="U1511" i="1" s="1"/>
  <c r="V1510" i="1"/>
  <c r="U1510" i="1"/>
  <c r="T1510" i="1"/>
  <c r="V1509" i="1"/>
  <c r="U1509" i="1"/>
  <c r="T1509" i="1"/>
  <c r="V1508" i="1"/>
  <c r="T1508" i="1"/>
  <c r="U1508" i="1" s="1"/>
  <c r="V1507" i="1"/>
  <c r="T1507" i="1"/>
  <c r="U1507" i="1" s="1"/>
  <c r="V1506" i="1"/>
  <c r="U1506" i="1"/>
  <c r="T1506" i="1"/>
  <c r="V1505" i="1"/>
  <c r="U1505" i="1"/>
  <c r="T1505" i="1"/>
  <c r="V1504" i="1"/>
  <c r="T1504" i="1"/>
  <c r="U1504" i="1" s="1"/>
  <c r="V1503" i="1"/>
  <c r="T1503" i="1"/>
  <c r="U1503" i="1" s="1"/>
  <c r="V1502" i="1"/>
  <c r="U1502" i="1"/>
  <c r="T1502" i="1"/>
  <c r="V1501" i="1"/>
  <c r="U1501" i="1"/>
  <c r="T1501" i="1"/>
  <c r="V1500" i="1"/>
  <c r="T1500" i="1"/>
  <c r="U1500" i="1" s="1"/>
  <c r="V1499" i="1"/>
  <c r="T1499" i="1"/>
  <c r="U1499" i="1" s="1"/>
  <c r="V1498" i="1"/>
  <c r="U1498" i="1"/>
  <c r="T1498" i="1"/>
  <c r="V1497" i="1"/>
  <c r="U1497" i="1"/>
  <c r="T1497" i="1"/>
  <c r="V1496" i="1"/>
  <c r="T1496" i="1"/>
  <c r="U1496" i="1" s="1"/>
  <c r="V1495" i="1"/>
  <c r="T1495" i="1"/>
  <c r="U1495" i="1" s="1"/>
  <c r="V1494" i="1"/>
  <c r="U1494" i="1"/>
  <c r="T1494" i="1"/>
  <c r="V1493" i="1"/>
  <c r="U1493" i="1"/>
  <c r="T1493" i="1"/>
  <c r="V1492" i="1"/>
  <c r="T1492" i="1"/>
  <c r="U1492" i="1" s="1"/>
  <c r="V1491" i="1"/>
  <c r="T1491" i="1"/>
  <c r="U1491" i="1" s="1"/>
  <c r="V1490" i="1"/>
  <c r="U1490" i="1"/>
  <c r="T1490" i="1"/>
  <c r="V1489" i="1"/>
  <c r="U1489" i="1"/>
  <c r="T1489" i="1"/>
  <c r="V1488" i="1"/>
  <c r="T1488" i="1"/>
  <c r="U1488" i="1" s="1"/>
  <c r="V1487" i="1"/>
  <c r="T1487" i="1"/>
  <c r="U1487" i="1" s="1"/>
  <c r="V1486" i="1"/>
  <c r="U1486" i="1"/>
  <c r="T1486" i="1"/>
  <c r="V1485" i="1"/>
  <c r="U1485" i="1"/>
  <c r="T1485" i="1"/>
  <c r="V1484" i="1"/>
  <c r="T1484" i="1"/>
  <c r="U1484" i="1" s="1"/>
  <c r="V1483" i="1"/>
  <c r="T1483" i="1"/>
  <c r="U1483" i="1" s="1"/>
  <c r="V1482" i="1"/>
  <c r="U1482" i="1"/>
  <c r="T1482" i="1"/>
  <c r="V1481" i="1"/>
  <c r="U1481" i="1"/>
  <c r="T1481" i="1"/>
  <c r="V1480" i="1"/>
  <c r="T1480" i="1"/>
  <c r="U1480" i="1" s="1"/>
  <c r="V1479" i="1"/>
  <c r="T1479" i="1"/>
  <c r="U1479" i="1" s="1"/>
  <c r="V1478" i="1"/>
  <c r="U1478" i="1"/>
  <c r="T1478" i="1"/>
  <c r="V1477" i="1"/>
  <c r="U1477" i="1"/>
  <c r="T1477" i="1"/>
  <c r="V1476" i="1"/>
  <c r="T1476" i="1"/>
  <c r="U1476" i="1" s="1"/>
  <c r="V1475" i="1"/>
  <c r="T1475" i="1"/>
  <c r="U1475" i="1" s="1"/>
  <c r="V1474" i="1"/>
  <c r="U1474" i="1"/>
  <c r="T1474" i="1"/>
  <c r="V1473" i="1"/>
  <c r="U1473" i="1"/>
  <c r="T1473" i="1"/>
  <c r="V1472" i="1"/>
  <c r="T1472" i="1"/>
  <c r="U1472" i="1" s="1"/>
  <c r="V1471" i="1"/>
  <c r="T1471" i="1"/>
  <c r="U1471" i="1" s="1"/>
  <c r="V1470" i="1"/>
  <c r="U1470" i="1"/>
  <c r="T1470" i="1"/>
  <c r="V1469" i="1"/>
  <c r="U1469" i="1"/>
  <c r="T1469" i="1"/>
  <c r="V1468" i="1"/>
  <c r="T1468" i="1"/>
  <c r="U1468" i="1" s="1"/>
  <c r="V1467" i="1"/>
  <c r="T1467" i="1"/>
  <c r="U1467" i="1" s="1"/>
  <c r="V1466" i="1"/>
  <c r="U1466" i="1"/>
  <c r="T1466" i="1"/>
  <c r="V1465" i="1"/>
  <c r="U1465" i="1"/>
  <c r="T1465" i="1"/>
  <c r="V1464" i="1"/>
  <c r="T1464" i="1"/>
  <c r="U1464" i="1" s="1"/>
  <c r="V1463" i="1"/>
  <c r="T1463" i="1"/>
  <c r="U1463" i="1" s="1"/>
  <c r="V1462" i="1"/>
  <c r="U1462" i="1"/>
  <c r="T1462" i="1"/>
  <c r="V1461" i="1"/>
  <c r="U1461" i="1"/>
  <c r="T1461" i="1"/>
  <c r="V1460" i="1"/>
  <c r="T1460" i="1"/>
  <c r="U1460" i="1" s="1"/>
  <c r="V1459" i="1"/>
  <c r="T1459" i="1"/>
  <c r="U1459" i="1" s="1"/>
  <c r="V1458" i="1"/>
  <c r="U1458" i="1"/>
  <c r="T1458" i="1"/>
  <c r="V1457" i="1"/>
  <c r="U1457" i="1"/>
  <c r="T1457" i="1"/>
  <c r="V1456" i="1"/>
  <c r="T1456" i="1"/>
  <c r="U1456" i="1" s="1"/>
  <c r="V1455" i="1"/>
  <c r="T1455" i="1"/>
  <c r="U1455" i="1" s="1"/>
  <c r="V1454" i="1"/>
  <c r="U1454" i="1"/>
  <c r="T1454" i="1"/>
  <c r="V1453" i="1"/>
  <c r="U1453" i="1"/>
  <c r="T1453" i="1"/>
  <c r="V1452" i="1"/>
  <c r="T1452" i="1"/>
  <c r="U1452" i="1" s="1"/>
  <c r="V1451" i="1"/>
  <c r="T1451" i="1"/>
  <c r="U1451" i="1" s="1"/>
  <c r="V1450" i="1"/>
  <c r="U1450" i="1"/>
  <c r="T1450" i="1"/>
  <c r="V1449" i="1"/>
  <c r="U1449" i="1"/>
  <c r="T1449" i="1"/>
  <c r="V1448" i="1"/>
  <c r="T1448" i="1"/>
  <c r="U1448" i="1" s="1"/>
  <c r="V1447" i="1"/>
  <c r="T1447" i="1"/>
  <c r="U1447" i="1" s="1"/>
  <c r="V1446" i="1"/>
  <c r="U1446" i="1"/>
  <c r="T1446" i="1"/>
  <c r="V1445" i="1"/>
  <c r="U1445" i="1"/>
  <c r="T1445" i="1"/>
  <c r="V1444" i="1"/>
  <c r="T1444" i="1"/>
  <c r="U1444" i="1" s="1"/>
  <c r="V1443" i="1"/>
  <c r="T1443" i="1"/>
  <c r="U1443" i="1" s="1"/>
  <c r="V1442" i="1"/>
  <c r="U1442" i="1"/>
  <c r="T1442" i="1"/>
  <c r="V1441" i="1"/>
  <c r="U1441" i="1"/>
  <c r="T1441" i="1"/>
  <c r="V1440" i="1"/>
  <c r="T1440" i="1"/>
  <c r="U1440" i="1" s="1"/>
  <c r="V1439" i="1"/>
  <c r="T1439" i="1"/>
  <c r="U1439" i="1" s="1"/>
  <c r="V1438" i="1"/>
  <c r="U1438" i="1"/>
  <c r="T1438" i="1"/>
  <c r="V1437" i="1"/>
  <c r="U1437" i="1"/>
  <c r="T1437" i="1"/>
  <c r="V1436" i="1"/>
  <c r="T1436" i="1"/>
  <c r="U1436" i="1" s="1"/>
  <c r="V1435" i="1"/>
  <c r="T1435" i="1"/>
  <c r="U1435" i="1" s="1"/>
  <c r="V1434" i="1"/>
  <c r="U1434" i="1"/>
  <c r="T1434" i="1"/>
  <c r="V1433" i="1"/>
  <c r="U1433" i="1"/>
  <c r="T1433" i="1"/>
  <c r="V1432" i="1"/>
  <c r="T1432" i="1"/>
  <c r="U1432" i="1" s="1"/>
  <c r="V1431" i="1"/>
  <c r="T1431" i="1"/>
  <c r="U1431" i="1" s="1"/>
  <c r="V1430" i="1"/>
  <c r="U1430" i="1"/>
  <c r="T1430" i="1"/>
  <c r="V1429" i="1"/>
  <c r="U1429" i="1"/>
  <c r="T1429" i="1"/>
  <c r="V1428" i="1"/>
  <c r="T1428" i="1"/>
  <c r="U1428" i="1" s="1"/>
  <c r="V1427" i="1"/>
  <c r="T1427" i="1"/>
  <c r="U1427" i="1" s="1"/>
  <c r="V1426" i="1"/>
  <c r="U1426" i="1"/>
  <c r="T1426" i="1"/>
  <c r="V1425" i="1"/>
  <c r="U1425" i="1"/>
  <c r="T1425" i="1"/>
  <c r="V1424" i="1"/>
  <c r="T1424" i="1"/>
  <c r="U1424" i="1" s="1"/>
  <c r="V1423" i="1"/>
  <c r="T1423" i="1"/>
  <c r="U1423" i="1" s="1"/>
  <c r="V1422" i="1"/>
  <c r="U1422" i="1"/>
  <c r="T1422" i="1"/>
  <c r="V1421" i="1"/>
  <c r="U1421" i="1"/>
  <c r="T1421" i="1"/>
  <c r="V1420" i="1"/>
  <c r="T1420" i="1"/>
  <c r="U1420" i="1" s="1"/>
  <c r="V1419" i="1"/>
  <c r="T1419" i="1"/>
  <c r="U1419" i="1" s="1"/>
  <c r="V1418" i="1"/>
  <c r="U1418" i="1"/>
  <c r="T1418" i="1"/>
  <c r="V1417" i="1"/>
  <c r="U1417" i="1"/>
  <c r="T1417" i="1"/>
  <c r="V1416" i="1"/>
  <c r="T1416" i="1"/>
  <c r="U1416" i="1" s="1"/>
  <c r="V1415" i="1"/>
  <c r="T1415" i="1"/>
  <c r="U1415" i="1" s="1"/>
  <c r="V1414" i="1"/>
  <c r="U1414" i="1"/>
  <c r="T1414" i="1"/>
  <c r="V1413" i="1"/>
  <c r="U1413" i="1"/>
  <c r="T1413" i="1"/>
  <c r="V1412" i="1"/>
  <c r="T1412" i="1"/>
  <c r="U1412" i="1" s="1"/>
  <c r="V1411" i="1"/>
  <c r="T1411" i="1"/>
  <c r="U1411" i="1" s="1"/>
  <c r="V1410" i="1"/>
  <c r="U1410" i="1"/>
  <c r="T1410" i="1"/>
  <c r="V1409" i="1"/>
  <c r="U1409" i="1"/>
  <c r="T1409" i="1"/>
  <c r="V1408" i="1"/>
  <c r="T1408" i="1"/>
  <c r="U1408" i="1" s="1"/>
  <c r="V1407" i="1"/>
  <c r="T1407" i="1"/>
  <c r="U1407" i="1" s="1"/>
  <c r="V1406" i="1"/>
  <c r="U1406" i="1"/>
  <c r="T1406" i="1"/>
  <c r="V1405" i="1"/>
  <c r="U1405" i="1"/>
  <c r="T1405" i="1"/>
  <c r="V1404" i="1"/>
  <c r="T1404" i="1"/>
  <c r="U1404" i="1" s="1"/>
  <c r="V1403" i="1"/>
  <c r="T1403" i="1"/>
  <c r="U1403" i="1" s="1"/>
  <c r="V1402" i="1"/>
  <c r="U1402" i="1"/>
  <c r="T1402" i="1"/>
  <c r="V1401" i="1"/>
  <c r="U1401" i="1"/>
  <c r="T1401" i="1"/>
  <c r="V1400" i="1"/>
  <c r="T1400" i="1"/>
  <c r="U1400" i="1" s="1"/>
  <c r="V1399" i="1"/>
  <c r="T1399" i="1"/>
  <c r="U1399" i="1" s="1"/>
  <c r="V1398" i="1"/>
  <c r="U1398" i="1"/>
  <c r="T1398" i="1"/>
  <c r="V1397" i="1"/>
  <c r="U1397" i="1"/>
  <c r="T1397" i="1"/>
  <c r="V1396" i="1"/>
  <c r="T1396" i="1"/>
  <c r="U1396" i="1" s="1"/>
  <c r="V1395" i="1"/>
  <c r="T1395" i="1"/>
  <c r="U1395" i="1" s="1"/>
  <c r="V1394" i="1"/>
  <c r="U1394" i="1"/>
  <c r="T1394" i="1"/>
  <c r="V1393" i="1"/>
  <c r="U1393" i="1"/>
  <c r="T1393" i="1"/>
  <c r="V1392" i="1"/>
  <c r="T1392" i="1"/>
  <c r="U1392" i="1" s="1"/>
  <c r="V1391" i="1"/>
  <c r="T1391" i="1"/>
  <c r="U1391" i="1" s="1"/>
  <c r="V1390" i="1"/>
  <c r="U1390" i="1"/>
  <c r="T1390" i="1"/>
  <c r="V1389" i="1"/>
  <c r="U1389" i="1"/>
  <c r="T1389" i="1"/>
  <c r="V1388" i="1"/>
  <c r="T1388" i="1"/>
  <c r="U1388" i="1" s="1"/>
  <c r="V1387" i="1"/>
  <c r="T1387" i="1"/>
  <c r="U1387" i="1" s="1"/>
  <c r="V1386" i="1"/>
  <c r="U1386" i="1"/>
  <c r="T1386" i="1"/>
  <c r="V1385" i="1"/>
  <c r="U1385" i="1"/>
  <c r="T1385" i="1"/>
  <c r="V1384" i="1"/>
  <c r="T1384" i="1"/>
  <c r="U1384" i="1" s="1"/>
  <c r="V1383" i="1"/>
  <c r="T1383" i="1"/>
  <c r="U1383" i="1" s="1"/>
  <c r="V1382" i="1"/>
  <c r="U1382" i="1"/>
  <c r="T1382" i="1"/>
  <c r="V1381" i="1"/>
  <c r="U1381" i="1"/>
  <c r="T1381" i="1"/>
  <c r="V1380" i="1"/>
  <c r="T1380" i="1"/>
  <c r="U1380" i="1" s="1"/>
  <c r="V1379" i="1"/>
  <c r="T1379" i="1"/>
  <c r="U1379" i="1" s="1"/>
  <c r="V1378" i="1"/>
  <c r="U1378" i="1"/>
  <c r="T1378" i="1"/>
  <c r="V1377" i="1"/>
  <c r="U1377" i="1"/>
  <c r="T1377" i="1"/>
  <c r="V1376" i="1"/>
  <c r="T1376" i="1"/>
  <c r="U1376" i="1" s="1"/>
  <c r="V1375" i="1"/>
  <c r="T1375" i="1"/>
  <c r="U1375" i="1" s="1"/>
  <c r="V1374" i="1"/>
  <c r="U1374" i="1"/>
  <c r="T1374" i="1"/>
  <c r="V1373" i="1"/>
  <c r="U1373" i="1"/>
  <c r="T1373" i="1"/>
  <c r="V1372" i="1"/>
  <c r="T1372" i="1"/>
  <c r="U1372" i="1" s="1"/>
  <c r="V1371" i="1"/>
  <c r="T1371" i="1"/>
  <c r="U1371" i="1" s="1"/>
  <c r="V1370" i="1"/>
  <c r="U1370" i="1"/>
  <c r="T1370" i="1"/>
  <c r="V1369" i="1"/>
  <c r="U1369" i="1"/>
  <c r="T1369" i="1"/>
  <c r="V1368" i="1"/>
  <c r="T1368" i="1"/>
  <c r="U1368" i="1" s="1"/>
  <c r="V1367" i="1"/>
  <c r="T1367" i="1"/>
  <c r="U1367" i="1" s="1"/>
  <c r="V1366" i="1"/>
  <c r="U1366" i="1"/>
  <c r="T1366" i="1"/>
  <c r="V1365" i="1"/>
  <c r="U1365" i="1"/>
  <c r="T1365" i="1"/>
  <c r="V1364" i="1"/>
  <c r="T1364" i="1"/>
  <c r="U1364" i="1" s="1"/>
  <c r="V1363" i="1"/>
  <c r="T1363" i="1"/>
  <c r="U1363" i="1" s="1"/>
  <c r="V1362" i="1"/>
  <c r="U1362" i="1"/>
  <c r="T1362" i="1"/>
  <c r="V1361" i="1"/>
  <c r="U1361" i="1"/>
  <c r="T1361" i="1"/>
  <c r="V1360" i="1"/>
  <c r="T1360" i="1"/>
  <c r="U1360" i="1" s="1"/>
  <c r="V1359" i="1"/>
  <c r="T1359" i="1"/>
  <c r="U1359" i="1" s="1"/>
  <c r="V1358" i="1"/>
  <c r="U1358" i="1"/>
  <c r="T1358" i="1"/>
  <c r="V1357" i="1"/>
  <c r="U1357" i="1"/>
  <c r="T1357" i="1"/>
  <c r="V1356" i="1"/>
  <c r="T1356" i="1"/>
  <c r="U1356" i="1" s="1"/>
  <c r="V1355" i="1"/>
  <c r="T1355" i="1"/>
  <c r="U1355" i="1" s="1"/>
  <c r="V1354" i="1"/>
  <c r="U1354" i="1"/>
  <c r="T1354" i="1"/>
  <c r="V1353" i="1"/>
  <c r="U1353" i="1"/>
  <c r="T1353" i="1"/>
  <c r="V1352" i="1"/>
  <c r="T1352" i="1"/>
  <c r="U1352" i="1" s="1"/>
  <c r="V1351" i="1"/>
  <c r="T1351" i="1"/>
  <c r="U1351" i="1" s="1"/>
  <c r="V1350" i="1"/>
  <c r="U1350" i="1"/>
  <c r="T1350" i="1"/>
  <c r="V1349" i="1"/>
  <c r="U1349" i="1"/>
  <c r="T1349" i="1"/>
  <c r="V1348" i="1"/>
  <c r="T1348" i="1"/>
  <c r="U1348" i="1" s="1"/>
  <c r="V1347" i="1"/>
  <c r="T1347" i="1"/>
  <c r="U1347" i="1" s="1"/>
  <c r="V1346" i="1"/>
  <c r="U1346" i="1"/>
  <c r="T1346" i="1"/>
  <c r="V1345" i="1"/>
  <c r="U1345" i="1"/>
  <c r="T1345" i="1"/>
  <c r="V1344" i="1"/>
  <c r="T1344" i="1"/>
  <c r="U1344" i="1" s="1"/>
  <c r="V1343" i="1"/>
  <c r="T1343" i="1"/>
  <c r="U1343" i="1" s="1"/>
  <c r="V1342" i="1"/>
  <c r="U1342" i="1"/>
  <c r="T1342" i="1"/>
  <c r="V1341" i="1"/>
  <c r="U1341" i="1"/>
  <c r="T1341" i="1"/>
  <c r="V1340" i="1"/>
  <c r="T1340" i="1"/>
  <c r="U1340" i="1" s="1"/>
  <c r="V1339" i="1"/>
  <c r="T1339" i="1"/>
  <c r="U1339" i="1" s="1"/>
  <c r="V1338" i="1"/>
  <c r="U1338" i="1"/>
  <c r="T1338" i="1"/>
  <c r="V1337" i="1"/>
  <c r="U1337" i="1"/>
  <c r="T1337" i="1"/>
  <c r="V1336" i="1"/>
  <c r="T1336" i="1"/>
  <c r="U1336" i="1" s="1"/>
  <c r="V1335" i="1"/>
  <c r="T1335" i="1"/>
  <c r="U1335" i="1" s="1"/>
  <c r="V1334" i="1"/>
  <c r="U1334" i="1"/>
  <c r="T1334" i="1"/>
  <c r="V1333" i="1"/>
  <c r="U1333" i="1"/>
  <c r="T1333" i="1"/>
  <c r="V1332" i="1"/>
  <c r="T1332" i="1"/>
  <c r="U1332" i="1" s="1"/>
  <c r="V1331" i="1"/>
  <c r="T1331" i="1"/>
  <c r="U1331" i="1" s="1"/>
  <c r="V1330" i="1"/>
  <c r="U1330" i="1"/>
  <c r="T1330" i="1"/>
  <c r="V1329" i="1"/>
  <c r="U1329" i="1"/>
  <c r="T1329" i="1"/>
  <c r="V1328" i="1"/>
  <c r="T1328" i="1"/>
  <c r="U1328" i="1" s="1"/>
  <c r="V1327" i="1"/>
  <c r="T1327" i="1"/>
  <c r="U1327" i="1" s="1"/>
  <c r="V1326" i="1"/>
  <c r="U1326" i="1"/>
  <c r="T1326" i="1"/>
  <c r="V1325" i="1"/>
  <c r="T1325" i="1"/>
  <c r="U1325" i="1" s="1"/>
  <c r="V1324" i="1"/>
  <c r="T1324" i="1"/>
  <c r="U1324" i="1" s="1"/>
  <c r="V1323" i="1"/>
  <c r="T1323" i="1"/>
  <c r="U1323" i="1" s="1"/>
  <c r="V1322" i="1"/>
  <c r="U1322" i="1"/>
  <c r="T1322" i="1"/>
  <c r="V1321" i="1"/>
  <c r="T1321" i="1"/>
  <c r="U1321" i="1" s="1"/>
  <c r="V1320" i="1"/>
  <c r="T1320" i="1"/>
  <c r="U1320" i="1" s="1"/>
  <c r="V1319" i="1"/>
  <c r="T1319" i="1"/>
  <c r="U1319" i="1" s="1"/>
  <c r="V1318" i="1"/>
  <c r="U1318" i="1"/>
  <c r="T1318" i="1"/>
  <c r="V1317" i="1"/>
  <c r="T1317" i="1"/>
  <c r="U1317" i="1" s="1"/>
  <c r="V1316" i="1"/>
  <c r="T1316" i="1"/>
  <c r="U1316" i="1" s="1"/>
  <c r="V1315" i="1"/>
  <c r="T1315" i="1"/>
  <c r="U1315" i="1" s="1"/>
  <c r="V1314" i="1"/>
  <c r="U1314" i="1"/>
  <c r="T1314" i="1"/>
  <c r="V1313" i="1"/>
  <c r="T1313" i="1"/>
  <c r="U1313" i="1" s="1"/>
  <c r="V1312" i="1"/>
  <c r="T1312" i="1"/>
  <c r="U1312" i="1" s="1"/>
  <c r="V1311" i="1"/>
  <c r="T1311" i="1"/>
  <c r="U1311" i="1" s="1"/>
  <c r="V1310" i="1"/>
  <c r="U1310" i="1"/>
  <c r="T1310" i="1"/>
  <c r="V1309" i="1"/>
  <c r="T1309" i="1"/>
  <c r="U1309" i="1" s="1"/>
  <c r="V1308" i="1"/>
  <c r="T1308" i="1"/>
  <c r="U1308" i="1" s="1"/>
  <c r="V1307" i="1"/>
  <c r="T1307" i="1"/>
  <c r="U1307" i="1" s="1"/>
  <c r="V1306" i="1"/>
  <c r="U1306" i="1"/>
  <c r="T1306" i="1"/>
  <c r="V1305" i="1"/>
  <c r="T1305" i="1"/>
  <c r="U1305" i="1" s="1"/>
  <c r="V1304" i="1"/>
  <c r="T1304" i="1"/>
  <c r="U1304" i="1" s="1"/>
  <c r="V1303" i="1"/>
  <c r="T1303" i="1"/>
  <c r="U1303" i="1" s="1"/>
  <c r="V1302" i="1"/>
  <c r="U1302" i="1"/>
  <c r="T1302" i="1"/>
  <c r="V1301" i="1"/>
  <c r="T1301" i="1"/>
  <c r="U1301" i="1" s="1"/>
  <c r="V1300" i="1"/>
  <c r="T1300" i="1"/>
  <c r="U1300" i="1" s="1"/>
  <c r="V1299" i="1"/>
  <c r="T1299" i="1"/>
  <c r="U1299" i="1" s="1"/>
  <c r="V1298" i="1"/>
  <c r="U1298" i="1"/>
  <c r="T1298" i="1"/>
  <c r="V1297" i="1"/>
  <c r="T1297" i="1"/>
  <c r="U1297" i="1" s="1"/>
  <c r="V1296" i="1"/>
  <c r="T1296" i="1"/>
  <c r="U1296" i="1" s="1"/>
  <c r="V1295" i="1"/>
  <c r="T1295" i="1"/>
  <c r="U1295" i="1" s="1"/>
  <c r="V1294" i="1"/>
  <c r="U1294" i="1"/>
  <c r="T1294" i="1"/>
  <c r="V1293" i="1"/>
  <c r="T1293" i="1"/>
  <c r="U1293" i="1" s="1"/>
  <c r="V1292" i="1"/>
  <c r="T1292" i="1"/>
  <c r="U1292" i="1" s="1"/>
  <c r="V1291" i="1"/>
  <c r="T1291" i="1"/>
  <c r="U1291" i="1" s="1"/>
  <c r="V1290" i="1"/>
  <c r="U1290" i="1"/>
  <c r="T1290" i="1"/>
  <c r="V1289" i="1"/>
  <c r="T1289" i="1"/>
  <c r="U1289" i="1" s="1"/>
  <c r="V1288" i="1"/>
  <c r="T1288" i="1"/>
  <c r="U1288" i="1" s="1"/>
  <c r="V1287" i="1"/>
  <c r="T1287" i="1"/>
  <c r="U1287" i="1" s="1"/>
  <c r="V1286" i="1"/>
  <c r="U1286" i="1"/>
  <c r="T1286" i="1"/>
  <c r="V1285" i="1"/>
  <c r="T1285" i="1"/>
  <c r="U1285" i="1" s="1"/>
  <c r="V1284" i="1"/>
  <c r="T1284" i="1"/>
  <c r="U1284" i="1" s="1"/>
  <c r="V1283" i="1"/>
  <c r="T1283" i="1"/>
  <c r="U1283" i="1" s="1"/>
  <c r="V1282" i="1"/>
  <c r="U1282" i="1"/>
  <c r="T1282" i="1"/>
  <c r="V1281" i="1"/>
  <c r="T1281" i="1"/>
  <c r="U1281" i="1" s="1"/>
  <c r="V1280" i="1"/>
  <c r="T1280" i="1"/>
  <c r="U1280" i="1" s="1"/>
  <c r="V1279" i="1"/>
  <c r="T1279" i="1"/>
  <c r="U1279" i="1" s="1"/>
  <c r="V1278" i="1"/>
  <c r="U1278" i="1"/>
  <c r="T1278" i="1"/>
  <c r="V1277" i="1"/>
  <c r="T1277" i="1"/>
  <c r="U1277" i="1" s="1"/>
  <c r="V1276" i="1"/>
  <c r="T1276" i="1"/>
  <c r="U1276" i="1" s="1"/>
  <c r="V1275" i="1"/>
  <c r="T1275" i="1"/>
  <c r="U1275" i="1" s="1"/>
  <c r="V1274" i="1"/>
  <c r="U1274" i="1"/>
  <c r="T1274" i="1"/>
  <c r="V1273" i="1"/>
  <c r="T1273" i="1"/>
  <c r="U1273" i="1" s="1"/>
  <c r="V1272" i="1"/>
  <c r="T1272" i="1"/>
  <c r="U1272" i="1" s="1"/>
  <c r="V1271" i="1"/>
  <c r="T1271" i="1"/>
  <c r="U1271" i="1" s="1"/>
  <c r="V1270" i="1"/>
  <c r="U1270" i="1"/>
  <c r="T1270" i="1"/>
  <c r="V1269" i="1"/>
  <c r="T1269" i="1"/>
  <c r="U1269" i="1" s="1"/>
  <c r="V1268" i="1"/>
  <c r="T1268" i="1"/>
  <c r="U1268" i="1" s="1"/>
  <c r="V1267" i="1"/>
  <c r="T1267" i="1"/>
  <c r="U1267" i="1" s="1"/>
  <c r="V1266" i="1"/>
  <c r="U1266" i="1"/>
  <c r="T1266" i="1"/>
  <c r="V1265" i="1"/>
  <c r="T1265" i="1"/>
  <c r="U1265" i="1" s="1"/>
  <c r="V1264" i="1"/>
  <c r="T1264" i="1"/>
  <c r="U1264" i="1" s="1"/>
  <c r="V1263" i="1"/>
  <c r="T1263" i="1"/>
  <c r="U1263" i="1" s="1"/>
  <c r="V1262" i="1"/>
  <c r="U1262" i="1"/>
  <c r="T1262" i="1"/>
  <c r="V1261" i="1"/>
  <c r="T1261" i="1"/>
  <c r="U1261" i="1" s="1"/>
  <c r="V1260" i="1"/>
  <c r="T1260" i="1"/>
  <c r="U1260" i="1" s="1"/>
  <c r="V1259" i="1"/>
  <c r="T1259" i="1"/>
  <c r="U1259" i="1" s="1"/>
  <c r="V1258" i="1"/>
  <c r="U1258" i="1"/>
  <c r="T1258" i="1"/>
  <c r="V1257" i="1"/>
  <c r="T1257" i="1"/>
  <c r="U1257" i="1" s="1"/>
  <c r="V1256" i="1"/>
  <c r="T1256" i="1"/>
  <c r="U1256" i="1" s="1"/>
  <c r="V1255" i="1"/>
  <c r="T1255" i="1"/>
  <c r="U1255" i="1" s="1"/>
  <c r="V1254" i="1"/>
  <c r="U1254" i="1"/>
  <c r="T1254" i="1"/>
  <c r="V1253" i="1"/>
  <c r="T1253" i="1"/>
  <c r="U1253" i="1" s="1"/>
  <c r="V1252" i="1"/>
  <c r="U1252" i="1"/>
  <c r="T1252" i="1"/>
  <c r="V1251" i="1"/>
  <c r="T1251" i="1"/>
  <c r="U1251" i="1" s="1"/>
  <c r="V1250" i="1"/>
  <c r="U1250" i="1"/>
  <c r="T1250" i="1"/>
  <c r="V1249" i="1"/>
  <c r="U1249" i="1"/>
  <c r="T1249" i="1"/>
  <c r="V1248" i="1"/>
  <c r="T1248" i="1"/>
  <c r="U1248" i="1" s="1"/>
  <c r="V1247" i="1"/>
  <c r="T1247" i="1"/>
  <c r="U1247" i="1" s="1"/>
  <c r="V1246" i="1"/>
  <c r="U1246" i="1"/>
  <c r="T1246" i="1"/>
  <c r="V1245" i="1"/>
  <c r="T1245" i="1"/>
  <c r="U1245" i="1" s="1"/>
  <c r="V1244" i="1"/>
  <c r="U1244" i="1"/>
  <c r="T1244" i="1"/>
  <c r="V1243" i="1"/>
  <c r="T1243" i="1"/>
  <c r="U1243" i="1" s="1"/>
  <c r="V1242" i="1"/>
  <c r="U1242" i="1"/>
  <c r="T1242" i="1"/>
  <c r="V1241" i="1"/>
  <c r="U1241" i="1"/>
  <c r="T1241" i="1"/>
  <c r="V1240" i="1"/>
  <c r="T1240" i="1"/>
  <c r="U1240" i="1" s="1"/>
  <c r="V1239" i="1"/>
  <c r="T1239" i="1"/>
  <c r="U1239" i="1" s="1"/>
  <c r="V1238" i="1"/>
  <c r="U1238" i="1"/>
  <c r="T1238" i="1"/>
  <c r="V1237" i="1"/>
  <c r="T1237" i="1"/>
  <c r="U1237" i="1" s="1"/>
  <c r="V1236" i="1"/>
  <c r="U1236" i="1"/>
  <c r="T1236" i="1"/>
  <c r="V1235" i="1"/>
  <c r="T1235" i="1"/>
  <c r="U1235" i="1" s="1"/>
  <c r="V1234" i="1"/>
  <c r="U1234" i="1"/>
  <c r="T1234" i="1"/>
  <c r="V1233" i="1"/>
  <c r="U1233" i="1"/>
  <c r="T1233" i="1"/>
  <c r="V1232" i="1"/>
  <c r="T1232" i="1"/>
  <c r="U1232" i="1" s="1"/>
  <c r="V1231" i="1"/>
  <c r="T1231" i="1"/>
  <c r="U1231" i="1" s="1"/>
  <c r="V1230" i="1"/>
  <c r="U1230" i="1"/>
  <c r="T1230" i="1"/>
  <c r="V1229" i="1"/>
  <c r="T1229" i="1"/>
  <c r="U1229" i="1" s="1"/>
  <c r="V1228" i="1"/>
  <c r="U1228" i="1"/>
  <c r="T1228" i="1"/>
  <c r="V1227" i="1"/>
  <c r="T1227" i="1"/>
  <c r="U1227" i="1" s="1"/>
  <c r="V1226" i="1"/>
  <c r="U1226" i="1"/>
  <c r="T1226" i="1"/>
  <c r="V1225" i="1"/>
  <c r="U1225" i="1"/>
  <c r="T1225" i="1"/>
  <c r="V1224" i="1"/>
  <c r="T1224" i="1"/>
  <c r="U1224" i="1" s="1"/>
  <c r="V1223" i="1"/>
  <c r="T1223" i="1"/>
  <c r="U1223" i="1" s="1"/>
  <c r="V1222" i="1"/>
  <c r="U1222" i="1"/>
  <c r="T1222" i="1"/>
  <c r="V1221" i="1"/>
  <c r="T1221" i="1"/>
  <c r="U1221" i="1" s="1"/>
  <c r="V1220" i="1"/>
  <c r="U1220" i="1"/>
  <c r="T1220" i="1"/>
  <c r="V1219" i="1"/>
  <c r="T1219" i="1"/>
  <c r="U1219" i="1" s="1"/>
  <c r="V1218" i="1"/>
  <c r="U1218" i="1"/>
  <c r="T1218" i="1"/>
  <c r="V1217" i="1"/>
  <c r="U1217" i="1"/>
  <c r="T1217" i="1"/>
  <c r="V1216" i="1"/>
  <c r="T1216" i="1"/>
  <c r="U1216" i="1" s="1"/>
  <c r="V1215" i="1"/>
  <c r="T1215" i="1"/>
  <c r="U1215" i="1" s="1"/>
  <c r="V1214" i="1"/>
  <c r="U1214" i="1"/>
  <c r="T1214" i="1"/>
  <c r="V1213" i="1"/>
  <c r="T1213" i="1"/>
  <c r="U1213" i="1" s="1"/>
  <c r="V1212" i="1"/>
  <c r="U1212" i="1"/>
  <c r="T1212" i="1"/>
  <c r="V1211" i="1"/>
  <c r="T1211" i="1"/>
  <c r="U1211" i="1" s="1"/>
  <c r="V1210" i="1"/>
  <c r="U1210" i="1"/>
  <c r="T1210" i="1"/>
  <c r="V1209" i="1"/>
  <c r="U1209" i="1"/>
  <c r="T1209" i="1"/>
  <c r="V1208" i="1"/>
  <c r="T1208" i="1"/>
  <c r="U1208" i="1" s="1"/>
  <c r="V1207" i="1"/>
  <c r="T1207" i="1"/>
  <c r="U1207" i="1" s="1"/>
  <c r="V1206" i="1"/>
  <c r="U1206" i="1"/>
  <c r="T1206" i="1"/>
  <c r="V1205" i="1"/>
  <c r="T1205" i="1"/>
  <c r="U1205" i="1" s="1"/>
  <c r="V1204" i="1"/>
  <c r="U1204" i="1"/>
  <c r="T1204" i="1"/>
  <c r="V1203" i="1"/>
  <c r="T1203" i="1"/>
  <c r="U1203" i="1" s="1"/>
  <c r="V1202" i="1"/>
  <c r="U1202" i="1"/>
  <c r="T1202" i="1"/>
  <c r="V1201" i="1"/>
  <c r="U1201" i="1"/>
  <c r="T1201" i="1"/>
  <c r="V1200" i="1"/>
  <c r="T1200" i="1"/>
  <c r="U1200" i="1" s="1"/>
  <c r="V1199" i="1"/>
  <c r="T1199" i="1"/>
  <c r="U1199" i="1" s="1"/>
  <c r="V1198" i="1"/>
  <c r="U1198" i="1"/>
  <c r="T1198" i="1"/>
  <c r="V1197" i="1"/>
  <c r="T1197" i="1"/>
  <c r="U1197" i="1" s="1"/>
  <c r="V1196" i="1"/>
  <c r="U1196" i="1"/>
  <c r="T1196" i="1"/>
  <c r="V1195" i="1"/>
  <c r="T1195" i="1"/>
  <c r="U1195" i="1" s="1"/>
  <c r="V1194" i="1"/>
  <c r="U1194" i="1"/>
  <c r="T1194" i="1"/>
  <c r="V1193" i="1"/>
  <c r="U1193" i="1"/>
  <c r="T1193" i="1"/>
  <c r="V1192" i="1"/>
  <c r="T1192" i="1"/>
  <c r="U1192" i="1" s="1"/>
  <c r="V1191" i="1"/>
  <c r="T1191" i="1"/>
  <c r="U1191" i="1" s="1"/>
  <c r="V1190" i="1"/>
  <c r="U1190" i="1"/>
  <c r="T1190" i="1"/>
  <c r="V1189" i="1"/>
  <c r="T1189" i="1"/>
  <c r="U1189" i="1" s="1"/>
  <c r="V1188" i="1"/>
  <c r="U1188" i="1"/>
  <c r="T1188" i="1"/>
  <c r="V1187" i="1"/>
  <c r="T1187" i="1"/>
  <c r="U1187" i="1" s="1"/>
  <c r="V1186" i="1"/>
  <c r="U1186" i="1"/>
  <c r="T1186" i="1"/>
  <c r="V1185" i="1"/>
  <c r="T1185" i="1"/>
  <c r="U1185" i="1" s="1"/>
  <c r="V1184" i="1"/>
  <c r="U1184" i="1"/>
  <c r="T1184" i="1"/>
  <c r="V1183" i="1"/>
  <c r="T1183" i="1"/>
  <c r="U1183" i="1" s="1"/>
  <c r="V1182" i="1"/>
  <c r="U1182" i="1"/>
  <c r="T1182" i="1"/>
  <c r="V1181" i="1"/>
  <c r="T1181" i="1"/>
  <c r="U1181" i="1" s="1"/>
  <c r="V1180" i="1"/>
  <c r="U1180" i="1"/>
  <c r="T1180" i="1"/>
  <c r="V1179" i="1"/>
  <c r="T1179" i="1"/>
  <c r="U1179" i="1" s="1"/>
  <c r="V1178" i="1"/>
  <c r="U1178" i="1"/>
  <c r="T1178" i="1"/>
  <c r="V1177" i="1"/>
  <c r="T1177" i="1"/>
  <c r="U1177" i="1" s="1"/>
  <c r="V1176" i="1"/>
  <c r="U1176" i="1"/>
  <c r="T1176" i="1"/>
  <c r="V1175" i="1"/>
  <c r="T1175" i="1"/>
  <c r="U1175" i="1" s="1"/>
  <c r="V1174" i="1"/>
  <c r="U1174" i="1"/>
  <c r="T1174" i="1"/>
  <c r="V1173" i="1"/>
  <c r="T1173" i="1"/>
  <c r="U1173" i="1" s="1"/>
  <c r="V1172" i="1"/>
  <c r="U1172" i="1"/>
  <c r="T1172" i="1"/>
  <c r="V1171" i="1"/>
  <c r="T1171" i="1"/>
  <c r="U1171" i="1" s="1"/>
  <c r="V1170" i="1"/>
  <c r="U1170" i="1"/>
  <c r="T1170" i="1"/>
  <c r="V1169" i="1"/>
  <c r="T1169" i="1"/>
  <c r="U1169" i="1" s="1"/>
  <c r="V1168" i="1"/>
  <c r="U1168" i="1"/>
  <c r="T1168" i="1"/>
  <c r="V1167" i="1"/>
  <c r="T1167" i="1"/>
  <c r="U1167" i="1" s="1"/>
  <c r="V1166" i="1"/>
  <c r="U1166" i="1"/>
  <c r="T1166" i="1"/>
  <c r="V1165" i="1"/>
  <c r="T1165" i="1"/>
  <c r="U1165" i="1" s="1"/>
  <c r="V1164" i="1"/>
  <c r="U1164" i="1"/>
  <c r="T1164" i="1"/>
  <c r="V1163" i="1"/>
  <c r="T1163" i="1"/>
  <c r="U1163" i="1" s="1"/>
  <c r="V1162" i="1"/>
  <c r="U1162" i="1"/>
  <c r="T1162" i="1"/>
  <c r="V1161" i="1"/>
  <c r="T1161" i="1"/>
  <c r="U1161" i="1" s="1"/>
  <c r="V1160" i="1"/>
  <c r="U1160" i="1"/>
  <c r="T1160" i="1"/>
  <c r="V1159" i="1"/>
  <c r="T1159" i="1"/>
  <c r="U1159" i="1" s="1"/>
  <c r="V1158" i="1"/>
  <c r="U1158" i="1"/>
  <c r="T1158" i="1"/>
  <c r="V1157" i="1"/>
  <c r="T1157" i="1"/>
  <c r="U1157" i="1" s="1"/>
  <c r="V1156" i="1"/>
  <c r="U1156" i="1"/>
  <c r="T1156" i="1"/>
  <c r="V1155" i="1"/>
  <c r="T1155" i="1"/>
  <c r="U1155" i="1" s="1"/>
  <c r="V1154" i="1"/>
  <c r="U1154" i="1"/>
  <c r="T1154" i="1"/>
  <c r="V1153" i="1"/>
  <c r="T1153" i="1"/>
  <c r="U1153" i="1" s="1"/>
  <c r="V1152" i="1"/>
  <c r="U1152" i="1"/>
  <c r="T1152" i="1"/>
  <c r="V1151" i="1"/>
  <c r="T1151" i="1"/>
  <c r="U1151" i="1" s="1"/>
  <c r="V1150" i="1"/>
  <c r="U1150" i="1"/>
  <c r="T1150" i="1"/>
  <c r="V1149" i="1"/>
  <c r="T1149" i="1"/>
  <c r="U1149" i="1" s="1"/>
  <c r="V1148" i="1"/>
  <c r="U1148" i="1"/>
  <c r="T1148" i="1"/>
  <c r="V1147" i="1"/>
  <c r="T1147" i="1"/>
  <c r="U1147" i="1" s="1"/>
  <c r="V1146" i="1"/>
  <c r="U1146" i="1"/>
  <c r="T1146" i="1"/>
  <c r="V1145" i="1"/>
  <c r="T1145" i="1"/>
  <c r="U1145" i="1" s="1"/>
  <c r="V1144" i="1"/>
  <c r="U1144" i="1"/>
  <c r="T1144" i="1"/>
  <c r="V1143" i="1"/>
  <c r="T1143" i="1"/>
  <c r="U1143" i="1" s="1"/>
  <c r="V1142" i="1"/>
  <c r="U1142" i="1"/>
  <c r="T1142" i="1"/>
  <c r="V1141" i="1"/>
  <c r="T1141" i="1"/>
  <c r="U1141" i="1" s="1"/>
  <c r="V1140" i="1"/>
  <c r="U1140" i="1"/>
  <c r="T1140" i="1"/>
  <c r="V1139" i="1"/>
  <c r="T1139" i="1"/>
  <c r="U1139" i="1" s="1"/>
  <c r="V1138" i="1"/>
  <c r="U1138" i="1"/>
  <c r="T1138" i="1"/>
  <c r="V1137" i="1"/>
  <c r="T1137" i="1"/>
  <c r="U1137" i="1" s="1"/>
  <c r="V1136" i="1"/>
  <c r="U1136" i="1"/>
  <c r="T1136" i="1"/>
  <c r="V1135" i="1"/>
  <c r="T1135" i="1"/>
  <c r="U1135" i="1" s="1"/>
  <c r="V1134" i="1"/>
  <c r="U1134" i="1"/>
  <c r="T1134" i="1"/>
  <c r="V1133" i="1"/>
  <c r="T1133" i="1"/>
  <c r="U1133" i="1" s="1"/>
  <c r="V1132" i="1"/>
  <c r="U1132" i="1"/>
  <c r="T1132" i="1"/>
  <c r="V1131" i="1"/>
  <c r="T1131" i="1"/>
  <c r="U1131" i="1" s="1"/>
  <c r="V1130" i="1"/>
  <c r="U1130" i="1"/>
  <c r="T1130" i="1"/>
  <c r="V1129" i="1"/>
  <c r="T1129" i="1"/>
  <c r="U1129" i="1" s="1"/>
  <c r="V1128" i="1"/>
  <c r="U1128" i="1"/>
  <c r="T1128" i="1"/>
  <c r="V1127" i="1"/>
  <c r="T1127" i="1"/>
  <c r="U1127" i="1" s="1"/>
  <c r="V1126" i="1"/>
  <c r="U1126" i="1"/>
  <c r="T1126" i="1"/>
  <c r="V1125" i="1"/>
  <c r="T1125" i="1"/>
  <c r="U1125" i="1" s="1"/>
  <c r="V1124" i="1"/>
  <c r="U1124" i="1"/>
  <c r="T1124" i="1"/>
  <c r="V1123" i="1"/>
  <c r="T1123" i="1"/>
  <c r="U1123" i="1" s="1"/>
  <c r="V1122" i="1"/>
  <c r="U1122" i="1"/>
  <c r="T1122" i="1"/>
  <c r="V1121" i="1"/>
  <c r="T1121" i="1"/>
  <c r="U1121" i="1" s="1"/>
  <c r="V1120" i="1"/>
  <c r="U1120" i="1"/>
  <c r="T1120" i="1"/>
  <c r="V1119" i="1"/>
  <c r="T1119" i="1"/>
  <c r="U1119" i="1" s="1"/>
  <c r="V1118" i="1"/>
  <c r="U1118" i="1"/>
  <c r="T1118" i="1"/>
  <c r="V1117" i="1"/>
  <c r="T1117" i="1"/>
  <c r="U1117" i="1" s="1"/>
  <c r="V1116" i="1"/>
  <c r="U1116" i="1"/>
  <c r="T1116" i="1"/>
  <c r="V1115" i="1"/>
  <c r="T1115" i="1"/>
  <c r="U1115" i="1" s="1"/>
  <c r="V1114" i="1"/>
  <c r="U1114" i="1"/>
  <c r="T1114" i="1"/>
  <c r="V1113" i="1"/>
  <c r="T1113" i="1"/>
  <c r="U1113" i="1" s="1"/>
  <c r="V1112" i="1"/>
  <c r="U1112" i="1"/>
  <c r="T1112" i="1"/>
  <c r="V1111" i="1"/>
  <c r="T1111" i="1"/>
  <c r="U1111" i="1" s="1"/>
  <c r="V1110" i="1"/>
  <c r="U1110" i="1"/>
  <c r="T1110" i="1"/>
  <c r="V1109" i="1"/>
  <c r="T1109" i="1"/>
  <c r="U1109" i="1" s="1"/>
  <c r="V1108" i="1"/>
  <c r="U1108" i="1"/>
  <c r="T1108" i="1"/>
  <c r="V1107" i="1"/>
  <c r="T1107" i="1"/>
  <c r="U1107" i="1" s="1"/>
  <c r="V1106" i="1"/>
  <c r="U1106" i="1"/>
  <c r="T1106" i="1"/>
  <c r="V1105" i="1"/>
  <c r="T1105" i="1"/>
  <c r="U1105" i="1" s="1"/>
  <c r="V1104" i="1"/>
  <c r="U1104" i="1"/>
  <c r="T1104" i="1"/>
  <c r="V1103" i="1"/>
  <c r="T1103" i="1"/>
  <c r="U1103" i="1" s="1"/>
  <c r="V1102" i="1"/>
  <c r="U1102" i="1"/>
  <c r="T1102" i="1"/>
  <c r="V1101" i="1"/>
  <c r="T1101" i="1"/>
  <c r="U1101" i="1" s="1"/>
  <c r="V1100" i="1"/>
  <c r="U1100" i="1"/>
  <c r="T1100" i="1"/>
  <c r="V1099" i="1"/>
  <c r="T1099" i="1"/>
  <c r="U1099" i="1" s="1"/>
  <c r="V1098" i="1"/>
  <c r="U1098" i="1"/>
  <c r="T1098" i="1"/>
  <c r="V1097" i="1"/>
  <c r="T1097" i="1"/>
  <c r="U1097" i="1" s="1"/>
  <c r="V1096" i="1"/>
  <c r="U1096" i="1"/>
  <c r="T1096" i="1"/>
  <c r="V1095" i="1"/>
  <c r="T1095" i="1"/>
  <c r="U1095" i="1" s="1"/>
  <c r="V1094" i="1"/>
  <c r="U1094" i="1"/>
  <c r="T1094" i="1"/>
  <c r="V1093" i="1"/>
  <c r="T1093" i="1"/>
  <c r="U1093" i="1" s="1"/>
  <c r="V1092" i="1"/>
  <c r="U1092" i="1"/>
  <c r="T1092" i="1"/>
  <c r="V1091" i="1"/>
  <c r="T1091" i="1"/>
  <c r="U1091" i="1" s="1"/>
  <c r="V1090" i="1"/>
  <c r="U1090" i="1"/>
  <c r="T1090" i="1"/>
  <c r="V1089" i="1"/>
  <c r="T1089" i="1"/>
  <c r="U1089" i="1" s="1"/>
  <c r="V1088" i="1"/>
  <c r="U1088" i="1"/>
  <c r="T1088" i="1"/>
  <c r="V1087" i="1"/>
  <c r="T1087" i="1"/>
  <c r="U1087" i="1" s="1"/>
  <c r="V1086" i="1"/>
  <c r="U1086" i="1"/>
  <c r="T1086" i="1"/>
  <c r="V1085" i="1"/>
  <c r="T1085" i="1"/>
  <c r="U1085" i="1" s="1"/>
  <c r="V1084" i="1"/>
  <c r="U1084" i="1"/>
  <c r="T1084" i="1"/>
  <c r="V1083" i="1"/>
  <c r="T1083" i="1"/>
  <c r="U1083" i="1" s="1"/>
  <c r="V1082" i="1"/>
  <c r="U1082" i="1"/>
  <c r="T1082" i="1"/>
  <c r="V1081" i="1"/>
  <c r="T1081" i="1"/>
  <c r="U1081" i="1" s="1"/>
  <c r="V1080" i="1"/>
  <c r="U1080" i="1"/>
  <c r="T1080" i="1"/>
  <c r="V1079" i="1"/>
  <c r="T1079" i="1"/>
  <c r="U1079" i="1" s="1"/>
  <c r="V1078" i="1"/>
  <c r="U1078" i="1"/>
  <c r="T1078" i="1"/>
  <c r="V1077" i="1"/>
  <c r="T1077" i="1"/>
  <c r="U1077" i="1" s="1"/>
  <c r="V1076" i="1"/>
  <c r="U1076" i="1"/>
  <c r="T1076" i="1"/>
  <c r="V1075" i="1"/>
  <c r="T1075" i="1"/>
  <c r="U1075" i="1" s="1"/>
  <c r="V1074" i="1"/>
  <c r="U1074" i="1"/>
  <c r="T1074" i="1"/>
  <c r="V1073" i="1"/>
  <c r="T1073" i="1"/>
  <c r="U1073" i="1" s="1"/>
  <c r="V1072" i="1"/>
  <c r="U1072" i="1"/>
  <c r="T1072" i="1"/>
  <c r="V1071" i="1"/>
  <c r="T1071" i="1"/>
  <c r="U1071" i="1" s="1"/>
  <c r="V1070" i="1"/>
  <c r="U1070" i="1"/>
  <c r="T1070" i="1"/>
  <c r="V1069" i="1"/>
  <c r="T1069" i="1"/>
  <c r="U1069" i="1" s="1"/>
  <c r="V1068" i="1"/>
  <c r="U1068" i="1"/>
  <c r="T1068" i="1"/>
  <c r="V1067" i="1"/>
  <c r="T1067" i="1"/>
  <c r="U1067" i="1" s="1"/>
  <c r="V1066" i="1"/>
  <c r="U1066" i="1"/>
  <c r="T1066" i="1"/>
  <c r="V1065" i="1"/>
  <c r="T1065" i="1"/>
  <c r="U1065" i="1" s="1"/>
  <c r="V1064" i="1"/>
  <c r="U1064" i="1"/>
  <c r="T1064" i="1"/>
  <c r="V1063" i="1"/>
  <c r="T1063" i="1"/>
  <c r="U1063" i="1" s="1"/>
  <c r="V1062" i="1"/>
  <c r="U1062" i="1"/>
  <c r="T1062" i="1"/>
  <c r="V1061" i="1"/>
  <c r="T1061" i="1"/>
  <c r="U1061" i="1" s="1"/>
  <c r="V1060" i="1"/>
  <c r="U1060" i="1"/>
  <c r="T1060" i="1"/>
  <c r="V1059" i="1"/>
  <c r="T1059" i="1"/>
  <c r="U1059" i="1" s="1"/>
  <c r="V1058" i="1"/>
  <c r="U1058" i="1"/>
  <c r="T1058" i="1"/>
  <c r="V1057" i="1"/>
  <c r="T1057" i="1"/>
  <c r="U1057" i="1" s="1"/>
  <c r="V1056" i="1"/>
  <c r="U1056" i="1"/>
  <c r="T1056" i="1"/>
  <c r="V1055" i="1"/>
  <c r="T1055" i="1"/>
  <c r="U1055" i="1" s="1"/>
  <c r="V1054" i="1"/>
  <c r="U1054" i="1"/>
  <c r="T1054" i="1"/>
  <c r="V1053" i="1"/>
  <c r="T1053" i="1"/>
  <c r="U1053" i="1" s="1"/>
  <c r="V1052" i="1"/>
  <c r="U1052" i="1"/>
  <c r="T1052" i="1"/>
  <c r="V1051" i="1"/>
  <c r="T1051" i="1"/>
  <c r="U1051" i="1" s="1"/>
  <c r="V1050" i="1"/>
  <c r="U1050" i="1"/>
  <c r="T1050" i="1"/>
  <c r="V1049" i="1"/>
  <c r="T1049" i="1"/>
  <c r="U1049" i="1" s="1"/>
  <c r="V1048" i="1"/>
  <c r="U1048" i="1"/>
  <c r="T1048" i="1"/>
  <c r="V1047" i="1"/>
  <c r="T1047" i="1"/>
  <c r="U1047" i="1" s="1"/>
  <c r="V1046" i="1"/>
  <c r="U1046" i="1"/>
  <c r="T1046" i="1"/>
  <c r="V1045" i="1"/>
  <c r="T1045" i="1"/>
  <c r="U1045" i="1" s="1"/>
  <c r="V1044" i="1"/>
  <c r="U1044" i="1"/>
  <c r="T1044" i="1"/>
  <c r="V1043" i="1"/>
  <c r="T1043" i="1"/>
  <c r="U1043" i="1" s="1"/>
  <c r="V1042" i="1"/>
  <c r="U1042" i="1"/>
  <c r="T1042" i="1"/>
  <c r="V1041" i="1"/>
  <c r="T1041" i="1"/>
  <c r="U1041" i="1" s="1"/>
  <c r="V1040" i="1"/>
  <c r="U1040" i="1"/>
  <c r="T1040" i="1"/>
  <c r="V1039" i="1"/>
  <c r="T1039" i="1"/>
  <c r="U1039" i="1" s="1"/>
  <c r="V1038" i="1"/>
  <c r="U1038" i="1"/>
  <c r="T1038" i="1"/>
  <c r="V1037" i="1"/>
  <c r="T1037" i="1"/>
  <c r="U1037" i="1" s="1"/>
  <c r="V1036" i="1"/>
  <c r="U1036" i="1"/>
  <c r="T1036" i="1"/>
  <c r="V1035" i="1"/>
  <c r="T1035" i="1"/>
  <c r="U1035" i="1" s="1"/>
  <c r="V1034" i="1"/>
  <c r="U1034" i="1"/>
  <c r="T1034" i="1"/>
  <c r="V1033" i="1"/>
  <c r="T1033" i="1"/>
  <c r="U1033" i="1" s="1"/>
  <c r="V1032" i="1"/>
  <c r="U1032" i="1"/>
  <c r="T1032" i="1"/>
  <c r="V1031" i="1"/>
  <c r="T1031" i="1"/>
  <c r="U1031" i="1" s="1"/>
  <c r="V1030" i="1"/>
  <c r="U1030" i="1"/>
  <c r="T1030" i="1"/>
  <c r="V1029" i="1"/>
  <c r="T1029" i="1"/>
  <c r="U1029" i="1" s="1"/>
  <c r="V1028" i="1"/>
  <c r="U1028" i="1"/>
  <c r="T1028" i="1"/>
  <c r="V1027" i="1"/>
  <c r="T1027" i="1"/>
  <c r="U1027" i="1" s="1"/>
  <c r="V1026" i="1"/>
  <c r="U1026" i="1"/>
  <c r="T1026" i="1"/>
  <c r="V1025" i="1"/>
  <c r="T1025" i="1"/>
  <c r="U1025" i="1" s="1"/>
  <c r="V1024" i="1"/>
  <c r="U1024" i="1"/>
  <c r="T1024" i="1"/>
  <c r="V1023" i="1"/>
  <c r="T1023" i="1"/>
  <c r="U1023" i="1" s="1"/>
  <c r="V1022" i="1"/>
  <c r="U1022" i="1"/>
  <c r="T1022" i="1"/>
  <c r="V1021" i="1"/>
  <c r="T1021" i="1"/>
  <c r="U1021" i="1" s="1"/>
  <c r="V1020" i="1"/>
  <c r="U1020" i="1"/>
  <c r="T1020" i="1"/>
  <c r="V1019" i="1"/>
  <c r="T1019" i="1"/>
  <c r="U1019" i="1" s="1"/>
  <c r="V1018" i="1"/>
  <c r="U1018" i="1"/>
  <c r="T1018" i="1"/>
  <c r="V1017" i="1"/>
  <c r="T1017" i="1"/>
  <c r="U1017" i="1" s="1"/>
  <c r="V1016" i="1"/>
  <c r="U1016" i="1"/>
  <c r="T1016" i="1"/>
  <c r="V1015" i="1"/>
  <c r="T1015" i="1"/>
  <c r="U1015" i="1" s="1"/>
  <c r="V1014" i="1"/>
  <c r="U1014" i="1"/>
  <c r="T1014" i="1"/>
  <c r="V1013" i="1"/>
  <c r="T1013" i="1"/>
  <c r="U1013" i="1" s="1"/>
  <c r="V1012" i="1"/>
  <c r="U1012" i="1"/>
  <c r="T1012" i="1"/>
  <c r="V1011" i="1"/>
  <c r="T1011" i="1"/>
  <c r="U1011" i="1" s="1"/>
  <c r="V1010" i="1"/>
  <c r="U1010" i="1"/>
  <c r="T1010" i="1"/>
  <c r="V1009" i="1"/>
  <c r="T1009" i="1"/>
  <c r="U1009" i="1" s="1"/>
  <c r="V1008" i="1"/>
  <c r="U1008" i="1"/>
  <c r="T1008" i="1"/>
  <c r="V1007" i="1"/>
  <c r="T1007" i="1"/>
  <c r="U1007" i="1" s="1"/>
  <c r="V1006" i="1"/>
  <c r="U1006" i="1"/>
  <c r="T1006" i="1"/>
  <c r="V1005" i="1"/>
  <c r="T1005" i="1"/>
  <c r="U1005" i="1" s="1"/>
  <c r="V1004" i="1"/>
  <c r="U1004" i="1"/>
  <c r="T1004" i="1"/>
  <c r="V1003" i="1"/>
  <c r="T1003" i="1"/>
  <c r="U1003" i="1" s="1"/>
  <c r="V1002" i="1"/>
  <c r="U1002" i="1"/>
  <c r="T1002" i="1"/>
  <c r="T2" i="1"/>
  <c r="U2" i="1"/>
  <c r="V2" i="1"/>
  <c r="T3" i="1"/>
  <c r="U3" i="1" s="1"/>
  <c r="V3" i="1"/>
  <c r="T4" i="1"/>
  <c r="U4" i="1"/>
  <c r="V4" i="1"/>
  <c r="T5" i="1"/>
  <c r="U5" i="1"/>
  <c r="V5" i="1"/>
  <c r="T6" i="1"/>
  <c r="U6" i="1" s="1"/>
  <c r="V6" i="1"/>
  <c r="T7" i="1"/>
  <c r="U7" i="1" s="1"/>
  <c r="V7" i="1"/>
  <c r="T8" i="1"/>
  <c r="U8" i="1" s="1"/>
  <c r="V8" i="1"/>
  <c r="T9" i="1"/>
  <c r="U9" i="1" s="1"/>
  <c r="V9" i="1"/>
  <c r="T10" i="1"/>
  <c r="U10" i="1"/>
  <c r="V10" i="1"/>
  <c r="T11" i="1"/>
  <c r="U11" i="1" s="1"/>
  <c r="V11" i="1"/>
  <c r="T12" i="1"/>
  <c r="U12" i="1" s="1"/>
  <c r="V12" i="1"/>
  <c r="T13" i="1"/>
  <c r="U13" i="1" s="1"/>
  <c r="V13" i="1"/>
  <c r="T14" i="1"/>
  <c r="U14" i="1" s="1"/>
  <c r="V14" i="1"/>
  <c r="T15" i="1"/>
  <c r="U15" i="1" s="1"/>
  <c r="V15" i="1"/>
  <c r="T16" i="1"/>
  <c r="U16" i="1"/>
  <c r="V16" i="1"/>
  <c r="T17" i="1"/>
  <c r="U17" i="1" s="1"/>
  <c r="V17" i="1"/>
  <c r="T18" i="1"/>
  <c r="U18" i="1" s="1"/>
  <c r="V18" i="1"/>
  <c r="T19" i="1"/>
  <c r="U19" i="1" s="1"/>
  <c r="V19" i="1"/>
  <c r="T20" i="1"/>
  <c r="U20" i="1" s="1"/>
  <c r="V20" i="1"/>
  <c r="T21" i="1"/>
  <c r="U21" i="1"/>
  <c r="V21" i="1"/>
  <c r="T22" i="1"/>
  <c r="U22" i="1" s="1"/>
  <c r="V22" i="1"/>
  <c r="T23" i="1"/>
  <c r="U23" i="1" s="1"/>
  <c r="V23" i="1"/>
  <c r="T24" i="1"/>
  <c r="U24" i="1"/>
  <c r="V24" i="1"/>
  <c r="T25" i="1"/>
  <c r="U25" i="1" s="1"/>
  <c r="V25" i="1"/>
  <c r="T26" i="1"/>
  <c r="U26" i="1"/>
  <c r="V26" i="1"/>
  <c r="T27" i="1"/>
  <c r="U27" i="1" s="1"/>
  <c r="V27" i="1"/>
  <c r="T28" i="1"/>
  <c r="U28" i="1" s="1"/>
  <c r="V28" i="1"/>
  <c r="T29" i="1"/>
  <c r="U29" i="1"/>
  <c r="V29" i="1"/>
  <c r="T30" i="1"/>
  <c r="U30" i="1" s="1"/>
  <c r="V30" i="1"/>
  <c r="T31" i="1"/>
  <c r="U31" i="1" s="1"/>
  <c r="V31" i="1"/>
  <c r="T32" i="1"/>
  <c r="U32" i="1" s="1"/>
  <c r="V32" i="1"/>
  <c r="T33" i="1"/>
  <c r="U33" i="1" s="1"/>
  <c r="V33" i="1"/>
  <c r="T34" i="1"/>
  <c r="U34" i="1"/>
  <c r="V34" i="1"/>
  <c r="T35" i="1"/>
  <c r="U35" i="1" s="1"/>
  <c r="V35" i="1"/>
  <c r="T36" i="1"/>
  <c r="U36" i="1" s="1"/>
  <c r="V36" i="1"/>
  <c r="T37" i="1"/>
  <c r="U37" i="1" s="1"/>
  <c r="V37" i="1"/>
  <c r="T38" i="1"/>
  <c r="U38" i="1" s="1"/>
  <c r="V38" i="1"/>
  <c r="T39" i="1"/>
  <c r="U39" i="1" s="1"/>
  <c r="V39" i="1"/>
  <c r="T40" i="1"/>
  <c r="U40" i="1"/>
  <c r="V40" i="1"/>
  <c r="T41" i="1"/>
  <c r="U41" i="1" s="1"/>
  <c r="V41" i="1"/>
  <c r="T42" i="1"/>
  <c r="U42" i="1" s="1"/>
  <c r="V42" i="1"/>
  <c r="T43" i="1"/>
  <c r="U43" i="1" s="1"/>
  <c r="V43" i="1"/>
  <c r="T44" i="1"/>
  <c r="U44" i="1" s="1"/>
  <c r="V44" i="1"/>
  <c r="T45" i="1"/>
  <c r="U45" i="1" s="1"/>
  <c r="V45" i="1"/>
  <c r="T46" i="1"/>
  <c r="U46" i="1" s="1"/>
  <c r="V46" i="1"/>
  <c r="T47" i="1"/>
  <c r="U47" i="1" s="1"/>
  <c r="V47" i="1"/>
  <c r="T48" i="1"/>
  <c r="U48" i="1" s="1"/>
  <c r="V48" i="1"/>
  <c r="T49" i="1"/>
  <c r="U49" i="1" s="1"/>
  <c r="V49" i="1"/>
  <c r="T50" i="1"/>
  <c r="U50" i="1" s="1"/>
  <c r="V50" i="1"/>
  <c r="T51" i="1"/>
  <c r="U51" i="1" s="1"/>
  <c r="V51" i="1"/>
  <c r="T52" i="1"/>
  <c r="U52" i="1" s="1"/>
  <c r="V52" i="1"/>
  <c r="T53" i="1"/>
  <c r="U53" i="1"/>
  <c r="V53" i="1"/>
  <c r="T54" i="1"/>
  <c r="U54" i="1"/>
  <c r="V54" i="1"/>
  <c r="T55" i="1"/>
  <c r="U55" i="1" s="1"/>
  <c r="V55" i="1"/>
  <c r="T56" i="1"/>
  <c r="U56" i="1"/>
  <c r="V56" i="1"/>
  <c r="T57" i="1"/>
  <c r="U57" i="1" s="1"/>
  <c r="V57" i="1"/>
  <c r="T58" i="1"/>
  <c r="U58" i="1" s="1"/>
  <c r="V58" i="1"/>
  <c r="T59" i="1"/>
  <c r="U59" i="1" s="1"/>
  <c r="V59" i="1"/>
  <c r="T60" i="1"/>
  <c r="U60" i="1" s="1"/>
  <c r="V60" i="1"/>
  <c r="T61" i="1"/>
  <c r="U61" i="1"/>
  <c r="V61" i="1"/>
  <c r="T62" i="1"/>
  <c r="U62" i="1"/>
  <c r="V62" i="1"/>
  <c r="T63" i="1"/>
  <c r="U63" i="1" s="1"/>
  <c r="V63" i="1"/>
  <c r="T64" i="1"/>
  <c r="U64" i="1"/>
  <c r="V64" i="1"/>
  <c r="T65" i="1"/>
  <c r="U65" i="1"/>
  <c r="V65" i="1"/>
  <c r="T66" i="1"/>
  <c r="U66" i="1" s="1"/>
  <c r="V66" i="1"/>
  <c r="T67" i="1"/>
  <c r="U67" i="1" s="1"/>
  <c r="V67" i="1"/>
  <c r="T68" i="1"/>
  <c r="U68" i="1"/>
  <c r="V68" i="1"/>
  <c r="T69" i="1"/>
  <c r="U69" i="1" s="1"/>
  <c r="V69" i="1"/>
  <c r="T70" i="1"/>
  <c r="U70" i="1" s="1"/>
  <c r="V70" i="1"/>
  <c r="T71" i="1"/>
  <c r="U71" i="1" s="1"/>
  <c r="V71" i="1"/>
  <c r="T72" i="1"/>
  <c r="U72" i="1"/>
  <c r="V72" i="1"/>
  <c r="T73" i="1"/>
  <c r="U73" i="1" s="1"/>
  <c r="V73" i="1"/>
  <c r="T74" i="1"/>
  <c r="U74" i="1" s="1"/>
  <c r="V74" i="1"/>
  <c r="T75" i="1"/>
  <c r="U75" i="1" s="1"/>
  <c r="V75" i="1"/>
  <c r="T76" i="1"/>
  <c r="U76" i="1" s="1"/>
  <c r="V76" i="1"/>
  <c r="T77" i="1"/>
  <c r="U77" i="1"/>
  <c r="V77" i="1"/>
  <c r="T78" i="1"/>
  <c r="U78" i="1" s="1"/>
  <c r="V78" i="1"/>
  <c r="T79" i="1"/>
  <c r="U79" i="1" s="1"/>
  <c r="V79" i="1"/>
  <c r="T80" i="1"/>
  <c r="U80" i="1"/>
  <c r="V80" i="1"/>
  <c r="T81" i="1"/>
  <c r="U81" i="1" s="1"/>
  <c r="V81" i="1"/>
  <c r="T82" i="1"/>
  <c r="U82" i="1"/>
  <c r="V82" i="1"/>
  <c r="T83" i="1"/>
  <c r="U83" i="1" s="1"/>
  <c r="V83" i="1"/>
  <c r="T84" i="1"/>
  <c r="U84" i="1" s="1"/>
  <c r="V84" i="1"/>
  <c r="T85" i="1"/>
  <c r="U85" i="1"/>
  <c r="V85" i="1"/>
  <c r="T86" i="1"/>
  <c r="U86" i="1" s="1"/>
  <c r="V86" i="1"/>
  <c r="T87" i="1"/>
  <c r="U87" i="1" s="1"/>
  <c r="V87" i="1"/>
  <c r="T88" i="1"/>
  <c r="U88" i="1" s="1"/>
  <c r="V88" i="1"/>
  <c r="T89" i="1"/>
  <c r="U89" i="1" s="1"/>
  <c r="V89" i="1"/>
  <c r="T90" i="1"/>
  <c r="U90" i="1"/>
  <c r="V90" i="1"/>
  <c r="T91" i="1"/>
  <c r="U91" i="1" s="1"/>
  <c r="V91" i="1"/>
  <c r="T92" i="1"/>
  <c r="U92" i="1" s="1"/>
  <c r="V92" i="1"/>
  <c r="T93" i="1"/>
  <c r="U93" i="1" s="1"/>
  <c r="V93" i="1"/>
  <c r="T94" i="1"/>
  <c r="U94" i="1" s="1"/>
  <c r="V94" i="1"/>
  <c r="T95" i="1"/>
  <c r="U95" i="1" s="1"/>
  <c r="V95" i="1"/>
  <c r="T96" i="1"/>
  <c r="U96" i="1"/>
  <c r="V96" i="1"/>
  <c r="T97" i="1"/>
  <c r="U97" i="1" s="1"/>
  <c r="V97" i="1"/>
  <c r="T98" i="1"/>
  <c r="U98" i="1" s="1"/>
  <c r="V98" i="1"/>
  <c r="T99" i="1"/>
  <c r="U99" i="1" s="1"/>
  <c r="V99" i="1"/>
  <c r="T100" i="1"/>
  <c r="U100" i="1" s="1"/>
  <c r="V100" i="1"/>
  <c r="T101" i="1"/>
  <c r="U101" i="1" s="1"/>
  <c r="V101" i="1"/>
  <c r="T102" i="1"/>
  <c r="U102" i="1"/>
  <c r="V102" i="1"/>
  <c r="T103" i="1"/>
  <c r="U103" i="1" s="1"/>
  <c r="V103" i="1"/>
  <c r="T104" i="1"/>
  <c r="U104" i="1" s="1"/>
  <c r="V104" i="1"/>
  <c r="T105" i="1"/>
  <c r="U105" i="1" s="1"/>
  <c r="V105" i="1"/>
  <c r="T106" i="1"/>
  <c r="U106" i="1" s="1"/>
  <c r="V106" i="1"/>
  <c r="T107" i="1"/>
  <c r="U107" i="1" s="1"/>
  <c r="V107" i="1"/>
  <c r="T108" i="1"/>
  <c r="U108" i="1" s="1"/>
  <c r="V108" i="1"/>
  <c r="T109" i="1"/>
  <c r="U109" i="1" s="1"/>
  <c r="V109" i="1"/>
  <c r="T110" i="1"/>
  <c r="U110" i="1"/>
  <c r="V110" i="1"/>
  <c r="T111" i="1"/>
  <c r="U111" i="1" s="1"/>
  <c r="V111" i="1"/>
  <c r="T112" i="1"/>
  <c r="U112" i="1" s="1"/>
  <c r="V112" i="1"/>
  <c r="T113" i="1"/>
  <c r="U113" i="1" s="1"/>
  <c r="V113" i="1"/>
  <c r="T114" i="1"/>
  <c r="U114" i="1" s="1"/>
  <c r="V114" i="1"/>
  <c r="T115" i="1"/>
  <c r="U115" i="1" s="1"/>
  <c r="V115" i="1"/>
  <c r="T116" i="1"/>
  <c r="U116" i="1" s="1"/>
  <c r="V116" i="1"/>
  <c r="T117" i="1"/>
  <c r="U117" i="1"/>
  <c r="V117" i="1"/>
  <c r="T118" i="1"/>
  <c r="U118" i="1"/>
  <c r="V118" i="1"/>
  <c r="T119" i="1"/>
  <c r="U119" i="1" s="1"/>
  <c r="V119" i="1"/>
  <c r="T120" i="1"/>
  <c r="U120" i="1"/>
  <c r="V120" i="1"/>
  <c r="T121" i="1"/>
  <c r="U121" i="1" s="1"/>
  <c r="V121" i="1"/>
  <c r="T122" i="1"/>
  <c r="U122" i="1" s="1"/>
  <c r="V122" i="1"/>
  <c r="T123" i="1"/>
  <c r="U123" i="1" s="1"/>
  <c r="V123" i="1"/>
  <c r="T124" i="1"/>
  <c r="U124" i="1" s="1"/>
  <c r="V124" i="1"/>
  <c r="T125" i="1"/>
  <c r="U125" i="1"/>
  <c r="V125" i="1"/>
  <c r="T126" i="1"/>
  <c r="U126" i="1" s="1"/>
  <c r="V126" i="1"/>
  <c r="T127" i="1"/>
  <c r="U127" i="1" s="1"/>
  <c r="V127" i="1"/>
  <c r="T128" i="1"/>
  <c r="U128" i="1"/>
  <c r="V128" i="1"/>
  <c r="T129" i="1"/>
  <c r="U129" i="1" s="1"/>
  <c r="V129" i="1"/>
  <c r="T130" i="1"/>
  <c r="U130" i="1"/>
  <c r="V130" i="1"/>
  <c r="T131" i="1"/>
  <c r="U131" i="1" s="1"/>
  <c r="V131" i="1"/>
  <c r="T132" i="1"/>
  <c r="U132" i="1" s="1"/>
  <c r="V132" i="1"/>
  <c r="T133" i="1"/>
  <c r="U133" i="1"/>
  <c r="V133" i="1"/>
  <c r="T134" i="1"/>
  <c r="U134" i="1" s="1"/>
  <c r="V134" i="1"/>
  <c r="T135" i="1"/>
  <c r="U135" i="1" s="1"/>
  <c r="V135" i="1"/>
  <c r="T136" i="1"/>
  <c r="U136" i="1" s="1"/>
  <c r="V136" i="1"/>
  <c r="T137" i="1"/>
  <c r="U137" i="1" s="1"/>
  <c r="V137" i="1"/>
  <c r="T138" i="1"/>
  <c r="U138" i="1"/>
  <c r="V138" i="1"/>
  <c r="T139" i="1"/>
  <c r="U139" i="1" s="1"/>
  <c r="V139" i="1"/>
  <c r="T140" i="1"/>
  <c r="U140" i="1" s="1"/>
  <c r="V140" i="1"/>
  <c r="T141" i="1"/>
  <c r="U141" i="1" s="1"/>
  <c r="V141" i="1"/>
  <c r="T142" i="1"/>
  <c r="U142" i="1" s="1"/>
  <c r="V142" i="1"/>
  <c r="T143" i="1"/>
  <c r="U143" i="1" s="1"/>
  <c r="V143" i="1"/>
  <c r="T144" i="1"/>
  <c r="U144" i="1"/>
  <c r="V144" i="1"/>
  <c r="T145" i="1"/>
  <c r="U145" i="1" s="1"/>
  <c r="V145" i="1"/>
  <c r="T146" i="1"/>
  <c r="U146" i="1" s="1"/>
  <c r="V146" i="1"/>
  <c r="T147" i="1"/>
  <c r="U147" i="1" s="1"/>
  <c r="V147" i="1"/>
  <c r="T148" i="1"/>
  <c r="U148" i="1" s="1"/>
  <c r="V148" i="1"/>
  <c r="T149" i="1"/>
  <c r="U149" i="1"/>
  <c r="V149" i="1"/>
  <c r="T150" i="1"/>
  <c r="U150" i="1" s="1"/>
  <c r="V150" i="1"/>
  <c r="T151" i="1"/>
  <c r="U151" i="1" s="1"/>
  <c r="V151" i="1"/>
  <c r="T152" i="1"/>
  <c r="U152" i="1"/>
  <c r="V152" i="1"/>
  <c r="T153" i="1"/>
  <c r="U153" i="1" s="1"/>
  <c r="V153" i="1"/>
  <c r="T154" i="1"/>
  <c r="U154" i="1"/>
  <c r="V154" i="1"/>
  <c r="T155" i="1"/>
  <c r="U155" i="1" s="1"/>
  <c r="V155" i="1"/>
  <c r="T156" i="1"/>
  <c r="U156" i="1" s="1"/>
  <c r="V156" i="1"/>
  <c r="T157" i="1"/>
  <c r="U157" i="1"/>
  <c r="V157" i="1"/>
  <c r="T158" i="1"/>
  <c r="U158" i="1" s="1"/>
  <c r="V158" i="1"/>
  <c r="T159" i="1"/>
  <c r="U159" i="1" s="1"/>
  <c r="V159" i="1"/>
  <c r="T160" i="1"/>
  <c r="U160" i="1"/>
  <c r="V160" i="1"/>
  <c r="T161" i="1"/>
  <c r="U161" i="1" s="1"/>
  <c r="V161" i="1"/>
  <c r="T162" i="1"/>
  <c r="U162" i="1" s="1"/>
  <c r="V162" i="1"/>
  <c r="T163" i="1"/>
  <c r="U163" i="1" s="1"/>
  <c r="V163" i="1"/>
  <c r="T164" i="1"/>
  <c r="U164" i="1" s="1"/>
  <c r="V164" i="1"/>
  <c r="T165" i="1"/>
  <c r="U165" i="1" s="1"/>
  <c r="V165" i="1"/>
  <c r="T166" i="1"/>
  <c r="U166" i="1"/>
  <c r="V166" i="1"/>
  <c r="T167" i="1"/>
  <c r="U167" i="1" s="1"/>
  <c r="V167" i="1"/>
  <c r="T168" i="1"/>
  <c r="U168" i="1" s="1"/>
  <c r="V168" i="1"/>
  <c r="T169" i="1"/>
  <c r="U169" i="1" s="1"/>
  <c r="V169" i="1"/>
  <c r="T170" i="1"/>
  <c r="U170" i="1" s="1"/>
  <c r="V170" i="1"/>
  <c r="T171" i="1"/>
  <c r="U171" i="1" s="1"/>
  <c r="V171" i="1"/>
  <c r="T172" i="1"/>
  <c r="U172" i="1" s="1"/>
  <c r="V172" i="1"/>
  <c r="T173" i="1"/>
  <c r="U173" i="1"/>
  <c r="V173" i="1"/>
  <c r="T174" i="1"/>
  <c r="U174" i="1"/>
  <c r="V174" i="1"/>
  <c r="T175" i="1"/>
  <c r="U175" i="1" s="1"/>
  <c r="V175" i="1"/>
  <c r="T176" i="1"/>
  <c r="U176" i="1"/>
  <c r="V176" i="1"/>
  <c r="T177" i="1"/>
  <c r="U177" i="1" s="1"/>
  <c r="V177" i="1"/>
  <c r="T178" i="1"/>
  <c r="U178" i="1" s="1"/>
  <c r="V178" i="1"/>
  <c r="T179" i="1"/>
  <c r="U179" i="1" s="1"/>
  <c r="V179" i="1"/>
  <c r="T180" i="1"/>
  <c r="U180" i="1" s="1"/>
  <c r="V180" i="1"/>
  <c r="T181" i="1"/>
  <c r="U181" i="1"/>
  <c r="V181" i="1"/>
  <c r="T182" i="1"/>
  <c r="U182" i="1" s="1"/>
  <c r="V182" i="1"/>
  <c r="T183" i="1"/>
  <c r="U183" i="1" s="1"/>
  <c r="V183" i="1"/>
  <c r="T184" i="1"/>
  <c r="U184" i="1" s="1"/>
  <c r="V184" i="1"/>
  <c r="T185" i="1"/>
  <c r="U185" i="1" s="1"/>
  <c r="V185" i="1"/>
  <c r="T186" i="1"/>
  <c r="U186" i="1" s="1"/>
  <c r="V186" i="1"/>
  <c r="T187" i="1"/>
  <c r="U187" i="1" s="1"/>
  <c r="V187" i="1"/>
  <c r="T188" i="1"/>
  <c r="U188" i="1" s="1"/>
  <c r="V188" i="1"/>
  <c r="T189" i="1"/>
  <c r="U189" i="1" s="1"/>
  <c r="V189" i="1"/>
  <c r="T190" i="1"/>
  <c r="U190" i="1"/>
  <c r="V190" i="1"/>
  <c r="T191" i="1"/>
  <c r="U191" i="1" s="1"/>
  <c r="V191" i="1"/>
  <c r="T192" i="1"/>
  <c r="U192" i="1" s="1"/>
  <c r="V192" i="1"/>
  <c r="T193" i="1"/>
  <c r="U193" i="1"/>
  <c r="V193" i="1"/>
  <c r="T194" i="1"/>
  <c r="U194" i="1" s="1"/>
  <c r="V194" i="1"/>
  <c r="T195" i="1"/>
  <c r="U195" i="1" s="1"/>
  <c r="V195" i="1"/>
  <c r="T196" i="1"/>
  <c r="U196" i="1"/>
  <c r="V196" i="1"/>
  <c r="T197" i="1"/>
  <c r="U197" i="1" s="1"/>
  <c r="V197" i="1"/>
  <c r="T198" i="1"/>
  <c r="U198" i="1" s="1"/>
  <c r="V198" i="1"/>
  <c r="T199" i="1"/>
  <c r="U199" i="1" s="1"/>
  <c r="V199" i="1"/>
  <c r="T200" i="1"/>
  <c r="U200" i="1"/>
  <c r="V200" i="1"/>
  <c r="T201" i="1"/>
  <c r="U201" i="1" s="1"/>
  <c r="V201" i="1"/>
  <c r="T202" i="1"/>
  <c r="U202" i="1" s="1"/>
  <c r="V202" i="1"/>
  <c r="T203" i="1"/>
  <c r="U203" i="1" s="1"/>
  <c r="V203" i="1"/>
  <c r="T204" i="1"/>
  <c r="U204" i="1" s="1"/>
  <c r="V204" i="1"/>
  <c r="T205" i="1"/>
  <c r="U205" i="1"/>
  <c r="V205" i="1"/>
  <c r="T206" i="1"/>
  <c r="U206" i="1" s="1"/>
  <c r="V206" i="1"/>
  <c r="T207" i="1"/>
  <c r="U207" i="1" s="1"/>
  <c r="V207" i="1"/>
  <c r="T208" i="1"/>
  <c r="U208" i="1"/>
  <c r="V208" i="1"/>
  <c r="T209" i="1"/>
  <c r="U209" i="1" s="1"/>
  <c r="V209" i="1"/>
  <c r="T210" i="1"/>
  <c r="U210" i="1"/>
  <c r="V210" i="1"/>
  <c r="T211" i="1"/>
  <c r="U211" i="1" s="1"/>
  <c r="V211" i="1"/>
  <c r="T212" i="1"/>
  <c r="U212" i="1" s="1"/>
  <c r="V212" i="1"/>
  <c r="T213" i="1"/>
  <c r="U213" i="1"/>
  <c r="V213" i="1"/>
  <c r="T214" i="1"/>
  <c r="U214" i="1" s="1"/>
  <c r="V214" i="1"/>
  <c r="T215" i="1"/>
  <c r="U215" i="1" s="1"/>
  <c r="V215" i="1"/>
  <c r="T216" i="1"/>
  <c r="U216" i="1" s="1"/>
  <c r="V216" i="1"/>
  <c r="T217" i="1"/>
  <c r="U217" i="1" s="1"/>
  <c r="V217" i="1"/>
  <c r="T218" i="1"/>
  <c r="U218" i="1" s="1"/>
  <c r="V218" i="1"/>
  <c r="T219" i="1"/>
  <c r="U219" i="1" s="1"/>
  <c r="V219" i="1"/>
  <c r="T220" i="1"/>
  <c r="U220" i="1" s="1"/>
  <c r="V220" i="1"/>
  <c r="T221" i="1"/>
  <c r="U221" i="1" s="1"/>
  <c r="V221" i="1"/>
  <c r="T222" i="1"/>
  <c r="U222" i="1" s="1"/>
  <c r="V222" i="1"/>
  <c r="T223" i="1"/>
  <c r="U223" i="1" s="1"/>
  <c r="V223" i="1"/>
  <c r="T224" i="1"/>
  <c r="U224" i="1"/>
  <c r="V224" i="1"/>
  <c r="T225" i="1"/>
  <c r="U225" i="1" s="1"/>
  <c r="V225" i="1"/>
  <c r="T226" i="1"/>
  <c r="U226" i="1" s="1"/>
  <c r="V226" i="1"/>
  <c r="T227" i="1"/>
  <c r="U227" i="1" s="1"/>
  <c r="V227" i="1"/>
  <c r="T228" i="1"/>
  <c r="U228" i="1" s="1"/>
  <c r="V228" i="1"/>
  <c r="T229" i="1"/>
  <c r="U229" i="1"/>
  <c r="V229" i="1"/>
  <c r="T230" i="1"/>
  <c r="U230" i="1"/>
  <c r="V230" i="1"/>
  <c r="T231" i="1"/>
  <c r="U231" i="1" s="1"/>
  <c r="V231" i="1"/>
  <c r="T232" i="1"/>
  <c r="U232" i="1"/>
  <c r="V232" i="1"/>
  <c r="T233" i="1"/>
  <c r="U233" i="1" s="1"/>
  <c r="V233" i="1"/>
  <c r="T234" i="1"/>
  <c r="U234" i="1" s="1"/>
  <c r="V234" i="1"/>
  <c r="T235" i="1"/>
  <c r="U235" i="1" s="1"/>
  <c r="V235" i="1"/>
  <c r="T236" i="1"/>
  <c r="U236" i="1" s="1"/>
  <c r="V236" i="1"/>
  <c r="T237" i="1"/>
  <c r="U237" i="1"/>
  <c r="V237" i="1"/>
  <c r="T238" i="1"/>
  <c r="U238" i="1" s="1"/>
  <c r="V238" i="1"/>
  <c r="T239" i="1"/>
  <c r="U239" i="1" s="1"/>
  <c r="V239" i="1"/>
  <c r="T240" i="1"/>
  <c r="U240" i="1"/>
  <c r="V240" i="1"/>
  <c r="T241" i="1"/>
  <c r="U241" i="1" s="1"/>
  <c r="V241" i="1"/>
  <c r="T242" i="1"/>
  <c r="U242" i="1" s="1"/>
  <c r="V242" i="1"/>
  <c r="T243" i="1"/>
  <c r="U243" i="1" s="1"/>
  <c r="V243" i="1"/>
  <c r="T244" i="1"/>
  <c r="U244" i="1" s="1"/>
  <c r="V244" i="1"/>
  <c r="T245" i="1"/>
  <c r="U245" i="1" s="1"/>
  <c r="V245" i="1"/>
  <c r="T246" i="1"/>
  <c r="U246" i="1"/>
  <c r="V246" i="1"/>
  <c r="T247" i="1"/>
  <c r="U247" i="1" s="1"/>
  <c r="V247" i="1"/>
  <c r="T248" i="1"/>
  <c r="U248" i="1" s="1"/>
  <c r="V248" i="1"/>
  <c r="T249" i="1"/>
  <c r="U249" i="1" s="1"/>
  <c r="V249" i="1"/>
  <c r="T250" i="1"/>
  <c r="U250" i="1" s="1"/>
  <c r="V250" i="1"/>
  <c r="T251" i="1"/>
  <c r="U251" i="1" s="1"/>
  <c r="V251" i="1"/>
  <c r="T252" i="1"/>
  <c r="U252" i="1" s="1"/>
  <c r="V252" i="1"/>
  <c r="T253" i="1"/>
  <c r="U253" i="1" s="1"/>
  <c r="V253" i="1"/>
  <c r="T254" i="1"/>
  <c r="U254" i="1" s="1"/>
  <c r="V254" i="1"/>
  <c r="T255" i="1"/>
  <c r="U255" i="1" s="1"/>
  <c r="V255" i="1"/>
  <c r="T256" i="1"/>
  <c r="U256" i="1"/>
  <c r="V256" i="1"/>
  <c r="T257" i="1"/>
  <c r="U257" i="1" s="1"/>
  <c r="V257" i="1"/>
  <c r="T258" i="1"/>
  <c r="U258" i="1"/>
  <c r="V258" i="1"/>
  <c r="T259" i="1"/>
  <c r="U259" i="1" s="1"/>
  <c r="V259" i="1"/>
  <c r="T260" i="1"/>
  <c r="U260" i="1" s="1"/>
  <c r="V260" i="1"/>
  <c r="T261" i="1"/>
  <c r="U261" i="1"/>
  <c r="V261" i="1"/>
  <c r="T262" i="1"/>
  <c r="U262" i="1" s="1"/>
  <c r="V262" i="1"/>
  <c r="T263" i="1"/>
  <c r="U263" i="1" s="1"/>
  <c r="V263" i="1"/>
  <c r="T264" i="1"/>
  <c r="U264" i="1"/>
  <c r="V264" i="1"/>
  <c r="T265" i="1"/>
  <c r="U265" i="1" s="1"/>
  <c r="V265" i="1"/>
  <c r="T266" i="1"/>
  <c r="U266" i="1"/>
  <c r="V266" i="1"/>
  <c r="T267" i="1"/>
  <c r="U267" i="1" s="1"/>
  <c r="V267" i="1"/>
  <c r="T268" i="1"/>
  <c r="U268" i="1" s="1"/>
  <c r="V268" i="1"/>
  <c r="T269" i="1"/>
  <c r="U269" i="1"/>
  <c r="V269" i="1"/>
  <c r="T270" i="1"/>
  <c r="U270" i="1" s="1"/>
  <c r="V270" i="1"/>
  <c r="T271" i="1"/>
  <c r="U271" i="1" s="1"/>
  <c r="V271" i="1"/>
  <c r="T272" i="1"/>
  <c r="U272" i="1"/>
  <c r="V272" i="1"/>
  <c r="T273" i="1"/>
  <c r="U273" i="1" s="1"/>
  <c r="V273" i="1"/>
  <c r="T274" i="1"/>
  <c r="U274" i="1" s="1"/>
  <c r="V274" i="1"/>
  <c r="T275" i="1"/>
  <c r="U275" i="1" s="1"/>
  <c r="V275" i="1"/>
  <c r="T276" i="1"/>
  <c r="U276" i="1" s="1"/>
  <c r="V276" i="1"/>
  <c r="T277" i="1"/>
  <c r="U277" i="1" s="1"/>
  <c r="V277" i="1"/>
  <c r="T278" i="1"/>
  <c r="U278" i="1" s="1"/>
  <c r="V278" i="1"/>
  <c r="T279" i="1"/>
  <c r="U279" i="1" s="1"/>
  <c r="V279" i="1"/>
  <c r="T280" i="1"/>
  <c r="U280" i="1"/>
  <c r="V280" i="1"/>
  <c r="T281" i="1"/>
  <c r="U281" i="1" s="1"/>
  <c r="V281" i="1"/>
  <c r="T282" i="1"/>
  <c r="U282" i="1" s="1"/>
  <c r="V282" i="1"/>
  <c r="T283" i="1"/>
  <c r="U283" i="1" s="1"/>
  <c r="V283" i="1"/>
  <c r="T284" i="1"/>
  <c r="U284" i="1" s="1"/>
  <c r="V284" i="1"/>
  <c r="T285" i="1"/>
  <c r="U285" i="1"/>
  <c r="V285" i="1"/>
  <c r="T286" i="1"/>
  <c r="U286" i="1" s="1"/>
  <c r="V286" i="1"/>
  <c r="T287" i="1"/>
  <c r="U287" i="1" s="1"/>
  <c r="V287" i="1"/>
  <c r="T288" i="1"/>
  <c r="U288" i="1"/>
  <c r="V288" i="1"/>
  <c r="T289" i="1"/>
  <c r="U289" i="1" s="1"/>
  <c r="V289" i="1"/>
  <c r="T290" i="1"/>
  <c r="U290" i="1"/>
  <c r="V290" i="1"/>
  <c r="T291" i="1"/>
  <c r="U291" i="1" s="1"/>
  <c r="V291" i="1"/>
  <c r="T292" i="1"/>
  <c r="U292" i="1" s="1"/>
  <c r="V292" i="1"/>
  <c r="T293" i="1"/>
  <c r="U293" i="1"/>
  <c r="V293" i="1"/>
  <c r="T294" i="1"/>
  <c r="U294" i="1" s="1"/>
  <c r="V294" i="1"/>
  <c r="T295" i="1"/>
  <c r="U295" i="1" s="1"/>
  <c r="V295" i="1"/>
  <c r="T296" i="1"/>
  <c r="U296" i="1" s="1"/>
  <c r="V296" i="1"/>
  <c r="T297" i="1"/>
  <c r="U297" i="1" s="1"/>
  <c r="V297" i="1"/>
  <c r="T298" i="1"/>
  <c r="U298" i="1" s="1"/>
  <c r="V298" i="1"/>
  <c r="T299" i="1"/>
  <c r="U299" i="1" s="1"/>
  <c r="V299" i="1"/>
  <c r="T300" i="1"/>
  <c r="U300" i="1" s="1"/>
  <c r="V300" i="1"/>
  <c r="T301" i="1"/>
  <c r="U301" i="1" s="1"/>
  <c r="V301" i="1"/>
  <c r="T302" i="1"/>
  <c r="U302" i="1"/>
  <c r="V302" i="1"/>
  <c r="T303" i="1"/>
  <c r="U303" i="1" s="1"/>
  <c r="V303" i="1"/>
  <c r="T304" i="1"/>
  <c r="U304" i="1" s="1"/>
  <c r="V304" i="1"/>
  <c r="T305" i="1"/>
  <c r="U305" i="1" s="1"/>
  <c r="V305" i="1"/>
  <c r="T306" i="1"/>
  <c r="U306" i="1" s="1"/>
  <c r="V306" i="1"/>
  <c r="T307" i="1"/>
  <c r="U307" i="1" s="1"/>
  <c r="V307" i="1"/>
  <c r="T308" i="1"/>
  <c r="U308" i="1" s="1"/>
  <c r="V308" i="1"/>
  <c r="T309" i="1"/>
  <c r="U309" i="1" s="1"/>
  <c r="V309" i="1"/>
  <c r="T310" i="1"/>
  <c r="U310" i="1" s="1"/>
  <c r="V310" i="1"/>
  <c r="T311" i="1"/>
  <c r="U311" i="1" s="1"/>
  <c r="V311" i="1"/>
  <c r="T312" i="1"/>
  <c r="U312" i="1" s="1"/>
  <c r="V312" i="1"/>
  <c r="T313" i="1"/>
  <c r="U313" i="1" s="1"/>
  <c r="V313" i="1"/>
  <c r="T314" i="1"/>
  <c r="U314" i="1" s="1"/>
  <c r="V314" i="1"/>
  <c r="T315" i="1"/>
  <c r="U315" i="1" s="1"/>
  <c r="V315" i="1"/>
  <c r="T316" i="1"/>
  <c r="U316" i="1" s="1"/>
  <c r="V316" i="1"/>
  <c r="T317" i="1"/>
  <c r="U317" i="1" s="1"/>
  <c r="V317" i="1"/>
  <c r="T318" i="1"/>
  <c r="U318" i="1"/>
  <c r="V318" i="1"/>
  <c r="T319" i="1"/>
  <c r="U319" i="1" s="1"/>
  <c r="V319" i="1"/>
  <c r="T320" i="1"/>
  <c r="U320" i="1" s="1"/>
  <c r="V320" i="1"/>
  <c r="T321" i="1"/>
  <c r="U321" i="1"/>
  <c r="V321" i="1"/>
  <c r="T322" i="1"/>
  <c r="U322" i="1"/>
  <c r="V322" i="1"/>
  <c r="T323" i="1"/>
  <c r="U323" i="1" s="1"/>
  <c r="V323" i="1"/>
  <c r="T324" i="1"/>
  <c r="U324" i="1"/>
  <c r="V324" i="1"/>
  <c r="T325" i="1"/>
  <c r="U325" i="1"/>
  <c r="V325" i="1"/>
  <c r="T326" i="1"/>
  <c r="U326" i="1" s="1"/>
  <c r="V326" i="1"/>
  <c r="T327" i="1"/>
  <c r="U327" i="1" s="1"/>
  <c r="V327" i="1"/>
  <c r="T328" i="1"/>
  <c r="U328" i="1" s="1"/>
  <c r="V328" i="1"/>
  <c r="T329" i="1"/>
  <c r="U329" i="1" s="1"/>
  <c r="V329" i="1"/>
  <c r="T330" i="1"/>
  <c r="U330" i="1" s="1"/>
  <c r="V330" i="1"/>
  <c r="T331" i="1"/>
  <c r="U331" i="1" s="1"/>
  <c r="V331" i="1"/>
  <c r="T332" i="1"/>
  <c r="U332" i="1" s="1"/>
  <c r="V332" i="1"/>
  <c r="T333" i="1"/>
  <c r="U333" i="1" s="1"/>
  <c r="V333" i="1"/>
  <c r="T334" i="1"/>
  <c r="U334" i="1" s="1"/>
  <c r="V334" i="1"/>
  <c r="T335" i="1"/>
  <c r="U335" i="1" s="1"/>
  <c r="V335" i="1"/>
  <c r="T336" i="1"/>
  <c r="U336" i="1"/>
  <c r="V336" i="1"/>
  <c r="T337" i="1"/>
  <c r="U337" i="1" s="1"/>
  <c r="V337" i="1"/>
  <c r="T338" i="1"/>
  <c r="U338" i="1" s="1"/>
  <c r="V338" i="1"/>
  <c r="T339" i="1"/>
  <c r="U339" i="1" s="1"/>
  <c r="V339" i="1"/>
  <c r="T340" i="1"/>
  <c r="U340" i="1" s="1"/>
  <c r="V340" i="1"/>
  <c r="T341" i="1"/>
  <c r="U341" i="1"/>
  <c r="V341" i="1"/>
  <c r="T342" i="1"/>
  <c r="U342" i="1" s="1"/>
  <c r="V342" i="1"/>
  <c r="T343" i="1"/>
  <c r="U343" i="1" s="1"/>
  <c r="V343" i="1"/>
  <c r="T344" i="1"/>
  <c r="U344" i="1" s="1"/>
  <c r="V344" i="1"/>
  <c r="T345" i="1"/>
  <c r="U345" i="1" s="1"/>
  <c r="V345" i="1"/>
  <c r="T346" i="1"/>
  <c r="U346" i="1" s="1"/>
  <c r="V346" i="1"/>
  <c r="T347" i="1"/>
  <c r="U347" i="1" s="1"/>
  <c r="V347" i="1"/>
  <c r="T348" i="1"/>
  <c r="U348" i="1"/>
  <c r="V348" i="1"/>
  <c r="T349" i="1"/>
  <c r="U349" i="1"/>
  <c r="V349" i="1"/>
  <c r="T350" i="1"/>
  <c r="U350" i="1" s="1"/>
  <c r="V350" i="1"/>
  <c r="T351" i="1"/>
  <c r="U351" i="1"/>
  <c r="V351" i="1"/>
  <c r="T352" i="1"/>
  <c r="U352" i="1"/>
  <c r="V352" i="1"/>
  <c r="T353" i="1"/>
  <c r="U353" i="1" s="1"/>
  <c r="V353" i="1"/>
  <c r="T354" i="1"/>
  <c r="U354" i="1" s="1"/>
  <c r="V354" i="1"/>
  <c r="T355" i="1"/>
  <c r="U355" i="1"/>
  <c r="V355" i="1"/>
  <c r="T356" i="1"/>
  <c r="U356" i="1" s="1"/>
  <c r="V356" i="1"/>
  <c r="T357" i="1"/>
  <c r="U357" i="1"/>
  <c r="V357" i="1"/>
  <c r="T358" i="1"/>
  <c r="U358" i="1" s="1"/>
  <c r="V358" i="1"/>
  <c r="T359" i="1"/>
  <c r="U359" i="1" s="1"/>
  <c r="V359" i="1"/>
  <c r="T360" i="1"/>
  <c r="U360" i="1"/>
  <c r="V360" i="1"/>
  <c r="T361" i="1"/>
  <c r="U361" i="1"/>
  <c r="V361" i="1"/>
  <c r="T362" i="1"/>
  <c r="U362" i="1" s="1"/>
  <c r="V362" i="1"/>
  <c r="T363" i="1"/>
  <c r="U363" i="1"/>
  <c r="V363" i="1"/>
  <c r="T364" i="1"/>
  <c r="U364" i="1"/>
  <c r="V364" i="1"/>
  <c r="T365" i="1"/>
  <c r="U365" i="1" s="1"/>
  <c r="V365" i="1"/>
  <c r="T366" i="1"/>
  <c r="U366" i="1" s="1"/>
  <c r="V366" i="1"/>
  <c r="T367" i="1"/>
  <c r="U367" i="1" s="1"/>
  <c r="V367" i="1"/>
  <c r="T368" i="1"/>
  <c r="U368" i="1" s="1"/>
  <c r="V368" i="1"/>
  <c r="T369" i="1"/>
  <c r="U369" i="1" s="1"/>
  <c r="V369" i="1"/>
  <c r="T370" i="1"/>
  <c r="U370" i="1" s="1"/>
  <c r="V370" i="1"/>
  <c r="T371" i="1"/>
  <c r="U371" i="1" s="1"/>
  <c r="V371" i="1"/>
  <c r="T372" i="1"/>
  <c r="U372" i="1" s="1"/>
  <c r="V372" i="1"/>
  <c r="T373" i="1"/>
  <c r="U373" i="1" s="1"/>
  <c r="V373" i="1"/>
  <c r="T374" i="1"/>
  <c r="U374" i="1" s="1"/>
  <c r="V374" i="1"/>
  <c r="T375" i="1"/>
  <c r="U375" i="1" s="1"/>
  <c r="V375" i="1"/>
  <c r="T376" i="1"/>
  <c r="U376" i="1" s="1"/>
  <c r="V376" i="1"/>
  <c r="T377" i="1"/>
  <c r="U377" i="1"/>
  <c r="V377" i="1"/>
  <c r="T378" i="1"/>
  <c r="U378" i="1" s="1"/>
  <c r="V378" i="1"/>
  <c r="T379" i="1"/>
  <c r="U379" i="1" s="1"/>
  <c r="V379" i="1"/>
  <c r="T380" i="1"/>
  <c r="U380" i="1" s="1"/>
  <c r="V380" i="1"/>
  <c r="T381" i="1"/>
  <c r="U381" i="1" s="1"/>
  <c r="V381" i="1"/>
  <c r="T382" i="1"/>
  <c r="U382" i="1" s="1"/>
  <c r="V382" i="1"/>
  <c r="T383" i="1"/>
  <c r="U383" i="1"/>
  <c r="V383" i="1"/>
  <c r="T384" i="1"/>
  <c r="U384" i="1" s="1"/>
  <c r="V384" i="1"/>
  <c r="T385" i="1"/>
  <c r="U385" i="1" s="1"/>
  <c r="V385" i="1"/>
  <c r="T386" i="1"/>
  <c r="U386" i="1" s="1"/>
  <c r="V386" i="1"/>
  <c r="T387" i="1"/>
  <c r="U387" i="1" s="1"/>
  <c r="V387" i="1"/>
  <c r="T388" i="1"/>
  <c r="U388" i="1" s="1"/>
  <c r="V388" i="1"/>
  <c r="T389" i="1"/>
  <c r="U389" i="1" s="1"/>
  <c r="V389" i="1"/>
  <c r="T390" i="1"/>
  <c r="U390" i="1" s="1"/>
  <c r="V390" i="1"/>
  <c r="T391" i="1"/>
  <c r="U391" i="1" s="1"/>
  <c r="V391" i="1"/>
  <c r="T392" i="1"/>
  <c r="U392" i="1" s="1"/>
  <c r="V392" i="1"/>
  <c r="T393" i="1"/>
  <c r="U393" i="1"/>
  <c r="V393" i="1"/>
  <c r="T394" i="1"/>
  <c r="U394" i="1" s="1"/>
  <c r="V394" i="1"/>
  <c r="T395" i="1"/>
  <c r="U395" i="1" s="1"/>
  <c r="V395" i="1"/>
  <c r="T396" i="1"/>
  <c r="U396" i="1" s="1"/>
  <c r="V396" i="1"/>
  <c r="T397" i="1"/>
  <c r="U397" i="1" s="1"/>
  <c r="V397" i="1"/>
  <c r="T398" i="1"/>
  <c r="U398" i="1" s="1"/>
  <c r="V398" i="1"/>
  <c r="T399" i="1"/>
  <c r="U399" i="1" s="1"/>
  <c r="V399" i="1"/>
  <c r="T400" i="1"/>
  <c r="U400" i="1" s="1"/>
  <c r="V400" i="1"/>
  <c r="T401" i="1"/>
  <c r="U401" i="1" s="1"/>
  <c r="V401" i="1"/>
  <c r="T402" i="1"/>
  <c r="U402" i="1" s="1"/>
  <c r="V402" i="1"/>
  <c r="T403" i="1"/>
  <c r="U403" i="1" s="1"/>
  <c r="V403" i="1"/>
  <c r="T404" i="1"/>
  <c r="U404" i="1" s="1"/>
  <c r="V404" i="1"/>
  <c r="T405" i="1"/>
  <c r="U405" i="1"/>
  <c r="V405" i="1"/>
  <c r="T406" i="1"/>
  <c r="U406" i="1" s="1"/>
  <c r="V406" i="1"/>
  <c r="T407" i="1"/>
  <c r="U407" i="1" s="1"/>
  <c r="V407" i="1"/>
  <c r="T408" i="1"/>
  <c r="U408" i="1" s="1"/>
  <c r="V408" i="1"/>
  <c r="T409" i="1"/>
  <c r="U409" i="1"/>
  <c r="V409" i="1"/>
  <c r="T410" i="1"/>
  <c r="U410" i="1" s="1"/>
  <c r="V410" i="1"/>
  <c r="T411" i="1"/>
  <c r="U411" i="1" s="1"/>
  <c r="V411" i="1"/>
  <c r="T412" i="1"/>
  <c r="U412" i="1" s="1"/>
  <c r="V412" i="1"/>
  <c r="T413" i="1"/>
  <c r="U413" i="1" s="1"/>
  <c r="V413" i="1"/>
  <c r="T414" i="1"/>
  <c r="U414" i="1" s="1"/>
  <c r="V414" i="1"/>
  <c r="T415" i="1"/>
  <c r="U415" i="1" s="1"/>
  <c r="V415" i="1"/>
  <c r="T416" i="1"/>
  <c r="U416" i="1"/>
  <c r="V416" i="1"/>
  <c r="T417" i="1"/>
  <c r="U417" i="1"/>
  <c r="V417" i="1"/>
  <c r="T418" i="1"/>
  <c r="U418" i="1" s="1"/>
  <c r="V418" i="1"/>
  <c r="T419" i="1"/>
  <c r="U419" i="1"/>
  <c r="V419" i="1"/>
  <c r="T420" i="1"/>
  <c r="U420" i="1" s="1"/>
  <c r="V420" i="1"/>
  <c r="T421" i="1"/>
  <c r="U421" i="1" s="1"/>
  <c r="V421" i="1"/>
  <c r="T422" i="1"/>
  <c r="U422" i="1" s="1"/>
  <c r="V422" i="1"/>
  <c r="T423" i="1"/>
  <c r="U423" i="1" s="1"/>
  <c r="V423" i="1"/>
  <c r="T424" i="1"/>
  <c r="U424" i="1"/>
  <c r="V424" i="1"/>
  <c r="T425" i="1"/>
  <c r="U425" i="1"/>
  <c r="V425" i="1"/>
  <c r="T426" i="1"/>
  <c r="U426" i="1" s="1"/>
  <c r="V426" i="1"/>
  <c r="T427" i="1"/>
  <c r="U427" i="1"/>
  <c r="V427" i="1"/>
  <c r="T428" i="1"/>
  <c r="U428" i="1"/>
  <c r="V428" i="1"/>
  <c r="T429" i="1"/>
  <c r="U429" i="1" s="1"/>
  <c r="V429" i="1"/>
  <c r="T430" i="1"/>
  <c r="U430" i="1" s="1"/>
  <c r="V430" i="1"/>
  <c r="T431" i="1"/>
  <c r="U431" i="1" s="1"/>
  <c r="V431" i="1"/>
  <c r="T432" i="1"/>
  <c r="U432" i="1" s="1"/>
  <c r="V432" i="1"/>
  <c r="T433" i="1"/>
  <c r="U433" i="1"/>
  <c r="V433" i="1"/>
  <c r="T434" i="1"/>
  <c r="U434" i="1" s="1"/>
  <c r="V434" i="1"/>
  <c r="T435" i="1"/>
  <c r="U435" i="1" s="1"/>
  <c r="V435" i="1"/>
  <c r="T436" i="1"/>
  <c r="U436" i="1" s="1"/>
  <c r="V436" i="1"/>
  <c r="T437" i="1"/>
  <c r="U437" i="1"/>
  <c r="V437" i="1"/>
  <c r="T438" i="1"/>
  <c r="U438" i="1" s="1"/>
  <c r="V438" i="1"/>
  <c r="T439" i="1"/>
  <c r="U439" i="1" s="1"/>
  <c r="V439" i="1"/>
  <c r="T440" i="1"/>
  <c r="U440" i="1" s="1"/>
  <c r="V440" i="1"/>
  <c r="T441" i="1"/>
  <c r="U441" i="1" s="1"/>
  <c r="V441" i="1"/>
  <c r="T442" i="1"/>
  <c r="U442" i="1" s="1"/>
  <c r="V442" i="1"/>
  <c r="T443" i="1"/>
  <c r="U443" i="1" s="1"/>
  <c r="V443" i="1"/>
  <c r="T444" i="1"/>
  <c r="U444" i="1"/>
  <c r="V444" i="1"/>
  <c r="T445" i="1"/>
  <c r="U445" i="1" s="1"/>
  <c r="V445" i="1"/>
  <c r="T446" i="1"/>
  <c r="U446" i="1" s="1"/>
  <c r="V446" i="1"/>
  <c r="T447" i="1"/>
  <c r="U447" i="1"/>
  <c r="V447" i="1"/>
  <c r="T448" i="1"/>
  <c r="U448" i="1" s="1"/>
  <c r="V448" i="1"/>
  <c r="T449" i="1"/>
  <c r="U449" i="1"/>
  <c r="V449" i="1"/>
  <c r="T450" i="1"/>
  <c r="U450" i="1" s="1"/>
  <c r="V450" i="1"/>
  <c r="T451" i="1"/>
  <c r="U451" i="1" s="1"/>
  <c r="V451" i="1"/>
  <c r="T452" i="1"/>
  <c r="U452" i="1" s="1"/>
  <c r="V452" i="1"/>
  <c r="T453" i="1"/>
  <c r="U453" i="1"/>
  <c r="V453" i="1"/>
  <c r="T454" i="1"/>
  <c r="U454" i="1" s="1"/>
  <c r="V454" i="1"/>
  <c r="T455" i="1"/>
  <c r="U455" i="1" s="1"/>
  <c r="V455" i="1"/>
  <c r="T456" i="1"/>
  <c r="U456" i="1" s="1"/>
  <c r="V456" i="1"/>
  <c r="T457" i="1"/>
  <c r="U457" i="1"/>
  <c r="V457" i="1"/>
  <c r="T458" i="1"/>
  <c r="U458" i="1" s="1"/>
  <c r="V458" i="1"/>
  <c r="T459" i="1"/>
  <c r="U459" i="1" s="1"/>
  <c r="V459" i="1"/>
  <c r="T460" i="1"/>
  <c r="U460" i="1"/>
  <c r="V460" i="1"/>
  <c r="T461" i="1"/>
  <c r="U461" i="1" s="1"/>
  <c r="V461" i="1"/>
  <c r="T462" i="1"/>
  <c r="U462" i="1" s="1"/>
  <c r="V462" i="1"/>
  <c r="T463" i="1"/>
  <c r="U463" i="1"/>
  <c r="V463" i="1"/>
  <c r="T464" i="1"/>
  <c r="U464" i="1" s="1"/>
  <c r="V464" i="1"/>
  <c r="T465" i="1"/>
  <c r="U465" i="1"/>
  <c r="V465" i="1"/>
  <c r="T466" i="1"/>
  <c r="U466" i="1" s="1"/>
  <c r="V466" i="1"/>
  <c r="T467" i="1"/>
  <c r="U467" i="1" s="1"/>
  <c r="V467" i="1"/>
  <c r="T468" i="1"/>
  <c r="U468" i="1" s="1"/>
  <c r="V468" i="1"/>
  <c r="T469" i="1"/>
  <c r="U469" i="1" s="1"/>
  <c r="V469" i="1"/>
  <c r="T470" i="1"/>
  <c r="U470" i="1" s="1"/>
  <c r="V470" i="1"/>
  <c r="T471" i="1"/>
  <c r="U471" i="1" s="1"/>
  <c r="V471" i="1"/>
  <c r="T472" i="1"/>
  <c r="U472" i="1" s="1"/>
  <c r="V472" i="1"/>
  <c r="T473" i="1"/>
  <c r="U473" i="1"/>
  <c r="V473" i="1"/>
  <c r="T474" i="1"/>
  <c r="U474" i="1" s="1"/>
  <c r="V474" i="1"/>
  <c r="T475" i="1"/>
  <c r="U475" i="1" s="1"/>
  <c r="V475" i="1"/>
  <c r="T476" i="1"/>
  <c r="U476" i="1" s="1"/>
  <c r="V476" i="1"/>
  <c r="T477" i="1"/>
  <c r="U477" i="1"/>
  <c r="V477" i="1"/>
  <c r="T478" i="1"/>
  <c r="U478" i="1" s="1"/>
  <c r="V478" i="1"/>
  <c r="T479" i="1"/>
  <c r="U479" i="1" s="1"/>
  <c r="V479" i="1"/>
  <c r="T480" i="1"/>
  <c r="U480" i="1"/>
  <c r="V480" i="1"/>
  <c r="T481" i="1"/>
  <c r="U481" i="1"/>
  <c r="V481" i="1"/>
  <c r="T482" i="1"/>
  <c r="U482" i="1" s="1"/>
  <c r="V482" i="1"/>
  <c r="T483" i="1"/>
  <c r="U483" i="1"/>
  <c r="V483" i="1"/>
  <c r="T484" i="1"/>
  <c r="U484" i="1" s="1"/>
  <c r="V484" i="1"/>
  <c r="T485" i="1"/>
  <c r="U485" i="1" s="1"/>
  <c r="V485" i="1"/>
  <c r="T486" i="1"/>
  <c r="U486" i="1" s="1"/>
  <c r="V486" i="1"/>
  <c r="T487" i="1"/>
  <c r="U487" i="1" s="1"/>
  <c r="V487" i="1"/>
  <c r="T488" i="1"/>
  <c r="U488" i="1"/>
  <c r="V488" i="1"/>
  <c r="T489" i="1"/>
  <c r="U489" i="1"/>
  <c r="V489" i="1"/>
  <c r="T490" i="1"/>
  <c r="U490" i="1" s="1"/>
  <c r="V490" i="1"/>
  <c r="T491" i="1"/>
  <c r="U491" i="1"/>
  <c r="V491" i="1"/>
  <c r="T492" i="1"/>
  <c r="U492" i="1"/>
  <c r="V492" i="1"/>
  <c r="T493" i="1"/>
  <c r="U493" i="1" s="1"/>
  <c r="V493" i="1"/>
  <c r="T494" i="1"/>
  <c r="U494" i="1" s="1"/>
  <c r="V494" i="1"/>
  <c r="T495" i="1"/>
  <c r="U495" i="1" s="1"/>
  <c r="V495" i="1"/>
  <c r="T496" i="1"/>
  <c r="U496" i="1" s="1"/>
  <c r="V496" i="1"/>
  <c r="T497" i="1"/>
  <c r="U497" i="1" s="1"/>
  <c r="V497" i="1"/>
  <c r="T498" i="1"/>
  <c r="U498" i="1" s="1"/>
  <c r="V498" i="1"/>
  <c r="T499" i="1"/>
  <c r="U499" i="1" s="1"/>
  <c r="V499" i="1"/>
  <c r="T500" i="1"/>
  <c r="U500" i="1" s="1"/>
  <c r="V500" i="1"/>
  <c r="T501" i="1"/>
  <c r="U501" i="1"/>
  <c r="V501" i="1"/>
  <c r="T502" i="1"/>
  <c r="U502" i="1" s="1"/>
  <c r="V502" i="1"/>
  <c r="T503" i="1"/>
  <c r="U503" i="1" s="1"/>
  <c r="V503" i="1"/>
  <c r="T504" i="1"/>
  <c r="U504" i="1" s="1"/>
  <c r="V504" i="1"/>
  <c r="T505" i="1"/>
  <c r="U505" i="1"/>
  <c r="V505" i="1"/>
  <c r="T506" i="1"/>
  <c r="U506" i="1" s="1"/>
  <c r="V506" i="1"/>
  <c r="T507" i="1"/>
  <c r="U507" i="1" s="1"/>
  <c r="V507" i="1"/>
  <c r="T508" i="1"/>
  <c r="U508" i="1"/>
  <c r="V508" i="1"/>
  <c r="T509" i="1"/>
  <c r="U509" i="1" s="1"/>
  <c r="V509" i="1"/>
  <c r="T510" i="1"/>
  <c r="U510" i="1" s="1"/>
  <c r="V510" i="1"/>
  <c r="T511" i="1"/>
  <c r="U511" i="1"/>
  <c r="V511" i="1"/>
  <c r="T512" i="1"/>
  <c r="U512" i="1" s="1"/>
  <c r="V512" i="1"/>
  <c r="T513" i="1"/>
  <c r="U513" i="1"/>
  <c r="V513" i="1"/>
  <c r="T514" i="1"/>
  <c r="U514" i="1" s="1"/>
  <c r="V514" i="1"/>
  <c r="T515" i="1"/>
  <c r="U515" i="1" s="1"/>
  <c r="V515" i="1"/>
  <c r="T516" i="1"/>
  <c r="U516" i="1" s="1"/>
  <c r="V516" i="1"/>
  <c r="T517" i="1"/>
  <c r="U517" i="1"/>
  <c r="V517" i="1"/>
  <c r="T518" i="1"/>
  <c r="U518" i="1" s="1"/>
  <c r="V518" i="1"/>
  <c r="T519" i="1"/>
  <c r="U519" i="1" s="1"/>
  <c r="V519" i="1"/>
  <c r="T520" i="1"/>
  <c r="U520" i="1" s="1"/>
  <c r="V520" i="1"/>
  <c r="T521" i="1"/>
  <c r="U521" i="1" s="1"/>
  <c r="V521" i="1"/>
  <c r="T522" i="1"/>
  <c r="U522" i="1" s="1"/>
  <c r="V522" i="1"/>
  <c r="T523" i="1"/>
  <c r="U523" i="1" s="1"/>
  <c r="V523" i="1"/>
  <c r="T524" i="1"/>
  <c r="U524" i="1"/>
  <c r="V524" i="1"/>
  <c r="T525" i="1"/>
  <c r="U525" i="1" s="1"/>
  <c r="V525" i="1"/>
  <c r="T526" i="1"/>
  <c r="U526" i="1" s="1"/>
  <c r="V526" i="1"/>
  <c r="T527" i="1"/>
  <c r="U527" i="1"/>
  <c r="V527" i="1"/>
  <c r="T528" i="1"/>
  <c r="U528" i="1" s="1"/>
  <c r="V528" i="1"/>
  <c r="T529" i="1"/>
  <c r="U529" i="1"/>
  <c r="V529" i="1"/>
  <c r="T530" i="1"/>
  <c r="U530" i="1" s="1"/>
  <c r="V530" i="1"/>
  <c r="T531" i="1"/>
  <c r="U531" i="1" s="1"/>
  <c r="V531" i="1"/>
  <c r="T532" i="1"/>
  <c r="U532" i="1" s="1"/>
  <c r="V532" i="1"/>
  <c r="T533" i="1"/>
  <c r="U533" i="1" s="1"/>
  <c r="V533" i="1"/>
  <c r="T534" i="1"/>
  <c r="U534" i="1" s="1"/>
  <c r="V534" i="1"/>
  <c r="T535" i="1"/>
  <c r="U535" i="1" s="1"/>
  <c r="V535" i="1"/>
  <c r="T536" i="1"/>
  <c r="U536" i="1" s="1"/>
  <c r="V536" i="1"/>
  <c r="T537" i="1"/>
  <c r="U537" i="1"/>
  <c r="V537" i="1"/>
  <c r="T538" i="1"/>
  <c r="U538" i="1" s="1"/>
  <c r="V538" i="1"/>
  <c r="T539" i="1"/>
  <c r="U539" i="1" s="1"/>
  <c r="V539" i="1"/>
  <c r="T540" i="1"/>
  <c r="U540" i="1" s="1"/>
  <c r="V540" i="1"/>
  <c r="T541" i="1"/>
  <c r="U541" i="1"/>
  <c r="V541" i="1"/>
  <c r="T542" i="1"/>
  <c r="U542" i="1" s="1"/>
  <c r="V542" i="1"/>
  <c r="T543" i="1"/>
  <c r="U543" i="1" s="1"/>
  <c r="V543" i="1"/>
  <c r="T544" i="1"/>
  <c r="U544" i="1" s="1"/>
  <c r="V544" i="1"/>
  <c r="T545" i="1"/>
  <c r="U545" i="1" s="1"/>
  <c r="V545" i="1"/>
  <c r="T546" i="1"/>
  <c r="U546" i="1" s="1"/>
  <c r="V546" i="1"/>
  <c r="T547" i="1"/>
  <c r="U547" i="1"/>
  <c r="V547" i="1"/>
  <c r="T548" i="1"/>
  <c r="U548" i="1" s="1"/>
  <c r="V548" i="1"/>
  <c r="T549" i="1"/>
  <c r="U549" i="1" s="1"/>
  <c r="V549" i="1"/>
  <c r="T550" i="1"/>
  <c r="U550" i="1" s="1"/>
  <c r="V550" i="1"/>
  <c r="T551" i="1"/>
  <c r="U551" i="1" s="1"/>
  <c r="V551" i="1"/>
  <c r="T552" i="1"/>
  <c r="U552" i="1" s="1"/>
  <c r="V552" i="1"/>
  <c r="T553" i="1"/>
  <c r="U553" i="1"/>
  <c r="V553" i="1"/>
  <c r="T554" i="1"/>
  <c r="U554" i="1" s="1"/>
  <c r="V554" i="1"/>
  <c r="T555" i="1"/>
  <c r="U555" i="1" s="1"/>
  <c r="V555" i="1"/>
  <c r="T556" i="1"/>
  <c r="U556" i="1"/>
  <c r="V556" i="1"/>
  <c r="T557" i="1"/>
  <c r="U557" i="1" s="1"/>
  <c r="V557" i="1"/>
  <c r="T558" i="1"/>
  <c r="U558" i="1" s="1"/>
  <c r="V558" i="1"/>
  <c r="T559" i="1"/>
  <c r="U559" i="1"/>
  <c r="V559" i="1"/>
  <c r="T560" i="1"/>
  <c r="U560" i="1" s="1"/>
  <c r="V560" i="1"/>
  <c r="T561" i="1"/>
  <c r="U561" i="1"/>
  <c r="V561" i="1"/>
  <c r="T562" i="1"/>
  <c r="U562" i="1" s="1"/>
  <c r="V562" i="1"/>
  <c r="T563" i="1"/>
  <c r="U563" i="1" s="1"/>
  <c r="V563" i="1"/>
  <c r="T564" i="1"/>
  <c r="U564" i="1" s="1"/>
  <c r="V564" i="1"/>
  <c r="T565" i="1"/>
  <c r="U565" i="1" s="1"/>
  <c r="V565" i="1"/>
  <c r="T566" i="1"/>
  <c r="U566" i="1" s="1"/>
  <c r="V566" i="1"/>
  <c r="T567" i="1"/>
  <c r="U567" i="1" s="1"/>
  <c r="V567" i="1"/>
  <c r="T568" i="1"/>
  <c r="U568" i="1" s="1"/>
  <c r="V568" i="1"/>
  <c r="T569" i="1"/>
  <c r="U569" i="1" s="1"/>
  <c r="V569" i="1"/>
  <c r="T570" i="1"/>
  <c r="U570" i="1" s="1"/>
  <c r="V570" i="1"/>
  <c r="T571" i="1"/>
  <c r="U571" i="1" s="1"/>
  <c r="V571" i="1"/>
  <c r="T572" i="1"/>
  <c r="U572" i="1"/>
  <c r="V572" i="1"/>
  <c r="T573" i="1"/>
  <c r="U573" i="1"/>
  <c r="V573" i="1"/>
  <c r="T574" i="1"/>
  <c r="U574" i="1" s="1"/>
  <c r="V574" i="1"/>
  <c r="T575" i="1"/>
  <c r="U575" i="1"/>
  <c r="V575" i="1"/>
  <c r="T576" i="1"/>
  <c r="U576" i="1"/>
  <c r="V576" i="1"/>
  <c r="T577" i="1"/>
  <c r="U577" i="1" s="1"/>
  <c r="V577" i="1"/>
  <c r="T578" i="1"/>
  <c r="U578" i="1" s="1"/>
  <c r="V578" i="1"/>
  <c r="T579" i="1"/>
  <c r="U579" i="1"/>
  <c r="V579" i="1"/>
  <c r="T580" i="1"/>
  <c r="U580" i="1" s="1"/>
  <c r="V580" i="1"/>
  <c r="T581" i="1"/>
  <c r="U581" i="1"/>
  <c r="V581" i="1"/>
  <c r="T582" i="1"/>
  <c r="U582" i="1" s="1"/>
  <c r="V582" i="1"/>
  <c r="T583" i="1"/>
  <c r="U583" i="1" s="1"/>
  <c r="V583" i="1"/>
  <c r="T584" i="1"/>
  <c r="U584" i="1"/>
  <c r="V584" i="1"/>
  <c r="T585" i="1"/>
  <c r="U585" i="1"/>
  <c r="V585" i="1"/>
  <c r="T586" i="1"/>
  <c r="U586" i="1" s="1"/>
  <c r="V586" i="1"/>
  <c r="T587" i="1"/>
  <c r="U587" i="1"/>
  <c r="V587" i="1"/>
  <c r="T588" i="1"/>
  <c r="U588" i="1"/>
  <c r="V588" i="1"/>
  <c r="T589" i="1"/>
  <c r="U589" i="1" s="1"/>
  <c r="V589" i="1"/>
  <c r="T590" i="1"/>
  <c r="U590" i="1" s="1"/>
  <c r="V590" i="1"/>
  <c r="T591" i="1"/>
  <c r="U591" i="1" s="1"/>
  <c r="V591" i="1"/>
  <c r="T592" i="1"/>
  <c r="U592" i="1"/>
  <c r="V592" i="1"/>
  <c r="T593" i="1"/>
  <c r="U593" i="1"/>
  <c r="V593" i="1"/>
  <c r="T594" i="1"/>
  <c r="U594" i="1" s="1"/>
  <c r="V594" i="1"/>
  <c r="T595" i="1"/>
  <c r="U595" i="1"/>
  <c r="V595" i="1"/>
  <c r="T596" i="1"/>
  <c r="U596" i="1" s="1"/>
  <c r="V596" i="1"/>
  <c r="T597" i="1"/>
  <c r="U597" i="1" s="1"/>
  <c r="V597" i="1"/>
  <c r="T598" i="1"/>
  <c r="U598" i="1" s="1"/>
  <c r="V598" i="1"/>
  <c r="T599" i="1"/>
  <c r="U599" i="1" s="1"/>
  <c r="V599" i="1"/>
  <c r="T600" i="1"/>
  <c r="U600" i="1"/>
  <c r="V600" i="1"/>
  <c r="T601" i="1"/>
  <c r="U601" i="1" s="1"/>
  <c r="V601" i="1"/>
  <c r="T602" i="1"/>
  <c r="U602" i="1" s="1"/>
  <c r="V602" i="1"/>
  <c r="T603" i="1"/>
  <c r="U603" i="1"/>
  <c r="V603" i="1"/>
  <c r="T604" i="1"/>
  <c r="U604" i="1" s="1"/>
  <c r="V604" i="1"/>
  <c r="T605" i="1"/>
  <c r="U605" i="1" s="1"/>
  <c r="V605" i="1"/>
  <c r="T606" i="1"/>
  <c r="U606" i="1" s="1"/>
  <c r="V606" i="1"/>
  <c r="T607" i="1"/>
  <c r="U607" i="1"/>
  <c r="V607" i="1"/>
  <c r="T608" i="1"/>
  <c r="U608" i="1" s="1"/>
  <c r="V608" i="1"/>
  <c r="T609" i="1"/>
  <c r="U609" i="1" s="1"/>
  <c r="V609" i="1"/>
  <c r="T610" i="1"/>
  <c r="U610" i="1" s="1"/>
  <c r="V610" i="1"/>
  <c r="T611" i="1"/>
  <c r="U611" i="1" s="1"/>
  <c r="V611" i="1"/>
  <c r="T612" i="1"/>
  <c r="U612" i="1" s="1"/>
  <c r="V612" i="1"/>
  <c r="T613" i="1"/>
  <c r="U613" i="1" s="1"/>
  <c r="V613" i="1"/>
  <c r="T614" i="1"/>
  <c r="U614" i="1" s="1"/>
  <c r="V614" i="1"/>
  <c r="T615" i="1"/>
  <c r="U615" i="1" s="1"/>
  <c r="V615" i="1"/>
  <c r="T616" i="1"/>
  <c r="U616" i="1" s="1"/>
  <c r="V616" i="1"/>
  <c r="T617" i="1"/>
  <c r="U617" i="1" s="1"/>
  <c r="V617" i="1"/>
  <c r="T618" i="1"/>
  <c r="U618" i="1" s="1"/>
  <c r="V618" i="1"/>
  <c r="T619" i="1"/>
  <c r="U619" i="1" s="1"/>
  <c r="V619" i="1"/>
  <c r="T620" i="1"/>
  <c r="U620" i="1" s="1"/>
  <c r="V620" i="1"/>
  <c r="T621" i="1"/>
  <c r="U621" i="1" s="1"/>
  <c r="V621" i="1"/>
  <c r="T622" i="1"/>
  <c r="U622" i="1" s="1"/>
  <c r="V622" i="1"/>
  <c r="T623" i="1"/>
  <c r="U623" i="1" s="1"/>
  <c r="V623" i="1"/>
  <c r="T624" i="1"/>
  <c r="U624" i="1" s="1"/>
  <c r="V624" i="1"/>
  <c r="T625" i="1"/>
  <c r="U625" i="1"/>
  <c r="V625" i="1"/>
  <c r="T626" i="1"/>
  <c r="U626" i="1" s="1"/>
  <c r="V626" i="1"/>
  <c r="T627" i="1"/>
  <c r="U627" i="1" s="1"/>
  <c r="V627" i="1"/>
  <c r="T628" i="1"/>
  <c r="U628" i="1" s="1"/>
  <c r="V628" i="1"/>
  <c r="T629" i="1"/>
  <c r="U629" i="1" s="1"/>
  <c r="V629" i="1"/>
  <c r="T630" i="1"/>
  <c r="U630" i="1" s="1"/>
  <c r="V630" i="1"/>
  <c r="T631" i="1"/>
  <c r="U631" i="1" s="1"/>
  <c r="V631" i="1"/>
  <c r="T632" i="1"/>
  <c r="U632" i="1"/>
  <c r="V632" i="1"/>
  <c r="T633" i="1"/>
  <c r="U633" i="1"/>
  <c r="V633" i="1"/>
  <c r="T634" i="1"/>
  <c r="U634" i="1" s="1"/>
  <c r="V634" i="1"/>
  <c r="T635" i="1"/>
  <c r="U635" i="1"/>
  <c r="V635" i="1"/>
  <c r="T636" i="1"/>
  <c r="U636" i="1"/>
  <c r="V636" i="1"/>
  <c r="T637" i="1"/>
  <c r="U637" i="1" s="1"/>
  <c r="V637" i="1"/>
  <c r="T638" i="1"/>
  <c r="U638" i="1" s="1"/>
  <c r="V638" i="1"/>
  <c r="T639" i="1"/>
  <c r="U639" i="1" s="1"/>
  <c r="V639" i="1"/>
  <c r="T640" i="1"/>
  <c r="U640" i="1" s="1"/>
  <c r="V640" i="1"/>
  <c r="T641" i="1"/>
  <c r="U641" i="1" s="1"/>
  <c r="V641" i="1"/>
  <c r="T642" i="1"/>
  <c r="U642" i="1" s="1"/>
  <c r="V642" i="1"/>
  <c r="T643" i="1"/>
  <c r="U643" i="1" s="1"/>
  <c r="V643" i="1"/>
  <c r="T644" i="1"/>
  <c r="U644" i="1" s="1"/>
  <c r="V644" i="1"/>
  <c r="T645" i="1"/>
  <c r="U645" i="1"/>
  <c r="V645" i="1"/>
  <c r="T646" i="1"/>
  <c r="U646" i="1" s="1"/>
  <c r="V646" i="1"/>
  <c r="T647" i="1"/>
  <c r="U647" i="1" s="1"/>
  <c r="V647" i="1"/>
  <c r="T648" i="1"/>
  <c r="U648" i="1" s="1"/>
  <c r="V648" i="1"/>
  <c r="T649" i="1"/>
  <c r="U649" i="1" s="1"/>
  <c r="V649" i="1"/>
  <c r="T650" i="1"/>
  <c r="U650" i="1" s="1"/>
  <c r="V650" i="1"/>
  <c r="T651" i="1"/>
  <c r="U651" i="1" s="1"/>
  <c r="V651" i="1"/>
  <c r="T652" i="1"/>
  <c r="U652" i="1" s="1"/>
  <c r="V652" i="1"/>
  <c r="T653" i="1"/>
  <c r="U653" i="1"/>
  <c r="V653" i="1"/>
  <c r="T654" i="1"/>
  <c r="U654" i="1" s="1"/>
  <c r="V654" i="1"/>
  <c r="T655" i="1"/>
  <c r="U655" i="1" s="1"/>
  <c r="V655" i="1"/>
  <c r="T656" i="1"/>
  <c r="U656" i="1"/>
  <c r="V656" i="1"/>
  <c r="T657" i="1"/>
  <c r="U657" i="1"/>
  <c r="V657" i="1"/>
  <c r="T658" i="1"/>
  <c r="U658" i="1" s="1"/>
  <c r="V658" i="1"/>
  <c r="T659" i="1"/>
  <c r="U659" i="1"/>
  <c r="V659" i="1"/>
  <c r="T660" i="1"/>
  <c r="U660" i="1" s="1"/>
  <c r="V660" i="1"/>
  <c r="T661" i="1"/>
  <c r="U661" i="1" s="1"/>
  <c r="V661" i="1"/>
  <c r="T662" i="1"/>
  <c r="U662" i="1" s="1"/>
  <c r="V662" i="1"/>
  <c r="T663" i="1"/>
  <c r="U663" i="1" s="1"/>
  <c r="V663" i="1"/>
  <c r="T664" i="1"/>
  <c r="U664" i="1" s="1"/>
  <c r="V664" i="1"/>
  <c r="T665" i="1"/>
  <c r="U665" i="1" s="1"/>
  <c r="V665" i="1"/>
  <c r="T666" i="1"/>
  <c r="U666" i="1" s="1"/>
  <c r="V666" i="1"/>
  <c r="T667" i="1"/>
  <c r="U667" i="1" s="1"/>
  <c r="V667" i="1"/>
  <c r="T668" i="1"/>
  <c r="U668" i="1" s="1"/>
  <c r="V668" i="1"/>
  <c r="T669" i="1"/>
  <c r="U669" i="1" s="1"/>
  <c r="V669" i="1"/>
  <c r="T670" i="1"/>
  <c r="U670" i="1" s="1"/>
  <c r="V670" i="1"/>
  <c r="T671" i="1"/>
  <c r="U671" i="1"/>
  <c r="V671" i="1"/>
  <c r="T672" i="1"/>
  <c r="U672" i="1" s="1"/>
  <c r="V672" i="1"/>
  <c r="T673" i="1"/>
  <c r="U673" i="1" s="1"/>
  <c r="V673" i="1"/>
  <c r="T674" i="1"/>
  <c r="U674" i="1" s="1"/>
  <c r="V674" i="1"/>
  <c r="T675" i="1"/>
  <c r="U675" i="1" s="1"/>
  <c r="V675" i="1"/>
  <c r="T676" i="1"/>
  <c r="U676" i="1" s="1"/>
  <c r="V676" i="1"/>
  <c r="T677" i="1"/>
  <c r="U677" i="1" s="1"/>
  <c r="V677" i="1"/>
  <c r="T678" i="1"/>
  <c r="U678" i="1" s="1"/>
  <c r="V678" i="1"/>
  <c r="T679" i="1"/>
  <c r="U679" i="1" s="1"/>
  <c r="V679" i="1"/>
  <c r="T680" i="1"/>
  <c r="U680" i="1" s="1"/>
  <c r="V680" i="1"/>
  <c r="T681" i="1"/>
  <c r="U681" i="1" s="1"/>
  <c r="V681" i="1"/>
  <c r="T682" i="1"/>
  <c r="U682" i="1" s="1"/>
  <c r="V682" i="1"/>
  <c r="T683" i="1"/>
  <c r="U683" i="1" s="1"/>
  <c r="V683" i="1"/>
  <c r="T684" i="1"/>
  <c r="U684" i="1" s="1"/>
  <c r="V684" i="1"/>
  <c r="T685" i="1"/>
  <c r="U685" i="1" s="1"/>
  <c r="V685" i="1"/>
  <c r="T686" i="1"/>
  <c r="U686" i="1" s="1"/>
  <c r="V686" i="1"/>
  <c r="T687" i="1"/>
  <c r="U687" i="1" s="1"/>
  <c r="V687" i="1"/>
  <c r="T688" i="1"/>
  <c r="U688" i="1" s="1"/>
  <c r="V688" i="1"/>
  <c r="T689" i="1"/>
  <c r="U689" i="1" s="1"/>
  <c r="V689" i="1"/>
  <c r="T690" i="1"/>
  <c r="U690" i="1" s="1"/>
  <c r="V690" i="1"/>
  <c r="T691" i="1"/>
  <c r="U691" i="1" s="1"/>
  <c r="V691" i="1"/>
  <c r="T692" i="1"/>
  <c r="U692" i="1" s="1"/>
  <c r="V692" i="1"/>
  <c r="T693" i="1"/>
  <c r="U693" i="1" s="1"/>
  <c r="V693" i="1"/>
  <c r="T694" i="1"/>
  <c r="U694" i="1" s="1"/>
  <c r="V694" i="1"/>
  <c r="T695" i="1"/>
  <c r="U695" i="1" s="1"/>
  <c r="V695" i="1"/>
  <c r="T696" i="1"/>
  <c r="U696" i="1" s="1"/>
  <c r="V696" i="1"/>
  <c r="T697" i="1"/>
  <c r="U697" i="1"/>
  <c r="V697" i="1"/>
  <c r="T698" i="1"/>
  <c r="U698" i="1" s="1"/>
  <c r="V698" i="1"/>
  <c r="T699" i="1"/>
  <c r="U699" i="1" s="1"/>
  <c r="V699" i="1"/>
  <c r="T700" i="1"/>
  <c r="U700" i="1"/>
  <c r="V700" i="1"/>
  <c r="T701" i="1"/>
  <c r="U701" i="1" s="1"/>
  <c r="V701" i="1"/>
  <c r="T702" i="1"/>
  <c r="U702" i="1" s="1"/>
  <c r="V702" i="1"/>
  <c r="T703" i="1"/>
  <c r="U703" i="1" s="1"/>
  <c r="V703" i="1"/>
  <c r="T704" i="1"/>
  <c r="U704" i="1" s="1"/>
  <c r="V704" i="1"/>
  <c r="T705" i="1"/>
  <c r="U705" i="1" s="1"/>
  <c r="V705" i="1"/>
  <c r="T706" i="1"/>
  <c r="U706" i="1" s="1"/>
  <c r="V706" i="1"/>
  <c r="T707" i="1"/>
  <c r="U707" i="1" s="1"/>
  <c r="V707" i="1"/>
  <c r="T708" i="1"/>
  <c r="U708" i="1" s="1"/>
  <c r="V708" i="1"/>
  <c r="T709" i="1"/>
  <c r="U709" i="1"/>
  <c r="V709" i="1"/>
  <c r="T710" i="1"/>
  <c r="U710" i="1" s="1"/>
  <c r="V710" i="1"/>
  <c r="T711" i="1"/>
  <c r="U711" i="1" s="1"/>
  <c r="V711" i="1"/>
  <c r="T712" i="1"/>
  <c r="U712" i="1" s="1"/>
  <c r="V712" i="1"/>
  <c r="T713" i="1"/>
  <c r="U713" i="1" s="1"/>
  <c r="V713" i="1"/>
  <c r="T714" i="1"/>
  <c r="U714" i="1" s="1"/>
  <c r="V714" i="1"/>
  <c r="T715" i="1"/>
  <c r="U715" i="1" s="1"/>
  <c r="V715" i="1"/>
  <c r="T716" i="1"/>
  <c r="U716" i="1" s="1"/>
  <c r="V716" i="1"/>
  <c r="T717" i="1"/>
  <c r="U717" i="1"/>
  <c r="V717" i="1"/>
  <c r="T718" i="1"/>
  <c r="U718" i="1" s="1"/>
  <c r="V718" i="1"/>
  <c r="T719" i="1"/>
  <c r="U719" i="1" s="1"/>
  <c r="V719" i="1"/>
  <c r="T720" i="1"/>
  <c r="U720" i="1"/>
  <c r="V720" i="1"/>
  <c r="T721" i="1"/>
  <c r="U721" i="1" s="1"/>
  <c r="V721" i="1"/>
  <c r="T722" i="1"/>
  <c r="U722" i="1" s="1"/>
  <c r="V722" i="1"/>
  <c r="T723" i="1"/>
  <c r="U723" i="1"/>
  <c r="V723" i="1"/>
  <c r="T724" i="1"/>
  <c r="U724" i="1" s="1"/>
  <c r="V724" i="1"/>
  <c r="T725" i="1"/>
  <c r="U725" i="1" s="1"/>
  <c r="V725" i="1"/>
  <c r="T726" i="1"/>
  <c r="U726" i="1" s="1"/>
  <c r="V726" i="1"/>
  <c r="T727" i="1"/>
  <c r="U727" i="1" s="1"/>
  <c r="V727" i="1"/>
  <c r="T728" i="1"/>
  <c r="U728" i="1" s="1"/>
  <c r="V728" i="1"/>
  <c r="T729" i="1"/>
  <c r="U729" i="1" s="1"/>
  <c r="V729" i="1"/>
  <c r="T730" i="1"/>
  <c r="U730" i="1" s="1"/>
  <c r="V730" i="1"/>
  <c r="T731" i="1"/>
  <c r="U731" i="1" s="1"/>
  <c r="V731" i="1"/>
  <c r="T732" i="1"/>
  <c r="U732" i="1" s="1"/>
  <c r="V732" i="1"/>
  <c r="T733" i="1"/>
  <c r="U733" i="1" s="1"/>
  <c r="V733" i="1"/>
  <c r="T734" i="1"/>
  <c r="U734" i="1" s="1"/>
  <c r="V734" i="1"/>
  <c r="T735" i="1"/>
  <c r="U735" i="1" s="1"/>
  <c r="V735" i="1"/>
  <c r="T736" i="1"/>
  <c r="U736" i="1" s="1"/>
  <c r="V736" i="1"/>
  <c r="T737" i="1"/>
  <c r="U737" i="1" s="1"/>
  <c r="V737" i="1"/>
  <c r="T738" i="1"/>
  <c r="U738" i="1" s="1"/>
  <c r="V738" i="1"/>
  <c r="T739" i="1"/>
  <c r="U739" i="1" s="1"/>
  <c r="V739" i="1"/>
  <c r="T740" i="1"/>
  <c r="U740" i="1" s="1"/>
  <c r="V740" i="1"/>
  <c r="T741" i="1"/>
  <c r="U741" i="1" s="1"/>
  <c r="V741" i="1"/>
  <c r="T742" i="1"/>
  <c r="U742" i="1" s="1"/>
  <c r="V742" i="1"/>
  <c r="T743" i="1"/>
  <c r="U743" i="1" s="1"/>
  <c r="V743" i="1"/>
  <c r="T744" i="1"/>
  <c r="U744" i="1" s="1"/>
  <c r="V744" i="1"/>
  <c r="T745" i="1"/>
  <c r="U745" i="1" s="1"/>
  <c r="V745" i="1"/>
  <c r="T746" i="1"/>
  <c r="U746" i="1" s="1"/>
  <c r="V746" i="1"/>
  <c r="T747" i="1"/>
  <c r="U747" i="1" s="1"/>
  <c r="V747" i="1"/>
  <c r="T748" i="1"/>
  <c r="U748" i="1" s="1"/>
  <c r="V748" i="1"/>
  <c r="T749" i="1"/>
  <c r="U749" i="1"/>
  <c r="V749" i="1"/>
  <c r="T750" i="1"/>
  <c r="U750" i="1" s="1"/>
  <c r="V750" i="1"/>
  <c r="T751" i="1"/>
  <c r="U751" i="1" s="1"/>
  <c r="V751" i="1"/>
  <c r="T752" i="1"/>
  <c r="U752" i="1" s="1"/>
  <c r="V752" i="1"/>
  <c r="T753" i="1"/>
  <c r="U753" i="1" s="1"/>
  <c r="V753" i="1"/>
  <c r="T754" i="1"/>
  <c r="U754" i="1" s="1"/>
  <c r="V754" i="1"/>
  <c r="T755" i="1"/>
  <c r="U755" i="1" s="1"/>
  <c r="V755" i="1"/>
  <c r="T756" i="1"/>
  <c r="U756" i="1" s="1"/>
  <c r="V756" i="1"/>
  <c r="T757" i="1"/>
  <c r="U757" i="1" s="1"/>
  <c r="V757" i="1"/>
  <c r="T758" i="1"/>
  <c r="U758" i="1" s="1"/>
  <c r="V758" i="1"/>
  <c r="T759" i="1"/>
  <c r="U759" i="1" s="1"/>
  <c r="V759" i="1"/>
  <c r="T760" i="1"/>
  <c r="U760" i="1"/>
  <c r="V760" i="1"/>
  <c r="T761" i="1"/>
  <c r="U761" i="1"/>
  <c r="V761" i="1"/>
  <c r="T762" i="1"/>
  <c r="U762" i="1" s="1"/>
  <c r="V762" i="1"/>
  <c r="T763" i="1"/>
  <c r="U763" i="1"/>
  <c r="V763" i="1"/>
  <c r="T764" i="1"/>
  <c r="U764" i="1"/>
  <c r="V764" i="1"/>
  <c r="T765" i="1"/>
  <c r="U765" i="1" s="1"/>
  <c r="V765" i="1"/>
  <c r="T766" i="1"/>
  <c r="U766" i="1" s="1"/>
  <c r="V766" i="1"/>
  <c r="T767" i="1"/>
  <c r="U767" i="1" s="1"/>
  <c r="V767" i="1"/>
  <c r="T768" i="1"/>
  <c r="U768" i="1" s="1"/>
  <c r="V768" i="1"/>
  <c r="T769" i="1"/>
  <c r="U769" i="1" s="1"/>
  <c r="V769" i="1"/>
  <c r="T770" i="1"/>
  <c r="U770" i="1" s="1"/>
  <c r="V770" i="1"/>
  <c r="T771" i="1"/>
  <c r="U771" i="1" s="1"/>
  <c r="V771" i="1"/>
  <c r="T772" i="1"/>
  <c r="U772" i="1" s="1"/>
  <c r="V772" i="1"/>
  <c r="T773" i="1"/>
  <c r="U773" i="1"/>
  <c r="V773" i="1"/>
  <c r="T774" i="1"/>
  <c r="U774" i="1" s="1"/>
  <c r="V774" i="1"/>
  <c r="T775" i="1"/>
  <c r="U775" i="1" s="1"/>
  <c r="V775" i="1"/>
  <c r="T776" i="1"/>
  <c r="U776" i="1" s="1"/>
  <c r="V776" i="1"/>
  <c r="T777" i="1"/>
  <c r="U777" i="1" s="1"/>
  <c r="V777" i="1"/>
  <c r="T778" i="1"/>
  <c r="U778" i="1" s="1"/>
  <c r="V778" i="1"/>
  <c r="T779" i="1"/>
  <c r="U779" i="1" s="1"/>
  <c r="V779" i="1"/>
  <c r="T780" i="1"/>
  <c r="U780" i="1" s="1"/>
  <c r="V780" i="1"/>
  <c r="T781" i="1"/>
  <c r="U781" i="1" s="1"/>
  <c r="V781" i="1"/>
  <c r="T782" i="1"/>
  <c r="U782" i="1" s="1"/>
  <c r="V782" i="1"/>
  <c r="T783" i="1"/>
  <c r="U783" i="1" s="1"/>
  <c r="V783" i="1"/>
  <c r="T784" i="1"/>
  <c r="U784" i="1"/>
  <c r="V784" i="1"/>
  <c r="T785" i="1"/>
  <c r="U785" i="1" s="1"/>
  <c r="V785" i="1"/>
  <c r="T786" i="1"/>
  <c r="U786" i="1" s="1"/>
  <c r="V786" i="1"/>
  <c r="T787" i="1"/>
  <c r="U787" i="1"/>
  <c r="V787" i="1"/>
  <c r="T788" i="1"/>
  <c r="U788" i="1" s="1"/>
  <c r="V788" i="1"/>
  <c r="T789" i="1"/>
  <c r="U789" i="1" s="1"/>
  <c r="V789" i="1"/>
  <c r="T790" i="1"/>
  <c r="U790" i="1" s="1"/>
  <c r="V790" i="1"/>
  <c r="T791" i="1"/>
  <c r="U791" i="1" s="1"/>
  <c r="V791" i="1"/>
  <c r="T792" i="1"/>
  <c r="U792" i="1"/>
  <c r="V792" i="1"/>
  <c r="T793" i="1"/>
  <c r="U793" i="1" s="1"/>
  <c r="V793" i="1"/>
  <c r="T794" i="1"/>
  <c r="U794" i="1" s="1"/>
  <c r="V794" i="1"/>
  <c r="T795" i="1"/>
  <c r="U795" i="1"/>
  <c r="V795" i="1"/>
  <c r="T796" i="1"/>
  <c r="U796" i="1" s="1"/>
  <c r="V796" i="1"/>
  <c r="T797" i="1"/>
  <c r="U797" i="1" s="1"/>
  <c r="V797" i="1"/>
  <c r="T798" i="1"/>
  <c r="U798" i="1" s="1"/>
  <c r="V798" i="1"/>
  <c r="T799" i="1"/>
  <c r="U799" i="1"/>
  <c r="V799" i="1"/>
  <c r="T800" i="1"/>
  <c r="U800" i="1" s="1"/>
  <c r="V800" i="1"/>
  <c r="T801" i="1"/>
  <c r="U801" i="1" s="1"/>
  <c r="V801" i="1"/>
  <c r="T802" i="1"/>
  <c r="U802" i="1" s="1"/>
  <c r="V802" i="1"/>
  <c r="T803" i="1"/>
  <c r="U803" i="1" s="1"/>
  <c r="V803" i="1"/>
  <c r="T804" i="1"/>
  <c r="U804" i="1" s="1"/>
  <c r="V804" i="1"/>
  <c r="T805" i="1"/>
  <c r="U805" i="1" s="1"/>
  <c r="V805" i="1"/>
  <c r="T806" i="1"/>
  <c r="U806" i="1" s="1"/>
  <c r="V806" i="1"/>
  <c r="T807" i="1"/>
  <c r="U807" i="1" s="1"/>
  <c r="V807" i="1"/>
  <c r="T808" i="1"/>
  <c r="U808" i="1" s="1"/>
  <c r="V808" i="1"/>
  <c r="T809" i="1"/>
  <c r="U809" i="1" s="1"/>
  <c r="V809" i="1"/>
  <c r="T810" i="1"/>
  <c r="U810" i="1" s="1"/>
  <c r="V810" i="1"/>
  <c r="T811" i="1"/>
  <c r="U811" i="1" s="1"/>
  <c r="V811" i="1"/>
  <c r="T812" i="1"/>
  <c r="U812" i="1" s="1"/>
  <c r="V812" i="1"/>
  <c r="T813" i="1"/>
  <c r="U813" i="1" s="1"/>
  <c r="V813" i="1"/>
  <c r="T814" i="1"/>
  <c r="U814" i="1" s="1"/>
  <c r="V814" i="1"/>
  <c r="T815" i="1"/>
  <c r="U815" i="1" s="1"/>
  <c r="V815" i="1"/>
  <c r="T816" i="1"/>
  <c r="U816" i="1" s="1"/>
  <c r="V816" i="1"/>
  <c r="T817" i="1"/>
  <c r="U817" i="1" s="1"/>
  <c r="V817" i="1"/>
  <c r="T818" i="1"/>
  <c r="U818" i="1" s="1"/>
  <c r="V818" i="1"/>
  <c r="T819" i="1"/>
  <c r="U819" i="1" s="1"/>
  <c r="V819" i="1"/>
  <c r="T820" i="1"/>
  <c r="U820" i="1" s="1"/>
  <c r="V820" i="1"/>
  <c r="T821" i="1"/>
  <c r="U821" i="1" s="1"/>
  <c r="V821" i="1"/>
  <c r="T822" i="1"/>
  <c r="U822" i="1" s="1"/>
  <c r="V822" i="1"/>
  <c r="T823" i="1"/>
  <c r="U823" i="1" s="1"/>
  <c r="V823" i="1"/>
  <c r="T824" i="1"/>
  <c r="U824" i="1"/>
  <c r="V824" i="1"/>
  <c r="T825" i="1"/>
  <c r="U825" i="1"/>
  <c r="V825" i="1"/>
  <c r="T826" i="1"/>
  <c r="U826" i="1" s="1"/>
  <c r="V826" i="1"/>
  <c r="T827" i="1"/>
  <c r="U827" i="1"/>
  <c r="V827" i="1"/>
  <c r="T828" i="1"/>
  <c r="U828" i="1"/>
  <c r="V828" i="1"/>
  <c r="T829" i="1"/>
  <c r="U829" i="1" s="1"/>
  <c r="V829" i="1"/>
  <c r="T830" i="1"/>
  <c r="U830" i="1" s="1"/>
  <c r="V830" i="1"/>
  <c r="T831" i="1"/>
  <c r="U831" i="1"/>
  <c r="V831" i="1"/>
  <c r="T832" i="1"/>
  <c r="U832" i="1" s="1"/>
  <c r="V832" i="1"/>
  <c r="T833" i="1"/>
  <c r="U833" i="1" s="1"/>
  <c r="V833" i="1"/>
  <c r="T834" i="1"/>
  <c r="U834" i="1" s="1"/>
  <c r="V834" i="1"/>
  <c r="T835" i="1"/>
  <c r="U835" i="1" s="1"/>
  <c r="V835" i="1"/>
  <c r="T836" i="1"/>
  <c r="U836" i="1" s="1"/>
  <c r="V836" i="1"/>
  <c r="T837" i="1"/>
  <c r="U837" i="1"/>
  <c r="V837" i="1"/>
  <c r="T838" i="1"/>
  <c r="U838" i="1" s="1"/>
  <c r="V838" i="1"/>
  <c r="T839" i="1"/>
  <c r="U839" i="1" s="1"/>
  <c r="V839" i="1"/>
  <c r="T840" i="1"/>
  <c r="U840" i="1" s="1"/>
  <c r="V840" i="1"/>
  <c r="T841" i="1"/>
  <c r="U841" i="1" s="1"/>
  <c r="V841" i="1"/>
  <c r="T842" i="1"/>
  <c r="U842" i="1" s="1"/>
  <c r="V842" i="1"/>
  <c r="T843" i="1"/>
  <c r="U843" i="1" s="1"/>
  <c r="V843" i="1"/>
  <c r="T844" i="1"/>
  <c r="U844" i="1" s="1"/>
  <c r="V844" i="1"/>
  <c r="T845" i="1"/>
  <c r="U845" i="1"/>
  <c r="V845" i="1"/>
  <c r="T846" i="1"/>
  <c r="U846" i="1" s="1"/>
  <c r="V846" i="1"/>
  <c r="T847" i="1"/>
  <c r="U847" i="1" s="1"/>
  <c r="V847" i="1"/>
  <c r="T848" i="1"/>
  <c r="U848" i="1"/>
  <c r="V848" i="1"/>
  <c r="T849" i="1"/>
  <c r="U849" i="1"/>
  <c r="V849" i="1"/>
  <c r="T850" i="1"/>
  <c r="U850" i="1" s="1"/>
  <c r="V850" i="1"/>
  <c r="T851" i="1"/>
  <c r="U851" i="1"/>
  <c r="V851" i="1"/>
  <c r="T852" i="1"/>
  <c r="U852" i="1" s="1"/>
  <c r="V852" i="1"/>
  <c r="T853" i="1"/>
  <c r="U853" i="1" s="1"/>
  <c r="V853" i="1"/>
  <c r="T854" i="1"/>
  <c r="U854" i="1"/>
  <c r="V854" i="1"/>
  <c r="T855" i="1"/>
  <c r="U855" i="1" s="1"/>
  <c r="V855" i="1"/>
  <c r="T856" i="1"/>
  <c r="U856" i="1" s="1"/>
  <c r="V856" i="1"/>
  <c r="T857" i="1"/>
  <c r="U857" i="1"/>
  <c r="V857" i="1"/>
  <c r="T858" i="1"/>
  <c r="U858" i="1" s="1"/>
  <c r="V858" i="1"/>
  <c r="T859" i="1"/>
  <c r="U859" i="1" s="1"/>
  <c r="V859" i="1"/>
  <c r="T860" i="1"/>
  <c r="U860" i="1" s="1"/>
  <c r="V860" i="1"/>
  <c r="T861" i="1"/>
  <c r="U861" i="1"/>
  <c r="V861" i="1"/>
  <c r="T862" i="1"/>
  <c r="U862" i="1" s="1"/>
  <c r="V862" i="1"/>
  <c r="T863" i="1"/>
  <c r="U863" i="1" s="1"/>
  <c r="V863" i="1"/>
  <c r="T864" i="1"/>
  <c r="U864" i="1" s="1"/>
  <c r="V864" i="1"/>
  <c r="T865" i="1"/>
  <c r="U865" i="1" s="1"/>
  <c r="V865" i="1"/>
  <c r="T866" i="1"/>
  <c r="U866" i="1" s="1"/>
  <c r="V866" i="1"/>
  <c r="T867" i="1"/>
  <c r="U867" i="1" s="1"/>
  <c r="V867" i="1"/>
  <c r="T868" i="1"/>
  <c r="U868" i="1" s="1"/>
  <c r="V868" i="1"/>
  <c r="T869" i="1"/>
  <c r="U869" i="1" s="1"/>
  <c r="V869" i="1"/>
  <c r="T870" i="1"/>
  <c r="U870" i="1" s="1"/>
  <c r="V870" i="1"/>
  <c r="T871" i="1"/>
  <c r="U871" i="1"/>
  <c r="V871" i="1"/>
  <c r="T872" i="1"/>
  <c r="U872" i="1" s="1"/>
  <c r="V872" i="1"/>
  <c r="T873" i="1"/>
  <c r="U873" i="1" s="1"/>
  <c r="V873" i="1"/>
  <c r="T874" i="1"/>
  <c r="U874" i="1"/>
  <c r="V874" i="1"/>
  <c r="T875" i="1"/>
  <c r="U875" i="1" s="1"/>
  <c r="V875" i="1"/>
  <c r="T876" i="1"/>
  <c r="U876" i="1" s="1"/>
  <c r="V876" i="1"/>
  <c r="T877" i="1"/>
  <c r="U877" i="1" s="1"/>
  <c r="V877" i="1"/>
  <c r="T878" i="1"/>
  <c r="U878" i="1" s="1"/>
  <c r="V878" i="1"/>
  <c r="T879" i="1"/>
  <c r="U879" i="1" s="1"/>
  <c r="V879" i="1"/>
  <c r="T880" i="1"/>
  <c r="U880" i="1" s="1"/>
  <c r="V880" i="1"/>
  <c r="T881" i="1"/>
  <c r="U881" i="1" s="1"/>
  <c r="V881" i="1"/>
  <c r="T882" i="1"/>
  <c r="U882" i="1" s="1"/>
  <c r="V882" i="1"/>
  <c r="T883" i="1"/>
  <c r="U883" i="1"/>
  <c r="V883" i="1"/>
  <c r="T884" i="1"/>
  <c r="U884" i="1" s="1"/>
  <c r="V884" i="1"/>
  <c r="T885" i="1"/>
  <c r="U885" i="1" s="1"/>
  <c r="V885" i="1"/>
  <c r="T886" i="1"/>
  <c r="U886" i="1" s="1"/>
  <c r="V886" i="1"/>
  <c r="T887" i="1"/>
  <c r="U887" i="1" s="1"/>
  <c r="V887" i="1"/>
  <c r="T888" i="1"/>
  <c r="U888" i="1" s="1"/>
  <c r="V888" i="1"/>
  <c r="T889" i="1"/>
  <c r="U889" i="1"/>
  <c r="V889" i="1"/>
  <c r="T890" i="1"/>
  <c r="U890" i="1" s="1"/>
  <c r="V890" i="1"/>
  <c r="T891" i="1"/>
  <c r="U891" i="1" s="1"/>
  <c r="V891" i="1"/>
  <c r="T892" i="1"/>
  <c r="U892" i="1" s="1"/>
  <c r="V892" i="1"/>
  <c r="T893" i="1"/>
  <c r="U893" i="1" s="1"/>
  <c r="V893" i="1"/>
  <c r="T894" i="1"/>
  <c r="U894" i="1" s="1"/>
  <c r="V894" i="1"/>
  <c r="T895" i="1"/>
  <c r="U895" i="1" s="1"/>
  <c r="V895" i="1"/>
  <c r="T896" i="1"/>
  <c r="U896" i="1" s="1"/>
  <c r="V896" i="1"/>
  <c r="T897" i="1"/>
  <c r="U897" i="1" s="1"/>
  <c r="V897" i="1"/>
  <c r="T898" i="1"/>
  <c r="U898" i="1" s="1"/>
  <c r="V898" i="1"/>
  <c r="T899" i="1"/>
  <c r="U899" i="1" s="1"/>
  <c r="V899" i="1"/>
  <c r="T900" i="1"/>
  <c r="U900" i="1" s="1"/>
  <c r="V900" i="1"/>
  <c r="T901" i="1"/>
  <c r="U901" i="1" s="1"/>
  <c r="V901" i="1"/>
  <c r="T902" i="1"/>
  <c r="U902" i="1"/>
  <c r="V902" i="1"/>
  <c r="T903" i="1"/>
  <c r="U903" i="1"/>
  <c r="V903" i="1"/>
  <c r="T904" i="1"/>
  <c r="U904" i="1" s="1"/>
  <c r="V904" i="1"/>
  <c r="T905" i="1"/>
  <c r="U905" i="1"/>
  <c r="V905" i="1"/>
  <c r="T906" i="1"/>
  <c r="U906" i="1"/>
  <c r="V906" i="1"/>
  <c r="T907" i="1"/>
  <c r="U907" i="1" s="1"/>
  <c r="V907" i="1"/>
  <c r="T908" i="1"/>
  <c r="U908" i="1" s="1"/>
  <c r="V908" i="1"/>
  <c r="T909" i="1"/>
  <c r="U909" i="1" s="1"/>
  <c r="V909" i="1"/>
  <c r="T910" i="1"/>
  <c r="U910" i="1" s="1"/>
  <c r="V910" i="1"/>
  <c r="T911" i="1"/>
  <c r="U911" i="1" s="1"/>
  <c r="V911" i="1"/>
  <c r="T912" i="1"/>
  <c r="U912" i="1" s="1"/>
  <c r="V912" i="1"/>
  <c r="T913" i="1"/>
  <c r="U913" i="1" s="1"/>
  <c r="V913" i="1"/>
  <c r="T914" i="1"/>
  <c r="U914" i="1" s="1"/>
  <c r="V914" i="1"/>
  <c r="T915" i="1"/>
  <c r="U915" i="1"/>
  <c r="V915" i="1"/>
  <c r="T916" i="1"/>
  <c r="U916" i="1" s="1"/>
  <c r="V916" i="1"/>
  <c r="T917" i="1"/>
  <c r="U917" i="1" s="1"/>
  <c r="V917" i="1"/>
  <c r="T918" i="1"/>
  <c r="U918" i="1"/>
  <c r="V918" i="1"/>
  <c r="T919" i="1"/>
  <c r="U919" i="1" s="1"/>
  <c r="V919" i="1"/>
  <c r="T920" i="1"/>
  <c r="U920" i="1" s="1"/>
  <c r="V920" i="1"/>
  <c r="T921" i="1"/>
  <c r="U921" i="1"/>
  <c r="V921" i="1"/>
  <c r="T922" i="1"/>
  <c r="U922" i="1" s="1"/>
  <c r="V922" i="1"/>
  <c r="T923" i="1"/>
  <c r="U923" i="1" s="1"/>
  <c r="V923" i="1"/>
  <c r="T924" i="1"/>
  <c r="U924" i="1" s="1"/>
  <c r="V924" i="1"/>
  <c r="T925" i="1"/>
  <c r="U925" i="1" s="1"/>
  <c r="V925" i="1"/>
  <c r="T926" i="1"/>
  <c r="U926" i="1" s="1"/>
  <c r="V926" i="1"/>
  <c r="T927" i="1"/>
  <c r="U927" i="1" s="1"/>
  <c r="V927" i="1"/>
  <c r="T928" i="1"/>
  <c r="U928" i="1" s="1"/>
  <c r="V928" i="1"/>
  <c r="T929" i="1"/>
  <c r="U929" i="1" s="1"/>
  <c r="V929" i="1"/>
  <c r="T930" i="1"/>
  <c r="U930" i="1" s="1"/>
  <c r="V930" i="1"/>
  <c r="T931" i="1"/>
  <c r="U931" i="1" s="1"/>
  <c r="V931" i="1"/>
  <c r="T932" i="1"/>
  <c r="U932" i="1" s="1"/>
  <c r="V932" i="1"/>
  <c r="T933" i="1"/>
  <c r="U933" i="1" s="1"/>
  <c r="V933" i="1"/>
  <c r="T934" i="1"/>
  <c r="U934" i="1"/>
  <c r="V934" i="1"/>
  <c r="T935" i="1"/>
  <c r="U935" i="1"/>
  <c r="V935" i="1"/>
  <c r="T936" i="1"/>
  <c r="U936" i="1" s="1"/>
  <c r="V936" i="1"/>
  <c r="T937" i="1"/>
  <c r="U937" i="1"/>
  <c r="V937" i="1"/>
  <c r="T938" i="1"/>
  <c r="U938" i="1"/>
  <c r="V938" i="1"/>
  <c r="T939" i="1"/>
  <c r="U939" i="1" s="1"/>
  <c r="V939" i="1"/>
  <c r="T940" i="1"/>
  <c r="U940" i="1" s="1"/>
  <c r="V940" i="1"/>
  <c r="T941" i="1"/>
  <c r="U941" i="1" s="1"/>
  <c r="V941" i="1"/>
  <c r="T942" i="1"/>
  <c r="U942" i="1" s="1"/>
  <c r="V942" i="1"/>
  <c r="T943" i="1"/>
  <c r="U943" i="1" s="1"/>
  <c r="V943" i="1"/>
  <c r="T944" i="1"/>
  <c r="U944" i="1" s="1"/>
  <c r="V944" i="1"/>
  <c r="T945" i="1"/>
  <c r="U945" i="1" s="1"/>
  <c r="V945" i="1"/>
  <c r="T946" i="1"/>
  <c r="U946" i="1" s="1"/>
  <c r="V946" i="1"/>
  <c r="T947" i="1"/>
  <c r="U947" i="1"/>
  <c r="V947" i="1"/>
  <c r="T948" i="1"/>
  <c r="U948" i="1" s="1"/>
  <c r="V948" i="1"/>
  <c r="T949" i="1"/>
  <c r="U949" i="1" s="1"/>
  <c r="V949" i="1"/>
  <c r="T950" i="1"/>
  <c r="U950" i="1" s="1"/>
  <c r="V950" i="1"/>
  <c r="T951" i="1"/>
  <c r="U951" i="1" s="1"/>
  <c r="V951" i="1"/>
  <c r="T952" i="1"/>
  <c r="U952" i="1" s="1"/>
  <c r="V952" i="1"/>
  <c r="T953" i="1"/>
  <c r="U953" i="1"/>
  <c r="V953" i="1"/>
  <c r="T954" i="1"/>
  <c r="U954" i="1" s="1"/>
  <c r="V954" i="1"/>
  <c r="T955" i="1"/>
  <c r="U955" i="1" s="1"/>
  <c r="V955" i="1"/>
  <c r="T956" i="1"/>
  <c r="U956" i="1" s="1"/>
  <c r="V956" i="1"/>
  <c r="T957" i="1"/>
  <c r="U957" i="1"/>
  <c r="V957" i="1"/>
  <c r="T958" i="1"/>
  <c r="U958" i="1" s="1"/>
  <c r="V958" i="1"/>
  <c r="T959" i="1"/>
  <c r="U959" i="1" s="1"/>
  <c r="V959" i="1"/>
  <c r="T960" i="1"/>
  <c r="U960" i="1" s="1"/>
  <c r="V960" i="1"/>
  <c r="T961" i="1"/>
  <c r="U961" i="1" s="1"/>
  <c r="V961" i="1"/>
  <c r="T962" i="1"/>
  <c r="U962" i="1" s="1"/>
  <c r="V962" i="1"/>
  <c r="T963" i="1"/>
  <c r="U963" i="1" s="1"/>
  <c r="V963" i="1"/>
  <c r="T964" i="1"/>
  <c r="U964" i="1" s="1"/>
  <c r="V964" i="1"/>
  <c r="T965" i="1"/>
  <c r="U965" i="1" s="1"/>
  <c r="V965" i="1"/>
  <c r="T966" i="1"/>
  <c r="U966" i="1"/>
  <c r="V966" i="1"/>
  <c r="T967" i="1"/>
  <c r="U967" i="1"/>
  <c r="V967" i="1"/>
  <c r="T968" i="1"/>
  <c r="U968" i="1" s="1"/>
  <c r="V968" i="1"/>
  <c r="T969" i="1"/>
  <c r="U969" i="1"/>
  <c r="V969" i="1"/>
  <c r="T970" i="1"/>
  <c r="U970" i="1"/>
  <c r="V970" i="1"/>
  <c r="T971" i="1"/>
  <c r="U971" i="1" s="1"/>
  <c r="V971" i="1"/>
  <c r="T972" i="1"/>
  <c r="U972" i="1" s="1"/>
  <c r="V972" i="1"/>
  <c r="T973" i="1"/>
  <c r="U973" i="1" s="1"/>
  <c r="V973" i="1"/>
  <c r="T974" i="1"/>
  <c r="U974" i="1" s="1"/>
  <c r="V974" i="1"/>
  <c r="T975" i="1"/>
  <c r="U975" i="1" s="1"/>
  <c r="V975" i="1"/>
  <c r="T976" i="1"/>
  <c r="U976" i="1" s="1"/>
  <c r="V976" i="1"/>
  <c r="T977" i="1"/>
  <c r="U977" i="1" s="1"/>
  <c r="V977" i="1"/>
  <c r="T978" i="1"/>
  <c r="U978" i="1" s="1"/>
  <c r="V978" i="1"/>
  <c r="T979" i="1"/>
  <c r="U979" i="1" s="1"/>
  <c r="V979" i="1"/>
  <c r="T980" i="1"/>
  <c r="U980" i="1" s="1"/>
  <c r="V980" i="1"/>
  <c r="T981" i="1"/>
  <c r="U981" i="1" s="1"/>
  <c r="V981" i="1"/>
  <c r="T982" i="1"/>
  <c r="U982" i="1" s="1"/>
  <c r="V982" i="1"/>
  <c r="T983" i="1"/>
  <c r="U983" i="1"/>
  <c r="V983" i="1"/>
  <c r="T984" i="1"/>
  <c r="U984" i="1" s="1"/>
  <c r="V984" i="1"/>
  <c r="T985" i="1"/>
  <c r="U985" i="1" s="1"/>
  <c r="V985" i="1"/>
  <c r="T986" i="1"/>
  <c r="U986" i="1"/>
  <c r="V986" i="1"/>
  <c r="T987" i="1"/>
  <c r="U987" i="1" s="1"/>
  <c r="V987" i="1"/>
  <c r="T988" i="1"/>
  <c r="U988" i="1" s="1"/>
  <c r="V988" i="1"/>
  <c r="T989" i="1"/>
  <c r="U989" i="1"/>
  <c r="V989" i="1"/>
  <c r="T990" i="1"/>
  <c r="U990" i="1" s="1"/>
  <c r="V990" i="1"/>
  <c r="T991" i="1"/>
  <c r="U991" i="1" s="1"/>
  <c r="V991" i="1"/>
  <c r="T992" i="1"/>
  <c r="U992" i="1" s="1"/>
  <c r="V992" i="1"/>
  <c r="T993" i="1"/>
  <c r="U993" i="1" s="1"/>
  <c r="V993" i="1"/>
  <c r="T994" i="1"/>
  <c r="U994" i="1" s="1"/>
  <c r="V994" i="1"/>
  <c r="T995" i="1"/>
  <c r="U995" i="1"/>
  <c r="V995" i="1"/>
  <c r="T996" i="1"/>
  <c r="U996" i="1" s="1"/>
  <c r="V996" i="1"/>
  <c r="T997" i="1"/>
  <c r="U997" i="1" s="1"/>
  <c r="V997" i="1"/>
  <c r="T998" i="1"/>
  <c r="U998" i="1"/>
  <c r="V998" i="1"/>
  <c r="T999" i="1"/>
  <c r="U999" i="1" s="1"/>
  <c r="V999" i="1"/>
  <c r="T1000" i="1"/>
  <c r="U1000" i="1" s="1"/>
  <c r="V1000" i="1"/>
  <c r="T1001" i="1"/>
  <c r="U1001" i="1"/>
  <c r="V1001" i="1"/>
  <c r="L4" i="3"/>
  <c r="O26" i="3"/>
  <c r="O14" i="3"/>
  <c r="O4" i="3"/>
  <c r="N26" i="3"/>
  <c r="W19" i="3"/>
  <c r="V19" i="3"/>
  <c r="U19" i="3"/>
  <c r="T19" i="3"/>
  <c r="S19" i="3"/>
  <c r="W18" i="3"/>
  <c r="V18" i="3"/>
  <c r="U18" i="3"/>
  <c r="T18" i="3"/>
  <c r="S18" i="3"/>
  <c r="W17" i="3"/>
  <c r="V17" i="3"/>
  <c r="U17" i="3"/>
  <c r="T17" i="3"/>
  <c r="S17" i="3"/>
  <c r="W16" i="3"/>
  <c r="V16" i="3"/>
  <c r="U16" i="3"/>
  <c r="T16" i="3"/>
  <c r="S16" i="3"/>
  <c r="W15" i="3"/>
  <c r="V15" i="3"/>
  <c r="U15" i="3"/>
  <c r="T15" i="3"/>
  <c r="S15" i="3"/>
  <c r="W14" i="3"/>
  <c r="V14" i="3"/>
  <c r="U14" i="3"/>
  <c r="T14" i="3"/>
  <c r="S14" i="3"/>
  <c r="W13" i="3"/>
  <c r="V13" i="3"/>
  <c r="U13" i="3"/>
  <c r="T13" i="3"/>
  <c r="S13" i="3"/>
  <c r="W12" i="3"/>
  <c r="V12" i="3"/>
  <c r="U12" i="3"/>
  <c r="T12" i="3"/>
  <c r="S12" i="3"/>
  <c r="W11" i="3"/>
  <c r="V11" i="3"/>
  <c r="U11" i="3"/>
  <c r="T11" i="3"/>
  <c r="S11" i="3"/>
  <c r="W10" i="3"/>
  <c r="V10" i="3"/>
  <c r="U10" i="3"/>
  <c r="T10" i="3"/>
  <c r="S10" i="3"/>
  <c r="W9" i="3"/>
  <c r="V9" i="3"/>
  <c r="U9" i="3"/>
  <c r="T9" i="3"/>
  <c r="S9" i="3"/>
  <c r="W8" i="3"/>
  <c r="V8" i="3"/>
  <c r="U8" i="3"/>
  <c r="T8" i="3"/>
  <c r="S8" i="3"/>
  <c r="R19" i="3"/>
  <c r="R18" i="3"/>
  <c r="R17" i="3"/>
  <c r="R16" i="3"/>
  <c r="R15" i="3"/>
  <c r="R14" i="3"/>
  <c r="R13" i="3"/>
  <c r="R12" i="3"/>
  <c r="R11" i="3"/>
  <c r="R10" i="3"/>
  <c r="R9" i="3"/>
  <c r="R8" i="3"/>
  <c r="R6" i="3"/>
  <c r="I4" i="3"/>
  <c r="I16" i="3" s="1"/>
  <c r="K25" i="3" s="1"/>
  <c r="F4" i="3"/>
  <c r="N14" i="3"/>
  <c r="I8" i="3" l="1"/>
  <c r="I12" i="3"/>
  <c r="K10" i="3"/>
  <c r="I9" i="3"/>
  <c r="I13" i="3"/>
  <c r="K11" i="3"/>
  <c r="I10" i="3"/>
  <c r="K8" i="3"/>
  <c r="K12" i="3"/>
  <c r="I11" i="3"/>
  <c r="K9" i="3"/>
  <c r="K13" i="3"/>
  <c r="K20" i="3"/>
  <c r="I24" i="3"/>
  <c r="K23" i="3"/>
  <c r="I20" i="3"/>
  <c r="K22" i="3"/>
  <c r="I21" i="3"/>
  <c r="I25" i="3"/>
  <c r="K24" i="3"/>
  <c r="I23" i="3"/>
  <c r="I22" i="3"/>
  <c r="K21" i="3"/>
  <c r="N12" i="3"/>
  <c r="O13" i="3"/>
  <c r="O11" i="3"/>
  <c r="O9" i="3"/>
  <c r="N13" i="3"/>
  <c r="N11" i="3"/>
  <c r="N9" i="3"/>
  <c r="O12" i="3"/>
  <c r="O10" i="3"/>
  <c r="O8" i="3"/>
  <c r="N10" i="3"/>
  <c r="N8" i="3"/>
  <c r="G11" i="3"/>
  <c r="L16" i="3"/>
  <c r="O20" i="3"/>
  <c r="O22" i="3"/>
  <c r="O24" i="3"/>
  <c r="N22" i="3"/>
  <c r="N21" i="3"/>
  <c r="N23" i="3"/>
  <c r="N25" i="3"/>
  <c r="G22" i="3"/>
  <c r="N20" i="3"/>
  <c r="N24" i="3"/>
  <c r="G20" i="3"/>
  <c r="O21" i="3"/>
  <c r="O23" i="3"/>
  <c r="O25" i="3"/>
  <c r="G25" i="3"/>
  <c r="G21" i="3"/>
  <c r="G24" i="3"/>
  <c r="H12" i="3"/>
  <c r="M12" i="3" s="1"/>
  <c r="H8" i="3"/>
  <c r="M8" i="3" s="1"/>
  <c r="H13" i="3"/>
  <c r="M13" i="3" s="1"/>
  <c r="H9" i="3"/>
  <c r="M9" i="3" s="1"/>
  <c r="H11" i="3"/>
  <c r="M11" i="3" s="1"/>
  <c r="H10" i="3"/>
  <c r="M10" i="3" s="1"/>
  <c r="H23" i="3"/>
  <c r="M23" i="3" s="1"/>
  <c r="H24" i="3"/>
  <c r="M24" i="3" s="1"/>
  <c r="H20" i="3"/>
  <c r="M20" i="3" s="1"/>
  <c r="H22" i="3"/>
  <c r="M22" i="3" s="1"/>
  <c r="H25" i="3"/>
  <c r="M25" i="3" s="1"/>
  <c r="H21" i="3"/>
  <c r="M21" i="3" s="1"/>
  <c r="X10" i="3"/>
  <c r="X14" i="3"/>
  <c r="X18" i="3"/>
  <c r="U20" i="3"/>
  <c r="X11" i="3"/>
  <c r="X15" i="3"/>
  <c r="X19" i="3"/>
  <c r="V20" i="3"/>
  <c r="R20" i="3"/>
  <c r="X12" i="3"/>
  <c r="X16" i="3"/>
  <c r="X9" i="3"/>
  <c r="X13" i="3"/>
  <c r="X17" i="3"/>
  <c r="T20" i="3"/>
  <c r="S20" i="3"/>
  <c r="W20" i="3"/>
  <c r="X8" i="3"/>
  <c r="G10" i="3" l="1"/>
  <c r="G23" i="3"/>
  <c r="G9" i="3"/>
  <c r="G13" i="3"/>
  <c r="G8" i="3"/>
  <c r="G12" i="3"/>
  <c r="J13" i="3"/>
  <c r="L12" i="3"/>
  <c r="L8" i="3"/>
  <c r="L22" i="3"/>
  <c r="J10" i="3"/>
  <c r="J9" i="3"/>
  <c r="H14" i="3"/>
  <c r="M14" i="3" s="1"/>
  <c r="J20" i="3"/>
  <c r="L11" i="3"/>
  <c r="J21" i="3"/>
  <c r="L24" i="3"/>
  <c r="J23" i="3"/>
  <c r="H26" i="3"/>
  <c r="M26" i="3" s="1"/>
  <c r="X20" i="3"/>
  <c r="L13" i="3" l="1"/>
  <c r="J12" i="3"/>
  <c r="J22" i="3"/>
  <c r="L9" i="3"/>
  <c r="J11" i="3"/>
  <c r="J8" i="3"/>
  <c r="L10" i="3"/>
  <c r="L20" i="3"/>
  <c r="I14" i="3"/>
  <c r="J14" i="3" s="1"/>
  <c r="L21" i="3"/>
  <c r="J24" i="3"/>
  <c r="L25" i="3"/>
  <c r="J25" i="3"/>
  <c r="I26" i="3"/>
  <c r="J26" i="3" s="1"/>
  <c r="K14" i="3" l="1"/>
  <c r="L14" i="3" s="1"/>
  <c r="L23" i="3"/>
  <c r="K26" i="3"/>
  <c r="L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White</author>
  </authors>
  <commentList>
    <comment ref="A1" authorId="0" shapeId="0" xr:uid="{172DA82B-51EF-4D69-B2D1-02CDAE5B03B9}">
      <text>
        <r>
          <rPr>
            <b/>
            <sz val="9"/>
            <color indexed="81"/>
            <rFont val="Tahoma"/>
            <family val="2"/>
          </rPr>
          <t>Criteria:</t>
        </r>
        <r>
          <rPr>
            <sz val="9"/>
            <color indexed="81"/>
            <rFont val="Tahoma"/>
            <family val="2"/>
          </rPr>
          <t xml:space="preserve">
Enter an account number and select a Year and Metric from the drop downs to filter the report.  See tab Report Info for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 White</author>
  </authors>
  <commentList>
    <comment ref="B3" authorId="0" shapeId="0" xr:uid="{64BAB9A7-1437-442C-B7AB-5CF46DB19789}">
      <text>
        <r>
          <rPr>
            <b/>
            <sz val="9"/>
            <color indexed="81"/>
            <rFont val="Tahoma"/>
            <family val="2"/>
          </rPr>
          <t>Criteria:</t>
        </r>
        <r>
          <rPr>
            <sz val="9"/>
            <color indexed="81"/>
            <rFont val="Tahoma"/>
            <family val="2"/>
          </rPr>
          <t xml:space="preserve">
Select one or more items from the slicers to filter the report.  See tab Report_Info for instructions.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 White</author>
  </authors>
  <commentList>
    <comment ref="B3" authorId="0" shapeId="0" xr:uid="{94B5AB66-6E54-4280-9D38-E608909A8BF7}">
      <text>
        <r>
          <rPr>
            <b/>
            <sz val="9"/>
            <color indexed="81"/>
            <rFont val="Tahoma"/>
            <family val="2"/>
          </rPr>
          <t>Criteria:</t>
        </r>
        <r>
          <rPr>
            <sz val="9"/>
            <color indexed="81"/>
            <rFont val="Tahoma"/>
            <family val="2"/>
          </rPr>
          <t xml:space="preserve">
Select one or more items from the slicers to filter the report.  See tab Report_Info for instructions.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<sst xmlns="http://schemas.openxmlformats.org/spreadsheetml/2006/main" count="37067" uniqueCount="623">
  <si>
    <t>Region</t>
  </si>
  <si>
    <t>Sales</t>
  </si>
  <si>
    <t>AE Publishing</t>
  </si>
  <si>
    <t>North West</t>
  </si>
  <si>
    <t>National</t>
  </si>
  <si>
    <t>Medium</t>
  </si>
  <si>
    <t>North Central</t>
  </si>
  <si>
    <t>Large</t>
  </si>
  <si>
    <t>South Central</t>
  </si>
  <si>
    <t>All Natural Foods</t>
  </si>
  <si>
    <t>Top Tier</t>
  </si>
  <si>
    <t>North East</t>
  </si>
  <si>
    <t>South West</t>
  </si>
  <si>
    <t>Allied Factories</t>
  </si>
  <si>
    <t>Alpine Apex Apparel</t>
  </si>
  <si>
    <t>Regional</t>
  </si>
  <si>
    <t>Small</t>
  </si>
  <si>
    <t>Alpine Arcades</t>
  </si>
  <si>
    <t>Apex Aroma</t>
  </si>
  <si>
    <t>Apex Horizons</t>
  </si>
  <si>
    <t>Arbor Aura</t>
  </si>
  <si>
    <t>South East</t>
  </si>
  <si>
    <t>Arcadia Analytics</t>
  </si>
  <si>
    <t>Arizona University</t>
  </si>
  <si>
    <t>Aspen &amp; Oak</t>
  </si>
  <si>
    <t>Aura &amp; Iron</t>
  </si>
  <si>
    <t>Aurora Apparel</t>
  </si>
  <si>
    <t>Bamboo Blossom Florists</t>
  </si>
  <si>
    <t>Bamboo Grove Bistro</t>
  </si>
  <si>
    <t>Beacon Bay</t>
  </si>
  <si>
    <t>Beacon Builders</t>
  </si>
  <si>
    <t>Bently Foods</t>
  </si>
  <si>
    <t>Big Apple Foods</t>
  </si>
  <si>
    <t>Blaze Bazaar</t>
  </si>
  <si>
    <t>Blue Barn</t>
  </si>
  <si>
    <t>Blue Heron</t>
  </si>
  <si>
    <t>Blue Horizon Ventures</t>
  </si>
  <si>
    <t>Blue Jay Bay</t>
  </si>
  <si>
    <t>Blush Bloom</t>
  </si>
  <si>
    <t>Bold Beam</t>
  </si>
  <si>
    <t>Bold Brew</t>
  </si>
  <si>
    <t>Boulder Construction</t>
  </si>
  <si>
    <t>Brave &amp; Sage</t>
  </si>
  <si>
    <t>Bright Aura</t>
  </si>
  <si>
    <t>Brite &amp; Bloom</t>
  </si>
  <si>
    <t>BriteVista</t>
  </si>
  <si>
    <t>Brown Industrial</t>
  </si>
  <si>
    <t>Businesss Connections</t>
  </si>
  <si>
    <t>Butler and Sons</t>
  </si>
  <si>
    <t>ByteBloom</t>
  </si>
  <si>
    <t>CallTech Phone Services</t>
  </si>
  <si>
    <t>Canvas Co.</t>
  </si>
  <si>
    <t>Cascade Creations</t>
  </si>
  <si>
    <t>Catalyst Consulting</t>
  </si>
  <si>
    <t>Catalyst Creative</t>
  </si>
  <si>
    <t>Cedar &amp; Sky</t>
  </si>
  <si>
    <t>Cedar &amp; Stone</t>
  </si>
  <si>
    <t>Cedar Crest Homes</t>
  </si>
  <si>
    <t>Cedar Springs Spa</t>
  </si>
  <si>
    <t>Celestial Cliff</t>
  </si>
  <si>
    <t>Chandra Technology</t>
  </si>
  <si>
    <t>Cinder &amp; Sage</t>
  </si>
  <si>
    <t>City Glow</t>
  </si>
  <si>
    <t>City Line Co.</t>
  </si>
  <si>
    <t>City Stone</t>
  </si>
  <si>
    <t>ClearSky Co.</t>
  </si>
  <si>
    <t>Cliff &amp; Clay</t>
  </si>
  <si>
    <t>Cloud Crest</t>
  </si>
  <si>
    <t>CloudForge</t>
  </si>
  <si>
    <t>Clover Coast</t>
  </si>
  <si>
    <t>Coast &amp; Cedar</t>
  </si>
  <si>
    <t>Communication Specialists</t>
  </si>
  <si>
    <t>Copper &amp; Craft</t>
  </si>
  <si>
    <t>Copper Canyon Coffee</t>
  </si>
  <si>
    <t>Copper Compass Navigation</t>
  </si>
  <si>
    <t>Coral Coast Craftworks</t>
  </si>
  <si>
    <t>Coral Crest Cruises</t>
  </si>
  <si>
    <t>Core Consulting</t>
  </si>
  <si>
    <t>Cove &amp; Canvas</t>
  </si>
  <si>
    <t>CoveCraft</t>
  </si>
  <si>
    <t>Cozy Compass</t>
  </si>
  <si>
    <t>Crimson Canyon</t>
  </si>
  <si>
    <t>Crimson Cascade Creations</t>
  </si>
  <si>
    <t>Crimson Clay</t>
  </si>
  <si>
    <t>Crimson Creek Brewery</t>
  </si>
  <si>
    <t>Dawn &amp; Dusk</t>
  </si>
  <si>
    <t>DC Distributors</t>
  </si>
  <si>
    <t>Desert Bloom Florists</t>
  </si>
  <si>
    <t>Digital Drift</t>
  </si>
  <si>
    <t>Dream &amp; Drift</t>
  </si>
  <si>
    <t>Driftwood &amp; Dew</t>
  </si>
  <si>
    <t>DwellWave</t>
  </si>
  <si>
    <t>Earth Echo</t>
  </si>
  <si>
    <t>Eastern Bank</t>
  </si>
  <si>
    <t>Eastern Distributors</t>
  </si>
  <si>
    <t>eBusiness Services</t>
  </si>
  <si>
    <t>Echo Earth</t>
  </si>
  <si>
    <t>Echo Enterprises</t>
  </si>
  <si>
    <t>Echoes &amp; Ember</t>
  </si>
  <si>
    <t>Electric Edge Gaming</t>
  </si>
  <si>
    <t>Electric Ember Studios</t>
  </si>
  <si>
    <t>Element Earth</t>
  </si>
  <si>
    <t>Elemental Energy</t>
  </si>
  <si>
    <t>Elevation Enterprises</t>
  </si>
  <si>
    <t>Ember Edge</t>
  </si>
  <si>
    <t>EmberStone</t>
  </si>
  <si>
    <t>Emerald Echo Music</t>
  </si>
  <si>
    <t>Emerald Eclipse Energy</t>
  </si>
  <si>
    <t>Emerald Edge Engineering</t>
  </si>
  <si>
    <t>Enchanted Earth</t>
  </si>
  <si>
    <t>Enigma Enterprises</t>
  </si>
  <si>
    <t>eTech Depot</t>
  </si>
  <si>
    <t>Ether Echo</t>
  </si>
  <si>
    <t>Ether Edge</t>
  </si>
  <si>
    <t>EtherEase</t>
  </si>
  <si>
    <t>Fable Flora</t>
  </si>
  <si>
    <t>Fast Track Computers</t>
  </si>
  <si>
    <t>Flora Forge</t>
  </si>
  <si>
    <t>Flux &amp; Flow</t>
  </si>
  <si>
    <t>Forge &amp; Fern</t>
  </si>
  <si>
    <t>Fresh Finch</t>
  </si>
  <si>
    <t>FreshFields</t>
  </si>
  <si>
    <t>FreshSprout</t>
  </si>
  <si>
    <t>Frost &amp; Forge</t>
  </si>
  <si>
    <t>Frost Forest</t>
  </si>
  <si>
    <t>FrostFire Furnishings</t>
  </si>
  <si>
    <t>Fusion Finance</t>
  </si>
  <si>
    <t>FusionFrame</t>
  </si>
  <si>
    <t>Future Forge</t>
  </si>
  <si>
    <t>Genesis Group</t>
  </si>
  <si>
    <t>Gilded Glow</t>
  </si>
  <si>
    <t>Glacier Glimpse Photography</t>
  </si>
  <si>
    <t>Glacier Grove Farms</t>
  </si>
  <si>
    <t>Glade Goods</t>
  </si>
  <si>
    <t>Glade Grove</t>
  </si>
  <si>
    <t>Glimmer Grove</t>
  </si>
  <si>
    <t>Global Connections</t>
  </si>
  <si>
    <t>Global Financial</t>
  </si>
  <si>
    <t>Glow &amp; Gather</t>
  </si>
  <si>
    <t>Glow Guild</t>
  </si>
  <si>
    <t>Golden Grove Catering</t>
  </si>
  <si>
    <t>Golden Grove Gaming</t>
  </si>
  <si>
    <t>Granite Grove</t>
  </si>
  <si>
    <t>Granite Services</t>
  </si>
  <si>
    <t>Green &amp; Gold</t>
  </si>
  <si>
    <t>GreenLeaf Organics</t>
  </si>
  <si>
    <t>GreenSpire</t>
  </si>
  <si>
    <t>Grove &amp; Gather</t>
  </si>
  <si>
    <t>Halo &amp; Horizon</t>
  </si>
  <si>
    <t>Harbor Halo</t>
  </si>
  <si>
    <t>Harbor Homes</t>
  </si>
  <si>
    <t>Harbor Hues</t>
  </si>
  <si>
    <t>Harmony Harbor Counseling</t>
  </si>
  <si>
    <t>Harvest Halo</t>
  </si>
  <si>
    <t>Harvest Hill</t>
  </si>
  <si>
    <t>HeartBloom</t>
  </si>
  <si>
    <t>Hearth &amp; Haven</t>
  </si>
  <si>
    <t>Hearth &amp; Stone</t>
  </si>
  <si>
    <t>High Tide Labs</t>
  </si>
  <si>
    <t>Horizon Healthcare</t>
  </si>
  <si>
    <t>Horizon Hive</t>
  </si>
  <si>
    <t>Horizon Holdings</t>
  </si>
  <si>
    <t>Ignite Industries</t>
  </si>
  <si>
    <t>Illinois University</t>
  </si>
  <si>
    <t>Indigo &amp; Ivory</t>
  </si>
  <si>
    <t>Indigo Echo</t>
  </si>
  <si>
    <t>Indigo Ivy</t>
  </si>
  <si>
    <t>Industrial Solutions</t>
  </si>
  <si>
    <t>Infinite Ideas</t>
  </si>
  <si>
    <t>Infinite Insights</t>
  </si>
  <si>
    <t>Infinity Services</t>
  </si>
  <si>
    <t>Ink &amp; Iron</t>
  </si>
  <si>
    <t>Insight Innovations</t>
  </si>
  <si>
    <t>International Shipping</t>
  </si>
  <si>
    <t>Iron &amp; Ivy</t>
  </si>
  <si>
    <t>Ironclad Innovations</t>
  </si>
  <si>
    <t>Ironwood Industries</t>
  </si>
  <si>
    <t>Ivory Ink</t>
  </si>
  <si>
    <t>Ivory Isle</t>
  </si>
  <si>
    <t>Jameson Mobile Tech</t>
  </si>
  <si>
    <t>Jay &amp; Jay Construction</t>
  </si>
  <si>
    <t>Jayce Communications</t>
  </si>
  <si>
    <t>Jenson Industries</t>
  </si>
  <si>
    <t>Johnson Technology Services</t>
  </si>
  <si>
    <t>Lumina Luxe Interiors</t>
  </si>
  <si>
    <t>Luminous Labs</t>
  </si>
  <si>
    <t>Luna Light</t>
  </si>
  <si>
    <t>Luna Loop</t>
  </si>
  <si>
    <t>LunaLeaf</t>
  </si>
  <si>
    <t>Lunar Lagoon Logistics</t>
  </si>
  <si>
    <t>Lunar Lagoon Pools</t>
  </si>
  <si>
    <t>Lush Layers</t>
  </si>
  <si>
    <t>Luxe Lagoon</t>
  </si>
  <si>
    <t>Luxe Lane</t>
  </si>
  <si>
    <t>Luxe Layers</t>
  </si>
  <si>
    <t>Luxure Lab</t>
  </si>
  <si>
    <t>Maple Mountain Coffee</t>
  </si>
  <si>
    <t>Maple Mountain Motors</t>
  </si>
  <si>
    <t>Marble &amp; Moss</t>
  </si>
  <si>
    <t>Meadow Mint</t>
  </si>
  <si>
    <t>MeadowMist</t>
  </si>
  <si>
    <t>Merriam Consulting</t>
  </si>
  <si>
    <t>Mesa Muse</t>
  </si>
  <si>
    <t>MetroMeadow</t>
  </si>
  <si>
    <t>Midnight Flora</t>
  </si>
  <si>
    <t>Midnight Meadow Music</t>
  </si>
  <si>
    <t>Midnight Mirage Entertainment</t>
  </si>
  <si>
    <t>Midnight Mirage Music</t>
  </si>
  <si>
    <t>Midnight Moss</t>
  </si>
  <si>
    <t>Midnight Muse</t>
  </si>
  <si>
    <t>Mist &amp; Moss</t>
  </si>
  <si>
    <t>Momentum Marketing</t>
  </si>
  <si>
    <t>Momentum Media</t>
  </si>
  <si>
    <t>Moonlight Mirage Media</t>
  </si>
  <si>
    <t>Moonstone Meadow</t>
  </si>
  <si>
    <t>Mosaic Media</t>
  </si>
  <si>
    <t>Mosaic Muse</t>
  </si>
  <si>
    <t>Moss &amp; Ember</t>
  </si>
  <si>
    <t>Mountain &amp; Mist</t>
  </si>
  <si>
    <t>Mystic Moss</t>
  </si>
  <si>
    <t>Mystic Vine</t>
  </si>
  <si>
    <t>National Brokers</t>
  </si>
  <si>
    <t>National Distributors</t>
  </si>
  <si>
    <t>Nectar Network</t>
  </si>
  <si>
    <t>NectarNest Honey Farms</t>
  </si>
  <si>
    <t>Neon Nook</t>
  </si>
  <si>
    <t>Nest &amp; North</t>
  </si>
  <si>
    <t>Nest Nurture</t>
  </si>
  <si>
    <t>NextNest Homes</t>
  </si>
  <si>
    <t>Nexus Networks</t>
  </si>
  <si>
    <t>Nexus Nexus</t>
  </si>
  <si>
    <t>Night &amp; Light</t>
  </si>
  <si>
    <t>NightWind Co.</t>
  </si>
  <si>
    <t>Nimbus Networks</t>
  </si>
  <si>
    <t>North Harvest</t>
  </si>
  <si>
    <t>North Nook</t>
  </si>
  <si>
    <t>North Star Nest</t>
  </si>
  <si>
    <t>North West Bank</t>
  </si>
  <si>
    <t>Nova Nest</t>
  </si>
  <si>
    <t>Nova Nexus Solutions</t>
  </si>
  <si>
    <t>Nover, Inc.</t>
  </si>
  <si>
    <t>Oasis &amp; Oak</t>
  </si>
  <si>
    <t>Ocean Aura</t>
  </si>
  <si>
    <t>Ocean Oracle Shipping</t>
  </si>
  <si>
    <t>Ocean’s Edge</t>
  </si>
  <si>
    <t>Oceanic Orbit Maritime</t>
  </si>
  <si>
    <t>Odyssey Operations</t>
  </si>
  <si>
    <t>Olive &amp; Iron</t>
  </si>
  <si>
    <t>Onyx Orchard Tech</t>
  </si>
  <si>
    <t>Opal Owl Bookstore</t>
  </si>
  <si>
    <t>Orbit Outfitters</t>
  </si>
  <si>
    <t>Orchard Oasis</t>
  </si>
  <si>
    <t>Peak &amp; Pine</t>
  </si>
  <si>
    <t>Peak Performance</t>
  </si>
  <si>
    <t>Phoenix Enterprises</t>
  </si>
  <si>
    <t>Phoenix Finance</t>
  </si>
  <si>
    <t>Pine Peak Pizzeria</t>
  </si>
  <si>
    <t>Pinnacle Productions</t>
  </si>
  <si>
    <t>PixelPerfect Studios</t>
  </si>
  <si>
    <t>PixelPort</t>
  </si>
  <si>
    <t>Platinum Peak Motors</t>
  </si>
  <si>
    <t>Pulse Planet</t>
  </si>
  <si>
    <t>Pulse Productions</t>
  </si>
  <si>
    <t>Pure &amp; Simple</t>
  </si>
  <si>
    <t>Pure Pacific</t>
  </si>
  <si>
    <t>Pure Palate</t>
  </si>
  <si>
    <t>Pure Peak</t>
  </si>
  <si>
    <t>Pure Pine</t>
  </si>
  <si>
    <t>PureEssence</t>
  </si>
  <si>
    <t>Quantum Coast Consulting</t>
  </si>
  <si>
    <t>Quantum Leap Innovations</t>
  </si>
  <si>
    <t>Quantum Quest Labs</t>
  </si>
  <si>
    <t>Quantum Quill Publishing</t>
  </si>
  <si>
    <t>Quantum Ventures</t>
  </si>
  <si>
    <t>Quick Web Solutions</t>
  </si>
  <si>
    <t>Radiant Realty</t>
  </si>
  <si>
    <t>Radiant Reef Aquatics</t>
  </si>
  <si>
    <t>Radiant Resources</t>
  </si>
  <si>
    <t>Radiant Ridge Realty</t>
  </si>
  <si>
    <t>Radiant River Resorts</t>
  </si>
  <si>
    <t>RapidRise Fitness</t>
  </si>
  <si>
    <t>Rover Tech</t>
  </si>
  <si>
    <t>Seattle Coffee</t>
  </si>
  <si>
    <t>South West Power</t>
  </si>
  <si>
    <t>Southern Foods</t>
  </si>
  <si>
    <t>Speedway Motor Co.</t>
  </si>
  <si>
    <t>Standard Services</t>
  </si>
  <si>
    <t>Texas Shipping</t>
  </si>
  <si>
    <t>Texas Technical College</t>
  </si>
  <si>
    <t>Vanda Power</t>
  </si>
  <si>
    <t>Wallen Home Furnishings</t>
  </si>
  <si>
    <t>Wilson Financial Services</t>
  </si>
  <si>
    <t>Zain Financial</t>
  </si>
  <si>
    <t>Zain Mortgage</t>
  </si>
  <si>
    <t>Gross Profit</t>
  </si>
  <si>
    <t>%</t>
  </si>
  <si>
    <t>Net Profit</t>
  </si>
  <si>
    <t>Aqua Pools</t>
  </si>
  <si>
    <t>Ariendia Technologies</t>
  </si>
  <si>
    <t>Aspen Rentals</t>
  </si>
  <si>
    <t>Aura Adventures</t>
  </si>
  <si>
    <t>Azure Inc</t>
  </si>
  <si>
    <t>Bamboo Furnishings</t>
  </si>
  <si>
    <t>Breeze Bistro</t>
  </si>
  <si>
    <t>Canyon Logistics</t>
  </si>
  <si>
    <t>Cascade Wines</t>
  </si>
  <si>
    <t>Coastal Surf Shop</t>
  </si>
  <si>
    <t>Coral Craftworks</t>
  </si>
  <si>
    <t>Creative Chocolates</t>
  </si>
  <si>
    <t>Crest Consulting</t>
  </si>
  <si>
    <t>Crown Casinos</t>
  </si>
  <si>
    <t>Crown Catering</t>
  </si>
  <si>
    <t>Crystal Consulting</t>
  </si>
  <si>
    <t>Crystal Glassworks</t>
  </si>
  <si>
    <t>Drift &amp; Sons</t>
  </si>
  <si>
    <t>Electric Ember Audio</t>
  </si>
  <si>
    <t>Electric Energy</t>
  </si>
  <si>
    <t>Ember Electronics</t>
  </si>
  <si>
    <t>Ember Essentials</t>
  </si>
  <si>
    <t>Frost Apparel</t>
  </si>
  <si>
    <t>Frosted Fawn</t>
  </si>
  <si>
    <t>Gateway Gourmet</t>
  </si>
  <si>
    <t>Golden Garments</t>
  </si>
  <si>
    <t>Golden Graphics</t>
  </si>
  <si>
    <t>Golden Lights Gear</t>
  </si>
  <si>
    <t>Grove Solutions</t>
  </si>
  <si>
    <t>Indigo Consulting</t>
  </si>
  <si>
    <t>Iron Solutions</t>
  </si>
  <si>
    <t>Island Cruises</t>
  </si>
  <si>
    <t>Lens Productions</t>
  </si>
  <si>
    <t>Lexas Lantern</t>
  </si>
  <si>
    <t>Loft Designs</t>
  </si>
  <si>
    <t>Lush Loft</t>
  </si>
  <si>
    <t>Moss Consulting</t>
  </si>
  <si>
    <t>Mountain Adventures</t>
  </si>
  <si>
    <t>Mystic Meadow Labs</t>
  </si>
  <si>
    <t>Nova Industries</t>
  </si>
  <si>
    <t>Olive Oil Inovations</t>
  </si>
  <si>
    <t>Quantum Qube</t>
  </si>
  <si>
    <t>South West Phones</t>
  </si>
  <si>
    <t>Orders</t>
  </si>
  <si>
    <t>Lines</t>
  </si>
  <si>
    <t>Lines / Order</t>
  </si>
  <si>
    <t>Sales / Order</t>
  </si>
  <si>
    <t>Reg#</t>
  </si>
  <si>
    <t>Jan</t>
  </si>
  <si>
    <t>Feb</t>
  </si>
  <si>
    <t>Mar</t>
  </si>
  <si>
    <t>Apr</t>
  </si>
  <si>
    <t>May</t>
  </si>
  <si>
    <t>Jun</t>
  </si>
  <si>
    <t>Jul</t>
  </si>
  <si>
    <t>Aug</t>
  </si>
  <si>
    <t>Sep</t>
  </si>
  <si>
    <t>Oct</t>
  </si>
  <si>
    <t>Nov</t>
  </si>
  <si>
    <t>Dec</t>
  </si>
  <si>
    <t>RegNo</t>
  </si>
  <si>
    <t>Advanced Technologies</t>
  </si>
  <si>
    <t>Allandra Enterprises</t>
  </si>
  <si>
    <t>Audio Illusions</t>
  </si>
  <si>
    <t>Bert Electronics</t>
  </si>
  <si>
    <t>BlackRock Bites</t>
  </si>
  <si>
    <t>Blue Coast Inc</t>
  </si>
  <si>
    <t>Bora Bay Imports</t>
  </si>
  <si>
    <t>Cigar Haven</t>
  </si>
  <si>
    <t>Clear Lens Logistics</t>
  </si>
  <si>
    <t>Clear Sunset</t>
  </si>
  <si>
    <t>Cooper Crafts</t>
  </si>
  <si>
    <t>Crystal Creations</t>
  </si>
  <si>
    <t>Draft Solutions</t>
  </si>
  <si>
    <t>Driftwood Creations</t>
  </si>
  <si>
    <t>Energy Quench</t>
  </si>
  <si>
    <t>Fable Bookstores</t>
  </si>
  <si>
    <t>Forest Services</t>
  </si>
  <si>
    <t>Frost Furnishings</t>
  </si>
  <si>
    <t>Frosted Delicacies Bakery</t>
  </si>
  <si>
    <t>Glade Gardens</t>
  </si>
  <si>
    <t>Green Clover</t>
  </si>
  <si>
    <t>Green Fields</t>
  </si>
  <si>
    <t>Hair Services</t>
  </si>
  <si>
    <t>Home Innovations</t>
  </si>
  <si>
    <t>James &amp; Fern</t>
  </si>
  <si>
    <t>Jameson Consulting</t>
  </si>
  <si>
    <t>Johnson Crest Builders</t>
  </si>
  <si>
    <t>Lazy Lounge</t>
  </si>
  <si>
    <t>Lux Lounge</t>
  </si>
  <si>
    <t>Mariana Jewelry</t>
  </si>
  <si>
    <t>Meadow Markets</t>
  </si>
  <si>
    <t>Merris Real Estate</t>
  </si>
  <si>
    <t>Midnight  Studios</t>
  </si>
  <si>
    <t>Moonlight Photography</t>
  </si>
  <si>
    <t>Moore Distributors</t>
  </si>
  <si>
    <t>Mountain Apparel</t>
  </si>
  <si>
    <t>Mountain Cove</t>
  </si>
  <si>
    <t>Neon Nightlife</t>
  </si>
  <si>
    <t>Night Oak Inc.</t>
  </si>
  <si>
    <t>Night Studios</t>
  </si>
  <si>
    <t>Olive Oak Botanicals</t>
  </si>
  <si>
    <t>Peak Pollen Solutions</t>
  </si>
  <si>
    <t>Peak Time Outdoors</t>
  </si>
  <si>
    <t>Pure Essence</t>
  </si>
  <si>
    <t>Quick Bloom</t>
  </si>
  <si>
    <t>Quill Designs</t>
  </si>
  <si>
    <t>Rain Technologies</t>
  </si>
  <si>
    <t>Reef Resorts</t>
  </si>
  <si>
    <t>River Healthcare</t>
  </si>
  <si>
    <t>Sam &amp; Moon</t>
  </si>
  <si>
    <t>Spruce &amp; Elm</t>
  </si>
  <si>
    <t>Steel Birch</t>
  </si>
  <si>
    <t>Wave Audio</t>
  </si>
  <si>
    <t>Whole Meadow Botanicals</t>
  </si>
  <si>
    <t>Williams Real Estate</t>
  </si>
  <si>
    <t>Willow Markets</t>
  </si>
  <si>
    <t>01</t>
  </si>
  <si>
    <t>02</t>
  </si>
  <si>
    <t>03</t>
  </si>
  <si>
    <t>04</t>
  </si>
  <si>
    <t>05</t>
  </si>
  <si>
    <t>06</t>
  </si>
  <si>
    <t>Total</t>
  </si>
  <si>
    <t>Metric</t>
  </si>
  <si>
    <t>Year</t>
  </si>
  <si>
    <t>Yr</t>
  </si>
  <si>
    <t>CustAcct</t>
  </si>
  <si>
    <t>Criteria:</t>
  </si>
  <si>
    <t>Enter Acct#:</t>
  </si>
  <si>
    <t>Customer:</t>
  </si>
  <si>
    <t>Customer Performance Breakout</t>
  </si>
  <si>
    <t>Select Year:</t>
  </si>
  <si>
    <t>03-North Central</t>
  </si>
  <si>
    <t>01-North West</t>
  </si>
  <si>
    <t>04-South Central</t>
  </si>
  <si>
    <t>05-North East</t>
  </si>
  <si>
    <t>02-South West</t>
  </si>
  <si>
    <t>06-South East</t>
  </si>
  <si>
    <t>Cove Creations</t>
  </si>
  <si>
    <t>Electric Echo Electronics</t>
  </si>
  <si>
    <t>Lush Lane</t>
  </si>
  <si>
    <t>Aether AI Innovations</t>
  </si>
  <si>
    <t>Aurora Media Studios</t>
  </si>
  <si>
    <t>Balanced Path Nutrition</t>
  </si>
  <si>
    <t>ByteTrail Software</t>
  </si>
  <si>
    <t>Celestial Canvas Creations</t>
  </si>
  <si>
    <t>Chic Nest Décor</t>
  </si>
  <si>
    <t>Cloud Nine Chocolates</t>
  </si>
  <si>
    <t>CloudSmith Technologies</t>
  </si>
  <si>
    <t>Crimson Cup Coffee</t>
  </si>
  <si>
    <t>Discount Audio &amp; Tech</t>
  </si>
  <si>
    <t>Dreamscape Design Co.</t>
  </si>
  <si>
    <t>Elevate Health Collective</t>
  </si>
  <si>
    <t>Epiphany Artworks</t>
  </si>
  <si>
    <t>Euphoria Wellness Spa</t>
  </si>
  <si>
    <t>Frosted Bliss Bakery</t>
  </si>
  <si>
    <t>Golden Grain Brewery</t>
  </si>
  <si>
    <t>Harmony Wellness Center</t>
  </si>
  <si>
    <t>Haven Holistic Healing</t>
  </si>
  <si>
    <t>HyperSphere Innovations</t>
  </si>
  <si>
    <t>Infinite Muse Agency</t>
  </si>
  <si>
    <t>Infinity Code Works</t>
  </si>
  <si>
    <t>Lumina Health Co.</t>
  </si>
  <si>
    <t>Luxe Threads Boutique</t>
  </si>
  <si>
    <t>Lyrical Lens Photography</t>
  </si>
  <si>
    <t>Momentum Music Collective</t>
  </si>
  <si>
    <t>NovaTech Solutions</t>
  </si>
  <si>
    <t>Orbital Data Labs</t>
  </si>
  <si>
    <t>Pulse Digital Dynamics</t>
  </si>
  <si>
    <t>PureSpring Naturals</t>
  </si>
  <si>
    <t>Quantum Core Ventures</t>
  </si>
  <si>
    <t>Radiant Reel Studios</t>
  </si>
  <si>
    <t>Serenity Yoga Haven</t>
  </si>
  <si>
    <t>Stellar Gadgets Co.</t>
  </si>
  <si>
    <t>TechWave Systems</t>
  </si>
  <si>
    <t>The Scripted Sage Publishing</t>
  </si>
  <si>
    <t>The Vintage Vault</t>
  </si>
  <si>
    <t>Timeless Trinkets &amp; Co.</t>
  </si>
  <si>
    <t>Urban Market Co.</t>
  </si>
  <si>
    <t>Vital Glow Skincare</t>
  </si>
  <si>
    <t>Vivid Vision Productions</t>
  </si>
  <si>
    <t>Zenith Fitness Club</t>
  </si>
  <si>
    <t>Qty / Line</t>
  </si>
  <si>
    <t>Gross</t>
  </si>
  <si>
    <t>Order</t>
  </si>
  <si>
    <t>Sales /</t>
  </si>
  <si>
    <t>Lines /</t>
  </si>
  <si>
    <t>Profit</t>
  </si>
  <si>
    <t>Sales Rep</t>
  </si>
  <si>
    <t>Owning Reg#:</t>
  </si>
  <si>
    <t>Lookup Rep Ref</t>
  </si>
  <si>
    <t>Qty /</t>
  </si>
  <si>
    <t>Line</t>
  </si>
  <si>
    <t>Perf Metric:</t>
  </si>
  <si>
    <t>Paul Martell</t>
  </si>
  <si>
    <t>John Foley</t>
  </si>
  <si>
    <t>Bill Hampton</t>
  </si>
  <si>
    <t>Jack Gao</t>
  </si>
  <si>
    <t>Debbie Green</t>
  </si>
  <si>
    <t>Javier Salinas</t>
  </si>
  <si>
    <t>Kim Pearson</t>
  </si>
  <si>
    <t>Kurt Valentine</t>
  </si>
  <si>
    <t>Katie Sweeney</t>
  </si>
  <si>
    <t>Debbie Wong</t>
  </si>
  <si>
    <t>Mary Amendola</t>
  </si>
  <si>
    <t>Hugo Vale</t>
  </si>
  <si>
    <t>Jeannie Skiles</t>
  </si>
  <si>
    <t>Malik Mann</t>
  </si>
  <si>
    <t>Gerald Wilson</t>
  </si>
  <si>
    <t>Rebecca Jimenez</t>
  </si>
  <si>
    <t>Nina Fuentes</t>
  </si>
  <si>
    <t>Benny Wilder</t>
  </si>
  <si>
    <t>Mosaki Ishak</t>
  </si>
  <si>
    <t>Sivesh Saleh</t>
  </si>
  <si>
    <t>Kevin Baxter</t>
  </si>
  <si>
    <t>Dora Tsai</t>
  </si>
  <si>
    <t>Carmen Blakemoore</t>
  </si>
  <si>
    <t>Alex Kwon</t>
  </si>
  <si>
    <t>Celia Pasillas</t>
  </si>
  <si>
    <t>Ray McDermott</t>
  </si>
  <si>
    <t>Claudia Schwartz</t>
  </si>
  <si>
    <t>Josh Banks</t>
  </si>
  <si>
    <t>Mikhail Reilly</t>
  </si>
  <si>
    <t>Ronnie Estrada</t>
  </si>
  <si>
    <t>Ian Juliano</t>
  </si>
  <si>
    <t>Amy Blye</t>
  </si>
  <si>
    <t>Quinn York</t>
  </si>
  <si>
    <t>Carol Mathews</t>
  </si>
  <si>
    <t>Sienna Calderon</t>
  </si>
  <si>
    <t>Janet Phillips</t>
  </si>
  <si>
    <t>Elena Crosswell</t>
  </si>
  <si>
    <t>Caleb Thorne</t>
  </si>
  <si>
    <t>Aria Langston</t>
  </si>
  <si>
    <t>Sales Rank</t>
  </si>
  <si>
    <t>Gross Profit Rank</t>
  </si>
  <si>
    <t>Net Profit Rank</t>
  </si>
  <si>
    <t>Sales Rank:</t>
  </si>
  <si>
    <t>Alberto Hunt</t>
  </si>
  <si>
    <t>CustomerName</t>
  </si>
  <si>
    <t>RegionName</t>
  </si>
  <si>
    <t>AccountRep</t>
  </si>
  <si>
    <t>CustType</t>
  </si>
  <si>
    <t>CustSegment</t>
  </si>
  <si>
    <t>OrderCt</t>
  </si>
  <si>
    <t>LineCt</t>
  </si>
  <si>
    <t>TotQty</t>
  </si>
  <si>
    <t>OrderSales</t>
  </si>
  <si>
    <t>OrderLines</t>
  </si>
  <si>
    <t>LineQty</t>
  </si>
  <si>
    <t>GrossProfit</t>
  </si>
  <si>
    <t>GP_Prcnt</t>
  </si>
  <si>
    <t>NetProfit</t>
  </si>
  <si>
    <t>NP_Prcnt</t>
  </si>
  <si>
    <t>OwningReg</t>
  </si>
  <si>
    <t>SalesRep</t>
  </si>
  <si>
    <t>QtyLine</t>
  </si>
  <si>
    <t>RankSales</t>
  </si>
  <si>
    <t>RankGrossProfit</t>
  </si>
  <si>
    <t>RankNetProfit</t>
  </si>
  <si>
    <t>OwningRegionName</t>
  </si>
  <si>
    <t>Grand Total</t>
  </si>
  <si>
    <t>Qty</t>
  </si>
  <si>
    <t xml:space="preserve">Sales </t>
  </si>
  <si>
    <t>NP %</t>
  </si>
  <si>
    <t>GP %</t>
  </si>
  <si>
    <t>2022 Total</t>
  </si>
  <si>
    <t>2023 Total</t>
  </si>
  <si>
    <t>Customer Region Summary</t>
  </si>
  <si>
    <t>Criteria</t>
  </si>
  <si>
    <t>Customer National Summary</t>
  </si>
  <si>
    <t>Year:</t>
  </si>
  <si>
    <t>Healthy Plate</t>
  </si>
  <si>
    <t>Expert Tattoos</t>
  </si>
  <si>
    <t>Megan Neal</t>
  </si>
  <si>
    <t>Licensing Inc.</t>
  </si>
  <si>
    <t>Coffee Suppliers</t>
  </si>
  <si>
    <t>Tamera Arnold</t>
  </si>
  <si>
    <t>Gibson Inc.</t>
  </si>
  <si>
    <t>Cyber Security Specialists</t>
  </si>
  <si>
    <t>Southeast Diocese</t>
  </si>
  <si>
    <t>Isaac Siegler</t>
  </si>
  <si>
    <t>Technology Pros</t>
  </si>
  <si>
    <t>Zara Regional Distributors</t>
  </si>
  <si>
    <t>Fantasy Books</t>
  </si>
  <si>
    <t>Fitness Solutions</t>
  </si>
  <si>
    <t>Traylor Bookkeeping</t>
  </si>
  <si>
    <t>Plants for Life</t>
  </si>
  <si>
    <t>Cliff Realty</t>
  </si>
  <si>
    <t>Bakery Supplies</t>
  </si>
  <si>
    <t>Computer Doctors</t>
  </si>
  <si>
    <t>J.P. Steakhouse</t>
  </si>
  <si>
    <t>Peak Coffee</t>
  </si>
  <si>
    <t>Best Burgers</t>
  </si>
  <si>
    <t>Reliable Car Sales</t>
  </si>
  <si>
    <t>Hill Winery</t>
  </si>
  <si>
    <t>Promise Insurance</t>
  </si>
  <si>
    <t>Reliable Accountants</t>
  </si>
  <si>
    <t>Health National</t>
  </si>
  <si>
    <t>Clayton Insurance</t>
  </si>
  <si>
    <t>Night Security</t>
  </si>
  <si>
    <t>2024 Total</t>
  </si>
  <si>
    <t>Becker's Auto</t>
  </si>
  <si>
    <t>Patricia Joseph</t>
  </si>
  <si>
    <t>Safety Bank</t>
  </si>
  <si>
    <t>Amy's Grocers</t>
  </si>
  <si>
    <t>B&amp;D Brewing Co.</t>
  </si>
  <si>
    <t>Hot Shot Shipping</t>
  </si>
  <si>
    <t>Qwill Printing</t>
  </si>
  <si>
    <t>Dexter Inc.</t>
  </si>
  <si>
    <t>Eye Specialists</t>
  </si>
  <si>
    <t>Northwestern Credit Union</t>
  </si>
  <si>
    <t>South East Medical</t>
  </si>
  <si>
    <t>Customer Perf:</t>
  </si>
  <si>
    <t>Customer_Perf:</t>
  </si>
  <si>
    <t>Customer Nat Sum:</t>
  </si>
  <si>
    <t>List of all customers at the national level (no regional breakout) than be filtered.  See below for how to use the slicers.</t>
  </si>
  <si>
    <t>Customer Reg Sum:</t>
  </si>
  <si>
    <t>List of all customers at the regional level that be filtered.  See below for how to use the slicers.</t>
  </si>
  <si>
    <t>Year over year performance summary along with a breakout by region and by month. See below for how to use the Criteria fields.</t>
  </si>
  <si>
    <t>Report Criteria for Customer Perf:</t>
  </si>
  <si>
    <t>Enter account number and select Year and Perf Metric to filter</t>
  </si>
  <si>
    <t>Slicers for Customer Nat Sum and Customer Reg Sum:</t>
  </si>
  <si>
    <t>Click on one of more of the slicers to filter the report.  To make multiple selections from one slicer set pre &lt;Ctrl&gt; or &lt;Shift&gt; and left mouse click.</t>
  </si>
  <si>
    <t>To clear selections in a slicer set, click on the filter icon.</t>
  </si>
  <si>
    <t>This set of reports provides a view of customer level performance with the ability to filter by multiple metrics.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</si>
</sst>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
    <numFmt numFmtId="165" formatCode="0.0%"/>
    <numFmt numFmtId="166" formatCode="&quot;$&quot;#,##0;[Red]&quot;$&quot;#,##0"/>
    <numFmt numFmtId="167" formatCode="0.0"/>
    <numFmt numFmtId="168" formatCode="#,##0.0"/>
  </numFmts>
  <fonts count="16" x14ac:knownFonts="1">
    <font>
      <sz val="11"/>
      <color theme="1"/>
      <name val="Aptos Narrow"/>
      <family val="2"/>
      <scheme val="minor"/>
    </font>
    <font>
      <sz val="11"/>
      <color theme="1"/>
      <name val="Aptos Narrow"/>
      <family val="2"/>
      <scheme val="minor"/>
    </font>
    <font>
      <b/>
      <sz val="11"/>
      <color theme="1"/>
      <name val="Aptos Narrow"/>
      <family val="2"/>
      <scheme val="minor"/>
    </font>
    <font>
      <sz val="11"/>
      <color rgb="FF0000FF"/>
      <name val="Aptos Narrow"/>
      <family val="2"/>
      <scheme val="minor"/>
    </font>
    <font>
      <sz val="8"/>
      <name val="Aptos Narrow"/>
      <family val="2"/>
      <scheme val="minor"/>
    </font>
    <font>
      <b/>
      <u/>
      <sz val="11"/>
      <color theme="1"/>
      <name val="Aptos Narrow"/>
      <family val="2"/>
      <scheme val="minor"/>
    </font>
    <font>
      <sz val="11"/>
      <color theme="0" tint="-0.499984740745262"/>
      <name val="Aptos Narrow"/>
      <family val="2"/>
      <scheme val="minor"/>
    </font>
    <font>
      <b/>
      <sz val="12"/>
      <color theme="1"/>
      <name val="Aptos Narrow"/>
      <family val="2"/>
      <scheme val="minor"/>
    </font>
    <font>
      <b/>
      <sz val="11"/>
      <name val="Aptos Narrow"/>
      <family val="2"/>
      <scheme val="minor"/>
    </font>
    <font>
      <b/>
      <sz val="11"/>
      <color theme="0" tint="-0.499984740745262"/>
      <name val="Aptos Narrow"/>
      <family val="2"/>
      <scheme val="minor"/>
    </font>
    <font>
      <b/>
      <sz val="9"/>
      <color indexed="81"/>
      <name val="Tahoma"/>
      <family val="2"/>
    </font>
    <font>
      <sz val="9"/>
      <color indexed="81"/>
      <name val="Tahoma"/>
      <family val="2"/>
    </font>
    <font>
      <u/>
      <sz val="11"/>
      <color theme="10"/>
      <name val="Aptos Narrow"/>
      <family val="2"/>
      <scheme val="minor"/>
    </font>
    <font>
      <b/>
      <u/>
      <sz val="11"/>
      <color theme="10"/>
      <name val="Aptos Narrow"/>
      <family val="2"/>
      <scheme val="minor"/>
    </font>
    <font>
      <u/>
      <sz val="11"/>
      <color theme="1"/>
      <name val="Aptos Narrow"/>
      <family val="2"/>
      <scheme val="minor"/>
    </font>
    <font>
      <b/>
      <sz val="14"/>
      <color theme="1"/>
      <name val="Aptos Narrow"/>
      <family val="2"/>
      <scheme val="minor"/>
    </font>
  </fonts>
  <fills count="7">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CCFFFF"/>
        <bgColor indexed="64"/>
      </patternFill>
    </fill>
    <fill>
      <patternFill patternType="solid">
        <fgColor theme="8" tint="0.79998168889431442"/>
        <bgColor indexed="64"/>
      </patternFill>
    </fill>
  </fills>
  <borders count="10">
    <border>
      <left/>
      <right/>
      <top/>
      <bottom/>
      <diagonal/>
    </border>
    <border>
      <left style="thin">
        <color rgb="FF0000FF"/>
      </left>
      <right style="thin">
        <color rgb="FF0000FF"/>
      </right>
      <top style="thin">
        <color rgb="FF0000FF"/>
      </top>
      <bottom style="thin">
        <color rgb="FF0000FF"/>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82">
    <xf numFmtId="0" fontId="0" fillId="0" borderId="0" xfId="0"/>
    <xf numFmtId="164" fontId="0" fillId="0" borderId="0" xfId="0" applyNumberFormat="1"/>
    <xf numFmtId="165" fontId="0" fillId="0" borderId="0" xfId="1" applyNumberFormat="1" applyFont="1"/>
    <xf numFmtId="0" fontId="2" fillId="0" borderId="0" xfId="0" applyFont="1"/>
    <xf numFmtId="0" fontId="2" fillId="0" borderId="0" xfId="0" applyFont="1" applyAlignment="1">
      <alignment wrapText="1"/>
    </xf>
    <xf numFmtId="0" fontId="2" fillId="0" borderId="0" xfId="0" applyFont="1" applyAlignment="1">
      <alignment horizontal="left" indent="1"/>
    </xf>
    <xf numFmtId="166" fontId="0" fillId="0" borderId="0" xfId="0" applyNumberFormat="1"/>
    <xf numFmtId="0" fontId="0" fillId="0" borderId="0" xfId="0" applyAlignment="1">
      <alignment wrapText="1"/>
    </xf>
    <xf numFmtId="164" fontId="2" fillId="0" borderId="0" xfId="0" applyNumberFormat="1" applyFont="1"/>
    <xf numFmtId="165" fontId="2" fillId="0" borderId="0" xfId="1" applyNumberFormat="1" applyFont="1"/>
    <xf numFmtId="164" fontId="0" fillId="0" borderId="2" xfId="0" applyNumberFormat="1" applyBorder="1"/>
    <xf numFmtId="166" fontId="0" fillId="0" borderId="2" xfId="0" applyNumberFormat="1" applyBorder="1"/>
    <xf numFmtId="165" fontId="0" fillId="0" borderId="2" xfId="1" applyNumberFormat="1" applyFont="1" applyBorder="1"/>
    <xf numFmtId="0" fontId="2" fillId="3" borderId="0" xfId="0" applyFont="1" applyFill="1" applyAlignment="1">
      <alignment wrapText="1"/>
    </xf>
    <xf numFmtId="0" fontId="2" fillId="3" borderId="0" xfId="0" applyFont="1" applyFill="1" applyAlignment="1">
      <alignment horizontal="right" wrapText="1"/>
    </xf>
    <xf numFmtId="167" fontId="0" fillId="0" borderId="0" xfId="0" applyNumberFormat="1"/>
    <xf numFmtId="167" fontId="0" fillId="0" borderId="2" xfId="0" applyNumberFormat="1" applyBorder="1"/>
    <xf numFmtId="167" fontId="2" fillId="0" borderId="0" xfId="0" applyNumberFormat="1" applyFont="1"/>
    <xf numFmtId="0" fontId="2" fillId="0" borderId="0" xfId="0" applyFont="1" applyAlignment="1">
      <alignment horizontal="right"/>
    </xf>
    <xf numFmtId="0" fontId="2" fillId="3" borderId="0" xfId="0" applyFont="1" applyFill="1" applyAlignment="1">
      <alignment horizontal="right"/>
    </xf>
    <xf numFmtId="0" fontId="2" fillId="3" borderId="0" xfId="0" applyFont="1" applyFill="1"/>
    <xf numFmtId="0" fontId="2" fillId="3" borderId="0" xfId="0" applyFont="1" applyFill="1" applyAlignment="1">
      <alignment horizontal="center" wrapText="1"/>
    </xf>
    <xf numFmtId="0" fontId="0" fillId="0" borderId="0" xfId="0" applyAlignment="1">
      <alignment horizontal="left"/>
    </xf>
    <xf numFmtId="3" fontId="0" fillId="0" borderId="0" xfId="0" applyNumberFormat="1"/>
    <xf numFmtId="166" fontId="2" fillId="0" borderId="0" xfId="0" applyNumberFormat="1" applyFont="1"/>
    <xf numFmtId="166" fontId="2" fillId="0" borderId="2" xfId="0" applyNumberFormat="1" applyFont="1" applyBorder="1"/>
    <xf numFmtId="0" fontId="5" fillId="4" borderId="0" xfId="0" applyFont="1" applyFill="1"/>
    <xf numFmtId="0" fontId="2" fillId="4" borderId="0" xfId="0" applyFont="1" applyFill="1" applyAlignment="1">
      <alignment horizontal="right"/>
    </xf>
    <xf numFmtId="0" fontId="0" fillId="4" borderId="0" xfId="0" applyFill="1"/>
    <xf numFmtId="0" fontId="6" fillId="5" borderId="0" xfId="0" applyFont="1" applyFill="1"/>
    <xf numFmtId="0" fontId="7" fillId="0" borderId="0" xfId="0" applyFont="1"/>
    <xf numFmtId="0" fontId="0" fillId="0" borderId="0" xfId="0" applyAlignment="1">
      <alignment horizontal="center"/>
    </xf>
    <xf numFmtId="0" fontId="3" fillId="2" borderId="1" xfId="0" applyFont="1" applyFill="1" applyBorder="1" applyAlignment="1">
      <alignment horizontal="center"/>
    </xf>
    <xf numFmtId="0" fontId="9" fillId="5" borderId="0" xfId="0" applyFont="1" applyFill="1" applyAlignment="1">
      <alignment wrapText="1"/>
    </xf>
    <xf numFmtId="49" fontId="0" fillId="0" borderId="0" xfId="0" applyNumberFormat="1"/>
    <xf numFmtId="0" fontId="0" fillId="0" borderId="0" xfId="0" quotePrefix="1" applyAlignment="1">
      <alignment horizontal="center"/>
    </xf>
    <xf numFmtId="0" fontId="3" fillId="4" borderId="0" xfId="0" applyFont="1" applyFill="1"/>
    <xf numFmtId="0" fontId="0" fillId="0" borderId="0" xfId="0" quotePrefix="1" applyAlignment="1">
      <alignment horizontal="left"/>
    </xf>
    <xf numFmtId="0" fontId="7" fillId="4" borderId="0" xfId="0" applyFont="1" applyFill="1"/>
    <xf numFmtId="0" fontId="0" fillId="4" borderId="0" xfId="0" applyFill="1" applyAlignment="1">
      <alignment horizontal="center"/>
    </xf>
    <xf numFmtId="165" fontId="2" fillId="3" borderId="0" xfId="1" applyNumberFormat="1" applyFont="1" applyFill="1" applyAlignment="1">
      <alignment horizontal="center" wrapText="1"/>
    </xf>
    <xf numFmtId="165" fontId="0" fillId="0" borderId="0" xfId="1" applyNumberFormat="1" applyFont="1" applyFill="1"/>
    <xf numFmtId="165" fontId="7" fillId="0" borderId="0" xfId="1" applyNumberFormat="1" applyFont="1"/>
    <xf numFmtId="165" fontId="2" fillId="3" borderId="0" xfId="1" applyNumberFormat="1" applyFont="1" applyFill="1" applyAlignment="1">
      <alignment horizontal="right"/>
    </xf>
    <xf numFmtId="165" fontId="2" fillId="3" borderId="0" xfId="1" applyNumberFormat="1" applyFont="1" applyFill="1" applyAlignment="1">
      <alignment horizontal="right" wrapText="1"/>
    </xf>
    <xf numFmtId="0" fontId="9" fillId="6" borderId="0" xfId="0" applyFont="1" applyFill="1" applyAlignment="1">
      <alignment horizontal="left" wrapText="1"/>
    </xf>
    <xf numFmtId="0" fontId="9" fillId="6" borderId="0" xfId="0" applyFont="1" applyFill="1" applyAlignment="1">
      <alignment wrapText="1"/>
    </xf>
    <xf numFmtId="49" fontId="9" fillId="6" borderId="0" xfId="0" applyNumberFormat="1" applyFont="1" applyFill="1" applyAlignment="1">
      <alignment wrapText="1"/>
    </xf>
    <xf numFmtId="3" fontId="9" fillId="6" borderId="0" xfId="0" applyNumberFormat="1" applyFont="1" applyFill="1" applyAlignment="1">
      <alignment wrapText="1"/>
    </xf>
    <xf numFmtId="164" fontId="9" fillId="6" borderId="0" xfId="0" applyNumberFormat="1" applyFont="1" applyFill="1" applyAlignment="1">
      <alignment horizontal="center" wrapText="1"/>
    </xf>
    <xf numFmtId="167" fontId="9" fillId="6" borderId="0" xfId="0" applyNumberFormat="1" applyFont="1" applyFill="1" applyAlignment="1">
      <alignment horizontal="center" wrapText="1"/>
    </xf>
    <xf numFmtId="0" fontId="9" fillId="6" borderId="0" xfId="0" applyFont="1" applyFill="1" applyAlignment="1">
      <alignment horizontal="center" wrapText="1"/>
    </xf>
    <xf numFmtId="165" fontId="9" fillId="6" borderId="0" xfId="1" applyNumberFormat="1" applyFont="1" applyFill="1" applyAlignment="1">
      <alignment horizontal="center" wrapText="1"/>
    </xf>
    <xf numFmtId="0" fontId="6" fillId="6" borderId="0" xfId="0" applyFont="1" applyFill="1" applyAlignment="1">
      <alignment horizontal="left"/>
    </xf>
    <xf numFmtId="0" fontId="6" fillId="6" borderId="0" xfId="0" applyFont="1" applyFill="1"/>
    <xf numFmtId="49" fontId="6" fillId="6" borderId="0" xfId="0" applyNumberFormat="1" applyFont="1" applyFill="1"/>
    <xf numFmtId="3" fontId="6" fillId="6" borderId="0" xfId="0" applyNumberFormat="1" applyFont="1" applyFill="1"/>
    <xf numFmtId="164" fontId="6" fillId="6" borderId="0" xfId="0" applyNumberFormat="1" applyFont="1" applyFill="1"/>
    <xf numFmtId="167" fontId="6" fillId="6" borderId="0" xfId="0" applyNumberFormat="1" applyFont="1" applyFill="1"/>
    <xf numFmtId="165" fontId="6" fillId="6" borderId="0" xfId="1" applyNumberFormat="1" applyFont="1" applyFill="1"/>
    <xf numFmtId="0" fontId="0" fillId="0" borderId="0" xfId="0" pivotButton="1"/>
    <xf numFmtId="165" fontId="0" fillId="0" borderId="0" xfId="0" applyNumberFormat="1"/>
    <xf numFmtId="168" fontId="0" fillId="0" borderId="0" xfId="0" applyNumberFormat="1"/>
    <xf numFmtId="0" fontId="0" fillId="0" borderId="0" xfId="0" applyAlignment="1">
      <alignment horizontal="right"/>
    </xf>
    <xf numFmtId="1" fontId="0" fillId="0" borderId="0" xfId="0" applyNumberFormat="1"/>
    <xf numFmtId="0" fontId="2" fillId="0" borderId="3" xfId="0" applyFont="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2" xfId="0" applyBorder="1"/>
    <xf numFmtId="0" fontId="0" fillId="0" borderId="9" xfId="0" applyBorder="1"/>
    <xf numFmtId="0" fontId="9" fillId="6" borderId="0" xfId="0" applyFont="1" applyFill="1"/>
    <xf numFmtId="49" fontId="9" fillId="6" borderId="0" xfId="0" applyNumberFormat="1" applyFont="1" applyFill="1"/>
    <xf numFmtId="3" fontId="9" fillId="6" borderId="0" xfId="0" applyNumberFormat="1" applyFont="1" applyFill="1" applyAlignment="1">
      <alignment horizontal="center"/>
    </xf>
    <xf numFmtId="0" fontId="6" fillId="6" borderId="0" xfId="0" applyFont="1" applyFill="1" applyAlignment="1">
      <alignment horizontal="center"/>
    </xf>
    <xf numFmtId="0" fontId="13" fillId="0" borderId="0" xfId="2" applyFont="1"/>
    <xf numFmtId="0" fontId="13" fillId="0" borderId="0" xfId="0" applyFont="1"/>
    <xf numFmtId="0" fontId="14" fillId="0" borderId="0" xfId="0" applyFont="1"/>
    <xf numFmtId="0" fontId="15" fillId="0" borderId="0" xfId="0" applyFont="1"/>
    <xf numFmtId="0" fontId="8" fillId="3" borderId="0" xfId="0" applyFont="1" applyFill="1" applyAlignment="1">
      <alignment horizontal="center"/>
    </xf>
  </cellXfs>
  <cellStyles count="3">
    <cellStyle name="Hyperlink" xfId="2" builtinId="8"/>
    <cellStyle name="Normal" xfId="0" builtinId="0"/>
    <cellStyle name="Percent" xfId="1" builtinId="5"/>
  </cellStyles>
  <dxfs count="2">
    <dxf>
      <alignment horizontal="right"/>
    </dxf>
    <dxf>
      <alignment horizontal="right"/>
    </dxf>
  </dxfs>
  <tableStyles count="0" defaultTableStyle="TableStyleMedium2" defaultPivotStyle="PivotStyleLight16"/>
  <colors>
    <mruColors>
      <color rgb="FFCCFFFF"/>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microsoft.com/office/2007/relationships/slicerCache" Target="slicerCaches/slicerCache8.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1.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17/10/relationships/person" Target="persons/person.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Customer_Perf!$R$7</c:f>
              <c:strCache>
                <c:ptCount val="1"/>
                <c:pt idx="0">
                  <c:v>01</c:v>
                </c:pt>
              </c:strCache>
            </c:strRef>
          </c:tx>
          <c:spPr>
            <a:ln w="28575" cap="rnd">
              <a:solidFill>
                <a:schemeClr val="accent1"/>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Customer_Perf!$R$8:$R$19</c:f>
              <c:numCache>
                <c:formatCode>"$"#,##0;[Red]"$"#,##0</c:formatCode>
                <c:ptCount val="12"/>
                <c:pt idx="0">
                  <c:v>14451.92</c:v>
                </c:pt>
                <c:pt idx="1">
                  <c:v>11208.4</c:v>
                </c:pt>
                <c:pt idx="2">
                  <c:v>17690.400000000001</c:v>
                </c:pt>
                <c:pt idx="3">
                  <c:v>13338.92</c:v>
                </c:pt>
                <c:pt idx="4">
                  <c:v>15860.6</c:v>
                </c:pt>
                <c:pt idx="5">
                  <c:v>17428.599999999999</c:v>
                </c:pt>
                <c:pt idx="6">
                  <c:v>11435.48</c:v>
                </c:pt>
                <c:pt idx="7">
                  <c:v>14162.68</c:v>
                </c:pt>
                <c:pt idx="8">
                  <c:v>13013.56</c:v>
                </c:pt>
                <c:pt idx="9">
                  <c:v>9720.48</c:v>
                </c:pt>
                <c:pt idx="10">
                  <c:v>11416.16</c:v>
                </c:pt>
                <c:pt idx="11">
                  <c:v>19804.96</c:v>
                </c:pt>
              </c:numCache>
            </c:numRef>
          </c:val>
          <c:smooth val="0"/>
          <c:extLst>
            <c:ext xmlns:c16="http://schemas.microsoft.com/office/drawing/2014/chart" uri="{C3380CC4-5D6E-409C-BE32-E72D297353CC}">
              <c16:uniqueId val="{00000000-DA2B-4CA3-8BE6-109F79C70977}"/>
            </c:ext>
          </c:extLst>
        </c:ser>
        <c:ser>
          <c:idx val="1"/>
          <c:order val="1"/>
          <c:tx>
            <c:strRef>
              <c:f>Customer_Perf!$S$7</c:f>
              <c:strCache>
                <c:ptCount val="1"/>
                <c:pt idx="0">
                  <c:v>02</c:v>
                </c:pt>
              </c:strCache>
            </c:strRef>
          </c:tx>
          <c:spPr>
            <a:ln w="28575" cap="rnd">
              <a:solidFill>
                <a:schemeClr val="accent2"/>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Customer_Perf!$S$8:$S$19</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A2B-4CA3-8BE6-109F79C70977}"/>
            </c:ext>
          </c:extLst>
        </c:ser>
        <c:ser>
          <c:idx val="2"/>
          <c:order val="2"/>
          <c:tx>
            <c:strRef>
              <c:f>Customer_Perf!$T$7</c:f>
              <c:strCache>
                <c:ptCount val="1"/>
                <c:pt idx="0">
                  <c:v>03</c:v>
                </c:pt>
              </c:strCache>
            </c:strRef>
          </c:tx>
          <c:spPr>
            <a:ln w="28575" cap="rnd">
              <a:solidFill>
                <a:schemeClr val="accent3"/>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Customer_Perf!$T$8:$T$19</c:f>
              <c:numCache>
                <c:formatCode>"$"#,##0;[Red]"$"#,##0</c:formatCode>
                <c:ptCount val="12"/>
                <c:pt idx="0">
                  <c:v>20769.28</c:v>
                </c:pt>
                <c:pt idx="1">
                  <c:v>26019.279999999999</c:v>
                </c:pt>
                <c:pt idx="2">
                  <c:v>17731.560000000001</c:v>
                </c:pt>
                <c:pt idx="3">
                  <c:v>17427.759999999998</c:v>
                </c:pt>
                <c:pt idx="4">
                  <c:v>16432.919999999998</c:v>
                </c:pt>
                <c:pt idx="5">
                  <c:v>13742.68</c:v>
                </c:pt>
                <c:pt idx="6">
                  <c:v>20906.2</c:v>
                </c:pt>
                <c:pt idx="7">
                  <c:v>20287.12</c:v>
                </c:pt>
                <c:pt idx="8">
                  <c:v>21256.48</c:v>
                </c:pt>
                <c:pt idx="9">
                  <c:v>19266.52</c:v>
                </c:pt>
                <c:pt idx="10">
                  <c:v>23452.240000000002</c:v>
                </c:pt>
                <c:pt idx="11">
                  <c:v>18831.12</c:v>
                </c:pt>
              </c:numCache>
            </c:numRef>
          </c:val>
          <c:smooth val="0"/>
          <c:extLst>
            <c:ext xmlns:c16="http://schemas.microsoft.com/office/drawing/2014/chart" uri="{C3380CC4-5D6E-409C-BE32-E72D297353CC}">
              <c16:uniqueId val="{00000002-DA2B-4CA3-8BE6-109F79C70977}"/>
            </c:ext>
          </c:extLst>
        </c:ser>
        <c:ser>
          <c:idx val="3"/>
          <c:order val="3"/>
          <c:tx>
            <c:strRef>
              <c:f>Customer_Perf!$U$7</c:f>
              <c:strCache>
                <c:ptCount val="1"/>
                <c:pt idx="0">
                  <c:v>04</c:v>
                </c:pt>
              </c:strCache>
            </c:strRef>
          </c:tx>
          <c:spPr>
            <a:ln w="28575" cap="rnd">
              <a:solidFill>
                <a:schemeClr val="accent4"/>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Customer_Perf!$U$8:$U$19</c:f>
              <c:numCache>
                <c:formatCode>"$"#,##0;[Red]"$"#,##0</c:formatCode>
                <c:ptCount val="12"/>
                <c:pt idx="0">
                  <c:v>13713.28</c:v>
                </c:pt>
                <c:pt idx="1">
                  <c:v>13176.8</c:v>
                </c:pt>
                <c:pt idx="2">
                  <c:v>22395.8</c:v>
                </c:pt>
                <c:pt idx="3">
                  <c:v>21005.599999999999</c:v>
                </c:pt>
                <c:pt idx="4">
                  <c:v>17480.400000000001</c:v>
                </c:pt>
                <c:pt idx="5">
                  <c:v>17561.599999999999</c:v>
                </c:pt>
                <c:pt idx="6">
                  <c:v>16473.52</c:v>
                </c:pt>
                <c:pt idx="7">
                  <c:v>22419.599999999999</c:v>
                </c:pt>
                <c:pt idx="8">
                  <c:v>17031.560000000001</c:v>
                </c:pt>
                <c:pt idx="9">
                  <c:v>24942.68</c:v>
                </c:pt>
                <c:pt idx="10">
                  <c:v>19692.68</c:v>
                </c:pt>
                <c:pt idx="11">
                  <c:v>21161.84</c:v>
                </c:pt>
              </c:numCache>
            </c:numRef>
          </c:val>
          <c:smooth val="0"/>
          <c:extLst>
            <c:ext xmlns:c16="http://schemas.microsoft.com/office/drawing/2014/chart" uri="{C3380CC4-5D6E-409C-BE32-E72D297353CC}">
              <c16:uniqueId val="{00000003-DA2B-4CA3-8BE6-109F79C70977}"/>
            </c:ext>
          </c:extLst>
        </c:ser>
        <c:ser>
          <c:idx val="4"/>
          <c:order val="4"/>
          <c:tx>
            <c:strRef>
              <c:f>Customer_Perf!$V$7</c:f>
              <c:strCache>
                <c:ptCount val="1"/>
                <c:pt idx="0">
                  <c:v>05</c:v>
                </c:pt>
              </c:strCache>
            </c:strRef>
          </c:tx>
          <c:spPr>
            <a:ln w="28575" cap="rnd">
              <a:solidFill>
                <a:schemeClr val="accent5"/>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Customer_Perf!$V$8:$V$19</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DA2B-4CA3-8BE6-109F79C70977}"/>
            </c:ext>
          </c:extLst>
        </c:ser>
        <c:ser>
          <c:idx val="5"/>
          <c:order val="5"/>
          <c:tx>
            <c:strRef>
              <c:f>Customer_Perf!$W$7</c:f>
              <c:strCache>
                <c:ptCount val="1"/>
                <c:pt idx="0">
                  <c:v>06</c:v>
                </c:pt>
              </c:strCache>
            </c:strRef>
          </c:tx>
          <c:spPr>
            <a:ln w="28575" cap="rnd">
              <a:solidFill>
                <a:schemeClr val="accent6"/>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Customer_Perf!$W$8:$W$19</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DA2B-4CA3-8BE6-109F79C70977}"/>
            </c:ext>
          </c:extLst>
        </c:ser>
        <c:ser>
          <c:idx val="6"/>
          <c:order val="6"/>
          <c:tx>
            <c:strRef>
              <c:f>Customer_Perf!$X$7</c:f>
              <c:strCache>
                <c:ptCount val="1"/>
                <c:pt idx="0">
                  <c:v>Total</c:v>
                </c:pt>
              </c:strCache>
            </c:strRef>
          </c:tx>
          <c:spPr>
            <a:ln w="34925" cap="rnd">
              <a:solidFill>
                <a:srgbClr val="0000FF"/>
              </a:solidFill>
              <a:round/>
            </a:ln>
            <a:effectLst/>
          </c:spPr>
          <c:marker>
            <c:symbol val="none"/>
          </c:marker>
          <c:cat>
            <c:strRef>
              <c:f>Customer_Perf!$Q$8:$Q$19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Customer_Perf!$X$8:$X$19</c:f>
              <c:numCache>
                <c:formatCode>"$"#,##0;[Red]"$"#,##0</c:formatCode>
                <c:ptCount val="12"/>
                <c:pt idx="0">
                  <c:v>48934.479999999996</c:v>
                </c:pt>
                <c:pt idx="1">
                  <c:v>50404.479999999996</c:v>
                </c:pt>
                <c:pt idx="2">
                  <c:v>57817.760000000009</c:v>
                </c:pt>
                <c:pt idx="3">
                  <c:v>51772.28</c:v>
                </c:pt>
                <c:pt idx="4">
                  <c:v>49773.919999999998</c:v>
                </c:pt>
                <c:pt idx="5">
                  <c:v>48732.88</c:v>
                </c:pt>
                <c:pt idx="6">
                  <c:v>48815.199999999997</c:v>
                </c:pt>
                <c:pt idx="7">
                  <c:v>56869.4</c:v>
                </c:pt>
                <c:pt idx="8">
                  <c:v>51301.600000000006</c:v>
                </c:pt>
                <c:pt idx="9">
                  <c:v>53929.68</c:v>
                </c:pt>
                <c:pt idx="10">
                  <c:v>54561.08</c:v>
                </c:pt>
                <c:pt idx="11">
                  <c:v>59797.919999999998</c:v>
                </c:pt>
              </c:numCache>
            </c:numRef>
          </c:val>
          <c:smooth val="0"/>
          <c:extLst>
            <c:ext xmlns:c16="http://schemas.microsoft.com/office/drawing/2014/chart" uri="{C3380CC4-5D6E-409C-BE32-E72D297353CC}">
              <c16:uniqueId val="{00000006-DA2B-4CA3-8BE6-109F79C70977}"/>
            </c:ext>
          </c:extLst>
        </c:ser>
        <c:dLbls>
          <c:showLegendKey val="0"/>
          <c:showVal val="0"/>
          <c:showCatName val="0"/>
          <c:showSerName val="0"/>
          <c:showPercent val="0"/>
          <c:showBubbleSize val="0"/>
        </c:dLbls>
        <c:smooth val="0"/>
        <c:axId val="741382975"/>
        <c:axId val="741364735"/>
      </c:lineChart>
      <c:catAx>
        <c:axId val="741382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364735"/>
        <c:crosses val="autoZero"/>
        <c:auto val="1"/>
        <c:lblAlgn val="ctr"/>
        <c:lblOffset val="100"/>
        <c:noMultiLvlLbl val="0"/>
      </c:catAx>
      <c:valAx>
        <c:axId val="7413647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382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16</xdr:col>
      <xdr:colOff>76200</xdr:colOff>
      <xdr:row>20</xdr:row>
      <xdr:rowOff>61912</xdr:rowOff>
    </xdr:from>
    <xdr:to>
      <xdr:col>24</xdr:col>
      <xdr:colOff>57150</xdr:colOff>
      <xdr:row>34</xdr:row>
      <xdr:rowOff>138112</xdr:rowOff>
    </xdr:to>
    <xdr:graphicFrame macro="">
      <xdr:nvGraphicFramePr>
        <xdr:cNvPr id="3" name="Chart 2">
          <a:extLst>
            <a:ext uri="{FF2B5EF4-FFF2-40B4-BE49-F238E27FC236}">
              <a16:creationId xmlns:a16="http://schemas.microsoft.com/office/drawing/2014/main" id="{24D98B1F-BDA8-FAB3-72D9-4A0B4FB95F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57150</xdr:colOff>
      <xdr:row>3</xdr:row>
      <xdr:rowOff>57150</xdr:rowOff>
    </xdr:from>
    <xdr:to>
      <xdr:col>13</xdr:col>
      <xdr:colOff>733425</xdr:colOff>
      <xdr:row>14</xdr:row>
      <xdr:rowOff>76200</xdr:rowOff>
    </xdr:to>
    <mc:AlternateContent xmlns:mc="http://schemas.openxmlformats.org/markup-compatibility/2006" xmlns:a14="http://schemas.microsoft.com/office/drawing/2010/main">
      <mc:Choice Requires="a14">
        <xdr:graphicFrame macro="">
          <xdr:nvGraphicFramePr>
            <xdr:cNvPr id="2" name="RankSales">
              <a:extLst>
                <a:ext uri="{FF2B5EF4-FFF2-40B4-BE49-F238E27FC236}">
                  <a16:creationId xmlns:a16="http://schemas.microsoft.com/office/drawing/2014/main" id="{B4B2832E-6EDE-E88C-7B18-F3110F996D56}"/>
                </a:ext>
              </a:extLst>
            </xdr:cNvPr>
            <xdr:cNvGraphicFramePr/>
          </xdr:nvGraphicFramePr>
          <xdr:xfrm>
            <a:off x="0" y="0"/>
            <a:ext cx="0" cy="0"/>
          </xdr:xfrm>
          <a:graphic>
            <a:graphicData uri="http://schemas.microsoft.com/office/drawing/2010/slicer">
              <sle:slicer xmlns:sle="http://schemas.microsoft.com/office/drawing/2010/slicer" name="RankSales"/>
            </a:graphicData>
          </a:graphic>
        </xdr:graphicFrame>
      </mc:Choice>
      <mc:Fallback xmlns="">
        <xdr:sp macro="" textlink="">
          <xdr:nvSpPr>
            <xdr:cNvPr id="0" name=""/>
            <xdr:cNvSpPr>
              <a:spLocks noTextEdit="1"/>
            </xdr:cNvSpPr>
          </xdr:nvSpPr>
          <xdr:spPr>
            <a:xfrm>
              <a:off x="10639425" y="638175"/>
              <a:ext cx="1314450" cy="2114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14</xdr:col>
      <xdr:colOff>38099</xdr:colOff>
      <xdr:row>3</xdr:row>
      <xdr:rowOff>57150</xdr:rowOff>
    </xdr:from>
    <xdr:to>
      <xdr:col>17</xdr:col>
      <xdr:colOff>66674</xdr:colOff>
      <xdr:row>14</xdr:row>
      <xdr:rowOff>66675</xdr:rowOff>
    </xdr:to>
    <mc:AlternateContent xmlns:mc="http://schemas.openxmlformats.org/markup-compatibility/2006" xmlns:a14="http://schemas.microsoft.com/office/drawing/2010/main">
      <mc:Choice Requires="a14">
        <xdr:graphicFrame macro="">
          <xdr:nvGraphicFramePr>
            <xdr:cNvPr id="3" name="RankGrossProfit">
              <a:extLst>
                <a:ext uri="{FF2B5EF4-FFF2-40B4-BE49-F238E27FC236}">
                  <a16:creationId xmlns:a16="http://schemas.microsoft.com/office/drawing/2014/main" id="{11054A15-BAFE-EC25-57D8-6EC944D4B17F}"/>
                </a:ext>
              </a:extLst>
            </xdr:cNvPr>
            <xdr:cNvGraphicFramePr/>
          </xdr:nvGraphicFramePr>
          <xdr:xfrm>
            <a:off x="0" y="0"/>
            <a:ext cx="0" cy="0"/>
          </xdr:xfrm>
          <a:graphic>
            <a:graphicData uri="http://schemas.microsoft.com/office/drawing/2010/slicer">
              <sle:slicer xmlns:sle="http://schemas.microsoft.com/office/drawing/2010/slicer" name="RankGrossProfit"/>
            </a:graphicData>
          </a:graphic>
        </xdr:graphicFrame>
      </mc:Choice>
      <mc:Fallback xmlns="">
        <xdr:sp macro="" textlink="">
          <xdr:nvSpPr>
            <xdr:cNvPr id="0" name=""/>
            <xdr:cNvSpPr>
              <a:spLocks noTextEdit="1"/>
            </xdr:cNvSpPr>
          </xdr:nvSpPr>
          <xdr:spPr>
            <a:xfrm>
              <a:off x="12039600" y="638175"/>
              <a:ext cx="1400175" cy="2105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17</xdr:col>
      <xdr:colOff>152401</xdr:colOff>
      <xdr:row>3</xdr:row>
      <xdr:rowOff>57150</xdr:rowOff>
    </xdr:from>
    <xdr:to>
      <xdr:col>18</xdr:col>
      <xdr:colOff>981075</xdr:colOff>
      <xdr:row>14</xdr:row>
      <xdr:rowOff>95250</xdr:rowOff>
    </xdr:to>
    <mc:AlternateContent xmlns:mc="http://schemas.openxmlformats.org/markup-compatibility/2006" xmlns:a14="http://schemas.microsoft.com/office/drawing/2010/main">
      <mc:Choice Requires="a14">
        <xdr:graphicFrame macro="">
          <xdr:nvGraphicFramePr>
            <xdr:cNvPr id="4" name="RankNetProfit">
              <a:extLst>
                <a:ext uri="{FF2B5EF4-FFF2-40B4-BE49-F238E27FC236}">
                  <a16:creationId xmlns:a16="http://schemas.microsoft.com/office/drawing/2014/main" id="{168B731C-1C17-FCA3-4F38-3FCA0100C183}"/>
                </a:ext>
              </a:extLst>
            </xdr:cNvPr>
            <xdr:cNvGraphicFramePr/>
          </xdr:nvGraphicFramePr>
          <xdr:xfrm>
            <a:off x="0" y="0"/>
            <a:ext cx="0" cy="0"/>
          </xdr:xfrm>
          <a:graphic>
            <a:graphicData uri="http://schemas.microsoft.com/office/drawing/2010/slicer">
              <sle:slicer xmlns:sle="http://schemas.microsoft.com/office/drawing/2010/slicer" name="RankNetProfit"/>
            </a:graphicData>
          </a:graphic>
        </xdr:graphicFrame>
      </mc:Choice>
      <mc:Fallback xmlns="">
        <xdr:sp macro="" textlink="">
          <xdr:nvSpPr>
            <xdr:cNvPr id="0" name=""/>
            <xdr:cNvSpPr>
              <a:spLocks noTextEdit="1"/>
            </xdr:cNvSpPr>
          </xdr:nvSpPr>
          <xdr:spPr>
            <a:xfrm>
              <a:off x="13811251" y="638175"/>
              <a:ext cx="1543049" cy="2133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142875</xdr:colOff>
      <xdr:row>3</xdr:row>
      <xdr:rowOff>66675</xdr:rowOff>
    </xdr:from>
    <xdr:to>
      <xdr:col>2</xdr:col>
      <xdr:colOff>1209675</xdr:colOff>
      <xdr:row>10</xdr:row>
      <xdr:rowOff>0</xdr:rowOff>
    </xdr:to>
    <mc:AlternateContent xmlns:mc="http://schemas.openxmlformats.org/markup-compatibility/2006" xmlns:a14="http://schemas.microsoft.com/office/drawing/2010/main">
      <mc:Choice Requires="a14">
        <xdr:graphicFrame macro="">
          <xdr:nvGraphicFramePr>
            <xdr:cNvPr id="5" name="Yr 1">
              <a:extLst>
                <a:ext uri="{FF2B5EF4-FFF2-40B4-BE49-F238E27FC236}">
                  <a16:creationId xmlns:a16="http://schemas.microsoft.com/office/drawing/2014/main" id="{CFEABC5E-11D2-2664-A964-F34318DC7E25}"/>
                </a:ext>
              </a:extLst>
            </xdr:cNvPr>
            <xdr:cNvGraphicFramePr/>
          </xdr:nvGraphicFramePr>
          <xdr:xfrm>
            <a:off x="0" y="0"/>
            <a:ext cx="0" cy="0"/>
          </xdr:xfrm>
          <a:graphic>
            <a:graphicData uri="http://schemas.microsoft.com/office/drawing/2010/slicer">
              <sle:slicer xmlns:sle="http://schemas.microsoft.com/office/drawing/2010/slicer" name="Yr 1"/>
            </a:graphicData>
          </a:graphic>
        </xdr:graphicFrame>
      </mc:Choice>
      <mc:Fallback xmlns="">
        <xdr:sp macro="" textlink="">
          <xdr:nvSpPr>
            <xdr:cNvPr id="0" name=""/>
            <xdr:cNvSpPr>
              <a:spLocks noTextEdit="1"/>
            </xdr:cNvSpPr>
          </xdr:nvSpPr>
          <xdr:spPr>
            <a:xfrm>
              <a:off x="638175" y="647700"/>
              <a:ext cx="1828800" cy="962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1285875</xdr:colOff>
      <xdr:row>3</xdr:row>
      <xdr:rowOff>76199</xdr:rowOff>
    </xdr:from>
    <xdr:to>
      <xdr:col>3</xdr:col>
      <xdr:colOff>1095375</xdr:colOff>
      <xdr:row>14</xdr:row>
      <xdr:rowOff>85725</xdr:rowOff>
    </xdr:to>
    <mc:AlternateContent xmlns:mc="http://schemas.openxmlformats.org/markup-compatibility/2006" xmlns:a14="http://schemas.microsoft.com/office/drawing/2010/main">
      <mc:Choice Requires="a14">
        <xdr:graphicFrame macro="">
          <xdr:nvGraphicFramePr>
            <xdr:cNvPr id="6" name="OwningReg">
              <a:extLst>
                <a:ext uri="{FF2B5EF4-FFF2-40B4-BE49-F238E27FC236}">
                  <a16:creationId xmlns:a16="http://schemas.microsoft.com/office/drawing/2014/main" id="{76A65516-89DB-C5F4-D060-18A0C6E2F1B1}"/>
                </a:ext>
              </a:extLst>
            </xdr:cNvPr>
            <xdr:cNvGraphicFramePr/>
          </xdr:nvGraphicFramePr>
          <xdr:xfrm>
            <a:off x="0" y="0"/>
            <a:ext cx="0" cy="0"/>
          </xdr:xfrm>
          <a:graphic>
            <a:graphicData uri="http://schemas.microsoft.com/office/drawing/2010/slicer">
              <sle:slicer xmlns:sle="http://schemas.microsoft.com/office/drawing/2010/slicer" name="OwningReg"/>
            </a:graphicData>
          </a:graphic>
        </xdr:graphicFrame>
      </mc:Choice>
      <mc:Fallback xmlns="">
        <xdr:sp macro="" textlink="">
          <xdr:nvSpPr>
            <xdr:cNvPr id="0" name=""/>
            <xdr:cNvSpPr>
              <a:spLocks noTextEdit="1"/>
            </xdr:cNvSpPr>
          </xdr:nvSpPr>
          <xdr:spPr>
            <a:xfrm>
              <a:off x="2543175" y="657224"/>
              <a:ext cx="1828800" cy="20574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1190625</xdr:colOff>
      <xdr:row>3</xdr:row>
      <xdr:rowOff>76200</xdr:rowOff>
    </xdr:from>
    <xdr:to>
      <xdr:col>9</xdr:col>
      <xdr:colOff>666750</xdr:colOff>
      <xdr:row>14</xdr:row>
      <xdr:rowOff>85726</xdr:rowOff>
    </xdr:to>
    <mc:AlternateContent xmlns:mc="http://schemas.openxmlformats.org/markup-compatibility/2006" xmlns:a14="http://schemas.microsoft.com/office/drawing/2010/main">
      <mc:Choice Requires="a14">
        <xdr:graphicFrame macro="">
          <xdr:nvGraphicFramePr>
            <xdr:cNvPr id="7" name="SalesRep">
              <a:extLst>
                <a:ext uri="{FF2B5EF4-FFF2-40B4-BE49-F238E27FC236}">
                  <a16:creationId xmlns:a16="http://schemas.microsoft.com/office/drawing/2014/main" id="{F3DB148C-98E2-8266-EA25-A61459E908C8}"/>
                </a:ext>
              </a:extLst>
            </xdr:cNvPr>
            <xdr:cNvGraphicFramePr/>
          </xdr:nvGraphicFramePr>
          <xdr:xfrm>
            <a:off x="0" y="0"/>
            <a:ext cx="0" cy="0"/>
          </xdr:xfrm>
          <a:graphic>
            <a:graphicData uri="http://schemas.microsoft.com/office/drawing/2010/slicer">
              <sle:slicer xmlns:sle="http://schemas.microsoft.com/office/drawing/2010/slicer" name="SalesRep"/>
            </a:graphicData>
          </a:graphic>
        </xdr:graphicFrame>
      </mc:Choice>
      <mc:Fallback xmlns="">
        <xdr:sp macro="" textlink="">
          <xdr:nvSpPr>
            <xdr:cNvPr id="0" name=""/>
            <xdr:cNvSpPr>
              <a:spLocks noTextEdit="1"/>
            </xdr:cNvSpPr>
          </xdr:nvSpPr>
          <xdr:spPr>
            <a:xfrm>
              <a:off x="4467225" y="657225"/>
              <a:ext cx="4362450" cy="2105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0</xdr:colOff>
      <xdr:row>3</xdr:row>
      <xdr:rowOff>76200</xdr:rowOff>
    </xdr:from>
    <xdr:to>
      <xdr:col>11</xdr:col>
      <xdr:colOff>809625</xdr:colOff>
      <xdr:row>8</xdr:row>
      <xdr:rowOff>76200</xdr:rowOff>
    </xdr:to>
    <mc:AlternateContent xmlns:mc="http://schemas.openxmlformats.org/markup-compatibility/2006" xmlns:a14="http://schemas.microsoft.com/office/drawing/2010/main">
      <mc:Choice Requires="a14">
        <xdr:graphicFrame macro="">
          <xdr:nvGraphicFramePr>
            <xdr:cNvPr id="8" name="CustType 1">
              <a:extLst>
                <a:ext uri="{FF2B5EF4-FFF2-40B4-BE49-F238E27FC236}">
                  <a16:creationId xmlns:a16="http://schemas.microsoft.com/office/drawing/2014/main" id="{B95D07DA-60BA-1516-D34F-69A30A32BCC7}"/>
                </a:ext>
              </a:extLst>
            </xdr:cNvPr>
            <xdr:cNvGraphicFramePr/>
          </xdr:nvGraphicFramePr>
          <xdr:xfrm>
            <a:off x="0" y="0"/>
            <a:ext cx="0" cy="0"/>
          </xdr:xfrm>
          <a:graphic>
            <a:graphicData uri="http://schemas.microsoft.com/office/drawing/2010/slicer">
              <sle:slicer xmlns:sle="http://schemas.microsoft.com/office/drawing/2010/slicer" name="CustType 1"/>
            </a:graphicData>
          </a:graphic>
        </xdr:graphicFrame>
      </mc:Choice>
      <mc:Fallback xmlns="">
        <xdr:sp macro="" textlink="">
          <xdr:nvSpPr>
            <xdr:cNvPr id="0" name=""/>
            <xdr:cNvSpPr>
              <a:spLocks noTextEdit="1"/>
            </xdr:cNvSpPr>
          </xdr:nvSpPr>
          <xdr:spPr>
            <a:xfrm>
              <a:off x="8905875" y="657225"/>
              <a:ext cx="164782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95250</xdr:colOff>
      <xdr:row>3</xdr:row>
      <xdr:rowOff>66675</xdr:rowOff>
    </xdr:from>
    <xdr:to>
      <xdr:col>2</xdr:col>
      <xdr:colOff>1162050</xdr:colOff>
      <xdr:row>10</xdr:row>
      <xdr:rowOff>38100</xdr:rowOff>
    </xdr:to>
    <mc:AlternateContent xmlns:mc="http://schemas.openxmlformats.org/markup-compatibility/2006" xmlns:a14="http://schemas.microsoft.com/office/drawing/2010/main">
      <mc:Choice Requires="a14">
        <xdr:graphicFrame macro="">
          <xdr:nvGraphicFramePr>
            <xdr:cNvPr id="2" name="Yr">
              <a:extLst>
                <a:ext uri="{FF2B5EF4-FFF2-40B4-BE49-F238E27FC236}">
                  <a16:creationId xmlns:a16="http://schemas.microsoft.com/office/drawing/2014/main" id="{9B3B2B12-B652-7AFC-CC33-73452C66998C}"/>
                </a:ext>
              </a:extLst>
            </xdr:cNvPr>
            <xdr:cNvGraphicFramePr/>
          </xdr:nvGraphicFramePr>
          <xdr:xfrm>
            <a:off x="0" y="0"/>
            <a:ext cx="0" cy="0"/>
          </xdr:xfrm>
          <a:graphic>
            <a:graphicData uri="http://schemas.microsoft.com/office/drawing/2010/slicer">
              <sle:slicer xmlns:sle="http://schemas.microsoft.com/office/drawing/2010/slicer" name="Yr"/>
            </a:graphicData>
          </a:graphic>
        </xdr:graphicFrame>
      </mc:Choice>
      <mc:Fallback xmlns="">
        <xdr:sp macro="" textlink="">
          <xdr:nvSpPr>
            <xdr:cNvPr id="0" name=""/>
            <xdr:cNvSpPr>
              <a:spLocks noTextEdit="1"/>
            </xdr:cNvSpPr>
          </xdr:nvSpPr>
          <xdr:spPr>
            <a:xfrm>
              <a:off x="600075" y="647700"/>
              <a:ext cx="1828800" cy="1209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1219200</xdr:colOff>
      <xdr:row>3</xdr:row>
      <xdr:rowOff>66674</xdr:rowOff>
    </xdr:from>
    <xdr:to>
      <xdr:col>3</xdr:col>
      <xdr:colOff>1123950</xdr:colOff>
      <xdr:row>14</xdr:row>
      <xdr:rowOff>95249</xdr:rowOff>
    </xdr:to>
    <mc:AlternateContent xmlns:mc="http://schemas.openxmlformats.org/markup-compatibility/2006" xmlns:a14="http://schemas.microsoft.com/office/drawing/2010/main">
      <mc:Choice Requires="a14">
        <xdr:graphicFrame macro="">
          <xdr:nvGraphicFramePr>
            <xdr:cNvPr id="3" name="RegionName">
              <a:extLst>
                <a:ext uri="{FF2B5EF4-FFF2-40B4-BE49-F238E27FC236}">
                  <a16:creationId xmlns:a16="http://schemas.microsoft.com/office/drawing/2014/main" id="{D88B55EC-9ACA-A525-CA93-6B32F6E32FFA}"/>
                </a:ext>
              </a:extLst>
            </xdr:cNvPr>
            <xdr:cNvGraphicFramePr/>
          </xdr:nvGraphicFramePr>
          <xdr:xfrm>
            <a:off x="0" y="0"/>
            <a:ext cx="0" cy="0"/>
          </xdr:xfrm>
          <a:graphic>
            <a:graphicData uri="http://schemas.microsoft.com/office/drawing/2010/slicer">
              <sle:slicer xmlns:sle="http://schemas.microsoft.com/office/drawing/2010/slicer" name="RegionName"/>
            </a:graphicData>
          </a:graphic>
        </xdr:graphicFrame>
      </mc:Choice>
      <mc:Fallback xmlns="">
        <xdr:sp macro="" textlink="">
          <xdr:nvSpPr>
            <xdr:cNvPr id="0" name=""/>
            <xdr:cNvSpPr>
              <a:spLocks noTextEdit="1"/>
            </xdr:cNvSpPr>
          </xdr:nvSpPr>
          <xdr:spPr>
            <a:xfrm>
              <a:off x="2486025" y="647699"/>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114300</xdr:colOff>
      <xdr:row>3</xdr:row>
      <xdr:rowOff>66675</xdr:rowOff>
    </xdr:from>
    <xdr:to>
      <xdr:col>13</xdr:col>
      <xdr:colOff>771525</xdr:colOff>
      <xdr:row>14</xdr:row>
      <xdr:rowOff>66675</xdr:rowOff>
    </xdr:to>
    <mc:AlternateContent xmlns:mc="http://schemas.openxmlformats.org/markup-compatibility/2006" xmlns:a14="http://schemas.microsoft.com/office/drawing/2010/main">
      <mc:Choice Requires="a14">
        <xdr:graphicFrame macro="">
          <xdr:nvGraphicFramePr>
            <xdr:cNvPr id="4" name="AccountRep">
              <a:extLst>
                <a:ext uri="{FF2B5EF4-FFF2-40B4-BE49-F238E27FC236}">
                  <a16:creationId xmlns:a16="http://schemas.microsoft.com/office/drawing/2014/main" id="{95454809-E069-6AEF-B033-D81C3E863565}"/>
                </a:ext>
              </a:extLst>
            </xdr:cNvPr>
            <xdr:cNvGraphicFramePr/>
          </xdr:nvGraphicFramePr>
          <xdr:xfrm>
            <a:off x="0" y="0"/>
            <a:ext cx="0" cy="0"/>
          </xdr:xfrm>
          <a:graphic>
            <a:graphicData uri="http://schemas.microsoft.com/office/drawing/2010/slicer">
              <sle:slicer xmlns:sle="http://schemas.microsoft.com/office/drawing/2010/slicer" name="AccountRep"/>
            </a:graphicData>
          </a:graphic>
        </xdr:graphicFrame>
      </mc:Choice>
      <mc:Fallback xmlns="">
        <xdr:sp macro="" textlink="">
          <xdr:nvSpPr>
            <xdr:cNvPr id="0" name=""/>
            <xdr:cNvSpPr>
              <a:spLocks noTextEdit="1"/>
            </xdr:cNvSpPr>
          </xdr:nvSpPr>
          <xdr:spPr>
            <a:xfrm>
              <a:off x="8162925" y="647700"/>
              <a:ext cx="47244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1200150</xdr:colOff>
      <xdr:row>3</xdr:row>
      <xdr:rowOff>57150</xdr:rowOff>
    </xdr:from>
    <xdr:to>
      <xdr:col>5</xdr:col>
      <xdr:colOff>419100</xdr:colOff>
      <xdr:row>14</xdr:row>
      <xdr:rowOff>85725</xdr:rowOff>
    </xdr:to>
    <mc:AlternateContent xmlns:mc="http://schemas.openxmlformats.org/markup-compatibility/2006" xmlns:a14="http://schemas.microsoft.com/office/drawing/2010/main">
      <mc:Choice Requires="a14">
        <xdr:graphicFrame macro="">
          <xdr:nvGraphicFramePr>
            <xdr:cNvPr id="5" name="OwningRegionName">
              <a:extLst>
                <a:ext uri="{FF2B5EF4-FFF2-40B4-BE49-F238E27FC236}">
                  <a16:creationId xmlns:a16="http://schemas.microsoft.com/office/drawing/2014/main" id="{54627C86-71FD-D3A1-0891-408AE75059EF}"/>
                </a:ext>
              </a:extLst>
            </xdr:cNvPr>
            <xdr:cNvGraphicFramePr/>
          </xdr:nvGraphicFramePr>
          <xdr:xfrm>
            <a:off x="0" y="0"/>
            <a:ext cx="0" cy="0"/>
          </xdr:xfrm>
          <a:graphic>
            <a:graphicData uri="http://schemas.microsoft.com/office/drawing/2010/slicer">
              <sle:slicer xmlns:sle="http://schemas.microsoft.com/office/drawing/2010/slicer" name="OwningRegionName"/>
            </a:graphicData>
          </a:graphic>
        </xdr:graphicFrame>
      </mc:Choice>
      <mc:Fallback xmlns="">
        <xdr:sp macro="" textlink="">
          <xdr:nvSpPr>
            <xdr:cNvPr id="0" name=""/>
            <xdr:cNvSpPr>
              <a:spLocks noTextEdit="1"/>
            </xdr:cNvSpPr>
          </xdr:nvSpPr>
          <xdr:spPr>
            <a:xfrm>
              <a:off x="4391025" y="63817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457200</xdr:colOff>
      <xdr:row>3</xdr:row>
      <xdr:rowOff>57150</xdr:rowOff>
    </xdr:from>
    <xdr:to>
      <xdr:col>7</xdr:col>
      <xdr:colOff>38100</xdr:colOff>
      <xdr:row>8</xdr:row>
      <xdr:rowOff>47625</xdr:rowOff>
    </xdr:to>
    <mc:AlternateContent xmlns:mc="http://schemas.openxmlformats.org/markup-compatibility/2006" xmlns:a14="http://schemas.microsoft.com/office/drawing/2010/main">
      <mc:Choice Requires="a14">
        <xdr:graphicFrame macro="">
          <xdr:nvGraphicFramePr>
            <xdr:cNvPr id="6" name="CustType">
              <a:extLst>
                <a:ext uri="{FF2B5EF4-FFF2-40B4-BE49-F238E27FC236}">
                  <a16:creationId xmlns:a16="http://schemas.microsoft.com/office/drawing/2014/main" id="{254244E2-0E83-D1E2-AA42-31330B85471A}"/>
                </a:ext>
              </a:extLst>
            </xdr:cNvPr>
            <xdr:cNvGraphicFramePr/>
          </xdr:nvGraphicFramePr>
          <xdr:xfrm>
            <a:off x="0" y="0"/>
            <a:ext cx="0" cy="0"/>
          </xdr:xfrm>
          <a:graphic>
            <a:graphicData uri="http://schemas.microsoft.com/office/drawing/2010/slicer">
              <sle:slicer xmlns:sle="http://schemas.microsoft.com/office/drawing/2010/slicer" name="CustType"/>
            </a:graphicData>
          </a:graphic>
        </xdr:graphicFrame>
      </mc:Choice>
      <mc:Fallback xmlns="">
        <xdr:sp macro="" textlink="">
          <xdr:nvSpPr>
            <xdr:cNvPr id="0" name=""/>
            <xdr:cNvSpPr>
              <a:spLocks noTextEdit="1"/>
            </xdr:cNvSpPr>
          </xdr:nvSpPr>
          <xdr:spPr>
            <a:xfrm>
              <a:off x="6257925" y="638175"/>
              <a:ext cx="1828800" cy="942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457200</xdr:colOff>
      <xdr:row>8</xdr:row>
      <xdr:rowOff>76200</xdr:rowOff>
    </xdr:from>
    <xdr:to>
      <xdr:col>7</xdr:col>
      <xdr:colOff>38100</xdr:colOff>
      <xdr:row>14</xdr:row>
      <xdr:rowOff>66675</xdr:rowOff>
    </xdr:to>
    <mc:AlternateContent xmlns:mc="http://schemas.openxmlformats.org/markup-compatibility/2006" xmlns:a14="http://schemas.microsoft.com/office/drawing/2010/main">
      <mc:Choice Requires="a14">
        <xdr:graphicFrame macro="">
          <xdr:nvGraphicFramePr>
            <xdr:cNvPr id="7" name="CustSegment">
              <a:extLst>
                <a:ext uri="{FF2B5EF4-FFF2-40B4-BE49-F238E27FC236}">
                  <a16:creationId xmlns:a16="http://schemas.microsoft.com/office/drawing/2014/main" id="{945E8FF1-6DC5-22B4-5166-311A118AD9A4}"/>
                </a:ext>
              </a:extLst>
            </xdr:cNvPr>
            <xdr:cNvGraphicFramePr/>
          </xdr:nvGraphicFramePr>
          <xdr:xfrm>
            <a:off x="0" y="0"/>
            <a:ext cx="0" cy="0"/>
          </xdr:xfrm>
          <a:graphic>
            <a:graphicData uri="http://schemas.microsoft.com/office/drawing/2010/slicer">
              <sle:slicer xmlns:sle="http://schemas.microsoft.com/office/drawing/2010/slicer" name="CustSegment"/>
            </a:graphicData>
          </a:graphic>
        </xdr:graphicFrame>
      </mc:Choice>
      <mc:Fallback xmlns="">
        <xdr:sp macro="" textlink="">
          <xdr:nvSpPr>
            <xdr:cNvPr id="0" name=""/>
            <xdr:cNvSpPr>
              <a:spLocks noTextEdit="1"/>
            </xdr:cNvSpPr>
          </xdr:nvSpPr>
          <xdr:spPr>
            <a:xfrm>
              <a:off x="6257925" y="1609725"/>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27</xdr:row>
      <xdr:rowOff>95250</xdr:rowOff>
    </xdr:from>
    <xdr:to>
      <xdr:col>27</xdr:col>
      <xdr:colOff>2127</xdr:colOff>
      <xdr:row>41</xdr:row>
      <xdr:rowOff>67043</xdr:rowOff>
    </xdr:to>
    <xdr:pic>
      <xdr:nvPicPr>
        <xdr:cNvPr id="14" name="Picture 13">
          <a:extLst>
            <a:ext uri="{FF2B5EF4-FFF2-40B4-BE49-F238E27FC236}">
              <a16:creationId xmlns:a16="http://schemas.microsoft.com/office/drawing/2014/main" id="{498342BF-99AE-5248-9371-6E492F72CEF7}"/>
            </a:ext>
          </a:extLst>
        </xdr:cNvPr>
        <xdr:cNvPicPr>
          <a:picLocks noChangeAspect="1"/>
        </xdr:cNvPicPr>
      </xdr:nvPicPr>
      <xdr:blipFill>
        <a:blip xmlns:r="http://schemas.openxmlformats.org/officeDocument/2006/relationships" r:embed="rId1"/>
        <a:stretch>
          <a:fillRect/>
        </a:stretch>
      </xdr:blipFill>
      <xdr:spPr>
        <a:xfrm>
          <a:off x="1962150" y="5238750"/>
          <a:ext cx="15242127" cy="2638793"/>
        </a:xfrm>
        <a:prstGeom prst="rect">
          <a:avLst/>
        </a:prstGeom>
      </xdr:spPr>
    </xdr:pic>
    <xdr:clientData/>
  </xdr:twoCellAnchor>
  <xdr:twoCellAnchor editAs="oneCell">
    <xdr:from>
      <xdr:col>8</xdr:col>
      <xdr:colOff>0</xdr:colOff>
      <xdr:row>12</xdr:row>
      <xdr:rowOff>0</xdr:rowOff>
    </xdr:from>
    <xdr:to>
      <xdr:col>11</xdr:col>
      <xdr:colOff>76466</xdr:colOff>
      <xdr:row>20</xdr:row>
      <xdr:rowOff>66897</xdr:rowOff>
    </xdr:to>
    <xdr:pic>
      <xdr:nvPicPr>
        <xdr:cNvPr id="2" name="Picture 1">
          <a:extLst>
            <a:ext uri="{FF2B5EF4-FFF2-40B4-BE49-F238E27FC236}">
              <a16:creationId xmlns:a16="http://schemas.microsoft.com/office/drawing/2014/main" id="{F2DFAFEE-ADFF-A2AA-8221-BFCB61AC8471}"/>
            </a:ext>
          </a:extLst>
        </xdr:cNvPr>
        <xdr:cNvPicPr>
          <a:picLocks noChangeAspect="1"/>
        </xdr:cNvPicPr>
      </xdr:nvPicPr>
      <xdr:blipFill>
        <a:blip xmlns:r="http://schemas.openxmlformats.org/officeDocument/2006/relationships" r:embed="rId2"/>
        <a:stretch>
          <a:fillRect/>
        </a:stretch>
      </xdr:blipFill>
      <xdr:spPr>
        <a:xfrm>
          <a:off x="5619750" y="2286000"/>
          <a:ext cx="1905266" cy="1590897"/>
        </a:xfrm>
        <a:prstGeom prst="rect">
          <a:avLst/>
        </a:prstGeom>
      </xdr:spPr>
    </xdr:pic>
    <xdr:clientData/>
  </xdr:twoCellAnchor>
  <xdr:twoCellAnchor>
    <xdr:from>
      <xdr:col>3</xdr:col>
      <xdr:colOff>0</xdr:colOff>
      <xdr:row>13</xdr:row>
      <xdr:rowOff>19050</xdr:rowOff>
    </xdr:from>
    <xdr:to>
      <xdr:col>8</xdr:col>
      <xdr:colOff>95250</xdr:colOff>
      <xdr:row>14</xdr:row>
      <xdr:rowOff>85725</xdr:rowOff>
    </xdr:to>
    <xdr:cxnSp macro="">
      <xdr:nvCxnSpPr>
        <xdr:cNvPr id="3" name="Straight Arrow Connector 2">
          <a:extLst>
            <a:ext uri="{FF2B5EF4-FFF2-40B4-BE49-F238E27FC236}">
              <a16:creationId xmlns:a16="http://schemas.microsoft.com/office/drawing/2014/main" id="{85BD9DB6-F9A6-4DC6-BA37-3FD4E259E544}"/>
            </a:ext>
          </a:extLst>
        </xdr:cNvPr>
        <xdr:cNvCxnSpPr/>
      </xdr:nvCxnSpPr>
      <xdr:spPr>
        <a:xfrm>
          <a:off x="2571750" y="2495550"/>
          <a:ext cx="3143250" cy="257175"/>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266700</xdr:colOff>
      <xdr:row>13</xdr:row>
      <xdr:rowOff>9525</xdr:rowOff>
    </xdr:from>
    <xdr:to>
      <xdr:col>8</xdr:col>
      <xdr:colOff>47625</xdr:colOff>
      <xdr:row>16</xdr:row>
      <xdr:rowOff>100124</xdr:rowOff>
    </xdr:to>
    <xdr:cxnSp macro="">
      <xdr:nvCxnSpPr>
        <xdr:cNvPr id="4" name="Straight Arrow Connector 3">
          <a:extLst>
            <a:ext uri="{FF2B5EF4-FFF2-40B4-BE49-F238E27FC236}">
              <a16:creationId xmlns:a16="http://schemas.microsoft.com/office/drawing/2014/main" id="{FB678055-32E2-4517-8A38-608FC325AAD6}"/>
            </a:ext>
          </a:extLst>
        </xdr:cNvPr>
        <xdr:cNvCxnSpPr/>
      </xdr:nvCxnSpPr>
      <xdr:spPr>
        <a:xfrm>
          <a:off x="4057650" y="2486025"/>
          <a:ext cx="1609725" cy="662099"/>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333375</xdr:colOff>
      <xdr:row>13</xdr:row>
      <xdr:rowOff>0</xdr:rowOff>
    </xdr:from>
    <xdr:to>
      <xdr:col>8</xdr:col>
      <xdr:colOff>66675</xdr:colOff>
      <xdr:row>18</xdr:row>
      <xdr:rowOff>123825</xdr:rowOff>
    </xdr:to>
    <xdr:cxnSp macro="">
      <xdr:nvCxnSpPr>
        <xdr:cNvPr id="9" name="Straight Arrow Connector 8">
          <a:extLst>
            <a:ext uri="{FF2B5EF4-FFF2-40B4-BE49-F238E27FC236}">
              <a16:creationId xmlns:a16="http://schemas.microsoft.com/office/drawing/2014/main" id="{7AC0A340-8FC7-4892-8CB4-D7C058046F83}"/>
            </a:ext>
          </a:extLst>
        </xdr:cNvPr>
        <xdr:cNvCxnSpPr/>
      </xdr:nvCxnSpPr>
      <xdr:spPr>
        <a:xfrm>
          <a:off x="4733925" y="2476500"/>
          <a:ext cx="952500" cy="1076325"/>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428625</xdr:colOff>
      <xdr:row>25</xdr:row>
      <xdr:rowOff>9525</xdr:rowOff>
    </xdr:from>
    <xdr:to>
      <xdr:col>4</xdr:col>
      <xdr:colOff>85725</xdr:colOff>
      <xdr:row>28</xdr:row>
      <xdr:rowOff>152400</xdr:rowOff>
    </xdr:to>
    <xdr:cxnSp macro="">
      <xdr:nvCxnSpPr>
        <xdr:cNvPr id="11" name="Straight Arrow Connector 10">
          <a:extLst>
            <a:ext uri="{FF2B5EF4-FFF2-40B4-BE49-F238E27FC236}">
              <a16:creationId xmlns:a16="http://schemas.microsoft.com/office/drawing/2014/main" id="{91E770CF-05B1-44AB-AE83-05D3DF295B29}"/>
            </a:ext>
          </a:extLst>
        </xdr:cNvPr>
        <xdr:cNvCxnSpPr/>
      </xdr:nvCxnSpPr>
      <xdr:spPr>
        <a:xfrm flipH="1">
          <a:off x="3000375" y="4772025"/>
          <a:ext cx="266700" cy="714375"/>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123825</xdr:colOff>
      <xdr:row>24</xdr:row>
      <xdr:rowOff>171450</xdr:rowOff>
    </xdr:from>
    <xdr:to>
      <xdr:col>6</xdr:col>
      <xdr:colOff>133350</xdr:colOff>
      <xdr:row>28</xdr:row>
      <xdr:rowOff>104775</xdr:rowOff>
    </xdr:to>
    <xdr:cxnSp macro="">
      <xdr:nvCxnSpPr>
        <xdr:cNvPr id="12" name="Straight Arrow Connector 11">
          <a:extLst>
            <a:ext uri="{FF2B5EF4-FFF2-40B4-BE49-F238E27FC236}">
              <a16:creationId xmlns:a16="http://schemas.microsoft.com/office/drawing/2014/main" id="{4C950388-6A91-4B2B-8CCC-381A545931DD}"/>
            </a:ext>
          </a:extLst>
        </xdr:cNvPr>
        <xdr:cNvCxnSpPr/>
      </xdr:nvCxnSpPr>
      <xdr:spPr>
        <a:xfrm>
          <a:off x="3305175" y="4743450"/>
          <a:ext cx="1228725" cy="695325"/>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200025</xdr:colOff>
      <xdr:row>25</xdr:row>
      <xdr:rowOff>161925</xdr:rowOff>
    </xdr:from>
    <xdr:to>
      <xdr:col>15</xdr:col>
      <xdr:colOff>247650</xdr:colOff>
      <xdr:row>29</xdr:row>
      <xdr:rowOff>142875</xdr:rowOff>
    </xdr:to>
    <xdr:cxnSp macro="">
      <xdr:nvCxnSpPr>
        <xdr:cNvPr id="13" name="Straight Arrow Connector 12">
          <a:extLst>
            <a:ext uri="{FF2B5EF4-FFF2-40B4-BE49-F238E27FC236}">
              <a16:creationId xmlns:a16="http://schemas.microsoft.com/office/drawing/2014/main" id="{B311D88B-0A9A-4237-A075-C2EEEB46383D}"/>
            </a:ext>
          </a:extLst>
        </xdr:cNvPr>
        <xdr:cNvCxnSpPr/>
      </xdr:nvCxnSpPr>
      <xdr:spPr>
        <a:xfrm>
          <a:off x="4600575" y="4924425"/>
          <a:ext cx="5534025" cy="742950"/>
        </a:xfrm>
        <a:prstGeom prst="straightConnector1">
          <a:avLst/>
        </a:prstGeom>
        <a:ln w="31750">
          <a:solidFill>
            <a:srgbClr val="FF0000">
              <a:alpha val="50000"/>
            </a:srgb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White" refreshedDate="45693.811269444443" createdVersion="8" refreshedVersion="8" minRefreshableVersion="3" recordCount="1173" xr:uid="{25A9FA8C-1EEC-46C7-ACFB-23600C82017F}">
  <cacheSource type="worksheet">
    <worksheetSource ref="A1:T1174" sheet="Data_Customer_Nat_Sum"/>
  </cacheSource>
  <cacheFields count="25">
    <cacheField name="Yr" numFmtId="0">
      <sharedItems containsSemiMixedTypes="0" containsString="0" containsNumber="1" containsInteger="1" minValue="2022" maxValue="2024" count="3">
        <n v="2022"/>
        <n v="2023"/>
        <n v="2024"/>
      </sharedItems>
    </cacheField>
    <cacheField name="CustAcct" numFmtId="0">
      <sharedItems containsSemiMixedTypes="0" containsString="0" containsNumber="1" containsInteger="1" minValue="104983" maxValue="998890" count="441">
        <n v="104983"/>
        <n v="105021"/>
        <n v="105397"/>
        <n v="106224"/>
        <n v="107439"/>
        <n v="110765"/>
        <n v="113724"/>
        <n v="114251"/>
        <n v="116138"/>
        <n v="117127"/>
        <n v="119707"/>
        <n v="122003"/>
        <n v="123654"/>
        <n v="126102"/>
        <n v="126747"/>
        <n v="127511"/>
        <n v="128453"/>
        <n v="129543"/>
        <n v="130897"/>
        <n v="131289"/>
        <n v="133279"/>
        <n v="134581"/>
        <n v="135228"/>
        <n v="135718"/>
        <n v="136833"/>
        <n v="141109"/>
        <n v="141852"/>
        <n v="143836"/>
        <n v="144503"/>
        <n v="145784"/>
        <n v="155535"/>
        <n v="160544"/>
        <n v="162866"/>
        <n v="166523"/>
        <n v="167210"/>
        <n v="167223"/>
        <n v="167602"/>
        <n v="169318"/>
        <n v="173044"/>
        <n v="178150"/>
        <n v="178362"/>
        <n v="178828"/>
        <n v="181012"/>
        <n v="182104"/>
        <n v="185163"/>
        <n v="186360"/>
        <n v="187782"/>
        <n v="188132"/>
        <n v="190859"/>
        <n v="192425"/>
        <n v="193040"/>
        <n v="202854"/>
        <n v="203761"/>
        <n v="205478"/>
        <n v="206200"/>
        <n v="206748"/>
        <n v="209666"/>
        <n v="213016"/>
        <n v="219128"/>
        <n v="221841"/>
        <n v="223205"/>
        <n v="226667"/>
        <n v="228068"/>
        <n v="230574"/>
        <n v="234303"/>
        <n v="235115"/>
        <n v="235689"/>
        <n v="235971"/>
        <n v="243906"/>
        <n v="247473"/>
        <n v="248351"/>
        <n v="249077"/>
        <n v="250641"/>
        <n v="251781"/>
        <n v="253723"/>
        <n v="268288"/>
        <n v="270575"/>
        <n v="271885"/>
        <n v="273027"/>
        <n v="280877"/>
        <n v="281083"/>
        <n v="282916"/>
        <n v="284988"/>
        <n v="287037"/>
        <n v="288308"/>
        <n v="289007"/>
        <n v="294766"/>
        <n v="298703"/>
        <n v="302233"/>
        <n v="303477"/>
        <n v="304909"/>
        <n v="308218"/>
        <n v="309059"/>
        <n v="309319"/>
        <n v="309592"/>
        <n v="310640"/>
        <n v="311100"/>
        <n v="314704"/>
        <n v="315225"/>
        <n v="316008"/>
        <n v="316478"/>
        <n v="317731"/>
        <n v="321904"/>
        <n v="322483"/>
        <n v="322666"/>
        <n v="327287"/>
        <n v="329101"/>
        <n v="331231"/>
        <n v="332181"/>
        <n v="333362"/>
        <n v="333866"/>
        <n v="335207"/>
        <n v="343812"/>
        <n v="350201"/>
        <n v="352289"/>
        <n v="354104"/>
        <n v="354709"/>
        <n v="356398"/>
        <n v="356684"/>
        <n v="358146"/>
        <n v="359285"/>
        <n v="364956"/>
        <n v="365924"/>
        <n v="368143"/>
        <n v="369346"/>
        <n v="370695"/>
        <n v="375019"/>
        <n v="375945"/>
        <n v="375968"/>
        <n v="377121"/>
        <n v="380543"/>
        <n v="384965"/>
        <n v="392244"/>
        <n v="398755"/>
        <n v="399454"/>
        <n v="400575"/>
        <n v="401800"/>
        <n v="405328"/>
        <n v="419039"/>
        <n v="422074"/>
        <n v="423222"/>
        <n v="423877"/>
        <n v="425978"/>
        <n v="426484"/>
        <n v="427110"/>
        <n v="427511"/>
        <n v="428625"/>
        <n v="431898"/>
        <n v="435694"/>
        <n v="436782"/>
        <n v="437005"/>
        <n v="438205"/>
        <n v="444410"/>
        <n v="444980"/>
        <n v="448696"/>
        <n v="453953"/>
        <n v="458704"/>
        <n v="459139"/>
        <n v="461878"/>
        <n v="463072"/>
        <n v="465325"/>
        <n v="466132"/>
        <n v="466514"/>
        <n v="466846"/>
        <n v="469339"/>
        <n v="470647"/>
        <n v="476374"/>
        <n v="478552"/>
        <n v="481214"/>
        <n v="484340"/>
        <n v="495647"/>
        <n v="497086"/>
        <n v="499295"/>
        <n v="504704"/>
        <n v="504855"/>
        <n v="507312"/>
        <n v="510508"/>
        <n v="519375"/>
        <n v="521200"/>
        <n v="522997"/>
        <n v="529212"/>
        <n v="531401"/>
        <n v="537905"/>
        <n v="539714"/>
        <n v="545957"/>
        <n v="547050"/>
        <n v="548541"/>
        <n v="551554"/>
        <n v="551613"/>
        <n v="551787"/>
        <n v="552357"/>
        <n v="552957"/>
        <n v="553426"/>
        <n v="554730"/>
        <n v="557371"/>
        <n v="558463"/>
        <n v="560409"/>
        <n v="562725"/>
        <n v="563414"/>
        <n v="572805"/>
        <n v="576838"/>
        <n v="577416"/>
        <n v="583353"/>
        <n v="583942"/>
        <n v="584221"/>
        <n v="586197"/>
        <n v="587438"/>
        <n v="589473"/>
        <n v="595666"/>
        <n v="596579"/>
        <n v="599426"/>
        <n v="601052"/>
        <n v="604851"/>
        <n v="609362"/>
        <n v="609954"/>
        <n v="613934"/>
        <n v="615144"/>
        <n v="618134"/>
        <n v="619986"/>
        <n v="621024"/>
        <n v="623122"/>
        <n v="623397"/>
        <n v="626603"/>
        <n v="629125"/>
        <n v="633660"/>
        <n v="634254"/>
        <n v="635306"/>
        <n v="636281"/>
        <n v="642012"/>
        <n v="648045"/>
        <n v="650314"/>
        <n v="650722"/>
        <n v="652151"/>
        <n v="656457"/>
        <n v="658048"/>
        <n v="659545"/>
        <n v="661754"/>
        <n v="665523"/>
        <n v="665540"/>
        <n v="667972"/>
        <n v="668464"/>
        <n v="673382"/>
        <n v="676623"/>
        <n v="678432"/>
        <n v="687380"/>
        <n v="688075"/>
        <n v="688564"/>
        <n v="690065"/>
        <n v="692504"/>
        <n v="692546"/>
        <n v="692982"/>
        <n v="697252"/>
        <n v="701147"/>
        <n v="703857"/>
        <n v="707741"/>
        <n v="713162"/>
        <n v="714082"/>
        <n v="716851"/>
        <n v="725619"/>
        <n v="726602"/>
        <n v="727745"/>
        <n v="728140"/>
        <n v="729882"/>
        <n v="731519"/>
        <n v="733583"/>
        <n v="734173"/>
        <n v="734174"/>
        <n v="735008"/>
        <n v="736536"/>
        <n v="737682"/>
        <n v="737951"/>
        <n v="739560"/>
        <n v="742000"/>
        <n v="742625"/>
        <n v="743099"/>
        <n v="753097"/>
        <n v="755085"/>
        <n v="755161"/>
        <n v="755634"/>
        <n v="758545"/>
        <n v="758786"/>
        <n v="759445"/>
        <n v="762085"/>
        <n v="762662"/>
        <n v="765294"/>
        <n v="766167"/>
        <n v="767999"/>
        <n v="768405"/>
        <n v="769640"/>
        <n v="772049"/>
        <n v="772168"/>
        <n v="772869"/>
        <n v="775247"/>
        <n v="776236"/>
        <n v="782190"/>
        <n v="783424"/>
        <n v="784350"/>
        <n v="784373"/>
        <n v="789083"/>
        <n v="790239"/>
        <n v="791348"/>
        <n v="791644"/>
        <n v="794144"/>
        <n v="794844"/>
        <n v="798176"/>
        <n v="800587"/>
        <n v="809850"/>
        <n v="809877"/>
        <n v="810749"/>
        <n v="811025"/>
        <n v="812659"/>
        <n v="826226"/>
        <n v="828176"/>
        <n v="832569"/>
        <n v="833196"/>
        <n v="833290"/>
        <n v="836042"/>
        <n v="852031"/>
        <n v="852968"/>
        <n v="857703"/>
        <n v="864241"/>
        <n v="865220"/>
        <n v="866033"/>
        <n v="867297"/>
        <n v="868970"/>
        <n v="870139"/>
        <n v="873279"/>
        <n v="873602"/>
        <n v="874423"/>
        <n v="875444"/>
        <n v="883141"/>
        <n v="884431"/>
        <n v="886262"/>
        <n v="888162"/>
        <n v="888177"/>
        <n v="892554"/>
        <n v="892687"/>
        <n v="899280"/>
        <n v="903842"/>
        <n v="906206"/>
        <n v="910039"/>
        <n v="911084"/>
        <n v="913384"/>
        <n v="915359"/>
        <n v="916061"/>
        <n v="917647"/>
        <n v="921547"/>
        <n v="923218"/>
        <n v="925350"/>
        <n v="927217"/>
        <n v="934743"/>
        <n v="937176"/>
        <n v="940550"/>
        <n v="944227"/>
        <n v="946372"/>
        <n v="947664"/>
        <n v="948416"/>
        <n v="952514"/>
        <n v="957289"/>
        <n v="960888"/>
        <n v="961606"/>
        <n v="962009"/>
        <n v="964263"/>
        <n v="968160"/>
        <n v="969030"/>
        <n v="970339"/>
        <n v="970419"/>
        <n v="972717"/>
        <n v="976942"/>
        <n v="980507"/>
        <n v="981931"/>
        <n v="984391"/>
        <n v="984729"/>
        <n v="988636"/>
        <n v="998761"/>
        <n v="998890"/>
        <n v="122095"/>
        <n v="145944"/>
        <n v="146932"/>
        <n v="160574"/>
        <n v="214228"/>
        <n v="245593"/>
        <n v="259545"/>
        <n v="261329"/>
        <n v="328781"/>
        <n v="351916"/>
        <n v="400447"/>
        <n v="432450"/>
        <n v="439017"/>
        <n v="477716"/>
        <n v="480813"/>
        <n v="493267"/>
        <n v="495920"/>
        <n v="498034"/>
        <n v="524048"/>
        <n v="550437"/>
        <n v="553736"/>
        <n v="578075"/>
        <n v="587622"/>
        <n v="610296"/>
        <n v="630627"/>
        <n v="652071"/>
        <n v="685207"/>
        <n v="693197"/>
        <n v="703561"/>
        <n v="754348"/>
        <n v="765645"/>
        <n v="781121"/>
        <n v="787678"/>
        <n v="820884"/>
        <n v="827265"/>
        <n v="858490"/>
        <n v="879102"/>
        <n v="901914"/>
        <n v="903026"/>
        <n v="915339"/>
        <n v="137653"/>
        <n v="158844"/>
        <n v="243584"/>
        <n v="251556"/>
        <n v="251768"/>
        <n v="260421"/>
        <n v="310424"/>
        <n v="387642"/>
        <n v="420491"/>
        <n v="438992"/>
        <n v="453231"/>
        <n v="491604"/>
        <n v="512144"/>
        <n v="523111"/>
        <n v="554565"/>
        <n v="577120"/>
        <n v="622601"/>
        <n v="629568"/>
        <n v="673908"/>
        <n v="680544"/>
        <n v="762091"/>
        <n v="811829"/>
        <n v="852502"/>
        <n v="921608"/>
        <n v="989399"/>
      </sharedItems>
    </cacheField>
    <cacheField name="CustomerName" numFmtId="0">
      <sharedItems count="442">
        <s v="Alpine Apex Apparel"/>
        <s v="Alpine Arcades"/>
        <s v="Aura Adventures"/>
        <s v="Mountain Apparel"/>
        <s v="AE Publishing"/>
        <s v="Apex Aroma"/>
        <s v="Ariendia Technologies"/>
        <s v="Apex Horizons"/>
        <s v="Brown Industrial"/>
        <s v="Aqua Pools"/>
        <s v="Arbor Aura"/>
        <s v="Arcadia Analytics"/>
        <s v="Vanda Power"/>
        <s v="Aspen &amp; Oak"/>
        <s v="Aspen Rentals"/>
        <s v="Aura &amp; Iron"/>
        <s v="Global Financial"/>
        <s v="Aurora Apparel"/>
        <s v="Azure Inc"/>
        <s v="Bora Bay Imports"/>
        <s v="Bamboo Blossom Florists"/>
        <s v="Merriam Consulting"/>
        <s v="Breeze Bistro"/>
        <s v="Bamboo Furnishings"/>
        <s v="Bamboo Grove Bistro"/>
        <s v="Beacon Bay"/>
        <s v="Beacon Builders"/>
        <s v="Eastern Distributors"/>
        <s v="Blaze Bazaar"/>
        <s v="Blue Barn"/>
        <s v="Blue Horizon Ventures"/>
        <s v="Blue Jay Bay"/>
        <s v="BlackRock Bites"/>
        <s v="Blush Bloom"/>
        <s v="Bold Beam"/>
        <s v="Bold Brew"/>
        <s v="All Natural Foods"/>
        <s v="Brave &amp; Sage"/>
        <s v="Bright Aura"/>
        <s v="Brite &amp; Bloom"/>
        <s v="BriteVista"/>
        <s v="ByteBloom"/>
        <s v="Canvas Co."/>
        <s v="Cascade Creations"/>
        <s v="Catalyst Consulting"/>
        <s v="Catalyst Creative"/>
        <s v="James &amp; Fern"/>
        <s v="Cedar &amp; Sky"/>
        <s v="Arizona University"/>
        <s v="Cedar &amp; Stone"/>
        <s v="Mountain Cove"/>
        <s v="Cedar Crest Homes"/>
        <s v="Cedar Springs Spa"/>
        <s v="Allied Factories"/>
        <s v="Clear Sunset"/>
        <s v="Celestial Cliff"/>
        <s v="Cinder &amp; Sage"/>
        <s v="City Glow"/>
        <s v="City Line Co."/>
        <s v="City Stone"/>
        <s v="ClearSky Co."/>
        <s v="Zain Mortgage"/>
        <s v="Cliff &amp; Clay"/>
        <s v="Cloud Crest"/>
        <s v="CloudForge"/>
        <s v="Clover Coast"/>
        <s v="Coast &amp; Cedar"/>
        <s v="Copper &amp; Craft"/>
        <s v="Copper Canyon Coffee"/>
        <s v="Wallen Home Furnishings"/>
        <s v="Cooper Crafts"/>
        <s v="Southern Foods"/>
        <s v="Canyon Logistics"/>
        <s v="Green Clover"/>
        <s v="Copper Compass Navigation"/>
        <s v="Crown Catering"/>
        <s v="Coral Coast Craftworks"/>
        <s v="Blue Coast Inc"/>
        <s v="Crest Consulting"/>
        <s v="Coral Craftworks"/>
        <s v="Coral Crest Cruises"/>
        <s v="Williams Real Estate"/>
        <s v="Crown Casinos"/>
        <s v="Core Consulting"/>
        <s v="Cove &amp; Canvas"/>
        <s v="CoveCraft"/>
        <s v="Cozy Compass"/>
        <s v="Crimson Canyon"/>
        <s v="Crimson Cascade Creations"/>
        <s v="Texas Technical College"/>
        <s v="Cascade Wines"/>
        <s v="Crimson Clay"/>
        <s v="Coastal Surf Shop"/>
        <s v="Bert Electronics"/>
        <s v="Cove Creations"/>
        <s v="Crimson Creek Brewery"/>
        <s v="Creative Chocolates"/>
        <s v="Johnson Crest Builders"/>
        <s v="Crystal Glassworks"/>
        <s v="eTech Depot"/>
        <s v="Crystal Consulting"/>
        <s v="Crystal Creations"/>
        <s v="Mariana Jewelry"/>
        <s v="Dawn &amp; Dusk"/>
        <s v="Desert Bloom Florists"/>
        <s v="Digital Drift"/>
        <s v="Dream &amp; Drift"/>
        <s v="Drift &amp; Sons"/>
        <s v="Driftwood &amp; Dew"/>
        <s v="Driftwood Creations"/>
        <s v="Zain Financial"/>
        <s v="Big Apple Foods"/>
        <s v="DwellWave"/>
        <s v="Earth Echo"/>
        <s v="Spruce &amp; Elm"/>
        <s v="Echo Earth"/>
        <s v="Echo Enterprises"/>
        <s v="Echoes &amp; Ember"/>
        <s v="Wave Audio"/>
        <s v="Electric Echo Electronics"/>
        <s v="Electric Energy"/>
        <s v="Electric Edge Gaming"/>
        <s v="Ember Electronics"/>
        <s v="Electric Ember Audio"/>
        <s v="Electric Ember Studios"/>
        <s v="Element Earth"/>
        <s v="Elemental Energy"/>
        <s v="Elevation Enterprises"/>
        <s v="Ember Edge"/>
        <s v="Ember Essentials"/>
        <s v="Pure Essence"/>
        <s v="EmberStone"/>
        <s v="Emerald Echo Music"/>
        <s v="Emerald Eclipse Energy"/>
        <s v="Emerald Edge Engineering"/>
        <s v="Enchanted Earth"/>
        <s v="Enigma Enterprises"/>
        <s v="Ether Echo"/>
        <s v="Ether Edge"/>
        <s v="EtherEase"/>
        <s v="Fable Flora"/>
        <s v="eBusiness Services"/>
        <s v="Flora Forge"/>
        <s v="Flux &amp; Flow"/>
        <s v="Forest Services"/>
        <s v="Forge &amp; Fern"/>
        <s v="Fresh Finch"/>
        <s v="CallTech Phone Services"/>
        <s v="FreshFields"/>
        <s v="FreshSprout"/>
        <s v="Frost &amp; Forge"/>
        <s v="Frost Forest"/>
        <s v="Fable Bookstores"/>
        <s v="Frosted Fawn"/>
        <s v="Frosted Delicacies Bakery"/>
        <s v="Frost Furnishings"/>
        <s v="Frost Apparel"/>
        <s v="North West Bank"/>
        <s v="Jameson Consulting"/>
        <s v="FrostFire Furnishings"/>
        <s v="Fusion Finance"/>
        <s v="FusionFrame"/>
        <s v="Future Forge"/>
        <s v="Genesis Group"/>
        <s v="Gilded Glow"/>
        <s v="Glacier Glimpse Photography"/>
        <s v="Glacier Grove Farms"/>
        <s v="Peak Time Outdoors"/>
        <s v="Quick Web Solutions"/>
        <s v="Glade Goods"/>
        <s v="Glade Grove"/>
        <s v="Glimmer Grove"/>
        <s v="Butler and Sons"/>
        <s v="Glow &amp; Gather"/>
        <s v="Glow Guild"/>
        <s v="Golden Garments"/>
        <s v="Golden Lights Gear"/>
        <s v="Gateway Gourmet"/>
        <s v="Glade Gardens"/>
        <s v="Golden Grove Catering"/>
        <s v="Golden Grove Gaming"/>
        <s v="Golden Graphics"/>
        <s v="Fast Track Computers"/>
        <s v="Granite Services"/>
        <s v="Granite Grove"/>
        <s v="Green &amp; Gold"/>
        <s v="Jay &amp; Jay Construction"/>
        <s v="GreenLeaf Organics"/>
        <s v="GreenSpire"/>
        <s v="Grove &amp; Gather"/>
        <s v="Grove Solutions"/>
        <s v="Halo &amp; Horizon"/>
        <s v="Harbor Halo"/>
        <s v="Harbor Hues"/>
        <s v="Hair Services"/>
        <s v="Harbor Homes"/>
        <s v="Harmony Harbor Counseling"/>
        <s v="Harvest Halo"/>
        <s v="Harvest Hill"/>
        <s v="HeartBloom"/>
        <s v="Hearth &amp; Haven"/>
        <s v="Hearth &amp; Stone"/>
        <s v="High Tide Labs"/>
        <s v="Horizon Healthcare"/>
        <s v="Horizon Hive"/>
        <s v="Horizon Holdings"/>
        <s v="South West Phones"/>
        <s v="Ignite Industries"/>
        <s v="Indigo &amp; Ivory"/>
        <s v="Indigo Echo"/>
        <s v="Audio Illusions"/>
        <s v="Indigo Consulting"/>
        <s v="Indigo Ivy"/>
        <s v="Island Cruises"/>
        <s v="Infinite Ideas"/>
        <s v="Infinite Insights"/>
        <s v="Infinity Services"/>
        <s v="Ink &amp; Iron"/>
        <s v="Insight Innovations"/>
        <s v="Illinois University"/>
        <s v="Iron &amp; Ivy"/>
        <s v="Industrial Solutions"/>
        <s v="Steel Birch"/>
        <s v="Iron Solutions"/>
        <s v="Ironwood Industries"/>
        <s v="Home Innovations"/>
        <s v="Ivory Ink"/>
        <s v="Ivory Isle"/>
        <s v="National Distributors"/>
        <s v="Lumina Luxe Interiors"/>
        <s v="Luminous Labs"/>
        <s v="Luna Light"/>
        <s v="Nover, Inc."/>
        <s v="Luna Loop"/>
        <s v="Lux Lounge"/>
        <s v="LunaLeaf"/>
        <s v="Lunar Lagoon Logistics"/>
        <s v="Seattle Coffee"/>
        <s v="Lunar Lagoon Pools"/>
        <s v="Clear Lens Logistics"/>
        <s v="Moonlight Photography"/>
        <s v="Lens Productions"/>
        <s v="Rover Tech"/>
        <s v="Loft Designs"/>
        <s v="Lush Lane"/>
        <s v="Lush Layers"/>
        <s v="Johnson Technology Services"/>
        <s v="Cigar Haven"/>
        <s v="Luxe Lagoon"/>
        <s v="Luxe Lane"/>
        <s v="Lexas Lantern"/>
        <s v="Luxe Layers"/>
        <s v="Lush Loft"/>
        <s v="Wilson Financial Services"/>
        <s v="Lazy Lounge"/>
        <s v="Luxure Lab"/>
        <s v="Maple Mountain Coffee"/>
        <s v="Moore Distributors"/>
        <s v="Maple Mountain Motors"/>
        <s v="Marble &amp; Moss"/>
        <s v="Meadow Mint"/>
        <s v="MeadowMist"/>
        <s v="Mesa Muse"/>
        <s v="MetroMeadow"/>
        <s v="Midnight Flora"/>
        <s v="Communication Specialists"/>
        <s v="Midnight  Studios"/>
        <s v="Meadow Markets"/>
        <s v="Midnight Meadow Music"/>
        <s v="Midnight Mirage Entertainment"/>
        <s v="Willow Markets"/>
        <s v="Midnight Mirage Music"/>
        <s v="Midnight Moss"/>
        <s v="Midnight Muse"/>
        <s v="Mist &amp; Moss"/>
        <s v="Momentum Marketing"/>
        <s v="Momentum Media"/>
        <s v="National Brokers"/>
        <s v="Moonlight Mirage Media"/>
        <s v="Moonstone Meadow"/>
        <s v="Mosaic Media"/>
        <s v="Mosaic Muse"/>
        <s v="Moss &amp; Ember"/>
        <s v="Moss Consulting"/>
        <s v="Sam &amp; Moon"/>
        <s v="Mountain &amp; Mist"/>
        <s v="Mountain Adventures"/>
        <s v="Mystic Meadow Labs"/>
        <s v="Whole Meadow Botanicals"/>
        <s v="Mystic Moss"/>
        <s v="Mystic Vine"/>
        <s v="Nectar Network"/>
        <s v="Eastern Bank"/>
        <s v="NectarNest Honey Farms"/>
        <s v="Chandra Technology"/>
        <s v="Neon Nightlife"/>
        <s v="Night Studios"/>
        <s v="Neon Nook"/>
        <s v="Draft Solutions"/>
        <s v="Nest &amp; North"/>
        <s v="Nest Nurture"/>
        <s v="NextNest Homes"/>
        <s v="Nexus Networks"/>
        <s v="Nexus Nexus"/>
        <s v="Night &amp; Light"/>
        <s v="Night Oak Inc."/>
        <s v="NightWind Co."/>
        <s v="Nimbus Networks"/>
        <s v="North Harvest"/>
        <s v="Texas Shipping"/>
        <s v="North Nook"/>
        <s v="North Star Nest"/>
        <s v="Nova Nest"/>
        <s v="Nova Nexus Solutions"/>
        <s v="Nova Industries"/>
        <s v="Oasis &amp; Oak"/>
        <s v="Ocean Aura"/>
        <s v="Ocean Oracle Shipping"/>
        <s v="Ocean’s Edge"/>
        <s v="Boulder Construction"/>
        <s v="Global Connections"/>
        <s v="Odyssey Operations"/>
        <s v="Allandra Enterprises"/>
        <s v="Olive &amp; Iron"/>
        <s v="Olive Oak Botanicals"/>
        <s v="Jayce Communications"/>
        <s v="Olive Oil Inovations"/>
        <s v="Onyx Orchard Tech"/>
        <s v="Opal Owl Bookstore"/>
        <s v="Orbit Outfitters"/>
        <s v="DC Distributors"/>
        <s v="Jameson Mobile Tech"/>
        <s v="Peak &amp; Pine"/>
        <s v="Peak Pollen Solutions"/>
        <s v="Peak Performance"/>
        <s v="Phoenix Enterprises"/>
        <s v="Phoenix Finance"/>
        <s v="Pine Peak Pizzeria"/>
        <s v="Pinnacle Productions"/>
        <s v="PixelPerfect Studios"/>
        <s v="PixelPort"/>
        <s v="Platinum Peak Motors"/>
        <s v="Pulse Planet"/>
        <s v="Businesss Connections"/>
        <s v="Pulse Productions"/>
        <s v="Advanced Technologies"/>
        <s v="South West Power"/>
        <s v="Pure &amp; Simple"/>
        <s v="International Shipping"/>
        <s v="Pure Pacific"/>
        <s v="Pure Palate"/>
        <s v="Pure Peak"/>
        <s v="Pure Pine"/>
        <s v="Quick Bloom"/>
        <s v="PureEssence"/>
        <s v="Green Fields"/>
        <s v="Quantum Coast Consulting"/>
        <s v="Quantum Leap Innovations"/>
        <s v="Energy Quench"/>
        <s v="Quantum Qube"/>
        <s v="Quantum Quest Labs"/>
        <s v="Quill Designs"/>
        <s v="Quantum Quill Publishing"/>
        <s v="Quantum Ventures"/>
        <s v="Rain Technologies"/>
        <s v="Radiant Realty"/>
        <s v="Radiant Reef Aquatics"/>
        <s v="Reef Resorts"/>
        <s v="Radiant Resources"/>
        <s v="Radiant Ridge Realty"/>
        <s v="River Healthcare"/>
        <s v="Standard Services"/>
        <s v="Merris Real Estate"/>
        <s v="Radiant River Resorts"/>
        <s v="Jenson Industries"/>
        <s v="RapidRise Fitness"/>
        <s v="TechWave Systems"/>
        <s v="Discount Audio &amp; Tech"/>
        <s v="Crimson Cup Coffee"/>
        <s v="Epiphany Artworks"/>
        <s v="Frosted Bliss Bakery"/>
        <s v="Haven Holistic Healing"/>
        <s v="Urban Market Co."/>
        <s v="Infinity Code Works"/>
        <s v="Euphoria Wellness Spa"/>
        <s v="Vivid Vision Productions"/>
        <s v="Aurora Media Studios"/>
        <s v="Dreamscape Design Co."/>
        <s v="Elevate Health Collective"/>
        <s v="Harmony Wellness Center"/>
        <s v="Zenith Fitness Club"/>
        <s v="CloudSmith Technologies"/>
        <s v="Cloud Nine Chocolates"/>
        <s v="Luxe Threads Boutique"/>
        <s v="NovaTech Solutions"/>
        <s v="Chic Nest Décor"/>
        <s v="Radiant Reel Studios"/>
        <s v="Vital Glow Skincare"/>
        <s v="ByteTrail Software"/>
        <s v="Stellar Gadgets Co."/>
        <s v="Orbital Data Labs"/>
        <s v="PureSpring Naturals"/>
        <s v="Momentum Music Collective"/>
        <s v="Celestial Canvas Creations"/>
        <s v="Lyrical Lens Photography"/>
        <s v="Serenity Yoga Haven"/>
        <s v="Balanced Path Nutrition"/>
        <s v="Pulse Digital Dynamics"/>
        <s v="Infinite Muse Agency"/>
        <s v="The Vintage Vault"/>
        <s v="Timeless Trinkets &amp; Co."/>
        <s v="Quantum Core Ventures"/>
        <s v="Golden Grain Brewery"/>
        <s v="Aether AI Innovations"/>
        <s v="Lumina Health Co."/>
        <s v="HyperSphere Innovations"/>
        <s v="Healthy Plate"/>
        <s v="Expert Tattoos"/>
        <s v="Licensing Inc."/>
        <s v="Coffee Suppliers"/>
        <s v="Gibson Inc."/>
        <s v="Cyber Security Specialists"/>
        <s v="Southeast Diocese"/>
        <s v="Technology Pros"/>
        <s v="Zara Regional Distributors"/>
        <s v="Fantasy Books"/>
        <s v="Fitness Solutions"/>
        <s v="Traylor Bookkeeping"/>
        <s v="Plants for Life"/>
        <s v="Cliff Realty"/>
        <s v="Bakery Supplies"/>
        <s v="Computer Doctors"/>
        <s v="J.P. Steakhouse"/>
        <s v="Peak Coffee"/>
        <s v="Best Burgers"/>
        <s v="Reliable Car Sales"/>
        <s v="Hill Winery"/>
        <s v="Promise Insurance"/>
        <s v="Reliable Accountants"/>
        <s v="Health National"/>
        <s v="Clayton Insurance"/>
        <s v="Night Security"/>
      </sharedItems>
    </cacheField>
    <cacheField name="OwningReg" numFmtId="0">
      <sharedItems count="6">
        <s v="04-South Central"/>
        <s v="05-North East"/>
        <s v="02-South West"/>
        <s v="03-North Central"/>
        <s v="06-South East"/>
        <s v="01-North West"/>
      </sharedItems>
    </cacheField>
    <cacheField name="SalesRep" numFmtId="0">
      <sharedItems count="42">
        <s v="Kim Pearson"/>
        <s v="Mary Amendola"/>
        <s v="Ian Juliano"/>
        <s v="Hugo Vale"/>
        <s v="Javier Salinas"/>
        <s v="Claudia Schwartz"/>
        <s v="Jeannie Skiles"/>
        <s v="Carol Mathews"/>
        <s v="Josh Banks"/>
        <s v="Rebecca Jimenez"/>
        <s v="Debbie Wong"/>
        <s v="Katie Sweeney"/>
        <s v="Alex Kwon"/>
        <s v="Gerald Wilson"/>
        <s v="Kevin Baxter"/>
        <s v="Amy Blye"/>
        <s v="Nina Fuentes"/>
        <s v="Quinn York"/>
        <s v="Celia Pasillas"/>
        <s v="Debbie Green"/>
        <s v="Mosaki Ishak"/>
        <s v="Benny Wilder"/>
        <s v="Ronnie Estrada"/>
        <s v="Jack Gao"/>
        <s v="Dora Tsai"/>
        <s v="Bill Hampton"/>
        <s v="Kurt Valentine"/>
        <s v="Malik Mann"/>
        <s v="Sivesh Saleh"/>
        <s v="John Foley"/>
        <s v="Ray McDermott"/>
        <s v="Paul Martell"/>
        <s v="Carmen Blakemoore"/>
        <s v="Mikhail Reilly"/>
        <s v="Sienna Calderon"/>
        <s v="Janet Phillips"/>
        <s v="Elena Crosswell"/>
        <s v="Aria Langston"/>
        <s v="Caleb Thorne"/>
        <s v="Megan Neal"/>
        <s v="Tamera Arnold"/>
        <s v="Isaac Siegler"/>
      </sharedItems>
    </cacheField>
    <cacheField name="CustType" numFmtId="0">
      <sharedItems count="2">
        <s v="Regional"/>
        <s v="National"/>
      </sharedItems>
    </cacheField>
    <cacheField name="OrderCt" numFmtId="3">
      <sharedItems containsSemiMixedTypes="0" containsString="0" containsNumber="1" containsInteger="1" minValue="1" maxValue="734"/>
    </cacheField>
    <cacheField name="LineCt" numFmtId="3">
      <sharedItems containsSemiMixedTypes="0" containsString="0" containsNumber="1" containsInteger="1" minValue="1" maxValue="2935"/>
    </cacheField>
    <cacheField name="TotQty" numFmtId="3">
      <sharedItems containsSemiMixedTypes="0" containsString="0" containsNumber="1" containsInteger="1" minValue="1" maxValue="22202"/>
    </cacheField>
    <cacheField name="Sales" numFmtId="164">
      <sharedItems containsSemiMixedTypes="0" containsString="0" containsNumber="1" minValue="7.992" maxValue="863042.01780000003"/>
    </cacheField>
    <cacheField name="OrderSales" numFmtId="164">
      <sharedItems containsSemiMixedTypes="0" containsString="0" containsNumber="1" minValue="7.992" maxValue="3808.8496645161299"/>
    </cacheField>
    <cacheField name="OrderLines" numFmtId="167">
      <sharedItems containsSemiMixedTypes="0" containsString="0" containsNumber="1" minValue="1" maxValue="13.5"/>
    </cacheField>
    <cacheField name="QtyLine" numFmtId="167">
      <sharedItems containsSemiMixedTypes="0" containsString="0" containsNumber="1" minValue="1" maxValue="12.4694835680751"/>
    </cacheField>
    <cacheField name="GrossProfit" numFmtId="0">
      <sharedItems containsSemiMixedTypes="0" containsString="0" containsNumber="1" minValue="-11096.7045" maxValue="74794"/>
    </cacheField>
    <cacheField name="GP_Prcnt" numFmtId="165">
      <sharedItems containsSemiMixedTypes="0" containsString="0" containsNumber="1" minValue="-0.198694681935175" maxValue="0.45693273724421601"/>
    </cacheField>
    <cacheField name="NetProfit" numFmtId="0">
      <sharedItems containsSemiMixedTypes="0" containsString="0" containsNumber="1" minValue="-24738.58" maxValue="64873.220800000003"/>
    </cacheField>
    <cacheField name="NP_Prcnt" numFmtId="165">
      <sharedItems containsSemiMixedTypes="0" containsString="0" containsNumber="1" minValue="-3.7047047047046999" maxValue="0.42724609880714198"/>
    </cacheField>
    <cacheField name="RankSales" numFmtId="0">
      <sharedItems containsSemiMixedTypes="0" containsString="0" containsNumber="1" containsInteger="1" minValue="1" maxValue="416" count="416">
        <n v="215"/>
        <n v="112"/>
        <n v="299"/>
        <n v="54"/>
        <n v="12"/>
        <n v="41"/>
        <n v="148"/>
        <n v="376"/>
        <n v="20"/>
        <n v="160"/>
        <n v="356"/>
        <n v="358"/>
        <n v="29"/>
        <n v="319"/>
        <n v="153"/>
        <n v="251"/>
        <n v="24"/>
        <n v="300"/>
        <n v="379"/>
        <n v="115"/>
        <n v="293"/>
        <n v="39"/>
        <n v="327"/>
        <n v="127"/>
        <n v="205"/>
        <n v="50"/>
        <n v="370"/>
        <n v="28"/>
        <n v="333"/>
        <n v="140"/>
        <n v="240"/>
        <n v="204"/>
        <n v="286"/>
        <n v="323"/>
        <n v="164"/>
        <n v="69"/>
        <n v="36"/>
        <n v="202"/>
        <n v="168"/>
        <n v="230"/>
        <n v="83"/>
        <n v="336"/>
        <n v="48"/>
        <n v="199"/>
        <n v="171"/>
        <n v="367"/>
        <n v="262"/>
        <n v="88"/>
        <n v="37"/>
        <n v="355"/>
        <n v="113"/>
        <n v="91"/>
        <n v="107"/>
        <n v="3"/>
        <n v="59"/>
        <n v="317"/>
        <n v="191"/>
        <n v="166"/>
        <n v="172"/>
        <n v="94"/>
        <n v="340"/>
        <n v="43"/>
        <n v="138"/>
        <n v="338"/>
        <n v="364"/>
        <n v="353"/>
        <n v="314"/>
        <n v="213"/>
        <n v="311"/>
        <n v="33"/>
        <n v="352"/>
        <n v="9"/>
        <n v="189"/>
        <n v="201"/>
        <n v="252"/>
        <n v="82"/>
        <n v="247"/>
        <n v="61"/>
        <n v="176"/>
        <n v="374"/>
        <n v="246"/>
        <n v="232"/>
        <n v="157"/>
        <n v="104"/>
        <n v="186"/>
        <n v="335"/>
        <n v="141"/>
        <n v="66"/>
        <n v="63"/>
        <n v="21"/>
        <n v="350"/>
        <n v="211"/>
        <n v="183"/>
        <n v="277"/>
        <n v="362"/>
        <n v="295"/>
        <n v="106"/>
        <n v="147"/>
        <n v="274"/>
        <n v="60"/>
        <n v="280"/>
        <n v="174"/>
        <n v="360"/>
        <n v="381"/>
        <n v="310"/>
        <n v="378"/>
        <n v="261"/>
        <n v="181"/>
        <n v="139"/>
        <n v="71"/>
        <n v="1"/>
        <n v="38"/>
        <n v="273"/>
        <n v="197"/>
        <n v="253"/>
        <n v="330"/>
        <n v="158"/>
        <n v="284"/>
        <n v="361"/>
        <n v="382"/>
        <n v="167"/>
        <n v="226"/>
        <n v="363"/>
        <n v="65"/>
        <n v="212"/>
        <n v="110"/>
        <n v="58"/>
        <n v="359"/>
        <n v="372"/>
        <n v="304"/>
        <n v="101"/>
        <n v="221"/>
        <n v="272"/>
        <n v="331"/>
        <n v="68"/>
        <n v="77"/>
        <n v="155"/>
        <n v="103"/>
        <n v="244"/>
        <n v="73"/>
        <n v="129"/>
        <n v="34"/>
        <n v="146"/>
        <n v="223"/>
        <n v="249"/>
        <n v="209"/>
        <n v="135"/>
        <n v="16"/>
        <n v="64"/>
        <n v="124"/>
        <n v="257"/>
        <n v="76"/>
        <n v="92"/>
        <n v="225"/>
        <n v="266"/>
        <n v="294"/>
        <n v="332"/>
        <n v="15"/>
        <n v="102"/>
        <n v="96"/>
        <n v="368"/>
        <n v="142"/>
        <n v="95"/>
        <n v="328"/>
        <n v="120"/>
        <n v="179"/>
        <n v="325"/>
        <n v="301"/>
        <n v="30"/>
        <n v="248"/>
        <n v="87"/>
        <n v="193"/>
        <n v="4"/>
        <n v="111"/>
        <n v="145"/>
        <n v="203"/>
        <n v="357"/>
        <n v="188"/>
        <n v="185"/>
        <n v="343"/>
        <n v="78"/>
        <n v="134"/>
        <n v="6"/>
        <n v="217"/>
        <n v="47"/>
        <n v="90"/>
        <n v="23"/>
        <n v="70"/>
        <n v="80"/>
        <n v="116"/>
        <n v="321"/>
        <n v="99"/>
        <n v="312"/>
        <n v="74"/>
        <n v="125"/>
        <n v="144"/>
        <n v="255"/>
        <n v="227"/>
        <n v="302"/>
        <n v="334"/>
        <n v="93"/>
        <n v="136"/>
        <n v="53"/>
        <n v="131"/>
        <n v="339"/>
        <n v="298"/>
        <n v="19"/>
        <n v="163"/>
        <n v="337"/>
        <n v="238"/>
        <n v="303"/>
        <n v="267"/>
        <n v="178"/>
        <n v="347"/>
        <n v="114"/>
        <n v="192"/>
        <n v="296"/>
        <n v="268"/>
        <n v="234"/>
        <n v="42"/>
        <n v="380"/>
        <n v="17"/>
        <n v="278"/>
        <n v="308"/>
        <n v="130"/>
        <n v="109"/>
        <n v="194"/>
        <n v="118"/>
        <n v="14"/>
        <n v="75"/>
        <n v="152"/>
        <n v="271"/>
        <n v="52"/>
        <n v="245"/>
        <n v="279"/>
        <n v="56"/>
        <n v="243"/>
        <n v="5"/>
        <n v="242"/>
        <n v="365"/>
        <n v="289"/>
        <n v="275"/>
        <n v="27"/>
        <n v="84"/>
        <n v="265"/>
        <n v="196"/>
        <n v="32"/>
        <n v="309"/>
        <n v="117"/>
        <n v="371"/>
        <n v="276"/>
        <n v="318"/>
        <n v="354"/>
        <n v="8"/>
        <n v="326"/>
        <n v="122"/>
        <n v="292"/>
        <n v="159"/>
        <n v="184"/>
        <n v="285"/>
        <n v="182"/>
        <n v="208"/>
        <n v="79"/>
        <n v="254"/>
        <n v="214"/>
        <n v="35"/>
        <n v="100"/>
        <n v="170"/>
        <n v="235"/>
        <n v="132"/>
        <n v="119"/>
        <n v="306"/>
        <n v="313"/>
        <n v="210"/>
        <n v="67"/>
        <n v="177"/>
        <n v="231"/>
        <n v="31"/>
        <n v="329"/>
        <n v="260"/>
        <n v="108"/>
        <n v="320"/>
        <n v="62"/>
        <n v="315"/>
        <n v="206"/>
        <n v="229"/>
        <n v="220"/>
        <n v="126"/>
        <n v="121"/>
        <n v="346"/>
        <n v="156"/>
        <n v="222"/>
        <n v="18"/>
        <n v="263"/>
        <n v="11"/>
        <n v="81"/>
        <n v="264"/>
        <n v="373"/>
        <n v="236"/>
        <n v="287"/>
        <n v="198"/>
        <n v="348"/>
        <n v="89"/>
        <n v="123"/>
        <n v="195"/>
        <n v="259"/>
        <n v="297"/>
        <n v="369"/>
        <n v="344"/>
        <n v="7"/>
        <n v="219"/>
        <n v="154"/>
        <n v="349"/>
        <n v="85"/>
        <n v="233"/>
        <n v="175"/>
        <n v="366"/>
        <n v="237"/>
        <n v="228"/>
        <n v="25"/>
        <n v="86"/>
        <n v="216"/>
        <n v="2"/>
        <n v="173"/>
        <n v="149"/>
        <n v="55"/>
        <n v="345"/>
        <n v="162"/>
        <n v="151"/>
        <n v="137"/>
        <n v="22"/>
        <n v="13"/>
        <n v="270"/>
        <n v="180"/>
        <n v="341"/>
        <n v="190"/>
        <n v="150"/>
        <n v="322"/>
        <n v="57"/>
        <n v="128"/>
        <n v="239"/>
        <n v="200"/>
        <n v="72"/>
        <n v="40"/>
        <n v="288"/>
        <n v="324"/>
        <n v="44"/>
        <n v="224"/>
        <n v="26"/>
        <n v="377"/>
        <n v="307"/>
        <n v="290"/>
        <n v="161"/>
        <n v="258"/>
        <n v="316"/>
        <n v="98"/>
        <n v="269"/>
        <n v="241"/>
        <n v="187"/>
        <n v="342"/>
        <n v="105"/>
        <n v="291"/>
        <n v="49"/>
        <n v="165"/>
        <n v="169"/>
        <n v="351"/>
        <n v="250"/>
        <n v="218"/>
        <n v="256"/>
        <n v="375"/>
        <n v="133"/>
        <n v="51"/>
        <n v="207"/>
        <n v="281"/>
        <n v="10"/>
        <n v="283"/>
        <n v="398"/>
        <n v="395"/>
        <n v="407"/>
        <n v="394"/>
        <n v="403"/>
        <n v="384"/>
        <n v="386"/>
        <n v="404"/>
        <n v="402"/>
        <n v="393"/>
        <n v="391"/>
        <n v="406"/>
        <n v="305"/>
        <n v="97"/>
        <n v="405"/>
        <n v="396"/>
        <n v="400"/>
        <n v="282"/>
        <n v="392"/>
        <n v="397"/>
        <n v="389"/>
        <n v="388"/>
        <n v="383"/>
        <n v="399"/>
        <n v="408"/>
        <n v="387"/>
        <n v="401"/>
        <n v="385"/>
        <n v="390"/>
        <n v="143"/>
        <n v="411"/>
        <n v="413"/>
        <n v="45"/>
        <n v="415"/>
        <n v="416"/>
        <n v="414"/>
        <n v="46"/>
        <n v="412"/>
        <n v="410"/>
        <n v="409"/>
      </sharedItems>
    </cacheField>
    <cacheField name="RankGrossProfit" numFmtId="0">
      <sharedItems containsSemiMixedTypes="0" containsString="0" containsNumber="1" containsInteger="1" minValue="1" maxValue="416" count="416">
        <n v="194"/>
        <n v="130"/>
        <n v="279"/>
        <n v="43"/>
        <n v="15"/>
        <n v="20"/>
        <n v="125"/>
        <n v="372"/>
        <n v="41"/>
        <n v="143"/>
        <n v="343"/>
        <n v="338"/>
        <n v="18"/>
        <n v="292"/>
        <n v="137"/>
        <n v="230"/>
        <n v="33"/>
        <n v="271"/>
        <n v="374"/>
        <n v="110"/>
        <n v="265"/>
        <n v="92"/>
        <n v="310"/>
        <n v="132"/>
        <n v="183"/>
        <n v="29"/>
        <n v="361"/>
        <n v="27"/>
        <n v="312"/>
        <n v="105"/>
        <n v="222"/>
        <n v="188"/>
        <n v="255"/>
        <n v="300"/>
        <n v="150"/>
        <n v="47"/>
        <n v="36"/>
        <n v="175"/>
        <n v="153"/>
        <n v="211"/>
        <n v="119"/>
        <n v="335"/>
        <n v="8"/>
        <n v="301"/>
        <n v="157"/>
        <n v="368"/>
        <n v="266"/>
        <n v="94"/>
        <n v="87"/>
        <n v="339"/>
        <n v="147"/>
        <n v="63"/>
        <n v="123"/>
        <n v="4"/>
        <n v="101"/>
        <n v="302"/>
        <n v="166"/>
        <n v="158"/>
        <n v="165"/>
        <n v="104"/>
        <n v="323"/>
        <n v="53"/>
        <n v="139"/>
        <n v="317"/>
        <n v="357"/>
        <n v="337"/>
        <n v="298"/>
        <n v="195"/>
        <n v="308"/>
        <n v="10"/>
        <n v="332"/>
        <n v="17"/>
        <n v="208"/>
        <n v="181"/>
        <n v="227"/>
        <n v="89"/>
        <n v="254"/>
        <n v="107"/>
        <n v="159"/>
        <n v="370"/>
        <n v="297"/>
        <n v="258"/>
        <n v="162"/>
        <n v="83"/>
        <n v="176"/>
        <n v="382"/>
        <n v="174"/>
        <n v="81"/>
        <n v="75"/>
        <n v="2"/>
        <n v="329"/>
        <n v="189"/>
        <n v="213"/>
        <n v="243"/>
        <n v="356"/>
        <n v="261"/>
        <n v="79"/>
        <n v="134"/>
        <n v="290"/>
        <n v="93"/>
        <n v="348"/>
        <n v="184"/>
        <n v="352"/>
        <n v="377"/>
        <n v="344"/>
        <n v="373"/>
        <n v="241"/>
        <n v="228"/>
        <n v="102"/>
        <n v="114"/>
        <n v="13"/>
        <n v="35"/>
        <n v="244"/>
        <n v="205"/>
        <n v="245"/>
        <n v="322"/>
        <n v="171"/>
        <n v="274"/>
        <n v="367"/>
        <n v="378"/>
        <n v="151"/>
        <n v="206"/>
        <n v="351"/>
        <n v="44"/>
        <n v="190"/>
        <n v="80"/>
        <n v="68"/>
        <n v="353"/>
        <n v="365"/>
        <n v="278"/>
        <n v="120"/>
        <n v="204"/>
        <n v="252"/>
        <n v="324"/>
        <n v="65"/>
        <n v="88"/>
        <n v="135"/>
        <n v="145"/>
        <n v="236"/>
        <n v="112"/>
        <n v="111"/>
        <n v="31"/>
        <n v="209"/>
        <n v="200"/>
        <n v="235"/>
        <n v="273"/>
        <n v="381"/>
        <n v="30"/>
        <n v="37"/>
        <n v="154"/>
        <n v="264"/>
        <n v="86"/>
        <n v="55"/>
        <n v="246"/>
        <n v="238"/>
        <n v="284"/>
        <n v="306"/>
        <n v="26"/>
        <n v="76"/>
        <n v="64"/>
        <n v="358"/>
        <n v="177"/>
        <n v="128"/>
        <n v="334"/>
        <n v="91"/>
        <n v="163"/>
        <n v="309"/>
        <n v="313"/>
        <n v="12"/>
        <n v="220"/>
        <n v="49"/>
        <n v="170"/>
        <n v="1"/>
        <n v="126"/>
        <n v="141"/>
        <n v="173"/>
        <n v="346"/>
        <n v="196"/>
        <n v="180"/>
        <n v="362"/>
        <n v="46"/>
        <n v="122"/>
        <n v="32"/>
        <n v="202"/>
        <n v="98"/>
        <n v="96"/>
        <n v="19"/>
        <n v="84"/>
        <n v="28"/>
        <n v="78"/>
        <n v="314"/>
        <n v="116"/>
        <n v="286"/>
        <n v="51"/>
        <n v="155"/>
        <n v="127"/>
        <n v="304"/>
        <n v="327"/>
        <n v="289"/>
        <n v="320"/>
        <n v="97"/>
        <n v="169"/>
        <n v="62"/>
        <n v="108"/>
        <n v="325"/>
        <n v="281"/>
        <n v="7"/>
        <n v="146"/>
        <n v="350"/>
        <n v="318"/>
        <n v="277"/>
        <n v="237"/>
        <n v="198"/>
        <n v="330"/>
        <n v="85"/>
        <n v="257"/>
        <n v="285"/>
        <n v="269"/>
        <n v="224"/>
        <n v="71"/>
        <n v="376"/>
        <n v="9"/>
        <n v="248"/>
        <n v="342"/>
        <n v="186"/>
        <n v="124"/>
        <n v="179"/>
        <n v="103"/>
        <n v="61"/>
        <n v="40"/>
        <n v="140"/>
        <n v="282"/>
        <n v="129"/>
        <n v="296"/>
        <n v="256"/>
        <n v="52"/>
        <n v="225"/>
        <n v="3"/>
        <n v="218"/>
        <n v="360"/>
        <n v="275"/>
        <n v="321"/>
        <n v="45"/>
        <n v="121"/>
        <n v="229"/>
        <n v="164"/>
        <n v="48"/>
        <n v="288"/>
        <n v="131"/>
        <n v="359"/>
        <n v="267"/>
        <n v="299"/>
        <n v="345"/>
        <n v="24"/>
        <n v="315"/>
        <n v="90"/>
        <n v="280"/>
        <n v="217"/>
        <n v="263"/>
        <n v="262"/>
        <n v="251"/>
        <n v="187"/>
        <n v="60"/>
        <n v="234"/>
        <n v="197"/>
        <n v="14"/>
        <n v="73"/>
        <n v="156"/>
        <n v="380"/>
        <n v="160"/>
        <n v="115"/>
        <n v="341"/>
        <n v="354"/>
        <n v="210"/>
        <n v="82"/>
        <n v="161"/>
        <n v="221"/>
        <n v="67"/>
        <n v="311"/>
        <n v="272"/>
        <n v="57"/>
        <n v="303"/>
        <n v="74"/>
        <n v="294"/>
        <n v="191"/>
        <n v="203"/>
        <n v="291"/>
        <n v="100"/>
        <n v="118"/>
        <n v="331"/>
        <n v="249"/>
        <n v="192"/>
        <n v="25"/>
        <n v="247"/>
        <n v="11"/>
        <n v="50"/>
        <n v="316"/>
        <n v="364"/>
        <n v="268"/>
        <n v="293"/>
        <n v="216"/>
        <n v="347"/>
        <n v="95"/>
        <n v="113"/>
        <n v="259"/>
        <n v="239"/>
        <n v="270"/>
        <n v="366"/>
        <n v="363"/>
        <n v="6"/>
        <n v="199"/>
        <n v="167"/>
        <n v="336"/>
        <n v="59"/>
        <n v="233"/>
        <n v="379"/>
        <n v="355"/>
        <n v="240"/>
        <n v="207"/>
        <n v="58"/>
        <n v="142"/>
        <n v="201"/>
        <n v="21"/>
        <n v="149"/>
        <n v="148"/>
        <n v="99"/>
        <n v="369"/>
        <n v="144"/>
        <n v="136"/>
        <n v="109"/>
        <n v="16"/>
        <n v="39"/>
        <n v="242"/>
        <n v="182"/>
        <n v="319"/>
        <n v="168"/>
        <n v="138"/>
        <n v="295"/>
        <n v="42"/>
        <n v="106"/>
        <n v="212"/>
        <n v="215"/>
        <n v="34"/>
        <n v="56"/>
        <n v="287"/>
        <n v="305"/>
        <n v="22"/>
        <n v="185"/>
        <n v="23"/>
        <n v="375"/>
        <n v="307"/>
        <n v="283"/>
        <n v="223"/>
        <n v="232"/>
        <n v="349"/>
        <n v="72"/>
        <n v="253"/>
        <n v="226"/>
        <n v="214"/>
        <n v="326"/>
        <n v="69"/>
        <n v="328"/>
        <n v="38"/>
        <n v="178"/>
        <n v="152"/>
        <n v="333"/>
        <n v="219"/>
        <n v="193"/>
        <n v="231"/>
        <n v="371"/>
        <n v="117"/>
        <n v="77"/>
        <n v="172"/>
        <n v="260"/>
        <n v="5"/>
        <n v="250"/>
        <n v="401"/>
        <n v="340"/>
        <n v="400"/>
        <n v="407"/>
        <n v="54"/>
        <n v="397"/>
        <n v="391"/>
        <n v="405"/>
        <n v="70"/>
        <n v="385"/>
        <n v="388"/>
        <n v="396"/>
        <n v="387"/>
        <n v="386"/>
        <n v="390"/>
        <n v="404"/>
        <n v="395"/>
        <n v="66"/>
        <n v="389"/>
        <n v="384"/>
        <n v="398"/>
        <n v="276"/>
        <n v="403"/>
        <n v="133"/>
        <n v="399"/>
        <n v="408"/>
        <n v="383"/>
        <n v="394"/>
        <n v="392"/>
        <n v="393"/>
        <n v="406"/>
        <n v="402"/>
        <n v="410"/>
        <n v="415"/>
        <n v="411"/>
        <n v="414"/>
        <n v="416"/>
        <n v="409"/>
        <n v="413"/>
        <n v="412"/>
      </sharedItems>
    </cacheField>
    <cacheField name="RankNetProfit" numFmtId="0">
      <sharedItems containsSemiMixedTypes="0" containsString="0" containsNumber="1" containsInteger="1" minValue="1" maxValue="416" count="416">
        <n v="180"/>
        <n v="136"/>
        <n v="292"/>
        <n v="31"/>
        <n v="43"/>
        <n v="14"/>
        <n v="104"/>
        <n v="347"/>
        <n v="52"/>
        <n v="122"/>
        <n v="318"/>
        <n v="311"/>
        <n v="16"/>
        <n v="271"/>
        <n v="113"/>
        <n v="209"/>
        <n v="61"/>
        <n v="219"/>
        <n v="348"/>
        <n v="78"/>
        <n v="243"/>
        <n v="79"/>
        <n v="274"/>
        <n v="128"/>
        <n v="183"/>
        <n v="20"/>
        <n v="325"/>
        <n v="49"/>
        <n v="356"/>
        <n v="72"/>
        <n v="254"/>
        <n v="174"/>
        <n v="336"/>
        <n v="298"/>
        <n v="127"/>
        <n v="33"/>
        <n v="27"/>
        <n v="155"/>
        <n v="139"/>
        <n v="197"/>
        <n v="370"/>
        <n v="329"/>
        <n v="6"/>
        <n v="284"/>
        <n v="137"/>
        <n v="345"/>
        <n v="246"/>
        <n v="117"/>
        <n v="218"/>
        <n v="330"/>
        <n v="147"/>
        <n v="51"/>
        <n v="135"/>
        <n v="10"/>
        <n v="84"/>
        <n v="296"/>
        <n v="153"/>
        <n v="133"/>
        <n v="158"/>
        <n v="116"/>
        <n v="281"/>
        <n v="54"/>
        <n v="141"/>
        <n v="322"/>
        <n v="349"/>
        <n v="295"/>
        <n v="273"/>
        <n v="181"/>
        <n v="287"/>
        <n v="12"/>
        <n v="277"/>
        <n v="32"/>
        <n v="179"/>
        <n v="184"/>
        <n v="211"/>
        <n v="98"/>
        <n v="303"/>
        <n v="372"/>
        <n v="154"/>
        <n v="368"/>
        <n v="357"/>
        <n v="225"/>
        <n v="138"/>
        <n v="57"/>
        <n v="163"/>
        <n v="376"/>
        <n v="351"/>
        <n v="81"/>
        <n v="92"/>
        <n v="1"/>
        <n v="313"/>
        <n v="210"/>
        <n v="237"/>
        <n v="306"/>
        <n v="358"/>
        <n v="241"/>
        <n v="71"/>
        <n v="129"/>
        <n v="276"/>
        <n v="106"/>
        <n v="316"/>
        <n v="188"/>
        <n v="352"/>
        <n v="354"/>
        <n v="364"/>
        <n v="362"/>
        <n v="263"/>
        <n v="208"/>
        <n v="69"/>
        <n v="82"/>
        <n v="18"/>
        <n v="44"/>
        <n v="227"/>
        <n v="203"/>
        <n v="198"/>
        <n v="282"/>
        <n v="150"/>
        <n v="247"/>
        <n v="337"/>
        <n v="353"/>
        <n v="124"/>
        <n v="205"/>
        <n v="338"/>
        <n v="34"/>
        <n v="187"/>
        <n v="62"/>
        <n v="66"/>
        <n v="333"/>
        <n v="340"/>
        <n v="270"/>
        <n v="131"/>
        <n v="166"/>
        <n v="260"/>
        <n v="323"/>
        <n v="91"/>
        <n v="83"/>
        <n v="110"/>
        <n v="156"/>
        <n v="244"/>
        <n v="121"/>
        <n v="87"/>
        <n v="40"/>
        <n v="185"/>
        <n v="202"/>
        <n v="240"/>
        <n v="375"/>
        <n v="381"/>
        <n v="28"/>
        <n v="26"/>
        <n v="190"/>
        <n v="250"/>
        <n v="95"/>
        <n v="46"/>
        <n v="257"/>
        <n v="285"/>
        <n v="259"/>
        <n v="264"/>
        <n v="24"/>
        <n v="75"/>
        <n v="53"/>
        <n v="319"/>
        <n v="192"/>
        <n v="144"/>
        <n v="294"/>
        <n v="74"/>
        <n v="161"/>
        <n v="268"/>
        <n v="304"/>
        <n v="9"/>
        <n v="206"/>
        <n v="41"/>
        <n v="159"/>
        <n v="2"/>
        <n v="160"/>
        <n v="125"/>
        <n v="178"/>
        <n v="315"/>
        <n v="186"/>
        <n v="173"/>
        <n v="367"/>
        <n v="38"/>
        <n v="109"/>
        <n v="123"/>
        <n v="182"/>
        <n v="151"/>
        <n v="100"/>
        <n v="15"/>
        <n v="175"/>
        <n v="19"/>
        <n v="56"/>
        <n v="314"/>
        <n v="107"/>
        <n v="230"/>
        <n v="36"/>
        <n v="177"/>
        <n v="103"/>
        <n v="302"/>
        <n v="299"/>
        <n v="272"/>
        <n v="324"/>
        <n v="94"/>
        <n v="215"/>
        <n v="70"/>
        <n v="101"/>
        <n v="320"/>
        <n v="331"/>
        <n v="7"/>
        <n v="118"/>
        <n v="317"/>
        <n v="286"/>
        <n v="248"/>
        <n v="194"/>
        <n v="172"/>
        <n v="288"/>
        <n v="65"/>
        <n v="280"/>
        <n v="310"/>
        <n v="251"/>
        <n v="216"/>
        <n v="120"/>
        <n v="361"/>
        <n v="8"/>
        <n v="245"/>
        <n v="326"/>
        <n v="300"/>
        <n v="134"/>
        <n v="164"/>
        <n v="96"/>
        <n v="80"/>
        <n v="25"/>
        <n v="115"/>
        <n v="253"/>
        <n v="382"/>
        <n v="297"/>
        <n v="217"/>
        <n v="37"/>
        <n v="212"/>
        <n v="3"/>
        <n v="220"/>
        <n v="355"/>
        <n v="267"/>
        <n v="327"/>
        <n v="73"/>
        <n v="380"/>
        <n v="176"/>
        <n v="146"/>
        <n v="378"/>
        <n v="275"/>
        <n v="112"/>
        <n v="334"/>
        <n v="221"/>
        <n v="290"/>
        <n v="365"/>
        <n v="21"/>
        <n v="278"/>
        <n v="85"/>
        <n v="231"/>
        <n v="332"/>
        <n v="266"/>
        <n v="262"/>
        <n v="229"/>
        <n v="157"/>
        <n v="47"/>
        <n v="234"/>
        <n v="193"/>
        <n v="17"/>
        <n v="55"/>
        <n v="132"/>
        <n v="374"/>
        <n v="201"/>
        <n v="88"/>
        <n v="335"/>
        <n v="308"/>
        <n v="236"/>
        <n v="111"/>
        <n v="152"/>
        <n v="235"/>
        <n v="64"/>
        <n v="265"/>
        <n v="258"/>
        <n v="39"/>
        <n v="279"/>
        <n v="67"/>
        <n v="252"/>
        <n v="171"/>
        <n v="189"/>
        <n v="363"/>
        <n v="77"/>
        <n v="108"/>
        <n v="344"/>
        <n v="312"/>
        <n v="169"/>
        <n v="23"/>
        <n v="239"/>
        <n v="22"/>
        <n v="42"/>
        <n v="350"/>
        <n v="328"/>
        <n v="369"/>
        <n v="289"/>
        <n v="214"/>
        <n v="307"/>
        <n v="99"/>
        <n v="97"/>
        <n v="238"/>
        <n v="226"/>
        <n v="222"/>
        <n v="343"/>
        <n v="359"/>
        <n v="5"/>
        <n v="204"/>
        <n v="165"/>
        <n v="346"/>
        <n v="48"/>
        <n v="207"/>
        <n v="379"/>
        <n v="342"/>
        <n v="224"/>
        <n v="167"/>
        <n v="86"/>
        <n v="149"/>
        <n v="200"/>
        <n v="63"/>
        <n v="145"/>
        <n v="130"/>
        <n v="126"/>
        <n v="339"/>
        <n v="140"/>
        <n v="114"/>
        <n v="76"/>
        <n v="11"/>
        <n v="68"/>
        <n v="242"/>
        <n v="162"/>
        <n v="305"/>
        <n v="148"/>
        <n v="119"/>
        <n v="321"/>
        <n v="30"/>
        <n v="89"/>
        <n v="195"/>
        <n v="191"/>
        <n v="29"/>
        <n v="60"/>
        <n v="283"/>
        <n v="309"/>
        <n v="13"/>
        <n v="170"/>
        <n v="45"/>
        <n v="341"/>
        <n v="293"/>
        <n v="223"/>
        <n v="261"/>
        <n v="256"/>
        <n v="371"/>
        <n v="59"/>
        <n v="249"/>
        <n v="228"/>
        <n v="373"/>
        <n v="301"/>
        <n v="50"/>
        <n v="366"/>
        <n v="35"/>
        <n v="213"/>
        <n v="142"/>
        <n v="291"/>
        <n v="232"/>
        <n v="196"/>
        <n v="255"/>
        <n v="360"/>
        <n v="102"/>
        <n v="143"/>
        <n v="168"/>
        <n v="233"/>
        <n v="4"/>
        <n v="199"/>
        <n v="408"/>
        <n v="405"/>
        <n v="400"/>
        <n v="398"/>
        <n v="393"/>
        <n v="403"/>
        <n v="377"/>
        <n v="383"/>
        <n v="105"/>
        <n v="395"/>
        <n v="401"/>
        <n v="90"/>
        <n v="391"/>
        <n v="399"/>
        <n v="58"/>
        <n v="390"/>
        <n v="269"/>
        <n v="404"/>
        <n v="392"/>
        <n v="396"/>
        <n v="93"/>
        <n v="406"/>
        <n v="387"/>
        <n v="394"/>
        <n v="386"/>
        <n v="397"/>
        <n v="385"/>
        <n v="384"/>
        <n v="388"/>
        <n v="407"/>
        <n v="402"/>
        <n v="389"/>
        <n v="414"/>
        <n v="410"/>
        <n v="412"/>
        <n v="411"/>
        <n v="415"/>
        <n v="413"/>
        <n v="416"/>
        <n v="409"/>
      </sharedItems>
    </cacheField>
    <cacheField name="SalesPerOrder" numFmtId="0" formula="Sales/OrderCt" databaseField="0"/>
    <cacheField name="LinesPerOrder" numFmtId="0" formula="LineCt/OrderCt" databaseField="0"/>
    <cacheField name="QtyPerLine" numFmtId="0" formula="TotQty/LineCt" databaseField="0"/>
    <cacheField name="NP_Prct" numFmtId="0" formula="NetProfit/Sales" databaseField="0"/>
    <cacheField name="GP_Prct" numFmtId="0" formula="GrossProfit/Sales" databaseField="0"/>
  </cacheFields>
  <extLst>
    <ext xmlns:x14="http://schemas.microsoft.com/office/spreadsheetml/2009/9/main" uri="{725AE2AE-9491-48be-B2B4-4EB974FC3084}">
      <x14:pivotCacheDefinition pivotCacheId="61296257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White" refreshedDate="45693.813328472221" createdVersion="8" refreshedVersion="8" minRefreshableVersion="3" recordCount="1526" xr:uid="{DABE218E-5F79-414F-99D2-10FA802BA6E4}">
  <cacheSource type="worksheet">
    <worksheetSource ref="A1:S1527" sheet="Data_Customer_Reg_Sum"/>
  </cacheSource>
  <cacheFields count="24">
    <cacheField name="Yr" numFmtId="0">
      <sharedItems containsSemiMixedTypes="0" containsString="0" containsNumber="1" containsInteger="1" minValue="2022" maxValue="2024" count="3">
        <n v="2022"/>
        <n v="2023"/>
        <n v="2024"/>
      </sharedItems>
    </cacheField>
    <cacheField name="CustAcct" numFmtId="0">
      <sharedItems containsSemiMixedTypes="0" containsString="0" containsNumber="1" containsInteger="1" minValue="104983" maxValue="998890" count="457">
        <n v="104983"/>
        <n v="105021"/>
        <n v="105397"/>
        <n v="106224"/>
        <n v="107439"/>
        <n v="110765"/>
        <n v="113724"/>
        <n v="114251"/>
        <n v="116138"/>
        <n v="117127"/>
        <n v="119707"/>
        <n v="122003"/>
        <n v="123654"/>
        <n v="126102"/>
        <n v="126747"/>
        <n v="127511"/>
        <n v="128453"/>
        <n v="129543"/>
        <n v="130897"/>
        <n v="131289"/>
        <n v="133279"/>
        <n v="134581"/>
        <n v="135228"/>
        <n v="135718"/>
        <n v="136833"/>
        <n v="141109"/>
        <n v="141852"/>
        <n v="143836"/>
        <n v="144503"/>
        <n v="145784"/>
        <n v="153936"/>
        <n v="155535"/>
        <n v="160544"/>
        <n v="162866"/>
        <n v="166523"/>
        <n v="167210"/>
        <n v="167223"/>
        <n v="167602"/>
        <n v="169318"/>
        <n v="173044"/>
        <n v="178150"/>
        <n v="178362"/>
        <n v="178828"/>
        <n v="181012"/>
        <n v="182104"/>
        <n v="185163"/>
        <n v="186360"/>
        <n v="187782"/>
        <n v="188132"/>
        <n v="190859"/>
        <n v="192425"/>
        <n v="193040"/>
        <n v="196519"/>
        <n v="202854"/>
        <n v="203761"/>
        <n v="205478"/>
        <n v="206200"/>
        <n v="206748"/>
        <n v="209666"/>
        <n v="213016"/>
        <n v="219128"/>
        <n v="221841"/>
        <n v="223205"/>
        <n v="226667"/>
        <n v="228068"/>
        <n v="230574"/>
        <n v="234303"/>
        <n v="235115"/>
        <n v="235689"/>
        <n v="235971"/>
        <n v="243906"/>
        <n v="247473"/>
        <n v="248351"/>
        <n v="249077"/>
        <n v="250641"/>
        <n v="251781"/>
        <n v="253723"/>
        <n v="263517"/>
        <n v="268288"/>
        <n v="270575"/>
        <n v="271885"/>
        <n v="273027"/>
        <n v="280877"/>
        <n v="281083"/>
        <n v="282916"/>
        <n v="284988"/>
        <n v="287037"/>
        <n v="288308"/>
        <n v="289007"/>
        <n v="294766"/>
        <n v="298703"/>
        <n v="302233"/>
        <n v="303477"/>
        <n v="304909"/>
        <n v="308218"/>
        <n v="309059"/>
        <n v="309319"/>
        <n v="309592"/>
        <n v="310640"/>
        <n v="311100"/>
        <n v="314704"/>
        <n v="315225"/>
        <n v="316008"/>
        <n v="316478"/>
        <n v="317731"/>
        <n v="321904"/>
        <n v="322483"/>
        <n v="322666"/>
        <n v="327287"/>
        <n v="329101"/>
        <n v="331231"/>
        <n v="332181"/>
        <n v="333362"/>
        <n v="333866"/>
        <n v="335207"/>
        <n v="343812"/>
        <n v="350201"/>
        <n v="352289"/>
        <n v="354104"/>
        <n v="354709"/>
        <n v="356398"/>
        <n v="356684"/>
        <n v="358146"/>
        <n v="359285"/>
        <n v="364956"/>
        <n v="365924"/>
        <n v="368143"/>
        <n v="369346"/>
        <n v="370695"/>
        <n v="375019"/>
        <n v="375945"/>
        <n v="375968"/>
        <n v="377121"/>
        <n v="380543"/>
        <n v="384965"/>
        <n v="392244"/>
        <n v="398755"/>
        <n v="399454"/>
        <n v="400575"/>
        <n v="401800"/>
        <n v="405328"/>
        <n v="419039"/>
        <n v="422074"/>
        <n v="423222"/>
        <n v="423877"/>
        <n v="425978"/>
        <n v="426484"/>
        <n v="427110"/>
        <n v="427511"/>
        <n v="428625"/>
        <n v="431898"/>
        <n v="435694"/>
        <n v="436782"/>
        <n v="437005"/>
        <n v="438205"/>
        <n v="444410"/>
        <n v="444980"/>
        <n v="448696"/>
        <n v="453953"/>
        <n v="458704"/>
        <n v="459139"/>
        <n v="461878"/>
        <n v="463072"/>
        <n v="465325"/>
        <n v="466132"/>
        <n v="466514"/>
        <n v="466846"/>
        <n v="469339"/>
        <n v="470647"/>
        <n v="476374"/>
        <n v="478552"/>
        <n v="481214"/>
        <n v="484340"/>
        <n v="495647"/>
        <n v="497086"/>
        <n v="499295"/>
        <n v="504704"/>
        <n v="504855"/>
        <n v="507312"/>
        <n v="510508"/>
        <n v="519375"/>
        <n v="521200"/>
        <n v="522997"/>
        <n v="529212"/>
        <n v="531401"/>
        <n v="537905"/>
        <n v="539714"/>
        <n v="545957"/>
        <n v="547050"/>
        <n v="548541"/>
        <n v="551554"/>
        <n v="551613"/>
        <n v="551787"/>
        <n v="552357"/>
        <n v="552957"/>
        <n v="553426"/>
        <n v="554730"/>
        <n v="557371"/>
        <n v="558463"/>
        <n v="560409"/>
        <n v="562725"/>
        <n v="563414"/>
        <n v="572805"/>
        <n v="576838"/>
        <n v="577416"/>
        <n v="583353"/>
        <n v="583942"/>
        <n v="584221"/>
        <n v="586197"/>
        <n v="587438"/>
        <n v="589473"/>
        <n v="595666"/>
        <n v="596579"/>
        <n v="599426"/>
        <n v="601052"/>
        <n v="604851"/>
        <n v="609362"/>
        <n v="609954"/>
        <n v="613934"/>
        <n v="615144"/>
        <n v="618134"/>
        <n v="619986"/>
        <n v="621024"/>
        <n v="623122"/>
        <n v="623397"/>
        <n v="626603"/>
        <n v="629125"/>
        <n v="629321"/>
        <n v="633660"/>
        <n v="634254"/>
        <n v="635306"/>
        <n v="636281"/>
        <n v="642012"/>
        <n v="648045"/>
        <n v="650314"/>
        <n v="650722"/>
        <n v="652151"/>
        <n v="656457"/>
        <n v="658048"/>
        <n v="659545"/>
        <n v="661754"/>
        <n v="665523"/>
        <n v="665540"/>
        <n v="667972"/>
        <n v="668464"/>
        <n v="673382"/>
        <n v="676623"/>
        <n v="678432"/>
        <n v="687380"/>
        <n v="688075"/>
        <n v="688564"/>
        <n v="690065"/>
        <n v="692504"/>
        <n v="692546"/>
        <n v="692982"/>
        <n v="697252"/>
        <n v="701147"/>
        <n v="703857"/>
        <n v="707741"/>
        <n v="713162"/>
        <n v="714082"/>
        <n v="716851"/>
        <n v="725619"/>
        <n v="726602"/>
        <n v="727745"/>
        <n v="728140"/>
        <n v="729882"/>
        <n v="731519"/>
        <n v="733583"/>
        <n v="734173"/>
        <n v="734174"/>
        <n v="735008"/>
        <n v="736536"/>
        <n v="737682"/>
        <n v="737951"/>
        <n v="739560"/>
        <n v="742000"/>
        <n v="742625"/>
        <n v="743099"/>
        <n v="753097"/>
        <n v="755085"/>
        <n v="755161"/>
        <n v="755634"/>
        <n v="758545"/>
        <n v="758786"/>
        <n v="759445"/>
        <n v="762085"/>
        <n v="762662"/>
        <n v="765294"/>
        <n v="766167"/>
        <n v="767999"/>
        <n v="768405"/>
        <n v="769640"/>
        <n v="772049"/>
        <n v="772168"/>
        <n v="772869"/>
        <n v="775247"/>
        <n v="776236"/>
        <n v="782190"/>
        <n v="783424"/>
        <n v="784350"/>
        <n v="784373"/>
        <n v="789083"/>
        <n v="790239"/>
        <n v="791348"/>
        <n v="791644"/>
        <n v="794144"/>
        <n v="794844"/>
        <n v="798176"/>
        <n v="800587"/>
        <n v="809850"/>
        <n v="809877"/>
        <n v="810749"/>
        <n v="811025"/>
        <n v="812659"/>
        <n v="826226"/>
        <n v="828176"/>
        <n v="832569"/>
        <n v="833196"/>
        <n v="833290"/>
        <n v="836042"/>
        <n v="852031"/>
        <n v="852968"/>
        <n v="857703"/>
        <n v="861673"/>
        <n v="864241"/>
        <n v="865220"/>
        <n v="866033"/>
        <n v="867297"/>
        <n v="868970"/>
        <n v="870139"/>
        <n v="873279"/>
        <n v="873602"/>
        <n v="874423"/>
        <n v="875444"/>
        <n v="879751"/>
        <n v="883141"/>
        <n v="884431"/>
        <n v="886262"/>
        <n v="888162"/>
        <n v="888177"/>
        <n v="892554"/>
        <n v="892687"/>
        <n v="899280"/>
        <n v="903842"/>
        <n v="906206"/>
        <n v="910039"/>
        <n v="911084"/>
        <n v="913384"/>
        <n v="915359"/>
        <n v="916061"/>
        <n v="917647"/>
        <n v="921547"/>
        <n v="923218"/>
        <n v="925350"/>
        <n v="927217"/>
        <n v="934743"/>
        <n v="937176"/>
        <n v="940550"/>
        <n v="944227"/>
        <n v="946372"/>
        <n v="947664"/>
        <n v="948416"/>
        <n v="952514"/>
        <n v="957289"/>
        <n v="960888"/>
        <n v="961606"/>
        <n v="962009"/>
        <n v="964263"/>
        <n v="968160"/>
        <n v="969030"/>
        <n v="970339"/>
        <n v="970419"/>
        <n v="972717"/>
        <n v="976942"/>
        <n v="980507"/>
        <n v="981931"/>
        <n v="984391"/>
        <n v="984729"/>
        <n v="988636"/>
        <n v="998761"/>
        <n v="998890"/>
        <n v="122095"/>
        <n v="145944"/>
        <n v="146932"/>
        <n v="160574"/>
        <n v="214228"/>
        <n v="245593"/>
        <n v="259545"/>
        <n v="261329"/>
        <n v="328781"/>
        <n v="351916"/>
        <n v="400447"/>
        <n v="432450"/>
        <n v="439017"/>
        <n v="477716"/>
        <n v="480813"/>
        <n v="493267"/>
        <n v="495920"/>
        <n v="498034"/>
        <n v="524048"/>
        <n v="550437"/>
        <n v="553736"/>
        <n v="578075"/>
        <n v="587622"/>
        <n v="610296"/>
        <n v="630627"/>
        <n v="642395"/>
        <n v="652071"/>
        <n v="685207"/>
        <n v="693197"/>
        <n v="703561"/>
        <n v="754348"/>
        <n v="765645"/>
        <n v="781121"/>
        <n v="787678"/>
        <n v="820884"/>
        <n v="827265"/>
        <n v="858490"/>
        <n v="879102"/>
        <n v="901914"/>
        <n v="903026"/>
        <n v="915339"/>
        <n v="137653"/>
        <n v="158844"/>
        <n v="203619"/>
        <n v="243584"/>
        <n v="251556"/>
        <n v="251768"/>
        <n v="260421"/>
        <n v="310424"/>
        <n v="387642"/>
        <n v="406292"/>
        <n v="420491"/>
        <n v="438992"/>
        <n v="453231"/>
        <n v="491604"/>
        <n v="512144"/>
        <n v="519127"/>
        <n v="523111"/>
        <n v="527295"/>
        <n v="554565"/>
        <n v="577120"/>
        <n v="620024"/>
        <n v="622601"/>
        <n v="629568"/>
        <n v="673908"/>
        <n v="680544"/>
        <n v="762091"/>
        <n v="778358"/>
        <n v="811829"/>
        <n v="848299"/>
        <n v="852502"/>
        <n v="914425"/>
        <n v="921608"/>
        <n v="958859"/>
        <n v="989399"/>
      </sharedItems>
    </cacheField>
    <cacheField name="CustomerName" numFmtId="0">
      <sharedItems count="459">
        <s v="Alpine Apex Apparel"/>
        <s v="Alpine Arcades"/>
        <s v="Aura Adventures"/>
        <s v="Mountain Apparel"/>
        <s v="AE Publishing"/>
        <s v="Apex Aroma"/>
        <s v="Ariendia Technologies"/>
        <s v="Apex Horizons"/>
        <s v="Brown Industrial"/>
        <s v="Aqua Pools"/>
        <s v="Arbor Aura"/>
        <s v="Arcadia Analytics"/>
        <s v="Vanda Power"/>
        <s v="Aspen &amp; Oak"/>
        <s v="Aspen Rentals"/>
        <s v="Aura &amp; Iron"/>
        <s v="Global Financial"/>
        <s v="Aurora Apparel"/>
        <s v="Azure Inc"/>
        <s v="Bora Bay Imports"/>
        <s v="Bamboo Blossom Florists"/>
        <s v="Merriam Consulting"/>
        <s v="Breeze Bistro"/>
        <s v="Bamboo Furnishings"/>
        <s v="Bamboo Grove Bistro"/>
        <s v="Beacon Bay"/>
        <s v="Beacon Builders"/>
        <s v="Eastern Distributors"/>
        <s v="Blaze Bazaar"/>
        <s v="Blue Barn"/>
        <s v="Blue Heron"/>
        <s v="Blue Horizon Ventures"/>
        <s v="Blue Jay Bay"/>
        <s v="BlackRock Bites"/>
        <s v="Blush Bloom"/>
        <s v="Bold Beam"/>
        <s v="Bold Brew"/>
        <s v="All Natural Foods"/>
        <s v="Brave &amp; Sage"/>
        <s v="Bright Aura"/>
        <s v="Brite &amp; Bloom"/>
        <s v="BriteVista"/>
        <s v="ByteBloom"/>
        <s v="Canvas Co."/>
        <s v="Cascade Creations"/>
        <s v="Catalyst Consulting"/>
        <s v="Catalyst Creative"/>
        <s v="James &amp; Fern"/>
        <s v="Cedar &amp; Sky"/>
        <s v="Arizona University"/>
        <s v="Cedar &amp; Stone"/>
        <s v="Mountain Cove"/>
        <s v="Speedway Motor Co."/>
        <s v="Cedar Crest Homes"/>
        <s v="Cedar Springs Spa"/>
        <s v="Allied Factories"/>
        <s v="Clear Sunset"/>
        <s v="Celestial Cliff"/>
        <s v="Cinder &amp; Sage"/>
        <s v="City Glow"/>
        <s v="City Line Co."/>
        <s v="City Stone"/>
        <s v="ClearSky Co."/>
        <s v="Zain Mortgage"/>
        <s v="Cliff &amp; Clay"/>
        <s v="Cloud Crest"/>
        <s v="CloudForge"/>
        <s v="Clover Coast"/>
        <s v="Coast &amp; Cedar"/>
        <s v="Copper &amp; Craft"/>
        <s v="Copper Canyon Coffee"/>
        <s v="Wallen Home Furnishings"/>
        <s v="Cooper Crafts"/>
        <s v="Southern Foods"/>
        <s v="Canyon Logistics"/>
        <s v="Green Clover"/>
        <s v="Copper Compass Navigation"/>
        <s v="Bently Foods"/>
        <s v="Crown Catering"/>
        <s v="Coral Coast Craftworks"/>
        <s v="Blue Coast Inc"/>
        <s v="Crest Consulting"/>
        <s v="Coral Craftworks"/>
        <s v="Coral Crest Cruises"/>
        <s v="Williams Real Estate"/>
        <s v="Crown Casinos"/>
        <s v="Core Consulting"/>
        <s v="Cove &amp; Canvas"/>
        <s v="CoveCraft"/>
        <s v="Cozy Compass"/>
        <s v="Crimson Canyon"/>
        <s v="Crimson Cascade Creations"/>
        <s v="Texas Technical College"/>
        <s v="Cascade Wines"/>
        <s v="Crimson Clay"/>
        <s v="Coastal Surf Shop"/>
        <s v="Bert Electronics"/>
        <s v="Cove Creations"/>
        <s v="Crimson Creek Brewery"/>
        <s v="Creative Chocolates"/>
        <s v="Johnson Crest Builders"/>
        <s v="Crystal Glassworks"/>
        <s v="eTech Depot"/>
        <s v="Crystal Consulting"/>
        <s v="Crystal Creations"/>
        <s v="Mariana Jewelry"/>
        <s v="Dawn &amp; Dusk"/>
        <s v="Desert Bloom Florists"/>
        <s v="Digital Drift"/>
        <s v="Dream &amp; Drift"/>
        <s v="Drift &amp; Sons"/>
        <s v="Driftwood &amp; Dew"/>
        <s v="Driftwood Creations"/>
        <s v="Zain Financial"/>
        <s v="Big Apple Foods"/>
        <s v="DwellWave"/>
        <s v="Earth Echo"/>
        <s v="Spruce &amp; Elm"/>
        <s v="Echo Earth"/>
        <s v="Echo Enterprises"/>
        <s v="Echoes &amp; Ember"/>
        <s v="Wave Audio"/>
        <s v="Electric Echo Electronics"/>
        <s v="Electric Energy"/>
        <s v="Electric Edge Gaming"/>
        <s v="Ember Electronics"/>
        <s v="Electric Ember Audio"/>
        <s v="Electric Ember Studios"/>
        <s v="Element Earth"/>
        <s v="Elemental Energy"/>
        <s v="Elevation Enterprises"/>
        <s v="Ember Edge"/>
        <s v="Ember Essentials"/>
        <s v="Pure Essence"/>
        <s v="EmberStone"/>
        <s v="Emerald Echo Music"/>
        <s v="Emerald Eclipse Energy"/>
        <s v="Emerald Edge Engineering"/>
        <s v="Enchanted Earth"/>
        <s v="Enigma Enterprises"/>
        <s v="Ether Echo"/>
        <s v="Ether Edge"/>
        <s v="EtherEase"/>
        <s v="Fable Flora"/>
        <s v="eBusiness Services"/>
        <s v="Flora Forge"/>
        <s v="Flux &amp; Flow"/>
        <s v="Forest Services"/>
        <s v="Forge &amp; Fern"/>
        <s v="Fresh Finch"/>
        <s v="CallTech Phone Services"/>
        <s v="FreshFields"/>
        <s v="FreshSprout"/>
        <s v="Frost &amp; Forge"/>
        <s v="Frost Forest"/>
        <s v="Fable Bookstores"/>
        <s v="Frosted Fawn"/>
        <s v="Frosted Delicacies Bakery"/>
        <s v="Frost Furnishings"/>
        <s v="Frost Apparel"/>
        <s v="North West Bank"/>
        <s v="Jameson Consulting"/>
        <s v="FrostFire Furnishings"/>
        <s v="Fusion Finance"/>
        <s v="FusionFrame"/>
        <s v="Future Forge"/>
        <s v="Genesis Group"/>
        <s v="Gilded Glow"/>
        <s v="Glacier Glimpse Photography"/>
        <s v="Glacier Grove Farms"/>
        <s v="Peak Time Outdoors"/>
        <s v="Quick Web Solutions"/>
        <s v="Glade Goods"/>
        <s v="Glade Grove"/>
        <s v="Glimmer Grove"/>
        <s v="Butler and Sons"/>
        <s v="Glow &amp; Gather"/>
        <s v="Glow Guild"/>
        <s v="Golden Garments"/>
        <s v="Golden Lights Gear"/>
        <s v="Gateway Gourmet"/>
        <s v="Glade Gardens"/>
        <s v="Golden Grove Catering"/>
        <s v="Golden Grove Gaming"/>
        <s v="Golden Graphics"/>
        <s v="Fast Track Computers"/>
        <s v="Granite Services"/>
        <s v="Granite Grove"/>
        <s v="Green &amp; Gold"/>
        <s v="Jay &amp; Jay Construction"/>
        <s v="GreenLeaf Organics"/>
        <s v="GreenSpire"/>
        <s v="Grove &amp; Gather"/>
        <s v="Grove Solutions"/>
        <s v="Halo &amp; Horizon"/>
        <s v="Harbor Halo"/>
        <s v="Harbor Hues"/>
        <s v="Hair Services"/>
        <s v="Harbor Homes"/>
        <s v="Harmony Harbor Counseling"/>
        <s v="Harvest Halo"/>
        <s v="Harvest Hill"/>
        <s v="HeartBloom"/>
        <s v="Hearth &amp; Haven"/>
        <s v="Hearth &amp; Stone"/>
        <s v="High Tide Labs"/>
        <s v="Horizon Healthcare"/>
        <s v="Horizon Hive"/>
        <s v="Horizon Holdings"/>
        <s v="South West Phones"/>
        <s v="Ignite Industries"/>
        <s v="Indigo &amp; Ivory"/>
        <s v="Indigo Echo"/>
        <s v="Audio Illusions"/>
        <s v="Indigo Consulting"/>
        <s v="Indigo Ivy"/>
        <s v="Island Cruises"/>
        <s v="Infinite Ideas"/>
        <s v="Infinite Insights"/>
        <s v="Infinity Services"/>
        <s v="Ink &amp; Iron"/>
        <s v="Insight Innovations"/>
        <s v="Illinois University"/>
        <s v="Iron &amp; Ivy"/>
        <s v="Industrial Solutions"/>
        <s v="Steel Birch"/>
        <s v="Iron Solutions"/>
        <s v="Ironclad Innovations"/>
        <s v="Ironwood Industries"/>
        <s v="Home Innovations"/>
        <s v="Ivory Ink"/>
        <s v="Ivory Isle"/>
        <s v="National Distributors"/>
        <s v="Lumina Luxe Interiors"/>
        <s v="Luminous Labs"/>
        <s v="Luna Light"/>
        <s v="Nover, Inc."/>
        <s v="Luna Loop"/>
        <s v="Lux Lounge"/>
        <s v="LunaLeaf"/>
        <s v="Lunar Lagoon Logistics"/>
        <s v="Seattle Coffee"/>
        <s v="Lunar Lagoon Pools"/>
        <s v="Clear Lens Logistics"/>
        <s v="Moonlight Photography"/>
        <s v="Lens Productions"/>
        <s v="Rover Tech"/>
        <s v="Loft Designs"/>
        <s v="Lush Lane"/>
        <s v="Lush Layers"/>
        <s v="Johnson Technology Services"/>
        <s v="Cigar Haven"/>
        <s v="Luxe Lagoon"/>
        <s v="Luxe Lane"/>
        <s v="Lexas Lantern"/>
        <s v="Luxe Layers"/>
        <s v="Lush Loft"/>
        <s v="Wilson Financial Services"/>
        <s v="Lazy Lounge"/>
        <s v="Luxure Lab"/>
        <s v="Maple Mountain Coffee"/>
        <s v="Moore Distributors"/>
        <s v="Maple Mountain Motors"/>
        <s v="Marble &amp; Moss"/>
        <s v="Meadow Mint"/>
        <s v="MeadowMist"/>
        <s v="Mesa Muse"/>
        <s v="MetroMeadow"/>
        <s v="Midnight Flora"/>
        <s v="Communication Specialists"/>
        <s v="Midnight  Studios"/>
        <s v="Meadow Markets"/>
        <s v="Midnight Meadow Music"/>
        <s v="Midnight Mirage Entertainment"/>
        <s v="Willow Markets"/>
        <s v="Midnight Mirage Music"/>
        <s v="Midnight Moss"/>
        <s v="Midnight Muse"/>
        <s v="Mist &amp; Moss"/>
        <s v="Momentum Marketing"/>
        <s v="Momentum Media"/>
        <s v="National Brokers"/>
        <s v="Moonlight Mirage Media"/>
        <s v="Moonstone Meadow"/>
        <s v="Mosaic Media"/>
        <s v="Mosaic Muse"/>
        <s v="Moss &amp; Ember"/>
        <s v="Moss Consulting"/>
        <s v="Sam &amp; Moon"/>
        <s v="Mountain &amp; Mist"/>
        <s v="Mountain Adventures"/>
        <s v="Mystic Meadow Labs"/>
        <s v="Whole Meadow Botanicals"/>
        <s v="Mystic Moss"/>
        <s v="Mystic Vine"/>
        <s v="Nectar Network"/>
        <s v="Eastern Bank"/>
        <s v="NectarNest Honey Farms"/>
        <s v="Chandra Technology"/>
        <s v="Neon Nightlife"/>
        <s v="Night Studios"/>
        <s v="Neon Nook"/>
        <s v="Draft Solutions"/>
        <s v="Nest &amp; North"/>
        <s v="Nest Nurture"/>
        <s v="NextNest Homes"/>
        <s v="Nexus Networks"/>
        <s v="Nexus Nexus"/>
        <s v="Night &amp; Light"/>
        <s v="Night Oak Inc."/>
        <s v="NightWind Co."/>
        <s v="Nimbus Networks"/>
        <s v="North Harvest"/>
        <s v="Texas Shipping"/>
        <s v="North Nook"/>
        <s v="North Star Nest"/>
        <s v="Nova Nest"/>
        <s v="Nova Nexus Solutions"/>
        <s v="Nova Industries"/>
        <s v="Oasis &amp; Oak"/>
        <s v="Ocean Aura"/>
        <s v="Ocean Oracle Shipping"/>
        <s v="Ocean’s Edge"/>
        <s v="Boulder Construction"/>
        <s v="Oceanic Orbit Maritime"/>
        <s v="Global Connections"/>
        <s v="Odyssey Operations"/>
        <s v="Allandra Enterprises"/>
        <s v="Olive &amp; Iron"/>
        <s v="Olive Oak Botanicals"/>
        <s v="Jayce Communications"/>
        <s v="Olive Oil Inovations"/>
        <s v="Onyx Orchard Tech"/>
        <s v="Opal Owl Bookstore"/>
        <s v="Orbit Outfitters"/>
        <s v="Orchard Oasis"/>
        <s v="DC Distributors"/>
        <s v="Jameson Mobile Tech"/>
        <s v="Peak &amp; Pine"/>
        <s v="Peak Pollen Solutions"/>
        <s v="Peak Performance"/>
        <s v="Phoenix Enterprises"/>
        <s v="Phoenix Finance"/>
        <s v="Pine Peak Pizzeria"/>
        <s v="Pinnacle Productions"/>
        <s v="PixelPerfect Studios"/>
        <s v="PixelPort"/>
        <s v="Platinum Peak Motors"/>
        <s v="Pulse Planet"/>
        <s v="Businesss Connections"/>
        <s v="Pulse Productions"/>
        <s v="Advanced Technologies"/>
        <s v="South West Power"/>
        <s v="Pure &amp; Simple"/>
        <s v="International Shipping"/>
        <s v="Pure Pacific"/>
        <s v="Pure Palate"/>
        <s v="Pure Peak"/>
        <s v="Pure Pine"/>
        <s v="Quick Bloom"/>
        <s v="PureEssence"/>
        <s v="Green Fields"/>
        <s v="Quantum Coast Consulting"/>
        <s v="Quantum Leap Innovations"/>
        <s v="Energy Quench"/>
        <s v="Quantum Qube"/>
        <s v="Quantum Quest Labs"/>
        <s v="Quill Designs"/>
        <s v="Quantum Quill Publishing"/>
        <s v="Quantum Ventures"/>
        <s v="Rain Technologies"/>
        <s v="Radiant Realty"/>
        <s v="Radiant Reef Aquatics"/>
        <s v="Reef Resorts"/>
        <s v="Radiant Resources"/>
        <s v="Radiant Ridge Realty"/>
        <s v="River Healthcare"/>
        <s v="Standard Services"/>
        <s v="Merris Real Estate"/>
        <s v="Radiant River Resorts"/>
        <s v="Jenson Industries"/>
        <s v="RapidRise Fitness"/>
        <s v="TechWave Systems"/>
        <s v="Discount Audio &amp; Tech"/>
        <s v="Crimson Cup Coffee"/>
        <s v="Epiphany Artworks"/>
        <s v="Frosted Bliss Bakery"/>
        <s v="Haven Holistic Healing"/>
        <s v="Urban Market Co."/>
        <s v="Infinity Code Works"/>
        <s v="Euphoria Wellness Spa"/>
        <s v="Vivid Vision Productions"/>
        <s v="Aurora Media Studios"/>
        <s v="Dreamscape Design Co."/>
        <s v="Elevate Health Collective"/>
        <s v="Harmony Wellness Center"/>
        <s v="Zenith Fitness Club"/>
        <s v="CloudSmith Technologies"/>
        <s v="Cloud Nine Chocolates"/>
        <s v="Luxe Threads Boutique"/>
        <s v="NovaTech Solutions"/>
        <s v="Chic Nest Décor"/>
        <s v="Radiant Reel Studios"/>
        <s v="Vital Glow Skincare"/>
        <s v="ByteTrail Software"/>
        <s v="Stellar Gadgets Co."/>
        <s v="Orbital Data Labs"/>
        <s v="The Scripted Sage Publishing"/>
        <s v="PureSpring Naturals"/>
        <s v="Momentum Music Collective"/>
        <s v="Celestial Canvas Creations"/>
        <s v="Lyrical Lens Photography"/>
        <s v="Serenity Yoga Haven"/>
        <s v="Balanced Path Nutrition"/>
        <s v="Pulse Digital Dynamics"/>
        <s v="Infinite Muse Agency"/>
        <s v="The Vintage Vault"/>
        <s v="Timeless Trinkets &amp; Co."/>
        <s v="Quantum Core Ventures"/>
        <s v="Golden Grain Brewery"/>
        <s v="Aether AI Innovations"/>
        <s v="Lumina Health Co."/>
        <s v="HyperSphere Innovations"/>
        <s v="Healthy Plate"/>
        <s v="Expert Tattoos"/>
        <s v="Dexter Inc."/>
        <s v="Licensing Inc."/>
        <s v="Coffee Suppliers"/>
        <s v="Gibson Inc."/>
        <s v="Cyber Security Specialists"/>
        <s v="Southeast Diocese"/>
        <s v="Technology Pros"/>
        <s v="Hot Shot Shipping"/>
        <s v="Zara Regional Distributors"/>
        <s v="Fantasy Books"/>
        <s v="Fitness Solutions"/>
        <s v="Traylor Bookkeeping"/>
        <s v="Eye Specialists"/>
        <s v="Plants for Life"/>
        <s v="Safety Bank"/>
        <s v="Cliff Realty"/>
        <s v="Bakery Supplies"/>
        <s v="Northwestern Credit Union"/>
        <s v="Computer Doctors"/>
        <s v="J.P. Steakhouse"/>
        <s v="Qwill Printing"/>
        <s v="Peak Coffee"/>
        <s v="Best Burgers"/>
        <s v="Reliable Car Sales"/>
        <s v="Hill Winery"/>
        <s v="Promise Insurance"/>
        <s v="B&amp;D Brewing Co."/>
        <s v="Reliable Accountants"/>
        <s v="Becker's Auto"/>
        <s v="Health National"/>
        <s v="Amy's Grocers"/>
        <s v="Clayton Insurance"/>
        <s v="South East Medical"/>
        <s v="Night Security"/>
      </sharedItems>
    </cacheField>
    <cacheField name="RegionName" numFmtId="0">
      <sharedItems count="6">
        <s v="04-South Central"/>
        <s v="05-North East"/>
        <s v="02-South West"/>
        <s v="01-North West"/>
        <s v="03-North Central"/>
        <s v="06-South East"/>
      </sharedItems>
    </cacheField>
    <cacheField name="AccountRep" numFmtId="0">
      <sharedItems count="44">
        <s v="Kim Pearson"/>
        <s v="Mary Amendola"/>
        <s v="Ian Juliano"/>
        <s v="Hugo Vale"/>
        <s v="Benny Wilder"/>
        <s v="Paul Martell"/>
        <s v="Javier Salinas"/>
        <s v="Claudia Schwartz"/>
        <s v="Rebecca Jimenez"/>
        <s v="Jeannie Skiles"/>
        <s v="Carol Mathews"/>
        <s v="Josh Banks"/>
        <s v="Debbie Wong"/>
        <s v="Dora Tsai"/>
        <s v="Mikhail Reilly"/>
        <s v="Katie Sweeney"/>
        <s v="Malik Mann"/>
        <s v="Alex Kwon"/>
        <s v="Gerald Wilson"/>
        <s v="Kevin Baxter"/>
        <s v="Amy Blye"/>
        <s v="Nina Fuentes"/>
        <s v="Ronnie Estrada"/>
        <s v="Quinn York"/>
        <s v="Celia Pasillas"/>
        <s v="Debbie Green"/>
        <s v="Mosaki Ishak"/>
        <s v="Jack Gao"/>
        <s v="Alberto Hunt"/>
        <s v="Bill Hampton"/>
        <s v="Kurt Valentine"/>
        <s v="Sivesh Saleh"/>
        <s v="Ray McDermott"/>
        <s v="John Foley"/>
        <s v="Carmen Blakemoore"/>
        <s v="Sienna Calderon"/>
        <s v="Janet Phillips"/>
        <s v="Elena Crosswell"/>
        <s v="Aria Langston"/>
        <s v="Caleb Thorne"/>
        <s v="Megan Neal"/>
        <s v="Tamera Arnold"/>
        <s v="Isaac Siegler"/>
        <s v="Patricia Joseph"/>
      </sharedItems>
    </cacheField>
    <cacheField name="OwningRegionName" numFmtId="49">
      <sharedItems count="6">
        <s v="04-South Central"/>
        <s v="05-North East"/>
        <s v="02-South West"/>
        <s v="03-North Central"/>
        <s v="06-South East"/>
        <s v="01-North West"/>
      </sharedItems>
    </cacheField>
    <cacheField name="CustType" numFmtId="0">
      <sharedItems count="2">
        <s v="Regional"/>
        <s v="National"/>
      </sharedItems>
    </cacheField>
    <cacheField name="CustSegment" numFmtId="0">
      <sharedItems count="4">
        <s v="Small"/>
        <s v="Medium"/>
        <s v="Large"/>
        <s v="Top Tier"/>
      </sharedItems>
    </cacheField>
    <cacheField name="OrderCt" numFmtId="3">
      <sharedItems containsSemiMixedTypes="0" containsString="0" containsNumber="1" containsInteger="1" minValue="1" maxValue="252"/>
    </cacheField>
    <cacheField name="LineCt" numFmtId="3">
      <sharedItems containsSemiMixedTypes="0" containsString="0" containsNumber="1" containsInteger="1" minValue="1" maxValue="1735"/>
    </cacheField>
    <cacheField name="TotQty" numFmtId="3">
      <sharedItems containsSemiMixedTypes="0" containsString="0" containsNumber="1" containsInteger="1" minValue="1" maxValue="9349"/>
    </cacheField>
    <cacheField name="Sales" numFmtId="164">
      <sharedItems containsSemiMixedTypes="0" containsString="0" containsNumber="1" minValue="7.992" maxValue="372484.62329999998"/>
    </cacheField>
    <cacheField name="OrderSales" numFmtId="164">
      <sharedItems containsSemiMixedTypes="0" containsString="0" containsNumber="1" minValue="7.992" maxValue="4709.0490913043404"/>
    </cacheField>
    <cacheField name="OrderLines" numFmtId="167">
      <sharedItems containsSemiMixedTypes="0" containsString="0" containsNumber="1" minValue="1" maxValue="15"/>
    </cacheField>
    <cacheField name="LineQty" numFmtId="167">
      <sharedItems containsSemiMixedTypes="0" containsString="0" containsNumber="1" minValue="1" maxValue="12.4694835680751"/>
    </cacheField>
    <cacheField name="GrossProfit" numFmtId="0">
      <sharedItems containsSemiMixedTypes="0" containsString="0" containsNumber="1" minValue="-7977.2130000000197" maxValue="66781.220799999996"/>
    </cacheField>
    <cacheField name="GP_Prcnt" numFmtId="165">
      <sharedItems containsSemiMixedTypes="0" containsString="0" containsNumber="1" minValue="-0.198694681935175" maxValue="0.45693273724421601"/>
    </cacheField>
    <cacheField name="NetProfit" numFmtId="0">
      <sharedItems containsSemiMixedTypes="0" containsString="0" containsNumber="1" minValue="-15359.213" maxValue="64873.220800000003"/>
    </cacheField>
    <cacheField name="NP_Prcnt" numFmtId="165">
      <sharedItems containsSemiMixedTypes="0" containsString="0" containsNumber="1" minValue="-3.7047047047046999" maxValue="0.42724609880714198"/>
    </cacheField>
    <cacheField name="LinesPerOrder" numFmtId="0" formula="LineCt/OrderCt" databaseField="0"/>
    <cacheField name="SalesPerOrder" numFmtId="0" formula="Sales/OrderCt" databaseField="0"/>
    <cacheField name="QtyPerLine" numFmtId="0" formula="TotQty/LineCt" databaseField="0"/>
    <cacheField name="GP_Prct" numFmtId="0" formula="GrossProfit/Sales" databaseField="0"/>
    <cacheField name="NP_Prct" numFmtId="0" formula="NetProfit/Sales" databaseField="0"/>
  </cacheFields>
  <extLst>
    <ext xmlns:x14="http://schemas.microsoft.com/office/spreadsheetml/2009/9/main" uri="{725AE2AE-9491-48be-B2B4-4EB974FC3084}">
      <x14:pivotCacheDefinition pivotCacheId="61871838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3">
  <r>
    <x v="0"/>
    <x v="0"/>
    <x v="0"/>
    <x v="0"/>
    <x v="0"/>
    <x v="0"/>
    <n v="39"/>
    <n v="94"/>
    <n v="175"/>
    <n v="8273.7999999999993"/>
    <n v="212.148717948718"/>
    <n v="2.4102564102564101"/>
    <n v="1.86170212765957"/>
    <n v="3044.4"/>
    <n v="0.36795668254006603"/>
    <n v="1859.4"/>
    <n v="0.22473349609611101"/>
    <x v="0"/>
    <x v="0"/>
    <x v="0"/>
  </r>
  <r>
    <x v="0"/>
    <x v="1"/>
    <x v="1"/>
    <x v="1"/>
    <x v="1"/>
    <x v="0"/>
    <n v="76"/>
    <n v="232"/>
    <n v="1013"/>
    <n v="34904.82"/>
    <n v="459.27394736842098"/>
    <n v="3.0526315789473699"/>
    <n v="4.3663793103448301"/>
    <n v="5817.47"/>
    <n v="0.16666666666666699"/>
    <n v="3211.22"/>
    <n v="9.1999328459507895E-2"/>
    <x v="1"/>
    <x v="1"/>
    <x v="1"/>
  </r>
  <r>
    <x v="0"/>
    <x v="2"/>
    <x v="2"/>
    <x v="2"/>
    <x v="2"/>
    <x v="0"/>
    <n v="27"/>
    <n v="36"/>
    <n v="98"/>
    <n v="3671.2159999999999"/>
    <n v="135.970962962963"/>
    <n v="1.3333333333333299"/>
    <n v="2.7222222222222201"/>
    <n v="1357.5160000000001"/>
    <n v="0.36977284910503799"/>
    <n v="453.916"/>
    <n v="0.12364186689097"/>
    <x v="2"/>
    <x v="2"/>
    <x v="2"/>
  </r>
  <r>
    <x v="0"/>
    <x v="3"/>
    <x v="3"/>
    <x v="1"/>
    <x v="3"/>
    <x v="0"/>
    <n v="109"/>
    <n v="396"/>
    <n v="1873"/>
    <n v="82515.489000000001"/>
    <n v="757.02283486238503"/>
    <n v="3.6330275229357798"/>
    <n v="4.7297979797979801"/>
    <n v="19995.039000000001"/>
    <n v="0.24231861487241499"/>
    <n v="16189.239"/>
    <n v="0.19619636502426799"/>
    <x v="3"/>
    <x v="3"/>
    <x v="3"/>
  </r>
  <r>
    <x v="0"/>
    <x v="4"/>
    <x v="4"/>
    <x v="0"/>
    <x v="4"/>
    <x v="1"/>
    <n v="621"/>
    <n v="1560"/>
    <n v="6010"/>
    <n v="212169.540000001"/>
    <n v="341.65787439613598"/>
    <n v="2.5120772946859899"/>
    <n v="3.8525641025641"/>
    <n v="33456.339999999997"/>
    <n v="0.15768681970088599"/>
    <n v="12769.64"/>
    <n v="6.0186019161845301E-2"/>
    <x v="4"/>
    <x v="4"/>
    <x v="4"/>
  </r>
  <r>
    <x v="0"/>
    <x v="5"/>
    <x v="5"/>
    <x v="1"/>
    <x v="1"/>
    <x v="0"/>
    <n v="126"/>
    <n v="519"/>
    <n v="2918"/>
    <n v="121604.2776"/>
    <n v="965.11331428571395"/>
    <n v="4.1190476190476204"/>
    <n v="5.6223506743738003"/>
    <n v="30508.777600000001"/>
    <n v="0.25088572706590401"/>
    <n v="26047.827600000001"/>
    <n v="0.214201573448597"/>
    <x v="5"/>
    <x v="5"/>
    <x v="5"/>
  </r>
  <r>
    <x v="0"/>
    <x v="6"/>
    <x v="6"/>
    <x v="3"/>
    <x v="5"/>
    <x v="0"/>
    <n v="46"/>
    <n v="107"/>
    <n v="366"/>
    <n v="16505.072"/>
    <n v="358.80591304347797"/>
    <n v="2.3260869565217401"/>
    <n v="3.4205607476635498"/>
    <n v="6259.9719999999998"/>
    <n v="0.379275655386417"/>
    <n v="4614.1719999999996"/>
    <n v="0.27956085256701702"/>
    <x v="6"/>
    <x v="6"/>
    <x v="6"/>
  </r>
  <r>
    <x v="0"/>
    <x v="7"/>
    <x v="7"/>
    <x v="3"/>
    <x v="5"/>
    <x v="0"/>
    <n v="3"/>
    <n v="6"/>
    <n v="6"/>
    <n v="279.15199999999999"/>
    <n v="93.0506666666667"/>
    <n v="2"/>
    <n v="1"/>
    <n v="108.652"/>
    <n v="0.38922164268928799"/>
    <n v="2.4520000000000302"/>
    <n v="8.7837450564567897E-3"/>
    <x v="7"/>
    <x v="7"/>
    <x v="7"/>
  </r>
  <r>
    <x v="0"/>
    <x v="8"/>
    <x v="8"/>
    <x v="1"/>
    <x v="6"/>
    <x v="1"/>
    <n v="299"/>
    <n v="1043"/>
    <n v="4739"/>
    <n v="174913.33499999999"/>
    <n v="584.99443143812698"/>
    <n v="3.4882943143812701"/>
    <n v="4.5436241610738302"/>
    <n v="21480.584999999999"/>
    <n v="0.12280701754386"/>
    <n v="10598.834999999999"/>
    <n v="6.0594779694755803E-2"/>
    <x v="8"/>
    <x v="8"/>
    <x v="8"/>
  </r>
  <r>
    <x v="0"/>
    <x v="9"/>
    <x v="9"/>
    <x v="3"/>
    <x v="5"/>
    <x v="0"/>
    <n v="41"/>
    <n v="90"/>
    <n v="413"/>
    <n v="14475.096"/>
    <n v="353.05112195122001"/>
    <n v="2.1951219512195101"/>
    <n v="4.5888888888888903"/>
    <n v="5053.4459999999999"/>
    <n v="0.34911312505284903"/>
    <n v="3594.2460000000001"/>
    <n v="0.24830550346609101"/>
    <x v="9"/>
    <x v="9"/>
    <x v="9"/>
  </r>
  <r>
    <x v="0"/>
    <x v="10"/>
    <x v="10"/>
    <x v="4"/>
    <x v="7"/>
    <x v="0"/>
    <n v="8"/>
    <n v="13"/>
    <n v="28"/>
    <n v="1490.1759999999999"/>
    <n v="186.27199999999999"/>
    <n v="1.625"/>
    <n v="2.1538461538461502"/>
    <n v="566.87599999999998"/>
    <n v="0.38040875708641098"/>
    <n v="270.62599999999998"/>
    <n v="0.18160673638550101"/>
    <x v="10"/>
    <x v="10"/>
    <x v="10"/>
  </r>
  <r>
    <x v="0"/>
    <x v="11"/>
    <x v="11"/>
    <x v="1"/>
    <x v="8"/>
    <x v="0"/>
    <n v="8"/>
    <n v="17"/>
    <n v="35"/>
    <n v="1456.52"/>
    <n v="182.065"/>
    <n v="2.125"/>
    <n v="2.0588235294117601"/>
    <n v="614.77"/>
    <n v="0.42208139950017798"/>
    <n v="348.07"/>
    <n v="0.23897371817757401"/>
    <x v="11"/>
    <x v="11"/>
    <x v="11"/>
  </r>
  <r>
    <x v="0"/>
    <x v="12"/>
    <x v="12"/>
    <x v="3"/>
    <x v="9"/>
    <x v="0"/>
    <n v="211"/>
    <n v="706"/>
    <n v="3876"/>
    <n v="152027.356"/>
    <n v="720.50879620853095"/>
    <n v="3.3459715639810401"/>
    <n v="5.4900849858356899"/>
    <n v="33033.555999999997"/>
    <n v="0.217286920388196"/>
    <n v="25237.155999999999"/>
    <n v="0.166004044693114"/>
    <x v="12"/>
    <x v="12"/>
    <x v="12"/>
  </r>
  <r>
    <x v="0"/>
    <x v="13"/>
    <x v="13"/>
    <x v="1"/>
    <x v="8"/>
    <x v="0"/>
    <n v="14"/>
    <n v="34"/>
    <n v="52"/>
    <n v="2813.1840000000002"/>
    <n v="200.941714285714"/>
    <n v="2.4285714285714302"/>
    <n v="1.52941176470588"/>
    <n v="1100.934"/>
    <n v="0.391348024160524"/>
    <n v="629.53399999999999"/>
    <n v="0.223779887842388"/>
    <x v="13"/>
    <x v="13"/>
    <x v="13"/>
  </r>
  <r>
    <x v="0"/>
    <x v="14"/>
    <x v="14"/>
    <x v="3"/>
    <x v="5"/>
    <x v="0"/>
    <n v="41"/>
    <n v="90"/>
    <n v="292"/>
    <n v="15040.064"/>
    <n v="366.83082926829297"/>
    <n v="2.1951219512195101"/>
    <n v="3.24444444444444"/>
    <n v="5336.7139999999999"/>
    <n v="0.354833197518308"/>
    <n v="3877.5140000000001"/>
    <n v="0.257812333777303"/>
    <x v="14"/>
    <x v="14"/>
    <x v="14"/>
  </r>
  <r>
    <x v="0"/>
    <x v="15"/>
    <x v="15"/>
    <x v="1"/>
    <x v="8"/>
    <x v="0"/>
    <n v="25"/>
    <n v="43"/>
    <n v="124"/>
    <n v="6082.2079999999996"/>
    <n v="243.28832"/>
    <n v="1.72"/>
    <n v="2.8837209302325602"/>
    <n v="2200.2579999999998"/>
    <n v="0.36175316595552198"/>
    <n v="1377.9580000000001"/>
    <n v="0.22655555350951501"/>
    <x v="15"/>
    <x v="15"/>
    <x v="15"/>
  </r>
  <r>
    <x v="0"/>
    <x v="16"/>
    <x v="16"/>
    <x v="5"/>
    <x v="10"/>
    <x v="1"/>
    <n v="431"/>
    <n v="1092"/>
    <n v="4528"/>
    <n v="165615.34599999999"/>
    <n v="384.25834338747097"/>
    <n v="2.5336426914153098"/>
    <n v="4.1465201465201504"/>
    <n v="22843.495999999999"/>
    <n v="0.13793103448275801"/>
    <n v="8310.1459999999897"/>
    <n v="5.0177391170018598E-2"/>
    <x v="16"/>
    <x v="16"/>
    <x v="16"/>
  </r>
  <r>
    <x v="0"/>
    <x v="17"/>
    <x v="17"/>
    <x v="0"/>
    <x v="0"/>
    <x v="0"/>
    <n v="10"/>
    <n v="30"/>
    <n v="80"/>
    <n v="3636.96"/>
    <n v="363.69600000000003"/>
    <n v="3"/>
    <n v="2.6666666666666701"/>
    <n v="1506.51"/>
    <n v="0.414222317539923"/>
    <n v="1197.01"/>
    <n v="0.32912377370111301"/>
    <x v="17"/>
    <x v="17"/>
    <x v="17"/>
  </r>
  <r>
    <x v="0"/>
    <x v="18"/>
    <x v="18"/>
    <x v="3"/>
    <x v="5"/>
    <x v="0"/>
    <n v="3"/>
    <n v="4"/>
    <n v="4"/>
    <n v="247.96799999999999"/>
    <n v="82.656000000000006"/>
    <n v="1.3333333333333299"/>
    <n v="1"/>
    <n v="97.968000000000004"/>
    <n v="0.39508323654665101"/>
    <n v="-5.8319999999999901"/>
    <n v="-2.35191637630662E-2"/>
    <x v="18"/>
    <x v="18"/>
    <x v="18"/>
  </r>
  <r>
    <x v="0"/>
    <x v="19"/>
    <x v="19"/>
    <x v="0"/>
    <x v="11"/>
    <x v="0"/>
    <n v="49"/>
    <n v="164"/>
    <n v="640"/>
    <n v="32626.704000000002"/>
    <n v="665.85110204081604"/>
    <n v="3.3469387755101998"/>
    <n v="3.9024390243902398"/>
    <n v="7909.5039999999999"/>
    <n v="0.24242424242424301"/>
    <n v="6378.0039999999999"/>
    <n v="0.19548416536343999"/>
    <x v="19"/>
    <x v="19"/>
    <x v="19"/>
  </r>
  <r>
    <x v="0"/>
    <x v="20"/>
    <x v="20"/>
    <x v="5"/>
    <x v="12"/>
    <x v="0"/>
    <n v="19"/>
    <n v="28"/>
    <n v="91"/>
    <n v="4037.672"/>
    <n v="212.50905263157901"/>
    <n v="1.4736842105263199"/>
    <n v="3.25"/>
    <n v="1575.972"/>
    <n v="0.390316994545372"/>
    <n v="956.17200000000003"/>
    <n v="0.23681269801013999"/>
    <x v="20"/>
    <x v="20"/>
    <x v="20"/>
  </r>
  <r>
    <x v="0"/>
    <x v="21"/>
    <x v="21"/>
    <x v="3"/>
    <x v="13"/>
    <x v="0"/>
    <n v="76"/>
    <n v="601"/>
    <n v="3201"/>
    <n v="124843.8342"/>
    <n v="1642.6820289473701"/>
    <n v="7.9078947368421098"/>
    <n v="5.3261231281198"/>
    <n v="9495.7342000000099"/>
    <n v="7.6060898488489501E-2"/>
    <n v="6307.9342000000097"/>
    <n v="5.0526597812549499E-2"/>
    <x v="21"/>
    <x v="21"/>
    <x v="21"/>
  </r>
  <r>
    <x v="0"/>
    <x v="22"/>
    <x v="22"/>
    <x v="4"/>
    <x v="7"/>
    <x v="0"/>
    <n v="10"/>
    <n v="19"/>
    <n v="46"/>
    <n v="2498.8319999999999"/>
    <n v="249.88319999999999"/>
    <n v="1.9"/>
    <n v="2.42105263157895"/>
    <n v="966.43200000000002"/>
    <n v="0.38675349123110297"/>
    <n v="592.68200000000002"/>
    <n v="0.237183612183612"/>
    <x v="22"/>
    <x v="22"/>
    <x v="22"/>
  </r>
  <r>
    <x v="0"/>
    <x v="23"/>
    <x v="23"/>
    <x v="5"/>
    <x v="10"/>
    <x v="0"/>
    <n v="69"/>
    <n v="124"/>
    <n v="544"/>
    <n v="26041.3632"/>
    <n v="377.41106086956501"/>
    <n v="1.7971014492753601"/>
    <n v="4.3870967741935498"/>
    <n v="5713.2632000000003"/>
    <n v="0.21939186347971201"/>
    <n v="3438.9632000000001"/>
    <n v="0.13205772576452501"/>
    <x v="23"/>
    <x v="23"/>
    <x v="23"/>
  </r>
  <r>
    <x v="0"/>
    <x v="24"/>
    <x v="24"/>
    <x v="3"/>
    <x v="5"/>
    <x v="0"/>
    <n v="40"/>
    <n v="73"/>
    <n v="197"/>
    <n v="8874.4240000000009"/>
    <n v="221.86060000000001"/>
    <n v="1.825"/>
    <n v="2.6986301369863002"/>
    <n v="3200.3240000000001"/>
    <n v="0.36062329228353301"/>
    <n v="1792.7239999999999"/>
    <n v="0.202010181167814"/>
    <x v="24"/>
    <x v="24"/>
    <x v="24"/>
  </r>
  <r>
    <x v="0"/>
    <x v="25"/>
    <x v="25"/>
    <x v="3"/>
    <x v="14"/>
    <x v="0"/>
    <n v="90"/>
    <n v="346"/>
    <n v="1900"/>
    <n v="87035.04"/>
    <n v="967.05600000000004"/>
    <n v="3.8444444444444401"/>
    <n v="5.4913294797687904"/>
    <n v="24524.79"/>
    <n v="0.28178064834576999"/>
    <n v="21146.19"/>
    <n v="0.24296180021288"/>
    <x v="25"/>
    <x v="25"/>
    <x v="25"/>
  </r>
  <r>
    <x v="0"/>
    <x v="26"/>
    <x v="26"/>
    <x v="2"/>
    <x v="15"/>
    <x v="0"/>
    <n v="4"/>
    <n v="4"/>
    <n v="32"/>
    <n v="800.54399999999998"/>
    <n v="200.136"/>
    <n v="1"/>
    <n v="8"/>
    <n v="336.59399999999999"/>
    <n v="0.42045658951912701"/>
    <n v="204.19399999999999"/>
    <n v="0.25506905304393002"/>
    <x v="26"/>
    <x v="26"/>
    <x v="26"/>
  </r>
  <r>
    <x v="0"/>
    <x v="27"/>
    <x v="27"/>
    <x v="2"/>
    <x v="16"/>
    <x v="1"/>
    <n v="406"/>
    <n v="1126"/>
    <n v="4091"/>
    <n v="153051"/>
    <n v="376.97290640394101"/>
    <n v="2.7733990147783301"/>
    <n v="3.6332149200710502"/>
    <n v="25508.5"/>
    <n v="0.16666666666666699"/>
    <n v="11327.99"/>
    <n v="7.4014478833852801E-2"/>
    <x v="27"/>
    <x v="27"/>
    <x v="27"/>
  </r>
  <r>
    <x v="0"/>
    <x v="28"/>
    <x v="28"/>
    <x v="5"/>
    <x v="12"/>
    <x v="0"/>
    <n v="31"/>
    <n v="31"/>
    <n v="62"/>
    <n v="2348.3040000000001"/>
    <n v="75.751741935483906"/>
    <n v="1"/>
    <n v="2"/>
    <n v="944.70399999999995"/>
    <n v="0.402292037146809"/>
    <n v="-50.3960000000001"/>
    <n v="-2.1460594539718901E-2"/>
    <x v="28"/>
    <x v="28"/>
    <x v="28"/>
  </r>
  <r>
    <x v="0"/>
    <x v="29"/>
    <x v="29"/>
    <x v="0"/>
    <x v="0"/>
    <x v="0"/>
    <n v="36"/>
    <n v="82"/>
    <n v="496"/>
    <n v="20593.632000000001"/>
    <n v="572.04533333333302"/>
    <n v="2.2777777777777799"/>
    <n v="6.0487804878048799"/>
    <n v="8230.4320000000007"/>
    <n v="0.39965907907842602"/>
    <n v="7141.4319999999998"/>
    <n v="0.346778654683156"/>
    <x v="29"/>
    <x v="29"/>
    <x v="29"/>
  </r>
  <r>
    <x v="0"/>
    <x v="30"/>
    <x v="30"/>
    <x v="2"/>
    <x v="2"/>
    <x v="0"/>
    <n v="44"/>
    <n v="71"/>
    <n v="188"/>
    <n v="6681.6959999999999"/>
    <n v="151.856727272727"/>
    <n v="1.61363636363636"/>
    <n v="2.6478873239436602"/>
    <n v="2330.2959999999998"/>
    <n v="0.34875815960498602"/>
    <n v="844.19600000000105"/>
    <n v="0.12634456880408801"/>
    <x v="30"/>
    <x v="30"/>
    <x v="30"/>
  </r>
  <r>
    <x v="0"/>
    <x v="31"/>
    <x v="31"/>
    <x v="4"/>
    <x v="7"/>
    <x v="0"/>
    <n v="30"/>
    <n v="65"/>
    <n v="192"/>
    <n v="8897.6640000000007"/>
    <n v="296.58879999999999"/>
    <n v="2.1666666666666701"/>
    <n v="2.95384615384615"/>
    <n v="3120.5140000000001"/>
    <n v="0.35071160250600603"/>
    <n v="1989.2639999999999"/>
    <n v="0.22357149022485001"/>
    <x v="31"/>
    <x v="31"/>
    <x v="31"/>
  </r>
  <r>
    <x v="0"/>
    <x v="32"/>
    <x v="32"/>
    <x v="2"/>
    <x v="15"/>
    <x v="0"/>
    <n v="47"/>
    <n v="56"/>
    <n v="119"/>
    <n v="4397.4480000000003"/>
    <n v="93.562723404255394"/>
    <n v="1.19148936170213"/>
    <n v="2.125"/>
    <n v="1690.348"/>
    <n v="0.38439294790978701"/>
    <n v="124.748"/>
    <n v="2.8368271779450199E-2"/>
    <x v="32"/>
    <x v="32"/>
    <x v="32"/>
  </r>
  <r>
    <x v="0"/>
    <x v="33"/>
    <x v="33"/>
    <x v="5"/>
    <x v="17"/>
    <x v="0"/>
    <n v="20"/>
    <n v="20"/>
    <n v="47"/>
    <n v="2654.8240000000001"/>
    <n v="132.74119999999999"/>
    <n v="1"/>
    <n v="2.35"/>
    <n v="1053.374"/>
    <n v="0.39677733815876298"/>
    <n v="411.37400000000002"/>
    <n v="0.15495339804069899"/>
    <x v="33"/>
    <x v="33"/>
    <x v="33"/>
  </r>
  <r>
    <x v="0"/>
    <x v="34"/>
    <x v="34"/>
    <x v="1"/>
    <x v="8"/>
    <x v="0"/>
    <n v="34"/>
    <n v="77"/>
    <n v="264"/>
    <n v="12526.688"/>
    <n v="368.43200000000002"/>
    <n v="2.2647058823529398"/>
    <n v="3.4285714285714302"/>
    <n v="4588.2380000000003"/>
    <n v="0.36627702390288602"/>
    <n v="3449.538"/>
    <n v="0.27537510313979202"/>
    <x v="34"/>
    <x v="34"/>
    <x v="34"/>
  </r>
  <r>
    <x v="0"/>
    <x v="35"/>
    <x v="35"/>
    <x v="5"/>
    <x v="18"/>
    <x v="0"/>
    <n v="95"/>
    <n v="342"/>
    <n v="1375"/>
    <n v="63800.82"/>
    <n v="671.58757894736902"/>
    <n v="3.6"/>
    <n v="4.0204678362573096"/>
    <n v="18755.919999999998"/>
    <n v="0.29397615892711099"/>
    <n v="15440.22"/>
    <n v="0.24200660743858801"/>
    <x v="35"/>
    <x v="35"/>
    <x v="35"/>
  </r>
  <r>
    <x v="0"/>
    <x v="36"/>
    <x v="36"/>
    <x v="0"/>
    <x v="19"/>
    <x v="1"/>
    <n v="125"/>
    <n v="608"/>
    <n v="3713"/>
    <n v="138789.30300000001"/>
    <n v="1110.3144239999999"/>
    <n v="4.8639999999999999"/>
    <n v="6.1069078947368398"/>
    <n v="22028.303"/>
    <n v="0.15871758502886901"/>
    <n v="17832.203000000001"/>
    <n v="0.128483986982772"/>
    <x v="36"/>
    <x v="36"/>
    <x v="36"/>
  </r>
  <r>
    <x v="0"/>
    <x v="37"/>
    <x v="37"/>
    <x v="1"/>
    <x v="6"/>
    <x v="0"/>
    <n v="24"/>
    <n v="69"/>
    <n v="168"/>
    <n v="8985.8559999999998"/>
    <n v="374.410666666667"/>
    <n v="2.875"/>
    <n v="2.4347826086956501"/>
    <n v="3363.8560000000002"/>
    <n v="0.37435008974103301"/>
    <n v="2543.9560000000001"/>
    <n v="0.28310669567818603"/>
    <x v="37"/>
    <x v="37"/>
    <x v="37"/>
  </r>
  <r>
    <x v="0"/>
    <x v="38"/>
    <x v="38"/>
    <x v="2"/>
    <x v="15"/>
    <x v="0"/>
    <n v="39"/>
    <n v="104"/>
    <n v="230"/>
    <n v="12349.36"/>
    <n v="316.65025641025699"/>
    <n v="2.6666666666666701"/>
    <n v="2.2115384615384599"/>
    <n v="4415.21"/>
    <n v="0.357525410223688"/>
    <n v="3053.91"/>
    <n v="0.24729297712594001"/>
    <x v="38"/>
    <x v="38"/>
    <x v="38"/>
  </r>
  <r>
    <x v="0"/>
    <x v="39"/>
    <x v="39"/>
    <x v="2"/>
    <x v="15"/>
    <x v="0"/>
    <n v="36"/>
    <n v="63"/>
    <n v="171"/>
    <n v="7293.0320000000002"/>
    <n v="202.584222222222"/>
    <n v="1.75"/>
    <n v="2.71428571428571"/>
    <n v="2714.5320000000002"/>
    <n v="0.37220897974943701"/>
    <n v="1493.232"/>
    <n v="0.20474776471569001"/>
    <x v="39"/>
    <x v="39"/>
    <x v="39"/>
  </r>
  <r>
    <x v="0"/>
    <x v="40"/>
    <x v="40"/>
    <x v="0"/>
    <x v="4"/>
    <x v="0"/>
    <n v="249"/>
    <n v="348"/>
    <n v="1532"/>
    <n v="57233.642999999996"/>
    <n v="229.853987951807"/>
    <n v="1.3975903614457801"/>
    <n v="4.4022988505747103"/>
    <n v="7028.6930000000102"/>
    <n v="0.12280701754386"/>
    <n v="-291.30699999999399"/>
    <n v="-5.0897860896255299E-3"/>
    <x v="40"/>
    <x v="40"/>
    <x v="40"/>
  </r>
  <r>
    <x v="0"/>
    <x v="41"/>
    <x v="41"/>
    <x v="5"/>
    <x v="17"/>
    <x v="0"/>
    <n v="15"/>
    <n v="15"/>
    <n v="38"/>
    <n v="2219.6959999999999"/>
    <n v="147.979733333333"/>
    <n v="1"/>
    <n v="2.5333333333333301"/>
    <n v="655.19600000000003"/>
    <n v="0.29517375352300501"/>
    <n v="173.696"/>
    <n v="7.8252157052136895E-2"/>
    <x v="41"/>
    <x v="41"/>
    <x v="41"/>
  </r>
  <r>
    <x v="0"/>
    <x v="42"/>
    <x v="42"/>
    <x v="0"/>
    <x v="20"/>
    <x v="0"/>
    <n v="90"/>
    <n v="359"/>
    <n v="1748"/>
    <n v="96861.758400000006"/>
    <n v="1076.2417600000001"/>
    <n v="3.9888888888888898"/>
    <n v="4.8690807799442899"/>
    <n v="44259.308400000002"/>
    <n v="0.45693273724421601"/>
    <n v="41383.808400000002"/>
    <n v="0.42724609880714198"/>
    <x v="42"/>
    <x v="42"/>
    <x v="42"/>
  </r>
  <r>
    <x v="0"/>
    <x v="43"/>
    <x v="43"/>
    <x v="5"/>
    <x v="21"/>
    <x v="0"/>
    <n v="13"/>
    <n v="124"/>
    <n v="241"/>
    <n v="9494.5759999999991"/>
    <n v="730.35199999999998"/>
    <n v="9.5384615384615401"/>
    <n v="1.94354838709677"/>
    <n v="1017.276"/>
    <n v="0.107142857142857"/>
    <n v="495.47600000000102"/>
    <n v="5.21851634027682E-2"/>
    <x v="43"/>
    <x v="43"/>
    <x v="43"/>
  </r>
  <r>
    <x v="0"/>
    <x v="44"/>
    <x v="44"/>
    <x v="5"/>
    <x v="12"/>
    <x v="0"/>
    <n v="34"/>
    <n v="89"/>
    <n v="242"/>
    <n v="12021.263999999999"/>
    <n v="353.56658823529398"/>
    <n v="2.6176470588235299"/>
    <n v="2.71910112359551"/>
    <n v="4320.2139999999999"/>
    <n v="0.359381010183288"/>
    <n v="3169.4140000000002"/>
    <n v="0.26365064439147101"/>
    <x v="44"/>
    <x v="44"/>
    <x v="44"/>
  </r>
  <r>
    <x v="0"/>
    <x v="45"/>
    <x v="45"/>
    <x v="0"/>
    <x v="0"/>
    <x v="0"/>
    <n v="7"/>
    <n v="7"/>
    <n v="16"/>
    <n v="825.18799999999999"/>
    <n v="117.884"/>
    <n v="1"/>
    <n v="2.28571428571429"/>
    <n v="227.28800000000001"/>
    <n v="0.27543783961957802"/>
    <n v="24.287999999999901"/>
    <n v="2.9433292776918599E-2"/>
    <x v="45"/>
    <x v="45"/>
    <x v="45"/>
  </r>
  <r>
    <x v="0"/>
    <x v="46"/>
    <x v="46"/>
    <x v="4"/>
    <x v="22"/>
    <x v="0"/>
    <n v="17"/>
    <n v="44"/>
    <n v="128"/>
    <n v="5444.4040000000005"/>
    <n v="320.25905882352902"/>
    <n v="2.5882352941176499"/>
    <n v="2.9090909090909101"/>
    <n v="1566.604"/>
    <n v="0.287745729376439"/>
    <n v="916.60400000000004"/>
    <n v="0.16835708738734301"/>
    <x v="46"/>
    <x v="46"/>
    <x v="46"/>
  </r>
  <r>
    <x v="0"/>
    <x v="47"/>
    <x v="47"/>
    <x v="5"/>
    <x v="23"/>
    <x v="1"/>
    <n v="141"/>
    <n v="418"/>
    <n v="1453"/>
    <n v="54616.62"/>
    <n v="387.35191489361699"/>
    <n v="2.9645390070922"/>
    <n v="3.4760765550239201"/>
    <n v="9102.77"/>
    <n v="0.16666666666666699"/>
    <n v="3758.81"/>
    <n v="6.8821724962108602E-2"/>
    <x v="47"/>
    <x v="47"/>
    <x v="47"/>
  </r>
  <r>
    <x v="0"/>
    <x v="48"/>
    <x v="48"/>
    <x v="2"/>
    <x v="24"/>
    <x v="0"/>
    <n v="244"/>
    <n v="719"/>
    <n v="3835"/>
    <n v="132706.89000000001"/>
    <n v="543.88069672131201"/>
    <n v="2.9467213114754101"/>
    <n v="5.3337969401947101"/>
    <n v="9830.1400000000103"/>
    <n v="7.4074074074074098E-2"/>
    <n v="1239.49000000001"/>
    <n v="9.3400576262469299E-3"/>
    <x v="48"/>
    <x v="48"/>
    <x v="48"/>
  </r>
  <r>
    <x v="0"/>
    <x v="49"/>
    <x v="49"/>
    <x v="2"/>
    <x v="2"/>
    <x v="0"/>
    <n v="13"/>
    <n v="21"/>
    <n v="48"/>
    <n v="1503.616"/>
    <n v="115.662769230769"/>
    <n v="1.6153846153846201"/>
    <n v="2.28571428571429"/>
    <n v="606.21600000000001"/>
    <n v="0.403172086490168"/>
    <n v="167.11600000000001"/>
    <n v="0.11114273857155001"/>
    <x v="49"/>
    <x v="49"/>
    <x v="49"/>
  </r>
  <r>
    <x v="0"/>
    <x v="50"/>
    <x v="50"/>
    <x v="0"/>
    <x v="11"/>
    <x v="0"/>
    <n v="61"/>
    <n v="218"/>
    <n v="856"/>
    <n v="34246.332000000002"/>
    <n v="561.41527868852404"/>
    <n v="3.57377049180328"/>
    <n v="3.92660550458716"/>
    <n v="4723.6319999999996"/>
    <n v="0.13793103448275901"/>
    <n v="2801.6320000000001"/>
    <n v="8.1808235696599493E-2"/>
    <x v="50"/>
    <x v="50"/>
    <x v="50"/>
  </r>
  <r>
    <x v="0"/>
    <x v="51"/>
    <x v="51"/>
    <x v="5"/>
    <x v="10"/>
    <x v="0"/>
    <n v="95"/>
    <n v="293"/>
    <n v="1320"/>
    <n v="54207.16"/>
    <n v="570.60168421052595"/>
    <n v="3.0842105263157902"/>
    <n v="4.5051194539249204"/>
    <n v="13958.86"/>
    <n v="0.25750952457203102"/>
    <n v="10697.61"/>
    <n v="0.19734680806004201"/>
    <x v="51"/>
    <x v="51"/>
    <x v="51"/>
  </r>
  <r>
    <x v="0"/>
    <x v="52"/>
    <x v="52"/>
    <x v="1"/>
    <x v="1"/>
    <x v="0"/>
    <n v="91"/>
    <n v="269"/>
    <n v="884"/>
    <n v="38023.800000000003"/>
    <n v="417.84395604395598"/>
    <n v="2.9560439560439602"/>
    <n v="3.2862453531598499"/>
    <n v="6337.3"/>
    <n v="0.16666666666666699"/>
    <n v="3224.25"/>
    <n v="8.4795575402774104E-2"/>
    <x v="52"/>
    <x v="52"/>
    <x v="52"/>
  </r>
  <r>
    <x v="0"/>
    <x v="53"/>
    <x v="53"/>
    <x v="0"/>
    <x v="25"/>
    <x v="1"/>
    <n v="734"/>
    <n v="2190"/>
    <n v="15089"/>
    <n v="517829.984"/>
    <n v="705.49044141689399"/>
    <n v="2.9836512261580399"/>
    <n v="6.8899543378995398"/>
    <n v="55481.784000000102"/>
    <n v="0.107142857142857"/>
    <n v="30616.1340000001"/>
    <n v="5.9123911217933797E-2"/>
    <x v="53"/>
    <x v="53"/>
    <x v="53"/>
  </r>
  <r>
    <x v="0"/>
    <x v="54"/>
    <x v="54"/>
    <x v="3"/>
    <x v="9"/>
    <x v="0"/>
    <n v="64"/>
    <n v="481"/>
    <n v="2181"/>
    <n v="77080.313999999998"/>
    <n v="1204.37990625"/>
    <n v="7.515625"/>
    <n v="4.5343035343035298"/>
    <n v="8688.3639999999905"/>
    <n v="0.112718326497736"/>
    <n v="6029.1639999999898"/>
    <n v="7.8219245448325397E-2"/>
    <x v="54"/>
    <x v="54"/>
    <x v="54"/>
  </r>
  <r>
    <x v="0"/>
    <x v="55"/>
    <x v="55"/>
    <x v="1"/>
    <x v="6"/>
    <x v="0"/>
    <n v="18"/>
    <n v="18"/>
    <n v="51"/>
    <n v="2835.5920000000001"/>
    <n v="157.532888888889"/>
    <n v="1"/>
    <n v="2.8333333333333299"/>
    <n v="1014.992"/>
    <n v="0.35794712356361602"/>
    <n v="437.19200000000001"/>
    <n v="0.154180150035689"/>
    <x v="55"/>
    <x v="55"/>
    <x v="55"/>
  </r>
  <r>
    <x v="0"/>
    <x v="56"/>
    <x v="56"/>
    <x v="1"/>
    <x v="8"/>
    <x v="0"/>
    <n v="37"/>
    <n v="86"/>
    <n v="194"/>
    <n v="9981.6479999999992"/>
    <n v="269.77427027026999"/>
    <n v="2.3243243243243201"/>
    <n v="2.2558139534883699"/>
    <n v="3859.2979999999998"/>
    <n v="0.38663936055449"/>
    <n v="2618.7979999999998"/>
    <n v="0.26236128543102299"/>
    <x v="56"/>
    <x v="56"/>
    <x v="56"/>
  </r>
  <r>
    <x v="0"/>
    <x v="57"/>
    <x v="57"/>
    <x v="2"/>
    <x v="2"/>
    <x v="0"/>
    <n v="29"/>
    <n v="82"/>
    <n v="265"/>
    <n v="12404.28"/>
    <n v="427.73379310344802"/>
    <n v="2.8275862068965498"/>
    <n v="3.23170731707317"/>
    <n v="4312.58"/>
    <n v="0.34766870789759702"/>
    <n v="3294.93"/>
    <n v="0.26562847662258499"/>
    <x v="57"/>
    <x v="57"/>
    <x v="57"/>
  </r>
  <r>
    <x v="0"/>
    <x v="58"/>
    <x v="58"/>
    <x v="0"/>
    <x v="0"/>
    <x v="0"/>
    <n v="50"/>
    <n v="68"/>
    <n v="200"/>
    <n v="11873.6"/>
    <n v="237.47200000000001"/>
    <n v="1.36"/>
    <n v="2.9411764705882399"/>
    <n v="3940.6"/>
    <n v="0.33187912680231801"/>
    <n v="2472.6"/>
    <n v="0.20824349818083801"/>
    <x v="58"/>
    <x v="58"/>
    <x v="58"/>
  </r>
  <r>
    <x v="0"/>
    <x v="59"/>
    <x v="59"/>
    <x v="2"/>
    <x v="26"/>
    <x v="0"/>
    <n v="127"/>
    <n v="366"/>
    <n v="1204"/>
    <n v="49803.6"/>
    <n v="392.15433070866101"/>
    <n v="2.88188976377953"/>
    <n v="3.2896174863388001"/>
    <n v="8300.6"/>
    <n v="0.16666666666666699"/>
    <n v="3838.95"/>
    <n v="7.7081777220923797E-2"/>
    <x v="59"/>
    <x v="59"/>
    <x v="59"/>
  </r>
  <r>
    <x v="0"/>
    <x v="60"/>
    <x v="60"/>
    <x v="1"/>
    <x v="6"/>
    <x v="0"/>
    <n v="8"/>
    <n v="16"/>
    <n v="34"/>
    <n v="2047.7280000000001"/>
    <n v="255.96600000000001"/>
    <n v="2"/>
    <n v="2.125"/>
    <n v="772.47799999999995"/>
    <n v="0.37723662517678103"/>
    <n v="506.87799999999999"/>
    <n v="0.24753189876780499"/>
    <x v="60"/>
    <x v="60"/>
    <x v="60"/>
  </r>
  <r>
    <x v="0"/>
    <x v="61"/>
    <x v="61"/>
    <x v="3"/>
    <x v="13"/>
    <x v="1"/>
    <n v="185"/>
    <n v="452"/>
    <n v="2767"/>
    <n v="101667.12"/>
    <n v="549.55200000000002"/>
    <n v="2.44324324324324"/>
    <n v="6.1216814159292001"/>
    <n v="16944.52"/>
    <n v="0.16666666666666699"/>
    <n v="10478.32"/>
    <n v="0.103064983054502"/>
    <x v="61"/>
    <x v="61"/>
    <x v="61"/>
  </r>
  <r>
    <x v="0"/>
    <x v="62"/>
    <x v="62"/>
    <x v="4"/>
    <x v="27"/>
    <x v="0"/>
    <n v="59"/>
    <n v="142"/>
    <n v="470"/>
    <n v="20972.91"/>
    <n v="355.47305084745801"/>
    <n v="2.4067796610169498"/>
    <n v="3.3098591549295802"/>
    <n v="5249.31"/>
    <n v="0.25029001697904601"/>
    <n v="3007.43"/>
    <n v="0.14339593313469601"/>
    <x v="62"/>
    <x v="62"/>
    <x v="62"/>
  </r>
  <r>
    <x v="0"/>
    <x v="63"/>
    <x v="63"/>
    <x v="4"/>
    <x v="7"/>
    <x v="0"/>
    <n v="17"/>
    <n v="17"/>
    <n v="44"/>
    <n v="2170.848"/>
    <n v="127.696941176471"/>
    <n v="1"/>
    <n v="2.5882352941176499"/>
    <n v="860.548"/>
    <n v="0.39641098777989098"/>
    <n v="244.298"/>
    <n v="0.112535746399564"/>
    <x v="63"/>
    <x v="63"/>
    <x v="63"/>
  </r>
  <r>
    <x v="0"/>
    <x v="64"/>
    <x v="64"/>
    <x v="1"/>
    <x v="8"/>
    <x v="0"/>
    <n v="12"/>
    <n v="12"/>
    <n v="17"/>
    <n v="1014.264"/>
    <n v="84.522000000000006"/>
    <n v="1"/>
    <n v="1.4166666666666701"/>
    <n v="377.31400000000002"/>
    <n v="0.37200768241798998"/>
    <n v="-7.8859999999999699"/>
    <n v="-7.77509603022485E-3"/>
    <x v="64"/>
    <x v="64"/>
    <x v="64"/>
  </r>
  <r>
    <x v="0"/>
    <x v="65"/>
    <x v="65"/>
    <x v="0"/>
    <x v="0"/>
    <x v="0"/>
    <n v="6"/>
    <n v="9"/>
    <n v="27"/>
    <n v="1550.9839999999999"/>
    <n v="258.49733333333302"/>
    <n v="1.5"/>
    <n v="3"/>
    <n v="625.08399999999995"/>
    <n v="0.40302414467202802"/>
    <n v="448.084"/>
    <n v="0.28890304477673501"/>
    <x v="65"/>
    <x v="65"/>
    <x v="65"/>
  </r>
  <r>
    <x v="0"/>
    <x v="66"/>
    <x v="66"/>
    <x v="5"/>
    <x v="12"/>
    <x v="0"/>
    <n v="14"/>
    <n v="24"/>
    <n v="51"/>
    <n v="3140.3919999999998"/>
    <n v="224.31371428571401"/>
    <n v="1.71428571428571"/>
    <n v="2.125"/>
    <n v="1069.742"/>
    <n v="0.34063963989209001"/>
    <n v="609.34199999999998"/>
    <n v="0.194033738463224"/>
    <x v="66"/>
    <x v="66"/>
    <x v="66"/>
  </r>
  <r>
    <x v="0"/>
    <x v="67"/>
    <x v="67"/>
    <x v="3"/>
    <x v="5"/>
    <x v="0"/>
    <n v="34"/>
    <n v="70"/>
    <n v="160"/>
    <n v="8409.1200000000008"/>
    <n v="247.327058823529"/>
    <n v="2.0588235294117601"/>
    <n v="2.28571428571429"/>
    <n v="3044.27"/>
    <n v="0.36202004490362799"/>
    <n v="1838.27"/>
    <n v="0.21860432482828199"/>
    <x v="67"/>
    <x v="67"/>
    <x v="67"/>
  </r>
  <r>
    <x v="0"/>
    <x v="68"/>
    <x v="68"/>
    <x v="1"/>
    <x v="1"/>
    <x v="0"/>
    <n v="15"/>
    <n v="30"/>
    <n v="100"/>
    <n v="3341.8"/>
    <n v="222.786666666667"/>
    <n v="2"/>
    <n v="3.3333333333333299"/>
    <n v="975.7"/>
    <n v="0.29196840026333098"/>
    <n v="477.7"/>
    <n v="0.142946914836316"/>
    <x v="68"/>
    <x v="68"/>
    <x v="68"/>
  </r>
  <r>
    <x v="0"/>
    <x v="69"/>
    <x v="69"/>
    <x v="3"/>
    <x v="28"/>
    <x v="1"/>
    <n v="318"/>
    <n v="782"/>
    <n v="3324"/>
    <n v="144109.2672"/>
    <n v="453.17379622641499"/>
    <n v="2.45911949685535"/>
    <n v="4.2506393861892597"/>
    <n v="41041.817199999998"/>
    <n v="0.28479651584821902"/>
    <n v="29775.967199999999"/>
    <n v="0.206620766162635"/>
    <x v="69"/>
    <x v="69"/>
    <x v="69"/>
  </r>
  <r>
    <x v="0"/>
    <x v="70"/>
    <x v="70"/>
    <x v="0"/>
    <x v="11"/>
    <x v="0"/>
    <n v="3"/>
    <n v="8"/>
    <n v="26"/>
    <n v="1563.2564"/>
    <n v="521.085466666667"/>
    <n v="2.6666666666666701"/>
    <n v="3.25"/>
    <n v="661.20640000000003"/>
    <n v="0.42296733920296098"/>
    <n v="569.20640000000003"/>
    <n v="0.36411582898365202"/>
    <x v="70"/>
    <x v="70"/>
    <x v="70"/>
  </r>
  <r>
    <x v="0"/>
    <x v="71"/>
    <x v="71"/>
    <x v="0"/>
    <x v="0"/>
    <x v="1"/>
    <n v="481"/>
    <n v="1538"/>
    <n v="7443"/>
    <n v="269522.78999999998"/>
    <n v="560.33844074844103"/>
    <n v="3.1975051975051998"/>
    <n v="4.8394018205461604"/>
    <n v="33099.290000000103"/>
    <n v="0.12280701754386"/>
    <n v="15969.54"/>
    <n v="5.9251167591430898E-2"/>
    <x v="71"/>
    <x v="71"/>
    <x v="71"/>
  </r>
  <r>
    <x v="0"/>
    <x v="72"/>
    <x v="72"/>
    <x v="0"/>
    <x v="0"/>
    <x v="0"/>
    <n v="31"/>
    <n v="73"/>
    <n v="215"/>
    <n v="10165.572"/>
    <n v="327.92167741935498"/>
    <n v="2.3548387096774199"/>
    <n v="2.9452054794520501"/>
    <n v="2806.5219999999999"/>
    <n v="0.27608107049952502"/>
    <n v="1866.0219999999999"/>
    <n v="0.18356291215093401"/>
    <x v="72"/>
    <x v="72"/>
    <x v="72"/>
  </r>
  <r>
    <x v="0"/>
    <x v="73"/>
    <x v="73"/>
    <x v="3"/>
    <x v="5"/>
    <x v="0"/>
    <n v="43"/>
    <n v="70"/>
    <n v="196"/>
    <n v="9040.0319999999992"/>
    <n v="210.23330232558101"/>
    <n v="1.62790697674419"/>
    <n v="2.8"/>
    <n v="3212.5320000000002"/>
    <n v="0.35536732613335897"/>
    <n v="1709.5319999999999"/>
    <n v="0.18910685271910499"/>
    <x v="73"/>
    <x v="73"/>
    <x v="73"/>
  </r>
  <r>
    <x v="0"/>
    <x v="74"/>
    <x v="74"/>
    <x v="2"/>
    <x v="15"/>
    <x v="0"/>
    <n v="27"/>
    <n v="46"/>
    <n v="127"/>
    <n v="6045.384"/>
    <n v="223.903111111111"/>
    <n v="1.7037037037036999"/>
    <n v="2.7608695652173898"/>
    <n v="2277.2339999999999"/>
    <n v="0.37668971896574299"/>
    <n v="1362.634"/>
    <n v="0.22540073550331999"/>
    <x v="74"/>
    <x v="74"/>
    <x v="74"/>
  </r>
  <r>
    <x v="0"/>
    <x v="75"/>
    <x v="75"/>
    <x v="5"/>
    <x v="10"/>
    <x v="0"/>
    <n v="138"/>
    <n v="417"/>
    <n v="1500"/>
    <n v="58524"/>
    <n v="424.08695652173901"/>
    <n v="3.02173913043478"/>
    <n v="3.5971223021582701"/>
    <n v="9754"/>
    <n v="0.16666666666666699"/>
    <n v="5022.25"/>
    <n v="8.5815221105871101E-2"/>
    <x v="75"/>
    <x v="75"/>
    <x v="75"/>
  </r>
  <r>
    <x v="0"/>
    <x v="76"/>
    <x v="76"/>
    <x v="0"/>
    <x v="0"/>
    <x v="0"/>
    <n v="46"/>
    <n v="64"/>
    <n v="163"/>
    <n v="6426.259"/>
    <n v="139.701282608696"/>
    <n v="1.39130434782609"/>
    <n v="2.546875"/>
    <n v="1731.259"/>
    <n v="0.26940386311849501"/>
    <n v="379.25900000000001"/>
    <n v="5.9017073541542502E-2"/>
    <x v="76"/>
    <x v="76"/>
    <x v="76"/>
  </r>
  <r>
    <x v="0"/>
    <x v="77"/>
    <x v="77"/>
    <x v="3"/>
    <x v="28"/>
    <x v="0"/>
    <n v="233"/>
    <n v="571"/>
    <n v="2149"/>
    <n v="75198.424000000101"/>
    <n v="322.74001716738201"/>
    <n v="2.4506437768240299"/>
    <n v="3.7635726795096298"/>
    <n v="8056.9740000000002"/>
    <n v="0.107142857142857"/>
    <n v="-313.62599999999401"/>
    <n v="-4.1706459167281801E-3"/>
    <x v="77"/>
    <x v="77"/>
    <x v="77"/>
  </r>
  <r>
    <x v="0"/>
    <x v="78"/>
    <x v="78"/>
    <x v="2"/>
    <x v="15"/>
    <x v="0"/>
    <n v="48"/>
    <n v="75"/>
    <n v="223"/>
    <n v="11343.816000000001"/>
    <n v="236.3295"/>
    <n v="1.5625"/>
    <n v="2.9733333333333301"/>
    <n v="4184.3159999999998"/>
    <n v="0.36886317620102399"/>
    <n v="2565.8159999999998"/>
    <n v="0.22618632037049999"/>
    <x v="78"/>
    <x v="78"/>
    <x v="78"/>
  </r>
  <r>
    <x v="0"/>
    <x v="79"/>
    <x v="79"/>
    <x v="2"/>
    <x v="2"/>
    <x v="0"/>
    <n v="11"/>
    <n v="11"/>
    <n v="11"/>
    <n v="454.31200000000001"/>
    <n v="41.301090909090902"/>
    <n v="1"/>
    <n v="1"/>
    <n v="152.46199999999999"/>
    <n v="0.33558875838630697"/>
    <n v="-211.63800000000001"/>
    <n v="-0.46584285689129901"/>
    <x v="79"/>
    <x v="79"/>
    <x v="79"/>
  </r>
  <r>
    <x v="0"/>
    <x v="80"/>
    <x v="80"/>
    <x v="4"/>
    <x v="7"/>
    <x v="1"/>
    <n v="33"/>
    <n v="69"/>
    <n v="163"/>
    <n v="6480.42"/>
    <n v="196.376363636364"/>
    <n v="2.0909090909090899"/>
    <n v="2.36231884057971"/>
    <n v="1080.07"/>
    <n v="0.16666666666666699"/>
    <n v="-61.230000000000203"/>
    <n v="-9.4484616737804394E-3"/>
    <x v="80"/>
    <x v="80"/>
    <x v="80"/>
  </r>
  <r>
    <x v="0"/>
    <x v="81"/>
    <x v="81"/>
    <x v="0"/>
    <x v="11"/>
    <x v="0"/>
    <n v="17"/>
    <n v="35"/>
    <n v="149"/>
    <n v="7078.6949999999997"/>
    <n v="416.39382352941197"/>
    <n v="2.0588235294117601"/>
    <n v="4.2571428571428598"/>
    <n v="1633.5450000000001"/>
    <n v="0.230769230769231"/>
    <n v="1122.5450000000001"/>
    <n v="0.158580783604888"/>
    <x v="81"/>
    <x v="81"/>
    <x v="81"/>
  </r>
  <r>
    <x v="0"/>
    <x v="82"/>
    <x v="82"/>
    <x v="3"/>
    <x v="14"/>
    <x v="0"/>
    <n v="26"/>
    <n v="80"/>
    <n v="327"/>
    <n v="14867.8056"/>
    <n v="571.83867692307695"/>
    <n v="3.0769230769230802"/>
    <n v="4.0875000000000004"/>
    <n v="4015.8555999999999"/>
    <n v="0.270104123502933"/>
    <n v="3063.0556000000001"/>
    <n v="0.20601934693039001"/>
    <x v="82"/>
    <x v="82"/>
    <x v="82"/>
  </r>
  <r>
    <x v="0"/>
    <x v="83"/>
    <x v="83"/>
    <x v="2"/>
    <x v="16"/>
    <x v="0"/>
    <n v="45"/>
    <n v="183"/>
    <n v="974"/>
    <n v="38897.082000000002"/>
    <n v="864.37959999999998"/>
    <n v="4.06666666666667"/>
    <n v="5.3224043715846996"/>
    <n v="10503.682000000001"/>
    <n v="0.270037788438732"/>
    <n v="8866.7819999999992"/>
    <n v="0.22795494016749099"/>
    <x v="83"/>
    <x v="83"/>
    <x v="83"/>
  </r>
  <r>
    <x v="0"/>
    <x v="84"/>
    <x v="84"/>
    <x v="5"/>
    <x v="17"/>
    <x v="0"/>
    <n v="32"/>
    <n v="59"/>
    <n v="195"/>
    <n v="10616.04"/>
    <n v="331.75125000000003"/>
    <n v="1.84375"/>
    <n v="3.3050847457627102"/>
    <n v="3352.14"/>
    <n v="0.31576180948828397"/>
    <n v="2295.2399999999998"/>
    <n v="0.216204912566267"/>
    <x v="84"/>
    <x v="84"/>
    <x v="84"/>
  </r>
  <r>
    <x v="0"/>
    <x v="85"/>
    <x v="85"/>
    <x v="0"/>
    <x v="11"/>
    <x v="0"/>
    <n v="17"/>
    <n v="26"/>
    <n v="72"/>
    <n v="2293.8656000000001"/>
    <n v="134.93327058823499"/>
    <n v="1.52941176470588"/>
    <n v="2.7692307692307701"/>
    <n v="-160.18440000000001"/>
    <n v="-6.9831641400437697E-2"/>
    <n v="-662.18439999999998"/>
    <n v="-0.28867619794289601"/>
    <x v="85"/>
    <x v="85"/>
    <x v="85"/>
  </r>
  <r>
    <x v="0"/>
    <x v="86"/>
    <x v="86"/>
    <x v="4"/>
    <x v="27"/>
    <x v="0"/>
    <n v="91"/>
    <n v="184"/>
    <n v="557"/>
    <n v="20313.240000000002"/>
    <n v="223.22241758241799"/>
    <n v="2.0219780219780201"/>
    <n v="3.0271739130434798"/>
    <n v="3385.54"/>
    <n v="0.16666666666666699"/>
    <n v="-27.6000000000002"/>
    <n v="-1.3587197315642499E-3"/>
    <x v="86"/>
    <x v="86"/>
    <x v="86"/>
  </r>
  <r>
    <x v="0"/>
    <x v="87"/>
    <x v="87"/>
    <x v="5"/>
    <x v="10"/>
    <x v="0"/>
    <n v="133"/>
    <n v="528"/>
    <n v="1814"/>
    <n v="65794.98"/>
    <n v="494.69909774436098"/>
    <n v="3.9699248120300701"/>
    <n v="3.4356060606060601"/>
    <n v="10965.83"/>
    <n v="0.16666666666666699"/>
    <n v="6275.78"/>
    <n v="9.5383872751386198E-2"/>
    <x v="87"/>
    <x v="87"/>
    <x v="87"/>
  </r>
  <r>
    <x v="0"/>
    <x v="88"/>
    <x v="88"/>
    <x v="3"/>
    <x v="14"/>
    <x v="1"/>
    <n v="179"/>
    <n v="558"/>
    <n v="1958"/>
    <n v="71235.3"/>
    <n v="397.96256983240198"/>
    <n v="3.1173184357541901"/>
    <n v="3.5089605734767"/>
    <n v="11872.55"/>
    <n v="0.16666666666666699"/>
    <n v="5624.35"/>
    <n v="7.89545351812935E-2"/>
    <x v="88"/>
    <x v="88"/>
    <x v="88"/>
  </r>
  <r>
    <x v="0"/>
    <x v="89"/>
    <x v="89"/>
    <x v="0"/>
    <x v="29"/>
    <x v="0"/>
    <n v="54"/>
    <n v="417"/>
    <n v="3413"/>
    <n v="174843.3708"/>
    <n v="3237.8402000000001"/>
    <n v="7.7222222222222197"/>
    <n v="8.1846522781774596"/>
    <n v="66781.220799999996"/>
    <n v="0.381948829369057"/>
    <n v="64873.220800000003"/>
    <n v="0.37103620516563501"/>
    <x v="89"/>
    <x v="89"/>
    <x v="89"/>
  </r>
  <r>
    <x v="0"/>
    <x v="90"/>
    <x v="90"/>
    <x v="1"/>
    <x v="6"/>
    <x v="0"/>
    <n v="11"/>
    <n v="25"/>
    <n v="34"/>
    <n v="1702.9280000000001"/>
    <n v="154.81163636363601"/>
    <n v="2.2727272727272698"/>
    <n v="1.36"/>
    <n v="677.678"/>
    <n v="0.39794870951678502"/>
    <n v="309.178"/>
    <n v="0.18155670703635099"/>
    <x v="90"/>
    <x v="90"/>
    <x v="90"/>
  </r>
  <r>
    <x v="0"/>
    <x v="91"/>
    <x v="91"/>
    <x v="2"/>
    <x v="15"/>
    <x v="0"/>
    <n v="52"/>
    <n v="52"/>
    <n v="165"/>
    <n v="8583.4800000000105"/>
    <n v="165.06692307692299"/>
    <n v="1"/>
    <n v="3.1730769230769198"/>
    <n v="3091.28"/>
    <n v="0.36014297231425901"/>
    <n v="1370.08"/>
    <n v="0.159618243416423"/>
    <x v="91"/>
    <x v="91"/>
    <x v="91"/>
  </r>
  <r>
    <x v="0"/>
    <x v="92"/>
    <x v="92"/>
    <x v="2"/>
    <x v="26"/>
    <x v="0"/>
    <n v="51"/>
    <n v="69"/>
    <n v="252"/>
    <n v="10811.835999999999"/>
    <n v="211.99678431372601"/>
    <n v="1.3529411764705901"/>
    <n v="3.6521739130434798"/>
    <n v="2699.2860000000001"/>
    <n v="0.24966027971567401"/>
    <n v="991.38599999999894"/>
    <n v="9.1694509609653599E-2"/>
    <x v="92"/>
    <x v="92"/>
    <x v="92"/>
  </r>
  <r>
    <x v="0"/>
    <x v="93"/>
    <x v="93"/>
    <x v="2"/>
    <x v="15"/>
    <x v="0"/>
    <n v="45"/>
    <n v="54"/>
    <n v="108"/>
    <n v="4684.7359999999999"/>
    <n v="104.10524444444501"/>
    <n v="1.2"/>
    <n v="2"/>
    <n v="1868.586"/>
    <n v="0.39886687318132702"/>
    <n v="369.18599999999998"/>
    <n v="7.8806148308036894E-2"/>
    <x v="93"/>
    <x v="93"/>
    <x v="93"/>
  </r>
  <r>
    <x v="0"/>
    <x v="94"/>
    <x v="94"/>
    <x v="5"/>
    <x v="12"/>
    <x v="0"/>
    <n v="14"/>
    <n v="14"/>
    <n v="31"/>
    <n v="1238.952"/>
    <n v="88.4965714285714"/>
    <n v="1"/>
    <n v="2.21428571428571"/>
    <n v="386.702"/>
    <n v="0.31212024356068702"/>
    <n v="-62.6980000000001"/>
    <n v="-5.0605673181850601E-2"/>
    <x v="94"/>
    <x v="94"/>
    <x v="94"/>
  </r>
  <r>
    <x v="0"/>
    <x v="95"/>
    <x v="95"/>
    <x v="0"/>
    <x v="0"/>
    <x v="0"/>
    <n v="21"/>
    <n v="30"/>
    <n v="79"/>
    <n v="3907.3679999999999"/>
    <n v="186.065142857143"/>
    <n v="1.4285714285714299"/>
    <n v="2.6333333333333302"/>
    <n v="1590.6179999999999"/>
    <n v="0.40708169796138999"/>
    <n v="972.61800000000005"/>
    <n v="0.24891896540075101"/>
    <x v="95"/>
    <x v="95"/>
    <x v="95"/>
  </r>
  <r>
    <x v="0"/>
    <x v="96"/>
    <x v="96"/>
    <x v="3"/>
    <x v="30"/>
    <x v="0"/>
    <n v="111"/>
    <n v="201"/>
    <n v="875"/>
    <n v="38348.82"/>
    <n v="345.48486486486502"/>
    <n v="1.8108108108108101"/>
    <n v="4.3532338308457703"/>
    <n v="11100.37"/>
    <n v="0.28945792856207803"/>
    <n v="7196.17"/>
    <n v="0.187650363166324"/>
    <x v="96"/>
    <x v="96"/>
    <x v="96"/>
  </r>
  <r>
    <x v="0"/>
    <x v="97"/>
    <x v="97"/>
    <x v="3"/>
    <x v="14"/>
    <x v="0"/>
    <n v="62"/>
    <n v="89"/>
    <n v="375"/>
    <n v="16721.46"/>
    <n v="269.70096774193598"/>
    <n v="1.43548387096774"/>
    <n v="4.2134831460674196"/>
    <n v="5577.61"/>
    <n v="0.33355998818284999"/>
    <n v="3424.81"/>
    <n v="0.204815249386118"/>
    <x v="97"/>
    <x v="97"/>
    <x v="97"/>
  </r>
  <r>
    <x v="0"/>
    <x v="98"/>
    <x v="98"/>
    <x v="0"/>
    <x v="0"/>
    <x v="0"/>
    <n v="18"/>
    <n v="45"/>
    <n v="99"/>
    <n v="5021.8069999999998"/>
    <n v="278.989277777778"/>
    <n v="2.5"/>
    <n v="2.2000000000000002"/>
    <n v="1136.2070000000001"/>
    <n v="0.22625461313029299"/>
    <n v="587.70699999999999"/>
    <n v="0.11703098107912099"/>
    <x v="98"/>
    <x v="98"/>
    <x v="98"/>
  </r>
  <r>
    <x v="0"/>
    <x v="99"/>
    <x v="99"/>
    <x v="5"/>
    <x v="12"/>
    <x v="1"/>
    <n v="139"/>
    <n v="455"/>
    <n v="2042"/>
    <n v="75286.055999999997"/>
    <n v="541.62630215827403"/>
    <n v="3.2733812949640302"/>
    <n v="4.4879120879120897"/>
    <n v="9245.6560000000009"/>
    <n v="0.12280701754386"/>
    <n v="4433.8560000000098"/>
    <n v="5.88934556486796E-2"/>
    <x v="99"/>
    <x v="99"/>
    <x v="99"/>
  </r>
  <r>
    <x v="0"/>
    <x v="100"/>
    <x v="100"/>
    <x v="0"/>
    <x v="11"/>
    <x v="0"/>
    <n v="6"/>
    <n v="35"/>
    <n v="116"/>
    <n v="4604.3760000000002"/>
    <n v="767.39599999999996"/>
    <n v="5.8333333333333304"/>
    <n v="3.3142857142857101"/>
    <n v="493.32600000000002"/>
    <n v="0.107142857142857"/>
    <n v="292.32600000000002"/>
    <n v="6.3488733326730995E-2"/>
    <x v="100"/>
    <x v="100"/>
    <x v="100"/>
  </r>
  <r>
    <x v="0"/>
    <x v="101"/>
    <x v="101"/>
    <x v="0"/>
    <x v="0"/>
    <x v="0"/>
    <n v="52"/>
    <n v="100"/>
    <n v="244"/>
    <n v="11548.291999999999"/>
    <n v="222.082538461539"/>
    <n v="1.92307692307692"/>
    <n v="2.44"/>
    <n v="3181.442"/>
    <n v="0.27549026297568502"/>
    <n v="1625.942"/>
    <n v="0.14079501973105599"/>
    <x v="101"/>
    <x v="101"/>
    <x v="101"/>
  </r>
  <r>
    <x v="0"/>
    <x v="102"/>
    <x v="102"/>
    <x v="1"/>
    <x v="1"/>
    <x v="0"/>
    <n v="14"/>
    <n v="14"/>
    <n v="32"/>
    <n v="1340.9760000000001"/>
    <n v="95.784000000000006"/>
    <n v="1"/>
    <n v="2.28571428571429"/>
    <n v="420.726"/>
    <n v="0.31374610731288199"/>
    <n v="-28.674000000000099"/>
    <n v="-2.1382933027884299E-2"/>
    <x v="102"/>
    <x v="102"/>
    <x v="102"/>
  </r>
  <r>
    <x v="0"/>
    <x v="103"/>
    <x v="103"/>
    <x v="4"/>
    <x v="7"/>
    <x v="0"/>
    <n v="3"/>
    <n v="3"/>
    <n v="12"/>
    <n v="151.904"/>
    <n v="50.634666666666703"/>
    <n v="1"/>
    <n v="4"/>
    <n v="62.454000000000001"/>
    <n v="0.41114124710343403"/>
    <n v="-46.295999999999999"/>
    <n v="-0.30477143459026801"/>
    <x v="103"/>
    <x v="103"/>
    <x v="103"/>
  </r>
  <r>
    <x v="0"/>
    <x v="104"/>
    <x v="104"/>
    <x v="1"/>
    <x v="3"/>
    <x v="0"/>
    <n v="21"/>
    <n v="38"/>
    <n v="82"/>
    <n v="3388.14"/>
    <n v="161.34"/>
    <n v="1.80952380952381"/>
    <n v="2.1578947368421102"/>
    <n v="564.69000000000005"/>
    <n v="0.16666666666666699"/>
    <n v="-128.11000000000001"/>
    <n v="-3.7811306498550898E-2"/>
    <x v="104"/>
    <x v="104"/>
    <x v="104"/>
  </r>
  <r>
    <x v="0"/>
    <x v="105"/>
    <x v="105"/>
    <x v="1"/>
    <x v="6"/>
    <x v="0"/>
    <n v="6"/>
    <n v="6"/>
    <n v="6"/>
    <n v="248.75200000000001"/>
    <n v="41.458666666666701"/>
    <n v="1"/>
    <n v="1"/>
    <n v="108.352"/>
    <n v="0.43558242747796999"/>
    <n v="-84.248000000000005"/>
    <n v="-0.33868270405866102"/>
    <x v="105"/>
    <x v="105"/>
    <x v="105"/>
  </r>
  <r>
    <x v="0"/>
    <x v="106"/>
    <x v="106"/>
    <x v="3"/>
    <x v="30"/>
    <x v="1"/>
    <n v="36"/>
    <n v="54"/>
    <n v="103"/>
    <n v="5489.576"/>
    <n v="152.48822222222199"/>
    <n v="1.5"/>
    <n v="1.9074074074074101"/>
    <n v="1927.126"/>
    <n v="0.35105188451712799"/>
    <n v="715.12599999999998"/>
    <n v="0.130269805901221"/>
    <x v="106"/>
    <x v="106"/>
    <x v="106"/>
  </r>
  <r>
    <x v="0"/>
    <x v="107"/>
    <x v="107"/>
    <x v="0"/>
    <x v="0"/>
    <x v="0"/>
    <n v="29"/>
    <n v="73"/>
    <n v="223"/>
    <n v="10883.3544"/>
    <n v="375.28808275862099"/>
    <n v="2.5172413793103399"/>
    <n v="3.0547945205479499"/>
    <n v="2265.7543999999998"/>
    <n v="0.20818529992922"/>
    <n v="1381.2544"/>
    <n v="0.126914400582232"/>
    <x v="107"/>
    <x v="107"/>
    <x v="107"/>
  </r>
  <r>
    <x v="0"/>
    <x v="108"/>
    <x v="108"/>
    <x v="0"/>
    <x v="0"/>
    <x v="0"/>
    <n v="38"/>
    <n v="100"/>
    <n v="430"/>
    <n v="20854.856"/>
    <n v="548.81200000000001"/>
    <n v="2.6315789473684199"/>
    <n v="4.3"/>
    <n v="8522.2559999999994"/>
    <n v="0.40864612059656502"/>
    <n v="7359.7560000000003"/>
    <n v="0.352903707414714"/>
    <x v="108"/>
    <x v="108"/>
    <x v="108"/>
  </r>
  <r>
    <x v="0"/>
    <x v="109"/>
    <x v="109"/>
    <x v="3"/>
    <x v="13"/>
    <x v="0"/>
    <n v="30"/>
    <n v="186"/>
    <n v="1717"/>
    <n v="60838.038"/>
    <n v="2027.9346"/>
    <n v="6.2"/>
    <n v="9.2311827956989205"/>
    <n v="7471.3380000000097"/>
    <n v="0.12280701754386"/>
    <n v="6259.9380000000101"/>
    <n v="0.10289513281148201"/>
    <x v="109"/>
    <x v="109"/>
    <x v="109"/>
  </r>
  <r>
    <x v="0"/>
    <x v="110"/>
    <x v="110"/>
    <x v="3"/>
    <x v="31"/>
    <x v="1"/>
    <n v="355"/>
    <n v="2669"/>
    <n v="20102"/>
    <n v="649592.53900000104"/>
    <n v="1829.8381380281701"/>
    <n v="7.5183098591549298"/>
    <n v="7.5316597976770296"/>
    <n v="36769.389000000003"/>
    <n v="5.6603773584905599E-2"/>
    <n v="22446.519"/>
    <n v="3.4554767261574103E-2"/>
    <x v="110"/>
    <x v="110"/>
    <x v="110"/>
  </r>
  <r>
    <x v="0"/>
    <x v="111"/>
    <x v="111"/>
    <x v="1"/>
    <x v="1"/>
    <x v="1"/>
    <n v="297"/>
    <n v="836"/>
    <n v="3398"/>
    <n v="132628.5"/>
    <n v="446.56060606060601"/>
    <n v="2.81481481481481"/>
    <n v="4.0645933014354103"/>
    <n v="22104.75"/>
    <n v="0.16666666666666699"/>
    <n v="12321.1"/>
    <n v="9.2899339131483905E-2"/>
    <x v="111"/>
    <x v="111"/>
    <x v="111"/>
  </r>
  <r>
    <x v="0"/>
    <x v="112"/>
    <x v="112"/>
    <x v="3"/>
    <x v="5"/>
    <x v="0"/>
    <n v="22"/>
    <n v="42"/>
    <n v="87"/>
    <n v="5047.3040000000001"/>
    <n v="229.422909090909"/>
    <n v="1.9090909090909101"/>
    <n v="2.0714285714285698"/>
    <n v="1861.904"/>
    <n v="0.36889079793885998"/>
    <n v="1085.5039999999999"/>
    <n v="0.21506610261636699"/>
    <x v="112"/>
    <x v="112"/>
    <x v="112"/>
  </r>
  <r>
    <x v="0"/>
    <x v="113"/>
    <x v="113"/>
    <x v="5"/>
    <x v="10"/>
    <x v="0"/>
    <n v="44"/>
    <n v="62"/>
    <n v="218"/>
    <n v="9606.8304000000007"/>
    <n v="218.337054545455"/>
    <n v="1.4090909090909101"/>
    <n v="3.5161290322580601"/>
    <n v="2877.4803999999999"/>
    <n v="0.29952443003469698"/>
    <n v="1445.2804000000001"/>
    <n v="0.15044300147112"/>
    <x v="113"/>
    <x v="113"/>
    <x v="113"/>
  </r>
  <r>
    <x v="0"/>
    <x v="114"/>
    <x v="114"/>
    <x v="0"/>
    <x v="0"/>
    <x v="0"/>
    <n v="12"/>
    <n v="32"/>
    <n v="119"/>
    <n v="6036.6480000000001"/>
    <n v="503.05399999999997"/>
    <n v="2.6666666666666701"/>
    <n v="3.71875"/>
    <n v="1858.848"/>
    <n v="0.30792718077979703"/>
    <n v="1490.848"/>
    <n v="0.24696619713456899"/>
    <x v="114"/>
    <x v="114"/>
    <x v="114"/>
  </r>
  <r>
    <x v="0"/>
    <x v="115"/>
    <x v="115"/>
    <x v="1"/>
    <x v="1"/>
    <x v="0"/>
    <n v="8"/>
    <n v="24"/>
    <n v="70"/>
    <n v="2427.11"/>
    <n v="303.38875000000002"/>
    <n v="3"/>
    <n v="2.9166666666666701"/>
    <n v="777.66"/>
    <n v="0.32040575004841099"/>
    <n v="503.81"/>
    <n v="0.20757608843439301"/>
    <x v="115"/>
    <x v="115"/>
    <x v="115"/>
  </r>
  <r>
    <x v="0"/>
    <x v="116"/>
    <x v="116"/>
    <x v="4"/>
    <x v="22"/>
    <x v="0"/>
    <n v="21"/>
    <n v="84"/>
    <n v="344"/>
    <n v="14761.140799999999"/>
    <n v="702.91146666666702"/>
    <n v="4"/>
    <n v="4.0952380952380896"/>
    <n v="3581.9407999999999"/>
    <n v="0.242660160791908"/>
    <n v="2743.1808000000001"/>
    <n v="0.18583799431003301"/>
    <x v="116"/>
    <x v="116"/>
    <x v="116"/>
  </r>
  <r>
    <x v="0"/>
    <x v="117"/>
    <x v="117"/>
    <x v="3"/>
    <x v="5"/>
    <x v="0"/>
    <n v="15"/>
    <n v="49"/>
    <n v="103"/>
    <n v="4470.3760000000002"/>
    <n v="298.02506666666699"/>
    <n v="3.2666666666666702"/>
    <n v="2.1020408163265301"/>
    <n v="1466.7760000000001"/>
    <n v="0.32811020817935699"/>
    <n v="912.976"/>
    <n v="0.20422801124558701"/>
    <x v="117"/>
    <x v="117"/>
    <x v="117"/>
  </r>
  <r>
    <x v="0"/>
    <x v="118"/>
    <x v="118"/>
    <x v="4"/>
    <x v="7"/>
    <x v="0"/>
    <n v="5"/>
    <n v="5"/>
    <n v="17"/>
    <n v="1302.2639999999999"/>
    <n v="260.45280000000002"/>
    <n v="1"/>
    <n v="3.4"/>
    <n v="272.41399999999999"/>
    <n v="0.20918492717298501"/>
    <n v="91.1640000000003"/>
    <n v="7.0004238771862098E-2"/>
    <x v="118"/>
    <x v="118"/>
    <x v="118"/>
  </r>
  <r>
    <x v="0"/>
    <x v="119"/>
    <x v="119"/>
    <x v="5"/>
    <x v="12"/>
    <x v="0"/>
    <n v="1"/>
    <n v="1"/>
    <n v="1"/>
    <n v="7.992"/>
    <n v="7.992"/>
    <n v="1"/>
    <n v="1"/>
    <n v="2.492"/>
    <n v="0.311811811811812"/>
    <n v="-29.608000000000001"/>
    <n v="-3.7047047047046999"/>
    <x v="119"/>
    <x v="119"/>
    <x v="119"/>
  </r>
  <r>
    <x v="0"/>
    <x v="120"/>
    <x v="120"/>
    <x v="5"/>
    <x v="17"/>
    <x v="0"/>
    <n v="30"/>
    <n v="71"/>
    <n v="247"/>
    <n v="12354.824000000001"/>
    <n v="411.82746666666702"/>
    <n v="2.3666666666666698"/>
    <n v="3.47887323943662"/>
    <n v="4522.0739999999996"/>
    <n v="0.36601686920024101"/>
    <n v="3515.0740000000001"/>
    <n v="0.28451024474326803"/>
    <x v="120"/>
    <x v="120"/>
    <x v="120"/>
  </r>
  <r>
    <x v="0"/>
    <x v="121"/>
    <x v="121"/>
    <x v="4"/>
    <x v="7"/>
    <x v="0"/>
    <n v="39"/>
    <n v="57"/>
    <n v="156"/>
    <n v="7723.5519999999997"/>
    <n v="198.03979487179501"/>
    <n v="1.4615384615384599"/>
    <n v="2.7368421052631602"/>
    <n v="2867.3020000000001"/>
    <n v="0.37124136666652902"/>
    <n v="1431.0519999999999"/>
    <n v="0.18528418012852099"/>
    <x v="121"/>
    <x v="121"/>
    <x v="121"/>
  </r>
  <r>
    <x v="0"/>
    <x v="122"/>
    <x v="122"/>
    <x v="1"/>
    <x v="6"/>
    <x v="0"/>
    <n v="11"/>
    <n v="15"/>
    <n v="21"/>
    <n v="1102.232"/>
    <n v="100.202909090909"/>
    <n v="1.36363636363636"/>
    <n v="1.4"/>
    <n v="441.83199999999999"/>
    <n v="0.40085208921533799"/>
    <n v="84.331999999999994"/>
    <n v="7.6510208377183794E-2"/>
    <x v="122"/>
    <x v="122"/>
    <x v="122"/>
  </r>
  <r>
    <x v="0"/>
    <x v="123"/>
    <x v="123"/>
    <x v="2"/>
    <x v="16"/>
    <x v="0"/>
    <n v="131"/>
    <n v="333"/>
    <n v="1609"/>
    <n v="68397.055200000003"/>
    <n v="522.11492519084004"/>
    <n v="2.5419847328244298"/>
    <n v="4.8318318318318303"/>
    <n v="19852.405200000001"/>
    <n v="0.290252338232246"/>
    <n v="15297.405199999999"/>
    <n v="0.223655903829029"/>
    <x v="123"/>
    <x v="123"/>
    <x v="123"/>
  </r>
  <r>
    <x v="0"/>
    <x v="124"/>
    <x v="124"/>
    <x v="2"/>
    <x v="15"/>
    <x v="0"/>
    <n v="42"/>
    <n v="78"/>
    <n v="177"/>
    <n v="8436.1839999999993"/>
    <n v="200.86152380952399"/>
    <n v="1.8571428571428601"/>
    <n v="2.2692307692307701"/>
    <n v="3072.1840000000002"/>
    <n v="0.36416749563546702"/>
    <n v="1642.384"/>
    <n v="0.19468328334232601"/>
    <x v="124"/>
    <x v="124"/>
    <x v="124"/>
  </r>
  <r>
    <x v="0"/>
    <x v="125"/>
    <x v="125"/>
    <x v="5"/>
    <x v="10"/>
    <x v="0"/>
    <n v="86"/>
    <n v="197"/>
    <n v="885"/>
    <n v="37018.205000000002"/>
    <n v="430.444244186047"/>
    <n v="2.2906976744185998"/>
    <n v="4.4923857868020303"/>
    <n v="11035.705"/>
    <n v="0.298115616356871"/>
    <n v="8154.1049999999996"/>
    <n v="0.220272836027571"/>
    <x v="125"/>
    <x v="125"/>
    <x v="125"/>
  </r>
  <r>
    <x v="0"/>
    <x v="126"/>
    <x v="126"/>
    <x v="1"/>
    <x v="3"/>
    <x v="0"/>
    <n v="141"/>
    <n v="515"/>
    <n v="1885"/>
    <n v="77204.820000000007"/>
    <n v="547.55191489361698"/>
    <n v="3.6524822695035501"/>
    <n v="3.6601941747572799"/>
    <n v="12867.47"/>
    <n v="0.16666666666666699"/>
    <n v="7937.67"/>
    <n v="0.102813140423098"/>
    <x v="126"/>
    <x v="126"/>
    <x v="126"/>
  </r>
  <r>
    <x v="0"/>
    <x v="127"/>
    <x v="127"/>
    <x v="4"/>
    <x v="22"/>
    <x v="0"/>
    <n v="7"/>
    <n v="17"/>
    <n v="44"/>
    <n v="1403.9007999999999"/>
    <n v="200.557257142857"/>
    <n v="2.4285714285714302"/>
    <n v="2.5882352941176499"/>
    <n v="417.75080000000003"/>
    <n v="0.29756432933153099"/>
    <n v="151.5008"/>
    <n v="0.107914177411965"/>
    <x v="127"/>
    <x v="127"/>
    <x v="127"/>
  </r>
  <r>
    <x v="0"/>
    <x v="128"/>
    <x v="128"/>
    <x v="5"/>
    <x v="12"/>
    <x v="0"/>
    <n v="7"/>
    <n v="10"/>
    <n v="24"/>
    <n v="734.20799999999997"/>
    <n v="104.886857142857"/>
    <n v="1.4285714285714299"/>
    <n v="2.4"/>
    <n v="307.858"/>
    <n v="0.41930624564156199"/>
    <n v="79.858000000000004"/>
    <n v="0.108767542712692"/>
    <x v="128"/>
    <x v="128"/>
    <x v="128"/>
  </r>
  <r>
    <x v="0"/>
    <x v="129"/>
    <x v="129"/>
    <x v="3"/>
    <x v="5"/>
    <x v="0"/>
    <n v="21"/>
    <n v="33"/>
    <n v="72"/>
    <n v="3528.2240000000002"/>
    <n v="168.01066666666699"/>
    <n v="1.5714285714285701"/>
    <n v="2.1818181818181799"/>
    <n v="1362.624"/>
    <n v="0.38620677145215299"/>
    <n v="630.024"/>
    <n v="0.17856689371196399"/>
    <x v="129"/>
    <x v="129"/>
    <x v="129"/>
  </r>
  <r>
    <x v="0"/>
    <x v="130"/>
    <x v="130"/>
    <x v="1"/>
    <x v="1"/>
    <x v="0"/>
    <n v="107"/>
    <n v="293"/>
    <n v="1104"/>
    <n v="41889.42"/>
    <n v="391.48990654205602"/>
    <n v="2.7383177570093502"/>
    <n v="3.7679180887372001"/>
    <n v="6981.57"/>
    <n v="0.16666666666666699"/>
    <n v="3348.32"/>
    <n v="7.99323552343289E-2"/>
    <x v="130"/>
    <x v="130"/>
    <x v="130"/>
  </r>
  <r>
    <x v="0"/>
    <x v="131"/>
    <x v="131"/>
    <x v="5"/>
    <x v="17"/>
    <x v="0"/>
    <n v="22"/>
    <n v="40"/>
    <n v="153"/>
    <n v="8072.3760000000002"/>
    <n v="366.92618181818199"/>
    <n v="1.8181818181818199"/>
    <n v="3.8250000000000002"/>
    <n v="2891.7260000000001"/>
    <n v="0.35822488942536901"/>
    <n v="2165.7260000000001"/>
    <n v="0.26828854354653497"/>
    <x v="131"/>
    <x v="131"/>
    <x v="131"/>
  </r>
  <r>
    <x v="0"/>
    <x v="132"/>
    <x v="132"/>
    <x v="5"/>
    <x v="17"/>
    <x v="0"/>
    <n v="32"/>
    <n v="41"/>
    <n v="90"/>
    <n v="5069.68"/>
    <n v="158.42750000000001"/>
    <n v="1.28125"/>
    <n v="2.1951219512195101"/>
    <n v="1782.98"/>
    <n v="0.35169478152467198"/>
    <n v="745.88"/>
    <n v="0.147125656846191"/>
    <x v="132"/>
    <x v="132"/>
    <x v="132"/>
  </r>
  <r>
    <x v="0"/>
    <x v="133"/>
    <x v="133"/>
    <x v="0"/>
    <x v="0"/>
    <x v="0"/>
    <n v="18"/>
    <n v="18"/>
    <n v="53"/>
    <n v="2402.2584000000002"/>
    <n v="133.4588"/>
    <n v="1"/>
    <n v="2.9444444444444402"/>
    <n v="755.50840000000005"/>
    <n v="0.31449922289791998"/>
    <n v="233.50839999999999"/>
    <n v="9.7203697986861098E-2"/>
    <x v="133"/>
    <x v="133"/>
    <x v="133"/>
  </r>
  <r>
    <x v="0"/>
    <x v="134"/>
    <x v="134"/>
    <x v="5"/>
    <x v="21"/>
    <x v="0"/>
    <n v="238"/>
    <n v="509"/>
    <n v="1705"/>
    <n v="65306.428999999996"/>
    <n v="274.39676050420098"/>
    <n v="2.1386554621848699"/>
    <n v="3.3497053045186602"/>
    <n v="13566.579"/>
    <n v="0.20773726580579099"/>
    <n v="5633.6289999999999"/>
    <n v="8.6264539131361798E-2"/>
    <x v="134"/>
    <x v="134"/>
    <x v="134"/>
  </r>
  <r>
    <x v="0"/>
    <x v="135"/>
    <x v="135"/>
    <x v="3"/>
    <x v="5"/>
    <x v="1"/>
    <n v="110"/>
    <n v="327"/>
    <n v="1697"/>
    <n v="58979.34"/>
    <n v="536.17581818181804"/>
    <n v="2.97272727272727"/>
    <n v="5.18960244648318"/>
    <n v="9829.89"/>
    <n v="0.16666666666666699"/>
    <n v="6036.99"/>
    <n v="0.102357706952977"/>
    <x v="135"/>
    <x v="135"/>
    <x v="135"/>
  </r>
  <r>
    <x v="0"/>
    <x v="136"/>
    <x v="136"/>
    <x v="2"/>
    <x v="2"/>
    <x v="0"/>
    <n v="41"/>
    <n v="69"/>
    <n v="304"/>
    <n v="14988.768"/>
    <n v="365.57970731707297"/>
    <n v="1.68292682926829"/>
    <n v="4.4057971014492798"/>
    <n v="5390.5680000000002"/>
    <n v="0.35964049880550603"/>
    <n v="4002.6680000000001"/>
    <n v="0.26704449625212701"/>
    <x v="136"/>
    <x v="136"/>
    <x v="136"/>
  </r>
  <r>
    <x v="0"/>
    <x v="137"/>
    <x v="137"/>
    <x v="1"/>
    <x v="3"/>
    <x v="1"/>
    <n v="64"/>
    <n v="318"/>
    <n v="1037"/>
    <n v="39228.197999999997"/>
    <n v="612.94059374999995"/>
    <n v="4.96875"/>
    <n v="3.2610062893081802"/>
    <n v="4817.4980000000096"/>
    <n v="0.12280701754386"/>
    <n v="2505.1480000000101"/>
    <n v="6.38608992439572E-2"/>
    <x v="137"/>
    <x v="137"/>
    <x v="137"/>
  </r>
  <r>
    <x v="0"/>
    <x v="138"/>
    <x v="138"/>
    <x v="3"/>
    <x v="5"/>
    <x v="0"/>
    <n v="31"/>
    <n v="49"/>
    <n v="121"/>
    <n v="6531.8320000000003"/>
    <n v="210.70425806451601"/>
    <n v="1.5806451612903201"/>
    <n v="2.4693877551020398"/>
    <n v="2024.7819999999999"/>
    <n v="0.309986845956846"/>
    <n v="942.98200000000099"/>
    <n v="0.144367154574704"/>
    <x v="138"/>
    <x v="138"/>
    <x v="138"/>
  </r>
  <r>
    <x v="0"/>
    <x v="139"/>
    <x v="139"/>
    <x v="0"/>
    <x v="0"/>
    <x v="0"/>
    <n v="129"/>
    <n v="469"/>
    <n v="1637"/>
    <n v="60273.385399999999"/>
    <n v="467.23554573643401"/>
    <n v="3.6356589147286802"/>
    <n v="3.4904051172707899"/>
    <n v="7713.3353999999999"/>
    <n v="0.12797249314620401"/>
    <n v="3638.3353999999999"/>
    <n v="6.0363879942273803E-2"/>
    <x v="139"/>
    <x v="139"/>
    <x v="139"/>
  </r>
  <r>
    <x v="0"/>
    <x v="140"/>
    <x v="140"/>
    <x v="2"/>
    <x v="16"/>
    <x v="0"/>
    <n v="53"/>
    <n v="209"/>
    <n v="648"/>
    <n v="25466.004799999999"/>
    <n v="480.49065660377403"/>
    <n v="3.9433962264150901"/>
    <n v="3.1004784688995199"/>
    <n v="7730.4047999999902"/>
    <n v="0.30355781602617099"/>
    <n v="5806.7048000000004"/>
    <n v="0.228017894664027"/>
    <x v="140"/>
    <x v="140"/>
    <x v="140"/>
  </r>
  <r>
    <x v="0"/>
    <x v="141"/>
    <x v="141"/>
    <x v="0"/>
    <x v="20"/>
    <x v="1"/>
    <n v="314"/>
    <n v="858"/>
    <n v="4019"/>
    <n v="142642.68"/>
    <n v="454.27605095541401"/>
    <n v="2.7324840764331202"/>
    <n v="4.68414918414918"/>
    <n v="23773.78"/>
    <n v="0.16666666666666699"/>
    <n v="13222.73"/>
    <n v="9.2698272354389294E-2"/>
    <x v="141"/>
    <x v="141"/>
    <x v="141"/>
  </r>
  <r>
    <x v="0"/>
    <x v="142"/>
    <x v="142"/>
    <x v="2"/>
    <x v="16"/>
    <x v="0"/>
    <n v="30"/>
    <n v="114"/>
    <n v="436"/>
    <n v="16742.82"/>
    <n v="558.09400000000005"/>
    <n v="3.8"/>
    <n v="3.8245614035087701"/>
    <n v="2790.47"/>
    <n v="0.16666666666666699"/>
    <n v="1707.27"/>
    <n v="0.101970277408465"/>
    <x v="142"/>
    <x v="142"/>
    <x v="142"/>
  </r>
  <r>
    <x v="0"/>
    <x v="143"/>
    <x v="143"/>
    <x v="1"/>
    <x v="6"/>
    <x v="0"/>
    <n v="45"/>
    <n v="71"/>
    <n v="188"/>
    <n v="7858.4960000000101"/>
    <n v="174.63324444444501"/>
    <n v="1.5777777777777799"/>
    <n v="2.6478873239436602"/>
    <n v="2932.596"/>
    <n v="0.37317522335062597"/>
    <n v="1459.4960000000001"/>
    <n v="0.185722051649578"/>
    <x v="143"/>
    <x v="143"/>
    <x v="143"/>
  </r>
  <r>
    <x v="0"/>
    <x v="144"/>
    <x v="144"/>
    <x v="0"/>
    <x v="0"/>
    <x v="0"/>
    <n v="36"/>
    <n v="54"/>
    <n v="169"/>
    <n v="6259.9031999999997"/>
    <n v="173.8862"/>
    <n v="1.5"/>
    <n v="3.1296296296296302"/>
    <n v="2038.4531999999999"/>
    <n v="0.32563653699948603"/>
    <n v="976.45320000000004"/>
    <n v="0.15598535133897901"/>
    <x v="144"/>
    <x v="144"/>
    <x v="144"/>
  </r>
  <r>
    <x v="0"/>
    <x v="145"/>
    <x v="145"/>
    <x v="1"/>
    <x v="3"/>
    <x v="0"/>
    <n v="64"/>
    <n v="73"/>
    <n v="336"/>
    <n v="8846.8799999999992"/>
    <n v="138.23249999999999"/>
    <n v="1.140625"/>
    <n v="4.6027397260273997"/>
    <n v="1474.48"/>
    <n v="0.16666666666666699"/>
    <n v="-589.82000000000005"/>
    <n v="-6.6669831624256298E-2"/>
    <x v="145"/>
    <x v="145"/>
    <x v="145"/>
  </r>
  <r>
    <x v="0"/>
    <x v="146"/>
    <x v="146"/>
    <x v="0"/>
    <x v="11"/>
    <x v="0"/>
    <n v="66"/>
    <n v="189"/>
    <n v="790"/>
    <n v="22951.65"/>
    <n v="347.75227272727301"/>
    <n v="2.8636363636363602"/>
    <n v="4.1798941798941804"/>
    <n v="0"/>
    <n v="0"/>
    <n v="-2035.5"/>
    <n v="-8.8686434308644493E-2"/>
    <x v="146"/>
    <x v="146"/>
    <x v="146"/>
  </r>
  <r>
    <x v="0"/>
    <x v="147"/>
    <x v="147"/>
    <x v="0"/>
    <x v="4"/>
    <x v="0"/>
    <n v="207"/>
    <n v="426"/>
    <n v="5312"/>
    <n v="182890.3075"/>
    <n v="883.52805555555597"/>
    <n v="2.0579710144927499"/>
    <n v="12.4694835680751"/>
    <n v="23855.2575"/>
    <n v="0.13043478260869601"/>
    <n v="17635.7575"/>
    <n v="9.6428059753795203E-2"/>
    <x v="147"/>
    <x v="147"/>
    <x v="147"/>
  </r>
  <r>
    <x v="0"/>
    <x v="148"/>
    <x v="148"/>
    <x v="3"/>
    <x v="30"/>
    <x v="0"/>
    <n v="88"/>
    <n v="375"/>
    <n v="1605"/>
    <n v="70140.123000000007"/>
    <n v="797.04685227272705"/>
    <n v="4.2613636363636402"/>
    <n v="4.28"/>
    <n v="21968.172999999999"/>
    <n v="0.31320408434413499"/>
    <n v="18625.573"/>
    <n v="0.26554805157669897"/>
    <x v="148"/>
    <x v="148"/>
    <x v="148"/>
  </r>
  <r>
    <x v="0"/>
    <x v="149"/>
    <x v="149"/>
    <x v="5"/>
    <x v="18"/>
    <x v="0"/>
    <n v="83"/>
    <n v="188"/>
    <n v="764"/>
    <n v="26253.48"/>
    <n v="316.306987951807"/>
    <n v="2.26506024096386"/>
    <n v="4.0638297872340399"/>
    <n v="4375.58"/>
    <n v="0.16666666666666699"/>
    <n v="1596.88"/>
    <n v="6.0825460091386001E-2"/>
    <x v="149"/>
    <x v="149"/>
    <x v="149"/>
  </r>
  <r>
    <x v="0"/>
    <x v="150"/>
    <x v="150"/>
    <x v="4"/>
    <x v="22"/>
    <x v="0"/>
    <n v="19"/>
    <n v="38"/>
    <n v="149"/>
    <n v="5707.8072000000002"/>
    <n v="300.41090526315799"/>
    <n v="2"/>
    <n v="3.92105263157895"/>
    <n v="1582.9072000000001"/>
    <n v="0.277323172373447"/>
    <n v="870.40719999999999"/>
    <n v="0.15249414871616501"/>
    <x v="150"/>
    <x v="150"/>
    <x v="150"/>
  </r>
  <r>
    <x v="0"/>
    <x v="151"/>
    <x v="151"/>
    <x v="3"/>
    <x v="32"/>
    <x v="0"/>
    <n v="120"/>
    <n v="425"/>
    <n v="1488"/>
    <n v="59038.32"/>
    <n v="491.98599999999999"/>
    <n v="3.5416666666666701"/>
    <n v="3.50117647058824"/>
    <n v="9839.7199999999993"/>
    <n v="0.16666666666666699"/>
    <n v="5379.32"/>
    <n v="9.1115736355641505E-2"/>
    <x v="151"/>
    <x v="151"/>
    <x v="151"/>
  </r>
  <r>
    <x v="0"/>
    <x v="152"/>
    <x v="152"/>
    <x v="5"/>
    <x v="18"/>
    <x v="0"/>
    <n v="109"/>
    <n v="328"/>
    <n v="1185"/>
    <n v="53527.067999999999"/>
    <n v="491.07401834862401"/>
    <n v="3.0091743119266101"/>
    <n v="3.61280487804878"/>
    <n v="15581.268"/>
    <n v="0.29109137829107301"/>
    <n v="11841.468000000001"/>
    <n v="0.22122392356704501"/>
    <x v="152"/>
    <x v="152"/>
    <x v="152"/>
  </r>
  <r>
    <x v="0"/>
    <x v="153"/>
    <x v="153"/>
    <x v="0"/>
    <x v="0"/>
    <x v="0"/>
    <n v="35"/>
    <n v="62"/>
    <n v="170"/>
    <n v="7758.31"/>
    <n v="221.666"/>
    <n v="1.77142857142857"/>
    <n v="2.7419354838709702"/>
    <n v="1852.16"/>
    <n v="0.238732404350947"/>
    <n v="810.15999999999894"/>
    <n v="0.104424803855479"/>
    <x v="153"/>
    <x v="153"/>
    <x v="153"/>
  </r>
  <r>
    <x v="0"/>
    <x v="154"/>
    <x v="154"/>
    <x v="2"/>
    <x v="15"/>
    <x v="0"/>
    <n v="44"/>
    <n v="44"/>
    <n v="113"/>
    <n v="5287.0959999999995"/>
    <n v="120.161272727273"/>
    <n v="1"/>
    <n v="2.5681818181818201"/>
    <n v="1950.2460000000001"/>
    <n v="0.36886903509979702"/>
    <n v="493.846"/>
    <n v="9.3405907515203002E-2"/>
    <x v="154"/>
    <x v="154"/>
    <x v="154"/>
  </r>
  <r>
    <x v="0"/>
    <x v="155"/>
    <x v="155"/>
    <x v="5"/>
    <x v="12"/>
    <x v="0"/>
    <n v="16"/>
    <n v="27"/>
    <n v="73"/>
    <n v="3975.4160000000002"/>
    <n v="248.46350000000001"/>
    <n v="1.6875"/>
    <n v="2.7037037037037002"/>
    <n v="1304.866"/>
    <n v="0.32823382508899701"/>
    <n v="779.16600000000005"/>
    <n v="0.19599609198131701"/>
    <x v="155"/>
    <x v="155"/>
    <x v="155"/>
  </r>
  <r>
    <x v="0"/>
    <x v="156"/>
    <x v="156"/>
    <x v="0"/>
    <x v="0"/>
    <x v="0"/>
    <n v="9"/>
    <n v="19"/>
    <n v="57"/>
    <n v="2379.5439999999999"/>
    <n v="264.39377777777798"/>
    <n v="2.1111111111111098"/>
    <n v="3"/>
    <n v="980.84400000000005"/>
    <n v="0.41219830354051001"/>
    <n v="709.84400000000005"/>
    <n v="0.29831093688538601"/>
    <x v="156"/>
    <x v="156"/>
    <x v="156"/>
  </r>
  <r>
    <x v="0"/>
    <x v="157"/>
    <x v="157"/>
    <x v="5"/>
    <x v="10"/>
    <x v="1"/>
    <n v="157"/>
    <n v="752"/>
    <n v="5140"/>
    <n v="190391.264"/>
    <n v="1212.68321019108"/>
    <n v="4.7898089171974503"/>
    <n v="6.8351063829787204"/>
    <n v="26260.864000000001"/>
    <n v="0.13793103448275901"/>
    <n v="20331.664000000001"/>
    <n v="0.106788849303506"/>
    <x v="157"/>
    <x v="157"/>
    <x v="157"/>
  </r>
  <r>
    <x v="0"/>
    <x v="158"/>
    <x v="158"/>
    <x v="4"/>
    <x v="27"/>
    <x v="0"/>
    <n v="135"/>
    <n v="207"/>
    <n v="852"/>
    <n v="39331.785600000003"/>
    <n v="291.34656000000001"/>
    <n v="1.5333333333333301"/>
    <n v="4.1159420289855104"/>
    <n v="11733.035599999999"/>
    <n v="0.29830925347055598"/>
    <n v="6749.2856000000002"/>
    <n v="0.171598759045407"/>
    <x v="158"/>
    <x v="158"/>
    <x v="158"/>
  </r>
  <r>
    <x v="0"/>
    <x v="159"/>
    <x v="159"/>
    <x v="4"/>
    <x v="22"/>
    <x v="0"/>
    <n v="84"/>
    <n v="291"/>
    <n v="1093"/>
    <n v="49227.890399999997"/>
    <n v="586.04631428571395"/>
    <n v="3.46428571428571"/>
    <n v="3.75601374570447"/>
    <n v="13850.940399999999"/>
    <n v="0.28136367996789102"/>
    <n v="10550.910400000001"/>
    <n v="0.21432790059189699"/>
    <x v="159"/>
    <x v="159"/>
    <x v="159"/>
  </r>
  <r>
    <x v="0"/>
    <x v="160"/>
    <x v="160"/>
    <x v="3"/>
    <x v="5"/>
    <x v="0"/>
    <n v="3"/>
    <n v="3"/>
    <n v="14"/>
    <n v="823.88800000000003"/>
    <n v="274.62933333333302"/>
    <n v="1"/>
    <n v="4.6666666666666696"/>
    <n v="360.88799999999998"/>
    <n v="0.43803041190064701"/>
    <n v="258.28800000000001"/>
    <n v="0.31349892218359798"/>
    <x v="160"/>
    <x v="160"/>
    <x v="160"/>
  </r>
  <r>
    <x v="0"/>
    <x v="161"/>
    <x v="161"/>
    <x v="2"/>
    <x v="16"/>
    <x v="0"/>
    <n v="49"/>
    <n v="159"/>
    <n v="554"/>
    <n v="19872.96"/>
    <n v="405.57061224489797"/>
    <n v="3.2448979591836702"/>
    <n v="3.4842767295597499"/>
    <n v="3312.16"/>
    <n v="0.16666666666666699"/>
    <n v="1573.11"/>
    <n v="7.9158313608038197E-2"/>
    <x v="161"/>
    <x v="161"/>
    <x v="161"/>
  </r>
  <r>
    <x v="0"/>
    <x v="162"/>
    <x v="162"/>
    <x v="0"/>
    <x v="0"/>
    <x v="0"/>
    <n v="105"/>
    <n v="327"/>
    <n v="1413"/>
    <n v="49725.603000000003"/>
    <n v="473.57717142857098"/>
    <n v="3.1142857142857099"/>
    <n v="4.3211009174311901"/>
    <n v="6106.6530000000002"/>
    <n v="0.12280701754386"/>
    <n v="2842.1530000000098"/>
    <n v="5.7156732719762203E-2"/>
    <x v="162"/>
    <x v="162"/>
    <x v="162"/>
  </r>
  <r>
    <x v="0"/>
    <x v="163"/>
    <x v="163"/>
    <x v="0"/>
    <x v="0"/>
    <x v="0"/>
    <n v="7"/>
    <n v="11"/>
    <n v="38"/>
    <n v="2469.8388"/>
    <n v="352.83411428571401"/>
    <n v="1.5714285714285701"/>
    <n v="3.4545454545454501"/>
    <n v="656.78880000000004"/>
    <n v="0.26592375178493399"/>
    <n v="449.78879999999998"/>
    <n v="0.18211261398922099"/>
    <x v="163"/>
    <x v="163"/>
    <x v="163"/>
  </r>
  <r>
    <x v="0"/>
    <x v="164"/>
    <x v="164"/>
    <x v="3"/>
    <x v="5"/>
    <x v="1"/>
    <n v="87"/>
    <n v="197"/>
    <n v="560"/>
    <n v="27583.52"/>
    <n v="317.05195402298801"/>
    <n v="2.26436781609195"/>
    <n v="2.84263959390863"/>
    <n v="9646.82"/>
    <n v="0.34973128882753202"/>
    <n v="6751.82"/>
    <n v="0.24477731631060901"/>
    <x v="164"/>
    <x v="164"/>
    <x v="164"/>
  </r>
  <r>
    <x v="0"/>
    <x v="165"/>
    <x v="165"/>
    <x v="1"/>
    <x v="8"/>
    <x v="0"/>
    <n v="50"/>
    <n v="68"/>
    <n v="212"/>
    <n v="11175.103999999999"/>
    <n v="223.50208000000001"/>
    <n v="1.36"/>
    <n v="3.1176470588235299"/>
    <n v="3967.9540000000002"/>
    <n v="0.35507087898242401"/>
    <n v="2343.154"/>
    <n v="0.20967625894130401"/>
    <x v="165"/>
    <x v="165"/>
    <x v="165"/>
  </r>
  <r>
    <x v="0"/>
    <x v="166"/>
    <x v="166"/>
    <x v="1"/>
    <x v="8"/>
    <x v="0"/>
    <n v="10"/>
    <n v="23"/>
    <n v="50"/>
    <n v="2514"/>
    <n v="251.4"/>
    <n v="2.2999999999999998"/>
    <n v="2.1739130434782599"/>
    <n v="971.05"/>
    <n v="0.38625696101829798"/>
    <n v="636.29999999999995"/>
    <n v="0.253102625298329"/>
    <x v="166"/>
    <x v="166"/>
    <x v="166"/>
  </r>
  <r>
    <x v="0"/>
    <x v="167"/>
    <x v="167"/>
    <x v="0"/>
    <x v="0"/>
    <x v="0"/>
    <n v="18"/>
    <n v="36"/>
    <n v="90"/>
    <n v="3625.9920000000002"/>
    <n v="201.44399999999999"/>
    <n v="2"/>
    <n v="2.5"/>
    <n v="914.04200000000003"/>
    <n v="0.25208053409935799"/>
    <n v="374.04199999999997"/>
    <n v="0.103155770889732"/>
    <x v="167"/>
    <x v="167"/>
    <x v="167"/>
  </r>
  <r>
    <x v="0"/>
    <x v="168"/>
    <x v="168"/>
    <x v="0"/>
    <x v="11"/>
    <x v="1"/>
    <n v="199"/>
    <n v="657"/>
    <n v="3496"/>
    <n v="147739.92800000001"/>
    <n v="742.41169849246205"/>
    <n v="3.30150753768844"/>
    <n v="5.3211567732115697"/>
    <n v="37611.478000000003"/>
    <n v="0.25457896527470902"/>
    <n v="30810.628000000001"/>
    <n v="0.20854638564599801"/>
    <x v="168"/>
    <x v="168"/>
    <x v="168"/>
  </r>
  <r>
    <x v="0"/>
    <x v="169"/>
    <x v="169"/>
    <x v="3"/>
    <x v="5"/>
    <x v="0"/>
    <n v="28"/>
    <n v="63"/>
    <n v="143"/>
    <n v="6373.2560000000003"/>
    <n v="227.61628571428599"/>
    <n v="2.25"/>
    <n v="2.2698412698412702"/>
    <n v="2396.6060000000002"/>
    <n v="0.37604106911757501"/>
    <n v="1397.0060000000001"/>
    <n v="0.2191981618187"/>
    <x v="169"/>
    <x v="169"/>
    <x v="169"/>
  </r>
  <r>
    <x v="0"/>
    <x v="170"/>
    <x v="170"/>
    <x v="0"/>
    <x v="11"/>
    <x v="1"/>
    <n v="153"/>
    <n v="334"/>
    <n v="1285"/>
    <n v="55318.811000000002"/>
    <n v="361.56085620915098"/>
    <n v="2.18300653594771"/>
    <n v="3.8473053892215598"/>
    <n v="17707.061000000002"/>
    <n v="0.320091135002883"/>
    <n v="13000.361000000001"/>
    <n v="0.23500796139671201"/>
    <x v="170"/>
    <x v="170"/>
    <x v="170"/>
  </r>
  <r>
    <x v="0"/>
    <x v="171"/>
    <x v="171"/>
    <x v="5"/>
    <x v="17"/>
    <x v="0"/>
    <n v="39"/>
    <n v="84"/>
    <n v="201"/>
    <n v="9807.9920000000002"/>
    <n v="251.48697435897401"/>
    <n v="2.1538461538461502"/>
    <n v="2.3928571428571401"/>
    <n v="3709.3420000000001"/>
    <n v="0.37819586312876302"/>
    <n v="2407.942"/>
    <n v="0.245508152943029"/>
    <x v="171"/>
    <x v="171"/>
    <x v="171"/>
  </r>
  <r>
    <x v="0"/>
    <x v="172"/>
    <x v="172"/>
    <x v="0"/>
    <x v="29"/>
    <x v="1"/>
    <n v="347"/>
    <n v="1799"/>
    <n v="9600"/>
    <n v="373560.85"/>
    <n v="1076.54423631124"/>
    <n v="5.1844380403458201"/>
    <n v="5.3362979433018296"/>
    <n v="74794"/>
    <n v="0.20021905400418699"/>
    <n v="62611.199999999997"/>
    <n v="0.16760642877860499"/>
    <x v="172"/>
    <x v="172"/>
    <x v="172"/>
  </r>
  <r>
    <x v="0"/>
    <x v="173"/>
    <x v="173"/>
    <x v="4"/>
    <x v="27"/>
    <x v="0"/>
    <n v="97"/>
    <n v="295"/>
    <n v="989"/>
    <n v="36889.56"/>
    <n v="380.30474226804102"/>
    <n v="3.0412371134020599"/>
    <n v="3.3525423728813601"/>
    <n v="6148.26"/>
    <n v="0.16666666666666699"/>
    <n v="2388.23"/>
    <n v="6.4739996898851501E-2"/>
    <x v="173"/>
    <x v="173"/>
    <x v="173"/>
  </r>
  <r>
    <x v="0"/>
    <x v="174"/>
    <x v="174"/>
    <x v="1"/>
    <x v="1"/>
    <x v="0"/>
    <n v="49"/>
    <n v="129"/>
    <n v="413"/>
    <n v="17981.508999999998"/>
    <n v="366.96957142857099"/>
    <n v="2.6326530612244898"/>
    <n v="3.2015503875969"/>
    <n v="5170.4089999999997"/>
    <n v="0.287540328233854"/>
    <n v="3511.7089999999998"/>
    <n v="0.19529556724076899"/>
    <x v="174"/>
    <x v="174"/>
    <x v="174"/>
  </r>
  <r>
    <x v="0"/>
    <x v="175"/>
    <x v="175"/>
    <x v="4"/>
    <x v="7"/>
    <x v="0"/>
    <n v="39"/>
    <n v="77"/>
    <n v="212"/>
    <n v="8927.1039999999994"/>
    <n v="228.90010256410301"/>
    <n v="1.97435897435897"/>
    <n v="2.7532467532467502"/>
    <n v="3396.5039999999999"/>
    <n v="0.38047097916636802"/>
    <n v="1935.874"/>
    <n v="0.21685352831108501"/>
    <x v="175"/>
    <x v="175"/>
    <x v="175"/>
  </r>
  <r>
    <x v="0"/>
    <x v="176"/>
    <x v="176"/>
    <x v="4"/>
    <x v="7"/>
    <x v="0"/>
    <n v="5"/>
    <n v="20"/>
    <n v="29"/>
    <n v="1472.568"/>
    <n v="294.5136"/>
    <n v="4"/>
    <n v="1.45"/>
    <n v="498.26799999999997"/>
    <n v="0.33836671719064898"/>
    <n v="298.88799999999998"/>
    <n v="0.202970592869056"/>
    <x v="176"/>
    <x v="176"/>
    <x v="176"/>
  </r>
  <r>
    <x v="0"/>
    <x v="177"/>
    <x v="177"/>
    <x v="0"/>
    <x v="0"/>
    <x v="0"/>
    <n v="46"/>
    <n v="89"/>
    <n v="224"/>
    <n v="10194.8024"/>
    <n v="221.62613913043501"/>
    <n v="1.9347826086956501"/>
    <n v="2.51685393258427"/>
    <n v="3032.1024000000002"/>
    <n v="0.29741649529175801"/>
    <n v="1656.1024"/>
    <n v="0.16244575765392"/>
    <x v="177"/>
    <x v="177"/>
    <x v="177"/>
  </r>
  <r>
    <x v="0"/>
    <x v="178"/>
    <x v="178"/>
    <x v="0"/>
    <x v="0"/>
    <x v="0"/>
    <n v="42"/>
    <n v="61"/>
    <n v="237"/>
    <n v="10763.7336"/>
    <n v="256.27937142857098"/>
    <n v="1.4523809523809501"/>
    <n v="3.8852459016393399"/>
    <n v="3233.9335999999998"/>
    <n v="0.30044719798713698"/>
    <n v="1996.9336000000001"/>
    <n v="0.18552424968971701"/>
    <x v="178"/>
    <x v="178"/>
    <x v="178"/>
  </r>
  <r>
    <x v="0"/>
    <x v="179"/>
    <x v="179"/>
    <x v="1"/>
    <x v="1"/>
    <x v="0"/>
    <n v="14"/>
    <n v="37"/>
    <n v="73"/>
    <n v="1930.32"/>
    <n v="137.88"/>
    <n v="2.6428571428571401"/>
    <n v="1.9729729729729699"/>
    <n v="321.72000000000003"/>
    <n v="0.16666666666666699"/>
    <n v="-152.43"/>
    <n v="-7.8966181772970295E-2"/>
    <x v="179"/>
    <x v="179"/>
    <x v="179"/>
  </r>
  <r>
    <x v="0"/>
    <x v="180"/>
    <x v="180"/>
    <x v="2"/>
    <x v="16"/>
    <x v="1"/>
    <n v="142"/>
    <n v="382"/>
    <n v="1299"/>
    <n v="58957.287400000001"/>
    <n v="415.19216478873199"/>
    <n v="2.6901408450704198"/>
    <n v="3.4005235602094199"/>
    <n v="19053.6374"/>
    <n v="0.323176968280939"/>
    <n v="14053.5874"/>
    <n v="0.238368962002142"/>
    <x v="180"/>
    <x v="180"/>
    <x v="180"/>
  </r>
  <r>
    <x v="0"/>
    <x v="181"/>
    <x v="181"/>
    <x v="3"/>
    <x v="32"/>
    <x v="0"/>
    <n v="81"/>
    <n v="176"/>
    <n v="631"/>
    <n v="23255.056799999998"/>
    <n v="287.09946666666701"/>
    <n v="2.1728395061728398"/>
    <n v="3.5852272727272698"/>
    <n v="6894.6567999999997"/>
    <n v="0.29647989507383199"/>
    <n v="4012.8568"/>
    <n v="0.17255846048933299"/>
    <x v="181"/>
    <x v="181"/>
    <x v="181"/>
  </r>
  <r>
    <x v="0"/>
    <x v="182"/>
    <x v="182"/>
    <x v="0"/>
    <x v="19"/>
    <x v="1"/>
    <n v="588"/>
    <n v="1952"/>
    <n v="9329"/>
    <n v="316953.21600000001"/>
    <n v="539.03608163265301"/>
    <n v="3.3197278911564601"/>
    <n v="4.7792008196721296"/>
    <n v="23478.016"/>
    <n v="7.4074074074074195E-2"/>
    <n v="3534.8160000000198"/>
    <n v="1.1152485040568301E-2"/>
    <x v="182"/>
    <x v="182"/>
    <x v="182"/>
  </r>
  <r>
    <x v="0"/>
    <x v="183"/>
    <x v="183"/>
    <x v="5"/>
    <x v="17"/>
    <x v="0"/>
    <n v="34"/>
    <n v="34"/>
    <n v="136"/>
    <n v="8186.1120000000001"/>
    <n v="240.768"/>
    <n v="1"/>
    <n v="4"/>
    <n v="2893.7620000000002"/>
    <n v="0.35349650725521398"/>
    <n v="1802.3620000000001"/>
    <n v="0.22017314202395499"/>
    <x v="183"/>
    <x v="183"/>
    <x v="183"/>
  </r>
  <r>
    <x v="0"/>
    <x v="184"/>
    <x v="184"/>
    <x v="5"/>
    <x v="21"/>
    <x v="0"/>
    <n v="187"/>
    <n v="314"/>
    <n v="2827"/>
    <n v="97488.764999999999"/>
    <n v="521.33029411764699"/>
    <n v="1.67914438502674"/>
    <n v="9.0031847133758003"/>
    <n v="8862.6149999999998"/>
    <n v="9.0909090909090995E-2"/>
    <n v="2720.2150000000101"/>
    <n v="2.7902856293235499E-2"/>
    <x v="184"/>
    <x v="184"/>
    <x v="184"/>
  </r>
  <r>
    <x v="0"/>
    <x v="185"/>
    <x v="185"/>
    <x v="4"/>
    <x v="22"/>
    <x v="1"/>
    <n v="111"/>
    <n v="360"/>
    <n v="1433"/>
    <n v="54280.32"/>
    <n v="489.01189189189199"/>
    <n v="3.2432432432432399"/>
    <n v="3.9805555555555601"/>
    <n v="9046.7199999999993"/>
    <n v="0.16666666666666699"/>
    <n v="4850.22"/>
    <n v="8.9355036963673098E-2"/>
    <x v="185"/>
    <x v="185"/>
    <x v="185"/>
  </r>
  <r>
    <x v="0"/>
    <x v="186"/>
    <x v="186"/>
    <x v="4"/>
    <x v="27"/>
    <x v="1"/>
    <n v="199"/>
    <n v="693"/>
    <n v="4454"/>
    <n v="167939.4944"/>
    <n v="843.91705728643205"/>
    <n v="3.4824120603015101"/>
    <n v="6.4271284271284301"/>
    <n v="32802.244400000003"/>
    <n v="0.195321800373361"/>
    <n v="25285.2844"/>
    <n v="0.15056187045422001"/>
    <x v="186"/>
    <x v="186"/>
    <x v="186"/>
  </r>
  <r>
    <x v="0"/>
    <x v="187"/>
    <x v="187"/>
    <x v="2"/>
    <x v="24"/>
    <x v="0"/>
    <n v="249"/>
    <n v="475"/>
    <n v="1797"/>
    <n v="62983.817999999897"/>
    <n v="252.94706024096399"/>
    <n v="1.90763052208835"/>
    <n v="3.7831578947368398"/>
    <n v="10451.168"/>
    <n v="0.165934176934145"/>
    <n v="1963.9679999999901"/>
    <n v="3.1182104584386899E-2"/>
    <x v="187"/>
    <x v="187"/>
    <x v="187"/>
  </r>
  <r>
    <x v="0"/>
    <x v="188"/>
    <x v="188"/>
    <x v="0"/>
    <x v="20"/>
    <x v="0"/>
    <n v="92"/>
    <n v="322"/>
    <n v="1102"/>
    <n v="58901.382799999999"/>
    <n v="640.23242173913002"/>
    <n v="3.5"/>
    <n v="3.4223602484472"/>
    <n v="24944.0828"/>
    <n v="0.42348891680009898"/>
    <n v="22052.0828"/>
    <n v="0.37438989972235398"/>
    <x v="188"/>
    <x v="188"/>
    <x v="188"/>
  </r>
  <r>
    <x v="0"/>
    <x v="189"/>
    <x v="189"/>
    <x v="0"/>
    <x v="11"/>
    <x v="0"/>
    <n v="62"/>
    <n v="152"/>
    <n v="552"/>
    <n v="30482.784"/>
    <n v="491.657806451613"/>
    <n v="2.45161290322581"/>
    <n v="3.6315789473684199"/>
    <n v="11106.884"/>
    <n v="0.36436580070901697"/>
    <n v="9221.384"/>
    <n v="0.302511214198808"/>
    <x v="189"/>
    <x v="189"/>
    <x v="189"/>
  </r>
  <r>
    <x v="0"/>
    <x v="190"/>
    <x v="190"/>
    <x v="5"/>
    <x v="17"/>
    <x v="0"/>
    <n v="19"/>
    <n v="19"/>
    <n v="55"/>
    <n v="2737.16"/>
    <n v="144.061052631579"/>
    <n v="1"/>
    <n v="2.8947368421052602"/>
    <n v="910.16"/>
    <n v="0.33251983808034602"/>
    <n v="300.26"/>
    <n v="0.10969764281225799"/>
    <x v="190"/>
    <x v="190"/>
    <x v="190"/>
  </r>
  <r>
    <x v="0"/>
    <x v="191"/>
    <x v="191"/>
    <x v="4"/>
    <x v="27"/>
    <x v="0"/>
    <n v="75"/>
    <n v="321"/>
    <n v="1170"/>
    <n v="43155.54"/>
    <n v="575.40719999999999"/>
    <n v="4.28"/>
    <n v="3.6448598130841101"/>
    <n v="7192.59"/>
    <n v="0.16666666666666699"/>
    <n v="4175.6400000000003"/>
    <n v="9.6757913352491898E-2"/>
    <x v="191"/>
    <x v="191"/>
    <x v="191"/>
  </r>
  <r>
    <x v="0"/>
    <x v="192"/>
    <x v="192"/>
    <x v="4"/>
    <x v="7"/>
    <x v="0"/>
    <n v="6"/>
    <n v="10"/>
    <n v="51"/>
    <n v="3295.5920000000001"/>
    <n v="549.26533333333305"/>
    <n v="1.6666666666666701"/>
    <n v="5.0999999999999996"/>
    <n v="1275.0920000000001"/>
    <n v="0.38690833088561899"/>
    <n v="1052.5920000000001"/>
    <n v="0.31939390555627001"/>
    <x v="192"/>
    <x v="192"/>
    <x v="192"/>
  </r>
  <r>
    <x v="0"/>
    <x v="193"/>
    <x v="193"/>
    <x v="2"/>
    <x v="16"/>
    <x v="0"/>
    <n v="82"/>
    <n v="294"/>
    <n v="1294"/>
    <n v="60226.603199999998"/>
    <n v="734.47077073170703"/>
    <n v="3.5853658536585402"/>
    <n v="4.40136054421769"/>
    <n v="17603.553199999998"/>
    <n v="0.29228866090193201"/>
    <n v="14662.2032"/>
    <n v="0.243450608551007"/>
    <x v="193"/>
    <x v="193"/>
    <x v="193"/>
  </r>
  <r>
    <x v="0"/>
    <x v="194"/>
    <x v="194"/>
    <x v="3"/>
    <x v="30"/>
    <x v="0"/>
    <n v="69"/>
    <n v="121"/>
    <n v="681"/>
    <n v="26223.48"/>
    <n v="380.05043478260899"/>
    <n v="1.7536231884058"/>
    <n v="5.6280991735537196"/>
    <n v="4370.58"/>
    <n v="0.16666666666666699"/>
    <n v="1949.58"/>
    <n v="7.43448237991296E-2"/>
    <x v="194"/>
    <x v="194"/>
    <x v="194"/>
  </r>
  <r>
    <x v="0"/>
    <x v="195"/>
    <x v="195"/>
    <x v="2"/>
    <x v="15"/>
    <x v="0"/>
    <n v="41"/>
    <n v="116"/>
    <n v="388"/>
    <n v="18972.896000000001"/>
    <n v="462.75356097561001"/>
    <n v="2.8292682926829298"/>
    <n v="3.3448275862068999"/>
    <n v="6138.5460000000003"/>
    <n v="0.32354291089773601"/>
    <n v="4701.1459999999997"/>
    <n v="0.24778220467766199"/>
    <x v="195"/>
    <x v="195"/>
    <x v="195"/>
  </r>
  <r>
    <x v="0"/>
    <x v="196"/>
    <x v="196"/>
    <x v="3"/>
    <x v="33"/>
    <x v="0"/>
    <n v="17"/>
    <n v="37"/>
    <n v="138"/>
    <n v="5942.4"/>
    <n v="349.55294117647099"/>
    <n v="2.1764705882352899"/>
    <n v="3.7297297297297298"/>
    <n v="990.4"/>
    <n v="0.16666666666666699"/>
    <n v="385"/>
    <n v="6.4788637587506706E-2"/>
    <x v="196"/>
    <x v="196"/>
    <x v="196"/>
  </r>
  <r>
    <x v="0"/>
    <x v="197"/>
    <x v="197"/>
    <x v="1"/>
    <x v="3"/>
    <x v="0"/>
    <n v="7"/>
    <n v="79"/>
    <n v="248"/>
    <n v="7637.19"/>
    <n v="1091.02714285714"/>
    <n v="11.285714285714301"/>
    <n v="3.1392405063291098"/>
    <n v="694.29"/>
    <n v="9.0909090909090898E-2"/>
    <n v="408.12"/>
    <n v="5.3438502904864203E-2"/>
    <x v="197"/>
    <x v="197"/>
    <x v="197"/>
  </r>
  <r>
    <x v="0"/>
    <x v="198"/>
    <x v="198"/>
    <x v="2"/>
    <x v="15"/>
    <x v="0"/>
    <n v="15"/>
    <n v="30"/>
    <n v="72"/>
    <n v="3594.6239999999998"/>
    <n v="239.64160000000001"/>
    <n v="2"/>
    <n v="2.4"/>
    <n v="1137.4739999999999"/>
    <n v="0.31643754673646002"/>
    <n v="625.024"/>
    <n v="0.17387743474699999"/>
    <x v="198"/>
    <x v="198"/>
    <x v="198"/>
  </r>
  <r>
    <x v="0"/>
    <x v="199"/>
    <x v="199"/>
    <x v="5"/>
    <x v="12"/>
    <x v="0"/>
    <n v="19"/>
    <n v="19"/>
    <n v="46"/>
    <n v="2338.8319999999999"/>
    <n v="123.096421052632"/>
    <n v="1"/>
    <n v="2.42105263157895"/>
    <n v="826.83199999999999"/>
    <n v="0.35352346812426"/>
    <n v="216.93199999999999"/>
    <n v="9.2752279770415294E-2"/>
    <x v="199"/>
    <x v="199"/>
    <x v="199"/>
  </r>
  <r>
    <x v="0"/>
    <x v="200"/>
    <x v="200"/>
    <x v="4"/>
    <x v="22"/>
    <x v="0"/>
    <n v="89"/>
    <n v="310"/>
    <n v="1354"/>
    <n v="53401.26"/>
    <n v="600.01415730337101"/>
    <n v="3.48314606741573"/>
    <n v="4.3677419354838696"/>
    <n v="8900.2099999999991"/>
    <n v="0.16666666666666699"/>
    <n v="5400.81"/>
    <n v="0.101136377680976"/>
    <x v="200"/>
    <x v="200"/>
    <x v="200"/>
  </r>
  <r>
    <x v="0"/>
    <x v="201"/>
    <x v="201"/>
    <x v="1"/>
    <x v="1"/>
    <x v="0"/>
    <n v="73"/>
    <n v="154"/>
    <n v="565"/>
    <n v="22427.34"/>
    <n v="307.22383561643801"/>
    <n v="2.10958904109589"/>
    <n v="3.6688311688311699"/>
    <n v="3737.89"/>
    <n v="0.16666666666666699"/>
    <n v="1307.1400000000001"/>
    <n v="5.8283327403071399E-2"/>
    <x v="201"/>
    <x v="201"/>
    <x v="201"/>
  </r>
  <r>
    <x v="0"/>
    <x v="202"/>
    <x v="202"/>
    <x v="5"/>
    <x v="10"/>
    <x v="1"/>
    <n v="194"/>
    <n v="559"/>
    <n v="2275"/>
    <n v="83869.98"/>
    <n v="432.31948453608197"/>
    <n v="2.8814432989690699"/>
    <n v="4.0697674418604697"/>
    <n v="13978.33"/>
    <n v="0.16666666666666699"/>
    <n v="7267.68"/>
    <n v="8.6654128211309994E-2"/>
    <x v="202"/>
    <x v="202"/>
    <x v="202"/>
  </r>
  <r>
    <x v="0"/>
    <x v="203"/>
    <x v="203"/>
    <x v="2"/>
    <x v="16"/>
    <x v="0"/>
    <n v="99"/>
    <n v="135"/>
    <n v="631"/>
    <n v="25025.830600000001"/>
    <n v="252.786167676768"/>
    <n v="1.36363636363636"/>
    <n v="4.6740740740740696"/>
    <n v="8042.8306000000002"/>
    <n v="0.32138116526689797"/>
    <n v="4726.3305999999902"/>
    <n v="0.18885809128748701"/>
    <x v="203"/>
    <x v="203"/>
    <x v="203"/>
  </r>
  <r>
    <x v="0"/>
    <x v="204"/>
    <x v="204"/>
    <x v="4"/>
    <x v="7"/>
    <x v="0"/>
    <n v="13"/>
    <n v="13"/>
    <n v="38"/>
    <n v="2138.096"/>
    <n v="164.46892307692301"/>
    <n v="1"/>
    <n v="2.9230769230769198"/>
    <n v="726.89599999999996"/>
    <n v="0.33997350914084301"/>
    <n v="255.64599999999999"/>
    <n v="0.11956712888476501"/>
    <x v="204"/>
    <x v="204"/>
    <x v="204"/>
  </r>
  <r>
    <x v="0"/>
    <x v="205"/>
    <x v="205"/>
    <x v="3"/>
    <x v="5"/>
    <x v="0"/>
    <n v="34"/>
    <n v="52"/>
    <n v="88"/>
    <n v="3796.096"/>
    <n v="111.64988235294101"/>
    <n v="1.52941176470588"/>
    <n v="1.6923076923076901"/>
    <n v="1350.396"/>
    <n v="0.35573283710422499"/>
    <n v="165.99600000000001"/>
    <n v="4.3728082746063303E-2"/>
    <x v="205"/>
    <x v="205"/>
    <x v="205"/>
  </r>
  <r>
    <x v="0"/>
    <x v="206"/>
    <x v="206"/>
    <x v="0"/>
    <x v="4"/>
    <x v="0"/>
    <n v="250"/>
    <n v="840"/>
    <n v="4001"/>
    <n v="176485.772"/>
    <n v="705.94308799999999"/>
    <n v="3.36"/>
    <n v="4.7630952380952403"/>
    <n v="46716.822"/>
    <n v="0.26470588235294101"/>
    <n v="38885.822"/>
    <n v="0.22033403349931199"/>
    <x v="206"/>
    <x v="206"/>
    <x v="206"/>
  </r>
  <r>
    <x v="0"/>
    <x v="207"/>
    <x v="207"/>
    <x v="3"/>
    <x v="5"/>
    <x v="0"/>
    <n v="28"/>
    <n v="78"/>
    <n v="242"/>
    <n v="12948.464"/>
    <n v="462.44514285714303"/>
    <n v="2.78571428571429"/>
    <n v="3.1025641025641"/>
    <n v="4729.1639999999998"/>
    <n v="0.36522972917868901"/>
    <n v="3711.5639999999999"/>
    <n v="0.286641257217844"/>
    <x v="207"/>
    <x v="207"/>
    <x v="207"/>
  </r>
  <r>
    <x v="0"/>
    <x v="208"/>
    <x v="208"/>
    <x v="3"/>
    <x v="33"/>
    <x v="0"/>
    <n v="5"/>
    <n v="14"/>
    <n v="60"/>
    <n v="2191.2800000000002"/>
    <n v="438.25599999999997"/>
    <n v="2.8"/>
    <n v="4.28571428571429"/>
    <n v="455.63"/>
    <n v="0.20792869920776899"/>
    <n v="273.83"/>
    <n v="0.124963491657844"/>
    <x v="208"/>
    <x v="208"/>
    <x v="208"/>
  </r>
  <r>
    <x v="0"/>
    <x v="209"/>
    <x v="209"/>
    <x v="0"/>
    <x v="11"/>
    <x v="0"/>
    <n v="11"/>
    <n v="44"/>
    <n v="186"/>
    <n v="6818.625"/>
    <n v="619.875"/>
    <n v="4"/>
    <n v="4.2272727272727302"/>
    <n v="837.37500000000102"/>
    <n v="0.12280701754386"/>
    <n v="485.37500000000102"/>
    <n v="7.1183706392417903E-2"/>
    <x v="209"/>
    <x v="209"/>
    <x v="209"/>
  </r>
  <r>
    <x v="0"/>
    <x v="210"/>
    <x v="210"/>
    <x v="1"/>
    <x v="6"/>
    <x v="0"/>
    <n v="14"/>
    <n v="23"/>
    <n v="58"/>
    <n v="3548.3359999999998"/>
    <n v="253.45257142857099"/>
    <n v="1.6428571428571399"/>
    <n v="2.52173913043478"/>
    <n v="1368.2860000000001"/>
    <n v="0.38561342556060102"/>
    <n v="908.98599999999999"/>
    <n v="0.25617247070176002"/>
    <x v="210"/>
    <x v="210"/>
    <x v="210"/>
  </r>
  <r>
    <x v="0"/>
    <x v="211"/>
    <x v="211"/>
    <x v="0"/>
    <x v="0"/>
    <x v="0"/>
    <n v="16"/>
    <n v="38"/>
    <n v="101"/>
    <n v="5265.5919999999996"/>
    <n v="329.09949999999998"/>
    <n v="2.375"/>
    <n v="2.6578947368421102"/>
    <n v="2021.492"/>
    <n v="0.38390593118494598"/>
    <n v="1535.492"/>
    <n v="0.291608616846881"/>
    <x v="211"/>
    <x v="211"/>
    <x v="211"/>
  </r>
  <r>
    <x v="0"/>
    <x v="212"/>
    <x v="212"/>
    <x v="5"/>
    <x v="23"/>
    <x v="0"/>
    <n v="28"/>
    <n v="91"/>
    <n v="287"/>
    <n v="11193.5684"/>
    <n v="399.77030000000002"/>
    <n v="3.25"/>
    <n v="3.1538461538461502"/>
    <n v="2975.6684"/>
    <n v="0.26583733566143197"/>
    <n v="2008.6684"/>
    <n v="0.17944844112445901"/>
    <x v="212"/>
    <x v="212"/>
    <x v="212"/>
  </r>
  <r>
    <x v="0"/>
    <x v="213"/>
    <x v="213"/>
    <x v="5"/>
    <x v="12"/>
    <x v="0"/>
    <n v="6"/>
    <n v="10"/>
    <n v="28"/>
    <n v="1801.376"/>
    <n v="300.22933333333299"/>
    <n v="1.6666666666666701"/>
    <n v="2.8"/>
    <n v="672.77599999999995"/>
    <n v="0.373478940543229"/>
    <n v="475.77600000000001"/>
    <n v="0.264118096388539"/>
    <x v="213"/>
    <x v="213"/>
    <x v="213"/>
  </r>
  <r>
    <x v="0"/>
    <x v="214"/>
    <x v="214"/>
    <x v="2"/>
    <x v="2"/>
    <x v="1"/>
    <n v="62"/>
    <n v="223"/>
    <n v="811"/>
    <n v="33980.722999999998"/>
    <n v="548.07617741935496"/>
    <n v="3.5967741935483901"/>
    <n v="3.6367713004484301"/>
    <n v="10205.973"/>
    <n v="0.30034596379835699"/>
    <n v="8079.6229999999996"/>
    <n v="0.237770779627026"/>
    <x v="214"/>
    <x v="214"/>
    <x v="214"/>
  </r>
  <r>
    <x v="0"/>
    <x v="215"/>
    <x v="215"/>
    <x v="2"/>
    <x v="26"/>
    <x v="0"/>
    <n v="31"/>
    <n v="120"/>
    <n v="323"/>
    <n v="9910.6200000000008"/>
    <n v="319.69741935483898"/>
    <n v="3.87096774193548"/>
    <n v="2.69166666666667"/>
    <n v="1651.77"/>
    <n v="0.16666666666666699"/>
    <n v="531.06999999999903"/>
    <n v="5.35859512321126E-2"/>
    <x v="215"/>
    <x v="215"/>
    <x v="215"/>
  </r>
  <r>
    <x v="0"/>
    <x v="216"/>
    <x v="216"/>
    <x v="2"/>
    <x v="15"/>
    <x v="0"/>
    <n v="28"/>
    <n v="50"/>
    <n v="86"/>
    <n v="3828.9119999999998"/>
    <n v="136.74685714285701"/>
    <n v="1.78571428571429"/>
    <n v="1.72"/>
    <n v="1303.0619999999999"/>
    <n v="0.34032174152866401"/>
    <n v="352.61200000000002"/>
    <n v="9.2091957193061597E-2"/>
    <x v="216"/>
    <x v="216"/>
    <x v="216"/>
  </r>
  <r>
    <x v="0"/>
    <x v="217"/>
    <x v="217"/>
    <x v="4"/>
    <x v="22"/>
    <x v="0"/>
    <n v="17"/>
    <n v="54"/>
    <n v="146"/>
    <n v="5188.0780000000004"/>
    <n v="305.18105882352899"/>
    <n v="3.1764705882352899"/>
    <n v="2.7037037037037002"/>
    <n v="1519.328"/>
    <n v="0.29284987619692698"/>
    <n v="858.06799999999896"/>
    <n v="0.16539227050942601"/>
    <x v="217"/>
    <x v="217"/>
    <x v="217"/>
  </r>
  <r>
    <x v="0"/>
    <x v="218"/>
    <x v="218"/>
    <x v="4"/>
    <x v="7"/>
    <x v="0"/>
    <n v="28"/>
    <n v="53"/>
    <n v="139"/>
    <n v="7068.4880000000003"/>
    <n v="252.446"/>
    <n v="1.8928571428571399"/>
    <n v="2.6226415094339601"/>
    <n v="2317.4380000000001"/>
    <n v="0.32785483967717"/>
    <n v="1271.808"/>
    <n v="0.17992645669059601"/>
    <x v="218"/>
    <x v="218"/>
    <x v="218"/>
  </r>
  <r>
    <x v="0"/>
    <x v="219"/>
    <x v="219"/>
    <x v="3"/>
    <x v="32"/>
    <x v="0"/>
    <n v="246"/>
    <n v="661"/>
    <n v="3409"/>
    <n v="119894.0678"/>
    <n v="487.37425934959401"/>
    <n v="2.6869918699187001"/>
    <n v="5.1573373676248098"/>
    <n v="12601.417799999999"/>
    <n v="0.105104598010812"/>
    <n v="3698.0178000000101"/>
    <n v="3.0844043144560001E-2"/>
    <x v="219"/>
    <x v="219"/>
    <x v="219"/>
  </r>
  <r>
    <x v="0"/>
    <x v="220"/>
    <x v="220"/>
    <x v="3"/>
    <x v="5"/>
    <x v="0"/>
    <n v="4"/>
    <n v="6"/>
    <n v="8"/>
    <n v="179.136"/>
    <n v="44.783999999999999"/>
    <n v="1.5"/>
    <n v="1.3333333333333299"/>
    <n v="63.436"/>
    <n v="0.35412200785995002"/>
    <n v="-75.763999999999996"/>
    <n v="-0.42294122901036102"/>
    <x v="220"/>
    <x v="220"/>
    <x v="220"/>
  </r>
  <r>
    <x v="0"/>
    <x v="221"/>
    <x v="221"/>
    <x v="1"/>
    <x v="1"/>
    <x v="1"/>
    <n v="279"/>
    <n v="1158"/>
    <n v="4753"/>
    <n v="181948.95550000001"/>
    <n v="652.14679390680999"/>
    <n v="4.1505376344086002"/>
    <n v="4.1044905008635597"/>
    <n v="41599.205499999996"/>
    <n v="0.22863118606910601"/>
    <n v="31306.905499999899"/>
    <n v="0.17206422215487799"/>
    <x v="221"/>
    <x v="221"/>
    <x v="221"/>
  </r>
  <r>
    <x v="0"/>
    <x v="222"/>
    <x v="222"/>
    <x v="5"/>
    <x v="12"/>
    <x v="0"/>
    <n v="28"/>
    <n v="37"/>
    <n v="91"/>
    <n v="4620.8720000000003"/>
    <n v="165.03114285714301"/>
    <n v="1.3214285714285701"/>
    <n v="2.4594594594594601"/>
    <n v="1842.172"/>
    <n v="0.39866328260120598"/>
    <n v="933.47199999999998"/>
    <n v="0.20201208776179"/>
    <x v="222"/>
    <x v="222"/>
    <x v="222"/>
  </r>
  <r>
    <x v="0"/>
    <x v="223"/>
    <x v="223"/>
    <x v="1"/>
    <x v="1"/>
    <x v="0"/>
    <n v="11"/>
    <n v="26"/>
    <n v="75"/>
    <n v="3423.66"/>
    <n v="311.24181818181802"/>
    <n v="2.3636363636363602"/>
    <n v="2.8846153846153801"/>
    <n v="570.61"/>
    <n v="0.16666666666666699"/>
    <n v="201.01"/>
    <n v="5.8712021637662599E-2"/>
    <x v="223"/>
    <x v="223"/>
    <x v="223"/>
  </r>
  <r>
    <x v="0"/>
    <x v="224"/>
    <x v="224"/>
    <x v="0"/>
    <x v="11"/>
    <x v="0"/>
    <n v="88"/>
    <n v="274"/>
    <n v="728"/>
    <n v="25170.432000000001"/>
    <n v="286.02763636363602"/>
    <n v="3.1136363636363602"/>
    <n v="2.6569343065693398"/>
    <n v="3133.4319999999998"/>
    <n v="0.12448860631394799"/>
    <n v="400.431999999997"/>
    <n v="1.5908825084924898E-2"/>
    <x v="224"/>
    <x v="224"/>
    <x v="224"/>
  </r>
  <r>
    <x v="0"/>
    <x v="225"/>
    <x v="225"/>
    <x v="2"/>
    <x v="16"/>
    <x v="0"/>
    <n v="84"/>
    <n v="272"/>
    <n v="1005"/>
    <n v="37647.300000000003"/>
    <n v="448.18214285714299"/>
    <n v="3.2380952380952399"/>
    <n v="3.6948529411764701"/>
    <n v="6274.55"/>
    <n v="0.16666666666666699"/>
    <n v="3291.75"/>
    <n v="8.7436549234606503E-2"/>
    <x v="225"/>
    <x v="225"/>
    <x v="225"/>
  </r>
  <r>
    <x v="0"/>
    <x v="226"/>
    <x v="226"/>
    <x v="4"/>
    <x v="7"/>
    <x v="0"/>
    <n v="26"/>
    <n v="68"/>
    <n v="167"/>
    <n v="9761.0640000000003"/>
    <n v="375.425538461538"/>
    <n v="2.6153846153846199"/>
    <n v="2.4558823529411802"/>
    <n v="3247.614"/>
    <n v="0.33271106510519799"/>
    <n v="2253.8539999999998"/>
    <n v="0.230902491777536"/>
    <x v="226"/>
    <x v="226"/>
    <x v="226"/>
  </r>
  <r>
    <x v="0"/>
    <x v="227"/>
    <x v="227"/>
    <x v="5"/>
    <x v="10"/>
    <x v="1"/>
    <n v="89"/>
    <n v="202"/>
    <n v="655"/>
    <n v="29911.314999999999"/>
    <n v="336.08219101123598"/>
    <n v="2.2696629213483099"/>
    <n v="3.2425742574257401"/>
    <n v="8347.3150000000096"/>
    <n v="0.27906880723900002"/>
    <n v="5290.91499999999"/>
    <n v="0.17688674001794999"/>
    <x v="227"/>
    <x v="227"/>
    <x v="227"/>
  </r>
  <r>
    <x v="0"/>
    <x v="228"/>
    <x v="228"/>
    <x v="0"/>
    <x v="11"/>
    <x v="1"/>
    <n v="219"/>
    <n v="889"/>
    <n v="5724"/>
    <n v="192743.712"/>
    <n v="880.108273972603"/>
    <n v="4.0593607305936104"/>
    <n v="6.4386951631046099"/>
    <n v="14277.312"/>
    <n v="7.4074074074074098E-2"/>
    <n v="6307.4120000000203"/>
    <n v="3.2724346410844297E-2"/>
    <x v="228"/>
    <x v="228"/>
    <x v="228"/>
  </r>
  <r>
    <x v="0"/>
    <x v="229"/>
    <x v="229"/>
    <x v="1"/>
    <x v="8"/>
    <x v="1"/>
    <n v="79"/>
    <n v="265"/>
    <n v="1211"/>
    <n v="59698.311999999998"/>
    <n v="755.67483544303798"/>
    <n v="3.35443037974684"/>
    <n v="4.5698113207547202"/>
    <n v="21723.662"/>
    <n v="0.36389072441445303"/>
    <n v="19212.162"/>
    <n v="0.32182085818439898"/>
    <x v="229"/>
    <x v="229"/>
    <x v="229"/>
  </r>
  <r>
    <x v="0"/>
    <x v="230"/>
    <x v="230"/>
    <x v="0"/>
    <x v="0"/>
    <x v="0"/>
    <n v="46"/>
    <n v="88"/>
    <n v="359"/>
    <n v="15246.727999999999"/>
    <n v="331.45060869565202"/>
    <n v="1.9130434782608701"/>
    <n v="4.0795454545454497"/>
    <n v="5237.8779999999997"/>
    <n v="0.34354111911749202"/>
    <n v="3862.3780000000002"/>
    <n v="0.25332504128098798"/>
    <x v="230"/>
    <x v="230"/>
    <x v="230"/>
  </r>
  <r>
    <x v="0"/>
    <x v="231"/>
    <x v="231"/>
    <x v="2"/>
    <x v="26"/>
    <x v="0"/>
    <n v="13"/>
    <n v="55"/>
    <n v="91"/>
    <n v="5085.4247999999998"/>
    <n v="391.18652307692298"/>
    <n v="4.2307692307692299"/>
    <n v="1.6545454545454501"/>
    <n v="1327.9248"/>
    <n v="0.26112367250028001"/>
    <n v="853.07479999999998"/>
    <n v="0.16774897546415399"/>
    <x v="231"/>
    <x v="231"/>
    <x v="231"/>
  </r>
  <r>
    <x v="0"/>
    <x v="232"/>
    <x v="232"/>
    <x v="0"/>
    <x v="25"/>
    <x v="1"/>
    <n v="338"/>
    <n v="696"/>
    <n v="2451"/>
    <n v="84036.969500000094"/>
    <n v="248.630087278107"/>
    <n v="2.0591715976331399"/>
    <n v="3.5215517241379302"/>
    <n v="5821.6695"/>
    <n v="6.9275100406851198E-2"/>
    <n v="-4726.7304999999997"/>
    <n v="-5.6245846656809699E-2"/>
    <x v="232"/>
    <x v="232"/>
    <x v="232"/>
  </r>
  <r>
    <x v="0"/>
    <x v="233"/>
    <x v="233"/>
    <x v="2"/>
    <x v="16"/>
    <x v="0"/>
    <n v="19"/>
    <n v="47"/>
    <n v="164"/>
    <n v="6500.58"/>
    <n v="342.13578947368399"/>
    <n v="2.4736842105263199"/>
    <n v="3.4893617021276602"/>
    <n v="1083.43"/>
    <n v="0.16666666666666699"/>
    <n v="424.83"/>
    <n v="6.5352630073008802E-2"/>
    <x v="233"/>
    <x v="233"/>
    <x v="233"/>
  </r>
  <r>
    <x v="0"/>
    <x v="234"/>
    <x v="234"/>
    <x v="5"/>
    <x v="17"/>
    <x v="0"/>
    <n v="12"/>
    <n v="28"/>
    <n v="106"/>
    <n v="4607.9520000000002"/>
    <n v="383.99599999999998"/>
    <n v="2.3333333333333299"/>
    <n v="3.78571428571429"/>
    <n v="1659.6020000000001"/>
    <n v="0.36016043569898298"/>
    <n v="1256.8019999999999"/>
    <n v="0.272746330690945"/>
    <x v="234"/>
    <x v="234"/>
    <x v="234"/>
  </r>
  <r>
    <x v="0"/>
    <x v="235"/>
    <x v="235"/>
    <x v="0"/>
    <x v="20"/>
    <x v="0"/>
    <n v="101"/>
    <n v="458"/>
    <n v="2141"/>
    <n v="81192.6976"/>
    <n v="803.88809504950495"/>
    <n v="4.5346534653465298"/>
    <n v="4.6746724890829698"/>
    <n v="17332.097600000001"/>
    <n v="0.213468675291311"/>
    <n v="14058.597599999999"/>
    <n v="0.17315101007310299"/>
    <x v="235"/>
    <x v="235"/>
    <x v="235"/>
  </r>
  <r>
    <x v="0"/>
    <x v="236"/>
    <x v="236"/>
    <x v="3"/>
    <x v="5"/>
    <x v="0"/>
    <n v="28"/>
    <n v="50"/>
    <n v="131"/>
    <n v="6559.7520000000004"/>
    <n v="234.27685714285701"/>
    <n v="1.78571428571429"/>
    <n v="2.62"/>
    <n v="2315.402"/>
    <n v="0.35297096597554301"/>
    <n v="1332.002"/>
    <n v="0.203056761901974"/>
    <x v="236"/>
    <x v="236"/>
    <x v="236"/>
  </r>
  <r>
    <x v="0"/>
    <x v="237"/>
    <x v="237"/>
    <x v="5"/>
    <x v="23"/>
    <x v="1"/>
    <n v="286"/>
    <n v="1530"/>
    <n v="8181"/>
    <n v="319913.87349999999"/>
    <n v="1118.57997727273"/>
    <n v="5.34965034965035"/>
    <n v="5.3470588235294096"/>
    <n v="66354.623500000002"/>
    <n v="0.20741402294952299"/>
    <n v="55722.823499999999"/>
    <n v="0.17418070335733701"/>
    <x v="237"/>
    <x v="237"/>
    <x v="237"/>
  </r>
  <r>
    <x v="0"/>
    <x v="238"/>
    <x v="238"/>
    <x v="3"/>
    <x v="5"/>
    <x v="0"/>
    <n v="36"/>
    <n v="45"/>
    <n v="135"/>
    <n v="6574.12"/>
    <n v="182.61444444444501"/>
    <n v="1.25"/>
    <n v="3"/>
    <n v="2436.27"/>
    <n v="0.370584960420558"/>
    <n v="1194.27"/>
    <n v="0.181662336556071"/>
    <x v="238"/>
    <x v="238"/>
    <x v="238"/>
  </r>
  <r>
    <x v="0"/>
    <x v="239"/>
    <x v="239"/>
    <x v="1"/>
    <x v="6"/>
    <x v="0"/>
    <n v="12"/>
    <n v="18"/>
    <n v="18"/>
    <n v="998.25599999999997"/>
    <n v="83.188000000000002"/>
    <n v="1.5"/>
    <n v="1"/>
    <n v="343.35599999999999"/>
    <n v="0.34395585901812797"/>
    <n v="-48.444000000000003"/>
    <n v="-4.8528633937587197E-2"/>
    <x v="239"/>
    <x v="239"/>
    <x v="239"/>
  </r>
  <r>
    <x v="0"/>
    <x v="240"/>
    <x v="240"/>
    <x v="0"/>
    <x v="0"/>
    <x v="0"/>
    <n v="27"/>
    <n v="36"/>
    <n v="93"/>
    <n v="4150.4560000000001"/>
    <n v="153.72059259259299"/>
    <n v="1.3333333333333299"/>
    <n v="2.5833333333333299"/>
    <n v="1455.2560000000001"/>
    <n v="0.35062556981690701"/>
    <n v="663.25599999999997"/>
    <n v="0.15980316379694201"/>
    <x v="240"/>
    <x v="240"/>
    <x v="240"/>
  </r>
  <r>
    <x v="0"/>
    <x v="241"/>
    <x v="241"/>
    <x v="4"/>
    <x v="27"/>
    <x v="0"/>
    <n v="16"/>
    <n v="52"/>
    <n v="138"/>
    <n v="4923.3"/>
    <n v="307.70625000000001"/>
    <n v="3.25"/>
    <n v="2.6538461538461502"/>
    <n v="820.55"/>
    <n v="0.16666666666666699"/>
    <n v="195.55"/>
    <n v="3.9719293969492003E-2"/>
    <x v="241"/>
    <x v="241"/>
    <x v="241"/>
  </r>
  <r>
    <x v="0"/>
    <x v="242"/>
    <x v="242"/>
    <x v="3"/>
    <x v="9"/>
    <x v="1"/>
    <n v="359"/>
    <n v="807"/>
    <n v="4401"/>
    <n v="157728.291"/>
    <n v="439.35457103063999"/>
    <n v="2.24791086350975"/>
    <n v="5.4535315985130097"/>
    <n v="19370.141"/>
    <n v="0.12280701754386"/>
    <n v="7065.24100000002"/>
    <n v="4.4793745974208397E-2"/>
    <x v="242"/>
    <x v="242"/>
    <x v="242"/>
  </r>
  <r>
    <x v="0"/>
    <x v="243"/>
    <x v="243"/>
    <x v="2"/>
    <x v="24"/>
    <x v="0"/>
    <n v="246"/>
    <n v="336"/>
    <n v="1532"/>
    <n v="56613.767999999996"/>
    <n v="230.13726829268299"/>
    <n v="1.3658536585365899"/>
    <n v="4.5595238095238102"/>
    <n v="6952.5680000000102"/>
    <n v="0.12280701754386"/>
    <n v="-1289.0319999999899"/>
    <n v="-2.2768878411343198E-2"/>
    <x v="243"/>
    <x v="243"/>
    <x v="243"/>
  </r>
  <r>
    <x v="0"/>
    <x v="244"/>
    <x v="244"/>
    <x v="4"/>
    <x v="7"/>
    <x v="0"/>
    <n v="8"/>
    <n v="10"/>
    <n v="92"/>
    <n v="5294.4639999999999"/>
    <n v="661.80799999999999"/>
    <n v="1.25"/>
    <n v="9.1999999999999993"/>
    <n v="2253.364"/>
    <n v="0.42560757802867299"/>
    <n v="1960.864"/>
    <n v="0.37036119236999199"/>
    <x v="244"/>
    <x v="244"/>
    <x v="244"/>
  </r>
  <r>
    <x v="0"/>
    <x v="245"/>
    <x v="245"/>
    <x v="0"/>
    <x v="20"/>
    <x v="0"/>
    <n v="39"/>
    <n v="48"/>
    <n v="175"/>
    <n v="9645.1149999999998"/>
    <n v="247.31064102564099"/>
    <n v="1.2307692307692299"/>
    <n v="3.6458333333333299"/>
    <n v="3943.3150000000001"/>
    <n v="0.40884064109137103"/>
    <n v="2803.3150000000001"/>
    <n v="0.290646093903494"/>
    <x v="245"/>
    <x v="245"/>
    <x v="245"/>
  </r>
  <r>
    <x v="0"/>
    <x v="246"/>
    <x v="246"/>
    <x v="0"/>
    <x v="20"/>
    <x v="1"/>
    <n v="565"/>
    <n v="1187"/>
    <n v="3807"/>
    <n v="145294.59599999999"/>
    <n v="257.15857699115099"/>
    <n v="2.10088495575221"/>
    <n v="3.2072451558550998"/>
    <n v="17843.196"/>
    <n v="0.12280701754386"/>
    <n v="-995.35399999998594"/>
    <n v="-6.8505920206418797E-3"/>
    <x v="246"/>
    <x v="246"/>
    <x v="246"/>
  </r>
  <r>
    <x v="0"/>
    <x v="247"/>
    <x v="247"/>
    <x v="2"/>
    <x v="2"/>
    <x v="0"/>
    <n v="16"/>
    <n v="38"/>
    <n v="65"/>
    <n v="3419.48"/>
    <n v="213.7175"/>
    <n v="2.375"/>
    <n v="1.7105263157894699"/>
    <n v="1145.8800000000001"/>
    <n v="0.33510358300092402"/>
    <n v="592.08000000000004"/>
    <n v="0.17314913378642399"/>
    <x v="247"/>
    <x v="247"/>
    <x v="247"/>
  </r>
  <r>
    <x v="0"/>
    <x v="248"/>
    <x v="248"/>
    <x v="3"/>
    <x v="32"/>
    <x v="0"/>
    <n v="47"/>
    <n v="213"/>
    <n v="765"/>
    <n v="30383.998"/>
    <n v="646.46804255319103"/>
    <n v="4.5319148936170199"/>
    <n v="3.5915492957746502"/>
    <n v="5722.6479999999901"/>
    <n v="0.188344140886265"/>
    <n v="3920.848"/>
    <n v="0.129043189115534"/>
    <x v="248"/>
    <x v="248"/>
    <x v="248"/>
  </r>
  <r>
    <x v="0"/>
    <x v="249"/>
    <x v="249"/>
    <x v="3"/>
    <x v="5"/>
    <x v="0"/>
    <n v="6"/>
    <n v="6"/>
    <n v="15"/>
    <n v="783.88"/>
    <n v="130.64666666666699"/>
    <n v="1"/>
    <n v="2.5"/>
    <n v="344.38"/>
    <n v="0.43932744807878799"/>
    <n v="139.18"/>
    <n v="0.17755268663571"/>
    <x v="249"/>
    <x v="249"/>
    <x v="249"/>
  </r>
  <r>
    <x v="0"/>
    <x v="250"/>
    <x v="250"/>
    <x v="4"/>
    <x v="7"/>
    <x v="0"/>
    <n v="10"/>
    <n v="33"/>
    <n v="87"/>
    <n v="4900.9040000000005"/>
    <n v="490.09039999999999"/>
    <n v="3.3"/>
    <n v="2.6363636363636398"/>
    <n v="1566.104"/>
    <n v="0.31955410675255003"/>
    <n v="1176.0940000000001"/>
    <n v="0.23997491075115901"/>
    <x v="250"/>
    <x v="250"/>
    <x v="250"/>
  </r>
  <r>
    <x v="0"/>
    <x v="251"/>
    <x v="251"/>
    <x v="5"/>
    <x v="12"/>
    <x v="0"/>
    <n v="19"/>
    <n v="19"/>
    <n v="64"/>
    <n v="2825.0880000000002"/>
    <n v="148.68884210526301"/>
    <n v="1"/>
    <n v="3.3684210526315801"/>
    <n v="1069.2380000000001"/>
    <n v="0.37847953762856201"/>
    <n v="459.33800000000002"/>
    <n v="0.162592457296905"/>
    <x v="251"/>
    <x v="251"/>
    <x v="251"/>
  </r>
  <r>
    <x v="0"/>
    <x v="252"/>
    <x v="252"/>
    <x v="1"/>
    <x v="6"/>
    <x v="0"/>
    <n v="21"/>
    <n v="30"/>
    <n v="75"/>
    <n v="1523.4"/>
    <n v="72.542857142857102"/>
    <n v="1.4285714285714299"/>
    <n v="2.5"/>
    <n v="551.9"/>
    <n v="0.36228173821714599"/>
    <n v="-132.1"/>
    <n v="-8.6713929368517698E-2"/>
    <x v="252"/>
    <x v="252"/>
    <x v="252"/>
  </r>
  <r>
    <x v="0"/>
    <x v="253"/>
    <x v="253"/>
    <x v="0"/>
    <x v="29"/>
    <x v="0"/>
    <n v="159"/>
    <n v="1703"/>
    <n v="8726"/>
    <n v="292899.20000000001"/>
    <n v="1842.13333333333"/>
    <n v="10.710691823899401"/>
    <n v="5.1238990017616004"/>
    <n v="26627.200000000001"/>
    <n v="9.0909090909090995E-2"/>
    <n v="20726.7"/>
    <n v="7.0763935169505507E-2"/>
    <x v="253"/>
    <x v="253"/>
    <x v="253"/>
  </r>
  <r>
    <x v="0"/>
    <x v="254"/>
    <x v="254"/>
    <x v="1"/>
    <x v="8"/>
    <x v="0"/>
    <n v="10"/>
    <n v="19"/>
    <n v="47"/>
    <n v="2503.6239999999998"/>
    <n v="250.36240000000001"/>
    <n v="1.9"/>
    <n v="2.4736842105263199"/>
    <n v="899.37400000000002"/>
    <n v="0.35922886184187403"/>
    <n v="568.47400000000005"/>
    <n v="0.227060453167089"/>
    <x v="254"/>
    <x v="254"/>
    <x v="254"/>
  </r>
  <r>
    <x v="0"/>
    <x v="255"/>
    <x v="255"/>
    <x v="4"/>
    <x v="27"/>
    <x v="1"/>
    <n v="106"/>
    <n v="219"/>
    <n v="518"/>
    <n v="26566.256000000001"/>
    <n v="250.625056603773"/>
    <n v="2.06603773584906"/>
    <n v="2.3652968036529698"/>
    <n v="9667.5059999999994"/>
    <n v="0.36390171050072001"/>
    <n v="5831.4960000000001"/>
    <n v="0.21950763404523399"/>
    <x v="255"/>
    <x v="255"/>
    <x v="255"/>
  </r>
  <r>
    <x v="0"/>
    <x v="256"/>
    <x v="256"/>
    <x v="1"/>
    <x v="8"/>
    <x v="0"/>
    <n v="9"/>
    <n v="20"/>
    <n v="77"/>
    <n v="4056.9839999999999"/>
    <n v="450.77600000000001"/>
    <n v="2.2222222222222201"/>
    <n v="3.85"/>
    <n v="1352.9839999999999"/>
    <n v="0.33349502980539197"/>
    <n v="1051.9839999999999"/>
    <n v="0.25930198393683601"/>
    <x v="256"/>
    <x v="256"/>
    <x v="256"/>
  </r>
  <r>
    <x v="0"/>
    <x v="257"/>
    <x v="257"/>
    <x v="1"/>
    <x v="1"/>
    <x v="0"/>
    <n v="69"/>
    <n v="136"/>
    <n v="327"/>
    <n v="14672.34"/>
    <n v="212.642608695652"/>
    <n v="1.97101449275362"/>
    <n v="2.40441176470588"/>
    <n v="2445.39"/>
    <n v="0.16666666666666699"/>
    <n v="157.33999999999901"/>
    <n v="1.07235791973195E-2"/>
    <x v="257"/>
    <x v="257"/>
    <x v="257"/>
  </r>
  <r>
    <x v="0"/>
    <x v="258"/>
    <x v="258"/>
    <x v="0"/>
    <x v="0"/>
    <x v="0"/>
    <n v="29"/>
    <n v="99"/>
    <n v="281"/>
    <n v="10802.3778"/>
    <n v="372.49578620689601"/>
    <n v="3.4137931034482798"/>
    <n v="2.83838383838384"/>
    <n v="1585.1278"/>
    <n v="0.14673878560329601"/>
    <n v="675.62779999999896"/>
    <n v="6.2544359446491393E-2"/>
    <x v="258"/>
    <x v="258"/>
    <x v="258"/>
  </r>
  <r>
    <x v="0"/>
    <x v="259"/>
    <x v="259"/>
    <x v="0"/>
    <x v="0"/>
    <x v="0"/>
    <n v="29"/>
    <n v="43"/>
    <n v="124"/>
    <n v="4433.9023999999999"/>
    <n v="152.89318620689599"/>
    <n v="1.4827586206896599"/>
    <n v="2.8837209302325602"/>
    <n v="1586.1024"/>
    <n v="0.35772154118683402"/>
    <n v="731.10239999999999"/>
    <n v="0.16488915046934699"/>
    <x v="259"/>
    <x v="259"/>
    <x v="259"/>
  </r>
  <r>
    <x v="0"/>
    <x v="260"/>
    <x v="260"/>
    <x v="4"/>
    <x v="22"/>
    <x v="0"/>
    <n v="18"/>
    <n v="91"/>
    <n v="317"/>
    <n v="10821.84"/>
    <n v="601.21333333333303"/>
    <n v="5.0555555555555598"/>
    <n v="3.48351648351648"/>
    <n v="1803.64"/>
    <n v="0.16666666666666699"/>
    <n v="1064.8499999999999"/>
    <n v="9.8398239116453401E-2"/>
    <x v="260"/>
    <x v="260"/>
    <x v="260"/>
  </r>
  <r>
    <x v="0"/>
    <x v="261"/>
    <x v="261"/>
    <x v="1"/>
    <x v="6"/>
    <x v="0"/>
    <n v="19"/>
    <n v="52"/>
    <n v="184"/>
    <n v="8848.9279999999999"/>
    <n v="465.73305263157903"/>
    <n v="2.7368421052631602"/>
    <n v="3.5384615384615401"/>
    <n v="3132.4279999999999"/>
    <n v="0.35398954540030197"/>
    <n v="2487.328"/>
    <n v="0.28108805948019899"/>
    <x v="261"/>
    <x v="261"/>
    <x v="261"/>
  </r>
  <r>
    <x v="0"/>
    <x v="262"/>
    <x v="262"/>
    <x v="3"/>
    <x v="30"/>
    <x v="0"/>
    <n v="91"/>
    <n v="370"/>
    <n v="1421"/>
    <n v="58948.377200000003"/>
    <n v="647.78436483516498"/>
    <n v="4.0659340659340701"/>
    <n v="3.8405405405405402"/>
    <n v="14954.2772"/>
    <n v="0.25368428971781798"/>
    <n v="11509.0772"/>
    <n v="0.19523993274576501"/>
    <x v="262"/>
    <x v="262"/>
    <x v="262"/>
  </r>
  <r>
    <x v="0"/>
    <x v="263"/>
    <x v="263"/>
    <x v="2"/>
    <x v="15"/>
    <x v="0"/>
    <n v="32"/>
    <n v="50"/>
    <n v="122"/>
    <n v="6019.0240000000003"/>
    <n v="188.09450000000001"/>
    <n v="1.5625"/>
    <n v="2.44"/>
    <n v="2108.424"/>
    <n v="0.350293336594105"/>
    <n v="1029.424"/>
    <n v="0.17102839264306"/>
    <x v="263"/>
    <x v="263"/>
    <x v="263"/>
  </r>
  <r>
    <x v="0"/>
    <x v="264"/>
    <x v="264"/>
    <x v="0"/>
    <x v="0"/>
    <x v="0"/>
    <n v="48"/>
    <n v="84"/>
    <n v="192"/>
    <n v="8329.6640000000007"/>
    <n v="173.53466666666699"/>
    <n v="1.75"/>
    <n v="2.28571428571429"/>
    <n v="2976.2139999999999"/>
    <n v="0.35730300766033302"/>
    <n v="1548.2139999999999"/>
    <n v="0.18586752118692901"/>
    <x v="264"/>
    <x v="264"/>
    <x v="264"/>
  </r>
  <r>
    <x v="0"/>
    <x v="265"/>
    <x v="265"/>
    <x v="3"/>
    <x v="14"/>
    <x v="1"/>
    <n v="330"/>
    <n v="819"/>
    <n v="3447"/>
    <n v="140186.44039999999"/>
    <n v="424.80739515151498"/>
    <n v="2.4818181818181801"/>
    <n v="4.2087912087912098"/>
    <n v="33740.640399999997"/>
    <n v="0.24068405120870701"/>
    <n v="22715.290400000002"/>
    <n v="0.16203628778350801"/>
    <x v="265"/>
    <x v="265"/>
    <x v="265"/>
  </r>
  <r>
    <x v="0"/>
    <x v="266"/>
    <x v="266"/>
    <x v="4"/>
    <x v="27"/>
    <x v="0"/>
    <n v="64"/>
    <n v="149"/>
    <n v="844"/>
    <n v="42194.563199999997"/>
    <n v="659.29004999999995"/>
    <n v="2.328125"/>
    <n v="5.6644295302013399"/>
    <n v="12176.3632"/>
    <n v="0.28857659083433701"/>
    <n v="9751.9731999999894"/>
    <n v="0.23111918836026701"/>
    <x v="266"/>
    <x v="266"/>
    <x v="266"/>
  </r>
  <r>
    <x v="0"/>
    <x v="267"/>
    <x v="267"/>
    <x v="0"/>
    <x v="0"/>
    <x v="0"/>
    <n v="35"/>
    <n v="72"/>
    <n v="267"/>
    <n v="12306.664000000001"/>
    <n v="351.61897142857202"/>
    <n v="2.05714285714286"/>
    <n v="3.7083333333333299"/>
    <n v="4370.2640000000001"/>
    <n v="0.35511361974292999"/>
    <n v="3319.2640000000001"/>
    <n v="0.26971273449896699"/>
    <x v="267"/>
    <x v="267"/>
    <x v="267"/>
  </r>
  <r>
    <x v="0"/>
    <x v="268"/>
    <x v="268"/>
    <x v="0"/>
    <x v="0"/>
    <x v="0"/>
    <n v="12"/>
    <n v="63"/>
    <n v="187"/>
    <n v="6970.55"/>
    <n v="580.87916666666695"/>
    <n v="5.25"/>
    <n v="2.9682539682539701"/>
    <n v="0"/>
    <n v="0"/>
    <n v="-396.5"/>
    <n v="-5.6882168551979397E-2"/>
    <x v="268"/>
    <x v="268"/>
    <x v="268"/>
  </r>
  <r>
    <x v="0"/>
    <x v="269"/>
    <x v="269"/>
    <x v="3"/>
    <x v="14"/>
    <x v="0"/>
    <n v="74"/>
    <n v="213"/>
    <n v="726"/>
    <n v="24936.959999999999"/>
    <n v="336.98594594594601"/>
    <n v="2.8783783783783798"/>
    <n v="3.4084507042253498"/>
    <n v="4156.16"/>
    <n v="0.16666666666666699"/>
    <n v="1460.36"/>
    <n v="5.8562070116004498E-2"/>
    <x v="269"/>
    <x v="269"/>
    <x v="269"/>
  </r>
  <r>
    <x v="0"/>
    <x v="270"/>
    <x v="270"/>
    <x v="2"/>
    <x v="16"/>
    <x v="0"/>
    <n v="51"/>
    <n v="138"/>
    <n v="751"/>
    <n v="27828.143"/>
    <n v="545.64986274509795"/>
    <n v="2.7058823529411802"/>
    <n v="5.4420289855072497"/>
    <n v="7467.2929999999997"/>
    <n v="0.26833601509090999"/>
    <n v="5683.4930000000004"/>
    <n v="0.20423543892238899"/>
    <x v="270"/>
    <x v="270"/>
    <x v="270"/>
  </r>
  <r>
    <x v="0"/>
    <x v="271"/>
    <x v="271"/>
    <x v="5"/>
    <x v="18"/>
    <x v="0"/>
    <n v="14"/>
    <n v="23"/>
    <n v="108"/>
    <n v="3508.14"/>
    <n v="250.581428571429"/>
    <n v="1.6428571428571399"/>
    <n v="4.6956521739130404"/>
    <n v="584.69000000000005"/>
    <n v="0.16666666666666699"/>
    <n v="125.39"/>
    <n v="3.5742587239961897E-2"/>
    <x v="271"/>
    <x v="271"/>
    <x v="271"/>
  </r>
  <r>
    <x v="0"/>
    <x v="272"/>
    <x v="272"/>
    <x v="0"/>
    <x v="4"/>
    <x v="0"/>
    <n v="1"/>
    <n v="10"/>
    <n v="87"/>
    <n v="3258.2339999999999"/>
    <n v="3258.2339999999999"/>
    <n v="10"/>
    <n v="8.6999999999999993"/>
    <n v="400.13400000000001"/>
    <n v="0.12280701754386"/>
    <n v="362.13400000000001"/>
    <n v="0.111144257901673"/>
    <x v="272"/>
    <x v="272"/>
    <x v="272"/>
  </r>
  <r>
    <x v="0"/>
    <x v="273"/>
    <x v="273"/>
    <x v="1"/>
    <x v="1"/>
    <x v="0"/>
    <n v="53"/>
    <n v="80"/>
    <n v="222"/>
    <n v="8683.3459999999995"/>
    <n v="163.83671698113201"/>
    <n v="1.5094339622641499"/>
    <n v="2.7749999999999999"/>
    <n v="2735.0459999999998"/>
    <n v="0.31497604725183098"/>
    <n v="1004.046"/>
    <n v="0.115628929216917"/>
    <x v="273"/>
    <x v="273"/>
    <x v="273"/>
  </r>
  <r>
    <x v="0"/>
    <x v="274"/>
    <x v="274"/>
    <x v="0"/>
    <x v="11"/>
    <x v="1"/>
    <n v="222"/>
    <n v="403"/>
    <n v="1676"/>
    <n v="65524.38"/>
    <n v="295.15486486486498"/>
    <n v="1.8153153153153201"/>
    <n v="4.1588089330024802"/>
    <n v="10920.73"/>
    <n v="0.16666666666666699"/>
    <n v="3975.78"/>
    <n v="6.0676346727737002E-2"/>
    <x v="274"/>
    <x v="274"/>
    <x v="274"/>
  </r>
  <r>
    <x v="0"/>
    <x v="275"/>
    <x v="275"/>
    <x v="5"/>
    <x v="17"/>
    <x v="0"/>
    <n v="43"/>
    <n v="87"/>
    <n v="213"/>
    <n v="11267.896000000001"/>
    <n v="262.04409302325598"/>
    <n v="2.0232558139534902"/>
    <n v="2.4482758620689702"/>
    <n v="4090.3960000000002"/>
    <n v="0.36301329014751299"/>
    <n v="2662.7959999999998"/>
    <n v="0.23631705510949"/>
    <x v="275"/>
    <x v="275"/>
    <x v="275"/>
  </r>
  <r>
    <x v="0"/>
    <x v="276"/>
    <x v="276"/>
    <x v="2"/>
    <x v="2"/>
    <x v="0"/>
    <n v="41"/>
    <n v="59"/>
    <n v="158"/>
    <n v="7279.5360000000001"/>
    <n v="177.54965853658501"/>
    <n v="1.4390243902438999"/>
    <n v="2.6779661016949201"/>
    <n v="2393.2860000000001"/>
    <n v="0.32876903143277297"/>
    <n v="1016.386"/>
    <n v="0.13962236054605701"/>
    <x v="276"/>
    <x v="276"/>
    <x v="276"/>
  </r>
  <r>
    <x v="0"/>
    <x v="277"/>
    <x v="277"/>
    <x v="5"/>
    <x v="21"/>
    <x v="0"/>
    <n v="138"/>
    <n v="821"/>
    <n v="4408"/>
    <n v="145756.32500000001"/>
    <n v="1056.2052536231899"/>
    <n v="5.9492753623188399"/>
    <n v="5.3690621193666299"/>
    <n v="13250.575000000001"/>
    <n v="9.0909090909090995E-2"/>
    <n v="8082.6750000000102"/>
    <n v="5.5453339674967898E-2"/>
    <x v="277"/>
    <x v="277"/>
    <x v="277"/>
  </r>
  <r>
    <x v="0"/>
    <x v="278"/>
    <x v="278"/>
    <x v="5"/>
    <x v="17"/>
    <x v="0"/>
    <n v="8"/>
    <n v="17"/>
    <n v="44"/>
    <n v="2462.0479999999998"/>
    <n v="307.75599999999997"/>
    <n v="2.125"/>
    <n v="2.5882352941176499"/>
    <n v="949.89800000000002"/>
    <n v="0.38581619854690102"/>
    <n v="683.19799999999998"/>
    <n v="0.27749174670843102"/>
    <x v="278"/>
    <x v="278"/>
    <x v="278"/>
  </r>
  <r>
    <x v="0"/>
    <x v="279"/>
    <x v="279"/>
    <x v="0"/>
    <x v="0"/>
    <x v="0"/>
    <n v="23"/>
    <n v="35"/>
    <n v="125"/>
    <n v="5512.86"/>
    <n v="239.68956521739099"/>
    <n v="1.52173913043478"/>
    <n v="3.5714285714285698"/>
    <n v="1478.21"/>
    <n v="0.26813849798471201"/>
    <n v="799.21"/>
    <n v="0.14497193834053501"/>
    <x v="279"/>
    <x v="279"/>
    <x v="279"/>
  </r>
  <r>
    <x v="0"/>
    <x v="280"/>
    <x v="280"/>
    <x v="0"/>
    <x v="11"/>
    <x v="0"/>
    <n v="42"/>
    <n v="138"/>
    <n v="533"/>
    <n v="37730.402999999998"/>
    <n v="898.34292857142896"/>
    <n v="3.28571428571429"/>
    <n v="3.86231884057971"/>
    <n v="15212.403"/>
    <n v="0.40318686763033001"/>
    <n v="13902.403"/>
    <n v="0.36846685682100999"/>
    <x v="280"/>
    <x v="280"/>
    <x v="280"/>
  </r>
  <r>
    <x v="0"/>
    <x v="281"/>
    <x v="281"/>
    <x v="5"/>
    <x v="12"/>
    <x v="0"/>
    <n v="13"/>
    <n v="31"/>
    <n v="85"/>
    <n v="2768.92"/>
    <n v="212.99384615384599"/>
    <n v="2.3846153846153801"/>
    <n v="2.7419354838709702"/>
    <n v="993.87"/>
    <n v="0.35893778079540001"/>
    <n v="556.77"/>
    <n v="0.201078398798087"/>
    <x v="281"/>
    <x v="281"/>
    <x v="281"/>
  </r>
  <r>
    <x v="0"/>
    <x v="282"/>
    <x v="282"/>
    <x v="5"/>
    <x v="18"/>
    <x v="0"/>
    <n v="129"/>
    <n v="484"/>
    <n v="1956"/>
    <n v="72007.320000000007"/>
    <n v="558.196279069767"/>
    <n v="3.75193798449612"/>
    <n v="4.04132231404959"/>
    <n v="12001.22"/>
    <n v="0.16666666666666699"/>
    <n v="7472.02"/>
    <n v="0.103767505859127"/>
    <x v="282"/>
    <x v="282"/>
    <x v="282"/>
  </r>
  <r>
    <x v="0"/>
    <x v="283"/>
    <x v="283"/>
    <x v="0"/>
    <x v="0"/>
    <x v="0"/>
    <n v="8"/>
    <n v="12"/>
    <n v="48"/>
    <n v="2989.2159999999999"/>
    <n v="373.65199999999999"/>
    <n v="1.5"/>
    <n v="4"/>
    <n v="1092.366"/>
    <n v="0.36543561923929202"/>
    <n v="856.36599999999999"/>
    <n v="0.28648515195957702"/>
    <x v="283"/>
    <x v="283"/>
    <x v="283"/>
  </r>
  <r>
    <x v="0"/>
    <x v="284"/>
    <x v="284"/>
    <x v="4"/>
    <x v="7"/>
    <x v="0"/>
    <n v="27"/>
    <n v="72"/>
    <n v="162"/>
    <n v="8862.7039999999997"/>
    <n v="328.24829629629602"/>
    <n v="2.6666666666666701"/>
    <n v="2.25"/>
    <n v="3067.5039999999999"/>
    <n v="0.34611378197895398"/>
    <n v="2034.364"/>
    <n v="0.229542135221937"/>
    <x v="284"/>
    <x v="284"/>
    <x v="284"/>
  </r>
  <r>
    <x v="0"/>
    <x v="285"/>
    <x v="285"/>
    <x v="4"/>
    <x v="7"/>
    <x v="0"/>
    <n v="34"/>
    <n v="62"/>
    <n v="152"/>
    <n v="7492.384"/>
    <n v="220.364235294118"/>
    <n v="1.8235294117647101"/>
    <n v="2.45161290322581"/>
    <n v="2891.8339999999998"/>
    <n v="0.385969806139141"/>
    <n v="1624.3340000000001"/>
    <n v="0.21679801782716901"/>
    <x v="285"/>
    <x v="285"/>
    <x v="285"/>
  </r>
  <r>
    <x v="0"/>
    <x v="286"/>
    <x v="286"/>
    <x v="0"/>
    <x v="20"/>
    <x v="0"/>
    <n v="42"/>
    <n v="51"/>
    <n v="216"/>
    <n v="8127.9459999999999"/>
    <n v="193.52252380952399"/>
    <n v="1.21428571428571"/>
    <n v="4.2352941176470598"/>
    <n v="1121.096"/>
    <n v="0.13793103448275901"/>
    <n v="-105.90400000000101"/>
    <n v="-1.30296141239128E-2"/>
    <x v="286"/>
    <x v="286"/>
    <x v="286"/>
  </r>
  <r>
    <x v="0"/>
    <x v="287"/>
    <x v="287"/>
    <x v="3"/>
    <x v="14"/>
    <x v="0"/>
    <n v="59"/>
    <n v="186"/>
    <n v="639"/>
    <n v="26174.991399999999"/>
    <n v="443.64392203389798"/>
    <n v="3.15254237288136"/>
    <n v="3.4354838709677402"/>
    <n v="8744.0913999999993"/>
    <n v="0.334062818450439"/>
    <n v="6576.8914000000004"/>
    <n v="0.25126622964239098"/>
    <x v="287"/>
    <x v="287"/>
    <x v="287"/>
  </r>
  <r>
    <x v="0"/>
    <x v="288"/>
    <x v="288"/>
    <x v="3"/>
    <x v="33"/>
    <x v="0"/>
    <n v="83"/>
    <n v="110"/>
    <n v="515"/>
    <n v="26587.348999999998"/>
    <n v="320.32950602409602"/>
    <n v="1.32530120481928"/>
    <n v="4.6818181818181799"/>
    <n v="7042.299"/>
    <n v="0.264874057206681"/>
    <n v="4171.299"/>
    <n v="0.15689036917520399"/>
    <x v="288"/>
    <x v="288"/>
    <x v="288"/>
  </r>
  <r>
    <x v="0"/>
    <x v="289"/>
    <x v="289"/>
    <x v="2"/>
    <x v="2"/>
    <x v="0"/>
    <n v="19"/>
    <n v="19"/>
    <n v="36"/>
    <n v="1805.3119999999999"/>
    <n v="95.0164210526315"/>
    <n v="1"/>
    <n v="1.8947368421052599"/>
    <n v="665.21199999999999"/>
    <n v="0.36847481211004002"/>
    <n v="36.312000000000097"/>
    <n v="2.01139747589337E-2"/>
    <x v="289"/>
    <x v="289"/>
    <x v="289"/>
  </r>
  <r>
    <x v="0"/>
    <x v="290"/>
    <x v="290"/>
    <x v="0"/>
    <x v="11"/>
    <x v="1"/>
    <n v="47"/>
    <n v="111"/>
    <n v="381"/>
    <n v="14987.922"/>
    <n v="318.89195744680899"/>
    <n v="2.3617021276595702"/>
    <n v="3.4324324324324298"/>
    <n v="1840.6220000000001"/>
    <n v="0.12280701754386"/>
    <n v="347.97200000000203"/>
    <n v="2.3216827522854901E-2"/>
    <x v="290"/>
    <x v="290"/>
    <x v="290"/>
  </r>
  <r>
    <x v="0"/>
    <x v="291"/>
    <x v="291"/>
    <x v="4"/>
    <x v="7"/>
    <x v="0"/>
    <n v="27"/>
    <n v="59"/>
    <n v="140"/>
    <n v="8057.28"/>
    <n v="298.41777777777799"/>
    <n v="2.18518518518519"/>
    <n v="2.3728813559322002"/>
    <n v="3065.68"/>
    <n v="0.38048572222884097"/>
    <n v="2046.93"/>
    <n v="0.25404727153580398"/>
    <x v="291"/>
    <x v="291"/>
    <x v="291"/>
  </r>
  <r>
    <x v="0"/>
    <x v="292"/>
    <x v="292"/>
    <x v="1"/>
    <x v="3"/>
    <x v="1"/>
    <n v="178"/>
    <n v="615"/>
    <n v="4616"/>
    <n v="178214.56080000001"/>
    <n v="1001.20539775281"/>
    <n v="3.4550561797752799"/>
    <n v="7.5056910569105701"/>
    <n v="26588.960800000001"/>
    <n v="0.149196343332682"/>
    <n v="20465.5108"/>
    <n v="0.114836356289469"/>
    <x v="292"/>
    <x v="292"/>
    <x v="292"/>
  </r>
  <r>
    <x v="0"/>
    <x v="293"/>
    <x v="293"/>
    <x v="4"/>
    <x v="7"/>
    <x v="0"/>
    <n v="23"/>
    <n v="41"/>
    <n v="83"/>
    <n v="5353.7359999999999"/>
    <n v="232.771130434783"/>
    <n v="1.7826086956521701"/>
    <n v="2.0243902439024399"/>
    <n v="1843.2360000000001"/>
    <n v="0.34428966986791998"/>
    <n v="986.98599999999999"/>
    <n v="0.18435462637679501"/>
    <x v="293"/>
    <x v="293"/>
    <x v="293"/>
  </r>
  <r>
    <x v="0"/>
    <x v="294"/>
    <x v="294"/>
    <x v="2"/>
    <x v="26"/>
    <x v="1"/>
    <n v="569"/>
    <n v="1575"/>
    <n v="6242"/>
    <n v="237486.9"/>
    <n v="417.37592267135398"/>
    <n v="2.7680140597539502"/>
    <n v="3.9631746031746"/>
    <n v="39581.1499999999"/>
    <n v="0.16666666666666599"/>
    <n v="20612.199999999899"/>
    <n v="8.6792997845354505E-2"/>
    <x v="294"/>
    <x v="294"/>
    <x v="294"/>
  </r>
  <r>
    <x v="0"/>
    <x v="295"/>
    <x v="295"/>
    <x v="3"/>
    <x v="30"/>
    <x v="0"/>
    <n v="133"/>
    <n v="319"/>
    <n v="1454"/>
    <n v="58547.851199999997"/>
    <n v="440.20940751879698"/>
    <n v="2.3984962406014998"/>
    <n v="4.55799373040752"/>
    <n v="17673.301200000002"/>
    <n v="0.30186079997415799"/>
    <n v="12903.9012"/>
    <n v="0.22039922790539601"/>
    <x v="295"/>
    <x v="295"/>
    <x v="295"/>
  </r>
  <r>
    <x v="0"/>
    <x v="296"/>
    <x v="296"/>
    <x v="2"/>
    <x v="26"/>
    <x v="0"/>
    <n v="27"/>
    <n v="43"/>
    <n v="124"/>
    <n v="5331.3"/>
    <n v="197.455555555556"/>
    <n v="1.5925925925925899"/>
    <n v="2.8837209302325602"/>
    <n v="888.55"/>
    <n v="0.16666666666666699"/>
    <n v="-22.750000000000199"/>
    <n v="-4.26725188978301E-3"/>
    <x v="296"/>
    <x v="296"/>
    <x v="296"/>
  </r>
  <r>
    <x v="0"/>
    <x v="297"/>
    <x v="297"/>
    <x v="5"/>
    <x v="12"/>
    <x v="0"/>
    <n v="4"/>
    <n v="4"/>
    <n v="13"/>
    <n v="695.096"/>
    <n v="173.774"/>
    <n v="1"/>
    <n v="3.25"/>
    <n v="311.24599999999998"/>
    <n v="0.44777412040926701"/>
    <n v="182.846"/>
    <n v="0.26305143462198"/>
    <x v="297"/>
    <x v="297"/>
    <x v="297"/>
  </r>
  <r>
    <x v="0"/>
    <x v="298"/>
    <x v="298"/>
    <x v="4"/>
    <x v="27"/>
    <x v="0"/>
    <n v="48"/>
    <n v="66"/>
    <n v="197"/>
    <n v="6905.4204"/>
    <n v="143.86292499999999"/>
    <n v="1.375"/>
    <n v="2.98484848484848"/>
    <n v="1527.1704"/>
    <n v="0.22115531155786"/>
    <n v="-235.32960000000099"/>
    <n v="-3.4078967878624897E-2"/>
    <x v="298"/>
    <x v="298"/>
    <x v="298"/>
  </r>
  <r>
    <x v="0"/>
    <x v="299"/>
    <x v="299"/>
    <x v="0"/>
    <x v="11"/>
    <x v="0"/>
    <n v="22"/>
    <n v="22"/>
    <n v="77"/>
    <n v="4242.1049999999996"/>
    <n v="192.82295454545499"/>
    <n v="1"/>
    <n v="3.5"/>
    <n v="1099.8050000000001"/>
    <n v="0.25925925925925902"/>
    <n v="461.80500000000001"/>
    <n v="0.108862227596912"/>
    <x v="299"/>
    <x v="299"/>
    <x v="299"/>
  </r>
  <r>
    <x v="0"/>
    <x v="300"/>
    <x v="300"/>
    <x v="3"/>
    <x v="30"/>
    <x v="0"/>
    <n v="31"/>
    <n v="120"/>
    <n v="282"/>
    <n v="9588.3696"/>
    <n v="309.30224516128999"/>
    <n v="3.87096774193548"/>
    <n v="2.35"/>
    <n v="2495.4196000000002"/>
    <n v="0.26025484040581798"/>
    <n v="1330.2195999999999"/>
    <n v="0.13873261623123101"/>
    <x v="300"/>
    <x v="300"/>
    <x v="300"/>
  </r>
  <r>
    <x v="0"/>
    <x v="301"/>
    <x v="301"/>
    <x v="5"/>
    <x v="12"/>
    <x v="0"/>
    <n v="4"/>
    <n v="5"/>
    <n v="23"/>
    <n v="1719.816"/>
    <n v="429.95400000000001"/>
    <n v="1.25"/>
    <n v="4.5999999999999996"/>
    <n v="495.166"/>
    <n v="0.28791800983360999"/>
    <n v="365.666"/>
    <n v="0.21261925694376599"/>
    <x v="301"/>
    <x v="301"/>
    <x v="301"/>
  </r>
  <r>
    <x v="0"/>
    <x v="302"/>
    <x v="302"/>
    <x v="4"/>
    <x v="22"/>
    <x v="0"/>
    <n v="105"/>
    <n v="369"/>
    <n v="1452"/>
    <n v="54441.599999999999"/>
    <n v="518.49142857142897"/>
    <n v="3.5142857142857098"/>
    <n v="3.9349593495935"/>
    <n v="9073.6"/>
    <n v="0.16666666666666699"/>
    <n v="4939.21"/>
    <n v="9.0724923587844494E-2"/>
    <x v="302"/>
    <x v="302"/>
    <x v="302"/>
  </r>
  <r>
    <x v="0"/>
    <x v="303"/>
    <x v="303"/>
    <x v="4"/>
    <x v="22"/>
    <x v="0"/>
    <n v="59"/>
    <n v="154"/>
    <n v="674"/>
    <n v="26481.882000000001"/>
    <n v="448.84545762711798"/>
    <n v="2.6101694915254199"/>
    <n v="4.37662337662338"/>
    <n v="7501.0820000000003"/>
    <n v="0.28325335789956302"/>
    <n v="5244.8220000000001"/>
    <n v="0.198053219933538"/>
    <x v="303"/>
    <x v="303"/>
    <x v="303"/>
  </r>
  <r>
    <x v="0"/>
    <x v="304"/>
    <x v="304"/>
    <x v="5"/>
    <x v="18"/>
    <x v="0"/>
    <n v="18"/>
    <n v="57"/>
    <n v="250"/>
    <n v="9658.7999999999993"/>
    <n v="536.6"/>
    <n v="3.1666666666666701"/>
    <n v="4.3859649122807003"/>
    <n v="1609.8"/>
    <n v="0.16666666666666699"/>
    <n v="989.1"/>
    <n v="0.10240402534476301"/>
    <x v="304"/>
    <x v="304"/>
    <x v="304"/>
  </r>
  <r>
    <x v="0"/>
    <x v="305"/>
    <x v="305"/>
    <x v="4"/>
    <x v="7"/>
    <x v="0"/>
    <n v="23"/>
    <n v="41"/>
    <n v="95"/>
    <n v="5656.04"/>
    <n v="245.91478260869599"/>
    <n v="1.7826086956521701"/>
    <n v="2.3170731707317098"/>
    <n v="1947.69"/>
    <n v="0.34435576834675802"/>
    <n v="1091.44"/>
    <n v="0.19296893232721099"/>
    <x v="305"/>
    <x v="305"/>
    <x v="305"/>
  </r>
  <r>
    <x v="0"/>
    <x v="306"/>
    <x v="306"/>
    <x v="4"/>
    <x v="7"/>
    <x v="0"/>
    <n v="9"/>
    <n v="28"/>
    <n v="82"/>
    <n v="3821.7440000000001"/>
    <n v="424.638222222222"/>
    <n v="3.1111111111111098"/>
    <n v="2.9285714285714302"/>
    <n v="1511.9939999999999"/>
    <n v="0.39562932525046202"/>
    <n v="1163.2339999999999"/>
    <n v="0.30437255870618202"/>
    <x v="306"/>
    <x v="306"/>
    <x v="306"/>
  </r>
  <r>
    <x v="0"/>
    <x v="307"/>
    <x v="307"/>
    <x v="5"/>
    <x v="12"/>
    <x v="0"/>
    <n v="7"/>
    <n v="12"/>
    <n v="27"/>
    <n v="820.58399999999995"/>
    <n v="117.22628571428601"/>
    <n v="1.71428571428571"/>
    <n v="2.25"/>
    <n v="275.28399999999999"/>
    <n v="0.335473272693594"/>
    <n v="45.084000000000003"/>
    <n v="5.4941358837120903E-2"/>
    <x v="307"/>
    <x v="307"/>
    <x v="307"/>
  </r>
  <r>
    <x v="0"/>
    <x v="308"/>
    <x v="308"/>
    <x v="2"/>
    <x v="16"/>
    <x v="0"/>
    <n v="11"/>
    <n v="29"/>
    <n v="56"/>
    <n v="1921.08"/>
    <n v="174.64363636363601"/>
    <n v="2.6363636363636398"/>
    <n v="1.9310344827586201"/>
    <n v="320.18"/>
    <n v="0.16666666666666699"/>
    <n v="-63.169999999999902"/>
    <n v="-3.2882545234971902E-2"/>
    <x v="308"/>
    <x v="308"/>
    <x v="308"/>
  </r>
  <r>
    <x v="0"/>
    <x v="309"/>
    <x v="309"/>
    <x v="0"/>
    <x v="4"/>
    <x v="1"/>
    <n v="240"/>
    <n v="1560"/>
    <n v="8125"/>
    <n v="303501.36"/>
    <n v="1264.5889999999999"/>
    <n v="6.5"/>
    <n v="5.2083333333333304"/>
    <n v="50583.56"/>
    <n v="0.16666666666666699"/>
    <n v="42218.16"/>
    <n v="0.139103692978509"/>
    <x v="309"/>
    <x v="309"/>
    <x v="309"/>
  </r>
  <r>
    <x v="0"/>
    <x v="310"/>
    <x v="310"/>
    <x v="3"/>
    <x v="5"/>
    <x v="0"/>
    <n v="44"/>
    <n v="62"/>
    <n v="173"/>
    <n v="8155.4160000000102"/>
    <n v="185.35036363636399"/>
    <n v="1.4090909090909101"/>
    <n v="2.7903225806451601"/>
    <n v="2969.616"/>
    <n v="0.36412808371761801"/>
    <n v="1443.2159999999999"/>
    <n v="0.176964118078097"/>
    <x v="310"/>
    <x v="310"/>
    <x v="310"/>
  </r>
  <r>
    <x v="0"/>
    <x v="311"/>
    <x v="311"/>
    <x v="3"/>
    <x v="14"/>
    <x v="1"/>
    <n v="47"/>
    <n v="142"/>
    <n v="390"/>
    <n v="15019.907999999999"/>
    <n v="319.57251063829801"/>
    <n v="3.0212765957446801"/>
    <n v="2.7464788732394401"/>
    <n v="3835.4079999999999"/>
    <n v="0.25535495956433302"/>
    <n v="2166.558"/>
    <n v="0.14424575703126799"/>
    <x v="311"/>
    <x v="311"/>
    <x v="311"/>
  </r>
  <r>
    <x v="0"/>
    <x v="312"/>
    <x v="312"/>
    <x v="3"/>
    <x v="5"/>
    <x v="0"/>
    <n v="18"/>
    <n v="18"/>
    <n v="47"/>
    <n v="1719.624"/>
    <n v="95.534666666666595"/>
    <n v="1"/>
    <n v="2.6111111111111098"/>
    <n v="639.67399999999998"/>
    <n v="0.37198480598084199"/>
    <n v="24.074000000000002"/>
    <n v="1.39995719994604E-2"/>
    <x v="312"/>
    <x v="312"/>
    <x v="312"/>
  </r>
  <r>
    <x v="0"/>
    <x v="313"/>
    <x v="313"/>
    <x v="3"/>
    <x v="33"/>
    <x v="0"/>
    <n v="94"/>
    <n v="335"/>
    <n v="1312"/>
    <n v="55840.315999999999"/>
    <n v="594.04591489361701"/>
    <n v="3.5638297872340399"/>
    <n v="3.9164179104477599"/>
    <n v="14967.165999999999"/>
    <n v="0.26803512358346998"/>
    <n v="11466.165999999999"/>
    <n v="0.20533848698134199"/>
    <x v="313"/>
    <x v="313"/>
    <x v="313"/>
  </r>
  <r>
    <x v="0"/>
    <x v="314"/>
    <x v="314"/>
    <x v="4"/>
    <x v="7"/>
    <x v="0"/>
    <n v="19"/>
    <n v="45"/>
    <n v="108"/>
    <n v="7073.5360000000001"/>
    <n v="372.29136842105299"/>
    <n v="2.3684210526315801"/>
    <n v="2.4"/>
    <n v="2113.136"/>
    <n v="0.29873828308783601"/>
    <n v="1393.126"/>
    <n v="0.196949022384278"/>
    <x v="314"/>
    <x v="314"/>
    <x v="314"/>
  </r>
  <r>
    <x v="0"/>
    <x v="315"/>
    <x v="315"/>
    <x v="0"/>
    <x v="0"/>
    <x v="0"/>
    <n v="37"/>
    <n v="140"/>
    <n v="302"/>
    <n v="11376.35"/>
    <n v="307.46891891891897"/>
    <n v="3.7837837837837802"/>
    <n v="2.1571428571428601"/>
    <n v="0"/>
    <n v="0"/>
    <n v="-1175.5"/>
    <n v="-0.103328396190342"/>
    <x v="315"/>
    <x v="315"/>
    <x v="315"/>
  </r>
  <r>
    <x v="0"/>
    <x v="316"/>
    <x v="316"/>
    <x v="2"/>
    <x v="2"/>
    <x v="0"/>
    <n v="10"/>
    <n v="16"/>
    <n v="34"/>
    <n v="996.52800000000002"/>
    <n v="99.652799999999999"/>
    <n v="1.6"/>
    <n v="2.125"/>
    <n v="390.97800000000001"/>
    <n v="0.39234020519242802"/>
    <n v="53.377999999999901"/>
    <n v="5.3563974118138097E-2"/>
    <x v="316"/>
    <x v="316"/>
    <x v="316"/>
  </r>
  <r>
    <x v="0"/>
    <x v="317"/>
    <x v="317"/>
    <x v="2"/>
    <x v="16"/>
    <x v="0"/>
    <n v="23"/>
    <n v="55"/>
    <n v="164"/>
    <n v="6835.9391999999998"/>
    <n v="297.21474782608698"/>
    <n v="2.39130434782609"/>
    <n v="2.9818181818181801"/>
    <n v="1932.1892"/>
    <n v="0.282651606965726"/>
    <n v="1135.6892"/>
    <n v="0.16613506451315399"/>
    <x v="317"/>
    <x v="317"/>
    <x v="317"/>
  </r>
  <r>
    <x v="0"/>
    <x v="318"/>
    <x v="318"/>
    <x v="4"/>
    <x v="7"/>
    <x v="0"/>
    <n v="20"/>
    <n v="43"/>
    <n v="124"/>
    <n v="7496.6080000000002"/>
    <n v="374.8304"/>
    <n v="2.15"/>
    <n v="2.8837209302325602"/>
    <n v="2859.6579999999999"/>
    <n v="0.38146025509136899"/>
    <n v="2105.9079999999999"/>
    <n v="0.280914781725282"/>
    <x v="318"/>
    <x v="318"/>
    <x v="318"/>
  </r>
  <r>
    <x v="0"/>
    <x v="319"/>
    <x v="319"/>
    <x v="3"/>
    <x v="13"/>
    <x v="0"/>
    <n v="248"/>
    <n v="888"/>
    <n v="4691"/>
    <n v="165483.23000000001"/>
    <n v="667.27108870967697"/>
    <n v="3.5806451612903198"/>
    <n v="5.2826576576576603"/>
    <n v="15043.93"/>
    <n v="9.0909090909090995E-2"/>
    <n v="5809.3300000000099"/>
    <n v="3.51052490333916E-2"/>
    <x v="319"/>
    <x v="319"/>
    <x v="319"/>
  </r>
  <r>
    <x v="0"/>
    <x v="320"/>
    <x v="320"/>
    <x v="2"/>
    <x v="24"/>
    <x v="1"/>
    <n v="62"/>
    <n v="291"/>
    <n v="1560"/>
    <n v="55633.985000000001"/>
    <n v="897.32233870967696"/>
    <n v="4.6935483870967696"/>
    <n v="5.36082474226804"/>
    <n v="5057.6350000000002"/>
    <n v="9.0909090909090995E-2"/>
    <n v="2743.2849999999999"/>
    <n v="4.9309518273767498E-2"/>
    <x v="320"/>
    <x v="320"/>
    <x v="320"/>
  </r>
  <r>
    <x v="0"/>
    <x v="321"/>
    <x v="321"/>
    <x v="1"/>
    <x v="8"/>
    <x v="0"/>
    <n v="44"/>
    <n v="82"/>
    <n v="181"/>
    <n v="8212.1520000000091"/>
    <n v="186.63981818181799"/>
    <n v="1.86363636363636"/>
    <n v="2.2073170731707301"/>
    <n v="2916.002"/>
    <n v="0.35508378315452499"/>
    <n v="1462.3520000000001"/>
    <n v="0.178071716159175"/>
    <x v="321"/>
    <x v="321"/>
    <x v="321"/>
  </r>
  <r>
    <x v="0"/>
    <x v="322"/>
    <x v="322"/>
    <x v="0"/>
    <x v="29"/>
    <x v="1"/>
    <n v="605"/>
    <n v="2289"/>
    <n v="15913"/>
    <n v="523205.08199999999"/>
    <n v="864.80178842975204"/>
    <n v="3.7834710743801701"/>
    <n v="6.9519440803844503"/>
    <n v="29615.382000000001"/>
    <n v="5.6603773584905599E-2"/>
    <n v="8114.1320000000096"/>
    <n v="1.55085114406438E-2"/>
    <x v="322"/>
    <x v="322"/>
    <x v="322"/>
  </r>
  <r>
    <x v="0"/>
    <x v="323"/>
    <x v="323"/>
    <x v="5"/>
    <x v="17"/>
    <x v="0"/>
    <n v="52"/>
    <n v="133"/>
    <n v="268"/>
    <n v="11787.456"/>
    <n v="226.68184615384601"/>
    <n v="2.5576923076923102"/>
    <n v="2.0150375939849599"/>
    <n v="4594.6559999999999"/>
    <n v="0.38979199583014301"/>
    <n v="2838.0059999999999"/>
    <n v="0.24076492841203401"/>
    <x v="323"/>
    <x v="323"/>
    <x v="323"/>
  </r>
  <r>
    <x v="0"/>
    <x v="324"/>
    <x v="324"/>
    <x v="0"/>
    <x v="0"/>
    <x v="0"/>
    <n v="39"/>
    <n v="110"/>
    <n v="366"/>
    <n v="15702.004800000001"/>
    <n v="402.61550769230797"/>
    <n v="2.8205128205128198"/>
    <n v="3.3272727272727298"/>
    <n v="4602.9048000000003"/>
    <n v="0.29314121722851599"/>
    <n v="3402.9047999999998"/>
    <n v="0.21671785503466401"/>
    <x v="324"/>
    <x v="324"/>
    <x v="324"/>
  </r>
  <r>
    <x v="0"/>
    <x v="325"/>
    <x v="325"/>
    <x v="3"/>
    <x v="32"/>
    <x v="1"/>
    <n v="146"/>
    <n v="514"/>
    <n v="2313"/>
    <n v="81620.111999999994"/>
    <n v="559.04186301369896"/>
    <n v="3.5205479452054802"/>
    <n v="4.5"/>
    <n v="8745.0120000000097"/>
    <n v="0.107142857142857"/>
    <n v="3477.4920000000102"/>
    <n v="4.2605822447291102E-2"/>
    <x v="325"/>
    <x v="325"/>
    <x v="325"/>
  </r>
  <r>
    <x v="0"/>
    <x v="326"/>
    <x v="326"/>
    <x v="0"/>
    <x v="20"/>
    <x v="0"/>
    <n v="4"/>
    <n v="11"/>
    <n v="36"/>
    <n v="1826.2968000000001"/>
    <n v="456.57420000000002"/>
    <n v="2.75"/>
    <n v="3.2727272727272698"/>
    <n v="206.99680000000001"/>
    <n v="0.113342365819181"/>
    <n v="83.996799999999993"/>
    <n v="4.5992962370628901E-2"/>
    <x v="326"/>
    <x v="326"/>
    <x v="326"/>
  </r>
  <r>
    <x v="0"/>
    <x v="327"/>
    <x v="327"/>
    <x v="2"/>
    <x v="15"/>
    <x v="0"/>
    <n v="54"/>
    <n v="90"/>
    <n v="252"/>
    <n v="13561.984"/>
    <n v="251.14785185185201"/>
    <n v="1.6666666666666701"/>
    <n v="2.8"/>
    <n v="4838.2340000000004"/>
    <n v="0.356749720394892"/>
    <n v="3011.2339999999999"/>
    <n v="0.22203491760497601"/>
    <x v="327"/>
    <x v="327"/>
    <x v="327"/>
  </r>
  <r>
    <x v="0"/>
    <x v="328"/>
    <x v="328"/>
    <x v="5"/>
    <x v="17"/>
    <x v="0"/>
    <n v="45"/>
    <n v="107"/>
    <n v="324"/>
    <n v="15320.608"/>
    <n v="340.457955555556"/>
    <n v="2.37777777777778"/>
    <n v="3.02803738317757"/>
    <n v="5375.0079999999998"/>
    <n v="0.350835162677617"/>
    <n v="3863.9580000000001"/>
    <n v="0.25220657039198402"/>
    <x v="328"/>
    <x v="328"/>
    <x v="328"/>
  </r>
  <r>
    <x v="0"/>
    <x v="329"/>
    <x v="329"/>
    <x v="1"/>
    <x v="6"/>
    <x v="0"/>
    <n v="37"/>
    <n v="102"/>
    <n v="425"/>
    <n v="21663.8"/>
    <n v="585.50810810810799"/>
    <n v="2.7567567567567601"/>
    <n v="4.1666666666666696"/>
    <n v="7984.9"/>
    <n v="0.36858261246872698"/>
    <n v="6727.35"/>
    <n v="0.310534162981564"/>
    <x v="329"/>
    <x v="329"/>
    <x v="329"/>
  </r>
  <r>
    <x v="0"/>
    <x v="330"/>
    <x v="330"/>
    <x v="0"/>
    <x v="19"/>
    <x v="0"/>
    <n v="103"/>
    <n v="739"/>
    <n v="4353"/>
    <n v="173210.35550000001"/>
    <n v="1681.6539368931999"/>
    <n v="7.1747572815533998"/>
    <n v="5.89039242219215"/>
    <n v="33375.955499999996"/>
    <n v="0.19269030078285401"/>
    <n v="29778.4555"/>
    <n v="0.171920757359106"/>
    <x v="330"/>
    <x v="330"/>
    <x v="330"/>
  </r>
  <r>
    <x v="0"/>
    <x v="331"/>
    <x v="331"/>
    <x v="0"/>
    <x v="25"/>
    <x v="1"/>
    <n v="410"/>
    <n v="1106"/>
    <n v="5775"/>
    <n v="203575.79199999999"/>
    <n v="496.52632195121998"/>
    <n v="2.6975609756097598"/>
    <n v="5.2215189873417698"/>
    <n v="21811.691999999999"/>
    <n v="0.107142857142857"/>
    <n v="7463.0920000000096"/>
    <n v="3.6660017022063299E-2"/>
    <x v="331"/>
    <x v="331"/>
    <x v="331"/>
  </r>
  <r>
    <x v="0"/>
    <x v="332"/>
    <x v="332"/>
    <x v="2"/>
    <x v="15"/>
    <x v="0"/>
    <n v="27"/>
    <n v="49"/>
    <n v="94"/>
    <n v="5086.4480000000003"/>
    <n v="188.386962962963"/>
    <n v="1.81481481481481"/>
    <n v="1.9183673469387801"/>
    <n v="1877.098"/>
    <n v="0.36903906222967398"/>
    <n v="959.19799999999998"/>
    <n v="0.18857914206534701"/>
    <x v="332"/>
    <x v="332"/>
    <x v="332"/>
  </r>
  <r>
    <x v="0"/>
    <x v="333"/>
    <x v="333"/>
    <x v="5"/>
    <x v="18"/>
    <x v="0"/>
    <n v="26"/>
    <n v="85"/>
    <n v="250"/>
    <n v="11023.41"/>
    <n v="423.97730769230799"/>
    <n v="3.2692307692307701"/>
    <n v="2.9411764705882399"/>
    <n v="3202.76"/>
    <n v="0.290541674490924"/>
    <n v="2306.0100000000002"/>
    <n v="0.209192073958965"/>
    <x v="333"/>
    <x v="333"/>
    <x v="333"/>
  </r>
  <r>
    <x v="0"/>
    <x v="334"/>
    <x v="334"/>
    <x v="5"/>
    <x v="17"/>
    <x v="0"/>
    <n v="14"/>
    <n v="21"/>
    <n v="39"/>
    <n v="2018.088"/>
    <n v="144.149142857143"/>
    <n v="1.5"/>
    <n v="1.8571428571428601"/>
    <n v="831.08799999999997"/>
    <n v="0.41181950440218701"/>
    <n v="373.988"/>
    <n v="0.18531798415133499"/>
    <x v="334"/>
    <x v="334"/>
    <x v="334"/>
  </r>
  <r>
    <x v="0"/>
    <x v="335"/>
    <x v="335"/>
    <x v="3"/>
    <x v="5"/>
    <x v="0"/>
    <n v="28"/>
    <n v="63"/>
    <n v="205"/>
    <n v="10097.56"/>
    <n v="360.62714285714299"/>
    <n v="2.25"/>
    <n v="3.25396825396825"/>
    <n v="3765.61"/>
    <n v="0.37292276549978398"/>
    <n v="2766.01"/>
    <n v="0.27392855303657498"/>
    <x v="335"/>
    <x v="335"/>
    <x v="335"/>
  </r>
  <r>
    <x v="0"/>
    <x v="336"/>
    <x v="336"/>
    <x v="5"/>
    <x v="12"/>
    <x v="0"/>
    <n v="47"/>
    <n v="105"/>
    <n v="285"/>
    <n v="15457.72"/>
    <n v="328.88765957446799"/>
    <n v="2.23404255319149"/>
    <n v="2.71428571428571"/>
    <n v="5280.62"/>
    <n v="0.34161700431887798"/>
    <n v="3709.22"/>
    <n v="0.239959062526686"/>
    <x v="336"/>
    <x v="336"/>
    <x v="336"/>
  </r>
  <r>
    <x v="0"/>
    <x v="337"/>
    <x v="337"/>
    <x v="1"/>
    <x v="6"/>
    <x v="0"/>
    <n v="26"/>
    <n v="26"/>
    <n v="55"/>
    <n v="2696.36"/>
    <n v="103.706153846154"/>
    <n v="1"/>
    <n v="2.1153846153846199"/>
    <n v="1085.51"/>
    <n v="0.40258348291771101"/>
    <n v="250.91"/>
    <n v="9.3055081665652906E-2"/>
    <x v="337"/>
    <x v="337"/>
    <x v="337"/>
  </r>
  <r>
    <x v="0"/>
    <x v="338"/>
    <x v="338"/>
    <x v="2"/>
    <x v="26"/>
    <x v="0"/>
    <n v="79"/>
    <n v="332"/>
    <n v="1578"/>
    <n v="77765.918399999995"/>
    <n v="984.378713924051"/>
    <n v="4.2025316455696196"/>
    <n v="4.7530120481927698"/>
    <n v="20325.668399999999"/>
    <n v="0.26136987536689299"/>
    <n v="17439.0684"/>
    <n v="0.224250786961708"/>
    <x v="338"/>
    <x v="338"/>
    <x v="338"/>
  </r>
  <r>
    <x v="0"/>
    <x v="339"/>
    <x v="339"/>
    <x v="2"/>
    <x v="16"/>
    <x v="0"/>
    <n v="73"/>
    <n v="136"/>
    <n v="522"/>
    <n v="25598.657200000001"/>
    <n v="350.66653698630103"/>
    <n v="1.86301369863014"/>
    <n v="3.8382352941176499"/>
    <n v="8137.9071999999896"/>
    <n v="0.31790367504120498"/>
    <n v="5652.8572000000004"/>
    <n v="0.22082631740542999"/>
    <x v="339"/>
    <x v="339"/>
    <x v="339"/>
  </r>
  <r>
    <x v="0"/>
    <x v="340"/>
    <x v="340"/>
    <x v="1"/>
    <x v="6"/>
    <x v="0"/>
    <n v="36"/>
    <n v="61"/>
    <n v="146"/>
    <n v="6694.0320000000002"/>
    <n v="185.945333333333"/>
    <n v="1.69444444444444"/>
    <n v="2.3934426229508201"/>
    <n v="2709.2820000000002"/>
    <n v="0.40473096035393902"/>
    <n v="1526.732"/>
    <n v="0.228073603472466"/>
    <x v="340"/>
    <x v="340"/>
    <x v="340"/>
  </r>
  <r>
    <x v="0"/>
    <x v="341"/>
    <x v="341"/>
    <x v="4"/>
    <x v="27"/>
    <x v="0"/>
    <n v="24"/>
    <n v="76"/>
    <n v="217"/>
    <n v="9259.0776000000005"/>
    <n v="385.79489999999998"/>
    <n v="3.1666666666666701"/>
    <n v="2.8552631578947398"/>
    <n v="2512.9276"/>
    <n v="0.27140150548041603"/>
    <n v="1578.5476000000001"/>
    <n v="0.170486485608458"/>
    <x v="341"/>
    <x v="341"/>
    <x v="341"/>
  </r>
  <r>
    <x v="0"/>
    <x v="342"/>
    <x v="342"/>
    <x v="3"/>
    <x v="5"/>
    <x v="1"/>
    <n v="120"/>
    <n v="382"/>
    <n v="1215"/>
    <n v="60691.88"/>
    <n v="505.76566666666599"/>
    <n v="3.18333333333333"/>
    <n v="3.18062827225131"/>
    <n v="22123.33"/>
    <n v="0.36451877911839298"/>
    <n v="17504.259999999998"/>
    <n v="0.288411892991287"/>
    <x v="342"/>
    <x v="342"/>
    <x v="342"/>
  </r>
  <r>
    <x v="0"/>
    <x v="343"/>
    <x v="343"/>
    <x v="3"/>
    <x v="32"/>
    <x v="0"/>
    <n v="194"/>
    <n v="562"/>
    <n v="3371"/>
    <n v="123054.12820000001"/>
    <n v="634.29962989690705"/>
    <n v="2.8969072164948502"/>
    <n v="5.9982206405693903"/>
    <n v="15414.6782"/>
    <n v="0.12526746095788399"/>
    <n v="8348.4782000000105"/>
    <n v="6.7843950642852202E-2"/>
    <x v="343"/>
    <x v="343"/>
    <x v="343"/>
  </r>
  <r>
    <x v="0"/>
    <x v="344"/>
    <x v="344"/>
    <x v="0"/>
    <x v="0"/>
    <x v="0"/>
    <n v="25"/>
    <n v="43"/>
    <n v="86"/>
    <n v="4231.5407999999998"/>
    <n v="169.26163199999999"/>
    <n v="1.72"/>
    <n v="2"/>
    <n v="1242.1908000000001"/>
    <n v="0.29355519861701401"/>
    <n v="499.19080000000002"/>
    <n v="0.11796903860645699"/>
    <x v="344"/>
    <x v="344"/>
    <x v="344"/>
  </r>
  <r>
    <x v="0"/>
    <x v="345"/>
    <x v="345"/>
    <x v="3"/>
    <x v="5"/>
    <x v="0"/>
    <n v="18"/>
    <n v="28"/>
    <n v="64"/>
    <n v="2645.0880000000002"/>
    <n v="146.94933333333299"/>
    <n v="1.55555555555556"/>
    <n v="2.28571428571429"/>
    <n v="983.48800000000006"/>
    <n v="0.37181674106872797"/>
    <n v="355.88799999999998"/>
    <n v="0.13454675231977201"/>
    <x v="345"/>
    <x v="345"/>
    <x v="345"/>
  </r>
  <r>
    <x v="0"/>
    <x v="346"/>
    <x v="346"/>
    <x v="0"/>
    <x v="4"/>
    <x v="0"/>
    <n v="57"/>
    <n v="486"/>
    <n v="2591"/>
    <n v="99791.86"/>
    <n v="1750.73438596491"/>
    <n v="8.5263157894736796"/>
    <n v="5.3312757201646104"/>
    <n v="28511.96"/>
    <n v="0.28571428571428598"/>
    <n v="26465.71"/>
    <n v="0.26520910623371502"/>
    <x v="346"/>
    <x v="346"/>
    <x v="346"/>
  </r>
  <r>
    <x v="0"/>
    <x v="347"/>
    <x v="347"/>
    <x v="1"/>
    <x v="6"/>
    <x v="0"/>
    <n v="33"/>
    <n v="80"/>
    <n v="170"/>
    <n v="7845.84"/>
    <n v="237.75272727272699"/>
    <n v="2.4242424242424199"/>
    <n v="2.125"/>
    <n v="3148.89"/>
    <n v="0.40134517145391702"/>
    <n v="2038.44"/>
    <n v="0.259811568933346"/>
    <x v="347"/>
    <x v="347"/>
    <x v="347"/>
  </r>
  <r>
    <x v="0"/>
    <x v="348"/>
    <x v="348"/>
    <x v="2"/>
    <x v="26"/>
    <x v="1"/>
    <n v="467"/>
    <n v="1079"/>
    <n v="4406"/>
    <n v="164393.34"/>
    <n v="352.02"/>
    <n v="2.3104925053533201"/>
    <n v="4.08341056533828"/>
    <n v="27398.89"/>
    <n v="0.16666666666666699"/>
    <n v="12132.54"/>
    <n v="7.3801894894282197E-2"/>
    <x v="348"/>
    <x v="348"/>
    <x v="348"/>
  </r>
  <r>
    <x v="0"/>
    <x v="349"/>
    <x v="349"/>
    <x v="0"/>
    <x v="20"/>
    <x v="0"/>
    <n v="1"/>
    <n v="1"/>
    <n v="3"/>
    <n v="269.97300000000001"/>
    <n v="269.97300000000001"/>
    <n v="1"/>
    <n v="3"/>
    <n v="91.472999999999999"/>
    <n v="0.33882277116600601"/>
    <n v="62.472999999999999"/>
    <n v="0.231404621943676"/>
    <x v="349"/>
    <x v="349"/>
    <x v="349"/>
  </r>
  <r>
    <x v="0"/>
    <x v="350"/>
    <x v="350"/>
    <x v="5"/>
    <x v="12"/>
    <x v="0"/>
    <n v="16"/>
    <n v="25"/>
    <n v="65"/>
    <n v="3452.28"/>
    <n v="215.76750000000001"/>
    <n v="1.5625"/>
    <n v="2.6"/>
    <n v="975.93"/>
    <n v="0.28269143870138003"/>
    <n v="452.43"/>
    <n v="0.13105252181167201"/>
    <x v="350"/>
    <x v="350"/>
    <x v="350"/>
  </r>
  <r>
    <x v="0"/>
    <x v="351"/>
    <x v="351"/>
    <x v="4"/>
    <x v="7"/>
    <x v="0"/>
    <n v="4"/>
    <n v="17"/>
    <n v="70"/>
    <n v="4077.84"/>
    <n v="1019.46"/>
    <n v="4.25"/>
    <n v="4.1176470588235299"/>
    <n v="1313.74"/>
    <n v="0.32216565632785998"/>
    <n v="1153.1099999999999"/>
    <n v="0.28277470425519402"/>
    <x v="351"/>
    <x v="351"/>
    <x v="351"/>
  </r>
  <r>
    <x v="0"/>
    <x v="352"/>
    <x v="352"/>
    <x v="4"/>
    <x v="22"/>
    <x v="0"/>
    <n v="42"/>
    <n v="91"/>
    <n v="352"/>
    <n v="13942.5"/>
    <n v="331.96428571428601"/>
    <n v="2.1666666666666701"/>
    <n v="3.8681318681318699"/>
    <n v="2323.75"/>
    <n v="0.16666666666666699"/>
    <n v="740.61999999999898"/>
    <n v="5.3119598350367503E-2"/>
    <x v="352"/>
    <x v="352"/>
    <x v="352"/>
  </r>
  <r>
    <x v="0"/>
    <x v="353"/>
    <x v="353"/>
    <x v="1"/>
    <x v="8"/>
    <x v="0"/>
    <n v="41"/>
    <n v="59"/>
    <n v="145"/>
    <n v="5699.64"/>
    <n v="139.015609756098"/>
    <n v="1.4390243902438999"/>
    <n v="2.4576271186440701"/>
    <n v="2157.19"/>
    <n v="0.37847828985690302"/>
    <n v="821.29"/>
    <n v="0.14409506565326899"/>
    <x v="353"/>
    <x v="353"/>
    <x v="353"/>
  </r>
  <r>
    <x v="0"/>
    <x v="354"/>
    <x v="354"/>
    <x v="1"/>
    <x v="3"/>
    <x v="0"/>
    <n v="24"/>
    <n v="36"/>
    <n v="83"/>
    <n v="2937.42"/>
    <n v="122.3925"/>
    <n v="1.5"/>
    <n v="2.3055555555555598"/>
    <n v="489.57"/>
    <n v="0.16666666666666699"/>
    <n v="-294.02999999999997"/>
    <n v="-0.10009804522335899"/>
    <x v="354"/>
    <x v="354"/>
    <x v="354"/>
  </r>
  <r>
    <x v="0"/>
    <x v="355"/>
    <x v="355"/>
    <x v="2"/>
    <x v="26"/>
    <x v="0"/>
    <n v="99"/>
    <n v="360"/>
    <n v="1304"/>
    <n v="47992.332799999996"/>
    <n v="484.771038383838"/>
    <n v="3.6363636363636398"/>
    <n v="3.62222222222222"/>
    <n v="12179.032800000001"/>
    <n v="0.25377038558959097"/>
    <n v="8618.8827999999903"/>
    <n v="0.179588744642144"/>
    <x v="355"/>
    <x v="355"/>
    <x v="355"/>
  </r>
  <r>
    <x v="0"/>
    <x v="356"/>
    <x v="356"/>
    <x v="5"/>
    <x v="12"/>
    <x v="0"/>
    <n v="26"/>
    <n v="43"/>
    <n v="114"/>
    <n v="5118.2879999999996"/>
    <n v="196.85723076923099"/>
    <n v="1.65384615384615"/>
    <n v="2.6511627906976698"/>
    <n v="1734.088"/>
    <n v="0.33880234953562599"/>
    <n v="880.78800000000001"/>
    <n v="0.172086447655935"/>
    <x v="356"/>
    <x v="356"/>
    <x v="356"/>
  </r>
  <r>
    <x v="0"/>
    <x v="357"/>
    <x v="357"/>
    <x v="3"/>
    <x v="5"/>
    <x v="0"/>
    <n v="36"/>
    <n v="45"/>
    <n v="133"/>
    <n v="6642.1360000000004"/>
    <n v="184.503777777778"/>
    <n v="1.25"/>
    <n v="2.9555555555555602"/>
    <n v="2309.0859999999998"/>
    <n v="0.34764208381159301"/>
    <n v="1067.086"/>
    <n v="0.16065404261520699"/>
    <x v="357"/>
    <x v="357"/>
    <x v="357"/>
  </r>
  <r>
    <x v="0"/>
    <x v="358"/>
    <x v="358"/>
    <x v="2"/>
    <x v="16"/>
    <x v="0"/>
    <n v="91"/>
    <n v="100"/>
    <n v="211"/>
    <n v="10408.018599999999"/>
    <n v="114.37383076923101"/>
    <n v="1.0989010989011001"/>
    <n v="2.11"/>
    <n v="2640.3186000000001"/>
    <n v="0.25368119538141498"/>
    <n v="-381.68140000000102"/>
    <n v="-3.6671859906169002E-2"/>
    <x v="358"/>
    <x v="358"/>
    <x v="358"/>
  </r>
  <r>
    <x v="0"/>
    <x v="359"/>
    <x v="359"/>
    <x v="3"/>
    <x v="5"/>
    <x v="0"/>
    <n v="9"/>
    <n v="14"/>
    <n v="31"/>
    <n v="1998.152"/>
    <n v="222.01688888888901"/>
    <n v="1.55555555555556"/>
    <n v="2.21428571428571"/>
    <n v="713.452"/>
    <n v="0.35705591966977501"/>
    <n v="399.65199999999999"/>
    <n v="0.20001080998842899"/>
    <x v="359"/>
    <x v="359"/>
    <x v="359"/>
  </r>
  <r>
    <x v="0"/>
    <x v="360"/>
    <x v="360"/>
    <x v="1"/>
    <x v="1"/>
    <x v="0"/>
    <n v="46"/>
    <n v="173"/>
    <n v="953"/>
    <n v="38778.567799999997"/>
    <n v="843.01234347826096"/>
    <n v="3.7608695652173898"/>
    <n v="5.5086705202312096"/>
    <n v="12633.817800000001"/>
    <n v="0.32579382160678999"/>
    <n v="11020.2678"/>
    <n v="0.28418449739652302"/>
    <x v="360"/>
    <x v="360"/>
    <x v="360"/>
  </r>
  <r>
    <x v="0"/>
    <x v="361"/>
    <x v="361"/>
    <x v="1"/>
    <x v="1"/>
    <x v="0"/>
    <n v="25"/>
    <n v="39"/>
    <n v="85"/>
    <n v="4067.94"/>
    <n v="162.7176"/>
    <n v="1.56"/>
    <n v="2.1794871794871802"/>
    <n v="677.99"/>
    <n v="0.16666666666666699"/>
    <n v="-139.91"/>
    <n v="-3.4393329301808898E-2"/>
    <x v="361"/>
    <x v="361"/>
    <x v="361"/>
  </r>
  <r>
    <x v="0"/>
    <x v="362"/>
    <x v="362"/>
    <x v="3"/>
    <x v="14"/>
    <x v="1"/>
    <n v="216"/>
    <n v="522"/>
    <n v="2164"/>
    <n v="91573.804799999998"/>
    <n v="423.95280000000002"/>
    <n v="2.4166666666666701"/>
    <n v="4.1455938697318002"/>
    <n v="21842.304800000002"/>
    <n v="0.23852132001836401"/>
    <n v="14692.8048"/>
    <n v="0.16044768296009501"/>
    <x v="362"/>
    <x v="362"/>
    <x v="362"/>
  </r>
  <r>
    <x v="0"/>
    <x v="363"/>
    <x v="363"/>
    <x v="1"/>
    <x v="3"/>
    <x v="0"/>
    <n v="59"/>
    <n v="119"/>
    <n v="299"/>
    <n v="12498.406800000001"/>
    <n v="211.83740338983"/>
    <n v="2.0169491525423702"/>
    <n v="2.5126050420168098"/>
    <n v="3290.6068"/>
    <n v="0.26328210088345"/>
    <n v="1331.8068000000001"/>
    <n v="0.10655812547243999"/>
    <x v="363"/>
    <x v="363"/>
    <x v="363"/>
  </r>
  <r>
    <x v="0"/>
    <x v="364"/>
    <x v="364"/>
    <x v="2"/>
    <x v="15"/>
    <x v="0"/>
    <n v="45"/>
    <n v="77"/>
    <n v="235"/>
    <n v="12313.32"/>
    <n v="273.62933333333302"/>
    <n v="1.7111111111111099"/>
    <n v="3.0519480519480502"/>
    <n v="4516.2700000000004"/>
    <n v="0.36677922769813498"/>
    <n v="2991.57"/>
    <n v="0.242953971796396"/>
    <x v="364"/>
    <x v="364"/>
    <x v="364"/>
  </r>
  <r>
    <x v="0"/>
    <x v="365"/>
    <x v="365"/>
    <x v="5"/>
    <x v="12"/>
    <x v="0"/>
    <n v="6"/>
    <n v="12"/>
    <n v="39"/>
    <n v="1678.088"/>
    <n v="279.68133333333299"/>
    <n v="2"/>
    <n v="3.25"/>
    <n v="657.63800000000003"/>
    <n v="0.39189720682109602"/>
    <n v="458.43799999999999"/>
    <n v="0.27319067891552801"/>
    <x v="365"/>
    <x v="365"/>
    <x v="365"/>
  </r>
  <r>
    <x v="0"/>
    <x v="366"/>
    <x v="366"/>
    <x v="5"/>
    <x v="12"/>
    <x v="0"/>
    <n v="43"/>
    <n v="43"/>
    <n v="128"/>
    <n v="6147.7759999999998"/>
    <n v="142.97153488372101"/>
    <n v="1"/>
    <n v="2.9767441860465098"/>
    <n v="2431.826"/>
    <n v="0.39556190726532597"/>
    <n v="1051.5260000000001"/>
    <n v="0.17104169052353199"/>
    <x v="366"/>
    <x v="366"/>
    <x v="366"/>
  </r>
  <r>
    <x v="0"/>
    <x v="367"/>
    <x v="367"/>
    <x v="1"/>
    <x v="6"/>
    <x v="0"/>
    <n v="48"/>
    <n v="48"/>
    <n v="153"/>
    <n v="8157.9760000000097"/>
    <n v="169.95783333333301"/>
    <n v="1"/>
    <n v="3.1875"/>
    <n v="3055.5259999999998"/>
    <n v="0.37454461743942402"/>
    <n v="1514.7260000000001"/>
    <n v="0.185674240767563"/>
    <x v="367"/>
    <x v="367"/>
    <x v="367"/>
  </r>
  <r>
    <x v="0"/>
    <x v="368"/>
    <x v="368"/>
    <x v="2"/>
    <x v="2"/>
    <x v="0"/>
    <n v="40"/>
    <n v="64"/>
    <n v="106"/>
    <n v="5874.3519999999999"/>
    <n v="146.8588"/>
    <n v="1.6"/>
    <n v="1.65625"/>
    <n v="2189.6019999999999"/>
    <n v="0.37273932512045599"/>
    <n v="839.202"/>
    <n v="0.14285865062222999"/>
    <x v="368"/>
    <x v="368"/>
    <x v="368"/>
  </r>
  <r>
    <x v="0"/>
    <x v="369"/>
    <x v="369"/>
    <x v="2"/>
    <x v="2"/>
    <x v="0"/>
    <n v="6"/>
    <n v="8"/>
    <n v="8"/>
    <n v="324.73599999999999"/>
    <n v="54.122666666666703"/>
    <n v="1.3333333333333299"/>
    <n v="1"/>
    <n v="125.486"/>
    <n v="0.386424664958613"/>
    <n v="-75.313999999999993"/>
    <n v="-0.23192377808435199"/>
    <x v="369"/>
    <x v="369"/>
    <x v="369"/>
  </r>
  <r>
    <x v="0"/>
    <x v="370"/>
    <x v="370"/>
    <x v="4"/>
    <x v="22"/>
    <x v="0"/>
    <n v="62"/>
    <n v="166"/>
    <n v="564"/>
    <n v="23898.5664"/>
    <n v="385.460748387097"/>
    <n v="2.67741935483871"/>
    <n v="3.3975903614457801"/>
    <n v="7080.3663999999999"/>
    <n v="0.29626741125358902"/>
    <n v="4705.9664000000002"/>
    <n v="0.19691417138728401"/>
    <x v="370"/>
    <x v="370"/>
    <x v="370"/>
  </r>
  <r>
    <x v="0"/>
    <x v="371"/>
    <x v="371"/>
    <x v="3"/>
    <x v="31"/>
    <x v="0"/>
    <n v="250"/>
    <n v="487"/>
    <n v="2365"/>
    <n v="84646.012000000104"/>
    <n v="338.584048"/>
    <n v="1.948"/>
    <n v="4.8562628336755704"/>
    <n v="11675.312"/>
    <n v="0.13793103448275801"/>
    <n v="2843.9119999999898"/>
    <n v="3.3597708064497897E-2"/>
    <x v="371"/>
    <x v="371"/>
    <x v="371"/>
  </r>
  <r>
    <x v="0"/>
    <x v="372"/>
    <x v="372"/>
    <x v="5"/>
    <x v="12"/>
    <x v="0"/>
    <n v="43"/>
    <n v="81"/>
    <n v="180"/>
    <n v="8854.56"/>
    <n v="205.92"/>
    <n v="1.8837209302325599"/>
    <n v="2.2222222222222201"/>
    <n v="3493.86"/>
    <n v="0.39458313004824602"/>
    <n v="2072.31"/>
    <n v="0.23403873258524399"/>
    <x v="372"/>
    <x v="372"/>
    <x v="372"/>
  </r>
  <r>
    <x v="0"/>
    <x v="373"/>
    <x v="373"/>
    <x v="2"/>
    <x v="2"/>
    <x v="0"/>
    <n v="16"/>
    <n v="31"/>
    <n v="75"/>
    <n v="4555.3999999999996"/>
    <n v="284.71249999999998"/>
    <n v="1.9375"/>
    <n v="2.4193548387096802"/>
    <n v="1592.6"/>
    <n v="0.34960705975326001"/>
    <n v="1046.5"/>
    <n v="0.22972735654388199"/>
    <x v="373"/>
    <x v="373"/>
    <x v="373"/>
  </r>
  <r>
    <x v="0"/>
    <x v="374"/>
    <x v="374"/>
    <x v="0"/>
    <x v="25"/>
    <x v="0"/>
    <n v="241"/>
    <n v="1155"/>
    <n v="6327"/>
    <n v="255839.82449999999"/>
    <n v="1061.57603526971"/>
    <n v="4.7925311203319501"/>
    <n v="5.4779220779220799"/>
    <n v="52973.124499999998"/>
    <n v="0.20705581941172699"/>
    <n v="45081.124499999998"/>
    <n v="0.176208393623253"/>
    <x v="374"/>
    <x v="374"/>
    <x v="374"/>
  </r>
  <r>
    <x v="0"/>
    <x v="375"/>
    <x v="375"/>
    <x v="1"/>
    <x v="8"/>
    <x v="0"/>
    <n v="10"/>
    <n v="28"/>
    <n v="109"/>
    <n v="4484.7280000000001"/>
    <n v="448.47280000000001"/>
    <n v="2.8"/>
    <n v="3.8928571428571401"/>
    <n v="1813.578"/>
    <n v="0.40438974225415703"/>
    <n v="1473.8779999999999"/>
    <n v="0.32864378843042402"/>
    <x v="375"/>
    <x v="375"/>
    <x v="375"/>
  </r>
  <r>
    <x v="1"/>
    <x v="0"/>
    <x v="0"/>
    <x v="0"/>
    <x v="0"/>
    <x v="0"/>
    <n v="41"/>
    <n v="73"/>
    <n v="199"/>
    <n v="10267.208000000001"/>
    <n v="250.41970731707301"/>
    <n v="1.7804878048780499"/>
    <n v="2.7260273972602702"/>
    <n v="2309.7080000000001"/>
    <n v="0.22495969693026599"/>
    <n v="1089.2080000000001"/>
    <n v="0.106086094681241"/>
    <x v="24"/>
    <x v="101"/>
    <x v="171"/>
  </r>
  <r>
    <x v="1"/>
    <x v="1"/>
    <x v="1"/>
    <x v="1"/>
    <x v="1"/>
    <x v="0"/>
    <n v="85"/>
    <n v="231"/>
    <n v="1097"/>
    <n v="48626.1"/>
    <n v="572.07176470588195"/>
    <n v="2.71764705882353"/>
    <n v="4.7489177489177496"/>
    <n v="6851.0999999999904"/>
    <n v="0.14089347079037801"/>
    <n v="3772.68"/>
    <n v="7.7585494209899603E-2"/>
    <x v="280"/>
    <x v="255"/>
    <x v="87"/>
  </r>
  <r>
    <x v="1"/>
    <x v="2"/>
    <x v="2"/>
    <x v="2"/>
    <x v="2"/>
    <x v="0"/>
    <n v="40"/>
    <n v="67"/>
    <n v="171"/>
    <n v="8684.232"/>
    <n v="217.10579999999999"/>
    <n v="1.675"/>
    <n v="2.5522388059701502"/>
    <n v="1627.232"/>
    <n v="0.187377766968916"/>
    <n v="273.53199999999998"/>
    <n v="3.1497546357582402E-2"/>
    <x v="238"/>
    <x v="368"/>
    <x v="353"/>
  </r>
  <r>
    <x v="1"/>
    <x v="3"/>
    <x v="3"/>
    <x v="1"/>
    <x v="3"/>
    <x v="0"/>
    <n v="130"/>
    <n v="463"/>
    <n v="2379"/>
    <n v="102830.147"/>
    <n v="791.00113076923105"/>
    <n v="3.56153846153846"/>
    <n v="5.1382289416846696"/>
    <n v="11569.647000000001"/>
    <n v="0.11251220908981099"/>
    <n v="6733.4969999999903"/>
    <n v="6.5481740486085099E-2"/>
    <x v="202"/>
    <x v="170"/>
    <x v="348"/>
  </r>
  <r>
    <x v="1"/>
    <x v="4"/>
    <x v="4"/>
    <x v="0"/>
    <x v="4"/>
    <x v="1"/>
    <n v="617"/>
    <n v="1586"/>
    <n v="5955"/>
    <n v="210891.87"/>
    <n v="341.80205834684"/>
    <n v="2.5705024311183098"/>
    <n v="3.7547288776797001"/>
    <n v="-4702.6300000000201"/>
    <n v="-2.2298773300270001E-2"/>
    <n v="-24738.58"/>
    <n v="-0.117304569398526"/>
    <x v="8"/>
    <x v="376"/>
    <x v="376"/>
  </r>
  <r>
    <x v="1"/>
    <x v="5"/>
    <x v="5"/>
    <x v="1"/>
    <x v="1"/>
    <x v="0"/>
    <n v="133"/>
    <n v="524"/>
    <n v="2511"/>
    <n v="104460.1652"/>
    <n v="785.41477593984996"/>
    <n v="3.9398496240601499"/>
    <n v="4.7919847328244298"/>
    <n v="9239.4151999999794"/>
    <n v="8.8449172776150095E-2"/>
    <n v="4232.3251999999802"/>
    <n v="4.0516164146368598E-2"/>
    <x v="232"/>
    <x v="134"/>
    <x v="202"/>
  </r>
  <r>
    <x v="1"/>
    <x v="6"/>
    <x v="6"/>
    <x v="3"/>
    <x v="5"/>
    <x v="0"/>
    <n v="41"/>
    <n v="76"/>
    <n v="157"/>
    <n v="7989.1440000000002"/>
    <n v="194.85717073170699"/>
    <n v="1.8536585365853699"/>
    <n v="2.0657894736842102"/>
    <n v="1898.144"/>
    <n v="0.237590410186623"/>
    <n v="543.54399999999998"/>
    <n v="6.80353239345792E-2"/>
    <x v="196"/>
    <x v="318"/>
    <x v="234"/>
  </r>
  <r>
    <x v="1"/>
    <x v="7"/>
    <x v="7"/>
    <x v="3"/>
    <x v="5"/>
    <x v="0"/>
    <n v="7"/>
    <n v="11"/>
    <n v="29"/>
    <n v="1619.768"/>
    <n v="231.39542857142899"/>
    <n v="1.5714285714285701"/>
    <n v="2.6363636363636398"/>
    <n v="481.76799999999997"/>
    <n v="0.29743024927026601"/>
    <n v="252.66800000000001"/>
    <n v="0.155990240577663"/>
    <x v="349"/>
    <x v="377"/>
    <x v="155"/>
  </r>
  <r>
    <x v="1"/>
    <x v="8"/>
    <x v="8"/>
    <x v="1"/>
    <x v="6"/>
    <x v="1"/>
    <n v="296"/>
    <n v="945"/>
    <n v="4578"/>
    <n v="197502.14850000001"/>
    <n v="667.23698817567595"/>
    <n v="3.1925675675675702"/>
    <n v="4.8444444444444397"/>
    <n v="20338.398499999999"/>
    <n v="0.102978112665949"/>
    <n v="10200.8285"/>
    <n v="5.1649202692091299E-2"/>
    <x v="348"/>
    <x v="253"/>
    <x v="292"/>
  </r>
  <r>
    <x v="1"/>
    <x v="9"/>
    <x v="9"/>
    <x v="3"/>
    <x v="5"/>
    <x v="0"/>
    <n v="32"/>
    <n v="76"/>
    <n v="308"/>
    <n v="17927.135999999999"/>
    <n v="560.22299999999996"/>
    <n v="2.375"/>
    <n v="4.0526315789473699"/>
    <n v="3916.636"/>
    <n v="0.218475276809413"/>
    <n v="2842.136"/>
    <n v="0.15853820710681299"/>
    <x v="57"/>
    <x v="97"/>
    <x v="303"/>
  </r>
  <r>
    <x v="1"/>
    <x v="10"/>
    <x v="10"/>
    <x v="4"/>
    <x v="7"/>
    <x v="0"/>
    <n v="13"/>
    <n v="28"/>
    <n v="81"/>
    <n v="3233.752"/>
    <n v="248.75015384615401"/>
    <n v="2.1538461538461502"/>
    <n v="2.8928571428571401"/>
    <n v="692.25199999999995"/>
    <n v="0.21407083783790501"/>
    <n v="229.65199999999999"/>
    <n v="7.1017196123883394E-2"/>
    <x v="41"/>
    <x v="22"/>
    <x v="166"/>
  </r>
  <r>
    <x v="1"/>
    <x v="11"/>
    <x v="11"/>
    <x v="1"/>
    <x v="8"/>
    <x v="0"/>
    <n v="5"/>
    <n v="17"/>
    <n v="56"/>
    <n v="3206.752"/>
    <n v="641.35040000000004"/>
    <n v="3.4"/>
    <n v="3.2941176470588198"/>
    <n v="375.25200000000001"/>
    <n v="0.11701933919430001"/>
    <n v="189.852"/>
    <n v="5.9203829918871201E-2"/>
    <x v="208"/>
    <x v="208"/>
    <x v="98"/>
  </r>
  <r>
    <x v="1"/>
    <x v="376"/>
    <x v="376"/>
    <x v="2"/>
    <x v="34"/>
    <x v="1"/>
    <n v="454"/>
    <n v="1465"/>
    <n v="5951"/>
    <n v="213933.894"/>
    <n v="471.22003083700503"/>
    <n v="3.2268722466960398"/>
    <n v="4.0621160409556296"/>
    <n v="-4202.8560000000298"/>
    <n v="-1.9645582667700199E-2"/>
    <n v="-19440.506000000001"/>
    <n v="-9.0871556799690598E-2"/>
    <x v="206"/>
    <x v="378"/>
    <x v="377"/>
  </r>
  <r>
    <x v="1"/>
    <x v="12"/>
    <x v="12"/>
    <x v="3"/>
    <x v="9"/>
    <x v="0"/>
    <n v="211"/>
    <n v="711"/>
    <n v="3689"/>
    <n v="147821.12150000001"/>
    <n v="700.574035545024"/>
    <n v="3.3696682464454999"/>
    <n v="5.1884669479606202"/>
    <n v="6702.8715000000002"/>
    <n v="4.5344477379032702E-2"/>
    <n v="-609.22850000000506"/>
    <n v="-4.1213900545329397E-3"/>
    <x v="111"/>
    <x v="21"/>
    <x v="246"/>
  </r>
  <r>
    <x v="1"/>
    <x v="13"/>
    <x v="13"/>
    <x v="1"/>
    <x v="8"/>
    <x v="0"/>
    <n v="25"/>
    <n v="73"/>
    <n v="145"/>
    <n v="7079.64"/>
    <n v="283.18560000000002"/>
    <n v="2.92"/>
    <n v="1.9863013698630101"/>
    <n v="1698.14"/>
    <n v="0.23986247888310699"/>
    <n v="788.06"/>
    <n v="0.11131356961653401"/>
    <x v="217"/>
    <x v="357"/>
    <x v="341"/>
  </r>
  <r>
    <x v="1"/>
    <x v="14"/>
    <x v="14"/>
    <x v="3"/>
    <x v="5"/>
    <x v="0"/>
    <n v="52"/>
    <n v="157"/>
    <n v="595"/>
    <n v="32209.64"/>
    <n v="619.41615384615397"/>
    <n v="3.0192307692307701"/>
    <n v="3.7898089171974498"/>
    <n v="7350.39"/>
    <n v="0.228204661709973"/>
    <n v="5568.99"/>
    <n v="0.17289823791883399"/>
    <x v="269"/>
    <x v="274"/>
    <x v="159"/>
  </r>
  <r>
    <x v="1"/>
    <x v="15"/>
    <x v="15"/>
    <x v="1"/>
    <x v="8"/>
    <x v="0"/>
    <n v="36"/>
    <n v="36"/>
    <n v="54"/>
    <n v="2446.768"/>
    <n v="67.965777777777802"/>
    <n v="1"/>
    <n v="1.5"/>
    <n v="521.01800000000003"/>
    <n v="0.21294131687189"/>
    <n v="-710.18200000000002"/>
    <n v="-0.29025310123395398"/>
    <x v="365"/>
    <x v="312"/>
    <x v="232"/>
  </r>
  <r>
    <x v="1"/>
    <x v="16"/>
    <x v="16"/>
    <x v="5"/>
    <x v="10"/>
    <x v="1"/>
    <n v="440"/>
    <n v="955"/>
    <n v="4015"/>
    <n v="173875.33799999999"/>
    <n v="395.171222727273"/>
    <n v="2.1704545454545499"/>
    <n v="4.2041884816753896"/>
    <n v="20166.588"/>
    <n v="0.115983026874116"/>
    <n v="5414.9979999999996"/>
    <n v="3.1142990502770401E-2"/>
    <x v="27"/>
    <x v="292"/>
    <x v="266"/>
  </r>
  <r>
    <x v="1"/>
    <x v="17"/>
    <x v="17"/>
    <x v="0"/>
    <x v="0"/>
    <x v="0"/>
    <n v="12"/>
    <n v="18"/>
    <n v="75"/>
    <n v="3391.4"/>
    <n v="282.61666666666702"/>
    <n v="1.5"/>
    <n v="4.1666666666666696"/>
    <n v="751.4"/>
    <n v="0.22156041752668501"/>
    <n v="397.4"/>
    <n v="0.117178746240491"/>
    <x v="115"/>
    <x v="350"/>
    <x v="273"/>
  </r>
  <r>
    <x v="1"/>
    <x v="18"/>
    <x v="18"/>
    <x v="3"/>
    <x v="5"/>
    <x v="0"/>
    <n v="6"/>
    <n v="9"/>
    <n v="18"/>
    <n v="559.85599999999999"/>
    <n v="93.309333333333299"/>
    <n v="1.5"/>
    <n v="2"/>
    <n v="134.35599999999999"/>
    <n v="0.23998313852133399"/>
    <n v="-61.543999999999997"/>
    <n v="-0.109928267268726"/>
    <x v="376"/>
    <x v="268"/>
    <x v="127"/>
  </r>
  <r>
    <x v="1"/>
    <x v="19"/>
    <x v="19"/>
    <x v="0"/>
    <x v="11"/>
    <x v="0"/>
    <n v="39"/>
    <n v="138"/>
    <n v="548"/>
    <n v="26200.796399999999"/>
    <n v="671.81529230769195"/>
    <n v="3.5384615384615401"/>
    <n v="3.97101449275362"/>
    <n v="5446.0464000000002"/>
    <n v="0.207858048162231"/>
    <n v="4216.5464000000002"/>
    <n v="0.16093199365497099"/>
    <x v="142"/>
    <x v="140"/>
    <x v="96"/>
  </r>
  <r>
    <x v="1"/>
    <x v="20"/>
    <x v="20"/>
    <x v="5"/>
    <x v="12"/>
    <x v="0"/>
    <n v="30"/>
    <n v="48"/>
    <n v="84"/>
    <n v="3718.5279999999998"/>
    <n v="123.950933333333"/>
    <n v="1.6"/>
    <n v="1.75"/>
    <n v="812.52800000000002"/>
    <n v="0.218507968744621"/>
    <n v="-170.27199999999999"/>
    <n v="-4.5790162128670202E-2"/>
    <x v="337"/>
    <x v="233"/>
    <x v="239"/>
  </r>
  <r>
    <x v="1"/>
    <x v="21"/>
    <x v="21"/>
    <x v="3"/>
    <x v="13"/>
    <x v="0"/>
    <n v="58"/>
    <n v="447"/>
    <n v="2245"/>
    <n v="80538.539000000004"/>
    <n v="1388.5954999999999"/>
    <n v="7.7068965517241397"/>
    <n v="5.0223713646532397"/>
    <n v="-7700.4610000000002"/>
    <n v="-9.5612126760829405E-2"/>
    <n v="-9952.1910000000007"/>
    <n v="-0.12357054304151199"/>
    <x v="187"/>
    <x v="379"/>
    <x v="378"/>
  </r>
  <r>
    <x v="1"/>
    <x v="22"/>
    <x v="22"/>
    <x v="4"/>
    <x v="7"/>
    <x v="0"/>
    <n v="7"/>
    <n v="7"/>
    <n v="13"/>
    <n v="647.89599999999996"/>
    <n v="92.556571428571402"/>
    <n v="1"/>
    <n v="1.8571428571428601"/>
    <n v="199.89599999999999"/>
    <n v="0.30853099880227702"/>
    <n v="-39.503999999999998"/>
    <n v="-6.0972748712756403E-2"/>
    <x v="377"/>
    <x v="7"/>
    <x v="223"/>
  </r>
  <r>
    <x v="1"/>
    <x v="23"/>
    <x v="23"/>
    <x v="5"/>
    <x v="10"/>
    <x v="0"/>
    <n v="61"/>
    <n v="95"/>
    <n v="567"/>
    <n v="21310.077600000001"/>
    <n v="349.34553442622899"/>
    <n v="1.55737704918033"/>
    <n v="5.9684210526315802"/>
    <n v="2888.0776000000001"/>
    <n v="0.135526376497099"/>
    <n v="893.12759999999901"/>
    <n v="4.1911044002955603E-2"/>
    <x v="82"/>
    <x v="44"/>
    <x v="0"/>
  </r>
  <r>
    <x v="1"/>
    <x v="24"/>
    <x v="24"/>
    <x v="3"/>
    <x v="5"/>
    <x v="0"/>
    <n v="44"/>
    <n v="80"/>
    <n v="213"/>
    <n v="9254.2960000000003"/>
    <n v="210.32490909090899"/>
    <n v="1.8181818181818199"/>
    <n v="2.6625000000000001"/>
    <n v="2239.5459999999998"/>
    <n v="0.24200068811285"/>
    <n v="787.54600000000005"/>
    <n v="8.5100584636583904E-2"/>
    <x v="318"/>
    <x v="124"/>
    <x v="161"/>
  </r>
  <r>
    <x v="1"/>
    <x v="25"/>
    <x v="25"/>
    <x v="3"/>
    <x v="14"/>
    <x v="0"/>
    <n v="107"/>
    <n v="418"/>
    <n v="2105"/>
    <n v="80654.364000000001"/>
    <n v="753.77910280373806"/>
    <n v="3.9065420560747701"/>
    <n v="5.0358851674641096"/>
    <n v="10509.114"/>
    <n v="0.13029814480962201"/>
    <n v="6741.6639999999898"/>
    <n v="8.3587095175655907E-2"/>
    <x v="35"/>
    <x v="380"/>
    <x v="111"/>
  </r>
  <r>
    <x v="1"/>
    <x v="26"/>
    <x v="26"/>
    <x v="2"/>
    <x v="15"/>
    <x v="0"/>
    <n v="4"/>
    <n v="4"/>
    <n v="24"/>
    <n v="1663.808"/>
    <n v="415.952"/>
    <n v="1"/>
    <n v="6"/>
    <n v="366.30799999999999"/>
    <n v="0.22016242258722199"/>
    <n v="233.90799999999999"/>
    <n v="0.14058593299226799"/>
    <x v="369"/>
    <x v="102"/>
    <x v="240"/>
  </r>
  <r>
    <x v="1"/>
    <x v="28"/>
    <x v="28"/>
    <x v="5"/>
    <x v="12"/>
    <x v="0"/>
    <n v="47"/>
    <n v="74"/>
    <n v="231"/>
    <n v="13272.552"/>
    <n v="282.39472340425601"/>
    <n v="1.5744680851063799"/>
    <n v="3.1216216216216202"/>
    <n v="2825.5520000000001"/>
    <n v="0.212886866067656"/>
    <n v="1287.152"/>
    <n v="9.6978486126857805E-2"/>
    <x v="333"/>
    <x v="269"/>
    <x v="38"/>
  </r>
  <r>
    <x v="1"/>
    <x v="29"/>
    <x v="29"/>
    <x v="0"/>
    <x v="0"/>
    <x v="0"/>
    <n v="37"/>
    <n v="117"/>
    <n v="345"/>
    <n v="17105.240000000002"/>
    <n v="462.30378378378401"/>
    <n v="3.1621621621621601"/>
    <n v="2.9487179487179498"/>
    <n v="4025.99"/>
    <n v="0.23536588787997101"/>
    <n v="2875.99"/>
    <n v="0.16813502762895999"/>
    <x v="38"/>
    <x v="248"/>
    <x v="151"/>
  </r>
  <r>
    <x v="1"/>
    <x v="377"/>
    <x v="377"/>
    <x v="4"/>
    <x v="22"/>
    <x v="0"/>
    <n v="166"/>
    <n v="621"/>
    <n v="2357"/>
    <n v="115098.9194"/>
    <n v="693.36698433734898"/>
    <n v="3.7409638554216902"/>
    <n v="3.7954911433172298"/>
    <n v="26233.169399999999"/>
    <n v="0.227918468190241"/>
    <n v="20021.769400000001"/>
    <n v="0.17395271392965"/>
    <x v="42"/>
    <x v="265"/>
    <x v="69"/>
  </r>
  <r>
    <x v="1"/>
    <x v="378"/>
    <x v="378"/>
    <x v="2"/>
    <x v="34"/>
    <x v="0"/>
    <n v="82"/>
    <n v="261"/>
    <n v="1166"/>
    <n v="51248.637999999999"/>
    <n v="624.98339024390202"/>
    <n v="3.1829268292682902"/>
    <n v="4.4674329501915704"/>
    <n v="6623.1379999999899"/>
    <n v="0.12923539548504701"/>
    <n v="3714.78799999999"/>
    <n v="7.2485594641558904E-2"/>
    <x v="360"/>
    <x v="47"/>
    <x v="109"/>
  </r>
  <r>
    <x v="1"/>
    <x v="30"/>
    <x v="30"/>
    <x v="2"/>
    <x v="2"/>
    <x v="0"/>
    <n v="42"/>
    <n v="69"/>
    <n v="186"/>
    <n v="9743.3119999999999"/>
    <n v="231.98361904761899"/>
    <n v="1.6428571428571399"/>
    <n v="2.6956521739130399"/>
    <n v="2344.0619999999999"/>
    <n v="0.24058164205354399"/>
    <n v="924.16200000000094"/>
    <n v="9.4850909013280096E-2"/>
    <x v="183"/>
    <x v="24"/>
    <x v="175"/>
  </r>
  <r>
    <x v="1"/>
    <x v="31"/>
    <x v="31"/>
    <x v="4"/>
    <x v="7"/>
    <x v="0"/>
    <n v="34"/>
    <n v="86"/>
    <n v="210"/>
    <n v="10110.32"/>
    <n v="297.36235294117603"/>
    <n v="2.52941176470588"/>
    <n v="2.4418604651162799"/>
    <n v="2308.8200000000002"/>
    <n v="0.22836270266420799"/>
    <n v="1084.21"/>
    <n v="0.107237950925391"/>
    <x v="145"/>
    <x v="347"/>
    <x v="173"/>
  </r>
  <r>
    <x v="1"/>
    <x v="379"/>
    <x v="379"/>
    <x v="2"/>
    <x v="34"/>
    <x v="0"/>
    <n v="23"/>
    <n v="45"/>
    <n v="132"/>
    <n v="6738.9780000000001"/>
    <n v="292.999043478261"/>
    <n v="1.9565217391304299"/>
    <n v="2.93333333333333"/>
    <n v="949.47799999999995"/>
    <n v="0.14089347079037801"/>
    <n v="163.97800000000001"/>
    <n v="2.43327697463918E-2"/>
    <x v="231"/>
    <x v="205"/>
    <x v="43"/>
  </r>
  <r>
    <x v="1"/>
    <x v="32"/>
    <x v="32"/>
    <x v="2"/>
    <x v="15"/>
    <x v="0"/>
    <n v="44"/>
    <n v="71"/>
    <n v="170"/>
    <n v="8635.44"/>
    <n v="196.26"/>
    <n v="1.61363636363636"/>
    <n v="2.3943661971830998"/>
    <n v="1789.19"/>
    <n v="0.20719152700962501"/>
    <n v="303.090000000001"/>
    <n v="3.50983852588867E-2"/>
    <x v="80"/>
    <x v="169"/>
    <x v="283"/>
  </r>
  <r>
    <x v="1"/>
    <x v="33"/>
    <x v="33"/>
    <x v="5"/>
    <x v="17"/>
    <x v="0"/>
    <n v="22"/>
    <n v="40"/>
    <n v="98"/>
    <n v="5724.8159999999998"/>
    <n v="260.21890909090899"/>
    <n v="1.8181818181818199"/>
    <n v="2.4500000000000002"/>
    <n v="1155.316"/>
    <n v="0.20180840746671999"/>
    <n v="429.31599999999997"/>
    <n v="7.4992104549735705E-2"/>
    <x v="32"/>
    <x v="234"/>
    <x v="192"/>
  </r>
  <r>
    <x v="1"/>
    <x v="34"/>
    <x v="34"/>
    <x v="1"/>
    <x v="8"/>
    <x v="0"/>
    <n v="34"/>
    <n v="81"/>
    <n v="182"/>
    <n v="9072.1440000000002"/>
    <n v="266.82776470588198"/>
    <n v="2.3823529411764701"/>
    <n v="2.2469135802469098"/>
    <n v="2226.1439999999998"/>
    <n v="0.24538234842833201"/>
    <n v="1006.944"/>
    <n v="0.11099294720189599"/>
    <x v="218"/>
    <x v="291"/>
    <x v="318"/>
  </r>
  <r>
    <x v="1"/>
    <x v="35"/>
    <x v="35"/>
    <x v="5"/>
    <x v="18"/>
    <x v="0"/>
    <n v="111"/>
    <n v="424"/>
    <n v="1579"/>
    <n v="78367.111199999999"/>
    <n v="706.01001081080994"/>
    <n v="3.8198198198198199"/>
    <n v="3.7240566037735801"/>
    <n v="10273.611199999999"/>
    <n v="0.13109595393635001"/>
    <n v="6373.3611999999903"/>
    <n v="8.1326989120915794E-2"/>
    <x v="139"/>
    <x v="343"/>
    <x v="152"/>
  </r>
  <r>
    <x v="1"/>
    <x v="36"/>
    <x v="36"/>
    <x v="0"/>
    <x v="19"/>
    <x v="1"/>
    <n v="153"/>
    <n v="692"/>
    <n v="4347"/>
    <n v="159057.3818"/>
    <n v="1039.59073071895"/>
    <n v="4.5228758169934604"/>
    <n v="6.2817919075144504"/>
    <n v="-552.61820000001001"/>
    <n v="-3.4743323053995499E-3"/>
    <n v="-5778.7182000000103"/>
    <n v="-3.6331028051663897E-2"/>
    <x v="141"/>
    <x v="381"/>
    <x v="379"/>
  </r>
  <r>
    <x v="1"/>
    <x v="37"/>
    <x v="37"/>
    <x v="1"/>
    <x v="6"/>
    <x v="0"/>
    <n v="20"/>
    <n v="29"/>
    <n v="38"/>
    <n v="2226.8960000000002"/>
    <n v="111.34480000000001"/>
    <n v="1.45"/>
    <n v="1.31034482758621"/>
    <n v="507.39600000000002"/>
    <n v="0.22784898800842099"/>
    <n v="-187.404"/>
    <n v="-8.4154805612835004E-2"/>
    <x v="49"/>
    <x v="11"/>
    <x v="80"/>
  </r>
  <r>
    <x v="1"/>
    <x v="38"/>
    <x v="38"/>
    <x v="2"/>
    <x v="15"/>
    <x v="0"/>
    <n v="28"/>
    <n v="69"/>
    <n v="186"/>
    <n v="8039.3119999999999"/>
    <n v="287.118285714286"/>
    <n v="2.46428571428571"/>
    <n v="2.6956521739130399"/>
    <n v="1986.8119999999999"/>
    <n v="0.247137068445658"/>
    <n v="1017.112"/>
    <n v="0.12651729401719899"/>
    <x v="263"/>
    <x v="285"/>
    <x v="311"/>
  </r>
  <r>
    <x v="1"/>
    <x v="39"/>
    <x v="39"/>
    <x v="2"/>
    <x v="15"/>
    <x v="0"/>
    <n v="22"/>
    <n v="52"/>
    <n v="124"/>
    <n v="5429.4080000000004"/>
    <n v="246.791272727273"/>
    <n v="2.3636363636363602"/>
    <n v="2.3846153846153801"/>
    <n v="1352.4079999999999"/>
    <n v="0.24908940348561001"/>
    <n v="591.75800000000004"/>
    <n v="0.10899125650531299"/>
    <x v="95"/>
    <x v="153"/>
    <x v="15"/>
  </r>
  <r>
    <x v="1"/>
    <x v="40"/>
    <x v="40"/>
    <x v="0"/>
    <x v="4"/>
    <x v="0"/>
    <n v="247"/>
    <n v="310"/>
    <n v="1274"/>
    <n v="50902.3253999999"/>
    <n v="206.08228906882499"/>
    <n v="1.25506072874494"/>
    <n v="4.1096774193548402"/>
    <n v="5241.8253999999997"/>
    <n v="0.102978112665949"/>
    <n v="-1984.1746000000001"/>
    <n v="-3.89800384247279E-2"/>
    <x v="96"/>
    <x v="109"/>
    <x v="380"/>
  </r>
  <r>
    <x v="1"/>
    <x v="41"/>
    <x v="41"/>
    <x v="5"/>
    <x v="17"/>
    <x v="0"/>
    <n v="15"/>
    <n v="42"/>
    <n v="118"/>
    <n v="5863.8559999999998"/>
    <n v="390.92373333333302"/>
    <n v="2.8"/>
    <n v="2.8095238095238102"/>
    <n v="1210.856"/>
    <n v="0.20649483889099601"/>
    <n v="699.65599999999995"/>
    <n v="0.119316709005132"/>
    <x v="259"/>
    <x v="356"/>
    <x v="143"/>
  </r>
  <r>
    <x v="1"/>
    <x v="42"/>
    <x v="42"/>
    <x v="0"/>
    <x v="20"/>
    <x v="0"/>
    <n v="48"/>
    <n v="164"/>
    <n v="564"/>
    <n v="32518.6512"/>
    <n v="677.47190000000001"/>
    <n v="3.4166666666666701"/>
    <n v="3.4390243902439002"/>
    <n v="11292.6512"/>
    <n v="0.34726690017204598"/>
    <n v="9786.1512000000002"/>
    <n v="0.30093964044855598"/>
    <x v="203"/>
    <x v="295"/>
    <x v="229"/>
  </r>
  <r>
    <x v="1"/>
    <x v="44"/>
    <x v="44"/>
    <x v="5"/>
    <x v="12"/>
    <x v="0"/>
    <n v="33"/>
    <n v="93"/>
    <n v="210"/>
    <n v="10089.52"/>
    <n v="305.74303030303003"/>
    <n v="2.8181818181818201"/>
    <n v="2.2580645161290298"/>
    <n v="2404.52"/>
    <n v="0.23831857214218299"/>
    <n v="1280.32"/>
    <n v="0.12689602676837"/>
    <x v="273"/>
    <x v="363"/>
    <x v="371"/>
  </r>
  <r>
    <x v="1"/>
    <x v="45"/>
    <x v="45"/>
    <x v="0"/>
    <x v="0"/>
    <x v="0"/>
    <n v="2"/>
    <n v="2"/>
    <n v="2"/>
    <n v="55.985999999999997"/>
    <n v="27.992999999999999"/>
    <n v="1"/>
    <n v="1"/>
    <n v="15.486000000000001"/>
    <n v="0.27660486550209001"/>
    <n v="-42.514000000000003"/>
    <n v="-0.75936841353195506"/>
    <x v="378"/>
    <x v="382"/>
    <x v="241"/>
  </r>
  <r>
    <x v="1"/>
    <x v="46"/>
    <x v="46"/>
    <x v="4"/>
    <x v="22"/>
    <x v="0"/>
    <n v="17"/>
    <n v="49"/>
    <n v="133"/>
    <n v="5921.7690000000002"/>
    <n v="348.339352941176"/>
    <n v="2.8823529411764701"/>
    <n v="2.71428571428571"/>
    <n v="918.76900000000001"/>
    <n v="0.15515110434061199"/>
    <n v="298.96899999999999"/>
    <n v="5.0486434036856098E-2"/>
    <x v="117"/>
    <x v="351"/>
    <x v="231"/>
  </r>
  <r>
    <x v="1"/>
    <x v="47"/>
    <x v="47"/>
    <x v="5"/>
    <x v="23"/>
    <x v="1"/>
    <n v="140"/>
    <n v="310"/>
    <n v="1597"/>
    <n v="70208.406000000003"/>
    <n v="501.48861428571399"/>
    <n v="2.21428571428571"/>
    <n v="5.1516129032258098"/>
    <n v="9891.9060000000009"/>
    <n v="0.14089347079037801"/>
    <n v="4936.86599999999"/>
    <n v="7.03173064490311E-2"/>
    <x v="188"/>
    <x v="319"/>
    <x v="16"/>
  </r>
  <r>
    <x v="1"/>
    <x v="48"/>
    <x v="48"/>
    <x v="2"/>
    <x v="24"/>
    <x v="0"/>
    <n v="246"/>
    <n v="717"/>
    <n v="3932"/>
    <n v="168336.29519999999"/>
    <n v="684.29388292682904"/>
    <n v="2.9146341463414598"/>
    <n v="5.4839609483960903"/>
    <n v="10363.0452"/>
    <n v="6.1561561561561499E-2"/>
    <n v="1710.59519999998"/>
    <n v="1.0161772884259001E-2"/>
    <x v="277"/>
    <x v="152"/>
    <x v="120"/>
  </r>
  <r>
    <x v="1"/>
    <x v="49"/>
    <x v="49"/>
    <x v="2"/>
    <x v="2"/>
    <x v="0"/>
    <n v="18"/>
    <n v="37"/>
    <n v="99"/>
    <n v="4953.6080000000002"/>
    <n v="275.20044444444397"/>
    <n v="2.0555555555555598"/>
    <n v="2.6756756756756799"/>
    <n v="1205.6079999999999"/>
    <n v="0.24337977490346399"/>
    <n v="588.90800000000002"/>
    <n v="0.11888465942400001"/>
    <x v="129"/>
    <x v="76"/>
    <x v="91"/>
  </r>
  <r>
    <x v="1"/>
    <x v="50"/>
    <x v="50"/>
    <x v="0"/>
    <x v="11"/>
    <x v="0"/>
    <n v="56"/>
    <n v="212"/>
    <n v="863"/>
    <n v="35234.052000000003"/>
    <n v="629.17949999999996"/>
    <n v="3.78571428571429"/>
    <n v="4.0707547169811296"/>
    <n v="4086.5520000000001"/>
    <n v="0.115983026874116"/>
    <n v="2310.5520000000001"/>
    <n v="6.5577243287260903E-2"/>
    <x v="194"/>
    <x v="232"/>
    <x v="136"/>
  </r>
  <r>
    <x v="1"/>
    <x v="51"/>
    <x v="51"/>
    <x v="5"/>
    <x v="10"/>
    <x v="0"/>
    <n v="87"/>
    <n v="271"/>
    <n v="1160"/>
    <n v="43684.480000000003"/>
    <n v="502.12045977011502"/>
    <n v="3.11494252873563"/>
    <n v="4.2804428044280396"/>
    <n v="5925.23"/>
    <n v="0.13563695848044899"/>
    <n v="2936.1799999999898"/>
    <n v="6.7213344418887294E-2"/>
    <x v="214"/>
    <x v="59"/>
    <x v="200"/>
  </r>
  <r>
    <x v="1"/>
    <x v="52"/>
    <x v="52"/>
    <x v="1"/>
    <x v="1"/>
    <x v="0"/>
    <n v="91"/>
    <n v="253"/>
    <n v="763"/>
    <n v="36612.455999999998"/>
    <n v="402.33468131868102"/>
    <n v="2.7802197802197801"/>
    <n v="3.01581027667984"/>
    <n v="5158.4560000000001"/>
    <n v="0.14089347079037801"/>
    <n v="1853.7460000000001"/>
    <n v="5.06315664810904E-2"/>
    <x v="149"/>
    <x v="370"/>
    <x v="139"/>
  </r>
  <r>
    <x v="1"/>
    <x v="53"/>
    <x v="53"/>
    <x v="0"/>
    <x v="25"/>
    <x v="1"/>
    <n v="729"/>
    <n v="2149"/>
    <n v="14563"/>
    <n v="593279.61579999898"/>
    <n v="813.82663347050595"/>
    <n v="2.9478737997256501"/>
    <n v="6.7766402978129401"/>
    <n v="53148.8658"/>
    <n v="8.9584850691915699E-2"/>
    <n v="29032.715800000002"/>
    <n v="4.8935973909791701E-2"/>
    <x v="172"/>
    <x v="172"/>
    <x v="309"/>
  </r>
  <r>
    <x v="1"/>
    <x v="54"/>
    <x v="54"/>
    <x v="3"/>
    <x v="9"/>
    <x v="0"/>
    <n v="144"/>
    <n v="1009"/>
    <n v="4785"/>
    <n v="162393.69"/>
    <n v="1127.7339583333301"/>
    <n v="7.0069444444444402"/>
    <n v="4.7423191278493597"/>
    <n v="-6462.5600000000204"/>
    <n v="-3.9795634916603102E-2"/>
    <n v="-11990.26"/>
    <n v="-7.3834519062902199E-2"/>
    <x v="69"/>
    <x v="383"/>
    <x v="381"/>
  </r>
  <r>
    <x v="1"/>
    <x v="55"/>
    <x v="55"/>
    <x v="1"/>
    <x v="6"/>
    <x v="0"/>
    <n v="24"/>
    <n v="42"/>
    <n v="147"/>
    <n v="7402.0240000000003"/>
    <n v="308.417666666667"/>
    <n v="1.75"/>
    <n v="3.5"/>
    <n v="1424.7739999999999"/>
    <n v="0.19248437994797099"/>
    <n v="582.373999999999"/>
    <n v="7.8677669783291604E-2"/>
    <x v="106"/>
    <x v="112"/>
    <x v="74"/>
  </r>
  <r>
    <x v="1"/>
    <x v="56"/>
    <x v="56"/>
    <x v="1"/>
    <x v="8"/>
    <x v="0"/>
    <n v="36"/>
    <n v="84"/>
    <n v="183"/>
    <n v="9462.5360000000001"/>
    <n v="262.84822222222198"/>
    <n v="2.3333333333333299"/>
    <n v="2.1785714285714302"/>
    <n v="2431.2860000000001"/>
    <n v="0.25693809777843901"/>
    <n v="1143.7460000000001"/>
    <n v="0.120870980041714"/>
    <x v="143"/>
    <x v="37"/>
    <x v="137"/>
  </r>
  <r>
    <x v="1"/>
    <x v="57"/>
    <x v="57"/>
    <x v="2"/>
    <x v="2"/>
    <x v="0"/>
    <n v="30"/>
    <n v="41"/>
    <n v="90"/>
    <n v="4295.28"/>
    <n v="143.17599999999999"/>
    <n v="1.36666666666667"/>
    <n v="2.1951219512195101"/>
    <n v="1058.78"/>
    <n v="0.24649848205472"/>
    <n v="53.68"/>
    <n v="1.24974390493751E-2"/>
    <x v="104"/>
    <x v="217"/>
    <x v="76"/>
  </r>
  <r>
    <x v="1"/>
    <x v="380"/>
    <x v="380"/>
    <x v="5"/>
    <x v="35"/>
    <x v="0"/>
    <n v="14"/>
    <n v="30"/>
    <n v="93"/>
    <n v="2525.6559999999999"/>
    <n v="180.404"/>
    <n v="2.1428571428571401"/>
    <n v="3.1"/>
    <n v="661.15599999999995"/>
    <n v="0.26177595048573499"/>
    <n v="194.15600000000001"/>
    <n v="7.6873493460708806E-2"/>
    <x v="312"/>
    <x v="28"/>
    <x v="247"/>
  </r>
  <r>
    <x v="1"/>
    <x v="58"/>
    <x v="58"/>
    <x v="0"/>
    <x v="0"/>
    <x v="0"/>
    <n v="47"/>
    <n v="74"/>
    <n v="216"/>
    <n v="13204.672"/>
    <n v="280.95046808510699"/>
    <n v="1.5744680851063799"/>
    <n v="2.9189189189189202"/>
    <n v="3025.922"/>
    <n v="0.229155408025281"/>
    <n v="1635.922"/>
    <n v="0.12388963542600701"/>
    <x v="107"/>
    <x v="364"/>
    <x v="34"/>
  </r>
  <r>
    <x v="1"/>
    <x v="59"/>
    <x v="59"/>
    <x v="2"/>
    <x v="26"/>
    <x v="0"/>
    <n v="127"/>
    <n v="363"/>
    <n v="1292"/>
    <n v="60769.239000000001"/>
    <n v="478.49794488189002"/>
    <n v="2.8582677165354302"/>
    <n v="3.5592286501377401"/>
    <n v="8561.9889999999996"/>
    <n v="0.14089347079037801"/>
    <n v="4102.5389999999898"/>
    <n v="6.7510126299261203E-2"/>
    <x v="302"/>
    <x v="384"/>
    <x v="242"/>
  </r>
  <r>
    <x v="1"/>
    <x v="60"/>
    <x v="60"/>
    <x v="1"/>
    <x v="6"/>
    <x v="0"/>
    <n v="8"/>
    <n v="14"/>
    <n v="14"/>
    <n v="687.08799999999997"/>
    <n v="85.885999999999996"/>
    <n v="1.75"/>
    <n v="1"/>
    <n v="166.33799999999999"/>
    <n v="0.242091260508115"/>
    <n v="-114.462"/>
    <n v="-0.16659001467060999"/>
    <x v="379"/>
    <x v="103"/>
    <x v="307"/>
  </r>
  <r>
    <x v="1"/>
    <x v="62"/>
    <x v="62"/>
    <x v="4"/>
    <x v="27"/>
    <x v="0"/>
    <n v="70"/>
    <n v="155"/>
    <n v="364"/>
    <n v="16663.052"/>
    <n v="238.0436"/>
    <n v="2.21428571428571"/>
    <n v="2.3483870967741902"/>
    <n v="2364.3020000000001"/>
    <n v="0.14188889286308401"/>
    <n v="-131.108000000001"/>
    <n v="-7.8681864522778498E-3"/>
    <x v="267"/>
    <x v="73"/>
    <x v="312"/>
  </r>
  <r>
    <x v="1"/>
    <x v="63"/>
    <x v="63"/>
    <x v="4"/>
    <x v="7"/>
    <x v="0"/>
    <n v="23"/>
    <n v="32"/>
    <n v="59"/>
    <n v="3553.1280000000002"/>
    <n v="154.48382608695701"/>
    <n v="1.39130434782609"/>
    <n v="1.84375"/>
    <n v="826.62800000000004"/>
    <n v="0.23264796539837601"/>
    <n v="29.228000000000101"/>
    <n v="8.2259912955570599E-3"/>
    <x v="166"/>
    <x v="299"/>
    <x v="272"/>
  </r>
  <r>
    <x v="1"/>
    <x v="64"/>
    <x v="64"/>
    <x v="1"/>
    <x v="8"/>
    <x v="0"/>
    <n v="3"/>
    <n v="12"/>
    <n v="29"/>
    <n v="1790.1679999999999"/>
    <n v="596.72266666666701"/>
    <n v="4"/>
    <n v="2.4166666666666701"/>
    <n v="352.66800000000001"/>
    <n v="0.197002739407698"/>
    <n v="239.268"/>
    <n v="0.133656729424277"/>
    <x v="26"/>
    <x v="316"/>
    <x v="156"/>
  </r>
  <r>
    <x v="1"/>
    <x v="65"/>
    <x v="65"/>
    <x v="0"/>
    <x v="0"/>
    <x v="0"/>
    <n v="6"/>
    <n v="8"/>
    <n v="26"/>
    <n v="1303.7919999999999"/>
    <n v="217.298666666667"/>
    <n v="1.3333333333333299"/>
    <n v="3.25"/>
    <n v="111.292"/>
    <n v="8.5360241510915993E-2"/>
    <n v="-64.707999999999899"/>
    <n v="-4.9630615926466698E-2"/>
    <x v="119"/>
    <x v="385"/>
    <x v="249"/>
  </r>
  <r>
    <x v="1"/>
    <x v="66"/>
    <x v="66"/>
    <x v="5"/>
    <x v="12"/>
    <x v="0"/>
    <n v="4"/>
    <n v="8"/>
    <n v="8"/>
    <n v="407.13600000000002"/>
    <n v="101.78400000000001"/>
    <n v="2"/>
    <n v="1"/>
    <n v="63.136000000000003"/>
    <n v="0.15507348895700701"/>
    <n v="-69.664000000000001"/>
    <n v="-0.171107443213079"/>
    <x v="380"/>
    <x v="386"/>
    <x v="271"/>
  </r>
  <r>
    <x v="1"/>
    <x v="67"/>
    <x v="67"/>
    <x v="3"/>
    <x v="5"/>
    <x v="0"/>
    <n v="21"/>
    <n v="33"/>
    <n v="69"/>
    <n v="3029.848"/>
    <n v="144.278476190476"/>
    <n v="1.5714285714285701"/>
    <n v="2.0909090909090899"/>
    <n v="800.59799999999996"/>
    <n v="0.264237017830597"/>
    <n v="113.298"/>
    <n v="3.73939550762942E-2"/>
    <x v="334"/>
    <x v="251"/>
    <x v="365"/>
  </r>
  <r>
    <x v="1"/>
    <x v="68"/>
    <x v="68"/>
    <x v="1"/>
    <x v="1"/>
    <x v="0"/>
    <n v="30"/>
    <n v="52"/>
    <n v="224"/>
    <n v="9996.5319999999992"/>
    <n v="333.217733333333"/>
    <n v="1.7333333333333301"/>
    <n v="4.3076923076923102"/>
    <n v="1126.7819999999999"/>
    <n v="0.11271729035629501"/>
    <n v="74.381999999999294"/>
    <n v="7.44078046266438E-3"/>
    <x v="91"/>
    <x v="81"/>
    <x v="197"/>
  </r>
  <r>
    <x v="1"/>
    <x v="381"/>
    <x v="381"/>
    <x v="0"/>
    <x v="0"/>
    <x v="0"/>
    <n v="39"/>
    <n v="75"/>
    <n v="192"/>
    <n v="9363.2639999999992"/>
    <n v="240.08369230769199"/>
    <n v="1.92307692307692"/>
    <n v="2.56"/>
    <n v="2404.0140000000001"/>
    <n v="0.25674956938093402"/>
    <n v="1238.0139999999999"/>
    <n v="0.13222034538383201"/>
    <x v="121"/>
    <x v="226"/>
    <x v="50"/>
  </r>
  <r>
    <x v="1"/>
    <x v="69"/>
    <x v="69"/>
    <x v="3"/>
    <x v="28"/>
    <x v="1"/>
    <n v="317"/>
    <n v="717"/>
    <n v="3201"/>
    <n v="145005.1128"/>
    <n v="457.42937791798101"/>
    <n v="2.26182965299685"/>
    <n v="4.4644351464435204"/>
    <n v="19758.362799999999"/>
    <n v="0.13625976642114601"/>
    <n v="9148.7127999999902"/>
    <n v="6.3092346354838194E-2"/>
    <x v="21"/>
    <x v="157"/>
    <x v="147"/>
  </r>
  <r>
    <x v="1"/>
    <x v="70"/>
    <x v="70"/>
    <x v="0"/>
    <x v="11"/>
    <x v="0"/>
    <n v="4"/>
    <n v="9"/>
    <n v="47"/>
    <n v="2111.7557999999999"/>
    <n v="527.93894999999998"/>
    <n v="2.25"/>
    <n v="5.2222222222222197"/>
    <n v="581.50580000000002"/>
    <n v="0.27536602480267802"/>
    <n v="460.50580000000002"/>
    <n v="0.218067733021024"/>
    <x v="176"/>
    <x v="60"/>
    <x v="112"/>
  </r>
  <r>
    <x v="1"/>
    <x v="71"/>
    <x v="71"/>
    <x v="0"/>
    <x v="0"/>
    <x v="1"/>
    <n v="494"/>
    <n v="1608"/>
    <n v="7359"/>
    <n v="306019.84620000003"/>
    <n v="619.47337287449398"/>
    <n v="3.2550607287449398"/>
    <n v="4.5764925373134302"/>
    <n v="31513.3462"/>
    <n v="0.102978112665949"/>
    <n v="14477.2462"/>
    <n v="4.73081938304694E-2"/>
    <x v="71"/>
    <x v="221"/>
    <x v="12"/>
  </r>
  <r>
    <x v="1"/>
    <x v="72"/>
    <x v="72"/>
    <x v="0"/>
    <x v="0"/>
    <x v="0"/>
    <n v="35"/>
    <n v="103"/>
    <n v="304"/>
    <n v="12756.931200000001"/>
    <n v="364.48374857142898"/>
    <n v="2.94285714285714"/>
    <n v="2.9514563106796099"/>
    <n v="1599.1812"/>
    <n v="0.125357829005145"/>
    <n v="517.68119999999999"/>
    <n v="4.0580386605831902E-2"/>
    <x v="178"/>
    <x v="353"/>
    <x v="17"/>
  </r>
  <r>
    <x v="1"/>
    <x v="73"/>
    <x v="73"/>
    <x v="3"/>
    <x v="5"/>
    <x v="0"/>
    <n v="29"/>
    <n v="29"/>
    <n v="38"/>
    <n v="1926.096"/>
    <n v="66.417103448275896"/>
    <n v="1"/>
    <n v="1.31034482758621"/>
    <n v="561.346"/>
    <n v="0.291442378780705"/>
    <n v="-369.55399999999997"/>
    <n v="-0.19186686437228501"/>
    <x v="316"/>
    <x v="361"/>
    <x v="179"/>
  </r>
  <r>
    <x v="1"/>
    <x v="74"/>
    <x v="74"/>
    <x v="2"/>
    <x v="15"/>
    <x v="0"/>
    <n v="29"/>
    <n v="66"/>
    <n v="174"/>
    <n v="9215.4079999999994"/>
    <n v="317.77268965517197"/>
    <n v="2.27586206896552"/>
    <n v="2.6363636363636398"/>
    <n v="1952.4079999999999"/>
    <n v="0.21186343567208299"/>
    <n v="952.35799999999995"/>
    <n v="0.103344095019993"/>
    <x v="285"/>
    <x v="113"/>
    <x v="31"/>
  </r>
  <r>
    <x v="1"/>
    <x v="382"/>
    <x v="382"/>
    <x v="2"/>
    <x v="34"/>
    <x v="1"/>
    <n v="204"/>
    <n v="1303"/>
    <n v="6690"/>
    <n v="303661.11900000001"/>
    <n v="1488.53489705882"/>
    <n v="6.3872549019607803"/>
    <n v="5.1343054489639304"/>
    <n v="42783.868999999897"/>
    <n v="0.14089347079037801"/>
    <n v="35091.468999999997"/>
    <n v="0.115561284617409"/>
    <x v="294"/>
    <x v="309"/>
    <x v="374"/>
  </r>
  <r>
    <x v="1"/>
    <x v="383"/>
    <x v="383"/>
    <x v="4"/>
    <x v="7"/>
    <x v="0"/>
    <n v="5"/>
    <n v="11"/>
    <n v="20"/>
    <n v="1216.6400000000001"/>
    <n v="243.328"/>
    <n v="2.2000000000000002"/>
    <n v="1.8181818181818199"/>
    <n v="299.14"/>
    <n v="0.24587388216728001"/>
    <n v="120.94"/>
    <n v="9.9404918463966194E-2"/>
    <x v="381"/>
    <x v="308"/>
    <x v="68"/>
  </r>
  <r>
    <x v="1"/>
    <x v="75"/>
    <x v="75"/>
    <x v="5"/>
    <x v="10"/>
    <x v="0"/>
    <n v="149"/>
    <n v="394"/>
    <n v="1171"/>
    <n v="46323.125999999997"/>
    <n v="310.89346308724902"/>
    <n v="2.6442953020134201"/>
    <n v="2.9720812182741101"/>
    <n v="6526.6259999999902"/>
    <n v="0.14089347079037801"/>
    <n v="1476.4259999999999"/>
    <n v="3.1872330895803401E-2"/>
    <x v="225"/>
    <x v="302"/>
    <x v="130"/>
  </r>
  <r>
    <x v="1"/>
    <x v="76"/>
    <x v="76"/>
    <x v="0"/>
    <x v="0"/>
    <x v="0"/>
    <n v="48"/>
    <n v="66"/>
    <n v="129"/>
    <n v="7195.7970000000096"/>
    <n v="149.91243750000001"/>
    <n v="1.375"/>
    <n v="1.9545454545454499"/>
    <n v="837.046999999999"/>
    <n v="0.116324432165054"/>
    <n v="-572.953000000001"/>
    <n v="-7.9623285648552894E-2"/>
    <x v="154"/>
    <x v="286"/>
    <x v="382"/>
  </r>
  <r>
    <x v="1"/>
    <x v="77"/>
    <x v="77"/>
    <x v="3"/>
    <x v="28"/>
    <x v="0"/>
    <n v="234"/>
    <n v="556"/>
    <n v="2172"/>
    <n v="82392.631599999993"/>
    <n v="352.10526324786298"/>
    <n v="2.3760683760683801"/>
    <n v="3.9064748201438899"/>
    <n v="7381.1315999999997"/>
    <n v="8.9584850691915505E-2"/>
    <n v="-477.31839999999897"/>
    <n v="-5.7932170720955403E-3"/>
    <x v="87"/>
    <x v="125"/>
    <x v="358"/>
  </r>
  <r>
    <x v="1"/>
    <x v="78"/>
    <x v="78"/>
    <x v="2"/>
    <x v="15"/>
    <x v="0"/>
    <n v="34"/>
    <n v="61"/>
    <n v="187"/>
    <n v="10162.504000000001"/>
    <n v="298.89717647058802"/>
    <n v="1.79411764705882"/>
    <n v="3.0655737704917998"/>
    <n v="2500.7539999999999"/>
    <n v="0.246076557509842"/>
    <n v="1345.654"/>
    <n v="0.13241362561825301"/>
    <x v="372"/>
    <x v="201"/>
    <x v="225"/>
  </r>
  <r>
    <x v="1"/>
    <x v="79"/>
    <x v="79"/>
    <x v="2"/>
    <x v="2"/>
    <x v="0"/>
    <n v="7"/>
    <n v="16"/>
    <n v="34"/>
    <n v="1771.7280000000001"/>
    <n v="253.10400000000001"/>
    <n v="2.28571428571429"/>
    <n v="2.125"/>
    <n v="242.47800000000001"/>
    <n v="0.136859608246864"/>
    <n v="0.87799999999983303"/>
    <n v="4.9556139542854998E-4"/>
    <x v="128"/>
    <x v="326"/>
    <x v="208"/>
  </r>
  <r>
    <x v="1"/>
    <x v="80"/>
    <x v="80"/>
    <x v="4"/>
    <x v="7"/>
    <x v="1"/>
    <n v="38"/>
    <n v="62"/>
    <n v="139"/>
    <n v="5433.5519999999997"/>
    <n v="142.98821052631601"/>
    <n v="1.6315789473684199"/>
    <n v="2.2419354838709702"/>
    <n v="765.551999999999"/>
    <n v="0.14089347079037801"/>
    <n v="-562.84800000000098"/>
    <n v="-0.103587487521975"/>
    <x v="155"/>
    <x v="345"/>
    <x v="85"/>
  </r>
  <r>
    <x v="1"/>
    <x v="81"/>
    <x v="81"/>
    <x v="0"/>
    <x v="11"/>
    <x v="0"/>
    <n v="18"/>
    <n v="18"/>
    <n v="36"/>
    <n v="1852.1790000000001"/>
    <n v="102.898833333333"/>
    <n v="1"/>
    <n v="2"/>
    <n v="365.67899999999997"/>
    <n v="0.19743178170144501"/>
    <n v="-156.321"/>
    <n v="-8.43984301733256E-2"/>
    <x v="160"/>
    <x v="127"/>
    <x v="102"/>
  </r>
  <r>
    <x v="1"/>
    <x v="82"/>
    <x v="82"/>
    <x v="3"/>
    <x v="14"/>
    <x v="0"/>
    <n v="31"/>
    <n v="92"/>
    <n v="465"/>
    <n v="19090.331999999999"/>
    <n v="615.81716129032304"/>
    <n v="2.9677419354838701"/>
    <n v="5.0543478260869596"/>
    <n v="2492.8319999999999"/>
    <n v="0.13058086155861501"/>
    <n v="1430.6320000000001"/>
    <n v="7.4940131999799695E-2"/>
    <x v="207"/>
    <x v="116"/>
    <x v="57"/>
  </r>
  <r>
    <x v="1"/>
    <x v="83"/>
    <x v="83"/>
    <x v="2"/>
    <x v="16"/>
    <x v="0"/>
    <n v="124"/>
    <n v="493"/>
    <n v="2596"/>
    <n v="115577.02800000001"/>
    <n v="932.07280645161302"/>
    <n v="3.9758064516128999"/>
    <n v="5.2657200811358997"/>
    <n v="13102.778"/>
    <n v="0.11336835897874099"/>
    <n v="8601.2779999999893"/>
    <n v="7.4420307814109798E-2"/>
    <x v="184"/>
    <x v="338"/>
    <x v="3"/>
  </r>
  <r>
    <x v="1"/>
    <x v="84"/>
    <x v="84"/>
    <x v="5"/>
    <x v="17"/>
    <x v="0"/>
    <n v="37"/>
    <n v="37"/>
    <n v="92"/>
    <n v="4744.8639999999996"/>
    <n v="128.239567567568"/>
    <n v="1"/>
    <n v="2.48648648648649"/>
    <n v="818.86400000000003"/>
    <n v="0.17257902439353401"/>
    <n v="-368.83600000000001"/>
    <n v="-7.7733734834128002E-2"/>
    <x v="350"/>
    <x v="283"/>
    <x v="361"/>
  </r>
  <r>
    <x v="1"/>
    <x v="85"/>
    <x v="85"/>
    <x v="0"/>
    <x v="11"/>
    <x v="0"/>
    <n v="13"/>
    <n v="13"/>
    <n v="58"/>
    <n v="1939.8184000000001"/>
    <n v="149.21680000000001"/>
    <n v="1"/>
    <n v="4.4615384615384599"/>
    <n v="-385.4316"/>
    <n v="-0.198694681935175"/>
    <n v="-762.4316"/>
    <n v="-0.39304277142643901"/>
    <x v="239"/>
    <x v="387"/>
    <x v="383"/>
  </r>
  <r>
    <x v="1"/>
    <x v="86"/>
    <x v="86"/>
    <x v="4"/>
    <x v="27"/>
    <x v="0"/>
    <n v="96"/>
    <n v="246"/>
    <n v="810"/>
    <n v="41944.158000000003"/>
    <n v="436.91831250000001"/>
    <n v="2.5625"/>
    <n v="3.2926829268292699"/>
    <n v="5909.6579999999904"/>
    <n v="0.14089347079037801"/>
    <n v="2449.998"/>
    <n v="5.8410947240852801E-2"/>
    <x v="227"/>
    <x v="29"/>
    <x v="384"/>
  </r>
  <r>
    <x v="1"/>
    <x v="87"/>
    <x v="87"/>
    <x v="5"/>
    <x v="10"/>
    <x v="0"/>
    <n v="124"/>
    <n v="508"/>
    <n v="1753"/>
    <n v="70851.225000000006"/>
    <n v="571.38084677419397"/>
    <n v="4.0967741935483897"/>
    <n v="3.4507874015748001"/>
    <n v="9982.4750000000004"/>
    <n v="0.14089347079037801"/>
    <n v="5591.2249999999904"/>
    <n v="7.8915008173817705E-2"/>
    <x v="180"/>
    <x v="280"/>
    <x v="8"/>
  </r>
  <r>
    <x v="1"/>
    <x v="88"/>
    <x v="88"/>
    <x v="3"/>
    <x v="14"/>
    <x v="1"/>
    <n v="171"/>
    <n v="536"/>
    <n v="1788"/>
    <n v="74990.408999999898"/>
    <n v="438.54040350877199"/>
    <n v="3.1345029239766098"/>
    <n v="3.33582089552239"/>
    <n v="10565.659"/>
    <n v="0.14089347079037801"/>
    <n v="4852.9589999999898"/>
    <n v="6.4714395676919098E-2"/>
    <x v="135"/>
    <x v="61"/>
    <x v="277"/>
  </r>
  <r>
    <x v="1"/>
    <x v="89"/>
    <x v="89"/>
    <x v="0"/>
    <x v="29"/>
    <x v="0"/>
    <n v="68"/>
    <n v="556"/>
    <n v="4078"/>
    <n v="206768.70480000001"/>
    <n v="3040.71624705882"/>
    <n v="8.1764705882352899"/>
    <n v="7.3345323741007196"/>
    <n v="52623.9548"/>
    <n v="0.254506381180369"/>
    <n v="50204.2048"/>
    <n v="0.242803691441414"/>
    <x v="330"/>
    <x v="89"/>
    <x v="89"/>
  </r>
  <r>
    <x v="1"/>
    <x v="90"/>
    <x v="90"/>
    <x v="1"/>
    <x v="6"/>
    <x v="0"/>
    <n v="6"/>
    <n v="10"/>
    <n v="28"/>
    <n v="994.17600000000004"/>
    <n v="165.696"/>
    <n v="1.6666666666666701"/>
    <n v="2.8"/>
    <n v="326.42599999999999"/>
    <n v="0.32833824192094802"/>
    <n v="116.426"/>
    <n v="0.117108037208703"/>
    <x v="382"/>
    <x v="239"/>
    <x v="299"/>
  </r>
  <r>
    <x v="1"/>
    <x v="92"/>
    <x v="92"/>
    <x v="2"/>
    <x v="26"/>
    <x v="0"/>
    <n v="49"/>
    <n v="76"/>
    <n v="277"/>
    <n v="13573.161"/>
    <n v="277.00328571428599"/>
    <n v="1.5510204081632699"/>
    <n v="3.6447368421052602"/>
    <n v="1004.1609999999999"/>
    <n v="7.3981366610180094E-2"/>
    <n v="-647.43900000000201"/>
    <n v="-4.7699942555754098E-2"/>
    <x v="165"/>
    <x v="240"/>
    <x v="243"/>
  </r>
  <r>
    <x v="1"/>
    <x v="93"/>
    <x v="93"/>
    <x v="2"/>
    <x v="15"/>
    <x v="0"/>
    <n v="28"/>
    <n v="37"/>
    <n v="100"/>
    <n v="3471.2"/>
    <n v="123.971428571429"/>
    <n v="1.3214285714285701"/>
    <n v="2.7027027027027"/>
    <n v="994.69999999999902"/>
    <n v="0.28655796266420802"/>
    <n v="57.999999999999901"/>
    <n v="1.67089191057847E-2"/>
    <x v="163"/>
    <x v="210"/>
    <x v="196"/>
  </r>
  <r>
    <x v="1"/>
    <x v="94"/>
    <x v="94"/>
    <x v="5"/>
    <x v="12"/>
    <x v="0"/>
    <n v="18"/>
    <n v="27"/>
    <n v="115"/>
    <n v="5995.08"/>
    <n v="333.06"/>
    <n v="1.5"/>
    <n v="4.2592592592592604"/>
    <n v="1356.83"/>
    <n v="0.22632391894687001"/>
    <n v="769.13"/>
    <n v="0.128293534031239"/>
    <x v="373"/>
    <x v="114"/>
    <x v="367"/>
  </r>
  <r>
    <x v="1"/>
    <x v="95"/>
    <x v="95"/>
    <x v="0"/>
    <x v="0"/>
    <x v="0"/>
    <n v="20"/>
    <n v="20"/>
    <n v="30"/>
    <n v="1423.76"/>
    <n v="71.188000000000002"/>
    <n v="1"/>
    <n v="1.5"/>
    <n v="354.26"/>
    <n v="0.24882002584705301"/>
    <n v="-225.74"/>
    <n v="-0.15855200314659801"/>
    <x v="18"/>
    <x v="272"/>
    <x v="369"/>
  </r>
  <r>
    <x v="1"/>
    <x v="96"/>
    <x v="96"/>
    <x v="3"/>
    <x v="30"/>
    <x v="0"/>
    <n v="125"/>
    <n v="197"/>
    <n v="885"/>
    <n v="44815.067999999999"/>
    <n v="358.52054399999997"/>
    <n v="1.5760000000000001"/>
    <n v="4.4923857868020303"/>
    <n v="6962.5679999999902"/>
    <n v="0.15536220987101901"/>
    <n v="2870.8679999999899"/>
    <n v="6.4060328994703195E-2"/>
    <x v="1"/>
    <x v="48"/>
    <x v="227"/>
  </r>
  <r>
    <x v="1"/>
    <x v="97"/>
    <x v="97"/>
    <x v="3"/>
    <x v="14"/>
    <x v="0"/>
    <n v="17"/>
    <n v="17"/>
    <n v="72"/>
    <n v="2646.9216000000001"/>
    <n v="155.70127058823499"/>
    <n v="1"/>
    <n v="4.2352941176470598"/>
    <n v="630.42160000000001"/>
    <n v="0.23817161792778399"/>
    <n v="84.721599999999896"/>
    <n v="3.2007597051608903E-2"/>
    <x v="289"/>
    <x v="209"/>
    <x v="55"/>
  </r>
  <r>
    <x v="1"/>
    <x v="98"/>
    <x v="98"/>
    <x v="0"/>
    <x v="0"/>
    <x v="0"/>
    <n v="19"/>
    <n v="45"/>
    <n v="108"/>
    <n v="4972.0439999999999"/>
    <n v="261.68652631578999"/>
    <n v="2.3684210526315801"/>
    <n v="2.4"/>
    <n v="567.79399999999896"/>
    <n v="0.11419729994344401"/>
    <n v="-8.2060000000005608"/>
    <n v="-1.65042787231983E-3"/>
    <x v="210"/>
    <x v="359"/>
    <x v="160"/>
  </r>
  <r>
    <x v="1"/>
    <x v="99"/>
    <x v="99"/>
    <x v="5"/>
    <x v="12"/>
    <x v="1"/>
    <n v="93"/>
    <n v="341"/>
    <n v="1490"/>
    <n v="62625.840900000003"/>
    <n v="673.39613870967798"/>
    <n v="3.6666666666666701"/>
    <n v="4.3695014662756604"/>
    <n v="6449.0909000000102"/>
    <n v="0.102978112665949"/>
    <n v="3266.4409000000001"/>
    <n v="5.2158036571769303E-2"/>
    <x v="170"/>
    <x v="185"/>
    <x v="140"/>
  </r>
  <r>
    <x v="1"/>
    <x v="100"/>
    <x v="100"/>
    <x v="0"/>
    <x v="11"/>
    <x v="0"/>
    <n v="6"/>
    <n v="22"/>
    <n v="60"/>
    <n v="2331.9032000000002"/>
    <n v="388.65053333333299"/>
    <n v="3.6666666666666701"/>
    <n v="2.7272727272727302"/>
    <n v="208.9032"/>
    <n v="8.9584850691915505E-2"/>
    <n v="19.903199999999899"/>
    <n v="8.5351741873332908E-3"/>
    <x v="65"/>
    <x v="369"/>
    <x v="216"/>
  </r>
  <r>
    <x v="1"/>
    <x v="101"/>
    <x v="101"/>
    <x v="0"/>
    <x v="0"/>
    <x v="0"/>
    <n v="36"/>
    <n v="69"/>
    <n v="183"/>
    <n v="8661.9189999999999"/>
    <n v="240.608861111111"/>
    <n v="1.9166666666666701"/>
    <n v="2.6521739130434798"/>
    <n v="1257.4190000000001"/>
    <n v="0.14516633092505199"/>
    <n v="180.91900000000001"/>
    <n v="2.0886711131794199E-2"/>
    <x v="236"/>
    <x v="290"/>
    <x v="215"/>
  </r>
  <r>
    <x v="1"/>
    <x v="102"/>
    <x v="102"/>
    <x v="1"/>
    <x v="1"/>
    <x v="0"/>
    <n v="17"/>
    <n v="26"/>
    <n v="51"/>
    <n v="2184.3429999999998"/>
    <n v="128.49076470588199"/>
    <n v="1.52941176470588"/>
    <n v="1.9615384615384599"/>
    <n v="210.59299999999999"/>
    <n v="9.6410224950934903E-2"/>
    <n v="-381.60700000000003"/>
    <n v="-0.17470104283072799"/>
    <x v="10"/>
    <x v="79"/>
    <x v="40"/>
  </r>
  <r>
    <x v="1"/>
    <x v="103"/>
    <x v="103"/>
    <x v="4"/>
    <x v="7"/>
    <x v="0"/>
    <n v="7"/>
    <n v="7"/>
    <n v="7"/>
    <n v="359.14400000000001"/>
    <n v="51.3062857142857"/>
    <n v="1"/>
    <n v="1"/>
    <n v="78.644000000000005"/>
    <n v="0.218976232374758"/>
    <n v="-160.756"/>
    <n v="-0.44760875860379101"/>
    <x v="383"/>
    <x v="388"/>
    <x v="103"/>
  </r>
  <r>
    <x v="1"/>
    <x v="104"/>
    <x v="104"/>
    <x v="1"/>
    <x v="3"/>
    <x v="0"/>
    <n v="18"/>
    <n v="36"/>
    <n v="82"/>
    <n v="3965.748"/>
    <n v="220.31933333333299"/>
    <n v="2"/>
    <n v="2.2777777777777799"/>
    <n v="558.74800000000005"/>
    <n v="0.14089347079037801"/>
    <n v="-78.452000000000396"/>
    <n v="-1.97823966626221E-2"/>
    <x v="251"/>
    <x v="289"/>
    <x v="32"/>
  </r>
  <r>
    <x v="1"/>
    <x v="105"/>
    <x v="105"/>
    <x v="1"/>
    <x v="6"/>
    <x v="0"/>
    <n v="7"/>
    <n v="7"/>
    <n v="7"/>
    <n v="471.94400000000002"/>
    <n v="67.420571428571407"/>
    <n v="1"/>
    <n v="1"/>
    <n v="91.944000000000003"/>
    <n v="0.19481972437407799"/>
    <n v="-147.45599999999999"/>
    <n v="-0.31244384927025198"/>
    <x v="384"/>
    <x v="389"/>
    <x v="64"/>
  </r>
  <r>
    <x v="1"/>
    <x v="384"/>
    <x v="384"/>
    <x v="5"/>
    <x v="36"/>
    <x v="0"/>
    <n v="8"/>
    <n v="12"/>
    <n v="39"/>
    <n v="1680.4880000000001"/>
    <n v="210.06100000000001"/>
    <n v="1.5"/>
    <n v="3.25"/>
    <n v="443.738"/>
    <n v="0.264053060777584"/>
    <n v="182.53800000000001"/>
    <n v="0.108622019318198"/>
    <x v="79"/>
    <x v="10"/>
    <x v="281"/>
  </r>
  <r>
    <x v="1"/>
    <x v="106"/>
    <x v="106"/>
    <x v="3"/>
    <x v="30"/>
    <x v="1"/>
    <n v="21"/>
    <n v="30"/>
    <n v="89"/>
    <n v="5329.6880000000001"/>
    <n v="253.79466666666701"/>
    <n v="1.4285714285714299"/>
    <n v="2.9666666666666699"/>
    <n v="1233.6880000000001"/>
    <n v="0.231474712966312"/>
    <n v="549.68799999999999"/>
    <n v="0.103136994135492"/>
    <x v="216"/>
    <x v="375"/>
    <x v="218"/>
  </r>
  <r>
    <x v="1"/>
    <x v="107"/>
    <x v="107"/>
    <x v="0"/>
    <x v="0"/>
    <x v="0"/>
    <n v="35"/>
    <n v="72"/>
    <n v="202"/>
    <n v="7238.1455999999998"/>
    <n v="206.80416"/>
    <n v="2.05714285714286"/>
    <n v="2.8055555555555598"/>
    <n v="1054.1456000000001"/>
    <n v="0.14563752351154699"/>
    <n v="3.14559999999936"/>
    <n v="4.3458644987734999E-4"/>
    <x v="296"/>
    <x v="17"/>
    <x v="100"/>
  </r>
  <r>
    <x v="1"/>
    <x v="110"/>
    <x v="110"/>
    <x v="3"/>
    <x v="31"/>
    <x v="1"/>
    <n v="339"/>
    <n v="2935"/>
    <n v="22202"/>
    <n v="863042.01780000003"/>
    <n v="2545.8466601769901"/>
    <n v="8.6578171091445402"/>
    <n v="7.5645655877342399"/>
    <n v="40470.517800000001"/>
    <n v="4.6892870758673197E-2"/>
    <n v="26623.0177999999"/>
    <n v="3.08478813903699E-2"/>
    <x v="110"/>
    <x v="206"/>
    <x v="42"/>
  </r>
  <r>
    <x v="1"/>
    <x v="111"/>
    <x v="111"/>
    <x v="1"/>
    <x v="1"/>
    <x v="1"/>
    <n v="261"/>
    <n v="749"/>
    <n v="3052"/>
    <n v="134529.59099999999"/>
    <n v="515.43904597701203"/>
    <n v="2.8697318007662802"/>
    <n v="4.0747663551401896"/>
    <n v="18954.341"/>
    <n v="0.14089347079037801"/>
    <n v="10165.181"/>
    <n v="7.5560929936968099E-2"/>
    <x v="5"/>
    <x v="188"/>
    <x v="157"/>
  </r>
  <r>
    <x v="1"/>
    <x v="112"/>
    <x v="112"/>
    <x v="3"/>
    <x v="5"/>
    <x v="0"/>
    <n v="16"/>
    <n v="32"/>
    <n v="77"/>
    <n v="3996.1840000000002"/>
    <n v="249.76150000000001"/>
    <n v="2"/>
    <n v="2.40625"/>
    <n v="964.68399999999997"/>
    <n v="0.241401296837183"/>
    <n v="433.48399999999998"/>
    <n v="0.108474484658364"/>
    <x v="354"/>
    <x v="256"/>
    <x v="260"/>
  </r>
  <r>
    <x v="1"/>
    <x v="113"/>
    <x v="113"/>
    <x v="5"/>
    <x v="10"/>
    <x v="0"/>
    <n v="42"/>
    <n v="51"/>
    <n v="130"/>
    <n v="5563.9440000000004"/>
    <n v="132.47485714285699"/>
    <n v="1.21428571428571"/>
    <n v="2.5490196078431402"/>
    <n v="805.69399999999905"/>
    <n v="0.14480627411059499"/>
    <n v="-552.40600000000097"/>
    <n v="-9.9283170355417102E-2"/>
    <x v="240"/>
    <x v="66"/>
    <x v="145"/>
  </r>
  <r>
    <x v="1"/>
    <x v="385"/>
    <x v="385"/>
    <x v="1"/>
    <x v="37"/>
    <x v="0"/>
    <n v="49"/>
    <n v="209"/>
    <n v="717"/>
    <n v="30572.169000000002"/>
    <n v="623.92181632653103"/>
    <n v="4.2653061224489797"/>
    <n v="3.43062200956938"/>
    <n v="4307.4189999999999"/>
    <n v="0.14089347079037801"/>
    <n v="2444.029"/>
    <n v="7.9942937643711104E-2"/>
    <x v="146"/>
    <x v="173"/>
    <x v="99"/>
  </r>
  <r>
    <x v="1"/>
    <x v="115"/>
    <x v="115"/>
    <x v="1"/>
    <x v="1"/>
    <x v="0"/>
    <n v="9"/>
    <n v="33"/>
    <n v="79"/>
    <n v="3596.7469999999998"/>
    <n v="399.63855555555602"/>
    <n v="3.6666666666666701"/>
    <n v="2.39393939393939"/>
    <n v="370.24700000000001"/>
    <n v="0.10293940607999399"/>
    <n v="35.5369999999998"/>
    <n v="9.8803168529784796E-3"/>
    <x v="345"/>
    <x v="122"/>
    <x v="93"/>
  </r>
  <r>
    <x v="1"/>
    <x v="116"/>
    <x v="116"/>
    <x v="4"/>
    <x v="22"/>
    <x v="0"/>
    <n v="11"/>
    <n v="48"/>
    <n v="209"/>
    <n v="8460.4987999999994"/>
    <n v="769.13625454545399"/>
    <n v="4.3636363636363598"/>
    <n v="4.3541666666666696"/>
    <n v="910.74879999999905"/>
    <n v="0.107647175601514"/>
    <n v="491.32879999999898"/>
    <n v="5.8073266318529403E-2"/>
    <x v="144"/>
    <x v="155"/>
    <x v="250"/>
  </r>
  <r>
    <x v="1"/>
    <x v="117"/>
    <x v="117"/>
    <x v="3"/>
    <x v="5"/>
    <x v="0"/>
    <n v="10"/>
    <n v="19"/>
    <n v="28"/>
    <n v="1851.7760000000001"/>
    <n v="185.17760000000001"/>
    <n v="1.9"/>
    <n v="1.4736842105263199"/>
    <n v="451.52600000000001"/>
    <n v="0.243834027441764"/>
    <n v="120.626"/>
    <n v="6.5140708163406405E-2"/>
    <x v="307"/>
    <x v="223"/>
    <x v="213"/>
  </r>
  <r>
    <x v="1"/>
    <x v="118"/>
    <x v="118"/>
    <x v="4"/>
    <x v="7"/>
    <x v="0"/>
    <n v="4"/>
    <n v="4"/>
    <n v="15"/>
    <n v="745.48"/>
    <n v="186.37"/>
    <n v="1"/>
    <n v="3.75"/>
    <n v="276.48"/>
    <n v="0.37087514084884898"/>
    <n v="139.68"/>
    <n v="0.187369211783012"/>
    <x v="385"/>
    <x v="307"/>
    <x v="154"/>
  </r>
  <r>
    <x v="1"/>
    <x v="119"/>
    <x v="119"/>
    <x v="5"/>
    <x v="12"/>
    <x v="0"/>
    <n v="6"/>
    <n v="6"/>
    <n v="15"/>
    <n v="768.68"/>
    <n v="128.113333333333"/>
    <n v="1"/>
    <n v="2.5"/>
    <n v="264.68"/>
    <n v="0.34433054066711799"/>
    <n v="72.08"/>
    <n v="9.3771140136337597E-2"/>
    <x v="386"/>
    <x v="45"/>
    <x v="224"/>
  </r>
  <r>
    <x v="1"/>
    <x v="120"/>
    <x v="120"/>
    <x v="5"/>
    <x v="17"/>
    <x v="0"/>
    <n v="35"/>
    <n v="77"/>
    <n v="354"/>
    <n v="21167.567999999999"/>
    <n v="604.78765714285703"/>
    <n v="2.2000000000000002"/>
    <n v="4.5974025974026"/>
    <n v="4716.5680000000002"/>
    <n v="0.222820495958723"/>
    <n v="3547.4180000000001"/>
    <n v="0.167587414860318"/>
    <x v="116"/>
    <x v="130"/>
    <x v="135"/>
  </r>
  <r>
    <x v="1"/>
    <x v="121"/>
    <x v="121"/>
    <x v="4"/>
    <x v="7"/>
    <x v="0"/>
    <n v="31"/>
    <n v="40"/>
    <n v="94"/>
    <n v="4029.6480000000001"/>
    <n v="129.98864516129001"/>
    <n v="1.2903225806451599"/>
    <n v="2.35"/>
    <n v="1089.3979999999999"/>
    <n v="0.27034569768873101"/>
    <n v="18.3979999999999"/>
    <n v="4.5656593330236101E-3"/>
    <x v="192"/>
    <x v="258"/>
    <x v="11"/>
  </r>
  <r>
    <x v="1"/>
    <x v="122"/>
    <x v="122"/>
    <x v="1"/>
    <x v="6"/>
    <x v="0"/>
    <n v="42"/>
    <n v="70"/>
    <n v="243"/>
    <n v="10139.656000000001"/>
    <n v="241.42038095238101"/>
    <n v="1.6666666666666701"/>
    <n v="3.4714285714285702"/>
    <n v="2260.6559999999999"/>
    <n v="0.22295194235386301"/>
    <n v="790.65599999999995"/>
    <n v="7.7976609857375798E-2"/>
    <x v="261"/>
    <x v="31"/>
    <x v="149"/>
  </r>
  <r>
    <x v="1"/>
    <x v="123"/>
    <x v="123"/>
    <x v="2"/>
    <x v="16"/>
    <x v="0"/>
    <n v="126"/>
    <n v="377"/>
    <n v="1733"/>
    <n v="81971.042400000006"/>
    <n v="650.56382857142899"/>
    <n v="2.9920634920634899"/>
    <n v="4.5968169761273199"/>
    <n v="11799.7924"/>
    <n v="0.143950742292866"/>
    <n v="7358.5923999999904"/>
    <n v="8.9770633440181699E-2"/>
    <x v="274"/>
    <x v="35"/>
    <x v="280"/>
  </r>
  <r>
    <x v="1"/>
    <x v="124"/>
    <x v="124"/>
    <x v="2"/>
    <x v="15"/>
    <x v="0"/>
    <n v="42"/>
    <n v="60"/>
    <n v="159"/>
    <n v="7437.1279999999997"/>
    <n v="177.07447619047599"/>
    <n v="1.4285714285714299"/>
    <n v="2.65"/>
    <n v="1669.6279999999999"/>
    <n v="0.224499027043773"/>
    <n v="259.62799999999999"/>
    <n v="3.4909712458895403E-2"/>
    <x v="279"/>
    <x v="107"/>
    <x v="279"/>
  </r>
  <r>
    <x v="1"/>
    <x v="125"/>
    <x v="125"/>
    <x v="5"/>
    <x v="10"/>
    <x v="0"/>
    <n v="90"/>
    <n v="204"/>
    <n v="1045"/>
    <n v="41657.385000000002"/>
    <n v="462.859833333334"/>
    <n v="2.2666666666666702"/>
    <n v="5.12254901960784"/>
    <n v="5245.1350000000002"/>
    <n v="0.125911287998514"/>
    <n v="2232.3850000000002"/>
    <n v="5.3589177525185397E-2"/>
    <x v="270"/>
    <x v="303"/>
    <x v="328"/>
  </r>
  <r>
    <x v="1"/>
    <x v="126"/>
    <x v="126"/>
    <x v="1"/>
    <x v="3"/>
    <x v="0"/>
    <n v="137"/>
    <n v="548"/>
    <n v="1487"/>
    <n v="67569.909"/>
    <n v="493.21101459853998"/>
    <n v="4"/>
    <n v="2.7135036496350402"/>
    <n v="9520.1589999999906"/>
    <n v="0.14089347079037801"/>
    <n v="4349.7489999999898"/>
    <n v="6.4374054433016803E-2"/>
    <x v="40"/>
    <x v="228"/>
    <x v="108"/>
  </r>
  <r>
    <x v="1"/>
    <x v="127"/>
    <x v="127"/>
    <x v="4"/>
    <x v="22"/>
    <x v="0"/>
    <n v="2"/>
    <n v="4"/>
    <n v="6"/>
    <n v="141.39920000000001"/>
    <n v="70.699600000000004"/>
    <n v="2"/>
    <n v="1.5"/>
    <n v="19.8992"/>
    <n v="0.14073064062597199"/>
    <n v="-50.900799999999997"/>
    <n v="-0.359979405824078"/>
    <x v="387"/>
    <x v="390"/>
    <x v="41"/>
  </r>
  <r>
    <x v="1"/>
    <x v="128"/>
    <x v="128"/>
    <x v="5"/>
    <x v="12"/>
    <x v="0"/>
    <n v="6"/>
    <n v="18"/>
    <n v="64"/>
    <n v="2358.6880000000001"/>
    <n v="393.11466666666701"/>
    <n v="3"/>
    <n v="3.5555555555555598"/>
    <n v="529.43799999999999"/>
    <n v="0.22446292175989399"/>
    <n v="323.63799999999998"/>
    <n v="0.13721102579060901"/>
    <x v="70"/>
    <x v="163"/>
    <x v="117"/>
  </r>
  <r>
    <x v="1"/>
    <x v="130"/>
    <x v="130"/>
    <x v="1"/>
    <x v="1"/>
    <x v="0"/>
    <n v="119"/>
    <n v="254"/>
    <n v="873"/>
    <n v="33430.370999999999"/>
    <n v="280.92748739495801"/>
    <n v="2.1344537815126099"/>
    <n v="3.4370078740157499"/>
    <n v="4710.1210000000001"/>
    <n v="0.14089347079037801"/>
    <n v="479.580999999997"/>
    <n v="1.4345667895818299E-2"/>
    <x v="140"/>
    <x v="243"/>
    <x v="81"/>
  </r>
  <r>
    <x v="1"/>
    <x v="131"/>
    <x v="131"/>
    <x v="5"/>
    <x v="17"/>
    <x v="0"/>
    <n v="39"/>
    <n v="96"/>
    <n v="268"/>
    <n v="12592.255999999999"/>
    <n v="322.878358974359"/>
    <n v="2.4615384615384599"/>
    <n v="2.7916666666666701"/>
    <n v="2770.7559999999999"/>
    <n v="0.220036504975756"/>
    <n v="1457.2560000000001"/>
    <n v="0.115726363885868"/>
    <x v="84"/>
    <x v="82"/>
    <x v="267"/>
  </r>
  <r>
    <x v="1"/>
    <x v="132"/>
    <x v="132"/>
    <x v="5"/>
    <x v="17"/>
    <x v="0"/>
    <n v="24"/>
    <n v="33"/>
    <n v="95"/>
    <n v="4818.4399999999996"/>
    <n v="200.768333333333"/>
    <n v="1.375"/>
    <n v="2.8787878787878798"/>
    <n v="1021.94"/>
    <n v="0.21208938992703"/>
    <n v="241.64"/>
    <n v="5.0149010883190397E-2"/>
    <x v="388"/>
    <x v="145"/>
    <x v="259"/>
  </r>
  <r>
    <x v="1"/>
    <x v="133"/>
    <x v="133"/>
    <x v="0"/>
    <x v="0"/>
    <x v="0"/>
    <n v="11"/>
    <n v="20"/>
    <n v="53"/>
    <n v="3160.4184"/>
    <n v="287.31076363636402"/>
    <n v="1.8181818181818199"/>
    <n v="2.65"/>
    <n v="301.41840000000002"/>
    <n v="9.53729417598633E-2"/>
    <n v="-26.5815999999997"/>
    <n v="-8.4107851036431293E-3"/>
    <x v="63"/>
    <x v="179"/>
    <x v="63"/>
  </r>
  <r>
    <x v="1"/>
    <x v="134"/>
    <x v="134"/>
    <x v="5"/>
    <x v="21"/>
    <x v="0"/>
    <n v="232"/>
    <n v="486"/>
    <n v="1609"/>
    <n v="61259.664199999999"/>
    <n v="264.05027672413797"/>
    <n v="2.0948275862068999"/>
    <n v="3.31069958847737"/>
    <n v="2827.4142000000002"/>
    <n v="4.6154582087963802E-2"/>
    <n v="-4894.7857999999997"/>
    <n v="-7.9902262996733794E-2"/>
    <x v="47"/>
    <x v="78"/>
    <x v="385"/>
  </r>
  <r>
    <x v="1"/>
    <x v="386"/>
    <x v="386"/>
    <x v="5"/>
    <x v="36"/>
    <x v="0"/>
    <n v="9"/>
    <n v="31"/>
    <n v="73"/>
    <n v="3345.8159999999998"/>
    <n v="371.75733333333301"/>
    <n v="3.4444444444444402"/>
    <n v="2.3548387096774199"/>
    <n v="829.81600000000003"/>
    <n v="0.248016029572457"/>
    <n v="517.81600000000003"/>
    <n v="0.15476523514741999"/>
    <x v="133"/>
    <x v="13"/>
    <x v="48"/>
  </r>
  <r>
    <x v="1"/>
    <x v="135"/>
    <x v="135"/>
    <x v="3"/>
    <x v="5"/>
    <x v="1"/>
    <n v="122"/>
    <n v="331"/>
    <n v="1268"/>
    <n v="57499.563000000002"/>
    <n v="471.30789344262303"/>
    <n v="2.7131147540983598"/>
    <n v="3.8308157099697899"/>
    <n v="8101.3130000000001"/>
    <n v="0.14089347079037801"/>
    <n v="3961.2629999999999"/>
    <n v="6.8892054014393106E-2"/>
    <x v="389"/>
    <x v="355"/>
    <x v="287"/>
  </r>
  <r>
    <x v="1"/>
    <x v="136"/>
    <x v="136"/>
    <x v="2"/>
    <x v="2"/>
    <x v="0"/>
    <n v="48"/>
    <n v="81"/>
    <n v="258"/>
    <n v="13001.936"/>
    <n v="270.87366666666702"/>
    <n v="1.6875"/>
    <n v="3.18518518518519"/>
    <n v="2911.1860000000001"/>
    <n v="0.22390404013679199"/>
    <n v="1286.086"/>
    <n v="9.8914961587259001E-2"/>
    <x v="260"/>
    <x v="267"/>
    <x v="62"/>
  </r>
  <r>
    <x v="1"/>
    <x v="137"/>
    <x v="137"/>
    <x v="1"/>
    <x v="3"/>
    <x v="1"/>
    <n v="93"/>
    <n v="542"/>
    <n v="2306"/>
    <n v="86345.161800000002"/>
    <n v="928.44259999999997"/>
    <n v="5.8279569892473102"/>
    <n v="4.2546125461254602"/>
    <n v="8891.6618000000108"/>
    <n v="0.102978112665949"/>
    <n v="5388.9117999999999"/>
    <n v="6.2411276875967397E-2"/>
    <x v="88"/>
    <x v="277"/>
    <x v="189"/>
  </r>
  <r>
    <x v="1"/>
    <x v="138"/>
    <x v="138"/>
    <x v="3"/>
    <x v="5"/>
    <x v="0"/>
    <n v="29"/>
    <n v="65"/>
    <n v="155"/>
    <n v="8786.76"/>
    <n v="302.99172413793099"/>
    <n v="2.2413793103448301"/>
    <n v="2.3846153846153801"/>
    <n v="2196.2600000000002"/>
    <n v="0.24995106273529699"/>
    <n v="1225.76"/>
    <n v="0.139500794376995"/>
    <x v="209"/>
    <x v="0"/>
    <x v="320"/>
  </r>
  <r>
    <x v="1"/>
    <x v="139"/>
    <x v="139"/>
    <x v="0"/>
    <x v="0"/>
    <x v="0"/>
    <n v="135"/>
    <n v="585"/>
    <n v="1765"/>
    <n v="66352.782999999996"/>
    <n v="491.50209629629597"/>
    <n v="4.3333333333333304"/>
    <n v="3.0170940170940201"/>
    <n v="-6067.7169999999996"/>
    <n v="-9.1446307534681706E-2"/>
    <n v="-10414.717000000001"/>
    <n v="-0.15695976158226799"/>
    <x v="320"/>
    <x v="391"/>
    <x v="386"/>
  </r>
  <r>
    <x v="1"/>
    <x v="140"/>
    <x v="140"/>
    <x v="2"/>
    <x v="16"/>
    <x v="0"/>
    <n v="45"/>
    <n v="186"/>
    <n v="882"/>
    <n v="39436.953200000004"/>
    <n v="876.37673777777798"/>
    <n v="4.1333333333333302"/>
    <n v="4.7419354838709697"/>
    <n v="7004.9531999999999"/>
    <n v="0.17762409698526099"/>
    <n v="5365.3031999999903"/>
    <n v="0.136047609276266"/>
    <x v="164"/>
    <x v="151"/>
    <x v="83"/>
  </r>
  <r>
    <x v="1"/>
    <x v="141"/>
    <x v="141"/>
    <x v="0"/>
    <x v="20"/>
    <x v="1"/>
    <n v="334"/>
    <n v="939"/>
    <n v="3791"/>
    <n v="173630.38800000001"/>
    <n v="519.85146107784499"/>
    <n v="2.81137724550898"/>
    <n v="4.0372736954206596"/>
    <n v="24463.387999999999"/>
    <n v="0.14089347079037801"/>
    <n v="13420.938"/>
    <n v="7.7296020325658493E-2"/>
    <x v="12"/>
    <x v="71"/>
    <x v="110"/>
  </r>
  <r>
    <x v="1"/>
    <x v="142"/>
    <x v="142"/>
    <x v="2"/>
    <x v="16"/>
    <x v="0"/>
    <n v="30"/>
    <n v="121"/>
    <n v="654"/>
    <n v="29868.530999999999"/>
    <n v="995.61770000000001"/>
    <n v="4.0333333333333297"/>
    <n v="5.4049586776859497"/>
    <n v="4208.2809999999999"/>
    <n v="0.14089347079037801"/>
    <n v="3117.3809999999999"/>
    <n v="0.104370081005992"/>
    <x v="62"/>
    <x v="195"/>
    <x v="387"/>
  </r>
  <r>
    <x v="1"/>
    <x v="143"/>
    <x v="143"/>
    <x v="1"/>
    <x v="6"/>
    <x v="0"/>
    <n v="45"/>
    <n v="106"/>
    <n v="427"/>
    <n v="22098.984"/>
    <n v="491.08853333333298"/>
    <n v="2.3555555555555601"/>
    <n v="4.02830188679245"/>
    <n v="4007.7339999999999"/>
    <n v="0.181353767213914"/>
    <n v="2397.424"/>
    <n v="0.108485711379311"/>
    <x v="136"/>
    <x v="23"/>
    <x v="191"/>
  </r>
  <r>
    <x v="1"/>
    <x v="144"/>
    <x v="144"/>
    <x v="0"/>
    <x v="0"/>
    <x v="0"/>
    <n v="28"/>
    <n v="55"/>
    <n v="128"/>
    <n v="5189.5583999999999"/>
    <n v="185.34137142857099"/>
    <n v="1.96428571428571"/>
    <n v="2.3272727272727298"/>
    <n v="622.55840000000001"/>
    <n v="0.119963656252524"/>
    <n v="-216.44159999999999"/>
    <n v="-4.1707132537520002E-2"/>
    <x v="17"/>
    <x v="199"/>
    <x v="308"/>
  </r>
  <r>
    <x v="1"/>
    <x v="145"/>
    <x v="145"/>
    <x v="1"/>
    <x v="3"/>
    <x v="0"/>
    <n v="60"/>
    <n v="87"/>
    <n v="340"/>
    <n v="14175.773999999999"/>
    <n v="236.2629"/>
    <n v="1.45"/>
    <n v="3.9080459770114899"/>
    <n v="1997.2739999999999"/>
    <n v="0.14089347079037801"/>
    <n v="-87.126000000001895"/>
    <n v="-6.1461194288228603E-3"/>
    <x v="275"/>
    <x v="183"/>
    <x v="326"/>
  </r>
  <r>
    <x v="1"/>
    <x v="146"/>
    <x v="146"/>
    <x v="0"/>
    <x v="11"/>
    <x v="0"/>
    <n v="56"/>
    <n v="136"/>
    <n v="603"/>
    <n v="21738.25"/>
    <n v="388.18303571428601"/>
    <n v="2.4285714285714302"/>
    <n v="4.4338235294117601"/>
    <n v="0"/>
    <n v="0"/>
    <n v="-1702.5"/>
    <n v="-7.8318171885961393E-2"/>
    <x v="290"/>
    <x v="392"/>
    <x v="388"/>
  </r>
  <r>
    <x v="1"/>
    <x v="147"/>
    <x v="147"/>
    <x v="0"/>
    <x v="4"/>
    <x v="0"/>
    <n v="250"/>
    <n v="456"/>
    <n v="5584"/>
    <n v="234390.03325000001"/>
    <n v="937.56013299999995"/>
    <n v="1.8240000000000001"/>
    <n v="12.2456140350877"/>
    <n v="25672.28325"/>
    <n v="0.109528049866429"/>
    <n v="18217.78325"/>
    <n v="7.7724223156574901E-2"/>
    <x v="228"/>
    <x v="330"/>
    <x v="346"/>
  </r>
  <r>
    <x v="1"/>
    <x v="387"/>
    <x v="387"/>
    <x v="5"/>
    <x v="36"/>
    <x v="0"/>
    <n v="15"/>
    <n v="34"/>
    <n v="79"/>
    <n v="4092.1680000000001"/>
    <n v="272.81119999999999"/>
    <n v="2.2666666666666702"/>
    <n v="2.3235294117647101"/>
    <n v="1055.1679999999999"/>
    <n v="0.257850606328968"/>
    <n v="552.76800000000003"/>
    <n v="0.13507949820241999"/>
    <x v="68"/>
    <x v="306"/>
    <x v="300"/>
  </r>
  <r>
    <x v="1"/>
    <x v="148"/>
    <x v="148"/>
    <x v="3"/>
    <x v="30"/>
    <x v="0"/>
    <n v="82"/>
    <n v="315"/>
    <n v="1277"/>
    <n v="56510.270199999999"/>
    <n v="689.14963658536601"/>
    <n v="3.8414634146341502"/>
    <n v="4.0539682539682502"/>
    <n v="8718.0201999999899"/>
    <n v="0.15427319970591799"/>
    <n v="5835.0201999999999"/>
    <n v="0.103255924619522"/>
    <x v="355"/>
    <x v="126"/>
    <x v="27"/>
  </r>
  <r>
    <x v="1"/>
    <x v="150"/>
    <x v="150"/>
    <x v="4"/>
    <x v="22"/>
    <x v="0"/>
    <n v="23"/>
    <n v="84"/>
    <n v="215"/>
    <n v="9700.4519999999993"/>
    <n v="421.75878260869598"/>
    <n v="3.6521739130434798"/>
    <n v="2.5595238095238102"/>
    <n v="1068.702"/>
    <n v="0.110170330207293"/>
    <n v="210.671999999999"/>
    <n v="2.17177508841855E-2"/>
    <x v="367"/>
    <x v="46"/>
    <x v="198"/>
  </r>
  <r>
    <x v="1"/>
    <x v="151"/>
    <x v="151"/>
    <x v="3"/>
    <x v="32"/>
    <x v="0"/>
    <n v="132"/>
    <n v="472"/>
    <n v="1487"/>
    <n v="60225.069000000003"/>
    <n v="456.25052272727299"/>
    <n v="3.5757575757575801"/>
    <n v="3.1504237288135601"/>
    <n v="8485.3189999999995"/>
    <n v="0.14089347079037801"/>
    <n v="3884.56899999999"/>
    <n v="6.4500864249736098E-2"/>
    <x v="51"/>
    <x v="219"/>
    <x v="19"/>
  </r>
  <r>
    <x v="1"/>
    <x v="388"/>
    <x v="388"/>
    <x v="3"/>
    <x v="14"/>
    <x v="1"/>
    <n v="328"/>
    <n v="2727"/>
    <n v="20166"/>
    <n v="785132.88489999995"/>
    <n v="2393.69781981707"/>
    <n v="8.3140243902438993"/>
    <n v="7.3949394939494004"/>
    <n v="36817.134899999997"/>
    <n v="4.6892870758673197E-2"/>
    <n v="23475.314899999899"/>
    <n v="2.9899798303557101E-2"/>
    <x v="322"/>
    <x v="42"/>
    <x v="168"/>
  </r>
  <r>
    <x v="1"/>
    <x v="152"/>
    <x v="152"/>
    <x v="5"/>
    <x v="18"/>
    <x v="0"/>
    <n v="114"/>
    <n v="396"/>
    <n v="1691"/>
    <n v="79306.624800000005"/>
    <n v="695.67214736842095"/>
    <n v="3.4736842105263199"/>
    <n v="4.2702020202020199"/>
    <n v="8943.1247999999996"/>
    <n v="0.112766428057597"/>
    <n v="4978.47479999999"/>
    <n v="6.2775018008331601E-2"/>
    <x v="109"/>
    <x v="393"/>
    <x v="343"/>
  </r>
  <r>
    <x v="1"/>
    <x v="153"/>
    <x v="153"/>
    <x v="0"/>
    <x v="0"/>
    <x v="0"/>
    <n v="30"/>
    <n v="30"/>
    <n v="75"/>
    <n v="3529.5749999999998"/>
    <n v="117.6525"/>
    <n v="1"/>
    <n v="2.5"/>
    <n v="489.32499999999999"/>
    <n v="0.13863567143353001"/>
    <n v="-380.67500000000001"/>
    <n v="-0.107852928468725"/>
    <x v="254"/>
    <x v="49"/>
    <x v="298"/>
  </r>
  <r>
    <x v="1"/>
    <x v="154"/>
    <x v="154"/>
    <x v="2"/>
    <x v="15"/>
    <x v="0"/>
    <n v="54"/>
    <n v="63"/>
    <n v="162"/>
    <n v="6397.9040000000095"/>
    <n v="118.479703703704"/>
    <n v="1.1666666666666701"/>
    <n v="2.5714285714285698"/>
    <n v="1102.654"/>
    <n v="0.17234613085785599"/>
    <n v="-694.64599999999996"/>
    <n v="-0.10857399548352099"/>
    <x v="241"/>
    <x v="95"/>
    <x v="146"/>
  </r>
  <r>
    <x v="1"/>
    <x v="156"/>
    <x v="156"/>
    <x v="0"/>
    <x v="0"/>
    <x v="0"/>
    <n v="11"/>
    <n v="45"/>
    <n v="170"/>
    <n v="8825.84"/>
    <n v="802.34909090909105"/>
    <n v="4.0909090909090899"/>
    <n v="3.7777777777777799"/>
    <n v="2042.34"/>
    <n v="0.23140460284800099"/>
    <n v="1690.84"/>
    <n v="0.19157836534539499"/>
    <x v="317"/>
    <x v="212"/>
    <x v="325"/>
  </r>
  <r>
    <x v="1"/>
    <x v="157"/>
    <x v="157"/>
    <x v="5"/>
    <x v="10"/>
    <x v="1"/>
    <n v="169"/>
    <n v="877"/>
    <n v="5587"/>
    <n v="237638.25399999999"/>
    <n v="1406.1435147929001"/>
    <n v="5.18934911242604"/>
    <n v="6.3705815279361504"/>
    <n v="27562.004000000001"/>
    <n v="0.115983026874116"/>
    <n v="21391.304"/>
    <n v="9.0016247973274496E-2"/>
    <x v="331"/>
    <x v="168"/>
    <x v="330"/>
  </r>
  <r>
    <x v="1"/>
    <x v="158"/>
    <x v="158"/>
    <x v="4"/>
    <x v="27"/>
    <x v="0"/>
    <n v="135"/>
    <n v="207"/>
    <n v="1014"/>
    <n v="45742.2192"/>
    <n v="338.831253333333"/>
    <n v="1.5333333333333301"/>
    <n v="4.8985507246376798"/>
    <n v="5712.7191999999995"/>
    <n v="0.124889419444695"/>
    <n v="1009.3192"/>
    <n v="2.2065374563199999E-2"/>
    <x v="125"/>
    <x v="77"/>
    <x v="131"/>
  </r>
  <r>
    <x v="1"/>
    <x v="159"/>
    <x v="159"/>
    <x v="4"/>
    <x v="22"/>
    <x v="0"/>
    <n v="89"/>
    <n v="337"/>
    <n v="1196"/>
    <n v="59535.388800000001"/>
    <n v="668.93695280898896"/>
    <n v="3.78651685393258"/>
    <n v="3.5489614243323402"/>
    <n v="8000.1387999999997"/>
    <n v="0.134376191392236"/>
    <n v="4665.2287999999999"/>
    <n v="7.8360600208257997E-2"/>
    <x v="59"/>
    <x v="266"/>
    <x v="282"/>
  </r>
  <r>
    <x v="1"/>
    <x v="160"/>
    <x v="160"/>
    <x v="3"/>
    <x v="5"/>
    <x v="0"/>
    <n v="3"/>
    <n v="3"/>
    <n v="4"/>
    <n v="166.36799999999999"/>
    <n v="55.456000000000003"/>
    <n v="1"/>
    <n v="1.3333333333333299"/>
    <n v="47.368000000000002"/>
    <n v="0.28471821504135397"/>
    <n v="-48.932000000000002"/>
    <n v="-0.29411906135795302"/>
    <x v="390"/>
    <x v="394"/>
    <x v="297"/>
  </r>
  <r>
    <x v="1"/>
    <x v="161"/>
    <x v="161"/>
    <x v="2"/>
    <x v="16"/>
    <x v="0"/>
    <n v="64"/>
    <n v="221"/>
    <n v="817"/>
    <n v="37267.788"/>
    <n v="582.30918750000001"/>
    <n v="3.453125"/>
    <n v="3.6968325791855201"/>
    <n v="5250.7879999999996"/>
    <n v="0.14089347079037801"/>
    <n v="2963.538"/>
    <n v="7.9520093867658501E-2"/>
    <x v="288"/>
    <x v="139"/>
    <x v="88"/>
  </r>
  <r>
    <x v="1"/>
    <x v="162"/>
    <x v="162"/>
    <x v="0"/>
    <x v="0"/>
    <x v="0"/>
    <n v="121"/>
    <n v="420"/>
    <n v="1479"/>
    <n v="59647.652699999999"/>
    <n v="492.95580743801702"/>
    <n v="3.4710743801652901"/>
    <n v="3.52142857142857"/>
    <n v="6142.4026999999996"/>
    <n v="0.102978112665949"/>
    <n v="2339.9027000000001"/>
    <n v="3.9228747387070301E-2"/>
    <x v="200"/>
    <x v="287"/>
    <x v="288"/>
  </r>
  <r>
    <x v="1"/>
    <x v="163"/>
    <x v="163"/>
    <x v="0"/>
    <x v="0"/>
    <x v="0"/>
    <n v="12"/>
    <n v="19"/>
    <n v="55"/>
    <n v="2513.373"/>
    <n v="209.44775000000001"/>
    <n v="1.5833333333333299"/>
    <n v="2.8947368421052602"/>
    <n v="559.87300000000005"/>
    <n v="0.222757624912816"/>
    <n v="204.87299999999999"/>
    <n v="8.1513169752360504E-2"/>
    <x v="90"/>
    <x v="90"/>
    <x v="22"/>
  </r>
  <r>
    <x v="1"/>
    <x v="164"/>
    <x v="164"/>
    <x v="3"/>
    <x v="5"/>
    <x v="1"/>
    <n v="72"/>
    <n v="191"/>
    <n v="579"/>
    <n v="28216.968000000001"/>
    <n v="391.90233333333299"/>
    <n v="2.6527777777777799"/>
    <n v="3.0314136125654501"/>
    <n v="6182.9679999999998"/>
    <n v="0.21912233802015901"/>
    <n v="3834.0680000000002"/>
    <n v="0.13587810001414799"/>
    <x v="174"/>
    <x v="325"/>
    <x v="21"/>
  </r>
  <r>
    <x v="1"/>
    <x v="165"/>
    <x v="165"/>
    <x v="1"/>
    <x v="8"/>
    <x v="0"/>
    <n v="51"/>
    <n v="87"/>
    <n v="159"/>
    <n v="7906.7280000000101"/>
    <n v="155.03388235294099"/>
    <n v="1.70588235294118"/>
    <n v="1.82758620689655"/>
    <n v="1882.4780000000001"/>
    <n v="0.23808558989255699"/>
    <n v="95.077999999999605"/>
    <n v="1.202494887898E-2"/>
    <x v="150"/>
    <x v="142"/>
    <x v="350"/>
  </r>
  <r>
    <x v="1"/>
    <x v="166"/>
    <x v="166"/>
    <x v="1"/>
    <x v="8"/>
    <x v="0"/>
    <n v="7"/>
    <n v="12"/>
    <n v="12"/>
    <n v="634.30399999999997"/>
    <n v="90.614857142857204"/>
    <n v="1.71428571428571"/>
    <n v="1"/>
    <n v="113.804"/>
    <n v="0.17941554838058699"/>
    <n v="-131.596"/>
    <n v="-0.207465190192715"/>
    <x v="391"/>
    <x v="395"/>
    <x v="7"/>
  </r>
  <r>
    <x v="1"/>
    <x v="389"/>
    <x v="389"/>
    <x v="5"/>
    <x v="36"/>
    <x v="0"/>
    <n v="101"/>
    <n v="282"/>
    <n v="1374"/>
    <n v="55987.955999999998"/>
    <n v="554.33619801980205"/>
    <n v="2.7920792079207901"/>
    <n v="4.8723404255319096"/>
    <n v="3446.7059999999901"/>
    <n v="6.1561561561561402E-2"/>
    <n v="8.2559999999919107"/>
    <n v="1.47460285922778E-4"/>
    <x v="191"/>
    <x v="137"/>
    <x v="190"/>
  </r>
  <r>
    <x v="1"/>
    <x v="167"/>
    <x v="167"/>
    <x v="0"/>
    <x v="0"/>
    <x v="0"/>
    <n v="15"/>
    <n v="33"/>
    <n v="60"/>
    <n v="2798.9279999999999"/>
    <n v="186.59520000000001"/>
    <n v="2.2000000000000002"/>
    <n v="1.8181818181818199"/>
    <n v="174.678"/>
    <n v="6.2408893690727302E-2"/>
    <n v="-278.322"/>
    <n v="-9.9438785134880303E-2"/>
    <x v="179"/>
    <x v="220"/>
    <x v="286"/>
  </r>
  <r>
    <x v="1"/>
    <x v="390"/>
    <x v="390"/>
    <x v="1"/>
    <x v="37"/>
    <x v="0"/>
    <n v="83"/>
    <n v="92"/>
    <n v="470"/>
    <n v="20573.495999999999"/>
    <n v="247.87344578313201"/>
    <n v="1.1084337349397599"/>
    <n v="5.1086956521739104"/>
    <n v="3746.4960000000001"/>
    <n v="0.18210303197861999"/>
    <n v="897.09599999999796"/>
    <n v="4.3604451085999099E-2"/>
    <x v="9"/>
    <x v="336"/>
    <x v="72"/>
  </r>
  <r>
    <x v="1"/>
    <x v="168"/>
    <x v="168"/>
    <x v="0"/>
    <x v="11"/>
    <x v="1"/>
    <n v="252"/>
    <n v="935"/>
    <n v="5923"/>
    <n v="250223.93900000001"/>
    <n v="992.95213888888895"/>
    <n v="3.71031746031746"/>
    <n v="6.3347593582887702"/>
    <n v="25741.938999999998"/>
    <n v="0.102875604559962"/>
    <n v="17094.188999999998"/>
    <n v="6.8315561925511803E-2"/>
    <x v="4"/>
    <x v="4"/>
    <x v="5"/>
  </r>
  <r>
    <x v="1"/>
    <x v="169"/>
    <x v="169"/>
    <x v="3"/>
    <x v="5"/>
    <x v="0"/>
    <n v="31"/>
    <n v="71"/>
    <n v="268"/>
    <n v="11664.255999999999"/>
    <n v="376.26632258064501"/>
    <n v="2.2903225806451601"/>
    <n v="3.77464788732394"/>
    <n v="3070.0059999999999"/>
    <n v="0.26319775560481501"/>
    <n v="2032.0060000000001"/>
    <n v="0.17420793919475"/>
    <x v="245"/>
    <x v="120"/>
    <x v="336"/>
  </r>
  <r>
    <x v="1"/>
    <x v="391"/>
    <x v="391"/>
    <x v="3"/>
    <x v="5"/>
    <x v="0"/>
    <n v="33"/>
    <n v="90"/>
    <n v="349"/>
    <n v="16268.407999999999"/>
    <n v="492.982060606061"/>
    <n v="2.7272727272727302"/>
    <n v="3.87777777777778"/>
    <n v="3189.1579999999999"/>
    <n v="0.19603380982330901"/>
    <n v="2068.808"/>
    <n v="0.12716720652690799"/>
    <x v="44"/>
    <x v="324"/>
    <x v="47"/>
  </r>
  <r>
    <x v="1"/>
    <x v="170"/>
    <x v="170"/>
    <x v="0"/>
    <x v="11"/>
    <x v="1"/>
    <n v="120"/>
    <n v="274"/>
    <n v="958"/>
    <n v="44680.0308"/>
    <n v="372.33359000000002"/>
    <n v="2.2833333333333301"/>
    <n v="3.4963503649634999"/>
    <n v="6823.5308000000005"/>
    <n v="0.15271992158071701"/>
    <n v="3191.5308"/>
    <n v="7.14308102043653E-2"/>
    <x v="50"/>
    <x v="164"/>
    <x v="339"/>
  </r>
  <r>
    <x v="1"/>
    <x v="392"/>
    <x v="392"/>
    <x v="1"/>
    <x v="6"/>
    <x v="0"/>
    <n v="37"/>
    <n v="55"/>
    <n v="130"/>
    <n v="6246.96"/>
    <n v="168.83675675675701"/>
    <n v="1.48648648648649"/>
    <n v="2.3636363636363602"/>
    <n v="1672.46"/>
    <n v="0.26772382086646901"/>
    <n v="385.46"/>
    <n v="6.17036126371866E-2"/>
    <x v="250"/>
    <x v="74"/>
    <x v="144"/>
  </r>
  <r>
    <x v="1"/>
    <x v="171"/>
    <x v="171"/>
    <x v="5"/>
    <x v="17"/>
    <x v="0"/>
    <n v="50"/>
    <n v="86"/>
    <n v="167"/>
    <n v="9327.4639999999999"/>
    <n v="186.54928000000001"/>
    <n v="1.72"/>
    <n v="1.9418604651162801"/>
    <n v="2495.4639999999999"/>
    <n v="0.26753938691159801"/>
    <n v="851.41399999999999"/>
    <n v="9.1280330859491901E-2"/>
    <x v="197"/>
    <x v="171"/>
    <x v="73"/>
  </r>
  <r>
    <x v="1"/>
    <x v="393"/>
    <x v="393"/>
    <x v="5"/>
    <x v="36"/>
    <x v="0"/>
    <n v="8"/>
    <n v="13"/>
    <n v="22"/>
    <n v="545.42399999999998"/>
    <n v="68.177999999999997"/>
    <n v="1.625"/>
    <n v="1.6923076923076901"/>
    <n v="130.67400000000001"/>
    <n v="0.239582416615331"/>
    <n v="-131.626"/>
    <n v="-0.24132784769280399"/>
    <x v="392"/>
    <x v="85"/>
    <x v="18"/>
  </r>
  <r>
    <x v="1"/>
    <x v="172"/>
    <x v="172"/>
    <x v="0"/>
    <x v="29"/>
    <x v="1"/>
    <n v="369"/>
    <n v="2031"/>
    <n v="10055"/>
    <n v="386668.39250000002"/>
    <n v="1047.8818224932299"/>
    <n v="5.5040650406504099"/>
    <n v="4.9507631708517996"/>
    <n v="15134.6425"/>
    <n v="3.9141142109255803E-2"/>
    <n v="2316.9924999999998"/>
    <n v="5.9921952374216696E-3"/>
    <x v="182"/>
    <x v="342"/>
    <x v="181"/>
  </r>
  <r>
    <x v="1"/>
    <x v="173"/>
    <x v="173"/>
    <x v="4"/>
    <x v="27"/>
    <x v="0"/>
    <n v="112"/>
    <n v="351"/>
    <n v="1179"/>
    <n v="53319.93"/>
    <n v="476.07080357142797"/>
    <n v="3.1339285714285698"/>
    <n v="3.3589743589743599"/>
    <n v="7512.43"/>
    <n v="0.14089347079037801"/>
    <n v="3403.49"/>
    <n v="6.3831479148603501E-2"/>
    <x v="158"/>
    <x v="96"/>
    <x v="255"/>
  </r>
  <r>
    <x v="1"/>
    <x v="174"/>
    <x v="174"/>
    <x v="1"/>
    <x v="1"/>
    <x v="0"/>
    <n v="56"/>
    <n v="170"/>
    <n v="628"/>
    <n v="24334.603999999999"/>
    <n v="434.54649999999998"/>
    <n v="3.03571428571429"/>
    <n v="3.6941176470588202"/>
    <n v="2757.8539999999998"/>
    <n v="0.113330547725371"/>
    <n v="710.26399999999705"/>
    <n v="2.91874073644263E-2"/>
    <x v="336"/>
    <x v="165"/>
    <x v="269"/>
  </r>
  <r>
    <x v="1"/>
    <x v="175"/>
    <x v="175"/>
    <x v="4"/>
    <x v="7"/>
    <x v="0"/>
    <n v="45"/>
    <n v="78"/>
    <n v="222"/>
    <n v="11634.224"/>
    <n v="258.538311111111"/>
    <n v="1.7333333333333301"/>
    <n v="2.8461538461538498"/>
    <n v="2351.4740000000002"/>
    <n v="0.20211696113122801"/>
    <n v="773.46400000000096"/>
    <n v="6.6481786838555004E-2"/>
    <x v="113"/>
    <x v="333"/>
    <x v="211"/>
  </r>
  <r>
    <x v="1"/>
    <x v="177"/>
    <x v="177"/>
    <x v="0"/>
    <x v="0"/>
    <x v="0"/>
    <n v="42"/>
    <n v="81"/>
    <n v="243"/>
    <n v="9581.9418000000005"/>
    <n v="228.14147142857101"/>
    <n v="1.9285714285714299"/>
    <n v="3"/>
    <n v="1926.9418000000001"/>
    <n v="0.20110138844717201"/>
    <n v="670.44179999999903"/>
    <n v="6.9969304134157806E-2"/>
    <x v="286"/>
    <x v="121"/>
    <x v="113"/>
  </r>
  <r>
    <x v="1"/>
    <x v="178"/>
    <x v="178"/>
    <x v="0"/>
    <x v="0"/>
    <x v="0"/>
    <n v="48"/>
    <n v="70"/>
    <n v="132"/>
    <n v="5939.0496000000003"/>
    <n v="123.7302"/>
    <n v="1.4583333333333299"/>
    <n v="1.8857142857142899"/>
    <n v="1042.2996000000001"/>
    <n v="0.17549939303419901"/>
    <n v="-371.7004"/>
    <n v="-6.2585838650008996E-2"/>
    <x v="393"/>
    <x v="279"/>
    <x v="79"/>
  </r>
  <r>
    <x v="1"/>
    <x v="179"/>
    <x v="179"/>
    <x v="1"/>
    <x v="1"/>
    <x v="0"/>
    <n v="16"/>
    <n v="48"/>
    <n v="111"/>
    <n v="4016.3820000000001"/>
    <n v="251.023875"/>
    <n v="3"/>
    <n v="2.3125"/>
    <n v="565.88199999999995"/>
    <n v="0.14089347079037801"/>
    <n v="-19.088000000000399"/>
    <n v="-4.7525359888577201E-3"/>
    <x v="272"/>
    <x v="197"/>
    <x v="337"/>
  </r>
  <r>
    <x v="1"/>
    <x v="394"/>
    <x v="394"/>
    <x v="5"/>
    <x v="18"/>
    <x v="1"/>
    <n v="204"/>
    <n v="354"/>
    <n v="1217"/>
    <n v="54732.735000000001"/>
    <n v="268.29772058823499"/>
    <n v="1.73529411764706"/>
    <n v="3.4378531073446301"/>
    <n v="7711.4849999999997"/>
    <n v="0.14089347079037801"/>
    <n v="964.78499999999497"/>
    <n v="1.76272024410985E-2"/>
    <x v="266"/>
    <x v="88"/>
    <x v="284"/>
  </r>
  <r>
    <x v="1"/>
    <x v="180"/>
    <x v="180"/>
    <x v="2"/>
    <x v="16"/>
    <x v="1"/>
    <n v="143"/>
    <n v="290"/>
    <n v="868"/>
    <n v="43108.936800000003"/>
    <n v="301.461096503497"/>
    <n v="2.0279720279720301"/>
    <n v="2.9931034482758601"/>
    <n v="7183.1867999999904"/>
    <n v="0.16662871629902901"/>
    <n v="2290.3868000000002"/>
    <n v="5.3130208490783197E-2"/>
    <x v="189"/>
    <x v="214"/>
    <x v="248"/>
  </r>
  <r>
    <x v="1"/>
    <x v="181"/>
    <x v="181"/>
    <x v="3"/>
    <x v="32"/>
    <x v="0"/>
    <n v="61"/>
    <n v="110"/>
    <n v="417"/>
    <n v="16824.117600000001"/>
    <n v="275.80520655737701"/>
    <n v="1.8032786885245899"/>
    <n v="3.7909090909090901"/>
    <n v="2507.8676"/>
    <n v="0.149063841541383"/>
    <n v="495.86759999999998"/>
    <n v="2.94736170888392E-2"/>
    <x v="364"/>
    <x v="335"/>
    <x v="238"/>
  </r>
  <r>
    <x v="1"/>
    <x v="182"/>
    <x v="182"/>
    <x v="0"/>
    <x v="19"/>
    <x v="1"/>
    <n v="588"/>
    <n v="1983"/>
    <n v="9722"/>
    <n v="394412.92560000002"/>
    <n v="670.770281632653"/>
    <n v="3.37244897959184"/>
    <n v="4.9026727181038803"/>
    <n v="24280.675599999999"/>
    <n v="6.1561561561561597E-2"/>
    <n v="4725.7255999999397"/>
    <n v="1.1981670207209701E-2"/>
    <x v="237"/>
    <x v="12"/>
    <x v="126"/>
  </r>
  <r>
    <x v="1"/>
    <x v="183"/>
    <x v="183"/>
    <x v="5"/>
    <x v="17"/>
    <x v="0"/>
    <n v="31"/>
    <n v="31"/>
    <n v="121"/>
    <n v="5291.0320000000002"/>
    <n v="170.67845161290299"/>
    <n v="1"/>
    <n v="3.9032258064516099"/>
    <n v="1314.0319999999999"/>
    <n v="0.24835079432519"/>
    <n v="318.93200000000002"/>
    <n v="6.02778437174449E-2"/>
    <x v="2"/>
    <x v="293"/>
    <x v="210"/>
  </r>
  <r>
    <x v="1"/>
    <x v="184"/>
    <x v="184"/>
    <x v="5"/>
    <x v="21"/>
    <x v="0"/>
    <n v="204"/>
    <n v="457"/>
    <n v="4141"/>
    <n v="156054.696"/>
    <n v="764.97400000000005"/>
    <n v="2.2401960784313699"/>
    <n v="9.0612691466083195"/>
    <n v="11826.696"/>
    <n v="7.5785582255083195E-2"/>
    <n v="5003.2960000000103"/>
    <n v="3.2061169117269098E-2"/>
    <x v="265"/>
    <x v="180"/>
    <x v="355"/>
  </r>
  <r>
    <x v="1"/>
    <x v="185"/>
    <x v="185"/>
    <x v="4"/>
    <x v="22"/>
    <x v="1"/>
    <n v="109"/>
    <n v="274"/>
    <n v="759"/>
    <n v="33139.661999999997"/>
    <n v="304.03359633027497"/>
    <n v="2.5137614678899101"/>
    <n v="2.7700729927007299"/>
    <n v="4669.1620000000003"/>
    <n v="0.14089347079037801"/>
    <n v="877.21199999999499"/>
    <n v="2.6470155308162002E-2"/>
    <x v="224"/>
    <x v="181"/>
    <x v="183"/>
  </r>
  <r>
    <x v="1"/>
    <x v="186"/>
    <x v="186"/>
    <x v="4"/>
    <x v="27"/>
    <x v="1"/>
    <n v="184"/>
    <n v="617"/>
    <n v="3787"/>
    <n v="144844.88320000001"/>
    <n v="787.20045217391305"/>
    <n v="3.35326086956522"/>
    <n v="6.1377633711507302"/>
    <n v="7610.1331999999902"/>
    <n v="5.25398828862461E-2"/>
    <n v="1122.9731999999899"/>
    <n v="7.75293662565493E-3"/>
    <x v="343"/>
    <x v="158"/>
    <x v="58"/>
  </r>
  <r>
    <x v="1"/>
    <x v="395"/>
    <x v="395"/>
    <x v="1"/>
    <x v="1"/>
    <x v="0"/>
    <n v="36"/>
    <n v="134"/>
    <n v="688"/>
    <n v="34906.628799999999"/>
    <n v="969.62857777777799"/>
    <n v="3.7222222222222201"/>
    <n v="5.1343283582089496"/>
    <n v="6212.1288000000004"/>
    <n v="0.177964157913754"/>
    <n v="4865.2187999999996"/>
    <n v="0.13937807709462899"/>
    <x v="23"/>
    <x v="184"/>
    <x v="322"/>
  </r>
  <r>
    <x v="1"/>
    <x v="187"/>
    <x v="187"/>
    <x v="2"/>
    <x v="24"/>
    <x v="0"/>
    <n v="252"/>
    <n v="476"/>
    <n v="2004"/>
    <n v="76849.775999999998"/>
    <n v="304.95942857142899"/>
    <n v="1.8888888888888899"/>
    <n v="4.21008403361345"/>
    <n v="-999.47400000000903"/>
    <n v="-1.30055551495688E-2"/>
    <n v="-9584.8739999999998"/>
    <n v="-0.124722211291806"/>
    <x v="229"/>
    <x v="396"/>
    <x v="389"/>
  </r>
  <r>
    <x v="1"/>
    <x v="188"/>
    <x v="188"/>
    <x v="0"/>
    <x v="20"/>
    <x v="0"/>
    <n v="85"/>
    <n v="311"/>
    <n v="1128"/>
    <n v="60034.639199999998"/>
    <n v="706.28987294117599"/>
    <n v="3.6588235294117601"/>
    <n v="3.6270096463022501"/>
    <n v="16539.639200000001"/>
    <n v="0.275501600749189"/>
    <n v="13856.1392"/>
    <n v="0.23080240648802"/>
    <x v="152"/>
    <x v="141"/>
    <x v="265"/>
  </r>
  <r>
    <x v="1"/>
    <x v="189"/>
    <x v="189"/>
    <x v="0"/>
    <x v="11"/>
    <x v="0"/>
    <n v="51"/>
    <n v="136"/>
    <n v="608"/>
    <n v="29276.736000000001"/>
    <n v="574.05364705882403"/>
    <n v="2.6666666666666701"/>
    <n v="4.4705882352941204"/>
    <n v="6860.2359999999999"/>
    <n v="0.234323798937149"/>
    <n v="5297.7359999999999"/>
    <n v="0.18095377845399199"/>
    <x v="29"/>
    <x v="75"/>
    <x v="390"/>
  </r>
  <r>
    <x v="1"/>
    <x v="190"/>
    <x v="190"/>
    <x v="5"/>
    <x v="17"/>
    <x v="0"/>
    <n v="16"/>
    <n v="25"/>
    <n v="52"/>
    <n v="1767.5840000000001"/>
    <n v="110.474"/>
    <n v="1.5625"/>
    <n v="2.08"/>
    <n v="400.334"/>
    <n v="0.22648654887122799"/>
    <n v="-123.166"/>
    <n v="-6.9680422542860707E-2"/>
    <x v="297"/>
    <x v="301"/>
    <x v="45"/>
  </r>
  <r>
    <x v="1"/>
    <x v="191"/>
    <x v="191"/>
    <x v="4"/>
    <x v="27"/>
    <x v="0"/>
    <n v="71"/>
    <n v="304"/>
    <n v="1443"/>
    <n v="67059.494999999995"/>
    <n v="944.49992957746497"/>
    <n v="4.28169014084507"/>
    <n v="4.7467105263157903"/>
    <n v="9448.2449999999899"/>
    <n v="0.14089347079037801"/>
    <n v="6749.8849999999902"/>
    <n v="0.100655171948432"/>
    <x v="313"/>
    <x v="202"/>
    <x v="4"/>
  </r>
  <r>
    <x v="1"/>
    <x v="192"/>
    <x v="192"/>
    <x v="4"/>
    <x v="7"/>
    <x v="0"/>
    <n v="5"/>
    <n v="7"/>
    <n v="22"/>
    <n v="766.22400000000005"/>
    <n v="153.2448"/>
    <n v="1.4"/>
    <n v="3.1428571428571401"/>
    <n v="182.72399999999999"/>
    <n v="0.238473344609409"/>
    <n v="9.3239999999999998"/>
    <n v="1.21687652696861E-2"/>
    <x v="394"/>
    <x v="18"/>
    <x v="290"/>
  </r>
  <r>
    <x v="1"/>
    <x v="396"/>
    <x v="396"/>
    <x v="1"/>
    <x v="37"/>
    <x v="0"/>
    <n v="17"/>
    <n v="33"/>
    <n v="72"/>
    <n v="4319.424"/>
    <n v="254.083764705882"/>
    <n v="1.9411764705882399"/>
    <n v="2.1818181818181799"/>
    <n v="884.17399999999998"/>
    <n v="0.20469720036745601"/>
    <n v="283.57400000000001"/>
    <n v="6.5650883080707004E-2"/>
    <x v="247"/>
    <x v="344"/>
    <x v="368"/>
  </r>
  <r>
    <x v="1"/>
    <x v="193"/>
    <x v="193"/>
    <x v="2"/>
    <x v="16"/>
    <x v="0"/>
    <n v="100"/>
    <n v="351"/>
    <n v="1665"/>
    <n v="70700.652000000002"/>
    <n v="707.00652000000002"/>
    <n v="3.51"/>
    <n v="4.7435897435897401"/>
    <n v="11154.402"/>
    <n v="0.15776943612910399"/>
    <n v="7572.152"/>
    <n v="0.107101586559626"/>
    <x v="262"/>
    <x v="235"/>
    <x v="180"/>
  </r>
  <r>
    <x v="1"/>
    <x v="194"/>
    <x v="194"/>
    <x v="3"/>
    <x v="30"/>
    <x v="0"/>
    <n v="30"/>
    <n v="71"/>
    <n v="340"/>
    <n v="15443.079"/>
    <n v="514.76930000000004"/>
    <n v="2.3666666666666698"/>
    <n v="4.7887323943661997"/>
    <n v="2175.8290000000002"/>
    <n v="0.14089347079037801"/>
    <n v="1167.729"/>
    <n v="7.5615037648903996E-2"/>
    <x v="101"/>
    <x v="67"/>
    <x v="56"/>
  </r>
  <r>
    <x v="1"/>
    <x v="195"/>
    <x v="195"/>
    <x v="2"/>
    <x v="15"/>
    <x v="0"/>
    <n v="44"/>
    <n v="124"/>
    <n v="604"/>
    <n v="30403.168000000001"/>
    <n v="690.98109090909099"/>
    <n v="2.8181818181818201"/>
    <n v="4.8709677419354804"/>
    <n v="7355.9180000000097"/>
    <n v="0.24194577354570401"/>
    <n v="5814.268"/>
    <n v="0.19123888668444"/>
    <x v="201"/>
    <x v="87"/>
    <x v="360"/>
  </r>
  <r>
    <x v="1"/>
    <x v="196"/>
    <x v="196"/>
    <x v="3"/>
    <x v="33"/>
    <x v="0"/>
    <n v="18"/>
    <n v="33"/>
    <n v="123"/>
    <n v="5545.2960000000003"/>
    <n v="308.072"/>
    <n v="1.8333333333333299"/>
    <n v="3.7272727272727302"/>
    <n v="781.29599999999903"/>
    <n v="0.14089347079037801"/>
    <n v="186.99599999999899"/>
    <n v="3.3721554268699001E-2"/>
    <x v="351"/>
    <x v="43"/>
    <x v="70"/>
  </r>
  <r>
    <x v="1"/>
    <x v="197"/>
    <x v="197"/>
    <x v="1"/>
    <x v="3"/>
    <x v="0"/>
    <n v="4"/>
    <n v="54"/>
    <n v="236"/>
    <n v="8638.6880000000001"/>
    <n v="2159.672"/>
    <n v="13.5"/>
    <n v="4.3703703703703702"/>
    <n v="654.68800000000101"/>
    <n v="7.5785582255083306E-2"/>
    <n v="471.43800000000101"/>
    <n v="5.4572870324753102E-2"/>
    <x v="233"/>
    <x v="254"/>
    <x v="305"/>
  </r>
  <r>
    <x v="1"/>
    <x v="198"/>
    <x v="198"/>
    <x v="2"/>
    <x v="15"/>
    <x v="0"/>
    <n v="20"/>
    <n v="29"/>
    <n v="88"/>
    <n v="3979.2959999999998"/>
    <n v="198.9648"/>
    <n v="1.45"/>
    <n v="3.0344827586206899"/>
    <n v="995.54600000000005"/>
    <n v="0.25018143912893098"/>
    <n v="323.64600000000002"/>
    <n v="8.1332476900436601E-2"/>
    <x v="55"/>
    <x v="397"/>
    <x v="46"/>
  </r>
  <r>
    <x v="1"/>
    <x v="199"/>
    <x v="199"/>
    <x v="5"/>
    <x v="12"/>
    <x v="0"/>
    <n v="21"/>
    <n v="39"/>
    <n v="102"/>
    <n v="5293.5839999999998"/>
    <n v="252.075428571429"/>
    <n v="1.8571428571428601"/>
    <n v="2.6153846153846199"/>
    <n v="1088.5840000000001"/>
    <n v="0.20564215095103799"/>
    <n v="394.68400000000003"/>
    <n v="7.45589377631488E-2"/>
    <x v="205"/>
    <x v="150"/>
    <x v="92"/>
  </r>
  <r>
    <x v="1"/>
    <x v="200"/>
    <x v="200"/>
    <x v="4"/>
    <x v="22"/>
    <x v="0"/>
    <n v="90"/>
    <n v="356"/>
    <n v="1820"/>
    <n v="90436.688999999998"/>
    <n v="1004.8521"/>
    <n v="3.9555555555555602"/>
    <n v="5.1123595505618002"/>
    <n v="12741.939"/>
    <n v="0.14089347079037801"/>
    <n v="9351.2289999999994"/>
    <n v="0.103400833261377"/>
    <x v="77"/>
    <x v="123"/>
    <x v="36"/>
  </r>
  <r>
    <x v="1"/>
    <x v="201"/>
    <x v="201"/>
    <x v="1"/>
    <x v="1"/>
    <x v="0"/>
    <n v="130"/>
    <n v="264"/>
    <n v="963"/>
    <n v="43579.578000000001"/>
    <n v="335.22752307692298"/>
    <n v="2.0307692307692302"/>
    <n v="3.6477272727272698"/>
    <n v="6140.0780000000004"/>
    <n v="0.14089347079037801"/>
    <n v="1537.058"/>
    <n v="3.52701441946041E-2"/>
    <x v="19"/>
    <x v="54"/>
    <x v="23"/>
  </r>
  <r>
    <x v="1"/>
    <x v="397"/>
    <x v="397"/>
    <x v="1"/>
    <x v="37"/>
    <x v="0"/>
    <n v="11"/>
    <n v="11"/>
    <n v="20"/>
    <n v="605.44000000000005"/>
    <n v="55.04"/>
    <n v="1"/>
    <n v="1.8181818181818199"/>
    <n v="165.94"/>
    <n v="0.27408165961945002"/>
    <n v="-210.26"/>
    <n v="-0.34728461945031702"/>
    <x v="395"/>
    <x v="119"/>
    <x v="94"/>
  </r>
  <r>
    <x v="1"/>
    <x v="202"/>
    <x v="202"/>
    <x v="5"/>
    <x v="10"/>
    <x v="1"/>
    <n v="185"/>
    <n v="522"/>
    <n v="2084"/>
    <n v="100825.68"/>
    <n v="545.00367567567503"/>
    <n v="2.8216216216216199"/>
    <n v="3.99233716475096"/>
    <n v="14205.68"/>
    <n v="0.14089347079037801"/>
    <n v="7814.6299999999901"/>
    <n v="7.7506345605603599E-2"/>
    <x v="3"/>
    <x v="148"/>
    <x v="193"/>
  </r>
  <r>
    <x v="1"/>
    <x v="203"/>
    <x v="203"/>
    <x v="2"/>
    <x v="16"/>
    <x v="0"/>
    <n v="100"/>
    <n v="118"/>
    <n v="480"/>
    <n v="23590.608"/>
    <n v="235.90608"/>
    <n v="1.18"/>
    <n v="4.0677966101694896"/>
    <n v="4121.6080000000002"/>
    <n v="0.174713937004082"/>
    <n v="791.80799999999704"/>
    <n v="3.35645439914053E-2"/>
    <x v="14"/>
    <x v="162"/>
    <x v="285"/>
  </r>
  <r>
    <x v="1"/>
    <x v="204"/>
    <x v="204"/>
    <x v="4"/>
    <x v="7"/>
    <x v="0"/>
    <n v="25"/>
    <n v="34"/>
    <n v="61"/>
    <n v="3510.712"/>
    <n v="140.42848000000001"/>
    <n v="1.36"/>
    <n v="1.79411764705882"/>
    <n v="838.21199999999999"/>
    <n v="0.23875840570231899"/>
    <n v="-27.587999999999798"/>
    <n v="-7.8582350246901005E-3"/>
    <x v="22"/>
    <x v="98"/>
    <x v="133"/>
  </r>
  <r>
    <x v="1"/>
    <x v="205"/>
    <x v="205"/>
    <x v="3"/>
    <x v="5"/>
    <x v="0"/>
    <n v="35"/>
    <n v="53"/>
    <n v="143"/>
    <n v="8367.65600000001"/>
    <n v="239.07588571428599"/>
    <n v="1.51428571428571"/>
    <n v="2.6981132075471699"/>
    <n v="1700.6559999999999"/>
    <n v="0.20324162465569801"/>
    <n v="557.35600000000204"/>
    <n v="6.6608378738322996E-2"/>
    <x v="15"/>
    <x v="236"/>
    <x v="363"/>
  </r>
  <r>
    <x v="1"/>
    <x v="206"/>
    <x v="206"/>
    <x v="0"/>
    <x v="4"/>
    <x v="0"/>
    <n v="250"/>
    <n v="892"/>
    <n v="3866"/>
    <n v="197720.05119999999"/>
    <n v="790.88020480000102"/>
    <n v="3.5680000000000001"/>
    <n v="4.3340807174887903"/>
    <n v="45064.0511999999"/>
    <n v="0.22791846819024"/>
    <n v="37186.051200000002"/>
    <n v="0.18807425435260999"/>
    <x v="319"/>
    <x v="53"/>
    <x v="237"/>
  </r>
  <r>
    <x v="1"/>
    <x v="398"/>
    <x v="398"/>
    <x v="1"/>
    <x v="37"/>
    <x v="0"/>
    <n v="69"/>
    <n v="134"/>
    <n v="242"/>
    <n v="8128.2120000000004"/>
    <n v="117.800173913043"/>
    <n v="1.9420289855072499"/>
    <n v="1.8059701492537299"/>
    <n v="1145.212"/>
    <n v="0.14089347079037801"/>
    <n v="-1290.6980000000001"/>
    <n v="-0.15879236417554099"/>
    <x v="74"/>
    <x v="215"/>
    <x v="391"/>
  </r>
  <r>
    <x v="1"/>
    <x v="207"/>
    <x v="207"/>
    <x v="3"/>
    <x v="5"/>
    <x v="0"/>
    <n v="31"/>
    <n v="70"/>
    <n v="208"/>
    <n v="11006.335999999999"/>
    <n v="355.043096774194"/>
    <n v="2.2580645161290298"/>
    <n v="2.9714285714285702"/>
    <n v="2824.3359999999998"/>
    <n v="0.25661001081558799"/>
    <n v="1786.886"/>
    <n v="0.16235066783350999"/>
    <x v="341"/>
    <x v="275"/>
    <x v="182"/>
  </r>
  <r>
    <x v="1"/>
    <x v="208"/>
    <x v="208"/>
    <x v="3"/>
    <x v="33"/>
    <x v="0"/>
    <n v="4"/>
    <n v="4"/>
    <n v="29"/>
    <n v="1616.797"/>
    <n v="404.19925000000001"/>
    <n v="1"/>
    <n v="7.25"/>
    <n v="194.797"/>
    <n v="0.120483276502863"/>
    <n v="66.396999999999906"/>
    <n v="4.1066998516201998E-2"/>
    <x v="105"/>
    <x v="105"/>
    <x v="359"/>
  </r>
  <r>
    <x v="1"/>
    <x v="209"/>
    <x v="209"/>
    <x v="0"/>
    <x v="11"/>
    <x v="0"/>
    <n v="7"/>
    <n v="27"/>
    <n v="123"/>
    <n v="5056.1754000000001"/>
    <n v="722.310771428571"/>
    <n v="3.8571428571428599"/>
    <n v="4.5555555555555598"/>
    <n v="520.67539999999997"/>
    <n v="0.102978112665949"/>
    <n v="297.67540000000002"/>
    <n v="5.8873630056425701E-2"/>
    <x v="198"/>
    <x v="65"/>
    <x v="30"/>
  </r>
  <r>
    <x v="1"/>
    <x v="210"/>
    <x v="210"/>
    <x v="1"/>
    <x v="6"/>
    <x v="0"/>
    <n v="36"/>
    <n v="88"/>
    <n v="228"/>
    <n v="9942.9760000000006"/>
    <n v="276.193777777778"/>
    <n v="2.4444444444444402"/>
    <n v="2.5909090909090899"/>
    <n v="2543.4760000000001"/>
    <n v="0.25580630990158298"/>
    <n v="1250.5060000000001"/>
    <n v="0.125767778178284"/>
    <x v="124"/>
    <x v="311"/>
    <x v="323"/>
  </r>
  <r>
    <x v="1"/>
    <x v="211"/>
    <x v="211"/>
    <x v="0"/>
    <x v="0"/>
    <x v="0"/>
    <n v="18"/>
    <n v="65"/>
    <n v="137"/>
    <n v="6193.3040000000001"/>
    <n v="344.07244444444399"/>
    <n v="3.6111111111111098"/>
    <n v="2.10769230769231"/>
    <n v="1571.3040000000001"/>
    <n v="0.25371013597911501"/>
    <n v="1004.304"/>
    <n v="0.16215964854946599"/>
    <x v="93"/>
    <x v="314"/>
    <x v="372"/>
  </r>
  <r>
    <x v="1"/>
    <x v="212"/>
    <x v="212"/>
    <x v="5"/>
    <x v="23"/>
    <x v="0"/>
    <n v="31"/>
    <n v="83"/>
    <n v="292"/>
    <n v="14181.454400000001"/>
    <n v="457.46627096774199"/>
    <n v="2.67741935483871"/>
    <n v="3.5180722891566298"/>
    <n v="1704.7044000000001"/>
    <n v="0.120206598837986"/>
    <n v="652.40439999999796"/>
    <n v="4.60040544219497E-2"/>
    <x v="78"/>
    <x v="352"/>
    <x v="169"/>
  </r>
  <r>
    <x v="1"/>
    <x v="213"/>
    <x v="213"/>
    <x v="5"/>
    <x v="12"/>
    <x v="0"/>
    <n v="8"/>
    <n v="9"/>
    <n v="27"/>
    <n v="1621.384"/>
    <n v="202.673"/>
    <n v="1.125"/>
    <n v="3"/>
    <n v="473.38400000000001"/>
    <n v="0.29196291563257099"/>
    <n v="215.48400000000001"/>
    <n v="0.13290127446675201"/>
    <x v="7"/>
    <x v="271"/>
    <x v="392"/>
  </r>
  <r>
    <x v="1"/>
    <x v="214"/>
    <x v="214"/>
    <x v="2"/>
    <x v="2"/>
    <x v="1"/>
    <n v="56"/>
    <n v="200"/>
    <n v="763"/>
    <n v="31881.758999999998"/>
    <n v="569.31712500000003"/>
    <n v="3.5714285714285698"/>
    <n v="3.8149999999999999"/>
    <n v="3866.259"/>
    <n v="0.121268685331948"/>
    <n v="2024.1590000000001"/>
    <n v="6.3489564675524898E-2"/>
    <x v="370"/>
    <x v="136"/>
    <x v="219"/>
  </r>
  <r>
    <x v="1"/>
    <x v="399"/>
    <x v="399"/>
    <x v="5"/>
    <x v="36"/>
    <x v="0"/>
    <n v="29"/>
    <n v="71"/>
    <n v="178"/>
    <n v="8742.5759999999991"/>
    <n v="301.46813793103502"/>
    <n v="2.4482758620689702"/>
    <n v="2.5070422535211301"/>
    <n v="1840.076"/>
    <n v="0.21047297730096901"/>
    <n v="863.52599999999995"/>
    <n v="9.8772489938892205E-2"/>
    <x v="30"/>
    <x v="358"/>
    <x v="24"/>
  </r>
  <r>
    <x v="1"/>
    <x v="215"/>
    <x v="215"/>
    <x v="2"/>
    <x v="26"/>
    <x v="0"/>
    <n v="34"/>
    <n v="105"/>
    <n v="359"/>
    <n v="17659.334999999999"/>
    <n v="519.39220588235298"/>
    <n v="3.0882352941176499"/>
    <n v="3.4190476190476198"/>
    <n v="2488.085"/>
    <n v="0.14089347079037801"/>
    <n v="1286.2349999999999"/>
    <n v="7.28359816493655E-2"/>
    <x v="120"/>
    <x v="372"/>
    <x v="327"/>
  </r>
  <r>
    <x v="1"/>
    <x v="216"/>
    <x v="216"/>
    <x v="2"/>
    <x v="15"/>
    <x v="0"/>
    <n v="20"/>
    <n v="36"/>
    <n v="63"/>
    <n v="3730.6959999999999"/>
    <n v="186.53479999999999"/>
    <n v="1.8"/>
    <n v="1.75"/>
    <n v="767.94600000000003"/>
    <n v="0.205845236384846"/>
    <n v="88.346000000000203"/>
    <n v="2.3680835961976E-2"/>
    <x v="190"/>
    <x v="196"/>
    <x v="65"/>
  </r>
  <r>
    <x v="1"/>
    <x v="217"/>
    <x v="217"/>
    <x v="4"/>
    <x v="22"/>
    <x v="0"/>
    <n v="18"/>
    <n v="63"/>
    <n v="200"/>
    <n v="8707.2999999999993"/>
    <n v="483.73888888888899"/>
    <n v="3.5"/>
    <n v="3.17460317460317"/>
    <n v="845.8"/>
    <n v="9.7136885142351803E-2"/>
    <n v="177.97"/>
    <n v="2.0439171729468301E-2"/>
    <x v="357"/>
    <x v="198"/>
    <x v="115"/>
  </r>
  <r>
    <x v="1"/>
    <x v="218"/>
    <x v="218"/>
    <x v="4"/>
    <x v="7"/>
    <x v="0"/>
    <n v="37"/>
    <n v="91"/>
    <n v="232"/>
    <n v="11402.144"/>
    <n v="308.16605405405397"/>
    <n v="2.4594594594594601"/>
    <n v="2.5494505494505502"/>
    <n v="2606.1439999999998"/>
    <n v="0.22856613633365799"/>
    <n v="1276.5340000000001"/>
    <n v="0.111955611155235"/>
    <x v="300"/>
    <x v="56"/>
    <x v="162"/>
  </r>
  <r>
    <x v="1"/>
    <x v="219"/>
    <x v="219"/>
    <x v="3"/>
    <x v="32"/>
    <x v="0"/>
    <n v="250"/>
    <n v="603"/>
    <n v="2818"/>
    <n v="97155.695600000006"/>
    <n v="388.62278240000001"/>
    <n v="2.4119999999999999"/>
    <n v="4.67330016583748"/>
    <n v="-5389.80439999999"/>
    <n v="-5.54759488542017E-2"/>
    <n v="-13798.704400000001"/>
    <n v="-0.14202671613623799"/>
    <x v="235"/>
    <x v="398"/>
    <x v="393"/>
  </r>
  <r>
    <x v="1"/>
    <x v="220"/>
    <x v="220"/>
    <x v="3"/>
    <x v="5"/>
    <x v="0"/>
    <n v="10"/>
    <n v="30"/>
    <n v="74"/>
    <n v="3998.6080000000002"/>
    <n v="399.86079999999998"/>
    <n v="3"/>
    <n v="2.4666666666666699"/>
    <n v="1087.8579999999999"/>
    <n v="0.27205917659345502"/>
    <n v="744.85799999999995"/>
    <n v="0.18627932520517099"/>
    <x v="283"/>
    <x v="20"/>
    <x v="114"/>
  </r>
  <r>
    <x v="1"/>
    <x v="221"/>
    <x v="221"/>
    <x v="1"/>
    <x v="1"/>
    <x v="1"/>
    <n v="157"/>
    <n v="658"/>
    <n v="2218"/>
    <n v="84869.082999999897"/>
    <n v="540.56740764331096"/>
    <n v="4.1910828025477702"/>
    <n v="3.37082066869301"/>
    <n v="3966.0830000000001"/>
    <n v="4.6731776281829403E-2"/>
    <n v="-1703.2170000000001"/>
    <n v="-2.00687569582907E-2"/>
    <x v="148"/>
    <x v="399"/>
    <x v="394"/>
  </r>
  <r>
    <x v="1"/>
    <x v="222"/>
    <x v="222"/>
    <x v="5"/>
    <x v="12"/>
    <x v="0"/>
    <n v="32"/>
    <n v="32"/>
    <n v="86"/>
    <n v="3299.3119999999999"/>
    <n v="103.1035"/>
    <n v="1"/>
    <n v="2.6875"/>
    <n v="869.81200000000001"/>
    <n v="0.26363435770851601"/>
    <n v="-157.38800000000001"/>
    <n v="-4.7703278744174502E-2"/>
    <x v="28"/>
    <x v="247"/>
    <x v="119"/>
  </r>
  <r>
    <x v="1"/>
    <x v="223"/>
    <x v="223"/>
    <x v="1"/>
    <x v="1"/>
    <x v="0"/>
    <n v="26"/>
    <n v="104"/>
    <n v="487"/>
    <n v="26118.414000000001"/>
    <n v="1004.5543846153799"/>
    <n v="4"/>
    <n v="4.6826923076923102"/>
    <n v="3679.9140000000002"/>
    <n v="0.14089347079037801"/>
    <n v="2698.3739999999998"/>
    <n v="0.10331308784675799"/>
    <x v="97"/>
    <x v="62"/>
    <x v="185"/>
  </r>
  <r>
    <x v="1"/>
    <x v="400"/>
    <x v="400"/>
    <x v="5"/>
    <x v="35"/>
    <x v="0"/>
    <n v="163"/>
    <n v="483"/>
    <n v="2659"/>
    <n v="108054.77039999999"/>
    <n v="662.91270184049097"/>
    <n v="2.96319018404908"/>
    <n v="5.5051759834368497"/>
    <n v="6652.0203999999903"/>
    <n v="6.1561561561561499E-2"/>
    <n v="1074.87039999999"/>
    <n v="9.9474590156547697E-3"/>
    <x v="25"/>
    <x v="99"/>
    <x v="333"/>
  </r>
  <r>
    <x v="1"/>
    <x v="224"/>
    <x v="224"/>
    <x v="0"/>
    <x v="11"/>
    <x v="0"/>
    <n v="96"/>
    <n v="300"/>
    <n v="988"/>
    <n v="36742.872000000003"/>
    <n v="382.73824999999999"/>
    <n v="3.125"/>
    <n v="3.2933333333333299"/>
    <n v="-2573.1280000000102"/>
    <n v="-7.0030671527255797E-2"/>
    <n v="-5555.1280000000097"/>
    <n v="-0.15118927012564501"/>
    <x v="303"/>
    <x v="400"/>
    <x v="395"/>
  </r>
  <r>
    <x v="1"/>
    <x v="226"/>
    <x v="226"/>
    <x v="4"/>
    <x v="7"/>
    <x v="0"/>
    <n v="36"/>
    <n v="93"/>
    <n v="192"/>
    <n v="10334.464"/>
    <n v="287.06844444444499"/>
    <n v="2.5833333333333299"/>
    <n v="2.0645161290322598"/>
    <n v="2441.2139999999999"/>
    <n v="0.236220669015829"/>
    <n v="1143.384"/>
    <n v="0.11063795858208"/>
    <x v="31"/>
    <x v="86"/>
    <x v="261"/>
  </r>
  <r>
    <x v="1"/>
    <x v="227"/>
    <x v="227"/>
    <x v="5"/>
    <x v="10"/>
    <x v="1"/>
    <n v="110"/>
    <n v="240"/>
    <n v="691"/>
    <n v="30646.762999999999"/>
    <n v="278.60693636363601"/>
    <n v="2.1818181818181799"/>
    <n v="2.87916666666667"/>
    <n v="3664.2629999999899"/>
    <n v="0.119564438175738"/>
    <n v="-7.53700000000297"/>
    <n v="-2.4593135660046602E-4"/>
    <x v="181"/>
    <x v="230"/>
    <x v="10"/>
  </r>
  <r>
    <x v="1"/>
    <x v="229"/>
    <x v="229"/>
    <x v="1"/>
    <x v="8"/>
    <x v="1"/>
    <n v="73"/>
    <n v="252"/>
    <n v="991"/>
    <n v="45728.872000000003"/>
    <n v="626.42290410958901"/>
    <n v="3.4520547945205502"/>
    <n v="3.9325396825396801"/>
    <n v="11231.121999999999"/>
    <n v="0.245602428155237"/>
    <n v="8873.0220000000008"/>
    <n v="0.19403544439058101"/>
    <x v="173"/>
    <x v="193"/>
    <x v="342"/>
  </r>
  <r>
    <x v="1"/>
    <x v="230"/>
    <x v="230"/>
    <x v="0"/>
    <x v="0"/>
    <x v="0"/>
    <n v="51"/>
    <n v="97"/>
    <n v="407"/>
    <n v="19307.944"/>
    <n v="378.58713725490202"/>
    <n v="1.9019607843137301"/>
    <n v="4.1958762886597896"/>
    <n v="4471.1940000000004"/>
    <n v="0.23157276611119201"/>
    <n v="2946.694"/>
    <n v="0.15261562805444201"/>
    <x v="327"/>
    <x v="225"/>
    <x v="396"/>
  </r>
  <r>
    <x v="1"/>
    <x v="231"/>
    <x v="231"/>
    <x v="2"/>
    <x v="26"/>
    <x v="0"/>
    <n v="30"/>
    <n v="108"/>
    <n v="225"/>
    <n v="9921.42"/>
    <n v="330.714"/>
    <n v="3.6"/>
    <n v="2.0833333333333299"/>
    <n v="1535.17"/>
    <n v="0.154732891057933"/>
    <n v="456.91999999999899"/>
    <n v="4.6053891479243797E-2"/>
    <x v="67"/>
    <x v="138"/>
    <x v="357"/>
  </r>
  <r>
    <x v="1"/>
    <x v="401"/>
    <x v="401"/>
    <x v="4"/>
    <x v="38"/>
    <x v="0"/>
    <n v="18"/>
    <n v="57"/>
    <n v="193"/>
    <n v="8071.2503999999999"/>
    <n v="448.40280000000001"/>
    <n v="3.1666666666666701"/>
    <n v="3.3859649122806998"/>
    <n v="1068.5003999999999"/>
    <n v="0.13238350280893299"/>
    <n v="406.10039999999901"/>
    <n v="5.0314434551553398E-2"/>
    <x v="114"/>
    <x v="250"/>
    <x v="263"/>
  </r>
  <r>
    <x v="1"/>
    <x v="232"/>
    <x v="232"/>
    <x v="0"/>
    <x v="25"/>
    <x v="1"/>
    <n v="326"/>
    <n v="635"/>
    <n v="2319"/>
    <n v="83180.795500000197"/>
    <n v="255.15581441717799"/>
    <n v="1.9478527607362"/>
    <n v="3.65196850393701"/>
    <n v="-11096.7045"/>
    <n v="-0.13340464506617999"/>
    <n v="-21193.584500000001"/>
    <n v="-0.25478939426589098"/>
    <x v="123"/>
    <x v="401"/>
    <x v="397"/>
  </r>
  <r>
    <x v="1"/>
    <x v="233"/>
    <x v="233"/>
    <x v="2"/>
    <x v="16"/>
    <x v="0"/>
    <n v="89"/>
    <n v="183"/>
    <n v="580"/>
    <n v="23978.109"/>
    <n v="269.41695505617997"/>
    <n v="2.0561797752809001"/>
    <n v="3.16939890710383"/>
    <n v="3378.3589999999999"/>
    <n v="0.14089347079037801"/>
    <n v="329.60899999999702"/>
    <n v="1.3746246628539301E-2"/>
    <x v="230"/>
    <x v="50"/>
    <x v="222"/>
  </r>
  <r>
    <x v="1"/>
    <x v="234"/>
    <x v="234"/>
    <x v="5"/>
    <x v="17"/>
    <x v="0"/>
    <n v="32"/>
    <n v="56"/>
    <n v="180"/>
    <n v="9123.36"/>
    <n v="285.10500000000002"/>
    <n v="1.75"/>
    <n v="3.21428571428571"/>
    <n v="2238.86"/>
    <n v="0.24539862506795701"/>
    <n v="1185.81"/>
    <n v="0.12997514073762301"/>
    <x v="81"/>
    <x v="284"/>
    <x v="275"/>
  </r>
  <r>
    <x v="1"/>
    <x v="235"/>
    <x v="235"/>
    <x v="0"/>
    <x v="20"/>
    <x v="0"/>
    <n v="108"/>
    <n v="424"/>
    <n v="1932"/>
    <n v="68931.635200000004"/>
    <n v="638.25588148148199"/>
    <n v="3.92592592592593"/>
    <n v="4.5566037735849099"/>
    <n v="2940.3852000000002"/>
    <n v="4.2656542115513299E-2"/>
    <n v="-503.11480000000199"/>
    <n v="-7.2987504001646303E-3"/>
    <x v="75"/>
    <x v="194"/>
    <x v="268"/>
  </r>
  <r>
    <x v="1"/>
    <x v="236"/>
    <x v="236"/>
    <x v="3"/>
    <x v="5"/>
    <x v="0"/>
    <n v="36"/>
    <n v="59"/>
    <n v="176"/>
    <n v="7840.192"/>
    <n v="217.783111111111"/>
    <n v="1.6388888888888899"/>
    <n v="2.9830508474576298"/>
    <n v="2000.692"/>
    <n v="0.25518405671697802"/>
    <n v="820.34199999999998"/>
    <n v="0.10463289674538601"/>
    <x v="353"/>
    <x v="321"/>
    <x v="177"/>
  </r>
  <r>
    <x v="1"/>
    <x v="238"/>
    <x v="238"/>
    <x v="3"/>
    <x v="5"/>
    <x v="0"/>
    <n v="46"/>
    <n v="73"/>
    <n v="199"/>
    <n v="9866.4079999999994"/>
    <n v="214.48713043478301"/>
    <n v="1.5869565217391299"/>
    <n v="2.7260273972602702"/>
    <n v="2658.4079999999999"/>
    <n v="0.269440306948588"/>
    <n v="1152.1079999999999"/>
    <n v="0.116770763990299"/>
    <x v="0"/>
    <x v="245"/>
    <x v="37"/>
  </r>
  <r>
    <x v="1"/>
    <x v="239"/>
    <x v="239"/>
    <x v="1"/>
    <x v="6"/>
    <x v="0"/>
    <n v="15"/>
    <n v="25"/>
    <n v="52"/>
    <n v="2097.9839999999999"/>
    <n v="139.8656"/>
    <n v="1.6666666666666701"/>
    <n v="2.08"/>
    <n v="618.48400000000004"/>
    <n v="0.294799197705988"/>
    <n v="93.483999999999995"/>
    <n v="4.45589670845917E-2"/>
    <x v="127"/>
    <x v="241"/>
    <x v="163"/>
  </r>
  <r>
    <x v="1"/>
    <x v="240"/>
    <x v="240"/>
    <x v="0"/>
    <x v="0"/>
    <x v="0"/>
    <n v="33"/>
    <n v="51"/>
    <n v="134"/>
    <n v="6074.1279999999997"/>
    <n v="184.06448484848499"/>
    <n v="1.5454545454545501"/>
    <n v="2.62745098039216"/>
    <n v="1161.1279999999999"/>
    <n v="0.19115961994874001"/>
    <n v="186.12799999999999"/>
    <n v="3.06427523423939E-2"/>
    <x v="100"/>
    <x v="32"/>
    <x v="254"/>
  </r>
  <r>
    <x v="1"/>
    <x v="241"/>
    <x v="241"/>
    <x v="4"/>
    <x v="27"/>
    <x v="0"/>
    <n v="22"/>
    <n v="71"/>
    <n v="268"/>
    <n v="12827.28"/>
    <n v="583.05818181818199"/>
    <n v="3.2272727272727302"/>
    <n v="3.77464788732394"/>
    <n v="1807.28"/>
    <n v="0.14089347079037801"/>
    <n v="999.02999999999804"/>
    <n v="7.7883230115815494E-2"/>
    <x v="258"/>
    <x v="366"/>
    <x v="291"/>
  </r>
  <r>
    <x v="1"/>
    <x v="242"/>
    <x v="242"/>
    <x v="3"/>
    <x v="9"/>
    <x v="1"/>
    <n v="399"/>
    <n v="948"/>
    <n v="4969"/>
    <n v="216706.2507"/>
    <n v="543.12343533834598"/>
    <n v="2.3759398496240598"/>
    <n v="5.2415611814345997"/>
    <n v="22316.000700000001"/>
    <n v="0.102978112665949"/>
    <n v="8862.3807000000106"/>
    <n v="4.0895824053865201E-2"/>
    <x v="292"/>
    <x v="322"/>
    <x v="338"/>
  </r>
  <r>
    <x v="1"/>
    <x v="243"/>
    <x v="243"/>
    <x v="2"/>
    <x v="24"/>
    <x v="0"/>
    <n v="239"/>
    <n v="338"/>
    <n v="1575"/>
    <n v="67194.8486999999"/>
    <n v="281.14999456066897"/>
    <n v="1.4142259414225899"/>
    <n v="4.6597633136094698"/>
    <n v="6919.5986999999996"/>
    <n v="0.102978112665949"/>
    <n v="-1100.2012999999999"/>
    <n v="-1.6373298270407399E-2"/>
    <x v="243"/>
    <x v="135"/>
    <x v="398"/>
  </r>
  <r>
    <x v="1"/>
    <x v="402"/>
    <x v="402"/>
    <x v="3"/>
    <x v="5"/>
    <x v="0"/>
    <n v="13"/>
    <n v="25"/>
    <n v="52"/>
    <n v="2023.5840000000001"/>
    <n v="155.66030769230801"/>
    <n v="1.92307692307692"/>
    <n v="2.08"/>
    <n v="351.084"/>
    <n v="0.17349613359267499"/>
    <n v="-79.415999999999997"/>
    <n v="-3.9245220361497198E-2"/>
    <x v="94"/>
    <x v="64"/>
    <x v="118"/>
  </r>
  <r>
    <x v="1"/>
    <x v="244"/>
    <x v="244"/>
    <x v="4"/>
    <x v="7"/>
    <x v="0"/>
    <n v="37"/>
    <n v="90"/>
    <n v="244"/>
    <n v="12082.848"/>
    <n v="326.56345945945998"/>
    <n v="2.4324324324324298"/>
    <n v="2.7111111111111099"/>
    <n v="2618.348"/>
    <n v="0.21669957281594501"/>
    <n v="1289.348"/>
    <n v="0.10670894808905999"/>
    <x v="56"/>
    <x v="58"/>
    <x v="82"/>
  </r>
  <r>
    <x v="1"/>
    <x v="245"/>
    <x v="245"/>
    <x v="0"/>
    <x v="20"/>
    <x v="0"/>
    <n v="56"/>
    <n v="74"/>
    <n v="349"/>
    <n v="18118.0586"/>
    <n v="323.536760714286"/>
    <n v="1.3214285714285701"/>
    <n v="4.7162162162162202"/>
    <n v="5634.5586000000003"/>
    <n v="0.31099130013852599"/>
    <n v="3992.5585999999998"/>
    <n v="0.22036348861350999"/>
    <x v="34"/>
    <x v="203"/>
    <x v="158"/>
  </r>
  <r>
    <x v="1"/>
    <x v="246"/>
    <x v="246"/>
    <x v="0"/>
    <x v="20"/>
    <x v="1"/>
    <n v="607"/>
    <n v="1272"/>
    <n v="4723"/>
    <n v="208970.93220000001"/>
    <n v="344.26842207578301"/>
    <n v="2.0955518945634299"/>
    <n v="3.7130503144654101"/>
    <n v="21519.432199999999"/>
    <n v="0.102978112665949"/>
    <n v="1075.88220000001"/>
    <n v="5.1484777747476899E-3"/>
    <x v="89"/>
    <x v="348"/>
    <x v="165"/>
  </r>
  <r>
    <x v="1"/>
    <x v="247"/>
    <x v="247"/>
    <x v="2"/>
    <x v="2"/>
    <x v="0"/>
    <n v="18"/>
    <n v="33"/>
    <n v="51"/>
    <n v="1964.3920000000001"/>
    <n v="109.132888888889"/>
    <n v="1.8333333333333299"/>
    <n v="1.5454545454545501"/>
    <n v="527.39200000000005"/>
    <n v="0.268475945737918"/>
    <n v="-84.908000000000001"/>
    <n v="-4.3223552121979703E-2"/>
    <x v="64"/>
    <x v="41"/>
    <x v="122"/>
  </r>
  <r>
    <x v="1"/>
    <x v="248"/>
    <x v="248"/>
    <x v="3"/>
    <x v="32"/>
    <x v="0"/>
    <n v="35"/>
    <n v="144"/>
    <n v="674"/>
    <n v="28771.656800000001"/>
    <n v="822.04733714285703"/>
    <n v="4.1142857142857103"/>
    <n v="4.6805555555555598"/>
    <n v="2407.1568000000002"/>
    <n v="8.3664170497126003E-2"/>
    <n v="1165.9567999999899"/>
    <n v="4.0524492840467698E-2"/>
    <x v="161"/>
    <x v="161"/>
    <x v="78"/>
  </r>
  <r>
    <x v="1"/>
    <x v="249"/>
    <x v="249"/>
    <x v="3"/>
    <x v="5"/>
    <x v="0"/>
    <n v="6"/>
    <n v="6"/>
    <n v="15"/>
    <n v="815.08"/>
    <n v="135.84666666666701"/>
    <n v="1"/>
    <n v="2.5"/>
    <n v="270.58"/>
    <n v="0.33196741424154702"/>
    <n v="77.98"/>
    <n v="9.5671590518722094E-2"/>
    <x v="396"/>
    <x v="118"/>
    <x v="233"/>
  </r>
  <r>
    <x v="1"/>
    <x v="250"/>
    <x v="250"/>
    <x v="4"/>
    <x v="7"/>
    <x v="0"/>
    <n v="6"/>
    <n v="10"/>
    <n v="28"/>
    <n v="985.37599999999998"/>
    <n v="164.22933333333299"/>
    <n v="1.6666666666666701"/>
    <n v="2.8"/>
    <n v="324.12599999999998"/>
    <n v="0.32893636540772297"/>
    <n v="114.126"/>
    <n v="0.115819747994674"/>
    <x v="397"/>
    <x v="26"/>
    <x v="251"/>
  </r>
  <r>
    <x v="1"/>
    <x v="403"/>
    <x v="403"/>
    <x v="1"/>
    <x v="1"/>
    <x v="0"/>
    <n v="59"/>
    <n v="204"/>
    <n v="891"/>
    <n v="37100.463000000003"/>
    <n v="628.82140677966095"/>
    <n v="3.4576271186440701"/>
    <n v="4.3676470588235299"/>
    <n v="5227.2129999999997"/>
    <n v="0.14089347079037801"/>
    <n v="3041.7130000000002"/>
    <n v="8.1985850149632805E-2"/>
    <x v="255"/>
    <x v="270"/>
    <x v="134"/>
  </r>
  <r>
    <x v="1"/>
    <x v="251"/>
    <x v="251"/>
    <x v="5"/>
    <x v="12"/>
    <x v="0"/>
    <n v="24"/>
    <n v="24"/>
    <n v="83"/>
    <n v="2768.136"/>
    <n v="115.339"/>
    <n v="1"/>
    <n v="3.4583333333333299"/>
    <n v="809.63599999999997"/>
    <n v="0.29248418430308298"/>
    <n v="39.235999999999898"/>
    <n v="1.4174159073109101E-2"/>
    <x v="308"/>
    <x v="80"/>
    <x v="334"/>
  </r>
  <r>
    <x v="1"/>
    <x v="252"/>
    <x v="252"/>
    <x v="1"/>
    <x v="6"/>
    <x v="0"/>
    <n v="23"/>
    <n v="50"/>
    <n v="185"/>
    <n v="9042.52"/>
    <n v="393.153043478261"/>
    <n v="2.1739130434782599"/>
    <n v="3.7"/>
    <n v="2160.52"/>
    <n v="0.23892897112751699"/>
    <n v="1341.52"/>
    <n v="0.14835687396876099"/>
    <x v="268"/>
    <x v="177"/>
    <x v="52"/>
  </r>
  <r>
    <x v="1"/>
    <x v="404"/>
    <x v="404"/>
    <x v="1"/>
    <x v="8"/>
    <x v="0"/>
    <n v="3"/>
    <n v="7"/>
    <n v="21"/>
    <n v="1247.8320000000001"/>
    <n v="415.94400000000002"/>
    <n v="2.3333333333333299"/>
    <n v="3"/>
    <n v="412.83199999999999"/>
    <n v="0.33083940786900801"/>
    <n v="305.43200000000002"/>
    <n v="0.24477012931227901"/>
    <x v="398"/>
    <x v="176"/>
    <x v="217"/>
  </r>
  <r>
    <x v="1"/>
    <x v="253"/>
    <x v="253"/>
    <x v="0"/>
    <x v="29"/>
    <x v="0"/>
    <n v="152"/>
    <n v="1735"/>
    <n v="9234"/>
    <n v="369825.43599999999"/>
    <n v="2433.0620789473701"/>
    <n v="11.414473684210501"/>
    <n v="5.3221902017291098"/>
    <n v="28027.436000000002"/>
    <n v="7.5785582255083306E-2"/>
    <n v="22295.186000000002"/>
    <n v="6.02857019277604E-2"/>
    <x v="309"/>
    <x v="69"/>
    <x v="53"/>
  </r>
  <r>
    <x v="1"/>
    <x v="254"/>
    <x v="254"/>
    <x v="1"/>
    <x v="8"/>
    <x v="0"/>
    <n v="5"/>
    <n v="14"/>
    <n v="47"/>
    <n v="1784.424"/>
    <n v="356.88479999999998"/>
    <n v="2.8"/>
    <n v="3.3571428571428599"/>
    <n v="393.67399999999998"/>
    <n v="0.22061684891034899"/>
    <n v="211.874"/>
    <n v="0.11873523333019501"/>
    <x v="249"/>
    <x v="100"/>
    <x v="13"/>
  </r>
  <r>
    <x v="1"/>
    <x v="255"/>
    <x v="255"/>
    <x v="4"/>
    <x v="27"/>
    <x v="1"/>
    <n v="193"/>
    <n v="443"/>
    <n v="1879"/>
    <n v="91965.767999999895"/>
    <n v="476.50656994818598"/>
    <n v="2.2953367875647701"/>
    <n v="4.2415349887133198"/>
    <n v="21875.518"/>
    <n v="0.237865876355211"/>
    <n v="15103.727999999999"/>
    <n v="0.16423206513101701"/>
    <x v="54"/>
    <x v="346"/>
    <x v="186"/>
  </r>
  <r>
    <x v="1"/>
    <x v="256"/>
    <x v="256"/>
    <x v="1"/>
    <x v="8"/>
    <x v="0"/>
    <n v="5"/>
    <n v="7"/>
    <n v="10"/>
    <n v="549.52"/>
    <n v="109.904"/>
    <n v="1.4"/>
    <n v="1.4285714285714299"/>
    <n v="121.02"/>
    <n v="0.22022856310962299"/>
    <n v="-52.38"/>
    <n v="-9.5319551608676598E-2"/>
    <x v="399"/>
    <x v="402"/>
    <x v="49"/>
  </r>
  <r>
    <x v="1"/>
    <x v="257"/>
    <x v="257"/>
    <x v="1"/>
    <x v="1"/>
    <x v="0"/>
    <n v="50"/>
    <n v="106"/>
    <n v="294"/>
    <n v="11763.674999999999"/>
    <n v="235.27350000000001"/>
    <n v="2.12"/>
    <n v="2.7735849056603801"/>
    <n v="1657.425"/>
    <n v="0.14089347079037801"/>
    <n v="-117.885000000001"/>
    <n v="-1.0021103099159099E-2"/>
    <x v="304"/>
    <x v="244"/>
    <x v="289"/>
  </r>
  <r>
    <x v="1"/>
    <x v="258"/>
    <x v="258"/>
    <x v="0"/>
    <x v="0"/>
    <x v="0"/>
    <n v="93"/>
    <n v="309"/>
    <n v="1309"/>
    <n v="49769.2042"/>
    <n v="535.152733333333"/>
    <n v="3.32258064516129"/>
    <n v="4.2362459546925599"/>
    <n v="890.45420000000001"/>
    <n v="1.7891670447887101E-2"/>
    <n v="-2018.5458000000001"/>
    <n v="-4.05581289161943E-2"/>
    <x v="52"/>
    <x v="192"/>
    <x v="399"/>
  </r>
  <r>
    <x v="1"/>
    <x v="259"/>
    <x v="259"/>
    <x v="0"/>
    <x v="0"/>
    <x v="0"/>
    <n v="19"/>
    <n v="54"/>
    <n v="154"/>
    <n v="7023.6804000000002"/>
    <n v="369.66738947368401"/>
    <n v="2.8421052631578898"/>
    <n v="2.8518518518518499"/>
    <n v="986.43039999999996"/>
    <n v="0.14044352018067299"/>
    <n v="400.930399999999"/>
    <n v="5.7082665663431897E-2"/>
    <x v="356"/>
    <x v="2"/>
    <x v="276"/>
  </r>
  <r>
    <x v="1"/>
    <x v="260"/>
    <x v="260"/>
    <x v="4"/>
    <x v="22"/>
    <x v="0"/>
    <n v="24"/>
    <n v="64"/>
    <n v="201"/>
    <n v="10163.466"/>
    <n v="423.47775000000001"/>
    <n v="2.6666666666666701"/>
    <n v="3.140625"/>
    <n v="1431.9659999999999"/>
    <n v="0.14089347079037801"/>
    <n v="563.16599999999903"/>
    <n v="5.5410821465826599E-2"/>
    <x v="284"/>
    <x v="332"/>
    <x v="236"/>
  </r>
  <r>
    <x v="1"/>
    <x v="261"/>
    <x v="261"/>
    <x v="1"/>
    <x v="6"/>
    <x v="0"/>
    <n v="35"/>
    <n v="81"/>
    <n v="243"/>
    <n v="9514.8559999999998"/>
    <n v="271.85302857142898"/>
    <n v="2.3142857142857101"/>
    <n v="3"/>
    <n v="2219.8560000000002"/>
    <n v="0.23330421395762599"/>
    <n v="968.28599999999904"/>
    <n v="0.101765701971738"/>
    <x v="131"/>
    <x v="367"/>
    <x v="347"/>
  </r>
  <r>
    <x v="1"/>
    <x v="262"/>
    <x v="262"/>
    <x v="3"/>
    <x v="30"/>
    <x v="0"/>
    <n v="98"/>
    <n v="333"/>
    <n v="1428"/>
    <n v="60238.289599999996"/>
    <n v="614.67642448979598"/>
    <n v="3.3979591836734699"/>
    <n v="4.2882882882882898"/>
    <n v="5218.0395999999901"/>
    <n v="8.6623302797096596E-2"/>
    <n v="1815.9395999999899"/>
    <n v="3.0145935617667201E-2"/>
    <x v="185"/>
    <x v="191"/>
    <x v="9"/>
  </r>
  <r>
    <x v="1"/>
    <x v="263"/>
    <x v="263"/>
    <x v="2"/>
    <x v="15"/>
    <x v="0"/>
    <n v="33"/>
    <n v="51"/>
    <n v="132"/>
    <n v="6145.3440000000001"/>
    <n v="186.22254545454601"/>
    <n v="1.5454545454545501"/>
    <n v="2.5882352941176499"/>
    <n v="1851.3440000000001"/>
    <n v="0.30125962029139403"/>
    <n v="739.24400000000003"/>
    <n v="0.120293347288614"/>
    <x v="222"/>
    <x v="340"/>
    <x v="375"/>
  </r>
  <r>
    <x v="1"/>
    <x v="264"/>
    <x v="264"/>
    <x v="0"/>
    <x v="0"/>
    <x v="0"/>
    <n v="48"/>
    <n v="66"/>
    <n v="165"/>
    <n v="8629.8799999999992"/>
    <n v="179.789166666667"/>
    <n v="1.375"/>
    <n v="2.5"/>
    <n v="2005.38"/>
    <n v="0.23237634822268699"/>
    <n v="595.38"/>
    <n v="6.8990530575164397E-2"/>
    <x v="76"/>
    <x v="143"/>
    <x v="314"/>
  </r>
  <r>
    <x v="1"/>
    <x v="265"/>
    <x v="265"/>
    <x v="3"/>
    <x v="14"/>
    <x v="1"/>
    <n v="325"/>
    <n v="763"/>
    <n v="3265"/>
    <n v="130518.07799999999"/>
    <n v="401.59408615384598"/>
    <n v="2.3476923076923102"/>
    <n v="4.2791612057667097"/>
    <n v="13632.078"/>
    <n v="0.10444589905775301"/>
    <n v="2753.8379999999802"/>
    <n v="2.10992840394108E-2"/>
    <x v="219"/>
    <x v="229"/>
    <x v="302"/>
  </r>
  <r>
    <x v="1"/>
    <x v="266"/>
    <x v="266"/>
    <x v="4"/>
    <x v="27"/>
    <x v="0"/>
    <n v="60"/>
    <n v="129"/>
    <n v="583"/>
    <n v="28979.402399999999"/>
    <n v="482.99004000000002"/>
    <n v="2.15"/>
    <n v="4.5193798449612403"/>
    <n v="3643.1523999999999"/>
    <n v="0.12571523559091699"/>
    <n v="1508.9423999999999"/>
    <n v="5.2069479527983603E-2"/>
    <x v="86"/>
    <x v="174"/>
    <x v="324"/>
  </r>
  <r>
    <x v="1"/>
    <x v="267"/>
    <x v="267"/>
    <x v="0"/>
    <x v="0"/>
    <x v="0"/>
    <n v="45"/>
    <n v="105"/>
    <n v="448"/>
    <n v="25438.815999999999"/>
    <n v="565.30702222222203"/>
    <n v="2.3333333333333299"/>
    <n v="4.2666666666666702"/>
    <n v="5446.8159999999998"/>
    <n v="0.21411436758691901"/>
    <n v="4083.3159999999998"/>
    <n v="0.16051517492009101"/>
    <x v="6"/>
    <x v="19"/>
    <x v="164"/>
  </r>
  <r>
    <x v="1"/>
    <x v="268"/>
    <x v="268"/>
    <x v="0"/>
    <x v="0"/>
    <x v="0"/>
    <n v="5"/>
    <n v="13"/>
    <n v="34"/>
    <n v="1343"/>
    <n v="268.60000000000002"/>
    <n v="2.6"/>
    <n v="2.6153846153846199"/>
    <n v="0"/>
    <n v="0"/>
    <n v="-153"/>
    <n v="-0.113924050632911"/>
    <x v="103"/>
    <x v="403"/>
    <x v="86"/>
  </r>
  <r>
    <x v="1"/>
    <x v="269"/>
    <x v="269"/>
    <x v="3"/>
    <x v="14"/>
    <x v="0"/>
    <n v="63"/>
    <n v="180"/>
    <n v="556"/>
    <n v="24736.745999999999"/>
    <n v="392.646761904762"/>
    <n v="2.8571428571428599"/>
    <n v="3.0888888888888899"/>
    <n v="3485.2460000000001"/>
    <n v="0.14089347079037801"/>
    <n v="1336.9960000000001"/>
    <n v="5.4048984454139498E-2"/>
    <x v="324"/>
    <x v="327"/>
    <x v="1"/>
  </r>
  <r>
    <x v="1"/>
    <x v="270"/>
    <x v="270"/>
    <x v="2"/>
    <x v="16"/>
    <x v="0"/>
    <n v="115"/>
    <n v="413"/>
    <n v="1843"/>
    <n v="77286.698999999993"/>
    <n v="672.05825217391305"/>
    <n v="3.5913043478260902"/>
    <n v="4.4624697336561701"/>
    <n v="9613.4489999999896"/>
    <n v="0.124386849540566"/>
    <n v="5487.3989999999903"/>
    <n v="7.1000561170299098E-2"/>
    <x v="193"/>
    <x v="262"/>
    <x v="61"/>
  </r>
  <r>
    <x v="1"/>
    <x v="271"/>
    <x v="271"/>
    <x v="5"/>
    <x v="18"/>
    <x v="0"/>
    <n v="2"/>
    <n v="2"/>
    <n v="3"/>
    <n v="51.216000000000001"/>
    <n v="25.608000000000001"/>
    <n v="1"/>
    <n v="1.5"/>
    <n v="7.2159999999999904"/>
    <n v="0.14089347079037801"/>
    <n v="-56.984000000000002"/>
    <n v="-1.11262105592003"/>
    <x v="400"/>
    <x v="404"/>
    <x v="257"/>
  </r>
  <r>
    <x v="1"/>
    <x v="273"/>
    <x v="273"/>
    <x v="1"/>
    <x v="1"/>
    <x v="0"/>
    <n v="56"/>
    <n v="83"/>
    <n v="194"/>
    <n v="9420.6420000000107"/>
    <n v="168.22575000000001"/>
    <n v="1.4821428571428601"/>
    <n v="2.3373493975903599"/>
    <n v="1091.1420000000001"/>
    <n v="0.11582459029862301"/>
    <n v="-856.45800000000099"/>
    <n v="-9.0912912304702803E-2"/>
    <x v="153"/>
    <x v="259"/>
    <x v="400"/>
  </r>
  <r>
    <x v="1"/>
    <x v="274"/>
    <x v="274"/>
    <x v="0"/>
    <x v="11"/>
    <x v="1"/>
    <n v="221"/>
    <n v="463"/>
    <n v="1775"/>
    <n v="69478.577999999994"/>
    <n v="314.38270588235298"/>
    <n v="2.0950226244343901"/>
    <n v="3.8336933045356401"/>
    <n v="9789.0779999999904"/>
    <n v="0.14089347079037801"/>
    <n v="2639.9779999999901"/>
    <n v="3.79970067896322E-2"/>
    <x v="295"/>
    <x v="313"/>
    <x v="6"/>
  </r>
  <r>
    <x v="1"/>
    <x v="275"/>
    <x v="275"/>
    <x v="5"/>
    <x v="17"/>
    <x v="0"/>
    <n v="41"/>
    <n v="78"/>
    <n v="141"/>
    <n v="5938.0720000000101"/>
    <n v="144.83102439024401"/>
    <n v="1.90243902439024"/>
    <n v="1.8076923076923099"/>
    <n v="1257.8219999999999"/>
    <n v="0.21182329887546"/>
    <n v="-98.427999999999997"/>
    <n v="-1.6575750512961101E-2"/>
    <x v="375"/>
    <x v="222"/>
    <x v="128"/>
  </r>
  <r>
    <x v="1"/>
    <x v="405"/>
    <x v="405"/>
    <x v="4"/>
    <x v="38"/>
    <x v="0"/>
    <n v="42"/>
    <n v="69"/>
    <n v="195"/>
    <n v="9624.84"/>
    <n v="229.16285714285701"/>
    <n v="1.6428571428571399"/>
    <n v="2.8260869565217401"/>
    <n v="1703.34"/>
    <n v="0.17697333150473099"/>
    <n v="234.54"/>
    <n v="2.4368197289513401E-2"/>
    <x v="310"/>
    <x v="218"/>
    <x v="258"/>
  </r>
  <r>
    <x v="1"/>
    <x v="276"/>
    <x v="276"/>
    <x v="2"/>
    <x v="2"/>
    <x v="0"/>
    <n v="35"/>
    <n v="44"/>
    <n v="71"/>
    <n v="3300.232"/>
    <n v="94.292342857142899"/>
    <n v="1.25714285714286"/>
    <n v="1.61363636363636"/>
    <n v="730.73199999999997"/>
    <n v="0.221418373011352"/>
    <n v="-437.66800000000001"/>
    <n v="-0.13261734326556401"/>
    <x v="156"/>
    <x v="68"/>
    <x v="77"/>
  </r>
  <r>
    <x v="1"/>
    <x v="277"/>
    <x v="277"/>
    <x v="5"/>
    <x v="21"/>
    <x v="0"/>
    <n v="145"/>
    <n v="1068"/>
    <n v="5865"/>
    <n v="226221.5845"/>
    <n v="1560.1488586206899"/>
    <n v="7.36551724137931"/>
    <n v="5.4915730337078603"/>
    <n v="17144.334500000001"/>
    <n v="7.5785582255083306E-2"/>
    <n v="11511.3845"/>
    <n v="5.0885438387511701E-2"/>
    <x v="147"/>
    <x v="147"/>
    <x v="253"/>
  </r>
  <r>
    <x v="1"/>
    <x v="278"/>
    <x v="278"/>
    <x v="5"/>
    <x v="17"/>
    <x v="0"/>
    <n v="9"/>
    <n v="14"/>
    <n v="41"/>
    <n v="993.27200000000005"/>
    <n v="110.363555555556"/>
    <n v="1.55555555555556"/>
    <n v="2.9285714285714302"/>
    <n v="276.77199999999999"/>
    <n v="0.27864673523465899"/>
    <n v="-17.628"/>
    <n v="-1.77474045377299E-2"/>
    <x v="401"/>
    <x v="128"/>
    <x v="204"/>
  </r>
  <r>
    <x v="1"/>
    <x v="279"/>
    <x v="279"/>
    <x v="0"/>
    <x v="0"/>
    <x v="0"/>
    <n v="27"/>
    <n v="49"/>
    <n v="121"/>
    <n v="5682.0888000000004"/>
    <n v="210.44773333333299"/>
    <n v="1.81481481481481"/>
    <n v="2.4693877551020398"/>
    <n v="813.83879999999999"/>
    <n v="0.143228806983798"/>
    <n v="8.8387999999995692"/>
    <n v="1.5555547107957101E-3"/>
    <x v="299"/>
    <x v="337"/>
    <x v="90"/>
  </r>
  <r>
    <x v="1"/>
    <x v="280"/>
    <x v="280"/>
    <x v="0"/>
    <x v="11"/>
    <x v="0"/>
    <n v="31"/>
    <n v="74"/>
    <n v="191"/>
    <n v="12400.281000000001"/>
    <n v="400.009064516129"/>
    <n v="2.3870967741935498"/>
    <n v="2.5810810810810798"/>
    <n v="3595.7809999999999"/>
    <n v="0.289975767484624"/>
    <n v="2654.2809999999999"/>
    <n v="0.21405006870408799"/>
    <x v="177"/>
    <x v="320"/>
    <x v="195"/>
  </r>
  <r>
    <x v="1"/>
    <x v="281"/>
    <x v="281"/>
    <x v="5"/>
    <x v="12"/>
    <x v="0"/>
    <n v="27"/>
    <n v="36"/>
    <n v="54"/>
    <n v="2971.5680000000002"/>
    <n v="110.058074074074"/>
    <n v="1.3333333333333299"/>
    <n v="1.5"/>
    <n v="706.06799999999998"/>
    <n v="0.23760788916827699"/>
    <n v="-170.53200000000001"/>
    <n v="-5.7387884106976601E-2"/>
    <x v="359"/>
    <x v="166"/>
    <x v="28"/>
  </r>
  <r>
    <x v="1"/>
    <x v="282"/>
    <x v="282"/>
    <x v="5"/>
    <x v="18"/>
    <x v="0"/>
    <n v="137"/>
    <n v="541"/>
    <n v="2196"/>
    <n v="91691.480999999898"/>
    <n v="669.28088321167797"/>
    <n v="3.9489051094890502"/>
    <n v="4.0591497227356701"/>
    <n v="12918.731"/>
    <n v="0.14089347079037801"/>
    <n v="8082.6809999999896"/>
    <n v="8.8150839225729097E-2"/>
    <x v="99"/>
    <x v="3"/>
    <x v="123"/>
  </r>
  <r>
    <x v="1"/>
    <x v="283"/>
    <x v="283"/>
    <x v="0"/>
    <x v="0"/>
    <x v="0"/>
    <n v="4"/>
    <n v="19"/>
    <n v="28"/>
    <n v="1912.576"/>
    <n v="478.14400000000001"/>
    <n v="4.75"/>
    <n v="1.4736842105263199"/>
    <n v="391.57600000000002"/>
    <n v="0.20473748494177499"/>
    <n v="261.07600000000002"/>
    <n v="0.13650490228885001"/>
    <x v="45"/>
    <x v="354"/>
    <x v="153"/>
  </r>
  <r>
    <x v="1"/>
    <x v="284"/>
    <x v="284"/>
    <x v="4"/>
    <x v="7"/>
    <x v="0"/>
    <n v="20"/>
    <n v="45"/>
    <n v="117"/>
    <n v="5096.6639999999998"/>
    <n v="254.83320000000001"/>
    <n v="2.25"/>
    <n v="2.6"/>
    <n v="1520.164"/>
    <n v="0.29826647391313199"/>
    <n v="806.75400000000002"/>
    <n v="0.15829059949802399"/>
    <x v="167"/>
    <x v="211"/>
    <x v="124"/>
  </r>
  <r>
    <x v="1"/>
    <x v="406"/>
    <x v="403"/>
    <x v="4"/>
    <x v="38"/>
    <x v="0"/>
    <n v="17"/>
    <n v="59"/>
    <n v="165"/>
    <n v="7255.48"/>
    <n v="426.792941176471"/>
    <n v="3.47058823529412"/>
    <n v="2.79661016949153"/>
    <n v="1835.23"/>
    <n v="0.25294398165248899"/>
    <n v="1204.6099999999999"/>
    <n v="0.166027609475872"/>
    <x v="293"/>
    <x v="341"/>
    <x v="116"/>
  </r>
  <r>
    <x v="1"/>
    <x v="285"/>
    <x v="285"/>
    <x v="4"/>
    <x v="7"/>
    <x v="0"/>
    <n v="29"/>
    <n v="68"/>
    <n v="149"/>
    <n v="7769.2079999999996"/>
    <n v="267.90372413793102"/>
    <n v="2.3448275862068999"/>
    <n v="2.1911764705882399"/>
    <n v="1832.9580000000001"/>
    <n v="0.235925978555343"/>
    <n v="794.35799999999995"/>
    <n v="0.102244398656851"/>
    <x v="305"/>
    <x v="300"/>
    <x v="101"/>
  </r>
  <r>
    <x v="1"/>
    <x v="286"/>
    <x v="286"/>
    <x v="0"/>
    <x v="20"/>
    <x v="0"/>
    <n v="47"/>
    <n v="56"/>
    <n v="219"/>
    <n v="9149.4284000000007"/>
    <n v="194.66868936170201"/>
    <n v="1.19148936170213"/>
    <n v="3.91071428571429"/>
    <n v="1061.1784"/>
    <n v="0.115983026874116"/>
    <n v="-310.82159999999999"/>
    <n v="-3.3971695980483302E-2"/>
    <x v="276"/>
    <x v="298"/>
    <x v="104"/>
  </r>
  <r>
    <x v="1"/>
    <x v="287"/>
    <x v="287"/>
    <x v="3"/>
    <x v="14"/>
    <x v="0"/>
    <n v="64"/>
    <n v="177"/>
    <n v="898"/>
    <n v="35160.374799999998"/>
    <n v="549.38085624999997"/>
    <n v="2.765625"/>
    <n v="5.0734463276836204"/>
    <n v="5721.6247999999996"/>
    <n v="0.162729346104695"/>
    <n v="3544.0248000000001"/>
    <n v="0.100795990377213"/>
    <x v="287"/>
    <x v="339"/>
    <x v="54"/>
  </r>
  <r>
    <x v="1"/>
    <x v="288"/>
    <x v="288"/>
    <x v="3"/>
    <x v="33"/>
    <x v="0"/>
    <n v="96"/>
    <n v="141"/>
    <n v="502"/>
    <n v="24257.925200000001"/>
    <n v="252.686720833333"/>
    <n v="1.46875"/>
    <n v="3.5602836879432598"/>
    <n v="3395.4252000000001"/>
    <n v="0.139971789508197"/>
    <n v="240.32519999999701"/>
    <n v="9.9070797695425799E-3"/>
    <x v="328"/>
    <x v="207"/>
    <x v="106"/>
  </r>
  <r>
    <x v="1"/>
    <x v="288"/>
    <x v="406"/>
    <x v="2"/>
    <x v="34"/>
    <x v="0"/>
    <n v="96"/>
    <n v="141"/>
    <n v="502"/>
    <n v="24257.925200000001"/>
    <n v="252.686720833333"/>
    <n v="1.46875"/>
    <n v="3.5602836879432598"/>
    <n v="3395.4252000000001"/>
    <n v="0.139971789508197"/>
    <n v="240.32519999999701"/>
    <n v="9.9070797695425799E-3"/>
    <x v="328"/>
    <x v="207"/>
    <x v="106"/>
  </r>
  <r>
    <x v="1"/>
    <x v="289"/>
    <x v="289"/>
    <x v="2"/>
    <x v="2"/>
    <x v="0"/>
    <n v="24"/>
    <n v="33"/>
    <n v="71"/>
    <n v="3133.8319999999999"/>
    <n v="130.576333333333"/>
    <n v="1.375"/>
    <n v="2.15151515151515"/>
    <n v="770.08199999999999"/>
    <n v="0.24573174311832899"/>
    <n v="-34.217999999999897"/>
    <n v="-1.0918900566463E-2"/>
    <x v="204"/>
    <x v="281"/>
    <x v="199"/>
  </r>
  <r>
    <x v="1"/>
    <x v="290"/>
    <x v="290"/>
    <x v="0"/>
    <x v="11"/>
    <x v="1"/>
    <n v="36"/>
    <n v="91"/>
    <n v="471"/>
    <n v="17945.771700000001"/>
    <n v="498.49365833333297"/>
    <n v="2.5277777777777799"/>
    <n v="5.1758241758241796"/>
    <n v="1848.0217"/>
    <n v="0.102978112665949"/>
    <n v="750.02170000000206"/>
    <n v="4.1793783657684797E-2"/>
    <x v="363"/>
    <x v="92"/>
    <x v="39"/>
  </r>
  <r>
    <x v="1"/>
    <x v="291"/>
    <x v="291"/>
    <x v="4"/>
    <x v="7"/>
    <x v="0"/>
    <n v="45"/>
    <n v="70"/>
    <n v="133"/>
    <n v="6085.3360000000002"/>
    <n v="135.229688888889"/>
    <n v="1.55555555555556"/>
    <n v="1.9"/>
    <n v="1229.586"/>
    <n v="0.20205720768746399"/>
    <n v="-339.41399999999999"/>
    <n v="-5.5775720518965503E-2"/>
    <x v="234"/>
    <x v="132"/>
    <x v="252"/>
  </r>
  <r>
    <x v="1"/>
    <x v="292"/>
    <x v="292"/>
    <x v="1"/>
    <x v="3"/>
    <x v="1"/>
    <n v="164"/>
    <n v="548"/>
    <n v="4092"/>
    <n v="153924.34959999999"/>
    <n v="938.56310731707299"/>
    <n v="3.3414634146341502"/>
    <n v="7.4671532846715296"/>
    <n v="352.09959999999199"/>
    <n v="2.2874847346439002E-3"/>
    <n v="-5623.7904000000099"/>
    <n v="-3.6536067325373997E-2"/>
    <x v="36"/>
    <x v="94"/>
    <x v="401"/>
  </r>
  <r>
    <x v="1"/>
    <x v="293"/>
    <x v="293"/>
    <x v="4"/>
    <x v="7"/>
    <x v="0"/>
    <n v="17"/>
    <n v="17"/>
    <n v="45"/>
    <n v="2271.64"/>
    <n v="133.62588235294101"/>
    <n v="1"/>
    <n v="2.6470588235294099"/>
    <n v="433.14"/>
    <n v="0.19067281787607199"/>
    <n v="-148.26"/>
    <n v="-6.5265623074078696E-2"/>
    <x v="252"/>
    <x v="252"/>
    <x v="296"/>
  </r>
  <r>
    <x v="1"/>
    <x v="407"/>
    <x v="407"/>
    <x v="1"/>
    <x v="6"/>
    <x v="1"/>
    <n v="307"/>
    <n v="969"/>
    <n v="4348"/>
    <n v="184101.41639999999"/>
    <n v="599.67888078175895"/>
    <n v="3.1563517915309398"/>
    <n v="4.48710010319917"/>
    <n v="18958.416399999998"/>
    <n v="0.102978112665949"/>
    <n v="7950.6064000000097"/>
    <n v="4.3186014292935199E-2"/>
    <x v="242"/>
    <x v="27"/>
    <x v="362"/>
  </r>
  <r>
    <x v="1"/>
    <x v="294"/>
    <x v="294"/>
    <x v="2"/>
    <x v="26"/>
    <x v="1"/>
    <n v="567"/>
    <n v="1747"/>
    <n v="7154"/>
    <n v="303875.58600000001"/>
    <n v="535.93577777777796"/>
    <n v="3.0811287477954101"/>
    <n v="4.0950200343445902"/>
    <n v="42814.085999999697"/>
    <n v="0.14089347079037701"/>
    <n v="23798.466000000099"/>
    <n v="7.8316479165917899E-2"/>
    <x v="374"/>
    <x v="374"/>
    <x v="221"/>
  </r>
  <r>
    <x v="1"/>
    <x v="295"/>
    <x v="295"/>
    <x v="3"/>
    <x v="30"/>
    <x v="0"/>
    <n v="127"/>
    <n v="349"/>
    <n v="1692"/>
    <n v="79108.617599999998"/>
    <n v="622.90250078740098"/>
    <n v="2.7480314960629899"/>
    <n v="4.8481375358166199"/>
    <n v="11668.8676"/>
    <n v="0.14750438010434899"/>
    <n v="7350.1675999999898"/>
    <n v="9.2912350423880893E-2"/>
    <x v="342"/>
    <x v="246"/>
    <x v="141"/>
  </r>
  <r>
    <x v="1"/>
    <x v="296"/>
    <x v="296"/>
    <x v="2"/>
    <x v="26"/>
    <x v="0"/>
    <n v="22"/>
    <n v="41"/>
    <n v="101"/>
    <n v="4509.6270000000004"/>
    <n v="204.98304545454499"/>
    <n v="1.86363636363636"/>
    <n v="2.4634146341463401"/>
    <n v="635.37699999999995"/>
    <n v="0.14089347079037801"/>
    <n v="-113.723"/>
    <n v="-2.5217828436808799E-2"/>
    <x v="223"/>
    <x v="63"/>
    <x v="316"/>
  </r>
  <r>
    <x v="1"/>
    <x v="297"/>
    <x v="297"/>
    <x v="5"/>
    <x v="12"/>
    <x v="0"/>
    <n v="9"/>
    <n v="18"/>
    <n v="75"/>
    <n v="3649"/>
    <n v="405.444444444444"/>
    <n v="2"/>
    <n v="4.1666666666666696"/>
    <n v="653"/>
    <n v="0.17895313784598499"/>
    <n v="354.2"/>
    <n v="9.7067689778021299E-2"/>
    <x v="33"/>
    <x v="296"/>
    <x v="138"/>
  </r>
  <r>
    <x v="1"/>
    <x v="408"/>
    <x v="408"/>
    <x v="4"/>
    <x v="38"/>
    <x v="0"/>
    <n v="12"/>
    <n v="12"/>
    <n v="17"/>
    <n v="539.06399999999996"/>
    <n v="44.921999999999997"/>
    <n v="1"/>
    <n v="1.4166666666666701"/>
    <n v="133.06399999999999"/>
    <n v="0.24684267545226499"/>
    <n v="-277.33600000000001"/>
    <n v="-0.51447694522357301"/>
    <x v="402"/>
    <x v="146"/>
    <x v="105"/>
  </r>
  <r>
    <x v="1"/>
    <x v="298"/>
    <x v="298"/>
    <x v="4"/>
    <x v="27"/>
    <x v="0"/>
    <n v="40"/>
    <n v="58"/>
    <n v="152"/>
    <n v="6715.3263999999999"/>
    <n v="167.88316"/>
    <n v="1.45"/>
    <n v="2.6206896551724101"/>
    <n v="569.57639999999901"/>
    <n v="8.4817381326393798E-2"/>
    <n v="-820.02360000000101"/>
    <n v="-0.122112247589336"/>
    <x v="112"/>
    <x v="204"/>
    <x v="402"/>
  </r>
  <r>
    <x v="1"/>
    <x v="299"/>
    <x v="299"/>
    <x v="0"/>
    <x v="11"/>
    <x v="0"/>
    <n v="32"/>
    <n v="41"/>
    <n v="148"/>
    <n v="7909.902"/>
    <n v="247.1844375"/>
    <n v="1.28125"/>
    <n v="3.6097560975609801"/>
    <n v="1763.902"/>
    <n v="0.22299922299922301"/>
    <n v="826.90200000000004"/>
    <n v="0.104540106818011"/>
    <x v="368"/>
    <x v="276"/>
    <x v="142"/>
  </r>
  <r>
    <x v="1"/>
    <x v="300"/>
    <x v="300"/>
    <x v="3"/>
    <x v="30"/>
    <x v="0"/>
    <n v="63"/>
    <n v="207"/>
    <n v="820"/>
    <n v="33896.016000000003"/>
    <n v="538.03200000000004"/>
    <n v="3.28571428571429"/>
    <n v="3.9613526570048299"/>
    <n v="6339.2659999999996"/>
    <n v="0.18702097615247701"/>
    <n v="4161.866"/>
    <n v="0.12278333831327"/>
    <x v="339"/>
    <x v="200"/>
    <x v="29"/>
  </r>
  <r>
    <x v="1"/>
    <x v="301"/>
    <x v="301"/>
    <x v="5"/>
    <x v="12"/>
    <x v="0"/>
    <n v="5"/>
    <n v="17"/>
    <n v="35"/>
    <n v="2028.52"/>
    <n v="405.70400000000001"/>
    <n v="3.4"/>
    <n v="2.0588235294117601"/>
    <n v="550.52"/>
    <n v="0.27138997890087402"/>
    <n v="376.82"/>
    <n v="0.18576104746317501"/>
    <x v="118"/>
    <x v="70"/>
    <x v="95"/>
  </r>
  <r>
    <x v="1"/>
    <x v="302"/>
    <x v="302"/>
    <x v="4"/>
    <x v="22"/>
    <x v="0"/>
    <n v="90"/>
    <n v="293"/>
    <n v="1188"/>
    <n v="42671.366999999998"/>
    <n v="474.12630000000001"/>
    <n v="3.25555555555556"/>
    <n v="4.0546075085324196"/>
    <n v="6012.1170000000002"/>
    <n v="0.14089347079037801"/>
    <n v="2690.5169999999998"/>
    <n v="6.3052046117950594E-2"/>
    <x v="248"/>
    <x v="108"/>
    <x v="203"/>
  </r>
  <r>
    <x v="1"/>
    <x v="303"/>
    <x v="303"/>
    <x v="4"/>
    <x v="22"/>
    <x v="0"/>
    <n v="58"/>
    <n v="172"/>
    <n v="746"/>
    <n v="29921.878000000001"/>
    <n v="515.89444827586203"/>
    <n v="2.9655172413793101"/>
    <n v="4.3372093023255802"/>
    <n v="3006.8780000000002"/>
    <n v="0.100490951804562"/>
    <n v="890.01799999999798"/>
    <n v="2.9744723910711701E-2"/>
    <x v="329"/>
    <x v="38"/>
    <x v="67"/>
  </r>
  <r>
    <x v="1"/>
    <x v="304"/>
    <x v="304"/>
    <x v="5"/>
    <x v="18"/>
    <x v="0"/>
    <n v="17"/>
    <n v="59"/>
    <n v="241"/>
    <n v="10972.446"/>
    <n v="645.43799999999999"/>
    <n v="3.47058823529412"/>
    <n v="4.0847457627118597"/>
    <n v="1545.9459999999999"/>
    <n v="0.14089347079037801"/>
    <n v="955.695999999999"/>
    <n v="8.7099631203470904E-2"/>
    <x v="73"/>
    <x v="263"/>
    <x v="212"/>
  </r>
  <r>
    <x v="1"/>
    <x v="305"/>
    <x v="305"/>
    <x v="4"/>
    <x v="7"/>
    <x v="0"/>
    <n v="20"/>
    <n v="20"/>
    <n v="83"/>
    <n v="3424.136"/>
    <n v="171.20679999999999"/>
    <n v="1"/>
    <n v="4.1500000000000004"/>
    <n v="990.63599999999997"/>
    <n v="0.289309770406315"/>
    <n v="306.63600000000002"/>
    <n v="8.9551349595927199E-2"/>
    <x v="278"/>
    <x v="129"/>
    <x v="150"/>
  </r>
  <r>
    <x v="1"/>
    <x v="306"/>
    <x v="306"/>
    <x v="4"/>
    <x v="7"/>
    <x v="0"/>
    <n v="7"/>
    <n v="16"/>
    <n v="24"/>
    <n v="1196.6079999999999"/>
    <n v="170.94399999999999"/>
    <n v="2.28571428571429"/>
    <n v="1.5"/>
    <n v="282.108"/>
    <n v="0.23575640477081899"/>
    <n v="31.908000000000001"/>
    <n v="2.6665374124191E-2"/>
    <x v="403"/>
    <x v="297"/>
    <x v="301"/>
  </r>
  <r>
    <x v="1"/>
    <x v="307"/>
    <x v="307"/>
    <x v="5"/>
    <x v="12"/>
    <x v="0"/>
    <n v="8"/>
    <n v="28"/>
    <n v="72"/>
    <n v="3811.424"/>
    <n v="476.428"/>
    <n v="3.5"/>
    <n v="2.5714285714285698"/>
    <n v="761.92399999999998"/>
    <n v="0.19990533721779599"/>
    <n v="483.12400000000002"/>
    <n v="0.12675682369634"/>
    <x v="281"/>
    <x v="156"/>
    <x v="317"/>
  </r>
  <r>
    <x v="1"/>
    <x v="308"/>
    <x v="308"/>
    <x v="2"/>
    <x v="16"/>
    <x v="0"/>
    <n v="13"/>
    <n v="42"/>
    <n v="96"/>
    <n v="3822.8670000000002"/>
    <n v="294.06669230769199"/>
    <n v="3.2307692307692299"/>
    <n v="2.28571428571429"/>
    <n v="538.61699999999996"/>
    <n v="0.14089347079037801"/>
    <n v="77.516999999999499"/>
    <n v="2.02771898682323E-2"/>
    <x v="13"/>
    <x v="365"/>
    <x v="33"/>
  </r>
  <r>
    <x v="1"/>
    <x v="309"/>
    <x v="309"/>
    <x v="0"/>
    <x v="4"/>
    <x v="1"/>
    <n v="225"/>
    <n v="1465"/>
    <n v="7783"/>
    <n v="339436.65899999999"/>
    <n v="1508.6073733333301"/>
    <n v="6.5111111111111102"/>
    <n v="5.3126279863481196"/>
    <n v="47824.408999999898"/>
    <n v="0.14089347079037801"/>
    <n v="39969.209000000003"/>
    <n v="0.117751597949825"/>
    <x v="253"/>
    <x v="237"/>
    <x v="172"/>
  </r>
  <r>
    <x v="1"/>
    <x v="310"/>
    <x v="310"/>
    <x v="3"/>
    <x v="5"/>
    <x v="0"/>
    <n v="44"/>
    <n v="89"/>
    <n v="255"/>
    <n v="13737.96"/>
    <n v="312.226363636364"/>
    <n v="2.0227272727272698"/>
    <n v="2.8651685393258401"/>
    <n v="3511.46"/>
    <n v="0.25560272413080198"/>
    <n v="2049.56"/>
    <n v="0.14918954488148201"/>
    <x v="212"/>
    <x v="9"/>
    <x v="207"/>
  </r>
  <r>
    <x v="1"/>
    <x v="409"/>
    <x v="409"/>
    <x v="4"/>
    <x v="22"/>
    <x v="0"/>
    <n v="51"/>
    <n v="125"/>
    <n v="484"/>
    <n v="20777.098399999999"/>
    <n v="407.39408627451002"/>
    <n v="2.4509803921568598"/>
    <n v="3.8719999999999999"/>
    <n v="4030.5983999999999"/>
    <n v="0.19399236228288699"/>
    <n v="2198.7784000000001"/>
    <n v="0.10582701961887001"/>
    <x v="257"/>
    <x v="1"/>
    <x v="230"/>
  </r>
  <r>
    <x v="1"/>
    <x v="311"/>
    <x v="311"/>
    <x v="3"/>
    <x v="14"/>
    <x v="1"/>
    <n v="70"/>
    <n v="156"/>
    <n v="477"/>
    <n v="16150.8364"/>
    <n v="230.72623428571401"/>
    <n v="2.22857142857143"/>
    <n v="3.0576923076923102"/>
    <n v="1641.5863999999999"/>
    <n v="0.10164095278681699"/>
    <n v="-795.08360000000198"/>
    <n v="-4.9228633137538398E-2"/>
    <x v="58"/>
    <x v="15"/>
    <x v="403"/>
  </r>
  <r>
    <x v="1"/>
    <x v="410"/>
    <x v="410"/>
    <x v="4"/>
    <x v="38"/>
    <x v="0"/>
    <n v="24"/>
    <n v="55"/>
    <n v="138"/>
    <n v="5626.8959999999997"/>
    <n v="234.45400000000001"/>
    <n v="2.2916666666666701"/>
    <n v="2.5090909090909101"/>
    <n v="1515.396"/>
    <n v="0.269312956912657"/>
    <n v="657.98599999999999"/>
    <n v="0.116935873703726"/>
    <x v="344"/>
    <x v="305"/>
    <x v="121"/>
  </r>
  <r>
    <x v="1"/>
    <x v="312"/>
    <x v="312"/>
    <x v="3"/>
    <x v="5"/>
    <x v="0"/>
    <n v="12"/>
    <n v="21"/>
    <n v="47"/>
    <n v="2109.2240000000002"/>
    <n v="175.768666666667"/>
    <n v="1.75"/>
    <n v="2.2380952380952399"/>
    <n v="434.97399999999999"/>
    <n v="0.206224658926695"/>
    <n v="39.874000000000002"/>
    <n v="1.8904582917698601E-2"/>
    <x v="11"/>
    <x v="104"/>
    <x v="167"/>
  </r>
  <r>
    <x v="1"/>
    <x v="313"/>
    <x v="313"/>
    <x v="3"/>
    <x v="33"/>
    <x v="0"/>
    <n v="95"/>
    <n v="376"/>
    <n v="1408"/>
    <n v="59240.944000000003"/>
    <n v="623.58888421052598"/>
    <n v="3.95789473684211"/>
    <n v="3.7446808510638299"/>
    <n v="7327.9439999999904"/>
    <n v="0.123697286120221"/>
    <n v="3973.7439999999901"/>
    <n v="6.7077661692899304E-2"/>
    <x v="162"/>
    <x v="83"/>
    <x v="329"/>
  </r>
  <r>
    <x v="1"/>
    <x v="314"/>
    <x v="314"/>
    <x v="4"/>
    <x v="7"/>
    <x v="0"/>
    <n v="21"/>
    <n v="54"/>
    <n v="117"/>
    <n v="6523.8639999999996"/>
    <n v="310.66019047619102"/>
    <n v="2.5714285714285698"/>
    <n v="2.1666666666666701"/>
    <n v="1539.114"/>
    <n v="0.23592061391837699"/>
    <n v="781.904"/>
    <n v="0.119852896994787"/>
    <x v="98"/>
    <x v="144"/>
    <x v="264"/>
  </r>
  <r>
    <x v="1"/>
    <x v="315"/>
    <x v="315"/>
    <x v="0"/>
    <x v="0"/>
    <x v="0"/>
    <n v="35"/>
    <n v="123"/>
    <n v="267"/>
    <n v="9893.25"/>
    <n v="282.664285714286"/>
    <n v="3.5142857142857098"/>
    <n v="2.1707317073170702"/>
    <n v="0"/>
    <n v="0"/>
    <n v="-1103"/>
    <n v="-0.111490157430571"/>
    <x v="264"/>
    <x v="405"/>
    <x v="404"/>
  </r>
  <r>
    <x v="1"/>
    <x v="316"/>
    <x v="316"/>
    <x v="2"/>
    <x v="2"/>
    <x v="0"/>
    <n v="2"/>
    <n v="3"/>
    <n v="12"/>
    <n v="806.30399999999997"/>
    <n v="403.15199999999999"/>
    <n v="1.5"/>
    <n v="4"/>
    <n v="178.304"/>
    <n v="0.22113743699646801"/>
    <n v="111.004"/>
    <n v="0.13767015914593"/>
    <x v="404"/>
    <x v="349"/>
    <x v="2"/>
  </r>
  <r>
    <x v="1"/>
    <x v="317"/>
    <x v="317"/>
    <x v="2"/>
    <x v="16"/>
    <x v="0"/>
    <n v="19"/>
    <n v="68"/>
    <n v="196"/>
    <n v="9468.7487999999994"/>
    <n v="498.35520000000002"/>
    <n v="3.57894736842105"/>
    <n v="2.8823529411764701"/>
    <n v="1109.7488000000001"/>
    <n v="0.117201208252562"/>
    <n v="429.14879999999903"/>
    <n v="4.53226512884152E-2"/>
    <x v="291"/>
    <x v="373"/>
    <x v="256"/>
  </r>
  <r>
    <x v="1"/>
    <x v="318"/>
    <x v="318"/>
    <x v="4"/>
    <x v="7"/>
    <x v="0"/>
    <n v="21"/>
    <n v="53"/>
    <n v="125"/>
    <n v="5308.6"/>
    <n v="252.790476190476"/>
    <n v="2.5238095238095202"/>
    <n v="2.35849056603774"/>
    <n v="1005.85"/>
    <n v="0.18947556794635101"/>
    <n v="249.84"/>
    <n v="4.7063255848999799E-2"/>
    <x v="306"/>
    <x v="117"/>
    <x v="132"/>
  </r>
  <r>
    <x v="1"/>
    <x v="319"/>
    <x v="319"/>
    <x v="3"/>
    <x v="13"/>
    <x v="0"/>
    <n v="251"/>
    <n v="881"/>
    <n v="4869"/>
    <n v="199112.07449999999"/>
    <n v="793.27519721115505"/>
    <n v="3.5099601593625498"/>
    <n v="5.5266742338252"/>
    <n v="15089.824500000001"/>
    <n v="7.5785582255083306E-2"/>
    <n v="6352.9245000000201"/>
    <n v="3.1906274473575497E-2"/>
    <x v="16"/>
    <x v="111"/>
    <x v="262"/>
  </r>
  <r>
    <x v="1"/>
    <x v="411"/>
    <x v="411"/>
    <x v="2"/>
    <x v="16"/>
    <x v="1"/>
    <n v="459"/>
    <n v="1420"/>
    <n v="6346"/>
    <n v="232567.524"/>
    <n v="506.68305882353002"/>
    <n v="3.0936819172113301"/>
    <n v="4.4690140845070401"/>
    <n v="-7325.4760000000297"/>
    <n v="-3.1498275743779301E-2"/>
    <n v="-23712.986000000001"/>
    <n v="-0.101961725318106"/>
    <x v="157"/>
    <x v="406"/>
    <x v="405"/>
  </r>
  <r>
    <x v="1"/>
    <x v="320"/>
    <x v="320"/>
    <x v="2"/>
    <x v="24"/>
    <x v="1"/>
    <n v="68"/>
    <n v="441"/>
    <n v="2411"/>
    <n v="99621.903999999995"/>
    <n v="1465.028"/>
    <n v="6.4852941176470598"/>
    <n v="5.4671201814058996"/>
    <n v="7549.9040000000095"/>
    <n v="7.5785582255083306E-2"/>
    <n v="4926.0440000000099"/>
    <n v="4.94473986363482E-2"/>
    <x v="325"/>
    <x v="189"/>
    <x v="125"/>
  </r>
  <r>
    <x v="1"/>
    <x v="321"/>
    <x v="321"/>
    <x v="1"/>
    <x v="8"/>
    <x v="0"/>
    <n v="50"/>
    <n v="101"/>
    <n v="227"/>
    <n v="11945.384"/>
    <n v="238.90768"/>
    <n v="2.02"/>
    <n v="2.24752475247525"/>
    <n v="2833.384"/>
    <n v="0.237194886325965"/>
    <n v="1063.444"/>
    <n v="8.9025518141568297E-2"/>
    <x v="171"/>
    <x v="57"/>
    <x v="226"/>
  </r>
  <r>
    <x v="1"/>
    <x v="322"/>
    <x v="322"/>
    <x v="0"/>
    <x v="29"/>
    <x v="1"/>
    <n v="434"/>
    <n v="2228"/>
    <n v="16001"/>
    <n v="636845.79385000002"/>
    <n v="1467.38662177419"/>
    <n v="5.1336405529953897"/>
    <n v="7.18177737881508"/>
    <n v="27482.2938499999"/>
    <n v="4.3153765189933899E-2"/>
    <n v="11706.29385"/>
    <n v="1.83816772648061E-2"/>
    <x v="53"/>
    <x v="110"/>
    <x v="25"/>
  </r>
  <r>
    <x v="1"/>
    <x v="323"/>
    <x v="323"/>
    <x v="5"/>
    <x v="17"/>
    <x v="0"/>
    <n v="46"/>
    <n v="104"/>
    <n v="389"/>
    <n v="19911.288"/>
    <n v="432.85408695652097"/>
    <n v="2.2608695652173898"/>
    <n v="3.7403846153846199"/>
    <n v="4360.0379999999996"/>
    <n v="0.21897317742579001"/>
    <n v="2821.288"/>
    <n v="0.14169289299617399"/>
    <x v="352"/>
    <x v="6"/>
    <x v="75"/>
  </r>
  <r>
    <x v="1"/>
    <x v="324"/>
    <x v="324"/>
    <x v="0"/>
    <x v="0"/>
    <x v="0"/>
    <n v="34"/>
    <n v="84"/>
    <n v="222"/>
    <n v="8530.4015999999992"/>
    <n v="250.89416470588199"/>
    <n v="2.47058823529412"/>
    <n v="2.6428571428571401"/>
    <n v="1427.4015999999999"/>
    <n v="0.16733111369574899"/>
    <n v="392.40159999999997"/>
    <n v="4.6000366500915997E-2"/>
    <x v="169"/>
    <x v="93"/>
    <x v="304"/>
  </r>
  <r>
    <x v="1"/>
    <x v="325"/>
    <x v="325"/>
    <x v="3"/>
    <x v="32"/>
    <x v="1"/>
    <n v="143"/>
    <n v="547"/>
    <n v="2772"/>
    <n v="105353.3106"/>
    <n v="736.73643776223798"/>
    <n v="3.8251748251748201"/>
    <n v="5.0676416819012804"/>
    <n v="9438.0606000000007"/>
    <n v="8.9584850691915394E-2"/>
    <n v="4459.9606000000003"/>
    <n v="4.23333692562671E-2"/>
    <x v="371"/>
    <x v="51"/>
    <x v="331"/>
  </r>
  <r>
    <x v="1"/>
    <x v="326"/>
    <x v="326"/>
    <x v="0"/>
    <x v="20"/>
    <x v="0"/>
    <n v="4"/>
    <n v="13"/>
    <n v="55"/>
    <n v="2602.4189999999999"/>
    <n v="650.60474999999997"/>
    <n v="3.25"/>
    <n v="4.2307692307692299"/>
    <n v="339.91899999999998"/>
    <n v="0.13061655329138"/>
    <n v="214.91900000000001"/>
    <n v="8.2584318666594395E-2"/>
    <x v="301"/>
    <x v="160"/>
    <x v="129"/>
  </r>
  <r>
    <x v="1"/>
    <x v="327"/>
    <x v="327"/>
    <x v="2"/>
    <x v="15"/>
    <x v="0"/>
    <n v="32"/>
    <n v="32"/>
    <n v="59"/>
    <n v="2624.328"/>
    <n v="82.010249999999999"/>
    <n v="1"/>
    <n v="1.84375"/>
    <n v="798.07799999999997"/>
    <n v="0.30410756582256498"/>
    <n v="-261.12200000000001"/>
    <n v="-9.9500519752104194E-2"/>
    <x v="213"/>
    <x v="33"/>
    <x v="220"/>
  </r>
  <r>
    <x v="1"/>
    <x v="328"/>
    <x v="328"/>
    <x v="5"/>
    <x v="17"/>
    <x v="0"/>
    <n v="35"/>
    <n v="80"/>
    <n v="226"/>
    <n v="9078.1919999999991"/>
    <n v="259.37691428571401"/>
    <n v="2.28571428571429"/>
    <n v="2.8250000000000002"/>
    <n v="2375.442"/>
    <n v="0.26166465745602202"/>
    <n v="1202.442"/>
    <n v="0.13245390712159399"/>
    <x v="314"/>
    <x v="178"/>
    <x v="184"/>
  </r>
  <r>
    <x v="1"/>
    <x v="329"/>
    <x v="329"/>
    <x v="1"/>
    <x v="6"/>
    <x v="0"/>
    <n v="39"/>
    <n v="85"/>
    <n v="175"/>
    <n v="8826.6"/>
    <n v="226.323076923077"/>
    <n v="2.1794871794871802"/>
    <n v="2.0588235294117601"/>
    <n v="1877.35"/>
    <n v="0.212692316407224"/>
    <n v="488.98"/>
    <n v="5.5398454671107801E-2"/>
    <x v="298"/>
    <x v="39"/>
    <x v="306"/>
  </r>
  <r>
    <x v="1"/>
    <x v="412"/>
    <x v="412"/>
    <x v="4"/>
    <x v="38"/>
    <x v="0"/>
    <n v="66"/>
    <n v="256"/>
    <n v="1270"/>
    <n v="53315.495999999999"/>
    <n v="807.81054545454504"/>
    <n v="3.8787878787878798"/>
    <n v="4.9609375"/>
    <n v="7306.9960000000001"/>
    <n v="0.13705201204542899"/>
    <n v="4825.3360000000002"/>
    <n v="9.0505319504108103E-2"/>
    <x v="137"/>
    <x v="187"/>
    <x v="214"/>
  </r>
  <r>
    <x v="1"/>
    <x v="332"/>
    <x v="332"/>
    <x v="2"/>
    <x v="15"/>
    <x v="0"/>
    <n v="19"/>
    <n v="46"/>
    <n v="73"/>
    <n v="3244.2159999999999"/>
    <n v="170.748210526316"/>
    <n v="2.42105263157895"/>
    <n v="1.5869565217391299"/>
    <n v="603.46600000000001"/>
    <n v="0.186012891866633"/>
    <n v="-55.133999999999801"/>
    <n v="-1.699455276714E-2"/>
    <x v="85"/>
    <x v="115"/>
    <x v="205"/>
  </r>
  <r>
    <x v="1"/>
    <x v="333"/>
    <x v="333"/>
    <x v="5"/>
    <x v="18"/>
    <x v="0"/>
    <n v="23"/>
    <n v="73"/>
    <n v="254"/>
    <n v="11242.420400000001"/>
    <n v="488.80088695652199"/>
    <n v="3.1739130434782599"/>
    <n v="3.4794520547945198"/>
    <n v="2036.6704"/>
    <n v="0.18115942364154999"/>
    <n v="1244.4703999999999"/>
    <n v="0.11069417044749499"/>
    <x v="43"/>
    <x v="310"/>
    <x v="245"/>
  </r>
  <r>
    <x v="1"/>
    <x v="334"/>
    <x v="334"/>
    <x v="5"/>
    <x v="17"/>
    <x v="0"/>
    <n v="13"/>
    <n v="18"/>
    <n v="45"/>
    <n v="2670.04"/>
    <n v="205.38769230769199"/>
    <n v="1.3846153846153799"/>
    <n v="2.5"/>
    <n v="660.04"/>
    <n v="0.24720228910428299"/>
    <n v="237.24"/>
    <n v="8.8852601459154204E-2"/>
    <x v="326"/>
    <x v="167"/>
    <x v="278"/>
  </r>
  <r>
    <x v="1"/>
    <x v="335"/>
    <x v="335"/>
    <x v="3"/>
    <x v="5"/>
    <x v="0"/>
    <n v="40"/>
    <n v="93"/>
    <n v="403"/>
    <n v="22371.175999999999"/>
    <n v="559.27940000000001"/>
    <n v="2.3250000000000002"/>
    <n v="4.3333333333333304"/>
    <n v="4538.9260000000004"/>
    <n v="0.20289170314515401"/>
    <n v="3197.1759999999999"/>
    <n v="0.142914972373379"/>
    <x v="311"/>
    <x v="52"/>
    <x v="270"/>
  </r>
  <r>
    <x v="1"/>
    <x v="336"/>
    <x v="336"/>
    <x v="5"/>
    <x v="12"/>
    <x v="0"/>
    <n v="45"/>
    <n v="75"/>
    <n v="192"/>
    <n v="9446.4639999999999"/>
    <n v="209.92142222222199"/>
    <n v="1.6666666666666701"/>
    <n v="2.56"/>
    <n v="2408.4639999999999"/>
    <n v="0.25495931599379401"/>
    <n v="930.96400000000006"/>
    <n v="9.8551585016361604E-2"/>
    <x v="347"/>
    <x v="84"/>
    <x v="244"/>
  </r>
  <r>
    <x v="1"/>
    <x v="337"/>
    <x v="337"/>
    <x v="1"/>
    <x v="6"/>
    <x v="0"/>
    <n v="19"/>
    <n v="37"/>
    <n v="72"/>
    <n v="3262.6239999999998"/>
    <n v="171.71705263157901"/>
    <n v="1.9473684210526301"/>
    <n v="1.9459459459459501"/>
    <n v="571.62400000000002"/>
    <n v="0.17520376237041099"/>
    <n v="-99.775999999999996"/>
    <n v="-3.0581519660248899E-2"/>
    <x v="199"/>
    <x v="133"/>
    <x v="349"/>
  </r>
  <r>
    <x v="1"/>
    <x v="413"/>
    <x v="413"/>
    <x v="4"/>
    <x v="38"/>
    <x v="0"/>
    <n v="21"/>
    <n v="46"/>
    <n v="145"/>
    <n v="7313.0832"/>
    <n v="348.24205714285699"/>
    <n v="2.1904761904761898"/>
    <n v="3.1521739130434798"/>
    <n v="1520.0832"/>
    <n v="0.207858048162231"/>
    <n v="771.88319999999999"/>
    <n v="0.105548259043463"/>
    <x v="46"/>
    <x v="154"/>
    <x v="340"/>
  </r>
  <r>
    <x v="1"/>
    <x v="414"/>
    <x v="414"/>
    <x v="2"/>
    <x v="24"/>
    <x v="0"/>
    <n v="140"/>
    <n v="353"/>
    <n v="1882"/>
    <n v="81947.304000000004"/>
    <n v="585.33788571428602"/>
    <n v="2.52142857142857"/>
    <n v="5.3314447592067999"/>
    <n v="5044.8039999999901"/>
    <n v="6.1561561561561402E-2"/>
    <n v="179.80399999998801"/>
    <n v="2.1941417377194998E-3"/>
    <x v="134"/>
    <x v="288"/>
    <x v="60"/>
  </r>
  <r>
    <x v="1"/>
    <x v="338"/>
    <x v="338"/>
    <x v="2"/>
    <x v="26"/>
    <x v="0"/>
    <n v="69"/>
    <n v="259"/>
    <n v="1182"/>
    <n v="53397.489600000001"/>
    <n v="773.87666086956494"/>
    <n v="3.7536231884058"/>
    <n v="4.5637065637065604"/>
    <n v="9260.4895999999899"/>
    <n v="0.173425561189678"/>
    <n v="6769.7896000000001"/>
    <n v="0.12678104627600301"/>
    <x v="130"/>
    <x v="159"/>
    <x v="295"/>
  </r>
  <r>
    <x v="1"/>
    <x v="339"/>
    <x v="339"/>
    <x v="2"/>
    <x v="16"/>
    <x v="0"/>
    <n v="79"/>
    <n v="160"/>
    <n v="662"/>
    <n v="28607.2012"/>
    <n v="362.116470886076"/>
    <n v="2.0253164556962"/>
    <n v="4.1375000000000002"/>
    <n v="4961.4512000000004"/>
    <n v="0.173433645791256"/>
    <n v="2258.5511999999999"/>
    <n v="7.8950442729783701E-2"/>
    <x v="405"/>
    <x v="40"/>
    <x v="14"/>
  </r>
  <r>
    <x v="1"/>
    <x v="340"/>
    <x v="340"/>
    <x v="1"/>
    <x v="6"/>
    <x v="0"/>
    <n v="35"/>
    <n v="45"/>
    <n v="128"/>
    <n v="5456.576"/>
    <n v="155.90217142857099"/>
    <n v="1.28571428571429"/>
    <n v="2.8444444444444401"/>
    <n v="1453.576"/>
    <n v="0.26638976530337"/>
    <n v="244.57599999999999"/>
    <n v="4.4822247504662197E-2"/>
    <x v="20"/>
    <x v="317"/>
    <x v="352"/>
  </r>
  <r>
    <x v="1"/>
    <x v="341"/>
    <x v="341"/>
    <x v="4"/>
    <x v="27"/>
    <x v="0"/>
    <n v="15"/>
    <n v="63"/>
    <n v="184"/>
    <n v="6900.5951999999997"/>
    <n v="460.03967999999998"/>
    <n v="4.2"/>
    <n v="2.92063492063492"/>
    <n v="1229.5952"/>
    <n v="0.17818683234744701"/>
    <n v="660.17519999999899"/>
    <n v="9.5669312699287107E-2"/>
    <x v="332"/>
    <x v="260"/>
    <x v="310"/>
  </r>
  <r>
    <x v="1"/>
    <x v="342"/>
    <x v="342"/>
    <x v="3"/>
    <x v="5"/>
    <x v="1"/>
    <n v="132"/>
    <n v="457"/>
    <n v="1626"/>
    <n v="87645.392000000007"/>
    <n v="663.98024242424299"/>
    <n v="3.4621212121212102"/>
    <n v="3.5579868708971598"/>
    <n v="18141.142"/>
    <n v="0.206983408779779"/>
    <n v="13333.772000000001"/>
    <n v="0.152133177748809"/>
    <x v="282"/>
    <x v="25"/>
    <x v="188"/>
  </r>
  <r>
    <x v="1"/>
    <x v="415"/>
    <x v="415"/>
    <x v="1"/>
    <x v="8"/>
    <x v="0"/>
    <n v="16"/>
    <n v="37"/>
    <n v="82"/>
    <n v="4000.1439999999998"/>
    <n v="250.00899999999999"/>
    <n v="2.3125"/>
    <n v="2.2162162162162198"/>
    <n v="890.89400000000001"/>
    <n v="0.22271548224263901"/>
    <n v="318.49400000000003"/>
    <n v="7.9620633657188397E-2"/>
    <x v="66"/>
    <x v="216"/>
    <x v="356"/>
  </r>
  <r>
    <x v="1"/>
    <x v="343"/>
    <x v="343"/>
    <x v="3"/>
    <x v="32"/>
    <x v="0"/>
    <n v="192"/>
    <n v="608"/>
    <n v="3852"/>
    <n v="126958.2184"/>
    <n v="661.24072083333294"/>
    <n v="3.1666666666666701"/>
    <n v="6.3355263157894699"/>
    <n v="-4867.2815999999902"/>
    <n v="-3.8337664637549701E-2"/>
    <n v="-11479.2816"/>
    <n v="-9.0417790550847796E-2"/>
    <x v="61"/>
    <x v="407"/>
    <x v="406"/>
  </r>
  <r>
    <x v="1"/>
    <x v="344"/>
    <x v="344"/>
    <x v="0"/>
    <x v="0"/>
    <x v="0"/>
    <n v="36"/>
    <n v="72"/>
    <n v="197"/>
    <n v="8743.7016000000003"/>
    <n v="242.88059999999999"/>
    <n v="2"/>
    <n v="2.7361111111111098"/>
    <n v="1440.4516000000001"/>
    <n v="0.164741623844986"/>
    <n v="360.45159999999902"/>
    <n v="4.1224142415838903E-2"/>
    <x v="340"/>
    <x v="106"/>
    <x v="332"/>
  </r>
  <r>
    <x v="1"/>
    <x v="345"/>
    <x v="345"/>
    <x v="3"/>
    <x v="5"/>
    <x v="0"/>
    <n v="35"/>
    <n v="85"/>
    <n v="220"/>
    <n v="10835.04"/>
    <n v="309.57257142857202"/>
    <n v="2.4285714285714302"/>
    <n v="2.5882352941176499"/>
    <n v="2463.79"/>
    <n v="0.22739094641090399"/>
    <n v="1285.8399999999999"/>
    <n v="0.118674227321727"/>
    <x v="175"/>
    <x v="175"/>
    <x v="364"/>
  </r>
  <r>
    <x v="1"/>
    <x v="346"/>
    <x v="346"/>
    <x v="0"/>
    <x v="4"/>
    <x v="0"/>
    <n v="71"/>
    <n v="528"/>
    <n v="2357"/>
    <n v="112743.216"/>
    <n v="1587.93261971831"/>
    <n v="7.4366197183098599"/>
    <n v="4.4640151515151496"/>
    <n v="27846.216"/>
    <n v="0.24698795180722899"/>
    <n v="25362.466"/>
    <n v="0.224957801452107"/>
    <x v="362"/>
    <x v="294"/>
    <x v="206"/>
  </r>
  <r>
    <x v="1"/>
    <x v="347"/>
    <x v="347"/>
    <x v="1"/>
    <x v="6"/>
    <x v="0"/>
    <n v="25"/>
    <n v="85"/>
    <n v="247"/>
    <n v="11939.624"/>
    <n v="477.58496000000002"/>
    <n v="3.4"/>
    <n v="2.9058823529411799"/>
    <n v="2254.6239999999998"/>
    <n v="0.18883542731328901"/>
    <n v="1328.884"/>
    <n v="0.11130032235520999"/>
    <x v="226"/>
    <x v="91"/>
    <x v="44"/>
  </r>
  <r>
    <x v="1"/>
    <x v="348"/>
    <x v="348"/>
    <x v="2"/>
    <x v="26"/>
    <x v="1"/>
    <n v="460"/>
    <n v="1030"/>
    <n v="3709"/>
    <n v="171353.60399999999"/>
    <n v="372.507834782609"/>
    <n v="2.2391304347826102"/>
    <n v="3.6009708737864101"/>
    <n v="24142.603999999999"/>
    <n v="0.14089347079037801"/>
    <n v="9458.0039999999699"/>
    <n v="5.5195827687405802E-2"/>
    <x v="168"/>
    <x v="186"/>
    <x v="148"/>
  </r>
  <r>
    <x v="1"/>
    <x v="349"/>
    <x v="349"/>
    <x v="0"/>
    <x v="20"/>
    <x v="0"/>
    <n v="7"/>
    <n v="14"/>
    <n v="38"/>
    <n v="2022.8579999999999"/>
    <n v="288.97971428571401"/>
    <n v="2"/>
    <n v="2.71428571428571"/>
    <n v="627.60799999999995"/>
    <n v="0.31025806062511602"/>
    <n v="417.608"/>
    <n v="0.20644454529185899"/>
    <x v="122"/>
    <x v="334"/>
    <x v="366"/>
  </r>
  <r>
    <x v="1"/>
    <x v="350"/>
    <x v="350"/>
    <x v="5"/>
    <x v="12"/>
    <x v="0"/>
    <n v="23"/>
    <n v="38"/>
    <n v="87"/>
    <n v="4765.7039999999997"/>
    <n v="207.20452173913"/>
    <n v="1.65217391304348"/>
    <n v="2.2894736842105301"/>
    <n v="1110.454"/>
    <n v="0.23300943575177999"/>
    <n v="355.654"/>
    <n v="7.4627798956880195E-2"/>
    <x v="271"/>
    <x v="304"/>
    <x v="20"/>
  </r>
  <r>
    <x v="1"/>
    <x v="352"/>
    <x v="352"/>
    <x v="4"/>
    <x v="22"/>
    <x v="0"/>
    <n v="49"/>
    <n v="82"/>
    <n v="299"/>
    <n v="12332.870999999999"/>
    <n v="251.691244897959"/>
    <n v="1.6734693877550999"/>
    <n v="3.6463414634146298"/>
    <n v="1737.6210000000001"/>
    <n v="0.14089347079037801"/>
    <n v="22.810999999998501"/>
    <n v="1.8496098759160399E-3"/>
    <x v="72"/>
    <x v="30"/>
    <x v="345"/>
  </r>
  <r>
    <x v="1"/>
    <x v="353"/>
    <x v="353"/>
    <x v="1"/>
    <x v="8"/>
    <x v="0"/>
    <n v="50"/>
    <n v="77"/>
    <n v="249"/>
    <n v="12293.208000000001"/>
    <n v="245.86416"/>
    <n v="1.54"/>
    <n v="3.2337662337662301"/>
    <n v="2294.4580000000001"/>
    <n v="0.18664436492085701"/>
    <n v="552.05799999999999"/>
    <n v="4.4907561964297703E-2"/>
    <x v="335"/>
    <x v="261"/>
    <x v="201"/>
  </r>
  <r>
    <x v="1"/>
    <x v="354"/>
    <x v="354"/>
    <x v="1"/>
    <x v="3"/>
    <x v="0"/>
    <n v="34"/>
    <n v="88"/>
    <n v="258"/>
    <n v="12915.744000000001"/>
    <n v="379.87482352941203"/>
    <n v="2.5882352941176499"/>
    <n v="2.9318181818181799"/>
    <n v="1819.7439999999999"/>
    <n v="0.14089347079037801"/>
    <n v="594.03399999999795"/>
    <n v="4.5993014417132903E-2"/>
    <x v="92"/>
    <x v="257"/>
    <x v="107"/>
  </r>
  <r>
    <x v="1"/>
    <x v="355"/>
    <x v="355"/>
    <x v="2"/>
    <x v="26"/>
    <x v="0"/>
    <n v="95"/>
    <n v="367"/>
    <n v="1364"/>
    <n v="51319.844799999999"/>
    <n v="540.20889263157903"/>
    <n v="3.8631578947368399"/>
    <n v="3.7166212534059899"/>
    <n v="5585.0947999999898"/>
    <n v="0.108829144393671"/>
    <n v="2144.6947999999902"/>
    <n v="4.1790749920584201E-2"/>
    <x v="83"/>
    <x v="329"/>
    <x v="59"/>
  </r>
  <r>
    <x v="1"/>
    <x v="356"/>
    <x v="356"/>
    <x v="5"/>
    <x v="12"/>
    <x v="0"/>
    <n v="45"/>
    <n v="98"/>
    <n v="326"/>
    <n v="14811.791999999999"/>
    <n v="329.150933333333"/>
    <n v="2.1777777777777798"/>
    <n v="3.3265306122449001"/>
    <n v="3799.7919999999999"/>
    <n v="0.256538304075563"/>
    <n v="2298.0920000000001"/>
    <n v="0.15515286739106199"/>
    <x v="315"/>
    <x v="328"/>
    <x v="274"/>
  </r>
  <r>
    <x v="1"/>
    <x v="357"/>
    <x v="357"/>
    <x v="3"/>
    <x v="5"/>
    <x v="0"/>
    <n v="41"/>
    <n v="50"/>
    <n v="157"/>
    <n v="8641.9439999999995"/>
    <n v="210.77912195121999"/>
    <n v="1.2195121951219501"/>
    <n v="3.14"/>
    <n v="1809.444"/>
    <n v="0.20937927855121499"/>
    <n v="483.44400000000002"/>
    <n v="5.5941579811209098E-2"/>
    <x v="138"/>
    <x v="238"/>
    <x v="351"/>
  </r>
  <r>
    <x v="1"/>
    <x v="358"/>
    <x v="358"/>
    <x v="2"/>
    <x v="16"/>
    <x v="0"/>
    <n v="88"/>
    <n v="133"/>
    <n v="460"/>
    <n v="15630.575999999999"/>
    <n v="177.620181818182"/>
    <n v="1.51136363636364"/>
    <n v="3.4586466165413499"/>
    <n v="3131.826"/>
    <n v="0.200365360815878"/>
    <n v="169.52599999999799"/>
    <n v="1.0845793526738701E-2"/>
    <x v="323"/>
    <x v="34"/>
    <x v="344"/>
  </r>
  <r>
    <x v="1"/>
    <x v="359"/>
    <x v="359"/>
    <x v="3"/>
    <x v="5"/>
    <x v="0"/>
    <n v="6"/>
    <n v="18"/>
    <n v="38"/>
    <n v="2038.896"/>
    <n v="339.81599999999997"/>
    <n v="3"/>
    <n v="2.1111111111111098"/>
    <n v="338.89600000000002"/>
    <n v="0.16621544208238201"/>
    <n v="133.096"/>
    <n v="6.5278464423884297E-2"/>
    <x v="102"/>
    <x v="249"/>
    <x v="209"/>
  </r>
  <r>
    <x v="1"/>
    <x v="360"/>
    <x v="360"/>
    <x v="1"/>
    <x v="1"/>
    <x v="0"/>
    <n v="109"/>
    <n v="434"/>
    <n v="2082"/>
    <n v="94965.073199999999"/>
    <n v="871.23920366972402"/>
    <n v="3.98165137614679"/>
    <n v="4.7972350230414804"/>
    <n v="15568.073200000001"/>
    <n v="0.16393472542492599"/>
    <n v="11453.423199999999"/>
    <n v="0.120606690586956"/>
    <x v="126"/>
    <x v="16"/>
    <x v="294"/>
  </r>
  <r>
    <x v="1"/>
    <x v="361"/>
    <x v="361"/>
    <x v="1"/>
    <x v="1"/>
    <x v="0"/>
    <n v="23"/>
    <n v="43"/>
    <n v="108"/>
    <n v="5498.1540000000005"/>
    <n v="239.05017391304301"/>
    <n v="1.8695652173913"/>
    <n v="2.5116279069767402"/>
    <n v="774.65399999999897"/>
    <n v="0.14089347079037801"/>
    <n v="-35.946000000000701"/>
    <n v="-6.5378306973578196E-3"/>
    <x v="256"/>
    <x v="55"/>
    <x v="26"/>
  </r>
  <r>
    <x v="1"/>
    <x v="362"/>
    <x v="362"/>
    <x v="3"/>
    <x v="14"/>
    <x v="1"/>
    <n v="217"/>
    <n v="475"/>
    <n v="2149"/>
    <n v="76827.426800000001"/>
    <n v="354.043441474654"/>
    <n v="2.1889400921658999"/>
    <n v="4.5242105263157901"/>
    <n v="7824.1767999999902"/>
    <n v="0.101840932670675"/>
    <n v="924.62679999998795"/>
    <n v="1.20351134811141E-2"/>
    <x v="151"/>
    <x v="282"/>
    <x v="194"/>
  </r>
  <r>
    <x v="1"/>
    <x v="363"/>
    <x v="363"/>
    <x v="1"/>
    <x v="3"/>
    <x v="0"/>
    <n v="53"/>
    <n v="90"/>
    <n v="234"/>
    <n v="10896.7688"/>
    <n v="205.599411320755"/>
    <n v="1.6981132075471701"/>
    <n v="2.6"/>
    <n v="656.26879999999801"/>
    <n v="6.0226000206593203E-2"/>
    <n v="-1200.1012000000001"/>
    <n v="-0.110133675590144"/>
    <x v="37"/>
    <x v="190"/>
    <x v="407"/>
  </r>
  <r>
    <x v="1"/>
    <x v="364"/>
    <x v="364"/>
    <x v="2"/>
    <x v="15"/>
    <x v="0"/>
    <n v="40"/>
    <n v="67"/>
    <n v="189"/>
    <n v="9840.8880000000008"/>
    <n v="246.0222"/>
    <n v="1.675"/>
    <n v="2.8208955223880601"/>
    <n v="2307.6379999999999"/>
    <n v="0.23449489517612601"/>
    <n v="954.48800000000006"/>
    <n v="9.6992060066124097E-2"/>
    <x v="321"/>
    <x v="224"/>
    <x v="178"/>
  </r>
  <r>
    <x v="1"/>
    <x v="365"/>
    <x v="365"/>
    <x v="5"/>
    <x v="12"/>
    <x v="0"/>
    <n v="44"/>
    <n v="104"/>
    <n v="285"/>
    <n v="11991.32"/>
    <n v="272.52999999999997"/>
    <n v="2.3636363636363602"/>
    <n v="2.7403846153846199"/>
    <n v="3176.82"/>
    <n v="0.26492663026255697"/>
    <n v="1698.42"/>
    <n v="0.141637451089622"/>
    <x v="215"/>
    <x v="323"/>
    <x v="174"/>
  </r>
  <r>
    <x v="1"/>
    <x v="366"/>
    <x v="366"/>
    <x v="5"/>
    <x v="12"/>
    <x v="0"/>
    <n v="30"/>
    <n v="48"/>
    <n v="180"/>
    <n v="9156.9599999999991"/>
    <n v="305.23200000000003"/>
    <n v="1.6"/>
    <n v="3.75"/>
    <n v="2047.46"/>
    <n v="0.22359604060736299"/>
    <n v="1064.6600000000001"/>
    <n v="0.11626784435008999"/>
    <x v="39"/>
    <x v="264"/>
    <x v="84"/>
  </r>
  <r>
    <x v="1"/>
    <x v="367"/>
    <x v="367"/>
    <x v="1"/>
    <x v="6"/>
    <x v="0"/>
    <n v="48"/>
    <n v="75"/>
    <n v="179"/>
    <n v="8421.7680000000091"/>
    <n v="175.45349999999999"/>
    <n v="1.5625"/>
    <n v="2.3866666666666698"/>
    <n v="1880.268"/>
    <n v="0.22326285882014299"/>
    <n v="206.268"/>
    <n v="2.4492244383839599E-2"/>
    <x v="366"/>
    <x v="273"/>
    <x v="66"/>
  </r>
  <r>
    <x v="1"/>
    <x v="368"/>
    <x v="368"/>
    <x v="2"/>
    <x v="2"/>
    <x v="0"/>
    <n v="43"/>
    <n v="83"/>
    <n v="241"/>
    <n v="12490.072"/>
    <n v="290.46679069767498"/>
    <n v="1.9302325581395301"/>
    <n v="2.9036144578313299"/>
    <n v="2986.3220000000001"/>
    <n v="0.23909565933647101"/>
    <n v="1519.5719999999999"/>
    <n v="0.121662389135947"/>
    <x v="358"/>
    <x v="149"/>
    <x v="97"/>
  </r>
  <r>
    <x v="1"/>
    <x v="369"/>
    <x v="369"/>
    <x v="2"/>
    <x v="2"/>
    <x v="0"/>
    <n v="4"/>
    <n v="7"/>
    <n v="16"/>
    <n v="1406.2719999999999"/>
    <n v="351.56799999999998"/>
    <n v="1.75"/>
    <n v="2.28571428571429"/>
    <n v="142.77199999999999"/>
    <n v="0.101525167250717"/>
    <n v="7.0720000000000702"/>
    <n v="5.0288991034451802E-3"/>
    <x v="220"/>
    <x v="315"/>
    <x v="176"/>
  </r>
  <r>
    <x v="1"/>
    <x v="370"/>
    <x v="370"/>
    <x v="4"/>
    <x v="22"/>
    <x v="0"/>
    <n v="59"/>
    <n v="141"/>
    <n v="672"/>
    <n v="28294.8472"/>
    <n v="479.57368135593202"/>
    <n v="2.3898305084745801"/>
    <n v="4.7659574468085104"/>
    <n v="5928.5972000000002"/>
    <n v="0.20952921774392899"/>
    <n v="3813.5772000000002"/>
    <n v="0.134779918514633"/>
    <x v="195"/>
    <x v="227"/>
    <x v="228"/>
  </r>
  <r>
    <x v="1"/>
    <x v="371"/>
    <x v="371"/>
    <x v="3"/>
    <x v="31"/>
    <x v="0"/>
    <n v="203"/>
    <n v="439"/>
    <n v="2572"/>
    <n v="125625.6988"/>
    <n v="618.84580689655195"/>
    <n v="2.1625615763546802"/>
    <n v="5.8587699316628701"/>
    <n v="14570.4488"/>
    <n v="0.115983026874116"/>
    <n v="7798.9488000000001"/>
    <n v="6.2080839147539098E-2"/>
    <x v="346"/>
    <x v="36"/>
    <x v="235"/>
  </r>
  <r>
    <x v="1"/>
    <x v="372"/>
    <x v="372"/>
    <x v="5"/>
    <x v="12"/>
    <x v="0"/>
    <n v="38"/>
    <n v="65"/>
    <n v="128"/>
    <n v="7098.9759999999997"/>
    <n v="186.81515789473701"/>
    <n v="1.7105263157894699"/>
    <n v="1.96923076923077"/>
    <n v="1962.7260000000001"/>
    <n v="0.27648015713815599"/>
    <n v="713.77599999999995"/>
    <n v="0.100546332316097"/>
    <x v="211"/>
    <x v="131"/>
    <x v="321"/>
  </r>
  <r>
    <x v="1"/>
    <x v="373"/>
    <x v="373"/>
    <x v="2"/>
    <x v="2"/>
    <x v="0"/>
    <n v="27"/>
    <n v="62"/>
    <n v="167"/>
    <n v="7237.0640000000003"/>
    <n v="268.039407407407"/>
    <n v="2.2962962962962998"/>
    <n v="2.69354838709677"/>
    <n v="1883.5640000000001"/>
    <n v="0.26026631794329902"/>
    <n v="951.36400000000003"/>
    <n v="0.13145717655668099"/>
    <x v="244"/>
    <x v="72"/>
    <x v="187"/>
  </r>
  <r>
    <x v="1"/>
    <x v="374"/>
    <x v="374"/>
    <x v="0"/>
    <x v="25"/>
    <x v="0"/>
    <n v="228"/>
    <n v="1109"/>
    <n v="5883"/>
    <n v="223043.06049999999"/>
    <n v="978.25903728070102"/>
    <n v="4.8640350877192997"/>
    <n v="5.3047790802524801"/>
    <n v="8694.0604999999905"/>
    <n v="3.8979291624273597E-2"/>
    <n v="1226.56049999999"/>
    <n v="5.4992094228369596E-3"/>
    <x v="221"/>
    <x v="360"/>
    <x v="335"/>
  </r>
  <r>
    <x v="1"/>
    <x v="375"/>
    <x v="375"/>
    <x v="1"/>
    <x v="8"/>
    <x v="0"/>
    <n v="8"/>
    <n v="23"/>
    <n v="63"/>
    <n v="3091.4960000000001"/>
    <n v="386.43700000000001"/>
    <n v="2.875"/>
    <n v="2.7391304347826102"/>
    <n v="681.49599999999998"/>
    <n v="0.220442141927403"/>
    <n v="389.89600000000002"/>
    <n v="0.12611887578052799"/>
    <x v="60"/>
    <x v="278"/>
    <x v="293"/>
  </r>
  <r>
    <x v="2"/>
    <x v="0"/>
    <x v="0"/>
    <x v="0"/>
    <x v="0"/>
    <x v="0"/>
    <n v="46"/>
    <n v="79"/>
    <n v="169"/>
    <n v="9605.0480000000007"/>
    <n v="208.80539130434801"/>
    <n v="1.7173913043478299"/>
    <n v="2.1392405063291098"/>
    <n v="2945.5479999999998"/>
    <n v="0.30666666111403101"/>
    <n v="1532.548"/>
    <n v="0.15955651653172401"/>
    <x v="340"/>
    <x v="39"/>
    <x v="300"/>
  </r>
  <r>
    <x v="2"/>
    <x v="1"/>
    <x v="1"/>
    <x v="1"/>
    <x v="1"/>
    <x v="0"/>
    <n v="101"/>
    <n v="309"/>
    <n v="1539"/>
    <n v="74945.7"/>
    <n v="742.03663366336605"/>
    <n v="3.0594059405940599"/>
    <n v="4.9805825242718402"/>
    <n v="12490.95"/>
    <n v="0.16666666666666699"/>
    <n v="8923.4500000000007"/>
    <n v="0.11906553678196399"/>
    <x v="188"/>
    <x v="88"/>
    <x v="322"/>
  </r>
  <r>
    <x v="2"/>
    <x v="2"/>
    <x v="2"/>
    <x v="2"/>
    <x v="2"/>
    <x v="0"/>
    <n v="39"/>
    <n v="48"/>
    <n v="127"/>
    <n v="6557.38400000001"/>
    <n v="168.13805128205101"/>
    <n v="1.2307692307692299"/>
    <n v="2.6458333333333299"/>
    <n v="1960.884"/>
    <n v="0.29903449302343699"/>
    <n v="699.08400000000097"/>
    <n v="0.10661019699319101"/>
    <x v="20"/>
    <x v="298"/>
    <x v="2"/>
  </r>
  <r>
    <x v="2"/>
    <x v="3"/>
    <x v="3"/>
    <x v="1"/>
    <x v="3"/>
    <x v="0"/>
    <n v="110"/>
    <n v="390"/>
    <n v="1798"/>
    <n v="79597.013999999996"/>
    <n v="723.60921818181805"/>
    <n v="3.5454545454545499"/>
    <n v="4.6102564102564099"/>
    <n v="15644.013999999999"/>
    <n v="0.19654021192302501"/>
    <n v="11702.714"/>
    <n v="0.147024535367621"/>
    <x v="151"/>
    <x v="262"/>
    <x v="313"/>
  </r>
  <r>
    <x v="2"/>
    <x v="4"/>
    <x v="4"/>
    <x v="0"/>
    <x v="4"/>
    <x v="1"/>
    <n v="628"/>
    <n v="1594"/>
    <n v="5446"/>
    <n v="221773.52400000099"/>
    <n v="353.14255414012803"/>
    <n v="2.5382165605095501"/>
    <n v="3.4165621079046402"/>
    <n v="16657.274000000001"/>
    <n v="7.5109389522979894E-2"/>
    <n v="-3817.0260000000198"/>
    <n v="-1.7211369198426099E-2"/>
    <x v="8"/>
    <x v="193"/>
    <x v="408"/>
  </r>
  <r>
    <x v="2"/>
    <x v="5"/>
    <x v="5"/>
    <x v="1"/>
    <x v="1"/>
    <x v="0"/>
    <n v="114"/>
    <n v="441"/>
    <n v="1954"/>
    <n v="88411.192800000004"/>
    <n v="775.53677894736802"/>
    <n v="3.8684210526315801"/>
    <n v="4.4308390022675699"/>
    <n v="15607.192800000001"/>
    <n v="0.17652960338750201"/>
    <n v="11480.692800000001"/>
    <n v="0.129855648774823"/>
    <x v="274"/>
    <x v="202"/>
    <x v="360"/>
  </r>
  <r>
    <x v="2"/>
    <x v="7"/>
    <x v="7"/>
    <x v="3"/>
    <x v="5"/>
    <x v="0"/>
    <n v="4"/>
    <n v="5"/>
    <n v="5"/>
    <n v="247.96"/>
    <n v="61.99"/>
    <n v="1.25"/>
    <n v="1"/>
    <n v="74.959999999999994"/>
    <n v="0.30230682368123901"/>
    <n v="-54.54"/>
    <n v="-0.21995483142442299"/>
    <x v="406"/>
    <x v="383"/>
    <x v="243"/>
  </r>
  <r>
    <x v="2"/>
    <x v="8"/>
    <x v="8"/>
    <x v="1"/>
    <x v="6"/>
    <x v="1"/>
    <n v="302"/>
    <n v="939"/>
    <n v="4229"/>
    <n v="182934.94500000001"/>
    <n v="605.74485099337699"/>
    <n v="3.1092715231788102"/>
    <n v="4.5037273695420703"/>
    <n v="22465.695"/>
    <n v="0.12280701754386"/>
    <n v="12121.875"/>
    <n v="6.6263310161981503E-2"/>
    <x v="168"/>
    <x v="111"/>
    <x v="4"/>
  </r>
  <r>
    <x v="2"/>
    <x v="9"/>
    <x v="9"/>
    <x v="3"/>
    <x v="5"/>
    <x v="0"/>
    <n v="26"/>
    <n v="75"/>
    <n v="412"/>
    <n v="20844.704000000002"/>
    <n v="801.71938461538502"/>
    <n v="2.8846153846153801"/>
    <n v="5.4933333333333296"/>
    <n v="7461.7039999999997"/>
    <n v="0.35796641679344599"/>
    <n v="6573.7539999999999"/>
    <n v="0.31536806663217698"/>
    <x v="207"/>
    <x v="288"/>
    <x v="140"/>
  </r>
  <r>
    <x v="2"/>
    <x v="10"/>
    <x v="10"/>
    <x v="4"/>
    <x v="7"/>
    <x v="0"/>
    <n v="19"/>
    <n v="54"/>
    <n v="160"/>
    <n v="6980.32"/>
    <n v="367.385263157895"/>
    <n v="2.8421052631578898"/>
    <n v="2.9629629629629601"/>
    <n v="1983.57"/>
    <n v="0.28416605542439299"/>
    <n v="1335.74"/>
    <n v="0.19135798931854101"/>
    <x v="299"/>
    <x v="20"/>
    <x v="366"/>
  </r>
  <r>
    <x v="2"/>
    <x v="11"/>
    <x v="11"/>
    <x v="1"/>
    <x v="8"/>
    <x v="0"/>
    <n v="3"/>
    <n v="17"/>
    <n v="32"/>
    <n v="1742.944"/>
    <n v="580.98133333333305"/>
    <n v="5.6666666666666696"/>
    <n v="1.8823529411764699"/>
    <n v="518.69399999999996"/>
    <n v="0.29759648043769599"/>
    <n v="405.09399999999999"/>
    <n v="0.232419400738062"/>
    <x v="381"/>
    <x v="220"/>
    <x v="133"/>
  </r>
  <r>
    <x v="2"/>
    <x v="376"/>
    <x v="376"/>
    <x v="2"/>
    <x v="34"/>
    <x v="1"/>
    <n v="467"/>
    <n v="1538"/>
    <n v="6413"/>
    <n v="253186.72200000001"/>
    <n v="542.15572162741"/>
    <n v="3.2933618843683101"/>
    <n v="4.1697009102730798"/>
    <n v="14116.972"/>
    <n v="5.5757157754899797E-2"/>
    <n v="-1477.76800000002"/>
    <n v="-5.8366725882253098E-3"/>
    <x v="228"/>
    <x v="393"/>
    <x v="409"/>
  </r>
  <r>
    <x v="2"/>
    <x v="12"/>
    <x v="12"/>
    <x v="3"/>
    <x v="9"/>
    <x v="0"/>
    <n v="181"/>
    <n v="638"/>
    <n v="3627"/>
    <n v="155260.7745"/>
    <n v="857.79433425414402"/>
    <n v="3.5248618784530401"/>
    <n v="5.6849529780564296"/>
    <n v="24143.0245"/>
    <n v="0.15549983296006301"/>
    <n v="17847.824499999999"/>
    <n v="0.114953854619603"/>
    <x v="111"/>
    <x v="141"/>
    <x v="229"/>
  </r>
  <r>
    <x v="2"/>
    <x v="13"/>
    <x v="13"/>
    <x v="1"/>
    <x v="8"/>
    <x v="0"/>
    <n v="15"/>
    <n v="24"/>
    <n v="60"/>
    <n v="3673.92"/>
    <n v="244.928"/>
    <n v="1.6"/>
    <n v="2.5"/>
    <n v="1155.92"/>
    <n v="0.31462851667973202"/>
    <n v="649.52"/>
    <n v="0.17679209128124701"/>
    <x v="308"/>
    <x v="115"/>
    <x v="33"/>
  </r>
  <r>
    <x v="2"/>
    <x v="14"/>
    <x v="14"/>
    <x v="3"/>
    <x v="5"/>
    <x v="0"/>
    <n v="45"/>
    <n v="127"/>
    <n v="653"/>
    <n v="34364.375999999997"/>
    <n v="763.65279999999996"/>
    <n v="2.8222222222222202"/>
    <n v="5.1417322834645702"/>
    <n v="11098.126"/>
    <n v="0.32295438741561899"/>
    <n v="9566.1759999999995"/>
    <n v="0.27837479138279703"/>
    <x v="146"/>
    <x v="274"/>
    <x v="16"/>
  </r>
  <r>
    <x v="2"/>
    <x v="15"/>
    <x v="15"/>
    <x v="1"/>
    <x v="8"/>
    <x v="0"/>
    <n v="28"/>
    <n v="46"/>
    <n v="127"/>
    <n v="6122.9840000000004"/>
    <n v="218.678"/>
    <n v="1.6428571428571399"/>
    <n v="2.7608695652173898"/>
    <n v="1777.9839999999999"/>
    <n v="0.29037867810858198"/>
    <n v="831.38400000000104"/>
    <n v="0.13578085456372299"/>
    <x v="216"/>
    <x v="256"/>
    <x v="60"/>
  </r>
  <r>
    <x v="2"/>
    <x v="16"/>
    <x v="16"/>
    <x v="5"/>
    <x v="10"/>
    <x v="1"/>
    <n v="454"/>
    <n v="1059"/>
    <n v="4053"/>
    <n v="178139.75"/>
    <n v="392.37830396475903"/>
    <n v="2.33259911894273"/>
    <n v="3.8271954674220998"/>
    <n v="24571"/>
    <n v="0.13793103448275801"/>
    <n v="9528.0799999999908"/>
    <n v="5.3486546377212098E-2"/>
    <x v="69"/>
    <x v="27"/>
    <x v="125"/>
  </r>
  <r>
    <x v="2"/>
    <x v="17"/>
    <x v="17"/>
    <x v="0"/>
    <x v="0"/>
    <x v="0"/>
    <n v="9"/>
    <n v="28"/>
    <n v="115"/>
    <n v="6977.48"/>
    <n v="775.275555555555"/>
    <n v="3.1111111111111098"/>
    <n v="4.1071428571428603"/>
    <n v="1812.73"/>
    <n v="0.25979723338511901"/>
    <n v="1524.21"/>
    <n v="0.21844706111662099"/>
    <x v="344"/>
    <x v="240"/>
    <x v="201"/>
  </r>
  <r>
    <x v="2"/>
    <x v="18"/>
    <x v="18"/>
    <x v="3"/>
    <x v="5"/>
    <x v="0"/>
    <n v="4"/>
    <n v="6"/>
    <n v="15"/>
    <n v="991.88"/>
    <n v="247.97"/>
    <n v="1.5"/>
    <n v="2.5"/>
    <n v="421.88"/>
    <n v="0.42533370972294998"/>
    <n v="291.27999999999997"/>
    <n v="0.29366455619631399"/>
    <x v="390"/>
    <x v="389"/>
    <x v="257"/>
  </r>
  <r>
    <x v="2"/>
    <x v="19"/>
    <x v="19"/>
    <x v="0"/>
    <x v="11"/>
    <x v="0"/>
    <n v="43"/>
    <n v="136"/>
    <n v="589"/>
    <n v="33827.31"/>
    <n v="786.68162790697704"/>
    <n v="3.1627906976744198"/>
    <n v="4.3308823529411802"/>
    <n v="8200.56"/>
    <n v="0.24242424242424301"/>
    <n v="6819.48"/>
    <n v="0.20159687542402899"/>
    <x v="329"/>
    <x v="329"/>
    <x v="54"/>
  </r>
  <r>
    <x v="2"/>
    <x v="20"/>
    <x v="20"/>
    <x v="5"/>
    <x v="12"/>
    <x v="0"/>
    <n v="23"/>
    <n v="23"/>
    <n v="68"/>
    <n v="3599.4560000000001"/>
    <n v="156.498086956522"/>
    <n v="1"/>
    <n v="2.9565217391304301"/>
    <n v="860.20600000000002"/>
    <n v="0.238982223980512"/>
    <n v="147.20599999999999"/>
    <n v="4.0896735506698798E-2"/>
    <x v="213"/>
    <x v="100"/>
    <x v="308"/>
  </r>
  <r>
    <x v="2"/>
    <x v="22"/>
    <x v="22"/>
    <x v="4"/>
    <x v="7"/>
    <x v="0"/>
    <n v="3"/>
    <n v="3"/>
    <n v="6"/>
    <n v="161.55199999999999"/>
    <n v="53.850666666666697"/>
    <n v="1"/>
    <n v="2"/>
    <n v="70.052000000000007"/>
    <n v="0.433618896701991"/>
    <n v="-26.248000000000001"/>
    <n v="-0.16247400217886501"/>
    <x v="407"/>
    <x v="406"/>
    <x v="315"/>
  </r>
  <r>
    <x v="2"/>
    <x v="23"/>
    <x v="23"/>
    <x v="5"/>
    <x v="10"/>
    <x v="0"/>
    <n v="65"/>
    <n v="100"/>
    <n v="587"/>
    <n v="23526.813600000001"/>
    <n v="361.950978461538"/>
    <n v="1.5384615384615401"/>
    <n v="5.87"/>
    <n v="5533.3136000000004"/>
    <n v="0.235191798348757"/>
    <n v="3483.7936"/>
    <n v="0.14807757902243099"/>
    <x v="311"/>
    <x v="324"/>
    <x v="1"/>
  </r>
  <r>
    <x v="2"/>
    <x v="24"/>
    <x v="24"/>
    <x v="3"/>
    <x v="5"/>
    <x v="0"/>
    <n v="48"/>
    <n v="105"/>
    <n v="274"/>
    <n v="13206.608"/>
    <n v="275.13766666666697"/>
    <n v="2.1875"/>
    <n v="2.60952380952381"/>
    <n v="4241.6080000000002"/>
    <n v="0.32117315816445802"/>
    <n v="2639.2080000000001"/>
    <n v="0.199839958905421"/>
    <x v="226"/>
    <x v="372"/>
    <x v="78"/>
  </r>
  <r>
    <x v="2"/>
    <x v="416"/>
    <x v="416"/>
    <x v="5"/>
    <x v="12"/>
    <x v="0"/>
    <n v="7"/>
    <n v="19"/>
    <n v="71"/>
    <n v="4237.0320000000002"/>
    <n v="605.29028571428603"/>
    <n v="2.71428571428571"/>
    <n v="3.7368421052631602"/>
    <n v="1020.282"/>
    <n v="0.24080110794537299"/>
    <n v="791.28200000000004"/>
    <n v="0.186753840896174"/>
    <x v="199"/>
    <x v="70"/>
    <x v="43"/>
  </r>
  <r>
    <x v="2"/>
    <x v="25"/>
    <x v="25"/>
    <x v="3"/>
    <x v="14"/>
    <x v="0"/>
    <n v="86"/>
    <n v="325"/>
    <n v="1455"/>
    <n v="65836.403999999995"/>
    <n v="765.53958139534905"/>
    <n v="3.7790697674418601"/>
    <n v="4.4769230769230797"/>
    <n v="15547.654"/>
    <n v="0.23615588117479799"/>
    <n v="12527.454"/>
    <n v="0.19028156519605799"/>
    <x v="152"/>
    <x v="159"/>
    <x v="295"/>
  </r>
  <r>
    <x v="2"/>
    <x v="26"/>
    <x v="26"/>
    <x v="2"/>
    <x v="15"/>
    <x v="0"/>
    <n v="6"/>
    <n v="15"/>
    <n v="62"/>
    <n v="2908.3040000000001"/>
    <n v="484.71733333333299"/>
    <n v="2.5"/>
    <n v="4.1333333333333302"/>
    <n v="665.80399999999997"/>
    <n v="0.22893205111982801"/>
    <n v="463.30399999999997"/>
    <n v="0.15930384168917699"/>
    <x v="102"/>
    <x v="239"/>
    <x v="176"/>
  </r>
  <r>
    <x v="2"/>
    <x v="28"/>
    <x v="28"/>
    <x v="5"/>
    <x v="12"/>
    <x v="0"/>
    <n v="46"/>
    <n v="64"/>
    <n v="209"/>
    <n v="11882.328"/>
    <n v="258.31147826086999"/>
    <n v="1.39130434782609"/>
    <n v="3.265625"/>
    <n v="3052.328"/>
    <n v="0.25687962830179401"/>
    <n v="1608.328"/>
    <n v="0.13535462074435201"/>
    <x v="124"/>
    <x v="318"/>
    <x v="169"/>
  </r>
  <r>
    <x v="2"/>
    <x v="29"/>
    <x v="29"/>
    <x v="0"/>
    <x v="0"/>
    <x v="0"/>
    <n v="49"/>
    <n v="144"/>
    <n v="409"/>
    <n v="23038.328000000001"/>
    <n v="470.16995918367297"/>
    <n v="2.93877551020408"/>
    <n v="2.8402777777777799"/>
    <n v="6929.3280000000004"/>
    <n v="0.30077391032890899"/>
    <n v="5367.2079999999996"/>
    <n v="0.23296864251607199"/>
    <x v="136"/>
    <x v="173"/>
    <x v="203"/>
  </r>
  <r>
    <x v="2"/>
    <x v="377"/>
    <x v="377"/>
    <x v="4"/>
    <x v="22"/>
    <x v="0"/>
    <n v="164"/>
    <n v="553"/>
    <n v="2037"/>
    <n v="106316.64"/>
    <n v="648.27219512195097"/>
    <n v="3.3719512195122001"/>
    <n v="3.6835443037974702"/>
    <n v="28142.639999999999"/>
    <n v="0.26470588235294101"/>
    <n v="22457.18"/>
    <n v="0.21122921115641"/>
    <x v="325"/>
    <x v="348"/>
    <x v="110"/>
  </r>
  <r>
    <x v="2"/>
    <x v="378"/>
    <x v="378"/>
    <x v="2"/>
    <x v="34"/>
    <x v="0"/>
    <n v="114"/>
    <n v="405"/>
    <n v="2014"/>
    <n v="102215.302"/>
    <n v="896.62545614035105"/>
    <n v="3.5526315789473699"/>
    <n v="4.9728395061728401"/>
    <n v="19132.552"/>
    <n v="0.18717894117262401"/>
    <n v="15158.182000000001"/>
    <n v="0.148296602401077"/>
    <x v="99"/>
    <x v="229"/>
    <x v="342"/>
  </r>
  <r>
    <x v="2"/>
    <x v="30"/>
    <x v="30"/>
    <x v="2"/>
    <x v="2"/>
    <x v="0"/>
    <n v="45"/>
    <n v="63"/>
    <n v="144"/>
    <n v="8039.6480000000101"/>
    <n v="178.65884444444501"/>
    <n v="1.4"/>
    <n v="2.28571428571429"/>
    <n v="2611.6480000000001"/>
    <n v="0.32484606291220702"/>
    <n v="1147.348"/>
    <n v="0.14271122317793"/>
    <x v="154"/>
    <x v="236"/>
    <x v="46"/>
  </r>
  <r>
    <x v="2"/>
    <x v="417"/>
    <x v="417"/>
    <x v="1"/>
    <x v="39"/>
    <x v="0"/>
    <n v="9"/>
    <n v="18"/>
    <n v="73"/>
    <n v="2506.616"/>
    <n v="278.51288888888899"/>
    <n v="2"/>
    <n v="4.0555555555555598"/>
    <n v="462.61599999999999"/>
    <n v="0.18455798574651999"/>
    <n v="154.816"/>
    <n v="6.1762950527723501E-2"/>
    <x v="7"/>
    <x v="395"/>
    <x v="28"/>
  </r>
  <r>
    <x v="2"/>
    <x v="31"/>
    <x v="31"/>
    <x v="4"/>
    <x v="7"/>
    <x v="0"/>
    <n v="27"/>
    <n v="62"/>
    <n v="154"/>
    <n v="8638.768"/>
    <n v="319.95437037036999"/>
    <n v="2.2962962962962998"/>
    <n v="2.4838709677419399"/>
    <n v="2368.018"/>
    <n v="0.27411524421074901"/>
    <n v="1463.9580000000001"/>
    <n v="0.16946374760845501"/>
    <x v="353"/>
    <x v="317"/>
    <x v="250"/>
  </r>
  <r>
    <x v="2"/>
    <x v="379"/>
    <x v="379"/>
    <x v="2"/>
    <x v="34"/>
    <x v="0"/>
    <n v="25"/>
    <n v="38"/>
    <n v="96"/>
    <n v="4455.6000000000004"/>
    <n v="178.22399999999999"/>
    <n v="1.52"/>
    <n v="2.5263157894736801"/>
    <n v="742.6"/>
    <n v="0.16666666666666699"/>
    <n v="-74.200000000000102"/>
    <n v="-1.6653200466828302E-2"/>
    <x v="278"/>
    <x v="94"/>
    <x v="400"/>
  </r>
  <r>
    <x v="2"/>
    <x v="32"/>
    <x v="32"/>
    <x v="2"/>
    <x v="15"/>
    <x v="0"/>
    <n v="47"/>
    <n v="74"/>
    <n v="191"/>
    <n v="10014.472"/>
    <n v="213.07387234042599"/>
    <n v="1.5744680851063799"/>
    <n v="2.5810810810810798"/>
    <n v="2713.2220000000002"/>
    <n v="0.27093010994488798"/>
    <n v="1174.8219999999999"/>
    <n v="0.117312425457878"/>
    <x v="218"/>
    <x v="169"/>
    <x v="222"/>
  </r>
  <r>
    <x v="2"/>
    <x v="33"/>
    <x v="33"/>
    <x v="5"/>
    <x v="17"/>
    <x v="0"/>
    <n v="20"/>
    <n v="29"/>
    <n v="87"/>
    <n v="5920.9040000000005"/>
    <n v="296.04520000000002"/>
    <n v="1.45"/>
    <n v="3"/>
    <n v="1662.904"/>
    <n v="0.28085305892478502"/>
    <n v="1033.904"/>
    <n v="0.17461928110977601"/>
    <x v="17"/>
    <x v="98"/>
    <x v="153"/>
  </r>
  <r>
    <x v="2"/>
    <x v="34"/>
    <x v="34"/>
    <x v="1"/>
    <x v="8"/>
    <x v="0"/>
    <n v="30"/>
    <n v="75"/>
    <n v="223"/>
    <n v="12132.616"/>
    <n v="404.42053333333303"/>
    <n v="2.5"/>
    <n v="2.9733333333333301"/>
    <n v="3548.866"/>
    <n v="0.29250624927056101"/>
    <n v="2506.366"/>
    <n v="0.20658083961447399"/>
    <x v="273"/>
    <x v="224"/>
    <x v="171"/>
  </r>
  <r>
    <x v="2"/>
    <x v="35"/>
    <x v="35"/>
    <x v="5"/>
    <x v="18"/>
    <x v="0"/>
    <n v="112"/>
    <n v="432"/>
    <n v="1764"/>
    <n v="86924.419200000004"/>
    <n v="776.11088571428502"/>
    <n v="3.8571428571428599"/>
    <n v="4.0833333333333304"/>
    <n v="15830.4192"/>
    <n v="0.182117054628534"/>
    <n v="12044.6592"/>
    <n v="0.138564736018391"/>
    <x v="187"/>
    <x v="319"/>
    <x v="348"/>
  </r>
  <r>
    <x v="2"/>
    <x v="36"/>
    <x v="36"/>
    <x v="0"/>
    <x v="19"/>
    <x v="1"/>
    <n v="111"/>
    <n v="483"/>
    <n v="3044"/>
    <n v="119151.2424"/>
    <n v="1073.4346162162201"/>
    <n v="4.35135135135135"/>
    <n v="6.30227743271222"/>
    <n v="12169.492399999999"/>
    <n v="0.102134834307023"/>
    <n v="8365.6623999999902"/>
    <n v="7.0210450445122599E-2"/>
    <x v="25"/>
    <x v="189"/>
    <x v="282"/>
  </r>
  <r>
    <x v="2"/>
    <x v="37"/>
    <x v="37"/>
    <x v="1"/>
    <x v="6"/>
    <x v="0"/>
    <n v="21"/>
    <n v="21"/>
    <n v="48"/>
    <n v="2697.2159999999999"/>
    <n v="128.43885714285699"/>
    <n v="1"/>
    <n v="2.28571428571429"/>
    <n v="884.71600000000001"/>
    <n v="0.32801080818147299"/>
    <n v="189.61600000000001"/>
    <n v="7.0300635914958207E-2"/>
    <x v="26"/>
    <x v="252"/>
    <x v="119"/>
  </r>
  <r>
    <x v="2"/>
    <x v="38"/>
    <x v="38"/>
    <x v="2"/>
    <x v="15"/>
    <x v="0"/>
    <n v="15"/>
    <n v="43"/>
    <n v="115"/>
    <n v="5232.68"/>
    <n v="348.84533333333297"/>
    <n v="2.8666666666666698"/>
    <n v="2.67441860465116"/>
    <n v="1147.68"/>
    <n v="0.21932929206448701"/>
    <n v="636.52"/>
    <n v="0.121643211509208"/>
    <x v="104"/>
    <x v="133"/>
    <x v="224"/>
  </r>
  <r>
    <x v="2"/>
    <x v="39"/>
    <x v="39"/>
    <x v="2"/>
    <x v="15"/>
    <x v="0"/>
    <n v="28"/>
    <n v="49"/>
    <n v="130"/>
    <n v="8830.16"/>
    <n v="315.36285714285702"/>
    <n v="1.75"/>
    <n v="2.6530612244898002"/>
    <n v="2804.41"/>
    <n v="0.31759447167435201"/>
    <n v="1883.08"/>
    <n v="0.21325547894941899"/>
    <x v="114"/>
    <x v="238"/>
    <x v="161"/>
  </r>
  <r>
    <x v="2"/>
    <x v="40"/>
    <x v="40"/>
    <x v="0"/>
    <x v="4"/>
    <x v="0"/>
    <n v="248"/>
    <n v="365"/>
    <n v="1627"/>
    <n v="74568.540000000095"/>
    <n v="300.67959677419401"/>
    <n v="1.4717741935483899"/>
    <n v="4.4575342465753396"/>
    <n v="9157.5400000000009"/>
    <n v="0.12280701754386"/>
    <n v="1600.54000000001"/>
    <n v="2.14640114986831E-2"/>
    <x v="295"/>
    <x v="200"/>
    <x v="314"/>
  </r>
  <r>
    <x v="2"/>
    <x v="41"/>
    <x v="41"/>
    <x v="5"/>
    <x v="17"/>
    <x v="0"/>
    <n v="16"/>
    <n v="34"/>
    <n v="58"/>
    <n v="3709.9360000000001"/>
    <n v="231.87100000000001"/>
    <n v="2.125"/>
    <n v="1.70588235294118"/>
    <n v="1157.9359999999999"/>
    <n v="0.31211751361748602"/>
    <n v="643.93600000000004"/>
    <n v="0.17357064919718301"/>
    <x v="179"/>
    <x v="199"/>
    <x v="197"/>
  </r>
  <r>
    <x v="2"/>
    <x v="44"/>
    <x v="44"/>
    <x v="5"/>
    <x v="12"/>
    <x v="0"/>
    <n v="35"/>
    <n v="75"/>
    <n v="138"/>
    <n v="7353.2960000000003"/>
    <n v="210.094171428571"/>
    <n v="2.1428571428571401"/>
    <n v="1.84"/>
    <n v="2222.5459999999998"/>
    <n v="0.30225167054338598"/>
    <n v="1098.5060000000001"/>
    <n v="0.149389607055122"/>
    <x v="375"/>
    <x v="293"/>
    <x v="217"/>
  </r>
  <r>
    <x v="2"/>
    <x v="46"/>
    <x v="46"/>
    <x v="4"/>
    <x v="22"/>
    <x v="0"/>
    <n v="15"/>
    <n v="41"/>
    <n v="117"/>
    <n v="4878.8810000000003"/>
    <n v="325.258733333333"/>
    <n v="2.7333333333333298"/>
    <n v="2.8536585365853702"/>
    <n v="1237.6310000000001"/>
    <n v="0.25367107744583201"/>
    <n v="727.53099999999995"/>
    <n v="0.14911841465286799"/>
    <x v="13"/>
    <x v="63"/>
    <x v="365"/>
  </r>
  <r>
    <x v="2"/>
    <x v="47"/>
    <x v="47"/>
    <x v="5"/>
    <x v="23"/>
    <x v="1"/>
    <n v="165"/>
    <n v="378"/>
    <n v="1408"/>
    <n v="62676.6"/>
    <n v="379.858181818182"/>
    <n v="2.2909090909090901"/>
    <n v="3.7248677248677202"/>
    <n v="10446.1"/>
    <n v="0.16666666666666699"/>
    <n v="4958.1099999999997"/>
    <n v="7.9106237415558597E-2"/>
    <x v="355"/>
    <x v="151"/>
    <x v="384"/>
  </r>
  <r>
    <x v="2"/>
    <x v="48"/>
    <x v="48"/>
    <x v="2"/>
    <x v="24"/>
    <x v="0"/>
    <n v="246"/>
    <n v="672"/>
    <n v="3531"/>
    <n v="132067.26"/>
    <n v="536.85878048780501"/>
    <n v="2.73170731707317"/>
    <n v="5.25446428571429"/>
    <n v="9782.7600000000093"/>
    <n v="7.4074074074074195E-2"/>
    <n v="1426.1100000000099"/>
    <n v="1.07983613804058E-2"/>
    <x v="408"/>
    <x v="21"/>
    <x v="351"/>
  </r>
  <r>
    <x v="2"/>
    <x v="49"/>
    <x v="49"/>
    <x v="2"/>
    <x v="2"/>
    <x v="0"/>
    <n v="22"/>
    <n v="49"/>
    <n v="148"/>
    <n v="8074.8159999999998"/>
    <n v="367.03709090909098"/>
    <n v="2.2272727272727302"/>
    <n v="3.0204081632653099"/>
    <n v="2598.3159999999998"/>
    <n v="0.32178021146240399"/>
    <n v="1863.556"/>
    <n v="0.23078618757381"/>
    <x v="296"/>
    <x v="357"/>
    <x v="340"/>
  </r>
  <r>
    <x v="2"/>
    <x v="50"/>
    <x v="50"/>
    <x v="0"/>
    <x v="11"/>
    <x v="0"/>
    <n v="58"/>
    <n v="217"/>
    <n v="1011"/>
    <n v="49862.6"/>
    <n v="859.7"/>
    <n v="3.7413793103448301"/>
    <n v="4.65898617511521"/>
    <n v="6877.5999999999904"/>
    <n v="0.13793103448275901"/>
    <n v="4981"/>
    <n v="9.9894510113792606E-2"/>
    <x v="173"/>
    <x v="162"/>
    <x v="6"/>
  </r>
  <r>
    <x v="2"/>
    <x v="51"/>
    <x v="51"/>
    <x v="5"/>
    <x v="10"/>
    <x v="0"/>
    <n v="47"/>
    <n v="148"/>
    <n v="620"/>
    <n v="25634.560000000001"/>
    <n v="545.41617021276602"/>
    <n v="3.1489361702127701"/>
    <n v="4.1891891891891904"/>
    <n v="5225.8100000000004"/>
    <n v="0.203857994831977"/>
    <n v="3671.65"/>
    <n v="0.14323046699455699"/>
    <x v="324"/>
    <x v="364"/>
    <x v="97"/>
  </r>
  <r>
    <x v="2"/>
    <x v="52"/>
    <x v="52"/>
    <x v="1"/>
    <x v="1"/>
    <x v="0"/>
    <n v="94"/>
    <n v="270"/>
    <n v="752"/>
    <n v="35826.9"/>
    <n v="381.13723404255302"/>
    <n v="2.87234042553191"/>
    <n v="2.7851851851851901"/>
    <n v="5971.15"/>
    <n v="0.16666666666666699"/>
    <n v="2669.45"/>
    <n v="7.4509656152220799E-2"/>
    <x v="269"/>
    <x v="336"/>
    <x v="56"/>
  </r>
  <r>
    <x v="2"/>
    <x v="53"/>
    <x v="53"/>
    <x v="0"/>
    <x v="25"/>
    <x v="1"/>
    <n v="732"/>
    <n v="2232"/>
    <n v="15235"/>
    <n v="632710.68000000005"/>
    <n v="864.35885245901602"/>
    <n v="3.0491803278688501"/>
    <n v="6.8257168458781399"/>
    <n v="67790.429999999993"/>
    <n v="0.107142857142857"/>
    <n v="43548.03"/>
    <n v="6.8827714430235304E-2"/>
    <x v="53"/>
    <x v="172"/>
    <x v="374"/>
  </r>
  <r>
    <x v="2"/>
    <x v="54"/>
    <x v="54"/>
    <x v="3"/>
    <x v="9"/>
    <x v="0"/>
    <n v="145"/>
    <n v="1115"/>
    <n v="5581"/>
    <n v="218596.31400000001"/>
    <n v="1507.5607862069"/>
    <n v="7.68965517241379"/>
    <n v="5.00538116591928"/>
    <n v="7450.3139999999803"/>
    <n v="3.40825234592015E-2"/>
    <n v="1791.7939999999801"/>
    <n v="8.1968170789923703E-3"/>
    <x v="89"/>
    <x v="40"/>
    <x v="114"/>
  </r>
  <r>
    <x v="2"/>
    <x v="55"/>
    <x v="55"/>
    <x v="1"/>
    <x v="6"/>
    <x v="0"/>
    <n v="14"/>
    <n v="14"/>
    <n v="47"/>
    <n v="2774.0239999999999"/>
    <n v="198.144571428571"/>
    <n v="1"/>
    <n v="3.3571428571428599"/>
    <n v="1095.2739999999999"/>
    <n v="0.39483220044238998"/>
    <n v="631.87400000000002"/>
    <n v="0.22778245609987499"/>
    <x v="239"/>
    <x v="90"/>
    <x v="359"/>
  </r>
  <r>
    <x v="2"/>
    <x v="56"/>
    <x v="56"/>
    <x v="1"/>
    <x v="8"/>
    <x v="0"/>
    <n v="28"/>
    <n v="87"/>
    <n v="177"/>
    <n v="10216.984"/>
    <n v="364.892285714286"/>
    <n v="3.1071428571428599"/>
    <n v="2.0344827586206899"/>
    <n v="3171.7339999999999"/>
    <n v="0.310437405011107"/>
    <n v="2182.2339999999999"/>
    <n v="0.21358886340626501"/>
    <x v="285"/>
    <x v="143"/>
    <x v="194"/>
  </r>
  <r>
    <x v="2"/>
    <x v="57"/>
    <x v="57"/>
    <x v="2"/>
    <x v="2"/>
    <x v="0"/>
    <n v="28"/>
    <n v="49"/>
    <n v="183"/>
    <n v="10231.335999999999"/>
    <n v="365.404857142857"/>
    <n v="1.75"/>
    <n v="3.7346938775510199"/>
    <n v="3384.3359999999998"/>
    <n v="0.33078143460443499"/>
    <n v="2462.4360000000001"/>
    <n v="0.24067589999976499"/>
    <x v="318"/>
    <x v="124"/>
    <x v="173"/>
  </r>
  <r>
    <x v="2"/>
    <x v="380"/>
    <x v="380"/>
    <x v="5"/>
    <x v="35"/>
    <x v="0"/>
    <n v="11"/>
    <n v="24"/>
    <n v="51"/>
    <n v="2112.3919999999998"/>
    <n v="192.035636363636"/>
    <n v="2.1818181818181799"/>
    <n v="2.125"/>
    <n v="576.64200000000005"/>
    <n v="0.27298058314933998"/>
    <n v="222.642"/>
    <n v="0.10539805111930001"/>
    <x v="220"/>
    <x v="45"/>
    <x v="312"/>
  </r>
  <r>
    <x v="2"/>
    <x v="58"/>
    <x v="58"/>
    <x v="0"/>
    <x v="0"/>
    <x v="0"/>
    <n v="46"/>
    <n v="91"/>
    <n v="306"/>
    <n v="15649.552"/>
    <n v="340.207652173913"/>
    <n v="1.97826086956522"/>
    <n v="3.36263736263736"/>
    <n v="4753.8019999999997"/>
    <n v="0.303766011959959"/>
    <n v="3328.8020000000001"/>
    <n v="0.21270909224749701"/>
    <x v="260"/>
    <x v="82"/>
    <x v="82"/>
  </r>
  <r>
    <x v="2"/>
    <x v="59"/>
    <x v="59"/>
    <x v="2"/>
    <x v="26"/>
    <x v="0"/>
    <n v="126"/>
    <n v="374"/>
    <n v="1106"/>
    <n v="51954.3"/>
    <n v="412.335714285714"/>
    <n v="2.9682539682539701"/>
    <n v="2.9572192513369"/>
    <n v="8659.0499999999993"/>
    <n v="0.16666666666666699"/>
    <n v="4350.7700000000004"/>
    <n v="8.3742250400833093E-2"/>
    <x v="225"/>
    <x v="227"/>
    <x v="230"/>
  </r>
  <r>
    <x v="2"/>
    <x v="60"/>
    <x v="60"/>
    <x v="1"/>
    <x v="6"/>
    <x v="0"/>
    <n v="7"/>
    <n v="28"/>
    <n v="73"/>
    <n v="2793.8159999999998"/>
    <n v="399.11657142857098"/>
    <n v="4"/>
    <n v="2.6071428571428599"/>
    <n v="651.81600000000003"/>
    <n v="0.23330670308996701"/>
    <n v="397.56599999999997"/>
    <n v="0.142302141586991"/>
    <x v="64"/>
    <x v="179"/>
    <x v="26"/>
  </r>
  <r>
    <x v="2"/>
    <x v="62"/>
    <x v="62"/>
    <x v="4"/>
    <x v="27"/>
    <x v="0"/>
    <n v="64"/>
    <n v="142"/>
    <n v="551"/>
    <n v="26719.343000000001"/>
    <n v="417.48973437500001"/>
    <n v="2.21875"/>
    <n v="3.8802816901408499"/>
    <n v="5812.0929999999998"/>
    <n v="0.217523799144313"/>
    <n v="3673.6030000000001"/>
    <n v="0.137488522827826"/>
    <x v="97"/>
    <x v="320"/>
    <x v="23"/>
  </r>
  <r>
    <x v="2"/>
    <x v="63"/>
    <x v="63"/>
    <x v="4"/>
    <x v="7"/>
    <x v="0"/>
    <n v="31"/>
    <n v="67"/>
    <n v="157"/>
    <n v="9247.5440000000108"/>
    <n v="298.30787096774202"/>
    <n v="2.1612903225806499"/>
    <n v="2.3432835820895499"/>
    <n v="2177.2939999999999"/>
    <n v="0.23544564913667901"/>
    <n v="1142.5940000000001"/>
    <n v="0.12355648159122"/>
    <x v="138"/>
    <x v="260"/>
    <x v="117"/>
  </r>
  <r>
    <x v="2"/>
    <x v="64"/>
    <x v="64"/>
    <x v="1"/>
    <x v="8"/>
    <x v="0"/>
    <n v="4"/>
    <n v="13"/>
    <n v="27"/>
    <n v="1054.184"/>
    <n v="263.54599999999999"/>
    <n v="3.25"/>
    <n v="2.0769230769230802"/>
    <n v="373.18400000000003"/>
    <n v="0.354002716793273"/>
    <n v="230.88399999999999"/>
    <n v="0.21901679403216101"/>
    <x v="384"/>
    <x v="382"/>
    <x v="307"/>
  </r>
  <r>
    <x v="2"/>
    <x v="65"/>
    <x v="65"/>
    <x v="0"/>
    <x v="0"/>
    <x v="0"/>
    <n v="15"/>
    <n v="31"/>
    <n v="112"/>
    <n v="5513.5039999999999"/>
    <n v="367.566933333333"/>
    <n v="2.06666666666667"/>
    <n v="3.6129032258064502"/>
    <n v="1973.0039999999999"/>
    <n v="0.35784938217148299"/>
    <n v="1507.0039999999999"/>
    <n v="0.27332962849033898"/>
    <x v="210"/>
    <x v="250"/>
    <x v="234"/>
  </r>
  <r>
    <x v="2"/>
    <x v="67"/>
    <x v="67"/>
    <x v="3"/>
    <x v="5"/>
    <x v="0"/>
    <n v="26"/>
    <n v="47"/>
    <n v="110"/>
    <n v="6635.92"/>
    <n v="255.227692307692"/>
    <n v="1.8076923076923099"/>
    <n v="2.3404255319148901"/>
    <n v="1902.17"/>
    <n v="0.28664751835465202"/>
    <n v="1044.47"/>
    <n v="0.157396412253312"/>
    <x v="361"/>
    <x v="17"/>
    <x v="368"/>
  </r>
  <r>
    <x v="2"/>
    <x v="418"/>
    <x v="418"/>
    <x v="1"/>
    <x v="39"/>
    <x v="0"/>
    <n v="19"/>
    <n v="84"/>
    <n v="316"/>
    <n v="10550.4"/>
    <n v="555.28421052631597"/>
    <n v="4.4210526315789496"/>
    <n v="3.7619047619047601"/>
    <n v="1758.4"/>
    <n v="0.16666666666666699"/>
    <n v="1062.4000000000001"/>
    <n v="0.10069760388231699"/>
    <x v="143"/>
    <x v="231"/>
    <x v="231"/>
  </r>
  <r>
    <x v="2"/>
    <x v="68"/>
    <x v="68"/>
    <x v="1"/>
    <x v="1"/>
    <x v="0"/>
    <n v="22"/>
    <n v="41"/>
    <n v="172"/>
    <n v="10960.796"/>
    <n v="498.21800000000002"/>
    <n v="1.86363636363636"/>
    <n v="4.1951219512195097"/>
    <n v="2041.796"/>
    <n v="0.18628172625418801"/>
    <n v="1292.6959999999999"/>
    <n v="0.117938149747518"/>
    <x v="310"/>
    <x v="95"/>
    <x v="273"/>
  </r>
  <r>
    <x v="2"/>
    <x v="381"/>
    <x v="381"/>
    <x v="0"/>
    <x v="0"/>
    <x v="0"/>
    <n v="31"/>
    <n v="58"/>
    <n v="121"/>
    <n v="6761.4319999999998"/>
    <n v="218.11070967741901"/>
    <n v="1.87096774193548"/>
    <n v="2.0862068965517202"/>
    <n v="1690.182"/>
    <n v="0.24997397001108601"/>
    <n v="733.66200000000003"/>
    <n v="0.10850689617228999"/>
    <x v="351"/>
    <x v="344"/>
    <x v="251"/>
  </r>
  <r>
    <x v="2"/>
    <x v="69"/>
    <x v="69"/>
    <x v="3"/>
    <x v="28"/>
    <x v="1"/>
    <n v="311"/>
    <n v="694"/>
    <n v="2827"/>
    <n v="132990.2856"/>
    <n v="427.62149710610902"/>
    <n v="2.2315112540192898"/>
    <n v="4.0734870317002896"/>
    <n v="27893.285599999999"/>
    <n v="0.20973927136223799"/>
    <n v="17566.2356"/>
    <n v="0.13208660708372799"/>
    <x v="346"/>
    <x v="253"/>
    <x v="148"/>
  </r>
  <r>
    <x v="2"/>
    <x v="70"/>
    <x v="70"/>
    <x v="0"/>
    <x v="11"/>
    <x v="0"/>
    <n v="8"/>
    <n v="28"/>
    <n v="94"/>
    <n v="4573.5316000000003"/>
    <n v="571.69145000000003"/>
    <n v="3.5"/>
    <n v="3.3571428571428599"/>
    <n v="1752.5316"/>
    <n v="0.38319000572773998"/>
    <n v="1493.4916000000001"/>
    <n v="0.32655106176592302"/>
    <x v="254"/>
    <x v="351"/>
    <x v="48"/>
  </r>
  <r>
    <x v="2"/>
    <x v="71"/>
    <x v="71"/>
    <x v="0"/>
    <x v="0"/>
    <x v="1"/>
    <n v="499"/>
    <n v="1683"/>
    <n v="7612"/>
    <n v="318103.60499999998"/>
    <n v="637.48217434869696"/>
    <n v="3.3727454909819601"/>
    <n v="4.5228758169934604"/>
    <n v="39065.355000000003"/>
    <n v="0.12280701754386"/>
    <n v="22106.325000000001"/>
    <n v="6.9494103972823601E-2"/>
    <x v="253"/>
    <x v="69"/>
    <x v="188"/>
  </r>
  <r>
    <x v="2"/>
    <x v="72"/>
    <x v="72"/>
    <x v="0"/>
    <x v="0"/>
    <x v="0"/>
    <n v="32"/>
    <n v="86"/>
    <n v="245"/>
    <n v="11286.396000000001"/>
    <n v="352.69987500000002"/>
    <n v="2.6875"/>
    <n v="2.8488372093023302"/>
    <n v="2890.3960000000002"/>
    <n v="0.25609556850565901"/>
    <n v="1877.356"/>
    <n v="0.166337952345461"/>
    <x v="0"/>
    <x v="92"/>
    <x v="264"/>
  </r>
  <r>
    <x v="2"/>
    <x v="419"/>
    <x v="419"/>
    <x v="4"/>
    <x v="40"/>
    <x v="0"/>
    <n v="67"/>
    <n v="232"/>
    <n v="891"/>
    <n v="44353.504800000002"/>
    <n v="661.992608955224"/>
    <n v="3.4626865671641802"/>
    <n v="3.8405172413793101"/>
    <n v="9908.7548000000006"/>
    <n v="0.223404099510982"/>
    <n v="7579.9748"/>
    <n v="0.170899116860772"/>
    <x v="270"/>
    <x v="164"/>
    <x v="164"/>
  </r>
  <r>
    <x v="2"/>
    <x v="420"/>
    <x v="420"/>
    <x v="4"/>
    <x v="40"/>
    <x v="0"/>
    <n v="104"/>
    <n v="222"/>
    <n v="600"/>
    <n v="28567.8"/>
    <n v="274.69038461538503"/>
    <n v="2.1346153846153801"/>
    <n v="2.7027027027027"/>
    <n v="4761.3"/>
    <n v="0.16666666666666699"/>
    <n v="1293.67"/>
    <n v="4.5284201093538902E-2"/>
    <x v="142"/>
    <x v="275"/>
    <x v="276"/>
  </r>
  <r>
    <x v="2"/>
    <x v="73"/>
    <x v="73"/>
    <x v="3"/>
    <x v="5"/>
    <x v="0"/>
    <n v="27"/>
    <n v="63"/>
    <n v="162"/>
    <n v="8669.9040000000005"/>
    <n v="321.10755555555602"/>
    <n v="2.3333333333333299"/>
    <n v="2.5714285714285698"/>
    <n v="2567.904"/>
    <n v="0.296185978529866"/>
    <n v="1661.604"/>
    <n v="0.191651949087326"/>
    <x v="368"/>
    <x v="244"/>
    <x v="143"/>
  </r>
  <r>
    <x v="2"/>
    <x v="74"/>
    <x v="74"/>
    <x v="2"/>
    <x v="15"/>
    <x v="0"/>
    <n v="25"/>
    <n v="55"/>
    <n v="127"/>
    <n v="7148.5839999999998"/>
    <n v="285.94335999999998"/>
    <n v="2.2000000000000002"/>
    <n v="2.30909090909091"/>
    <n v="2305.0839999999998"/>
    <n v="0.32245322989839698"/>
    <n v="1470.154"/>
    <n v="0.205656672706091"/>
    <x v="259"/>
    <x v="332"/>
    <x v="238"/>
  </r>
  <r>
    <x v="2"/>
    <x v="382"/>
    <x v="382"/>
    <x v="2"/>
    <x v="34"/>
    <x v="1"/>
    <n v="206"/>
    <n v="1393"/>
    <n v="6995"/>
    <n v="318243.59999999998"/>
    <n v="1544.8718446601899"/>
    <n v="6.7621359223301001"/>
    <n v="5.0215362526920302"/>
    <n v="53040.6"/>
    <n v="0.16666666666666699"/>
    <n v="45302.15"/>
    <n v="0.142350545305546"/>
    <x v="309"/>
    <x v="237"/>
    <x v="172"/>
  </r>
  <r>
    <x v="2"/>
    <x v="421"/>
    <x v="421"/>
    <x v="1"/>
    <x v="39"/>
    <x v="1"/>
    <n v="119"/>
    <n v="388"/>
    <n v="2513"/>
    <n v="103386.1594"/>
    <n v="868.79125546218404"/>
    <n v="3.26050420168067"/>
    <n v="6.4768041237113403"/>
    <n v="9954.9093999999895"/>
    <n v="9.6288608240920795E-2"/>
    <n v="5770.6093999999903"/>
    <n v="5.5816072804035201E-2"/>
    <x v="54"/>
    <x v="255"/>
    <x v="75"/>
  </r>
  <r>
    <x v="2"/>
    <x v="383"/>
    <x v="383"/>
    <x v="4"/>
    <x v="7"/>
    <x v="0"/>
    <n v="3"/>
    <n v="4"/>
    <n v="4"/>
    <n v="89.567999999999998"/>
    <n v="29.856000000000002"/>
    <n v="1.3333333333333299"/>
    <n v="1"/>
    <n v="37.817999999999998"/>
    <n v="0.42222668810289399"/>
    <n v="-59.582000000000001"/>
    <n v="-0.66521525544837401"/>
    <x v="409"/>
    <x v="408"/>
    <x v="232"/>
  </r>
  <r>
    <x v="2"/>
    <x v="75"/>
    <x v="75"/>
    <x v="5"/>
    <x v="10"/>
    <x v="0"/>
    <n v="141"/>
    <n v="425"/>
    <n v="1452"/>
    <n v="66450.899999999994"/>
    <n v="471.28297872340403"/>
    <n v="3.0141843971631199"/>
    <n v="3.4164705882352902"/>
    <n v="11075.15"/>
    <n v="0.16666666666666699"/>
    <n v="6424.4699999999903"/>
    <n v="9.6679954673300095E-2"/>
    <x v="51"/>
    <x v="83"/>
    <x v="88"/>
  </r>
  <r>
    <x v="2"/>
    <x v="76"/>
    <x v="76"/>
    <x v="0"/>
    <x v="0"/>
    <x v="0"/>
    <n v="37"/>
    <n v="37"/>
    <n v="91"/>
    <n v="3666.663"/>
    <n v="99.099000000000004"/>
    <n v="1"/>
    <n v="2.4594594594594601"/>
    <n v="592.41300000000001"/>
    <n v="0.161567343385525"/>
    <n v="-517.58699999999999"/>
    <n v="-0.14116023206932299"/>
    <x v="326"/>
    <x v="118"/>
    <x v="393"/>
  </r>
  <r>
    <x v="2"/>
    <x v="77"/>
    <x v="77"/>
    <x v="3"/>
    <x v="28"/>
    <x v="0"/>
    <n v="194"/>
    <n v="459"/>
    <n v="1810"/>
    <n v="80908.52"/>
    <n v="417.05422680412403"/>
    <n v="2.3659793814432999"/>
    <n v="3.9433551198257102"/>
    <n v="8668.77"/>
    <n v="0.107142857142857"/>
    <n v="2155.3700000000099"/>
    <n v="2.66395924681357E-2"/>
    <x v="229"/>
    <x v="108"/>
    <x v="72"/>
  </r>
  <r>
    <x v="2"/>
    <x v="78"/>
    <x v="78"/>
    <x v="2"/>
    <x v="15"/>
    <x v="0"/>
    <n v="40"/>
    <n v="58"/>
    <n v="184"/>
    <n v="10068.128000000001"/>
    <n v="251.70320000000001"/>
    <n v="1.45"/>
    <n v="3.1724137931034502"/>
    <n v="3380.6280000000002"/>
    <n v="0.33577523050958402"/>
    <n v="2076.828"/>
    <n v="0.20627747283308301"/>
    <x v="276"/>
    <x v="291"/>
    <x v="142"/>
  </r>
  <r>
    <x v="2"/>
    <x v="79"/>
    <x v="79"/>
    <x v="2"/>
    <x v="2"/>
    <x v="0"/>
    <n v="7"/>
    <n v="25"/>
    <n v="61"/>
    <n v="2695.5120000000002"/>
    <n v="385.07314285714301"/>
    <n v="3.5714285714285698"/>
    <n v="2.44"/>
    <n v="875.01199999999994"/>
    <n v="0.32461810594796098"/>
    <n v="630.51199999999994"/>
    <n v="0.23391177631559401"/>
    <x v="249"/>
    <x v="176"/>
    <x v="196"/>
  </r>
  <r>
    <x v="2"/>
    <x v="80"/>
    <x v="80"/>
    <x v="4"/>
    <x v="7"/>
    <x v="1"/>
    <n v="42"/>
    <n v="90"/>
    <n v="301"/>
    <n v="13981.2"/>
    <n v="332.88571428571402"/>
    <n v="2.1428571428571401"/>
    <n v="3.3444444444444401"/>
    <n v="2330.1999999999998"/>
    <n v="0.16666666666666699"/>
    <n v="903.74999999999898"/>
    <n v="6.4640374216805394E-2"/>
    <x v="171"/>
    <x v="106"/>
    <x v="198"/>
  </r>
  <r>
    <x v="2"/>
    <x v="81"/>
    <x v="81"/>
    <x v="0"/>
    <x v="11"/>
    <x v="0"/>
    <n v="15"/>
    <n v="42"/>
    <n v="165"/>
    <n v="4709.8999999999996"/>
    <n v="313.993333333333"/>
    <n v="2.8"/>
    <n v="3.9285714285714302"/>
    <n v="1086.9000000000001"/>
    <n v="0.230769230769231"/>
    <n v="609.9"/>
    <n v="0.129493195184611"/>
    <x v="166"/>
    <x v="213"/>
    <x v="93"/>
  </r>
  <r>
    <x v="2"/>
    <x v="82"/>
    <x v="82"/>
    <x v="3"/>
    <x v="14"/>
    <x v="0"/>
    <n v="17"/>
    <n v="51"/>
    <n v="211"/>
    <n v="10359.2808"/>
    <n v="609.36945882352904"/>
    <n v="3"/>
    <n v="4.1372549019607803"/>
    <n v="2197.5308"/>
    <n v="0.21213159894266001"/>
    <n v="1614.4308000000001"/>
    <n v="0.15584390761953301"/>
    <x v="121"/>
    <x v="375"/>
    <x v="121"/>
  </r>
  <r>
    <x v="2"/>
    <x v="83"/>
    <x v="83"/>
    <x v="2"/>
    <x v="16"/>
    <x v="0"/>
    <n v="94"/>
    <n v="357"/>
    <n v="1767"/>
    <n v="84984.430999999997"/>
    <n v="904.08969148936103"/>
    <n v="3.7978723404255299"/>
    <n v="4.9495798319327697"/>
    <n v="16265.681"/>
    <n v="0.19139600993504299"/>
    <n v="12965.251"/>
    <n v="0.15256030836989401"/>
    <x v="109"/>
    <x v="380"/>
    <x v="141"/>
  </r>
  <r>
    <x v="2"/>
    <x v="84"/>
    <x v="84"/>
    <x v="5"/>
    <x v="17"/>
    <x v="0"/>
    <n v="34"/>
    <n v="52"/>
    <n v="170"/>
    <n v="11227.44"/>
    <n v="330.21882352941202"/>
    <n v="1.52941176470588"/>
    <n v="3.2692307692307701"/>
    <n v="2449.69"/>
    <n v="0.218187761413109"/>
    <n v="1377.69"/>
    <n v="0.12270740257797"/>
    <x v="183"/>
    <x v="138"/>
    <x v="305"/>
  </r>
  <r>
    <x v="2"/>
    <x v="85"/>
    <x v="85"/>
    <x v="0"/>
    <x v="11"/>
    <x v="0"/>
    <n v="20"/>
    <n v="20"/>
    <n v="77"/>
    <n v="3242.8395999999998"/>
    <n v="162.14197999999999"/>
    <n v="1"/>
    <n v="3.85"/>
    <n v="-198.66040000000001"/>
    <n v="-6.1261247704018397E-2"/>
    <n v="-798.66039999999998"/>
    <n v="-0.24628427505325901"/>
    <x v="65"/>
    <x v="409"/>
    <x v="405"/>
  </r>
  <r>
    <x v="2"/>
    <x v="86"/>
    <x v="86"/>
    <x v="4"/>
    <x v="27"/>
    <x v="0"/>
    <n v="42"/>
    <n v="90"/>
    <n v="336"/>
    <n v="18627.599999999999"/>
    <n v="443.51428571428602"/>
    <n v="2.1428571428571401"/>
    <n v="3.7333333333333298"/>
    <n v="3104.6"/>
    <n v="0.16666666666666699"/>
    <n v="1704.74"/>
    <n v="9.15168889175203E-2"/>
    <x v="323"/>
    <x v="131"/>
    <x v="321"/>
  </r>
  <r>
    <x v="2"/>
    <x v="88"/>
    <x v="88"/>
    <x v="3"/>
    <x v="14"/>
    <x v="1"/>
    <n v="178"/>
    <n v="629"/>
    <n v="2473"/>
    <n v="120772.5"/>
    <n v="678.49719101123605"/>
    <n v="3.5337078651685401"/>
    <n v="3.93163751987281"/>
    <n v="20128.75"/>
    <n v="0.16666666666666699"/>
    <n v="14060.18"/>
    <n v="0.116418721149268"/>
    <x v="42"/>
    <x v="148"/>
    <x v="193"/>
  </r>
  <r>
    <x v="2"/>
    <x v="89"/>
    <x v="89"/>
    <x v="0"/>
    <x v="29"/>
    <x v="0"/>
    <n v="62"/>
    <n v="541"/>
    <n v="4162"/>
    <n v="236148.67920000001"/>
    <n v="3808.8496645161299"/>
    <n v="8.7258064516129004"/>
    <n v="7.6931608133086904"/>
    <n v="66398.679199999999"/>
    <n v="0.281173197431968"/>
    <n v="64103.059200000003"/>
    <n v="0.27145211828904398"/>
    <x v="221"/>
    <x v="89"/>
    <x v="89"/>
  </r>
  <r>
    <x v="2"/>
    <x v="90"/>
    <x v="90"/>
    <x v="1"/>
    <x v="6"/>
    <x v="0"/>
    <n v="5"/>
    <n v="30"/>
    <n v="66"/>
    <n v="4181.8720000000003"/>
    <n v="836.37440000000004"/>
    <n v="6"/>
    <n v="2.2000000000000002"/>
    <n v="1096.8720000000001"/>
    <n v="0.26229210267554798"/>
    <n v="906.072"/>
    <n v="0.21666660289937101"/>
    <x v="208"/>
    <x v="361"/>
    <x v="13"/>
  </r>
  <r>
    <x v="2"/>
    <x v="92"/>
    <x v="92"/>
    <x v="2"/>
    <x v="26"/>
    <x v="0"/>
    <n v="56"/>
    <n v="101"/>
    <n v="330"/>
    <n v="18720.59"/>
    <n v="334.29624999999999"/>
    <n v="1.8035714285714299"/>
    <n v="3.2673267326732698"/>
    <n v="3218.59"/>
    <n v="0.17192780783084299"/>
    <n v="1371.49"/>
    <n v="7.3261045725588794E-2"/>
    <x v="44"/>
    <x v="310"/>
    <x v="112"/>
  </r>
  <r>
    <x v="2"/>
    <x v="94"/>
    <x v="94"/>
    <x v="5"/>
    <x v="12"/>
    <x v="0"/>
    <n v="30"/>
    <n v="30"/>
    <n v="63"/>
    <n v="2705.096"/>
    <n v="90.169866666666707"/>
    <n v="1"/>
    <n v="2.1"/>
    <n v="607.846"/>
    <n v="0.22470404007843001"/>
    <n v="-322.154"/>
    <n v="-0.11909152207537201"/>
    <x v="160"/>
    <x v="128"/>
    <x v="378"/>
  </r>
  <r>
    <x v="2"/>
    <x v="422"/>
    <x v="422"/>
    <x v="4"/>
    <x v="41"/>
    <x v="0"/>
    <n v="105"/>
    <n v="309"/>
    <n v="1214"/>
    <n v="54845.601999999999"/>
    <n v="522.33906666666701"/>
    <n v="2.94285714285714"/>
    <n v="3.9288025889967599"/>
    <n v="12363.102000000001"/>
    <n v="0.22541647003892801"/>
    <n v="8768.2019999999993"/>
    <n v="0.15987064924549499"/>
    <x v="96"/>
    <x v="371"/>
    <x v="214"/>
  </r>
  <r>
    <x v="2"/>
    <x v="95"/>
    <x v="95"/>
    <x v="0"/>
    <x v="0"/>
    <x v="0"/>
    <n v="19"/>
    <n v="19"/>
    <n v="66"/>
    <n v="3217.0720000000001"/>
    <n v="169.319578947368"/>
    <n v="1"/>
    <n v="3.4736842105263199"/>
    <n v="848.822"/>
    <n v="0.26384923930829002"/>
    <n v="278.822"/>
    <n v="8.6669493253492699E-2"/>
    <x v="252"/>
    <x v="122"/>
    <x v="127"/>
  </r>
  <r>
    <x v="2"/>
    <x v="96"/>
    <x v="96"/>
    <x v="3"/>
    <x v="30"/>
    <x v="0"/>
    <n v="132"/>
    <n v="195"/>
    <n v="856"/>
    <n v="40063.996800000001"/>
    <n v="303.515127272727"/>
    <n v="1.47727272727273"/>
    <n v="4.3897435897435901"/>
    <n v="8397.9968000000008"/>
    <n v="0.20961455348359101"/>
    <n v="4091.4967999999899"/>
    <n v="0.102124029722367"/>
    <x v="288"/>
    <x v="77"/>
    <x v="219"/>
  </r>
  <r>
    <x v="2"/>
    <x v="98"/>
    <x v="98"/>
    <x v="0"/>
    <x v="0"/>
    <x v="0"/>
    <n v="18"/>
    <n v="29"/>
    <n v="101"/>
    <n v="4864.2929999999997"/>
    <n v="270.23849999999999"/>
    <n v="1.6111111111111101"/>
    <n v="3.4827586206896601"/>
    <n v="1156.2929999999999"/>
    <n v="0.23771039285668"/>
    <n v="605.29300000000001"/>
    <n v="0.124435966336732"/>
    <x v="281"/>
    <x v="241"/>
    <x v="301"/>
  </r>
  <r>
    <x v="2"/>
    <x v="100"/>
    <x v="100"/>
    <x v="0"/>
    <x v="11"/>
    <x v="0"/>
    <n v="5"/>
    <n v="15"/>
    <n v="67"/>
    <n v="3366.16"/>
    <n v="673.23199999999997"/>
    <n v="3"/>
    <n v="4.4666666666666703"/>
    <n v="360.66"/>
    <n v="0.107142857142857"/>
    <n v="200.66"/>
    <n v="5.9610951351094503E-2"/>
    <x v="365"/>
    <x v="405"/>
    <x v="64"/>
  </r>
  <r>
    <x v="2"/>
    <x v="101"/>
    <x v="101"/>
    <x v="0"/>
    <x v="0"/>
    <x v="0"/>
    <n v="46"/>
    <n v="96"/>
    <n v="278"/>
    <n v="12490.954"/>
    <n v="271.54247826086998"/>
    <n v="2.0869565217391299"/>
    <n v="2.8958333333333299"/>
    <n v="2664.9540000000002"/>
    <n v="0.213350717647347"/>
    <n v="1236.394"/>
    <n v="9.8983152127531504E-2"/>
    <x v="175"/>
    <x v="218"/>
    <x v="144"/>
  </r>
  <r>
    <x v="2"/>
    <x v="102"/>
    <x v="102"/>
    <x v="1"/>
    <x v="1"/>
    <x v="0"/>
    <n v="24"/>
    <n v="24"/>
    <n v="63"/>
    <n v="3504.4589999999998"/>
    <n v="146.019125"/>
    <n v="1"/>
    <n v="2.625"/>
    <n v="737.45899999999995"/>
    <n v="0.21043447790372199"/>
    <n v="-56.941000000000201"/>
    <n v="-1.6248156990850901E-2"/>
    <x v="90"/>
    <x v="160"/>
    <x v="146"/>
  </r>
  <r>
    <x v="2"/>
    <x v="103"/>
    <x v="103"/>
    <x v="4"/>
    <x v="7"/>
    <x v="0"/>
    <n v="3"/>
    <n v="3"/>
    <n v="3"/>
    <n v="88.775999999999996"/>
    <n v="29.591999999999999"/>
    <n v="1"/>
    <n v="1"/>
    <n v="33.276000000000003"/>
    <n v="0.37483103541497698"/>
    <n v="-63.024000000000001"/>
    <n v="-0.70992160043254904"/>
    <x v="410"/>
    <x v="410"/>
    <x v="403"/>
  </r>
  <r>
    <x v="2"/>
    <x v="104"/>
    <x v="104"/>
    <x v="1"/>
    <x v="3"/>
    <x v="0"/>
    <n v="20"/>
    <n v="46"/>
    <n v="125"/>
    <n v="7030.8"/>
    <n v="351.54"/>
    <n v="2.2999999999999998"/>
    <n v="2.7173913043478302"/>
    <n v="1171.8"/>
    <n v="0.16666666666666699"/>
    <n v="481.75"/>
    <n v="6.8519940831768794E-2"/>
    <x v="32"/>
    <x v="334"/>
    <x v="90"/>
  </r>
  <r>
    <x v="2"/>
    <x v="105"/>
    <x v="105"/>
    <x v="1"/>
    <x v="6"/>
    <x v="0"/>
    <n v="11"/>
    <n v="11"/>
    <n v="11"/>
    <n v="658.31200000000001"/>
    <n v="59.846545454545499"/>
    <n v="1"/>
    <n v="1"/>
    <n v="215.81200000000001"/>
    <n v="0.327826319435161"/>
    <n v="-148.28800000000001"/>
    <n v="-0.225254894335816"/>
    <x v="378"/>
    <x v="378"/>
    <x v="380"/>
  </r>
  <r>
    <x v="2"/>
    <x v="384"/>
    <x v="384"/>
    <x v="5"/>
    <x v="36"/>
    <x v="0"/>
    <n v="16"/>
    <n v="29"/>
    <n v="80"/>
    <n v="5459.36"/>
    <n v="341.21"/>
    <n v="1.8125"/>
    <n v="2.7586206896551699"/>
    <n v="1258.3599999999999"/>
    <n v="0.230495882301222"/>
    <n v="749.36"/>
    <n v="0.137261510506726"/>
    <x v="271"/>
    <x v="167"/>
    <x v="213"/>
  </r>
  <r>
    <x v="2"/>
    <x v="106"/>
    <x v="106"/>
    <x v="3"/>
    <x v="30"/>
    <x v="1"/>
    <n v="20"/>
    <n v="38"/>
    <n v="92"/>
    <n v="5204.8639999999996"/>
    <n v="260.2432"/>
    <n v="1.9"/>
    <n v="2.42105263157895"/>
    <n v="1682.864"/>
    <n v="0.323325258834813"/>
    <n v="1021.064"/>
    <n v="0.196174962496619"/>
    <x v="68"/>
    <x v="198"/>
    <x v="132"/>
  </r>
  <r>
    <x v="2"/>
    <x v="107"/>
    <x v="107"/>
    <x v="0"/>
    <x v="0"/>
    <x v="0"/>
    <n v="24"/>
    <n v="37"/>
    <n v="107"/>
    <n v="4960.0295999999998"/>
    <n v="206.6679"/>
    <n v="1.5416666666666701"/>
    <n v="2.8918918918918899"/>
    <n v="1107.7796000000001"/>
    <n v="0.22334132844691101"/>
    <n v="374.77960000000002"/>
    <n v="7.5559952303510397E-2"/>
    <x v="55"/>
    <x v="359"/>
    <x v="297"/>
  </r>
  <r>
    <x v="2"/>
    <x v="110"/>
    <x v="110"/>
    <x v="3"/>
    <x v="31"/>
    <x v="1"/>
    <n v="326"/>
    <n v="2535"/>
    <n v="18347"/>
    <n v="738398.65"/>
    <n v="2265.0265337423298"/>
    <n v="7.7760736196318998"/>
    <n v="7.2374753451676499"/>
    <n v="41796.15"/>
    <n v="5.6603773584905703E-2"/>
    <n v="29109.439999999999"/>
    <n v="3.9422390601607897E-2"/>
    <x v="322"/>
    <x v="221"/>
    <x v="330"/>
  </r>
  <r>
    <x v="2"/>
    <x v="112"/>
    <x v="112"/>
    <x v="3"/>
    <x v="5"/>
    <x v="0"/>
    <n v="12"/>
    <n v="28"/>
    <n v="46"/>
    <n v="2766.8319999999999"/>
    <n v="230.56933333333299"/>
    <n v="2.3333333333333299"/>
    <n v="1.6428571428571399"/>
    <n v="665.58199999999999"/>
    <n v="0.24055743174865701"/>
    <n v="263.33199999999999"/>
    <n v="9.51745534242774E-2"/>
    <x v="316"/>
    <x v="26"/>
    <x v="271"/>
  </r>
  <r>
    <x v="2"/>
    <x v="113"/>
    <x v="113"/>
    <x v="5"/>
    <x v="10"/>
    <x v="0"/>
    <n v="40"/>
    <n v="67"/>
    <n v="198"/>
    <n v="9936.7343999999994"/>
    <n v="248.41836000000001"/>
    <n v="1.675"/>
    <n v="2.9552238805970199"/>
    <n v="2161.9843999999998"/>
    <n v="0.217574940918215"/>
    <n v="894.98439999999903"/>
    <n v="9.0068262265317195E-2"/>
    <x v="268"/>
    <x v="356"/>
    <x v="22"/>
  </r>
  <r>
    <x v="2"/>
    <x v="115"/>
    <x v="115"/>
    <x v="1"/>
    <x v="1"/>
    <x v="0"/>
    <n v="9"/>
    <n v="19"/>
    <n v="48"/>
    <n v="2176.6640000000002"/>
    <n v="241.85155555555599"/>
    <n v="2.1111111111111098"/>
    <n v="2.5263157894736801"/>
    <n v="559.16399999999999"/>
    <n v="0.25689036066200399"/>
    <n v="250.26400000000001"/>
    <n v="0.114975944840361"/>
    <x v="105"/>
    <x v="79"/>
    <x v="326"/>
  </r>
  <r>
    <x v="2"/>
    <x v="116"/>
    <x v="116"/>
    <x v="4"/>
    <x v="22"/>
    <x v="0"/>
    <n v="18"/>
    <n v="74"/>
    <n v="245"/>
    <n v="10039.214"/>
    <n v="557.73411111111102"/>
    <n v="4.1111111111111098"/>
    <n v="3.3108108108108101"/>
    <n v="1697.2139999999999"/>
    <n v="0.169058454177787"/>
    <n v="1060.664"/>
    <n v="0.10565209587125"/>
    <x v="81"/>
    <x v="192"/>
    <x v="30"/>
  </r>
  <r>
    <x v="2"/>
    <x v="118"/>
    <x v="118"/>
    <x v="4"/>
    <x v="7"/>
    <x v="0"/>
    <n v="8"/>
    <n v="8"/>
    <n v="29"/>
    <n v="1197.3679999999999"/>
    <n v="149.67099999999999"/>
    <n v="1"/>
    <n v="3.625"/>
    <n v="480.61799999999999"/>
    <n v="0.40139539389728102"/>
    <n v="223.81800000000001"/>
    <n v="0.186924988808787"/>
    <x v="377"/>
    <x v="146"/>
    <x v="289"/>
  </r>
  <r>
    <x v="2"/>
    <x v="119"/>
    <x v="119"/>
    <x v="5"/>
    <x v="12"/>
    <x v="0"/>
    <n v="8"/>
    <n v="8"/>
    <n v="17"/>
    <n v="1032.664"/>
    <n v="129.083"/>
    <n v="1"/>
    <n v="2.125"/>
    <n v="387.16399999999999"/>
    <n v="0.37491768861895097"/>
    <n v="139.16399999999999"/>
    <n v="0.134762129792459"/>
    <x v="380"/>
    <x v="390"/>
    <x v="105"/>
  </r>
  <r>
    <x v="2"/>
    <x v="120"/>
    <x v="120"/>
    <x v="5"/>
    <x v="17"/>
    <x v="0"/>
    <n v="37"/>
    <n v="99"/>
    <n v="397"/>
    <n v="24419.223999999998"/>
    <n v="659.97902702702697"/>
    <n v="2.6756756756756799"/>
    <n v="4.0101010101010104"/>
    <n v="7695.9740000000002"/>
    <n v="0.315160465377606"/>
    <n v="6488.8940000000002"/>
    <n v="0.26572891914992902"/>
    <x v="336"/>
    <x v="191"/>
    <x v="134"/>
  </r>
  <r>
    <x v="2"/>
    <x v="121"/>
    <x v="121"/>
    <x v="4"/>
    <x v="7"/>
    <x v="0"/>
    <n v="27"/>
    <n v="45"/>
    <n v="81"/>
    <n v="3136.152"/>
    <n v="116.153777777778"/>
    <n v="1.6666666666666701"/>
    <n v="1.8"/>
    <n v="945.15200000000004"/>
    <n v="0.301373147730084"/>
    <n v="58.652000000000001"/>
    <n v="1.8701899652823002E-2"/>
    <x v="10"/>
    <x v="49"/>
    <x v="358"/>
  </r>
  <r>
    <x v="2"/>
    <x v="122"/>
    <x v="122"/>
    <x v="1"/>
    <x v="6"/>
    <x v="0"/>
    <n v="45"/>
    <n v="83"/>
    <n v="202"/>
    <n v="12388.784"/>
    <n v="275.30631111111097"/>
    <n v="1.8444444444444399"/>
    <n v="2.4337349397590402"/>
    <n v="3767.2840000000001"/>
    <n v="0.30408827855905801"/>
    <n v="2235.9839999999999"/>
    <n v="0.18048454150141"/>
    <x v="24"/>
    <x v="178"/>
    <x v="178"/>
  </r>
  <r>
    <x v="2"/>
    <x v="123"/>
    <x v="123"/>
    <x v="2"/>
    <x v="16"/>
    <x v="0"/>
    <n v="74"/>
    <n v="252"/>
    <n v="917"/>
    <n v="44743.5576"/>
    <n v="604.64267027027097"/>
    <n v="3.4054054054054101"/>
    <n v="3.6388888888888902"/>
    <n v="9752.0575999999892"/>
    <n v="0.21795445250871101"/>
    <n v="7183.7075999999997"/>
    <n v="0.160552892647052"/>
    <x v="248"/>
    <x v="99"/>
    <x v="228"/>
  </r>
  <r>
    <x v="2"/>
    <x v="124"/>
    <x v="124"/>
    <x v="2"/>
    <x v="15"/>
    <x v="0"/>
    <n v="54"/>
    <n v="72"/>
    <n v="126"/>
    <n v="8351.7920000000104"/>
    <n v="154.66281481481499"/>
    <n v="1.3333333333333299"/>
    <n v="1.75"/>
    <n v="2127.2919999999999"/>
    <n v="0.25471084528924998"/>
    <n v="374.09199999999998"/>
    <n v="4.4791824317463903E-2"/>
    <x v="293"/>
    <x v="215"/>
    <x v="41"/>
  </r>
  <r>
    <x v="2"/>
    <x v="125"/>
    <x v="125"/>
    <x v="5"/>
    <x v="10"/>
    <x v="0"/>
    <n v="88"/>
    <n v="216"/>
    <n v="993"/>
    <n v="52113.648999999998"/>
    <n v="592.20055681818201"/>
    <n v="2.4545454545454501"/>
    <n v="4.5972222222222197"/>
    <n v="10202.898999999999"/>
    <n v="0.19578170394477701"/>
    <n v="7348.3389999999999"/>
    <n v="0.141006034714629"/>
    <x v="280"/>
    <x v="75"/>
    <x v="287"/>
  </r>
  <r>
    <x v="2"/>
    <x v="126"/>
    <x v="126"/>
    <x v="1"/>
    <x v="3"/>
    <x v="0"/>
    <n v="149"/>
    <n v="568"/>
    <n v="2373"/>
    <n v="95109.3"/>
    <n v="638.31744966442898"/>
    <n v="3.8120805369127502"/>
    <n v="4.1778169014084501"/>
    <n v="15851.55"/>
    <n v="0.16666666666666699"/>
    <n v="10460.950000000001"/>
    <n v="0.109988718243116"/>
    <x v="123"/>
    <x v="280"/>
    <x v="83"/>
  </r>
  <r>
    <x v="2"/>
    <x v="127"/>
    <x v="127"/>
    <x v="4"/>
    <x v="22"/>
    <x v="0"/>
    <n v="9"/>
    <n v="19"/>
    <n v="62"/>
    <n v="3314.5783999999999"/>
    <n v="368.28648888888898"/>
    <n v="2.1111111111111098"/>
    <n v="3.2631578947368398"/>
    <n v="738.57839999999999"/>
    <n v="0.222827253082926"/>
    <n v="438.67840000000001"/>
    <n v="0.13234817435605101"/>
    <x v="70"/>
    <x v="64"/>
    <x v="10"/>
  </r>
  <r>
    <x v="2"/>
    <x v="128"/>
    <x v="128"/>
    <x v="5"/>
    <x v="12"/>
    <x v="0"/>
    <n v="10"/>
    <n v="24"/>
    <n v="80"/>
    <n v="5192.16"/>
    <n v="519.21600000000001"/>
    <n v="2.4"/>
    <n v="3.3333333333333299"/>
    <n v="1806.66"/>
    <n v="0.34795923084034402"/>
    <n v="1483.14"/>
    <n v="0.28564990293057202"/>
    <x v="192"/>
    <x v="397"/>
    <x v="17"/>
  </r>
  <r>
    <x v="2"/>
    <x v="130"/>
    <x v="130"/>
    <x v="1"/>
    <x v="1"/>
    <x v="0"/>
    <n v="123"/>
    <n v="296"/>
    <n v="837"/>
    <n v="38669.4"/>
    <n v="314.38536585365898"/>
    <n v="2.4065040650406502"/>
    <n v="2.8277027027027"/>
    <n v="6444.9"/>
    <n v="0.16666666666666699"/>
    <n v="2186.0500000000002"/>
    <n v="5.6531779650059198E-2"/>
    <x v="339"/>
    <x v="97"/>
    <x v="244"/>
  </r>
  <r>
    <x v="2"/>
    <x v="131"/>
    <x v="131"/>
    <x v="5"/>
    <x v="17"/>
    <x v="0"/>
    <n v="26"/>
    <n v="61"/>
    <n v="194"/>
    <n v="9720.848"/>
    <n v="373.87876923076902"/>
    <n v="2.3461538461538498"/>
    <n v="3.1803278688524599"/>
    <n v="2935.598"/>
    <n v="0.30198990869932302"/>
    <n v="2095.078"/>
    <n v="0.21552420118080201"/>
    <x v="209"/>
    <x v="340"/>
    <x v="67"/>
  </r>
  <r>
    <x v="2"/>
    <x v="423"/>
    <x v="423"/>
    <x v="5"/>
    <x v="36"/>
    <x v="0"/>
    <n v="172"/>
    <n v="521"/>
    <n v="2704"/>
    <n v="116623.53"/>
    <n v="678.04377906976697"/>
    <n v="3.0290697674418601"/>
    <n v="5.1900191938579701"/>
    <n v="8638.7800000000207"/>
    <n v="7.4074074074074195E-2"/>
    <n v="2964.98000000002"/>
    <n v="2.5423514448585299E-2"/>
    <x v="371"/>
    <x v="59"/>
    <x v="323"/>
  </r>
  <r>
    <x v="2"/>
    <x v="132"/>
    <x v="132"/>
    <x v="5"/>
    <x v="17"/>
    <x v="0"/>
    <n v="28"/>
    <n v="28"/>
    <n v="67"/>
    <n v="2934.6640000000002"/>
    <n v="104.809428571429"/>
    <n v="1"/>
    <n v="2.3928571428571401"/>
    <n v="860.66399999999999"/>
    <n v="0.29327514154942402"/>
    <n v="-7.33599999999986"/>
    <n v="-2.4997751020218498E-3"/>
    <x v="127"/>
    <x v="301"/>
    <x v="145"/>
  </r>
  <r>
    <x v="2"/>
    <x v="133"/>
    <x v="133"/>
    <x v="0"/>
    <x v="0"/>
    <x v="0"/>
    <n v="22"/>
    <n v="40"/>
    <n v="89"/>
    <n v="4829.1192000000001"/>
    <n v="219.50541818181799"/>
    <n v="1.8181818181818199"/>
    <n v="2.2250000000000001"/>
    <n v="1132.1192000000001"/>
    <n v="0.23443596090980701"/>
    <n v="454.11919999999998"/>
    <n v="9.4037687038249093E-2"/>
    <x v="337"/>
    <x v="204"/>
    <x v="100"/>
  </r>
  <r>
    <x v="2"/>
    <x v="134"/>
    <x v="134"/>
    <x v="5"/>
    <x v="21"/>
    <x v="0"/>
    <n v="238"/>
    <n v="457"/>
    <n v="1557"/>
    <n v="62152.166599999997"/>
    <n v="261.14355714285699"/>
    <n v="1.9201680672268899"/>
    <n v="3.4070021881838102"/>
    <n v="7795.6665999999996"/>
    <n v="0.125428718361043"/>
    <n v="200.586599999996"/>
    <n v="3.2273468645258102E-3"/>
    <x v="191"/>
    <x v="109"/>
    <x v="296"/>
  </r>
  <r>
    <x v="2"/>
    <x v="386"/>
    <x v="386"/>
    <x v="5"/>
    <x v="36"/>
    <x v="0"/>
    <n v="6"/>
    <n v="13"/>
    <n v="46"/>
    <n v="2725.232"/>
    <n v="454.20533333333299"/>
    <n v="2.1666666666666701"/>
    <n v="3.5384615384615401"/>
    <n v="785.48199999999997"/>
    <n v="0.28822573637767401"/>
    <n v="592.48199999999997"/>
    <n v="0.217406077721089"/>
    <x v="45"/>
    <x v="272"/>
    <x v="272"/>
  </r>
  <r>
    <x v="2"/>
    <x v="135"/>
    <x v="135"/>
    <x v="3"/>
    <x v="5"/>
    <x v="1"/>
    <n v="119"/>
    <n v="331"/>
    <n v="1740"/>
    <n v="72680.399999999994"/>
    <n v="610.75966386554603"/>
    <n v="2.7815126050420198"/>
    <n v="5.2567975830815703"/>
    <n v="12113.4"/>
    <n v="0.16666666666666699"/>
    <n v="8188.7"/>
    <n v="0.112667239035558"/>
    <x v="313"/>
    <x v="96"/>
    <x v="202"/>
  </r>
  <r>
    <x v="2"/>
    <x v="136"/>
    <x v="136"/>
    <x v="2"/>
    <x v="2"/>
    <x v="0"/>
    <n v="48"/>
    <n v="118"/>
    <n v="310"/>
    <n v="19287.12"/>
    <n v="401.815"/>
    <n v="2.4583333333333299"/>
    <n v="2.6271186440677998"/>
    <n v="4524.62"/>
    <n v="0.23459282671544501"/>
    <n v="2907.96"/>
    <n v="0.15077212149870001"/>
    <x v="57"/>
    <x v="56"/>
    <x v="320"/>
  </r>
  <r>
    <x v="2"/>
    <x v="137"/>
    <x v="137"/>
    <x v="1"/>
    <x v="3"/>
    <x v="1"/>
    <n v="53"/>
    <n v="271"/>
    <n v="983"/>
    <n v="42188.264999999999"/>
    <n v="796.005"/>
    <n v="5.11320754716981"/>
    <n v="3.6273062730627301"/>
    <n v="5181.0150000000003"/>
    <n v="0.12280701754386"/>
    <n v="3303.3049999999998"/>
    <n v="7.8299143138500796E-2"/>
    <x v="164"/>
    <x v="149"/>
    <x v="38"/>
  </r>
  <r>
    <x v="2"/>
    <x v="424"/>
    <x v="424"/>
    <x v="1"/>
    <x v="39"/>
    <x v="0"/>
    <n v="108"/>
    <n v="240"/>
    <n v="1008"/>
    <n v="44589"/>
    <n v="412.86111111111097"/>
    <n v="2.2222222222222201"/>
    <n v="4.2"/>
    <n v="7431.5"/>
    <n v="0.16666666666666699"/>
    <n v="3713.7"/>
    <n v="8.3287357868532599E-2"/>
    <x v="227"/>
    <x v="130"/>
    <x v="325"/>
  </r>
  <r>
    <x v="2"/>
    <x v="139"/>
    <x v="139"/>
    <x v="0"/>
    <x v="0"/>
    <x v="0"/>
    <n v="122"/>
    <n v="470"/>
    <n v="1394"/>
    <n v="58776.654799999997"/>
    <n v="481.77585901639401"/>
    <n v="3.85245901639344"/>
    <n v="2.9659574468085101"/>
    <n v="1446.9048"/>
    <n v="2.46169981078951E-2"/>
    <n v="-2553.4151999999999"/>
    <n v="-4.3442676496111103E-2"/>
    <x v="158"/>
    <x v="33"/>
    <x v="410"/>
  </r>
  <r>
    <x v="2"/>
    <x v="140"/>
    <x v="140"/>
    <x v="2"/>
    <x v="16"/>
    <x v="0"/>
    <n v="41"/>
    <n v="159"/>
    <n v="567"/>
    <n v="31416.2042"/>
    <n v="766.24888292682897"/>
    <n v="3.8780487804877999"/>
    <n v="3.56603773584906"/>
    <n v="8760.2042000000001"/>
    <n v="0.27884349567603101"/>
    <n v="7317.7241999999997"/>
    <n v="0.232928337026788"/>
    <x v="108"/>
    <x v="54"/>
    <x v="19"/>
  </r>
  <r>
    <x v="2"/>
    <x v="141"/>
    <x v="141"/>
    <x v="0"/>
    <x v="20"/>
    <x v="1"/>
    <n v="347"/>
    <n v="906"/>
    <n v="4022"/>
    <n v="177332.1"/>
    <n v="511.04351585014399"/>
    <n v="2.6109510086455301"/>
    <n v="4.4392935982340003"/>
    <n v="29555.35"/>
    <n v="0.16666666666666699"/>
    <n v="18211.07"/>
    <n v="0.10269471798958001"/>
    <x v="265"/>
    <x v="5"/>
    <x v="157"/>
  </r>
  <r>
    <x v="2"/>
    <x v="142"/>
    <x v="142"/>
    <x v="2"/>
    <x v="16"/>
    <x v="0"/>
    <n v="34"/>
    <n v="116"/>
    <n v="498"/>
    <n v="25857.9"/>
    <n v="760.52647058823504"/>
    <n v="3.4117647058823501"/>
    <n v="4.2931034482758603"/>
    <n v="4309.6499999999996"/>
    <n v="0.16666666666666699"/>
    <n v="3128.05"/>
    <n v="0.120970767154332"/>
    <x v="6"/>
    <x v="116"/>
    <x v="371"/>
  </r>
  <r>
    <x v="2"/>
    <x v="143"/>
    <x v="143"/>
    <x v="1"/>
    <x v="6"/>
    <x v="0"/>
    <n v="37"/>
    <n v="67"/>
    <n v="327"/>
    <n v="21241.383999999998"/>
    <n v="574.09145945945897"/>
    <n v="1.8108108108108101"/>
    <n v="4.8805970149253701"/>
    <n v="5092.134"/>
    <n v="0.23972703473559001"/>
    <n v="3834.9839999999999"/>
    <n v="0.18054303806192701"/>
    <x v="257"/>
    <x v="194"/>
    <x v="174"/>
  </r>
  <r>
    <x v="2"/>
    <x v="144"/>
    <x v="144"/>
    <x v="0"/>
    <x v="0"/>
    <x v="0"/>
    <n v="35"/>
    <n v="53"/>
    <n v="150"/>
    <n v="7488.36"/>
    <n v="213.95314285714301"/>
    <n v="1.51428571428571"/>
    <n v="2.8301886792452802"/>
    <n v="1858.11"/>
    <n v="0.248133102575197"/>
    <n v="790.10999999999899"/>
    <n v="0.10551175424258399"/>
    <x v="234"/>
    <x v="145"/>
    <x v="154"/>
  </r>
  <r>
    <x v="2"/>
    <x v="145"/>
    <x v="145"/>
    <x v="1"/>
    <x v="3"/>
    <x v="0"/>
    <n v="57"/>
    <n v="66"/>
    <n v="255"/>
    <n v="12947.4"/>
    <n v="227.14736842105299"/>
    <n v="1.15789473684211"/>
    <n v="3.8636363636363602"/>
    <n v="2157.9"/>
    <n v="0.16666666666666699"/>
    <n v="261.3"/>
    <n v="2.0181658093516901E-2"/>
    <x v="43"/>
    <x v="76"/>
    <x v="118"/>
  </r>
  <r>
    <x v="2"/>
    <x v="146"/>
    <x v="146"/>
    <x v="0"/>
    <x v="11"/>
    <x v="0"/>
    <n v="50"/>
    <n v="115"/>
    <n v="408"/>
    <n v="17693.5"/>
    <n v="353.87"/>
    <n v="2.2999999999999998"/>
    <n v="3.5478260869565199"/>
    <n v="0"/>
    <n v="0"/>
    <n v="-1563.56"/>
    <n v="-8.8369175120807095E-2"/>
    <x v="78"/>
    <x v="411"/>
    <x v="411"/>
  </r>
  <r>
    <x v="2"/>
    <x v="147"/>
    <x v="147"/>
    <x v="0"/>
    <x v="4"/>
    <x v="0"/>
    <n v="250"/>
    <n v="492"/>
    <n v="6022"/>
    <n v="260706.15"/>
    <n v="1042.8245999999999"/>
    <n v="1.968"/>
    <n v="12.239837398374"/>
    <n v="34005.15"/>
    <n v="0.13043478260869601"/>
    <n v="26267.47"/>
    <n v="0.100755083836726"/>
    <x v="4"/>
    <x v="265"/>
    <x v="5"/>
  </r>
  <r>
    <x v="2"/>
    <x v="148"/>
    <x v="148"/>
    <x v="3"/>
    <x v="30"/>
    <x v="0"/>
    <n v="95"/>
    <n v="371"/>
    <n v="1480"/>
    <n v="69867.987999999998"/>
    <n v="735.45250526315795"/>
    <n v="3.9052631578947401"/>
    <n v="3.9892183288409702"/>
    <n v="15882.237999999999"/>
    <n v="0.22731780969562199"/>
    <n v="12537.938"/>
    <n v="0.17945182563436601"/>
    <x v="47"/>
    <x v="343"/>
    <x v="170"/>
  </r>
  <r>
    <x v="2"/>
    <x v="150"/>
    <x v="150"/>
    <x v="4"/>
    <x v="22"/>
    <x v="0"/>
    <n v="20"/>
    <n v="42"/>
    <n v="90"/>
    <n v="3803.8319999999999"/>
    <n v="190.19159999999999"/>
    <n v="2.1"/>
    <n v="2.1428571428571401"/>
    <n v="858.33199999999999"/>
    <n v="0.225649292608086"/>
    <n v="192.13200000000001"/>
    <n v="5.05101171660578E-2"/>
    <x v="60"/>
    <x v="354"/>
    <x v="102"/>
  </r>
  <r>
    <x v="2"/>
    <x v="151"/>
    <x v="151"/>
    <x v="3"/>
    <x v="32"/>
    <x v="0"/>
    <n v="134"/>
    <n v="442"/>
    <n v="1538"/>
    <n v="65442.9"/>
    <n v="488.37985074626903"/>
    <n v="3.2985074626865698"/>
    <n v="3.4796380090497698"/>
    <n v="10907.15"/>
    <n v="0.16666666666666699"/>
    <n v="6274.1"/>
    <n v="9.5871362668830395E-2"/>
    <x v="59"/>
    <x v="187"/>
    <x v="200"/>
  </r>
  <r>
    <x v="2"/>
    <x v="425"/>
    <x v="425"/>
    <x v="5"/>
    <x v="17"/>
    <x v="0"/>
    <n v="28"/>
    <n v="93"/>
    <n v="365"/>
    <n v="22241.88"/>
    <n v="794.35285714285703"/>
    <n v="3.3214285714285698"/>
    <n v="3.9247311827956999"/>
    <n v="6643.13"/>
    <n v="0.29867664064368699"/>
    <n v="5711.09"/>
    <n v="0.25677190956879598"/>
    <x v="82"/>
    <x v="1"/>
    <x v="185"/>
  </r>
  <r>
    <x v="2"/>
    <x v="388"/>
    <x v="388"/>
    <x v="3"/>
    <x v="14"/>
    <x v="1"/>
    <n v="316"/>
    <n v="2540"/>
    <n v="19236"/>
    <n v="767599"/>
    <n v="2429.1107594936698"/>
    <n v="8.0379746835443004"/>
    <n v="7.5732283464566903"/>
    <n v="43449.000000000102"/>
    <n v="5.66037735849058E-2"/>
    <n v="31117.42"/>
    <n v="4.0538640618343703E-2"/>
    <x v="110"/>
    <x v="42"/>
    <x v="53"/>
  </r>
  <r>
    <x v="2"/>
    <x v="152"/>
    <x v="152"/>
    <x v="5"/>
    <x v="18"/>
    <x v="0"/>
    <n v="117"/>
    <n v="401"/>
    <n v="1612"/>
    <n v="73251.2736"/>
    <n v="626.07926153846097"/>
    <n v="3.4273504273504298"/>
    <n v="4.0199501246882798"/>
    <n v="15579.2736"/>
    <n v="0.21268263109079899"/>
    <n v="11673.553599999999"/>
    <n v="0.15936314860196499"/>
    <x v="243"/>
    <x v="51"/>
    <x v="27"/>
  </r>
  <r>
    <x v="2"/>
    <x v="153"/>
    <x v="153"/>
    <x v="0"/>
    <x v="0"/>
    <x v="0"/>
    <n v="30"/>
    <n v="48"/>
    <n v="111"/>
    <n v="5497.723"/>
    <n v="183.25743333333301"/>
    <n v="1.6"/>
    <n v="2.3125"/>
    <n v="834.72299999999996"/>
    <n v="0.15183067608171599"/>
    <n v="-83.277000000000598"/>
    <n v="-1.5147543810410301E-2"/>
    <x v="129"/>
    <x v="102"/>
    <x v="398"/>
  </r>
  <r>
    <x v="2"/>
    <x v="154"/>
    <x v="154"/>
    <x v="2"/>
    <x v="15"/>
    <x v="0"/>
    <n v="46"/>
    <n v="73"/>
    <n v="213"/>
    <n v="11993.495999999999"/>
    <n v="260.72817391304397"/>
    <n v="1.5869565217391299"/>
    <n v="2.9178082191780801"/>
    <n v="3956.2460000000001"/>
    <n v="0.32986595401374202"/>
    <n v="2449.9459999999999"/>
    <n v="0.20427288256901899"/>
    <x v="91"/>
    <x v="161"/>
    <x v="226"/>
  </r>
  <r>
    <x v="2"/>
    <x v="426"/>
    <x v="426"/>
    <x v="5"/>
    <x v="12"/>
    <x v="0"/>
    <n v="37"/>
    <n v="77"/>
    <n v="176"/>
    <n v="9001.7919999999995"/>
    <n v="243.291675675676"/>
    <n v="2.0810810810810798"/>
    <n v="2.28571428571429"/>
    <n v="3076.5419999999999"/>
    <n v="0.34176994980554998"/>
    <n v="1890.502"/>
    <n v="0.21001396166452199"/>
    <x v="144"/>
    <x v="121"/>
    <x v="285"/>
  </r>
  <r>
    <x v="2"/>
    <x v="156"/>
    <x v="156"/>
    <x v="0"/>
    <x v="0"/>
    <x v="0"/>
    <n v="9"/>
    <n v="27"/>
    <n v="78"/>
    <n v="5272.9759999999997"/>
    <n v="585.88622222222205"/>
    <n v="3"/>
    <n v="2.8888888888888902"/>
    <n v="1732.7260000000001"/>
    <n v="0.32860494718731897"/>
    <n v="1445.2059999999999"/>
    <n v="0.27407786418902702"/>
    <x v="247"/>
    <x v="216"/>
    <x v="306"/>
  </r>
  <r>
    <x v="2"/>
    <x v="157"/>
    <x v="157"/>
    <x v="5"/>
    <x v="10"/>
    <x v="1"/>
    <n v="135"/>
    <n v="782"/>
    <n v="5162"/>
    <n v="211416.09"/>
    <n v="1566.0451111111099"/>
    <n v="5.7925925925925901"/>
    <n v="6.6010230179028104"/>
    <n v="29160.84"/>
    <n v="0.13793103448275901"/>
    <n v="24210.38"/>
    <n v="0.11451531432636"/>
    <x v="16"/>
    <x v="322"/>
    <x v="12"/>
  </r>
  <r>
    <x v="2"/>
    <x v="158"/>
    <x v="158"/>
    <x v="4"/>
    <x v="27"/>
    <x v="0"/>
    <n v="126"/>
    <n v="189"/>
    <n v="673"/>
    <n v="37068.674400000004"/>
    <n v="294.19582857142802"/>
    <n v="1.5"/>
    <n v="3.56084656084656"/>
    <n v="4994.1743999999999"/>
    <n v="0.134727623278592"/>
    <n v="880.27439999999694"/>
    <n v="2.37471237978771E-2"/>
    <x v="140"/>
    <x v="44"/>
    <x v="70"/>
  </r>
  <r>
    <x v="2"/>
    <x v="159"/>
    <x v="159"/>
    <x v="4"/>
    <x v="22"/>
    <x v="0"/>
    <n v="83"/>
    <n v="324"/>
    <n v="1255"/>
    <n v="65446.883999999998"/>
    <n v="788.51667469879499"/>
    <n v="3.9036144578313299"/>
    <n v="3.87345679012346"/>
    <n v="14059.884"/>
    <n v="0.21482892905948001"/>
    <n v="11141.884"/>
    <n v="0.17024315473904"/>
    <x v="200"/>
    <x v="277"/>
    <x v="159"/>
  </r>
  <r>
    <x v="2"/>
    <x v="161"/>
    <x v="161"/>
    <x v="2"/>
    <x v="16"/>
    <x v="0"/>
    <n v="58"/>
    <n v="171"/>
    <n v="749"/>
    <n v="31116.3"/>
    <n v="536.48793103448304"/>
    <n v="2.9482758620689702"/>
    <n v="4.3801169590643303"/>
    <n v="5186.05"/>
    <n v="0.16666666666666699"/>
    <n v="3201.66"/>
    <n v="0.10289333886098299"/>
    <x v="86"/>
    <x v="38"/>
    <x v="62"/>
  </r>
  <r>
    <x v="2"/>
    <x v="162"/>
    <x v="162"/>
    <x v="0"/>
    <x v="0"/>
    <x v="0"/>
    <n v="119"/>
    <n v="434"/>
    <n v="1794"/>
    <n v="84589.425000000003"/>
    <n v="710.83550420168001"/>
    <n v="3.6470588235294099"/>
    <n v="4.1336405529953897"/>
    <n v="10388.174999999999"/>
    <n v="0.12280701754386"/>
    <n v="6511.8149999999996"/>
    <n v="7.6981431189537097E-2"/>
    <x v="342"/>
    <x v="48"/>
    <x v="270"/>
  </r>
  <r>
    <x v="2"/>
    <x v="163"/>
    <x v="163"/>
    <x v="0"/>
    <x v="0"/>
    <x v="0"/>
    <n v="7"/>
    <n v="10"/>
    <n v="37"/>
    <n v="1629.9462000000001"/>
    <n v="232.84945714285701"/>
    <n v="1.4285714285714299"/>
    <n v="3.7"/>
    <n v="558.19619999999998"/>
    <n v="0.34246295982039199"/>
    <n v="345.19619999999998"/>
    <n v="0.21178379998063701"/>
    <x v="401"/>
    <x v="369"/>
    <x v="49"/>
  </r>
  <r>
    <x v="2"/>
    <x v="164"/>
    <x v="164"/>
    <x v="3"/>
    <x v="5"/>
    <x v="1"/>
    <n v="95"/>
    <n v="244"/>
    <n v="815"/>
    <n v="39545.480000000003"/>
    <n v="416.26821052631499"/>
    <n v="2.5684210526315798"/>
    <n v="3.3401639344262302"/>
    <n v="11836.73"/>
    <n v="0.29931941653003102"/>
    <n v="8741.7800000000097"/>
    <n v="0.221056363457973"/>
    <x v="303"/>
    <x v="125"/>
    <x v="126"/>
  </r>
  <r>
    <x v="2"/>
    <x v="165"/>
    <x v="165"/>
    <x v="1"/>
    <x v="8"/>
    <x v="0"/>
    <n v="44"/>
    <n v="89"/>
    <n v="170"/>
    <n v="6194.64"/>
    <n v="140.78727272727301"/>
    <n v="2.0227272727272698"/>
    <n v="1.91011235955056"/>
    <n v="1984.14"/>
    <n v="0.32029948471581798"/>
    <n v="478.24"/>
    <n v="7.7202226440923102E-2"/>
    <x v="95"/>
    <x v="150"/>
    <x v="190"/>
  </r>
  <r>
    <x v="2"/>
    <x v="166"/>
    <x v="166"/>
    <x v="1"/>
    <x v="8"/>
    <x v="0"/>
    <n v="6"/>
    <n v="9"/>
    <n v="9"/>
    <n v="569.52800000000002"/>
    <n v="94.921333333333294"/>
    <n v="1.5"/>
    <n v="1"/>
    <n v="222.27799999999999"/>
    <n v="0.39028458653481501"/>
    <n v="20.378"/>
    <n v="3.5780505962832401E-2"/>
    <x v="400"/>
    <x v="400"/>
    <x v="268"/>
  </r>
  <r>
    <x v="2"/>
    <x v="389"/>
    <x v="389"/>
    <x v="5"/>
    <x v="36"/>
    <x v="0"/>
    <n v="102"/>
    <n v="306"/>
    <n v="1584"/>
    <n v="63489.42"/>
    <n v="622.44529411764699"/>
    <n v="3"/>
    <n v="5.1764705882352899"/>
    <n v="4702.92"/>
    <n v="7.4074074074074098E-2"/>
    <n v="1341.24000000001"/>
    <n v="2.1125409556426999E-2"/>
    <x v="389"/>
    <x v="165"/>
    <x v="256"/>
  </r>
  <r>
    <x v="2"/>
    <x v="167"/>
    <x v="167"/>
    <x v="0"/>
    <x v="0"/>
    <x v="0"/>
    <n v="11"/>
    <n v="20"/>
    <n v="83"/>
    <n v="4406.5223999999998"/>
    <n v="400.59294545454497"/>
    <n v="1.8181818181818199"/>
    <n v="4.1500000000000004"/>
    <n v="952.52239999999995"/>
    <n v="0.21616193304724801"/>
    <n v="613.52239999999995"/>
    <n v="0.139230518832719"/>
    <x v="133"/>
    <x v="11"/>
    <x v="167"/>
  </r>
  <r>
    <x v="2"/>
    <x v="390"/>
    <x v="390"/>
    <x v="1"/>
    <x v="37"/>
    <x v="0"/>
    <n v="90"/>
    <n v="153"/>
    <n v="663"/>
    <n v="31011.386399999999"/>
    <n v="344.57096000000001"/>
    <n v="1.7"/>
    <n v="4.3333333333333304"/>
    <n v="5672.8864000000003"/>
    <n v="0.18292914501881199"/>
    <n v="2624.5864000000001"/>
    <n v="8.4632991448586201E-2"/>
    <x v="405"/>
    <x v="50"/>
    <x v="137"/>
  </r>
  <r>
    <x v="2"/>
    <x v="168"/>
    <x v="168"/>
    <x v="0"/>
    <x v="11"/>
    <x v="1"/>
    <n v="250"/>
    <n v="897"/>
    <n v="5179"/>
    <n v="243225.647"/>
    <n v="972.90258799999901"/>
    <n v="3.5880000000000001"/>
    <n v="5.7736900780378999"/>
    <n v="45687.396999999997"/>
    <n v="0.18783955377863601"/>
    <n v="37281.447"/>
    <n v="0.15327925923864399"/>
    <x v="147"/>
    <x v="206"/>
    <x v="42"/>
  </r>
  <r>
    <x v="2"/>
    <x v="169"/>
    <x v="169"/>
    <x v="3"/>
    <x v="5"/>
    <x v="0"/>
    <n v="18"/>
    <n v="39"/>
    <n v="151"/>
    <n v="8524.3919999999998"/>
    <n v="473.577333333333"/>
    <n v="2.1666666666666701"/>
    <n v="3.87179487179487"/>
    <n v="2389.1419999999998"/>
    <n v="0.280271249843977"/>
    <n v="1788.242"/>
    <n v="0.209779418872337"/>
    <x v="46"/>
    <x v="305"/>
    <x v="375"/>
  </r>
  <r>
    <x v="2"/>
    <x v="427"/>
    <x v="427"/>
    <x v="4"/>
    <x v="41"/>
    <x v="0"/>
    <n v="10"/>
    <n v="10"/>
    <n v="19"/>
    <n v="1117.4480000000001"/>
    <n v="111.7448"/>
    <n v="1"/>
    <n v="1.9"/>
    <n v="248.94800000000001"/>
    <n v="0.22278262612667399"/>
    <n v="-72.052000000000007"/>
    <n v="-6.4479063007853707E-2"/>
    <x v="399"/>
    <x v="396"/>
    <x v="402"/>
  </r>
  <r>
    <x v="2"/>
    <x v="391"/>
    <x v="391"/>
    <x v="3"/>
    <x v="5"/>
    <x v="0"/>
    <n v="37"/>
    <n v="94"/>
    <n v="405"/>
    <n v="18942.36"/>
    <n v="511.95567567567599"/>
    <n v="2.5405405405405399"/>
    <n v="4.3085106382978697"/>
    <n v="6315.11"/>
    <n v="0.33338559714840199"/>
    <n v="5066.91"/>
    <n v="0.26749095677624102"/>
    <x v="364"/>
    <x v="328"/>
    <x v="195"/>
  </r>
  <r>
    <x v="2"/>
    <x v="170"/>
    <x v="170"/>
    <x v="0"/>
    <x v="11"/>
    <x v="1"/>
    <n v="123"/>
    <n v="210"/>
    <n v="798"/>
    <n v="35957.354800000001"/>
    <n v="292.33621788617899"/>
    <n v="1.7073170731707299"/>
    <n v="3.8"/>
    <n v="8549.3547999999992"/>
    <n v="0.23776373005057599"/>
    <n v="4773.3148000000001"/>
    <n v="0.13274933116047799"/>
    <x v="224"/>
    <x v="29"/>
    <x v="191"/>
  </r>
  <r>
    <x v="2"/>
    <x v="392"/>
    <x v="392"/>
    <x v="1"/>
    <x v="6"/>
    <x v="0"/>
    <n v="59"/>
    <n v="77"/>
    <n v="201"/>
    <n v="12641.592000000001"/>
    <n v="214.26427118644099"/>
    <n v="1.3050847457627099"/>
    <n v="2.61038961038961"/>
    <n v="4026.3420000000001"/>
    <n v="0.31849960036678898"/>
    <n v="2087.2420000000002"/>
    <n v="0.165109109675427"/>
    <x v="37"/>
    <x v="37"/>
    <x v="24"/>
  </r>
  <r>
    <x v="2"/>
    <x v="171"/>
    <x v="171"/>
    <x v="5"/>
    <x v="17"/>
    <x v="0"/>
    <n v="39"/>
    <n v="65"/>
    <n v="146"/>
    <n v="8895.6320000000105"/>
    <n v="228.09312820512801"/>
    <n v="1.6666666666666701"/>
    <n v="2.2461538461538502"/>
    <n v="2471.8820000000001"/>
    <n v="0.27787592832077601"/>
    <n v="1237.3620000000001"/>
    <n v="0.139097705480622"/>
    <x v="15"/>
    <x v="263"/>
    <x v="293"/>
  </r>
  <r>
    <x v="2"/>
    <x v="393"/>
    <x v="393"/>
    <x v="5"/>
    <x v="36"/>
    <x v="0"/>
    <n v="7"/>
    <n v="13"/>
    <n v="22"/>
    <n v="1289.424"/>
    <n v="184.20342857142899"/>
    <n v="1.8571428571428601"/>
    <n v="1.6923076923076901"/>
    <n v="432.42399999999998"/>
    <n v="0.33536214619861299"/>
    <n v="209.42400000000001"/>
    <n v="0.162416706994751"/>
    <x v="394"/>
    <x v="385"/>
    <x v="18"/>
  </r>
  <r>
    <x v="2"/>
    <x v="172"/>
    <x v="172"/>
    <x v="0"/>
    <x v="29"/>
    <x v="1"/>
    <n v="231"/>
    <n v="1152"/>
    <n v="6061"/>
    <n v="258703.50349999999"/>
    <n v="1119.92858658009"/>
    <n v="4.9870129870129896"/>
    <n v="5.2612847222222197"/>
    <n v="31038.253499999999"/>
    <n v="0.119976162209183"/>
    <n v="23008.4535"/>
    <n v="8.8937541195687794E-2"/>
    <x v="331"/>
    <x v="12"/>
    <x v="265"/>
  </r>
  <r>
    <x v="2"/>
    <x v="173"/>
    <x v="173"/>
    <x v="4"/>
    <x v="27"/>
    <x v="0"/>
    <n v="92"/>
    <n v="275"/>
    <n v="1009"/>
    <n v="46847.7"/>
    <n v="509.21413043478299"/>
    <n v="2.9891304347826102"/>
    <n v="3.6690909090909098"/>
    <n v="7807.95"/>
    <n v="0.16666666666666699"/>
    <n v="4657.4399999999996"/>
    <n v="9.9416620239627607E-2"/>
    <x v="50"/>
    <x v="303"/>
    <x v="181"/>
  </r>
  <r>
    <x v="2"/>
    <x v="174"/>
    <x v="174"/>
    <x v="1"/>
    <x v="1"/>
    <x v="0"/>
    <n v="63"/>
    <n v="171"/>
    <n v="637"/>
    <n v="30306.241000000002"/>
    <n v="481.05144444444397"/>
    <n v="2.71428571428571"/>
    <n v="3.72514619883041"/>
    <n v="6857.241"/>
    <n v="0.226264979546622"/>
    <n v="4655.3410000000003"/>
    <n v="0.153609977562047"/>
    <x v="195"/>
    <x v="232"/>
    <x v="136"/>
  </r>
  <r>
    <x v="2"/>
    <x v="175"/>
    <x v="175"/>
    <x v="4"/>
    <x v="7"/>
    <x v="0"/>
    <n v="38"/>
    <n v="82"/>
    <n v="172"/>
    <n v="10088.224"/>
    <n v="265.479578947368"/>
    <n v="2.1578947368421102"/>
    <n v="2.0975609756097602"/>
    <n v="3141.4740000000002"/>
    <n v="0.31140010372489701"/>
    <n v="1873.8440000000001"/>
    <n v="0.18574567733626901"/>
    <x v="39"/>
    <x v="321"/>
    <x v="211"/>
  </r>
  <r>
    <x v="2"/>
    <x v="428"/>
    <x v="428"/>
    <x v="5"/>
    <x v="17"/>
    <x v="0"/>
    <n v="30"/>
    <n v="59"/>
    <n v="148"/>
    <n v="7510.8159999999998"/>
    <n v="250.360533333333"/>
    <n v="1.9666666666666699"/>
    <n v="2.50847457627119"/>
    <n v="2045.816"/>
    <n v="0.272382654561102"/>
    <n v="1086.816"/>
    <n v="0.144700123129098"/>
    <x v="93"/>
    <x v="373"/>
    <x v="283"/>
  </r>
  <r>
    <x v="2"/>
    <x v="177"/>
    <x v="177"/>
    <x v="0"/>
    <x v="0"/>
    <x v="0"/>
    <n v="40"/>
    <n v="74"/>
    <n v="182"/>
    <n v="8558.9732000000004"/>
    <n v="213.97433000000001"/>
    <n v="1.85"/>
    <n v="2.4594594594594601"/>
    <n v="1653.4731999999999"/>
    <n v="0.19318593029360101"/>
    <n v="419.473199999999"/>
    <n v="4.9009757385383497E-2"/>
    <x v="106"/>
    <x v="286"/>
    <x v="337"/>
  </r>
  <r>
    <x v="2"/>
    <x v="178"/>
    <x v="178"/>
    <x v="0"/>
    <x v="0"/>
    <x v="0"/>
    <n v="42"/>
    <n v="82"/>
    <n v="262"/>
    <n v="12780.2736"/>
    <n v="304.29222857142901"/>
    <n v="1.9523809523809501"/>
    <n v="3.1951219512195101"/>
    <n v="3126.7736"/>
    <n v="0.244656233337602"/>
    <n v="1827.7336"/>
    <n v="0.143012087002582"/>
    <x v="73"/>
    <x v="285"/>
    <x v="367"/>
  </r>
  <r>
    <x v="2"/>
    <x v="179"/>
    <x v="179"/>
    <x v="1"/>
    <x v="1"/>
    <x v="0"/>
    <n v="19"/>
    <n v="39"/>
    <n v="75"/>
    <n v="3785.4"/>
    <n v="199.23157894736801"/>
    <n v="2.0526315789473699"/>
    <n v="1.92307692307692"/>
    <n v="630.9"/>
    <n v="0.16666666666666699"/>
    <n v="-20"/>
    <n v="-5.2834574945844603E-3"/>
    <x v="334"/>
    <x v="308"/>
    <x v="246"/>
  </r>
  <r>
    <x v="2"/>
    <x v="429"/>
    <x v="429"/>
    <x v="1"/>
    <x v="39"/>
    <x v="0"/>
    <n v="67"/>
    <n v="234"/>
    <n v="835"/>
    <n v="38827.5"/>
    <n v="579.51492537313402"/>
    <n v="3.4925373134328401"/>
    <n v="3.5683760683760699"/>
    <n v="6471.25"/>
    <n v="0.16666666666666699"/>
    <n v="4075.9"/>
    <n v="0.104974566995042"/>
    <x v="287"/>
    <x v="399"/>
    <x v="139"/>
  </r>
  <r>
    <x v="2"/>
    <x v="394"/>
    <x v="430"/>
    <x v="1"/>
    <x v="8"/>
    <x v="1"/>
    <n v="349"/>
    <n v="714"/>
    <n v="2932"/>
    <n v="135341.1"/>
    <n v="387.79684813753602"/>
    <n v="2.0458452722063001"/>
    <n v="4.1064425770308102"/>
    <n v="22556.85"/>
    <n v="0.16666666666666699"/>
    <n v="11032.25"/>
    <n v="8.1514410626188E-2"/>
    <x v="61"/>
    <x v="342"/>
    <x v="61"/>
  </r>
  <r>
    <x v="2"/>
    <x v="394"/>
    <x v="394"/>
    <x v="5"/>
    <x v="18"/>
    <x v="1"/>
    <n v="349"/>
    <n v="714"/>
    <n v="2932"/>
    <n v="135341.1"/>
    <n v="387.79684813753602"/>
    <n v="2.0458452722063001"/>
    <n v="4.1064425770308102"/>
    <n v="22556.85"/>
    <n v="0.16666666666666699"/>
    <n v="11032.25"/>
    <n v="8.1514410626188E-2"/>
    <x v="61"/>
    <x v="342"/>
    <x v="61"/>
  </r>
  <r>
    <x v="2"/>
    <x v="180"/>
    <x v="180"/>
    <x v="2"/>
    <x v="16"/>
    <x v="1"/>
    <n v="124"/>
    <n v="246"/>
    <n v="696"/>
    <n v="31130.349600000001"/>
    <n v="251.05120645161301"/>
    <n v="1.9838709677419399"/>
    <n v="2.8292682926829298"/>
    <n v="8355.5995999999996"/>
    <n v="0.26840686684739301"/>
    <n v="4242.7096000000001"/>
    <n v="0.13628853046995701"/>
    <x v="29"/>
    <x v="203"/>
    <x v="59"/>
  </r>
  <r>
    <x v="2"/>
    <x v="181"/>
    <x v="181"/>
    <x v="3"/>
    <x v="32"/>
    <x v="0"/>
    <n v="67"/>
    <n v="101"/>
    <n v="409"/>
    <n v="17907.055199999999"/>
    <n v="267.26948059701499"/>
    <n v="1.5074626865671601"/>
    <n v="4.0495049504950504"/>
    <n v="2709.8051999999998"/>
    <n v="0.15132612089116701"/>
    <n v="521.70519999999897"/>
    <n v="2.9134058848492201E-2"/>
    <x v="315"/>
    <x v="30"/>
    <x v="216"/>
  </r>
  <r>
    <x v="2"/>
    <x v="182"/>
    <x v="182"/>
    <x v="0"/>
    <x v="19"/>
    <x v="1"/>
    <n v="584"/>
    <n v="2040"/>
    <n v="9469"/>
    <n v="363905.19"/>
    <n v="623.125325342466"/>
    <n v="3.4931506849315102"/>
    <n v="4.6416666666666702"/>
    <n v="26955.94"/>
    <n v="7.4074074074074195E-2"/>
    <n v="7445.1500000000296"/>
    <n v="2.0459037696054901E-2"/>
    <x v="237"/>
    <x v="157"/>
    <x v="329"/>
  </r>
  <r>
    <x v="2"/>
    <x v="183"/>
    <x v="183"/>
    <x v="5"/>
    <x v="17"/>
    <x v="0"/>
    <n v="28"/>
    <n v="37"/>
    <n v="111"/>
    <n v="5654.3119999999999"/>
    <n v="201.93971428571399"/>
    <n v="1.3214285714285701"/>
    <n v="3"/>
    <n v="1850.3119999999999"/>
    <n v="0.327239105305827"/>
    <n v="973.31200000000001"/>
    <n v="0.172136238679436"/>
    <x v="167"/>
    <x v="117"/>
    <x v="258"/>
  </r>
  <r>
    <x v="2"/>
    <x v="184"/>
    <x v="184"/>
    <x v="5"/>
    <x v="21"/>
    <x v="0"/>
    <n v="194"/>
    <n v="388"/>
    <n v="3524"/>
    <n v="139705.5"/>
    <n v="720.13144329896897"/>
    <n v="2"/>
    <n v="9.0824742268041199"/>
    <n v="12700.5"/>
    <n v="9.0909090909090995E-2"/>
    <n v="6494.4200000000101"/>
    <n v="4.6486501963058001E-2"/>
    <x v="5"/>
    <x v="282"/>
    <x v="387"/>
  </r>
  <r>
    <x v="2"/>
    <x v="185"/>
    <x v="185"/>
    <x v="4"/>
    <x v="22"/>
    <x v="1"/>
    <n v="129"/>
    <n v="348"/>
    <n v="1223"/>
    <n v="47810.1"/>
    <n v="370.62093023255801"/>
    <n v="2.6976744186046502"/>
    <n v="3.51436781609195"/>
    <n v="7968.35"/>
    <n v="0.16666666666666699"/>
    <n v="3586.55"/>
    <n v="7.5016575995448795E-2"/>
    <x v="1"/>
    <x v="19"/>
    <x v="267"/>
  </r>
  <r>
    <x v="2"/>
    <x v="186"/>
    <x v="186"/>
    <x v="4"/>
    <x v="27"/>
    <x v="1"/>
    <n v="184"/>
    <n v="634"/>
    <n v="3838"/>
    <n v="160540.55679999999"/>
    <n v="872.50302608695699"/>
    <n v="3.4456521739130399"/>
    <n v="6.05362776025237"/>
    <n v="18369.556799999998"/>
    <n v="0.11442315366381001"/>
    <n v="11970.906800000001"/>
    <n v="7.45662469260851E-2"/>
    <x v="48"/>
    <x v="242"/>
    <x v="152"/>
  </r>
  <r>
    <x v="2"/>
    <x v="395"/>
    <x v="395"/>
    <x v="1"/>
    <x v="1"/>
    <x v="0"/>
    <n v="37"/>
    <n v="164"/>
    <n v="697"/>
    <n v="33963.0622"/>
    <n v="917.92060000000004"/>
    <n v="4.4324324324324298"/>
    <n v="4.25"/>
    <n v="8541.0622000000003"/>
    <n v="0.25148092211779399"/>
    <n v="7179.9621999999999"/>
    <n v="0.21140503049221501"/>
    <x v="201"/>
    <x v="339"/>
    <x v="109"/>
  </r>
  <r>
    <x v="2"/>
    <x v="187"/>
    <x v="187"/>
    <x v="2"/>
    <x v="24"/>
    <x v="0"/>
    <n v="251"/>
    <n v="470"/>
    <n v="1536"/>
    <n v="56163.983999999997"/>
    <n v="223.760892430279"/>
    <n v="1.87250996015936"/>
    <n v="3.2680851063829799"/>
    <n v="2535.9839999999899"/>
    <n v="4.5153207080181397E-2"/>
    <n v="-5758.5959999999995"/>
    <n v="-0.102531828938631"/>
    <x v="83"/>
    <x v="353"/>
    <x v="412"/>
  </r>
  <r>
    <x v="2"/>
    <x v="188"/>
    <x v="188"/>
    <x v="0"/>
    <x v="20"/>
    <x v="0"/>
    <n v="86"/>
    <n v="333"/>
    <n v="1019"/>
    <n v="53125.476600000002"/>
    <n v="617.73810000000003"/>
    <n v="3.8720930232558102"/>
    <n v="3.06006006006006"/>
    <n v="17202.476600000002"/>
    <n v="0.32380841925472698"/>
    <n v="14384.116599999999"/>
    <n v="0.270757412837968"/>
    <x v="52"/>
    <x v="170"/>
    <x v="71"/>
  </r>
  <r>
    <x v="2"/>
    <x v="189"/>
    <x v="189"/>
    <x v="0"/>
    <x v="11"/>
    <x v="0"/>
    <n v="49"/>
    <n v="117"/>
    <n v="356"/>
    <n v="17199.552"/>
    <n v="351.01126530612203"/>
    <n v="2.3877551020408201"/>
    <n v="3.0427350427350399"/>
    <n v="5709.8019999999997"/>
    <n v="0.331973879319648"/>
    <n v="4171.8019999999997"/>
    <n v="0.24255294556509399"/>
    <x v="275"/>
    <x v="137"/>
    <x v="336"/>
  </r>
  <r>
    <x v="2"/>
    <x v="190"/>
    <x v="190"/>
    <x v="5"/>
    <x v="17"/>
    <x v="0"/>
    <n v="14"/>
    <n v="23"/>
    <n v="59"/>
    <n v="2692.328"/>
    <n v="192.309142857143"/>
    <n v="1.6428571428571399"/>
    <n v="2.5652173913043499"/>
    <n v="927.57799999999997"/>
    <n v="0.34452637271536002"/>
    <n v="484.57799999999997"/>
    <n v="0.17998475668640701"/>
    <x v="128"/>
    <x v="10"/>
    <x v="290"/>
  </r>
  <r>
    <x v="2"/>
    <x v="191"/>
    <x v="191"/>
    <x v="4"/>
    <x v="27"/>
    <x v="0"/>
    <n v="69"/>
    <n v="277"/>
    <n v="1363"/>
    <n v="63997.2"/>
    <n v="927.49565217391296"/>
    <n v="4.0144927536231902"/>
    <n v="4.9205776173285196"/>
    <n v="10666.2"/>
    <n v="0.16666666666666699"/>
    <n v="8226.49"/>
    <n v="0.128544530073191"/>
    <x v="159"/>
    <x v="214"/>
    <x v="108"/>
  </r>
  <r>
    <x v="2"/>
    <x v="192"/>
    <x v="192"/>
    <x v="4"/>
    <x v="7"/>
    <x v="0"/>
    <n v="5"/>
    <n v="9"/>
    <n v="14"/>
    <n v="874.28800000000001"/>
    <n v="174.85759999999999"/>
    <n v="1.8"/>
    <n v="1.55555555555556"/>
    <n v="278.28800000000001"/>
    <n v="0.31830243581062501"/>
    <n v="113.38800000000001"/>
    <n v="0.129691817799169"/>
    <x v="387"/>
    <x v="381"/>
    <x v="252"/>
  </r>
  <r>
    <x v="2"/>
    <x v="396"/>
    <x v="396"/>
    <x v="1"/>
    <x v="37"/>
    <x v="0"/>
    <n v="19"/>
    <n v="77"/>
    <n v="241"/>
    <n v="12297.272000000001"/>
    <n v="647.22484210526295"/>
    <n v="4.0526315789473699"/>
    <n v="3.1298701298701301"/>
    <n v="4024.7719999999999"/>
    <n v="0.32728982493027697"/>
    <n v="3334.8220000000001"/>
    <n v="0.27118388533651999"/>
    <x v="284"/>
    <x v="84"/>
    <x v="44"/>
  </r>
  <r>
    <x v="2"/>
    <x v="430"/>
    <x v="431"/>
    <x v="1"/>
    <x v="8"/>
    <x v="0"/>
    <n v="53"/>
    <n v="163"/>
    <n v="582"/>
    <n v="28731"/>
    <n v="542.094339622642"/>
    <n v="3.0754716981132102"/>
    <n v="3.5705521472392601"/>
    <n v="4788.5"/>
    <n v="0.16666666666666699"/>
    <n v="2914.85"/>
    <n v="0.10145313424524"/>
    <x v="174"/>
    <x v="269"/>
    <x v="335"/>
  </r>
  <r>
    <x v="2"/>
    <x v="193"/>
    <x v="193"/>
    <x v="2"/>
    <x v="16"/>
    <x v="0"/>
    <n v="92"/>
    <n v="314"/>
    <n v="1498"/>
    <n v="70344.734400000001"/>
    <n v="764.61667826087"/>
    <n v="3.4130434782608701"/>
    <n v="4.7707006369426797"/>
    <n v="17461.734400000001"/>
    <n v="0.24823086687210499"/>
    <n v="14266.6144"/>
    <n v="0.202809983173381"/>
    <x v="170"/>
    <x v="246"/>
    <x v="123"/>
  </r>
  <r>
    <x v="2"/>
    <x v="195"/>
    <x v="195"/>
    <x v="2"/>
    <x v="15"/>
    <x v="0"/>
    <n v="36"/>
    <n v="77"/>
    <n v="331"/>
    <n v="18856.552"/>
    <n v="523.79311111111099"/>
    <n v="2.1388888888888902"/>
    <n v="4.2987012987012996"/>
    <n v="5690.8019999999997"/>
    <n v="0.30179441077032498"/>
    <n v="4490.6719999999996"/>
    <n v="0.23814915897667799"/>
    <x v="267"/>
    <x v="207"/>
    <x v="14"/>
  </r>
  <r>
    <x v="2"/>
    <x v="196"/>
    <x v="196"/>
    <x v="3"/>
    <x v="33"/>
    <x v="0"/>
    <n v="25"/>
    <n v="46"/>
    <n v="156"/>
    <n v="7475.7"/>
    <n v="299.02800000000002"/>
    <n v="1.84"/>
    <n v="3.39130434782609"/>
    <n v="1245.95"/>
    <n v="0.16666666666666699"/>
    <n v="420.35"/>
    <n v="5.6228848134622797E-2"/>
    <x v="100"/>
    <x v="254"/>
    <x v="204"/>
  </r>
  <r>
    <x v="2"/>
    <x v="197"/>
    <x v="197"/>
    <x v="1"/>
    <x v="3"/>
    <x v="0"/>
    <n v="14"/>
    <n v="152"/>
    <n v="514"/>
    <n v="23617.275000000001"/>
    <n v="1686.94821428571"/>
    <n v="10.8571428571429"/>
    <n v="3.3815789473684199"/>
    <n v="2147.0250000000001"/>
    <n v="9.0909090909090898E-2"/>
    <n v="1555.855"/>
    <n v="6.5877837303414594E-2"/>
    <x v="230"/>
    <x v="32"/>
    <x v="363"/>
  </r>
  <r>
    <x v="2"/>
    <x v="198"/>
    <x v="198"/>
    <x v="2"/>
    <x v="15"/>
    <x v="0"/>
    <n v="21"/>
    <n v="79"/>
    <n v="190"/>
    <n v="9526.48"/>
    <n v="453.64190476190498"/>
    <n v="3.7619047619047601"/>
    <n v="2.40506329113924"/>
    <n v="3313.73"/>
    <n v="0.34784411451029101"/>
    <n v="2578.6799999999998"/>
    <n v="0.27068549978585998"/>
    <x v="30"/>
    <x v="367"/>
    <x v="261"/>
  </r>
  <r>
    <x v="2"/>
    <x v="199"/>
    <x v="199"/>
    <x v="5"/>
    <x v="12"/>
    <x v="0"/>
    <n v="30"/>
    <n v="48"/>
    <n v="93"/>
    <n v="4364.8559999999998"/>
    <n v="145.49520000000001"/>
    <n v="1.6"/>
    <n v="1.9375"/>
    <n v="1517.856"/>
    <n v="0.34774480532691099"/>
    <n v="569.85599999999999"/>
    <n v="0.130555509735029"/>
    <x v="156"/>
    <x v="233"/>
    <x v="345"/>
  </r>
  <r>
    <x v="2"/>
    <x v="200"/>
    <x v="200"/>
    <x v="4"/>
    <x v="22"/>
    <x v="0"/>
    <n v="88"/>
    <n v="330"/>
    <n v="1577"/>
    <n v="77219.7"/>
    <n v="877.49659090909097"/>
    <n v="3.75"/>
    <n v="4.7787878787878801"/>
    <n v="12869.95"/>
    <n v="0.16666666666666699"/>
    <n v="9780.66"/>
    <n v="0.12666016573491001"/>
    <x v="180"/>
    <x v="355"/>
    <x v="355"/>
  </r>
  <r>
    <x v="2"/>
    <x v="431"/>
    <x v="432"/>
    <x v="1"/>
    <x v="39"/>
    <x v="0"/>
    <n v="2"/>
    <n v="3"/>
    <n v="3"/>
    <n v="144.77600000000001"/>
    <n v="72.388000000000005"/>
    <n v="1.5"/>
    <n v="1"/>
    <n v="58.776000000000003"/>
    <n v="0.40597889152898298"/>
    <n v="-8.5239999999999903"/>
    <n v="-5.8877161960545897E-2"/>
    <x v="411"/>
    <x v="379"/>
    <x v="85"/>
  </r>
  <r>
    <x v="2"/>
    <x v="201"/>
    <x v="201"/>
    <x v="1"/>
    <x v="1"/>
    <x v="0"/>
    <n v="137"/>
    <n v="290"/>
    <n v="1245"/>
    <n v="55567.8"/>
    <n v="405.60437956204402"/>
    <n v="2.11678832116788"/>
    <n v="4.2931034482758603"/>
    <n v="9261.2999999999993"/>
    <n v="0.16666666666666699"/>
    <n v="4561.05"/>
    <n v="8.2080809389610598E-2"/>
    <x v="360"/>
    <x v="185"/>
    <x v="274"/>
  </r>
  <r>
    <x v="2"/>
    <x v="397"/>
    <x v="397"/>
    <x v="1"/>
    <x v="37"/>
    <x v="0"/>
    <n v="18"/>
    <n v="36"/>
    <n v="81"/>
    <n v="5381.7520000000004"/>
    <n v="298.98622222222201"/>
    <n v="2"/>
    <n v="2.25"/>
    <n v="1499.752"/>
    <n v="0.27867356206677701"/>
    <n v="884.15200000000004"/>
    <n v="0.16428702028632999"/>
    <x v="350"/>
    <x v="66"/>
    <x v="98"/>
  </r>
  <r>
    <x v="2"/>
    <x v="202"/>
    <x v="202"/>
    <x v="5"/>
    <x v="10"/>
    <x v="1"/>
    <n v="175"/>
    <n v="434"/>
    <n v="1869"/>
    <n v="78540.600000000006"/>
    <n v="448.80342857142801"/>
    <n v="2.48"/>
    <n v="4.3064516129032304"/>
    <n v="13090.1"/>
    <n v="0.16666666666666699"/>
    <n v="7301.6399999999903"/>
    <n v="9.2966440286934293E-2"/>
    <x v="135"/>
    <x v="219"/>
    <x v="21"/>
  </r>
  <r>
    <x v="2"/>
    <x v="203"/>
    <x v="203"/>
    <x v="2"/>
    <x v="16"/>
    <x v="0"/>
    <n v="99"/>
    <n v="117"/>
    <n v="444"/>
    <n v="23535.374400000001"/>
    <n v="237.73105454545501"/>
    <n v="1.1818181818181801"/>
    <n v="3.7948717948717898"/>
    <n v="5828.3743999999997"/>
    <n v="0.24764315625248801"/>
    <n v="2630.6743999999999"/>
    <n v="0.111775336788354"/>
    <x v="14"/>
    <x v="174"/>
    <x v="37"/>
  </r>
  <r>
    <x v="2"/>
    <x v="204"/>
    <x v="204"/>
    <x v="4"/>
    <x v="7"/>
    <x v="0"/>
    <n v="11"/>
    <n v="20"/>
    <n v="59"/>
    <n v="4420.3280000000004"/>
    <n v="401.84800000000001"/>
    <n v="1.8181818181818199"/>
    <n v="2.95"/>
    <n v="1028.328"/>
    <n v="0.232636130169526"/>
    <n v="665.32799999999997"/>
    <n v="0.150515527354531"/>
    <x v="115"/>
    <x v="289"/>
    <x v="55"/>
  </r>
  <r>
    <x v="2"/>
    <x v="205"/>
    <x v="205"/>
    <x v="3"/>
    <x v="5"/>
    <x v="0"/>
    <n v="41"/>
    <n v="59"/>
    <n v="176"/>
    <n v="9356.1919999999991"/>
    <n v="228.19980487804901"/>
    <n v="1.4390243902438999"/>
    <n v="2.9830508474576298"/>
    <n v="2237.442"/>
    <n v="0.239140239960873"/>
    <n v="901.54200000000196"/>
    <n v="9.6357791716972202E-2"/>
    <x v="238"/>
    <x v="153"/>
    <x v="66"/>
  </r>
  <r>
    <x v="2"/>
    <x v="206"/>
    <x v="206"/>
    <x v="0"/>
    <x v="4"/>
    <x v="0"/>
    <n v="252"/>
    <n v="826"/>
    <n v="3618"/>
    <n v="183880.84"/>
    <n v="729.68587301587297"/>
    <n v="3.2777777777777799"/>
    <n v="4.3801452784503603"/>
    <n v="48674.34"/>
    <n v="0.26470588235294101"/>
    <n v="40545.14"/>
    <n v="0.220496817395439"/>
    <x v="12"/>
    <x v="309"/>
    <x v="309"/>
  </r>
  <r>
    <x v="2"/>
    <x v="398"/>
    <x v="398"/>
    <x v="1"/>
    <x v="37"/>
    <x v="0"/>
    <n v="75"/>
    <n v="146"/>
    <n v="326"/>
    <n v="9083.7000000000007"/>
    <n v="121.116"/>
    <n v="1.9466666666666701"/>
    <n v="2.2328767123287698"/>
    <n v="1513.95"/>
    <n v="0.16666666666666699"/>
    <n v="-1045.55"/>
    <n v="-0.115101775708137"/>
    <x v="169"/>
    <x v="80"/>
    <x v="376"/>
  </r>
  <r>
    <x v="2"/>
    <x v="207"/>
    <x v="207"/>
    <x v="3"/>
    <x v="5"/>
    <x v="0"/>
    <n v="30"/>
    <n v="70"/>
    <n v="219"/>
    <n v="12191.048000000001"/>
    <n v="406.36826666666701"/>
    <n v="2.3333333333333299"/>
    <n v="3.1285714285714299"/>
    <n v="3454.0479999999998"/>
    <n v="0.28332658521236198"/>
    <n v="2448.1480000000001"/>
    <n v="0.20081522113603401"/>
    <x v="261"/>
    <x v="31"/>
    <x v="311"/>
  </r>
  <r>
    <x v="2"/>
    <x v="208"/>
    <x v="208"/>
    <x v="3"/>
    <x v="33"/>
    <x v="0"/>
    <n v="8"/>
    <n v="8"/>
    <n v="26"/>
    <n v="1705.7180000000001"/>
    <n v="213.21475000000001"/>
    <n v="1"/>
    <n v="3.25"/>
    <n v="125.718"/>
    <n v="7.3703859606335798E-2"/>
    <n v="-131.08199999999999"/>
    <n v="-7.6848576376634406E-2"/>
    <x v="382"/>
    <x v="407"/>
    <x v="391"/>
  </r>
  <r>
    <x v="2"/>
    <x v="209"/>
    <x v="209"/>
    <x v="0"/>
    <x v="11"/>
    <x v="0"/>
    <n v="7"/>
    <n v="36"/>
    <n v="149"/>
    <n v="6107.2650000000003"/>
    <n v="872.46642857142899"/>
    <n v="5.1428571428571397"/>
    <n v="4.1388888888888902"/>
    <n v="750.01500000000101"/>
    <n v="0.12280701754386"/>
    <n v="512.45500000000095"/>
    <n v="8.3909082052277206E-2"/>
    <x v="306"/>
    <x v="316"/>
    <x v="11"/>
  </r>
  <r>
    <x v="2"/>
    <x v="210"/>
    <x v="210"/>
    <x v="1"/>
    <x v="6"/>
    <x v="0"/>
    <n v="32"/>
    <n v="70"/>
    <n v="170"/>
    <n v="9185.84"/>
    <n v="287.0575"/>
    <n v="2.1875"/>
    <n v="2.4285714285714302"/>
    <n v="2205.09"/>
    <n v="0.24005316879022501"/>
    <n v="1104.0899999999999"/>
    <n v="0.120194778049694"/>
    <x v="80"/>
    <x v="290"/>
    <x v="150"/>
  </r>
  <r>
    <x v="2"/>
    <x v="212"/>
    <x v="212"/>
    <x v="5"/>
    <x v="23"/>
    <x v="0"/>
    <n v="29"/>
    <n v="78"/>
    <n v="295"/>
    <n v="13122.674000000001"/>
    <n v="452.50599999999997"/>
    <n v="2.68965517241379"/>
    <n v="3.7820512820512802"/>
    <n v="1682.924"/>
    <n v="0.128245508499259"/>
    <n v="736.36399999999901"/>
    <n v="5.61138682558142E-2"/>
    <x v="304"/>
    <x v="247"/>
    <x v="299"/>
  </r>
  <r>
    <x v="2"/>
    <x v="213"/>
    <x v="213"/>
    <x v="5"/>
    <x v="12"/>
    <x v="0"/>
    <n v="7"/>
    <n v="9"/>
    <n v="18"/>
    <n v="1196.6559999999999"/>
    <n v="170.95085714285699"/>
    <n v="1.28571428571429"/>
    <n v="2"/>
    <n v="364.40600000000001"/>
    <n v="0.30452026313326502"/>
    <n v="145.40600000000001"/>
    <n v="0.121510275300504"/>
    <x v="391"/>
    <x v="404"/>
    <x v="369"/>
  </r>
  <r>
    <x v="2"/>
    <x v="214"/>
    <x v="214"/>
    <x v="2"/>
    <x v="2"/>
    <x v="1"/>
    <n v="31"/>
    <n v="108"/>
    <n v="436"/>
    <n v="21199.948"/>
    <n v="683.86929032258104"/>
    <n v="3.4838709677419399"/>
    <n v="4.0370370370370399"/>
    <n v="4517.9480000000003"/>
    <n v="0.21311127744275599"/>
    <n v="3490.3879999999999"/>
    <n v="0.164641347233493"/>
    <x v="9"/>
    <x v="311"/>
    <x v="225"/>
  </r>
  <r>
    <x v="2"/>
    <x v="399"/>
    <x v="399"/>
    <x v="5"/>
    <x v="36"/>
    <x v="0"/>
    <n v="18"/>
    <n v="42"/>
    <n v="122"/>
    <n v="4850.2240000000002"/>
    <n v="269.45688888888901"/>
    <n v="2.3333333333333299"/>
    <n v="2.9047619047619002"/>
    <n v="1433.4739999999999"/>
    <n v="0.29554799943260401"/>
    <n v="851.95399999999995"/>
    <n v="0.175652505946117"/>
    <x v="190"/>
    <x v="43"/>
    <x v="254"/>
  </r>
  <r>
    <x v="2"/>
    <x v="215"/>
    <x v="215"/>
    <x v="2"/>
    <x v="26"/>
    <x v="0"/>
    <n v="35"/>
    <n v="89"/>
    <n v="326"/>
    <n v="16541.400000000001"/>
    <n v="472.61142857142897"/>
    <n v="2.54285714285714"/>
    <n v="3.6629213483146099"/>
    <n v="2756.9"/>
    <n v="0.16666666666666699"/>
    <n v="1574"/>
    <n v="9.5155186380838405E-2"/>
    <x v="107"/>
    <x v="366"/>
    <x v="91"/>
  </r>
  <r>
    <x v="2"/>
    <x v="216"/>
    <x v="216"/>
    <x v="2"/>
    <x v="15"/>
    <x v="0"/>
    <n v="26"/>
    <n v="49"/>
    <n v="67"/>
    <n v="2894.6640000000002"/>
    <n v="111.33323076923099"/>
    <n v="1.8846153846153799"/>
    <n v="1.3673469387755099"/>
    <n v="931.16399999999999"/>
    <n v="0.32168293107593798"/>
    <n v="71.264000000000095"/>
    <n v="2.4619092233157301E-2"/>
    <x v="94"/>
    <x v="271"/>
    <x v="40"/>
  </r>
  <r>
    <x v="2"/>
    <x v="217"/>
    <x v="217"/>
    <x v="4"/>
    <x v="22"/>
    <x v="0"/>
    <n v="25"/>
    <n v="48"/>
    <n v="162"/>
    <n v="8059.366"/>
    <n v="322.37464"/>
    <n v="1.92"/>
    <n v="3.375"/>
    <n v="1869.366"/>
    <n v="0.23194951066870501"/>
    <n v="1041.566"/>
    <n v="0.129236716635031"/>
    <x v="244"/>
    <x v="279"/>
    <x v="353"/>
  </r>
  <r>
    <x v="2"/>
    <x v="218"/>
    <x v="218"/>
    <x v="4"/>
    <x v="7"/>
    <x v="0"/>
    <n v="42"/>
    <n v="99"/>
    <n v="353"/>
    <n v="19109.175999999999"/>
    <n v="454.98038095238098"/>
    <n v="2.3571428571428599"/>
    <n v="3.5656565656565702"/>
    <n v="5867.6760000000004"/>
    <n v="0.30706064981556502"/>
    <n v="4457.3459999999995"/>
    <n v="0.23325683954137999"/>
    <x v="120"/>
    <x v="230"/>
    <x v="328"/>
  </r>
  <r>
    <x v="2"/>
    <x v="219"/>
    <x v="219"/>
    <x v="3"/>
    <x v="32"/>
    <x v="0"/>
    <n v="248"/>
    <n v="641"/>
    <n v="3206"/>
    <n v="124640.8052"/>
    <n v="502.58389193548402"/>
    <n v="2.5846774193548399"/>
    <n v="5.0015600624024996"/>
    <n v="4835.8052000000098"/>
    <n v="3.8797929716840499E-2"/>
    <n v="-3551.2447999999899"/>
    <n v="-2.8491831341282001E-2"/>
    <x v="184"/>
    <x v="78"/>
    <x v="413"/>
  </r>
  <r>
    <x v="2"/>
    <x v="432"/>
    <x v="433"/>
    <x v="5"/>
    <x v="18"/>
    <x v="0"/>
    <n v="15"/>
    <n v="32"/>
    <n v="112"/>
    <n v="4933.4912000000004"/>
    <n v="328.89941333333297"/>
    <n v="2.1333333333333302"/>
    <n v="3.5"/>
    <n v="1148.7411999999999"/>
    <n v="0.232845494890109"/>
    <n v="666.74120000000005"/>
    <n v="0.135145918573849"/>
    <x v="251"/>
    <x v="60"/>
    <x v="65"/>
  </r>
  <r>
    <x v="2"/>
    <x v="220"/>
    <x v="220"/>
    <x v="3"/>
    <x v="5"/>
    <x v="0"/>
    <n v="5"/>
    <n v="13"/>
    <n v="36"/>
    <n v="2012.5119999999999"/>
    <n v="402.50240000000002"/>
    <n v="2.6"/>
    <n v="2.7692307692307701"/>
    <n v="545.26199999999994"/>
    <n v="0.27093602423240198"/>
    <n v="375.96199999999999"/>
    <n v="0.18681230223720399"/>
    <x v="119"/>
    <x v="7"/>
    <x v="241"/>
  </r>
  <r>
    <x v="2"/>
    <x v="222"/>
    <x v="222"/>
    <x v="5"/>
    <x v="12"/>
    <x v="0"/>
    <n v="34"/>
    <n v="52"/>
    <n v="124"/>
    <n v="7923.808"/>
    <n v="233.053176470588"/>
    <n v="1.52941176470588"/>
    <n v="2.3846153846153801"/>
    <n v="2430.808"/>
    <n v="0.30677270322552003"/>
    <n v="1358.808"/>
    <n v="0.17148421567004099"/>
    <x v="356"/>
    <x v="211"/>
    <x v="260"/>
  </r>
  <r>
    <x v="2"/>
    <x v="223"/>
    <x v="223"/>
    <x v="1"/>
    <x v="1"/>
    <x v="0"/>
    <n v="17"/>
    <n v="54"/>
    <n v="173"/>
    <n v="8581.5"/>
    <n v="504.79411764705901"/>
    <n v="3.1764705882352899"/>
    <n v="3.2037037037037002"/>
    <n v="1430.25"/>
    <n v="0.16666666666666699"/>
    <n v="826.85"/>
    <n v="9.6352619006001297E-2"/>
    <x v="279"/>
    <x v="55"/>
    <x v="115"/>
  </r>
  <r>
    <x v="2"/>
    <x v="433"/>
    <x v="434"/>
    <x v="4"/>
    <x v="40"/>
    <x v="0"/>
    <n v="13"/>
    <n v="47"/>
    <n v="146"/>
    <n v="7849.232"/>
    <n v="603.78707692307705"/>
    <n v="3.6153846153846199"/>
    <n v="3.1063829787234001"/>
    <n v="2022.232"/>
    <n v="0.25763437747794898"/>
    <n v="1567.5319999999999"/>
    <n v="0.199705143127379"/>
    <x v="231"/>
    <x v="259"/>
    <x v="236"/>
  </r>
  <r>
    <x v="2"/>
    <x v="400"/>
    <x v="400"/>
    <x v="5"/>
    <x v="35"/>
    <x v="0"/>
    <n v="165"/>
    <n v="473"/>
    <n v="2839"/>
    <n v="125049.69"/>
    <n v="757.87690909090895"/>
    <n v="2.8666666666666698"/>
    <n v="6.0021141649048602"/>
    <n v="9262.9400000000096"/>
    <n v="7.4074074074074195E-2"/>
    <n v="3847.1400000000099"/>
    <n v="3.0764890340791901E-2"/>
    <x v="412"/>
    <x v="302"/>
    <x v="120"/>
  </r>
  <r>
    <x v="2"/>
    <x v="224"/>
    <x v="224"/>
    <x v="0"/>
    <x v="11"/>
    <x v="0"/>
    <n v="102"/>
    <n v="297"/>
    <n v="961"/>
    <n v="35949.834000000003"/>
    <n v="352.44935294117602"/>
    <n v="2.9117647058823501"/>
    <n v="3.2356902356902402"/>
    <n v="3400.5839999999998"/>
    <n v="9.4592481289343305E-2"/>
    <n v="149.423999999996"/>
    <n v="4.1564586918536499E-3"/>
    <x v="203"/>
    <x v="91"/>
    <x v="80"/>
  </r>
  <r>
    <x v="2"/>
    <x v="226"/>
    <x v="226"/>
    <x v="4"/>
    <x v="7"/>
    <x v="0"/>
    <n v="12"/>
    <n v="16"/>
    <n v="25"/>
    <n v="1419.8"/>
    <n v="118.316666666667"/>
    <n v="1.3333333333333299"/>
    <n v="1.5625"/>
    <n v="500.8"/>
    <n v="0.35272573601915802"/>
    <n v="111.2"/>
    <n v="7.8320890266234705E-2"/>
    <x v="386"/>
    <x v="103"/>
    <x v="361"/>
  </r>
  <r>
    <x v="2"/>
    <x v="227"/>
    <x v="227"/>
    <x v="5"/>
    <x v="10"/>
    <x v="1"/>
    <n v="96"/>
    <n v="228"/>
    <n v="860"/>
    <n v="38771.18"/>
    <n v="403.86645833333301"/>
    <n v="2.375"/>
    <n v="3.7719298245614001"/>
    <n v="7382.9300000000103"/>
    <n v="0.19042314420143999"/>
    <n v="4229.33"/>
    <n v="0.109084376591066"/>
    <x v="23"/>
    <x v="181"/>
    <x v="207"/>
  </r>
  <r>
    <x v="2"/>
    <x v="229"/>
    <x v="229"/>
    <x v="1"/>
    <x v="8"/>
    <x v="1"/>
    <n v="68"/>
    <n v="237"/>
    <n v="1191"/>
    <n v="65299.271999999997"/>
    <n v="960.28341176470599"/>
    <n v="3.4852941176470602"/>
    <n v="5.0253164556962"/>
    <n v="18865.522000000001"/>
    <n v="0.288908611416066"/>
    <n v="16635.601999999999"/>
    <n v="0.254759379246985"/>
    <x v="162"/>
    <x v="338"/>
    <x v="36"/>
  </r>
  <r>
    <x v="2"/>
    <x v="230"/>
    <x v="230"/>
    <x v="0"/>
    <x v="0"/>
    <x v="0"/>
    <n v="44"/>
    <n v="80"/>
    <n v="253"/>
    <n v="12248.376"/>
    <n v="278.37218181818201"/>
    <n v="1.8181818181818199"/>
    <n v="3.1625000000000001"/>
    <n v="3610.1260000000002"/>
    <n v="0.29474323779740302"/>
    <n v="2254.1260000000002"/>
    <n v="0.18403468345517801"/>
    <x v="372"/>
    <x v="101"/>
    <x v="212"/>
  </r>
  <r>
    <x v="2"/>
    <x v="231"/>
    <x v="231"/>
    <x v="2"/>
    <x v="26"/>
    <x v="0"/>
    <n v="28"/>
    <n v="92"/>
    <n v="182"/>
    <n v="7953.9696000000004"/>
    <n v="284.07034285714298"/>
    <n v="3.28571428571429"/>
    <n v="1.97826086956522"/>
    <n v="1936.7195999999999"/>
    <n v="0.243490948217856"/>
    <n v="969.79960000000005"/>
    <n v="0.121926490641855"/>
    <x v="217"/>
    <x v="217"/>
    <x v="240"/>
  </r>
  <r>
    <x v="2"/>
    <x v="401"/>
    <x v="401"/>
    <x v="4"/>
    <x v="38"/>
    <x v="0"/>
    <n v="24"/>
    <n v="73"/>
    <n v="228"/>
    <n v="13005.8784"/>
    <n v="541.91160000000002"/>
    <n v="3.0416666666666701"/>
    <n v="3.1232876712328799"/>
    <n v="2712.3784000000001"/>
    <n v="0.208550189120636"/>
    <n v="1888.0784000000001"/>
    <n v="0.14517115583673301"/>
    <x v="113"/>
    <x v="276"/>
    <x v="149"/>
  </r>
  <r>
    <x v="2"/>
    <x v="232"/>
    <x v="232"/>
    <x v="0"/>
    <x v="25"/>
    <x v="1"/>
    <n v="344"/>
    <n v="718"/>
    <n v="2376"/>
    <n v="87992.432000000103"/>
    <n v="255.791953488372"/>
    <n v="2.0872093023255802"/>
    <n v="3.3091922005571002"/>
    <n v="-3258.3180000000002"/>
    <n v="-3.70295254482794E-2"/>
    <n v="-14201.808000000001"/>
    <n v="-0.16139806205151799"/>
    <x v="134"/>
    <x v="412"/>
    <x v="414"/>
  </r>
  <r>
    <x v="2"/>
    <x v="233"/>
    <x v="233"/>
    <x v="2"/>
    <x v="16"/>
    <x v="0"/>
    <n v="81"/>
    <n v="200"/>
    <n v="713"/>
    <n v="35598.300000000003"/>
    <n v="439.485185185185"/>
    <n v="2.4691358024691401"/>
    <n v="3.5649999999999999"/>
    <n v="5933.05"/>
    <n v="0.16666666666666699"/>
    <n v="3204.9"/>
    <n v="9.0029580064216602E-2"/>
    <x v="370"/>
    <x v="62"/>
    <x v="327"/>
  </r>
  <r>
    <x v="2"/>
    <x v="234"/>
    <x v="234"/>
    <x v="5"/>
    <x v="17"/>
    <x v="0"/>
    <n v="29"/>
    <n v="71"/>
    <n v="232"/>
    <n v="10449.343999999999"/>
    <n v="360.32220689655202"/>
    <n v="2.4482758620689702"/>
    <n v="3.2676056338028201"/>
    <n v="3227.0940000000001"/>
    <n v="0.30883220994542798"/>
    <n v="2286.5740000000001"/>
    <n v="0.21882464583422601"/>
    <x v="153"/>
    <x v="212"/>
    <x v="347"/>
  </r>
  <r>
    <x v="2"/>
    <x v="235"/>
    <x v="235"/>
    <x v="0"/>
    <x v="20"/>
    <x v="0"/>
    <n v="97"/>
    <n v="410"/>
    <n v="1679"/>
    <n v="69037.574399999998"/>
    <n v="711.72757113401997"/>
    <n v="4.2268041237113403"/>
    <n v="4.0951219512195101"/>
    <n v="6902.5744000000004"/>
    <n v="9.99828638243698E-2"/>
    <n v="3689.1743999999999"/>
    <n v="5.3437196078545898E-2"/>
    <x v="302"/>
    <x v="195"/>
    <x v="34"/>
  </r>
  <r>
    <x v="2"/>
    <x v="236"/>
    <x v="236"/>
    <x v="3"/>
    <x v="5"/>
    <x v="0"/>
    <n v="37"/>
    <n v="64"/>
    <n v="136"/>
    <n v="7617.3119999999999"/>
    <n v="205.873297297297"/>
    <n v="1.72972972972973"/>
    <n v="2.125"/>
    <n v="2170.5619999999999"/>
    <n v="0.28495117437752299"/>
    <n v="953.71199999999999"/>
    <n v="0.12520322129381101"/>
    <x v="112"/>
    <x v="132"/>
    <x v="166"/>
  </r>
  <r>
    <x v="2"/>
    <x v="238"/>
    <x v="238"/>
    <x v="3"/>
    <x v="5"/>
    <x v="0"/>
    <n v="62"/>
    <n v="71"/>
    <n v="161"/>
    <n v="9171.5120000000006"/>
    <n v="147.92761290322599"/>
    <n v="1.1451612903225801"/>
    <n v="2.2676056338028201"/>
    <n v="3019.5120000000002"/>
    <n v="0.32922728553372699"/>
    <n v="1019.412"/>
    <n v="0.111149830038929"/>
    <x v="76"/>
    <x v="273"/>
    <x v="352"/>
  </r>
  <r>
    <x v="2"/>
    <x v="239"/>
    <x v="239"/>
    <x v="1"/>
    <x v="6"/>
    <x v="0"/>
    <n v="2"/>
    <n v="3"/>
    <n v="3"/>
    <n v="224.77600000000001"/>
    <n v="112.38800000000001"/>
    <n v="1.5"/>
    <n v="1"/>
    <n v="54.776000000000003"/>
    <n v="0.24369149731288001"/>
    <n v="-12.523999999999999"/>
    <n v="-5.5717692280314597E-2"/>
    <x v="413"/>
    <x v="413"/>
    <x v="382"/>
  </r>
  <r>
    <x v="2"/>
    <x v="240"/>
    <x v="240"/>
    <x v="0"/>
    <x v="0"/>
    <x v="0"/>
    <n v="30"/>
    <n v="48"/>
    <n v="165"/>
    <n v="9898.68"/>
    <n v="329.95600000000002"/>
    <n v="1.6"/>
    <n v="3.4375"/>
    <n v="3290.43"/>
    <n v="0.33241098813175102"/>
    <n v="2372.4299999999998"/>
    <n v="0.23967135011940999"/>
    <x v="298"/>
    <x v="67"/>
    <x v="372"/>
  </r>
  <r>
    <x v="2"/>
    <x v="241"/>
    <x v="241"/>
    <x v="4"/>
    <x v="27"/>
    <x v="0"/>
    <n v="16"/>
    <n v="58"/>
    <n v="198"/>
    <n v="11878.8"/>
    <n v="742.42499999999995"/>
    <n v="3.625"/>
    <n v="3.4137931034482798"/>
    <n v="1979.8"/>
    <n v="0.16666666666666699"/>
    <n v="1422.28"/>
    <n v="0.119732632925885"/>
    <x v="67"/>
    <x v="46"/>
    <x v="317"/>
  </r>
  <r>
    <x v="2"/>
    <x v="434"/>
    <x v="435"/>
    <x v="1"/>
    <x v="39"/>
    <x v="0"/>
    <n v="27"/>
    <n v="71"/>
    <n v="170"/>
    <n v="7846.64"/>
    <n v="290.61629629629601"/>
    <n v="2.6296296296296302"/>
    <n v="2.3943661971830998"/>
    <n v="2825.14"/>
    <n v="0.36004455410213798"/>
    <n v="1883.59"/>
    <n v="0.240050518438465"/>
    <x v="132"/>
    <x v="257"/>
    <x v="341"/>
  </r>
  <r>
    <x v="2"/>
    <x v="242"/>
    <x v="242"/>
    <x v="3"/>
    <x v="9"/>
    <x v="1"/>
    <n v="408"/>
    <n v="925"/>
    <n v="4860"/>
    <n v="197503.86"/>
    <n v="484.07808823529399"/>
    <n v="2.2671568627451002"/>
    <n v="5.2540540540540501"/>
    <n v="24254.86"/>
    <n v="0.12280701754386"/>
    <n v="10628.96"/>
    <n v="5.38164671819579E-2"/>
    <x v="348"/>
    <x v="147"/>
    <x v="189"/>
  </r>
  <r>
    <x v="2"/>
    <x v="243"/>
    <x v="243"/>
    <x v="2"/>
    <x v="24"/>
    <x v="0"/>
    <n v="242"/>
    <n v="341"/>
    <n v="1437"/>
    <n v="60120.180000000102"/>
    <n v="248.430495867769"/>
    <n v="1.4090909090909101"/>
    <n v="4.2140762463343098"/>
    <n v="7383.18"/>
    <n v="0.122807017543859"/>
    <n v="-493.91999999999399"/>
    <n v="-8.2155442648374193E-3"/>
    <x v="130"/>
    <x v="243"/>
    <x v="381"/>
  </r>
  <r>
    <x v="2"/>
    <x v="435"/>
    <x v="436"/>
    <x v="5"/>
    <x v="23"/>
    <x v="0"/>
    <n v="40"/>
    <n v="106"/>
    <n v="406"/>
    <n v="16976.400000000001"/>
    <n v="424.41"/>
    <n v="2.65"/>
    <n v="3.8301886792452802"/>
    <n v="2829.4"/>
    <n v="0.16666666666666699"/>
    <n v="1523.4"/>
    <n v="8.9736339860040995E-2"/>
    <x v="333"/>
    <x v="300"/>
    <x v="218"/>
  </r>
  <r>
    <x v="2"/>
    <x v="244"/>
    <x v="244"/>
    <x v="4"/>
    <x v="7"/>
    <x v="0"/>
    <n v="46"/>
    <n v="102"/>
    <n v="268"/>
    <n v="15203.456"/>
    <n v="330.50991304347798"/>
    <n v="2.2173913043478302"/>
    <n v="2.62745098039216"/>
    <n v="3938.4560000000001"/>
    <n v="0.25905004756813199"/>
    <n v="2400.826"/>
    <n v="0.15791317447822401"/>
    <x v="84"/>
    <x v="363"/>
    <x v="318"/>
  </r>
  <r>
    <x v="2"/>
    <x v="245"/>
    <x v="245"/>
    <x v="0"/>
    <x v="20"/>
    <x v="0"/>
    <n v="33"/>
    <n v="42"/>
    <n v="181"/>
    <n v="9264.0833999999995"/>
    <n v="280.72980000000001"/>
    <n v="1.27272727272727"/>
    <n v="4.3095238095238102"/>
    <n v="3130.3334"/>
    <n v="0.33789995888853902"/>
    <n v="2131.3334"/>
    <n v="0.23006414212549101"/>
    <x v="236"/>
    <x v="183"/>
    <x v="0"/>
  </r>
  <r>
    <x v="2"/>
    <x v="246"/>
    <x v="246"/>
    <x v="0"/>
    <x v="20"/>
    <x v="1"/>
    <n v="621"/>
    <n v="1379"/>
    <n v="5191"/>
    <n v="229875.87"/>
    <n v="370.17048309178699"/>
    <n v="2.2206119162640898"/>
    <n v="3.7643219724438"/>
    <n v="28230.370000000101"/>
    <n v="0.12280701754386"/>
    <n v="7792.21000000001"/>
    <n v="3.3897468229266599E-2"/>
    <x v="292"/>
    <x v="346"/>
    <x v="242"/>
  </r>
  <r>
    <x v="2"/>
    <x v="247"/>
    <x v="247"/>
    <x v="2"/>
    <x v="2"/>
    <x v="0"/>
    <n v="16"/>
    <n v="25"/>
    <n v="88"/>
    <n v="4795.2960000000003"/>
    <n v="299.70600000000002"/>
    <n v="1.5625"/>
    <n v="3.52"/>
    <n v="1375.046"/>
    <n v="0.28674893061867301"/>
    <n v="851.54600000000005"/>
    <n v="0.17757944452229901"/>
    <x v="33"/>
    <x v="350"/>
    <x v="281"/>
  </r>
  <r>
    <x v="2"/>
    <x v="248"/>
    <x v="248"/>
    <x v="3"/>
    <x v="32"/>
    <x v="0"/>
    <n v="28"/>
    <n v="110"/>
    <n v="458"/>
    <n v="20877.6456"/>
    <n v="745.63019999999995"/>
    <n v="3.9285714285714302"/>
    <n v="4.1636363636363596"/>
    <n v="3081.3955999999998"/>
    <n v="0.14759306001439201"/>
    <n v="2094.5956000000001"/>
    <n v="0.10032719398206499"/>
    <x v="327"/>
    <x v="113"/>
    <x v="183"/>
  </r>
  <r>
    <x v="2"/>
    <x v="249"/>
    <x v="249"/>
    <x v="3"/>
    <x v="5"/>
    <x v="0"/>
    <n v="7"/>
    <n v="16"/>
    <n v="25"/>
    <n v="1100.5999999999999"/>
    <n v="157.228571428571"/>
    <n v="2.28571428571429"/>
    <n v="1.5625"/>
    <n v="306.35000000000002"/>
    <n v="0.27834817372342402"/>
    <n v="71.75"/>
    <n v="6.5191713610757804E-2"/>
    <x v="392"/>
    <x v="387"/>
    <x v="79"/>
  </r>
  <r>
    <x v="2"/>
    <x v="250"/>
    <x v="250"/>
    <x v="4"/>
    <x v="7"/>
    <x v="0"/>
    <n v="9"/>
    <n v="20"/>
    <n v="29"/>
    <n v="1622.9680000000001"/>
    <n v="180.32977777777799"/>
    <n v="2.2222222222222201"/>
    <n v="1.45"/>
    <n v="570.96799999999996"/>
    <n v="0.35180484150026398"/>
    <n v="269.96800000000002"/>
    <n v="0.16634215831735399"/>
    <x v="397"/>
    <x v="326"/>
    <x v="249"/>
  </r>
  <r>
    <x v="2"/>
    <x v="403"/>
    <x v="403"/>
    <x v="1"/>
    <x v="1"/>
    <x v="0"/>
    <n v="55"/>
    <n v="150"/>
    <n v="825"/>
    <n v="39799.199999999997"/>
    <n v="723.62181818181796"/>
    <n v="2.7272727272727302"/>
    <n v="5.5"/>
    <n v="6633.2"/>
    <n v="0.16666666666666699"/>
    <n v="4709.3"/>
    <n v="0.118326499025106"/>
    <x v="255"/>
    <x v="248"/>
    <x v="288"/>
  </r>
  <r>
    <x v="2"/>
    <x v="251"/>
    <x v="251"/>
    <x v="5"/>
    <x v="12"/>
    <x v="0"/>
    <n v="24"/>
    <n v="33"/>
    <n v="105"/>
    <n v="4166.3599999999997"/>
    <n v="173.59833333333299"/>
    <n v="1.375"/>
    <n v="3.1818181818181799"/>
    <n v="1363.86"/>
    <n v="0.32735049299628399"/>
    <n v="610.86"/>
    <n v="0.146617191025259"/>
    <x v="63"/>
    <x v="68"/>
    <x v="334"/>
  </r>
  <r>
    <x v="2"/>
    <x v="252"/>
    <x v="252"/>
    <x v="1"/>
    <x v="6"/>
    <x v="0"/>
    <n v="21"/>
    <n v="21"/>
    <n v="30"/>
    <n v="1608.56"/>
    <n v="76.598095238095198"/>
    <n v="1"/>
    <n v="1.4285714285714299"/>
    <n v="525.55999999999995"/>
    <n v="0.32672701049385799"/>
    <n v="-169.54"/>
    <n v="-0.10539861739692601"/>
    <x v="404"/>
    <x v="349"/>
    <x v="399"/>
  </r>
  <r>
    <x v="2"/>
    <x v="404"/>
    <x v="404"/>
    <x v="1"/>
    <x v="8"/>
    <x v="0"/>
    <n v="2"/>
    <n v="6"/>
    <n v="36"/>
    <n v="1070.1120000000001"/>
    <n v="535.05600000000004"/>
    <n v="3"/>
    <n v="6"/>
    <n v="333.61200000000002"/>
    <n v="0.31175428366376601"/>
    <n v="263.012"/>
    <n v="0.24577988098442"/>
    <x v="402"/>
    <x v="403"/>
    <x v="32"/>
  </r>
  <r>
    <x v="2"/>
    <x v="253"/>
    <x v="253"/>
    <x v="0"/>
    <x v="29"/>
    <x v="0"/>
    <n v="140"/>
    <n v="1554"/>
    <n v="8051"/>
    <n v="329177.75"/>
    <n v="2351.2696428571398"/>
    <n v="11.1"/>
    <n v="5.1808236808236803"/>
    <n v="29925.25"/>
    <n v="9.0909090909090898E-2"/>
    <n v="24513.57"/>
    <n v="7.4469097622788902E-2"/>
    <x v="182"/>
    <x v="186"/>
    <x v="186"/>
  </r>
  <r>
    <x v="2"/>
    <x v="254"/>
    <x v="254"/>
    <x v="1"/>
    <x v="8"/>
    <x v="0"/>
    <n v="5"/>
    <n v="5"/>
    <n v="8"/>
    <n v="335.13600000000002"/>
    <n v="67.027199999999993"/>
    <n v="1"/>
    <n v="1.6"/>
    <n v="102.636"/>
    <n v="0.30625179031796101"/>
    <n v="-62.863999999999997"/>
    <n v="-0.18757758044495401"/>
    <x v="414"/>
    <x v="398"/>
    <x v="383"/>
  </r>
  <r>
    <x v="2"/>
    <x v="255"/>
    <x v="255"/>
    <x v="4"/>
    <x v="27"/>
    <x v="1"/>
    <n v="184"/>
    <n v="338"/>
    <n v="1234"/>
    <n v="67966.127999999895"/>
    <n v="369.38113043478199"/>
    <n v="1.8369565217391299"/>
    <n v="3.6508875739644999"/>
    <n v="19779.128000000001"/>
    <n v="0.29101448886421799"/>
    <n v="13716.328"/>
    <n v="0.201811231618197"/>
    <x v="185"/>
    <x v="362"/>
    <x v="235"/>
  </r>
  <r>
    <x v="2"/>
    <x v="256"/>
    <x v="256"/>
    <x v="1"/>
    <x v="8"/>
    <x v="0"/>
    <n v="9"/>
    <n v="32"/>
    <n v="64"/>
    <n v="2688.288"/>
    <n v="298.69866666666701"/>
    <n v="3.5555555555555598"/>
    <n v="2"/>
    <n v="943.03800000000001"/>
    <n v="0.350795004106703"/>
    <n v="620.38800000000003"/>
    <n v="0.230774381316288"/>
    <x v="297"/>
    <x v="377"/>
    <x v="76"/>
  </r>
  <r>
    <x v="2"/>
    <x v="258"/>
    <x v="258"/>
    <x v="0"/>
    <x v="0"/>
    <x v="0"/>
    <n v="99"/>
    <n v="363"/>
    <n v="1205"/>
    <n v="49999.249000000003"/>
    <n v="505.042919191919"/>
    <n v="3.6666666666666701"/>
    <n v="3.3195592286501401"/>
    <n v="4442.2489999999998"/>
    <n v="8.8846314471643303E-2"/>
    <n v="1215.9290000000001"/>
    <n v="2.4318945270557901E-2"/>
    <x v="125"/>
    <x v="335"/>
    <x v="20"/>
  </r>
  <r>
    <x v="2"/>
    <x v="259"/>
    <x v="259"/>
    <x v="0"/>
    <x v="0"/>
    <x v="0"/>
    <n v="29"/>
    <n v="61"/>
    <n v="186"/>
    <n v="10494.043600000001"/>
    <n v="361.86357241379301"/>
    <n v="2.1034482758620698"/>
    <n v="3.0491803278688501"/>
    <n v="2592.0436"/>
    <n v="0.247001413258851"/>
    <n v="1690.5236"/>
    <n v="0.16109363220103301"/>
    <x v="347"/>
    <x v="74"/>
    <x v="269"/>
  </r>
  <r>
    <x v="2"/>
    <x v="260"/>
    <x v="260"/>
    <x v="4"/>
    <x v="22"/>
    <x v="0"/>
    <n v="19"/>
    <n v="60"/>
    <n v="225"/>
    <n v="9232.5"/>
    <n v="485.92105263157902"/>
    <n v="3.1578947368421102"/>
    <n v="3.75"/>
    <n v="1538.75"/>
    <n v="0.16666666666666699"/>
    <n v="884.89"/>
    <n v="9.5845112374763106E-2"/>
    <x v="233"/>
    <x v="283"/>
    <x v="247"/>
  </r>
  <r>
    <x v="2"/>
    <x v="261"/>
    <x v="261"/>
    <x v="1"/>
    <x v="6"/>
    <x v="0"/>
    <n v="32"/>
    <n v="48"/>
    <n v="143"/>
    <n v="8814.8559999999998"/>
    <n v="275.46424999999999"/>
    <n v="1.5"/>
    <n v="2.9791666666666701"/>
    <n v="3240.6060000000002"/>
    <n v="0.367630055442766"/>
    <n v="2163.806"/>
    <n v="0.24547264300176899"/>
    <x v="263"/>
    <x v="264"/>
    <x v="175"/>
  </r>
  <r>
    <x v="2"/>
    <x v="262"/>
    <x v="262"/>
    <x v="3"/>
    <x v="30"/>
    <x v="0"/>
    <n v="104"/>
    <n v="385"/>
    <n v="1678"/>
    <n v="86997.989600000001"/>
    <n v="836.51913076923097"/>
    <n v="3.7019230769230802"/>
    <n v="4.3584415584415597"/>
    <n v="13503.739600000001"/>
    <n v="0.15521898450857999"/>
    <n v="9860.6395999999895"/>
    <n v="0.113343304199756"/>
    <x v="35"/>
    <x v="384"/>
    <x v="390"/>
  </r>
  <r>
    <x v="2"/>
    <x v="264"/>
    <x v="264"/>
    <x v="0"/>
    <x v="0"/>
    <x v="0"/>
    <n v="43"/>
    <n v="43"/>
    <n v="88"/>
    <n v="4212.8959999999997"/>
    <n v="97.974325581395405"/>
    <n v="1"/>
    <n v="2.0465116279069799"/>
    <n v="1379.396"/>
    <n v="0.32742227674264901"/>
    <n v="89.396000000000001"/>
    <n v="2.1219607604839999E-2"/>
    <x v="41"/>
    <x v="345"/>
    <x v="179"/>
  </r>
  <r>
    <x v="2"/>
    <x v="265"/>
    <x v="265"/>
    <x v="3"/>
    <x v="14"/>
    <x v="1"/>
    <n v="308"/>
    <n v="779"/>
    <n v="3282"/>
    <n v="142461.48240000001"/>
    <n v="462.53728051948002"/>
    <n v="2.5292207792207799"/>
    <n v="4.2130937098844701"/>
    <n v="24414.982400000001"/>
    <n v="0.171379533532075"/>
    <n v="14109.082399999999"/>
    <n v="9.9037874394601794E-2"/>
    <x v="343"/>
    <x v="188"/>
    <x v="362"/>
  </r>
  <r>
    <x v="2"/>
    <x v="266"/>
    <x v="266"/>
    <x v="4"/>
    <x v="27"/>
    <x v="0"/>
    <n v="64"/>
    <n v="124"/>
    <n v="697"/>
    <n v="39302.661599999999"/>
    <n v="614.10408749999999"/>
    <n v="1.9375"/>
    <n v="5.6209677419354804"/>
    <n v="7835.9115999999904"/>
    <n v="0.199373561000764"/>
    <n v="5717.2215999999999"/>
    <n v="0.14546652484217501"/>
    <x v="149"/>
    <x v="139"/>
    <x v="302"/>
  </r>
  <r>
    <x v="2"/>
    <x v="267"/>
    <x v="267"/>
    <x v="0"/>
    <x v="0"/>
    <x v="0"/>
    <n v="44"/>
    <n v="103"/>
    <n v="610"/>
    <n v="31046.32"/>
    <n v="705.59818181818196"/>
    <n v="2.3409090909090899"/>
    <n v="5.9223300970873796"/>
    <n v="8854.32"/>
    <n v="0.28519708616029199"/>
    <n v="7476.76"/>
    <n v="0.24082596584716001"/>
    <x v="161"/>
    <x v="287"/>
    <x v="158"/>
  </r>
  <r>
    <x v="2"/>
    <x v="268"/>
    <x v="268"/>
    <x v="0"/>
    <x v="0"/>
    <x v="0"/>
    <n v="3"/>
    <n v="19"/>
    <n v="44"/>
    <n v="1831.5"/>
    <n v="610.5"/>
    <n v="6.3333333333333304"/>
    <n v="2.3157894736842102"/>
    <n v="0"/>
    <n v="0"/>
    <n v="-104.56"/>
    <n v="-5.7089817089817099E-2"/>
    <x v="398"/>
    <x v="414"/>
    <x v="404"/>
  </r>
  <r>
    <x v="2"/>
    <x v="269"/>
    <x v="269"/>
    <x v="3"/>
    <x v="14"/>
    <x v="0"/>
    <n v="61"/>
    <n v="208"/>
    <n v="770"/>
    <n v="34589.1"/>
    <n v="567.03442622950797"/>
    <n v="3.4098360655737698"/>
    <n v="3.7019230769230802"/>
    <n v="5764.85"/>
    <n v="0.16666666666666699"/>
    <n v="3652.75"/>
    <n v="0.105604077585135"/>
    <x v="181"/>
    <x v="9"/>
    <x v="324"/>
  </r>
  <r>
    <x v="2"/>
    <x v="270"/>
    <x v="270"/>
    <x v="2"/>
    <x v="16"/>
    <x v="0"/>
    <n v="122"/>
    <n v="467"/>
    <n v="2383"/>
    <n v="113573.719"/>
    <n v="930.93212295082003"/>
    <n v="3.8278688524590199"/>
    <n v="5.1027837259100597"/>
    <n v="22651.469000000001"/>
    <n v="0.19944287463193799"/>
    <n v="18367.169000000002"/>
    <n v="0.161720239169063"/>
    <x v="202"/>
    <x v="16"/>
    <x v="292"/>
  </r>
  <r>
    <x v="2"/>
    <x v="271"/>
    <x v="271"/>
    <x v="5"/>
    <x v="18"/>
    <x v="0"/>
    <n v="9"/>
    <n v="18"/>
    <n v="72"/>
    <n v="2896.8"/>
    <n v="321.86666666666702"/>
    <n v="2"/>
    <n v="4"/>
    <n v="482.8"/>
    <n v="0.16666666666666699"/>
    <n v="194.8"/>
    <n v="6.7246616956641803E-2"/>
    <x v="118"/>
    <x v="268"/>
    <x v="86"/>
  </r>
  <r>
    <x v="2"/>
    <x v="273"/>
    <x v="273"/>
    <x v="1"/>
    <x v="1"/>
    <x v="0"/>
    <n v="55"/>
    <n v="73"/>
    <n v="183"/>
    <n v="6890.9189999999999"/>
    <n v="125.289436363636"/>
    <n v="1.32727272727273"/>
    <n v="2.5068493150684898"/>
    <n v="1265.6690000000001"/>
    <n v="0.183672018202507"/>
    <n v="-574.63100000000099"/>
    <n v="-8.3389603041335997E-2"/>
    <x v="240"/>
    <x v="278"/>
    <x v="377"/>
  </r>
  <r>
    <x v="2"/>
    <x v="274"/>
    <x v="274"/>
    <x v="0"/>
    <x v="11"/>
    <x v="1"/>
    <n v="219"/>
    <n v="449"/>
    <n v="1835"/>
    <n v="81380.100000000006"/>
    <n v="371.598630136986"/>
    <n v="2.05022831050228"/>
    <n v="4.0868596881959904"/>
    <n v="13563.35"/>
    <n v="0.16666666666666699"/>
    <n v="6495.45"/>
    <n v="7.9816195851319896E-2"/>
    <x v="193"/>
    <x v="126"/>
    <x v="339"/>
  </r>
  <r>
    <x v="2"/>
    <x v="275"/>
    <x v="275"/>
    <x v="5"/>
    <x v="17"/>
    <x v="0"/>
    <n v="44"/>
    <n v="91"/>
    <n v="253"/>
    <n v="14849.175999999999"/>
    <n v="337.48127272727299"/>
    <n v="2.0681818181818201"/>
    <n v="2.7802197802197801"/>
    <n v="4362.6760000000004"/>
    <n v="0.29379919801610499"/>
    <n v="2952.1559999999999"/>
    <n v="0.19880941541806799"/>
    <x v="177"/>
    <x v="171"/>
    <x v="245"/>
  </r>
  <r>
    <x v="2"/>
    <x v="405"/>
    <x v="405"/>
    <x v="4"/>
    <x v="38"/>
    <x v="0"/>
    <n v="37"/>
    <n v="55"/>
    <n v="154"/>
    <n v="8943.5679999999993"/>
    <n v="241.71805405405399"/>
    <n v="1.48648648648649"/>
    <n v="2.8"/>
    <n v="2839.3180000000002"/>
    <n v="0.31747038765736502"/>
    <n v="1631.818"/>
    <n v="0.18245715803804499"/>
    <x v="366"/>
    <x v="341"/>
    <x v="310"/>
  </r>
  <r>
    <x v="2"/>
    <x v="276"/>
    <x v="276"/>
    <x v="2"/>
    <x v="2"/>
    <x v="0"/>
    <n v="36"/>
    <n v="36"/>
    <n v="81"/>
    <n v="5110.5519999999997"/>
    <n v="141.95977777777799"/>
    <n v="1"/>
    <n v="2.25"/>
    <n v="1377.3019999999999"/>
    <n v="0.269501611567596"/>
    <n v="221.702"/>
    <n v="4.3381223789524102E-2"/>
    <x v="66"/>
    <x v="156"/>
    <x v="7"/>
  </r>
  <r>
    <x v="2"/>
    <x v="277"/>
    <x v="277"/>
    <x v="5"/>
    <x v="21"/>
    <x v="0"/>
    <n v="142"/>
    <n v="902"/>
    <n v="4591"/>
    <n v="181182.92499999999"/>
    <n v="1275.9360915493"/>
    <n v="6.3521126760563398"/>
    <n v="5.0898004434589801"/>
    <n v="16471.174999999999"/>
    <n v="9.0909090909090995E-2"/>
    <n v="11334.135"/>
    <n v="6.2556308769162405E-2"/>
    <x v="246"/>
    <x v="235"/>
    <x v="51"/>
  </r>
  <r>
    <x v="2"/>
    <x v="278"/>
    <x v="278"/>
    <x v="5"/>
    <x v="17"/>
    <x v="0"/>
    <n v="5"/>
    <n v="9"/>
    <n v="38"/>
    <n v="1225.296"/>
    <n v="245.0592"/>
    <n v="1.8"/>
    <n v="4.2222222222222197"/>
    <n v="402.54599999999999"/>
    <n v="0.32852959611391902"/>
    <n v="243.54599999999999"/>
    <n v="0.198765033102206"/>
    <x v="385"/>
    <x v="388"/>
    <x v="349"/>
  </r>
  <r>
    <x v="2"/>
    <x v="279"/>
    <x v="279"/>
    <x v="0"/>
    <x v="0"/>
    <x v="0"/>
    <n v="25"/>
    <n v="48"/>
    <n v="93"/>
    <n v="5018.4503999999997"/>
    <n v="200.73801599999999"/>
    <n v="1.92"/>
    <n v="1.9375"/>
    <n v="1010.9503999999999"/>
    <n v="0.20144672546728801"/>
    <n v="237.9504"/>
    <n v="4.7415114434527401E-2"/>
    <x v="354"/>
    <x v="365"/>
    <x v="316"/>
  </r>
  <r>
    <x v="2"/>
    <x v="280"/>
    <x v="280"/>
    <x v="0"/>
    <x v="11"/>
    <x v="0"/>
    <n v="41"/>
    <n v="101"/>
    <n v="314"/>
    <n v="18418.374"/>
    <n v="449.22863414634099"/>
    <n v="2.4634146341463401"/>
    <n v="3.1089108910891099"/>
    <n v="7240.1239999999998"/>
    <n v="0.393092462993748"/>
    <n v="5950.6040000000003"/>
    <n v="0.32307976806204503"/>
    <x v="101"/>
    <x v="225"/>
    <x v="151"/>
  </r>
  <r>
    <x v="2"/>
    <x v="281"/>
    <x v="281"/>
    <x v="5"/>
    <x v="12"/>
    <x v="0"/>
    <n v="32"/>
    <n v="59"/>
    <n v="149"/>
    <n v="7494.808"/>
    <n v="234.21275"/>
    <n v="1.84375"/>
    <n v="2.5254237288135601"/>
    <n v="2143.558"/>
    <n v="0.28600572556361697"/>
    <n v="1124.558"/>
    <n v="0.150044937775591"/>
    <x v="222"/>
    <x v="234"/>
    <x v="356"/>
  </r>
  <r>
    <x v="2"/>
    <x v="282"/>
    <x v="282"/>
    <x v="5"/>
    <x v="18"/>
    <x v="0"/>
    <n v="137"/>
    <n v="537"/>
    <n v="2297"/>
    <n v="106039.5"/>
    <n v="774.01094890510899"/>
    <n v="3.9197080291970798"/>
    <n v="4.2774674115456204"/>
    <n v="17673.25"/>
    <n v="0.16666666666666699"/>
    <n v="13036.33"/>
    <n v="0.12293843331965899"/>
    <x v="235"/>
    <x v="180"/>
    <x v="280"/>
  </r>
  <r>
    <x v="2"/>
    <x v="436"/>
    <x v="437"/>
    <x v="4"/>
    <x v="40"/>
    <x v="0"/>
    <n v="69"/>
    <n v="222"/>
    <n v="882"/>
    <n v="46095.6"/>
    <n v="668.05217391304302"/>
    <n v="3.2173913043478302"/>
    <n v="3.9729729729729701"/>
    <n v="7682.5999999999904"/>
    <n v="0.16666666666666699"/>
    <n v="5302.82"/>
    <n v="0.11503961332535"/>
    <x v="189"/>
    <x v="370"/>
    <x v="370"/>
  </r>
  <r>
    <x v="2"/>
    <x v="283"/>
    <x v="283"/>
    <x v="0"/>
    <x v="0"/>
    <x v="0"/>
    <n v="8"/>
    <n v="15"/>
    <n v="24"/>
    <n v="1024.6079999999999"/>
    <n v="128.07599999999999"/>
    <n v="1.875"/>
    <n v="1.6"/>
    <n v="318.608"/>
    <n v="0.31095599487804099"/>
    <n v="71.608000000000004"/>
    <n v="6.9888191386364401E-2"/>
    <x v="383"/>
    <x v="392"/>
    <x v="298"/>
  </r>
  <r>
    <x v="2"/>
    <x v="284"/>
    <x v="284"/>
    <x v="4"/>
    <x v="7"/>
    <x v="0"/>
    <n v="21"/>
    <n v="41"/>
    <n v="59"/>
    <n v="3187.5279999999998"/>
    <n v="151.787047619048"/>
    <n v="1.9523809523809501"/>
    <n v="1.4390243902438999"/>
    <n v="853.52800000000002"/>
    <n v="0.26777113801039498"/>
    <n v="157.428"/>
    <n v="4.93887426243785E-2"/>
    <x v="49"/>
    <x v="208"/>
    <x v="239"/>
  </r>
  <r>
    <x v="2"/>
    <x v="406"/>
    <x v="403"/>
    <x v="4"/>
    <x v="38"/>
    <x v="0"/>
    <n v="29"/>
    <n v="74"/>
    <n v="218"/>
    <n v="14700.656000000001"/>
    <n v="506.91917241379298"/>
    <n v="2.5517241379310298"/>
    <n v="2.9459459459459501"/>
    <n v="3687.4059999999999"/>
    <n v="0.250832751953382"/>
    <n v="2708.1460000000002"/>
    <n v="0.18421939810033"/>
    <x v="72"/>
    <x v="24"/>
    <x v="275"/>
  </r>
  <r>
    <x v="2"/>
    <x v="285"/>
    <x v="285"/>
    <x v="4"/>
    <x v="7"/>
    <x v="0"/>
    <n v="27"/>
    <n v="63"/>
    <n v="135"/>
    <n v="7594.92"/>
    <n v="281.29333333333301"/>
    <n v="2.3333333333333299"/>
    <n v="2.1428571428571401"/>
    <n v="1910.17"/>
    <n v="0.25150626998046099"/>
    <n v="1003.87"/>
    <n v="0.13217650745498299"/>
    <x v="241"/>
    <x v="306"/>
    <x v="156"/>
  </r>
  <r>
    <x v="2"/>
    <x v="286"/>
    <x v="286"/>
    <x v="0"/>
    <x v="20"/>
    <x v="0"/>
    <n v="46"/>
    <n v="64"/>
    <n v="258"/>
    <n v="11163.55"/>
    <n v="242.68586956521699"/>
    <n v="1.39130434782609"/>
    <n v="4.03125"/>
    <n v="1539.8"/>
    <n v="0.13793103448275901"/>
    <n v="141.79999999999899"/>
    <n v="1.27020526624594E-2"/>
    <x v="367"/>
    <x v="299"/>
    <x v="220"/>
  </r>
  <r>
    <x v="2"/>
    <x v="287"/>
    <x v="287"/>
    <x v="3"/>
    <x v="14"/>
    <x v="0"/>
    <n v="37"/>
    <n v="105"/>
    <n v="306"/>
    <n v="15386.775600000001"/>
    <n v="415.85879999999997"/>
    <n v="2.8378378378378399"/>
    <n v="2.9142857142857101"/>
    <n v="4034.2755999999999"/>
    <n v="0.26219109869906698"/>
    <n v="2772.8755999999998"/>
    <n v="0.18021160976702599"/>
    <x v="178"/>
    <x v="175"/>
    <x v="184"/>
  </r>
  <r>
    <x v="2"/>
    <x v="289"/>
    <x v="289"/>
    <x v="2"/>
    <x v="2"/>
    <x v="0"/>
    <n v="21"/>
    <n v="39"/>
    <n v="148"/>
    <n v="7460.4160000000002"/>
    <n v="355.25790476190502"/>
    <n v="1.8571428571428601"/>
    <n v="3.7948717948717898"/>
    <n v="2293.9160000000002"/>
    <n v="0.30747829611646299"/>
    <n v="1600.0160000000001"/>
    <n v="0.21446739699233899"/>
    <x v="373"/>
    <x v="93"/>
    <x v="107"/>
  </r>
  <r>
    <x v="2"/>
    <x v="290"/>
    <x v="290"/>
    <x v="0"/>
    <x v="11"/>
    <x v="1"/>
    <n v="25"/>
    <n v="65"/>
    <n v="296"/>
    <n v="10030.004999999999"/>
    <n v="401.2002"/>
    <n v="2.6"/>
    <n v="4.5538461538461501"/>
    <n v="1231.7550000000001"/>
    <n v="0.12280701754386"/>
    <n v="443.19500000000198"/>
    <n v="4.4186917155076402E-2"/>
    <x v="314"/>
    <x v="209"/>
    <x v="208"/>
  </r>
  <r>
    <x v="2"/>
    <x v="291"/>
    <x v="291"/>
    <x v="4"/>
    <x v="7"/>
    <x v="0"/>
    <n v="31"/>
    <n v="51"/>
    <n v="150"/>
    <n v="8834"/>
    <n v="284.96774193548401"/>
    <n v="1.6451612903225801"/>
    <n v="2.9411764705882399"/>
    <n v="2222.25"/>
    <n v="0.25155648630291999"/>
    <n v="1205.1500000000001"/>
    <n v="0.13642177948834"/>
    <x v="74"/>
    <x v="222"/>
    <x v="138"/>
  </r>
  <r>
    <x v="2"/>
    <x v="292"/>
    <x v="292"/>
    <x v="1"/>
    <x v="3"/>
    <x v="1"/>
    <n v="179"/>
    <n v="603"/>
    <n v="4240"/>
    <n v="177695.47200000001"/>
    <n v="992.71213407821199"/>
    <n v="3.3687150837988802"/>
    <n v="7.0315091210613598"/>
    <n v="17555.972000000002"/>
    <n v="9.8798083048508997E-2"/>
    <n v="11210.982"/>
    <n v="6.3090982982391297E-2"/>
    <x v="141"/>
    <x v="35"/>
    <x v="8"/>
  </r>
  <r>
    <x v="2"/>
    <x v="293"/>
    <x v="293"/>
    <x v="4"/>
    <x v="7"/>
    <x v="0"/>
    <n v="15"/>
    <n v="24"/>
    <n v="51"/>
    <n v="2541.192"/>
    <n v="169.4128"/>
    <n v="1.6"/>
    <n v="2.125"/>
    <n v="714.19200000000001"/>
    <n v="0.28104606027407603"/>
    <n v="222.792"/>
    <n v="8.7672242002965597E-2"/>
    <x v="369"/>
    <x v="249"/>
    <x v="45"/>
  </r>
  <r>
    <x v="2"/>
    <x v="407"/>
    <x v="407"/>
    <x v="1"/>
    <x v="6"/>
    <x v="1"/>
    <n v="307"/>
    <n v="961"/>
    <n v="4306"/>
    <n v="182907.01500000001"/>
    <n v="595.78832247557"/>
    <n v="3.1302931596091201"/>
    <n v="4.4807492195629601"/>
    <n v="22462.264999999999"/>
    <n v="0.12280701754386"/>
    <n v="11742.065000000001"/>
    <n v="6.4196909014124004E-2"/>
    <x v="277"/>
    <x v="36"/>
    <x v="262"/>
  </r>
  <r>
    <x v="2"/>
    <x v="294"/>
    <x v="294"/>
    <x v="2"/>
    <x v="26"/>
    <x v="1"/>
    <n v="546"/>
    <n v="1625"/>
    <n v="6955"/>
    <n v="296757.90000000002"/>
    <n v="543.51263736263797"/>
    <n v="2.9761904761904798"/>
    <n v="4.28"/>
    <n v="49459.6499999999"/>
    <n v="0.16666666666666599"/>
    <n v="31193.050000000101"/>
    <n v="0.10511278722487299"/>
    <x v="374"/>
    <x v="374"/>
    <x v="168"/>
  </r>
  <r>
    <x v="2"/>
    <x v="295"/>
    <x v="295"/>
    <x v="3"/>
    <x v="30"/>
    <x v="0"/>
    <n v="122"/>
    <n v="308"/>
    <n v="1672"/>
    <n v="83358.921600000001"/>
    <n v="683.26984918032804"/>
    <n v="2.5245901639344299"/>
    <n v="5.4285714285714297"/>
    <n v="18956.421600000001"/>
    <n v="0.227407231717355"/>
    <n v="14840.571599999999"/>
    <n v="0.178032192777311"/>
    <x v="139"/>
    <x v="8"/>
    <x v="3"/>
  </r>
  <r>
    <x v="2"/>
    <x v="296"/>
    <x v="296"/>
    <x v="2"/>
    <x v="26"/>
    <x v="0"/>
    <n v="34"/>
    <n v="54"/>
    <n v="155"/>
    <n v="7439.1"/>
    <n v="218.797058823529"/>
    <n v="1.5882352941176501"/>
    <n v="2.8703703703703698"/>
    <n v="1239.8499999999999"/>
    <n v="0.16666666666666699"/>
    <n v="126.45"/>
    <n v="1.69980239545106E-2"/>
    <x v="393"/>
    <x v="296"/>
    <x v="286"/>
  </r>
  <r>
    <x v="2"/>
    <x v="297"/>
    <x v="297"/>
    <x v="5"/>
    <x v="12"/>
    <x v="0"/>
    <n v="10"/>
    <n v="19"/>
    <n v="54"/>
    <n v="2194.768"/>
    <n v="219.4768"/>
    <n v="1.9"/>
    <n v="2.8421052631578898"/>
    <n v="467.76799999999997"/>
    <n v="0.21312867692621701"/>
    <n v="148.768"/>
    <n v="6.7783018524053607E-2"/>
    <x v="349"/>
    <x v="402"/>
    <x v="94"/>
  </r>
  <r>
    <x v="2"/>
    <x v="408"/>
    <x v="408"/>
    <x v="4"/>
    <x v="38"/>
    <x v="0"/>
    <n v="12"/>
    <n v="30"/>
    <n v="108"/>
    <n v="4339.1360000000004"/>
    <n v="361.59466666666702"/>
    <n v="2.5"/>
    <n v="3.6"/>
    <n v="1246.386"/>
    <n v="0.28724289812534098"/>
    <n v="841.38599999999997"/>
    <n v="0.19390634448885699"/>
    <x v="28"/>
    <x v="190"/>
    <x v="215"/>
  </r>
  <r>
    <x v="2"/>
    <x v="298"/>
    <x v="298"/>
    <x v="4"/>
    <x v="27"/>
    <x v="0"/>
    <n v="36"/>
    <n v="36"/>
    <n v="78"/>
    <n v="2167.9895999999999"/>
    <n v="60.221933333333297"/>
    <n v="1"/>
    <n v="2.1666666666666701"/>
    <n v="393.9896"/>
    <n v="0.181730392064611"/>
    <n v="-761.61040000000003"/>
    <n v="-0.35129799515643501"/>
    <x v="18"/>
    <x v="394"/>
    <x v="397"/>
  </r>
  <r>
    <x v="2"/>
    <x v="299"/>
    <x v="299"/>
    <x v="0"/>
    <x v="11"/>
    <x v="0"/>
    <n v="38"/>
    <n v="56"/>
    <n v="249"/>
    <n v="9846.2250000000004"/>
    <n v="259.11118421052601"/>
    <n v="1.4736842105263199"/>
    <n v="4.4464285714285703"/>
    <n v="2552.7249999999999"/>
    <n v="0.25925925925925902"/>
    <n v="1394.7249999999999"/>
    <n v="0.14165073416461599"/>
    <x v="317"/>
    <x v="15"/>
    <x v="81"/>
  </r>
  <r>
    <x v="2"/>
    <x v="300"/>
    <x v="300"/>
    <x v="3"/>
    <x v="30"/>
    <x v="0"/>
    <n v="61"/>
    <n v="195"/>
    <n v="709"/>
    <n v="31794.415199999999"/>
    <n v="521.21992131147499"/>
    <n v="3.1967213114754101"/>
    <n v="3.6358974358974399"/>
    <n v="7887.4152000000004"/>
    <n v="0.24807549220153599"/>
    <n v="5785.2151999999996"/>
    <n v="0.18195696205162501"/>
    <x v="62"/>
    <x v="140"/>
    <x v="303"/>
  </r>
  <r>
    <x v="2"/>
    <x v="302"/>
    <x v="302"/>
    <x v="4"/>
    <x v="22"/>
    <x v="0"/>
    <n v="113"/>
    <n v="446"/>
    <n v="1478"/>
    <n v="62094.9"/>
    <n v="549.51238938053098"/>
    <n v="3.9469026548672601"/>
    <n v="3.3139013452914798"/>
    <n v="10349.15"/>
    <n v="0.16666666666666699"/>
    <n v="6366.95"/>
    <n v="0.102535796015454"/>
    <x v="266"/>
    <x v="135"/>
    <x v="396"/>
  </r>
  <r>
    <x v="2"/>
    <x v="303"/>
    <x v="303"/>
    <x v="4"/>
    <x v="22"/>
    <x v="0"/>
    <n v="67"/>
    <n v="179"/>
    <n v="817"/>
    <n v="39141.080999999998"/>
    <n v="584.19523880597001"/>
    <n v="2.6716417910447801"/>
    <n v="4.56424581005587"/>
    <n v="7154.8310000000001"/>
    <n v="0.18279594781758801"/>
    <n v="4882.6409999999996"/>
    <n v="0.124744664052584"/>
    <x v="194"/>
    <x v="6"/>
    <x v="99"/>
  </r>
  <r>
    <x v="2"/>
    <x v="304"/>
    <x v="304"/>
    <x v="5"/>
    <x v="18"/>
    <x v="0"/>
    <n v="18"/>
    <n v="86"/>
    <n v="394"/>
    <n v="17133"/>
    <n v="951.83333333333303"/>
    <n v="4.7777777777777803"/>
    <n v="4.5813953488372103"/>
    <n v="2855.5"/>
    <n v="0.16666666666666699"/>
    <n v="2231.9"/>
    <n v="0.13026907138271199"/>
    <x v="212"/>
    <x v="358"/>
    <x v="31"/>
  </r>
  <r>
    <x v="2"/>
    <x v="305"/>
    <x v="305"/>
    <x v="4"/>
    <x v="7"/>
    <x v="0"/>
    <n v="15"/>
    <n v="15"/>
    <n v="60"/>
    <n v="3665.92"/>
    <n v="244.39466666666701"/>
    <n v="1"/>
    <n v="4"/>
    <n v="912.67"/>
    <n v="0.24896069745111701"/>
    <n v="431.17"/>
    <n v="0.11761576902933001"/>
    <x v="289"/>
    <x v="104"/>
    <x v="160"/>
  </r>
  <r>
    <x v="2"/>
    <x v="306"/>
    <x v="306"/>
    <x v="4"/>
    <x v="7"/>
    <x v="0"/>
    <n v="7"/>
    <n v="14"/>
    <n v="64"/>
    <n v="3534.6880000000001"/>
    <n v="504.95542857142902"/>
    <n v="2"/>
    <n v="4.5714285714285703"/>
    <n v="1010.188"/>
    <n v="0.28579269231117399"/>
    <n v="777.78800000000001"/>
    <n v="0.220044315085235"/>
    <x v="312"/>
    <x v="163"/>
    <x v="209"/>
  </r>
  <r>
    <x v="2"/>
    <x v="307"/>
    <x v="307"/>
    <x v="5"/>
    <x v="12"/>
    <x v="0"/>
    <n v="9"/>
    <n v="23"/>
    <n v="90"/>
    <n v="2955.28"/>
    <n v="328.36444444444402"/>
    <n v="2.5555555555555598"/>
    <n v="3.9130434782608701"/>
    <n v="538.28"/>
    <n v="0.18214179367098901"/>
    <n v="245.28"/>
    <n v="8.2997211770119997E-2"/>
    <x v="11"/>
    <x v="105"/>
    <x v="128"/>
  </r>
  <r>
    <x v="2"/>
    <x v="308"/>
    <x v="308"/>
    <x v="2"/>
    <x v="16"/>
    <x v="0"/>
    <n v="12"/>
    <n v="24"/>
    <n v="60"/>
    <n v="2817.3"/>
    <n v="234.77500000000001"/>
    <n v="2"/>
    <n v="2.5"/>
    <n v="469.55"/>
    <n v="0.16666666666666699"/>
    <n v="71.149999999999906"/>
    <n v="2.52546764632804E-2"/>
    <x v="122"/>
    <x v="85"/>
    <x v="354"/>
  </r>
  <r>
    <x v="2"/>
    <x v="309"/>
    <x v="309"/>
    <x v="0"/>
    <x v="4"/>
    <x v="1"/>
    <n v="205"/>
    <n v="1259"/>
    <n v="6580"/>
    <n v="307495.8"/>
    <n v="1499.9795121951199"/>
    <n v="6.14146341463415"/>
    <n v="5.2263701350277998"/>
    <n v="51249.3"/>
    <n v="0.16666666666666599"/>
    <n v="44011.22"/>
    <n v="0.14312787361648499"/>
    <x v="71"/>
    <x v="53"/>
    <x v="237"/>
  </r>
  <r>
    <x v="2"/>
    <x v="437"/>
    <x v="438"/>
    <x v="4"/>
    <x v="40"/>
    <x v="0"/>
    <n v="15"/>
    <n v="30"/>
    <n v="39"/>
    <n v="1142.5999999999999"/>
    <n v="76.173333333333304"/>
    <n v="2"/>
    <n v="1.3"/>
    <n v="157.6"/>
    <n v="0.13793103448275901"/>
    <n v="-339.83"/>
    <n v="-0.29741816908804503"/>
    <x v="376"/>
    <x v="376"/>
    <x v="386"/>
  </r>
  <r>
    <x v="2"/>
    <x v="310"/>
    <x v="310"/>
    <x v="3"/>
    <x v="5"/>
    <x v="0"/>
    <n v="48"/>
    <n v="75"/>
    <n v="234"/>
    <n v="12956.528"/>
    <n v="269.92766666666699"/>
    <n v="1.5625"/>
    <n v="3.12"/>
    <n v="3568.2779999999998"/>
    <n v="0.27540387363034302"/>
    <n v="1997.778"/>
    <n v="0.15419084495475899"/>
    <x v="300"/>
    <x v="347"/>
    <x v="177"/>
  </r>
  <r>
    <x v="2"/>
    <x v="409"/>
    <x v="409"/>
    <x v="4"/>
    <x v="22"/>
    <x v="0"/>
    <n v="30"/>
    <n v="96"/>
    <n v="422"/>
    <n v="20218.117200000001"/>
    <n v="673.93723999999997"/>
    <n v="3.2"/>
    <n v="4.3958333333333304"/>
    <n v="4651.6171999999997"/>
    <n v="0.230071729923496"/>
    <n v="3619.4371999999998"/>
    <n v="0.17901949841303699"/>
    <x v="34"/>
    <x v="245"/>
    <x v="130"/>
  </r>
  <r>
    <x v="2"/>
    <x v="311"/>
    <x v="311"/>
    <x v="3"/>
    <x v="14"/>
    <x v="1"/>
    <n v="53"/>
    <n v="130"/>
    <n v="350"/>
    <n v="15575.06"/>
    <n v="293.86905660377403"/>
    <n v="2.4528301886792501"/>
    <n v="2.6923076923076898"/>
    <n v="3039.81"/>
    <n v="0.19517163978822499"/>
    <n v="1220.9100000000001"/>
    <n v="7.8388783092970302E-2"/>
    <x v="92"/>
    <x v="142"/>
    <x v="332"/>
  </r>
  <r>
    <x v="2"/>
    <x v="410"/>
    <x v="410"/>
    <x v="4"/>
    <x v="38"/>
    <x v="0"/>
    <n v="30"/>
    <n v="71"/>
    <n v="179"/>
    <n v="8620.1679999999997"/>
    <n v="287.33893333333299"/>
    <n v="2.3666666666666698"/>
    <n v="2.52112676056338"/>
    <n v="2667.9180000000001"/>
    <n v="0.30949721629555199"/>
    <n v="1659.818"/>
    <n v="0.192550539618253"/>
    <x v="305"/>
    <x v="352"/>
    <x v="113"/>
  </r>
  <r>
    <x v="2"/>
    <x v="312"/>
    <x v="312"/>
    <x v="3"/>
    <x v="5"/>
    <x v="0"/>
    <n v="11"/>
    <n v="11"/>
    <n v="25"/>
    <n v="1614.2"/>
    <n v="146.745454545455"/>
    <n v="1"/>
    <n v="2.2727272727272698"/>
    <n v="530.20000000000005"/>
    <n v="0.32845991822574699"/>
    <n v="177.1"/>
    <n v="0.109713790112749"/>
    <x v="396"/>
    <x v="18"/>
    <x v="103"/>
  </r>
  <r>
    <x v="2"/>
    <x v="313"/>
    <x v="313"/>
    <x v="3"/>
    <x v="33"/>
    <x v="0"/>
    <n v="100"/>
    <n v="378"/>
    <n v="1535"/>
    <n v="71767.255000000005"/>
    <n v="717.67255"/>
    <n v="3.78"/>
    <n v="4.06084656084656"/>
    <n v="15617.504999999999"/>
    <n v="0.21761324158211101"/>
    <n v="12104.455"/>
    <n v="0.168662644265828"/>
    <x v="320"/>
    <x v="228"/>
    <x v="111"/>
  </r>
  <r>
    <x v="2"/>
    <x v="314"/>
    <x v="314"/>
    <x v="4"/>
    <x v="7"/>
    <x v="0"/>
    <n v="23"/>
    <n v="49"/>
    <n v="139"/>
    <n v="7859.6880000000001"/>
    <n v="341.72556521739102"/>
    <n v="2.1304347826086998"/>
    <n v="2.83673469387755"/>
    <n v="1789.4380000000001"/>
    <n v="0.227672905082237"/>
    <n v="1023.1079999999999"/>
    <n v="0.130171579329867"/>
    <x v="332"/>
    <x v="129"/>
    <x v="155"/>
  </r>
  <r>
    <x v="2"/>
    <x v="315"/>
    <x v="315"/>
    <x v="0"/>
    <x v="0"/>
    <x v="0"/>
    <n v="32"/>
    <n v="135"/>
    <n v="360"/>
    <n v="14130"/>
    <n v="441.5625"/>
    <n v="4.21875"/>
    <n v="2.6666666666666701"/>
    <n v="0"/>
    <n v="0"/>
    <n v="-1061.56"/>
    <n v="-7.51280962491154E-2"/>
    <x v="56"/>
    <x v="415"/>
    <x v="415"/>
  </r>
  <r>
    <x v="2"/>
    <x v="317"/>
    <x v="317"/>
    <x v="2"/>
    <x v="16"/>
    <x v="0"/>
    <n v="16"/>
    <n v="49"/>
    <n v="148"/>
    <n v="7602.8544000000002"/>
    <n v="475.17840000000001"/>
    <n v="3.0625"/>
    <n v="3.0204081632653099"/>
    <n v="1454.3543999999999"/>
    <n v="0.191290576339328"/>
    <n v="906.73440000000005"/>
    <n v="0.11926236546105599"/>
    <x v="98"/>
    <x v="251"/>
    <x v="129"/>
  </r>
  <r>
    <x v="2"/>
    <x v="438"/>
    <x v="439"/>
    <x v="5"/>
    <x v="23"/>
    <x v="1"/>
    <n v="113"/>
    <n v="811"/>
    <n v="5268"/>
    <n v="212394.32500000001"/>
    <n v="1879.5957964601801"/>
    <n v="7.1769911504424799"/>
    <n v="6.4956843403205902"/>
    <n v="19308.575000000001"/>
    <n v="9.0909090909090898E-2"/>
    <n v="15026.495000000001"/>
    <n v="7.0748100261153399E-2"/>
    <x v="186"/>
    <x v="331"/>
    <x v="338"/>
  </r>
  <r>
    <x v="2"/>
    <x v="318"/>
    <x v="318"/>
    <x v="4"/>
    <x v="7"/>
    <x v="0"/>
    <n v="17"/>
    <n v="44"/>
    <n v="107"/>
    <n v="3742.3440000000001"/>
    <n v="220.13788235294101"/>
    <n v="2.5882352941176499"/>
    <n v="2.4318181818181799"/>
    <n v="1270.8440000000001"/>
    <n v="0.33958503013084801"/>
    <n v="696.01400000000103"/>
    <n v="0.185983437118555"/>
    <x v="359"/>
    <x v="22"/>
    <x v="350"/>
  </r>
  <r>
    <x v="2"/>
    <x v="319"/>
    <x v="319"/>
    <x v="3"/>
    <x v="13"/>
    <x v="0"/>
    <n v="252"/>
    <n v="908"/>
    <n v="4483"/>
    <n v="184690.27499999999"/>
    <n v="732.89791666666702"/>
    <n v="3.6031746031746001"/>
    <n v="4.9372246696035198"/>
    <n v="16790.025000000001"/>
    <n v="9.0909090909090898E-2"/>
    <n v="8002.87500000001"/>
    <n v="4.3331328625722199E-2"/>
    <x v="27"/>
    <x v="295"/>
    <x v="29"/>
  </r>
  <r>
    <x v="2"/>
    <x v="411"/>
    <x v="411"/>
    <x v="2"/>
    <x v="16"/>
    <x v="1"/>
    <n v="479"/>
    <n v="1470"/>
    <n v="5900"/>
    <n v="248824.80000000101"/>
    <n v="519.467223382047"/>
    <n v="3.06889352818372"/>
    <n v="4.0136054421768703"/>
    <n v="18403.8"/>
    <n v="7.3962884728531603E-2"/>
    <n v="1903.21999999997"/>
    <n v="7.6488356466074296E-3"/>
    <x v="157"/>
    <x v="123"/>
    <x v="101"/>
  </r>
  <r>
    <x v="2"/>
    <x v="320"/>
    <x v="320"/>
    <x v="2"/>
    <x v="24"/>
    <x v="1"/>
    <n v="58"/>
    <n v="399"/>
    <n v="2356"/>
    <n v="98200.574999999997"/>
    <n v="1693.11336206897"/>
    <n v="6.8793103448275899"/>
    <n v="5.9047619047619104"/>
    <n v="8927.3250000000098"/>
    <n v="9.0909090909090995E-2"/>
    <n v="6710.9949999999999"/>
    <n v="6.8339671127180299E-2"/>
    <x v="148"/>
    <x v="325"/>
    <x v="319"/>
  </r>
  <r>
    <x v="2"/>
    <x v="321"/>
    <x v="321"/>
    <x v="1"/>
    <x v="8"/>
    <x v="0"/>
    <n v="49"/>
    <n v="94"/>
    <n v="220"/>
    <n v="12140.64"/>
    <n v="247.76816326530599"/>
    <n v="1.9183673469387801"/>
    <n v="2.3404255319148901"/>
    <n v="3751.14"/>
    <n v="0.30897382675048402"/>
    <n v="2080.84"/>
    <n v="0.171394588753147"/>
    <x v="145"/>
    <x v="333"/>
    <x v="73"/>
  </r>
  <r>
    <x v="2"/>
    <x v="322"/>
    <x v="322"/>
    <x v="0"/>
    <x v="29"/>
    <x v="1"/>
    <n v="486"/>
    <n v="2303"/>
    <n v="16149"/>
    <n v="626133.005"/>
    <n v="1288.3395164609001"/>
    <n v="4.7386831275720196"/>
    <n v="7.0121580547112501"/>
    <n v="32642.005000000001"/>
    <n v="5.2132701421800903E-2"/>
    <n v="15418.184999999999"/>
    <n v="2.46244565881014E-2"/>
    <x v="172"/>
    <x v="71"/>
    <x v="147"/>
  </r>
  <r>
    <x v="2"/>
    <x v="323"/>
    <x v="323"/>
    <x v="5"/>
    <x v="17"/>
    <x v="0"/>
    <n v="33"/>
    <n v="103"/>
    <n v="298"/>
    <n v="18999.216"/>
    <n v="575.73381818181804"/>
    <n v="3.1212121212121202"/>
    <n v="2.8932038834951501"/>
    <n v="5326.7160000000003"/>
    <n v="0.28036504243122501"/>
    <n v="4235.6360000000004"/>
    <n v="0.22293740962785"/>
    <x v="38"/>
    <x v="120"/>
    <x v="47"/>
  </r>
  <r>
    <x v="2"/>
    <x v="324"/>
    <x v="324"/>
    <x v="0"/>
    <x v="0"/>
    <x v="0"/>
    <n v="33"/>
    <n v="101"/>
    <n v="268"/>
    <n v="14108.6304"/>
    <n v="427.53425454545402"/>
    <n v="3.0606060606060601"/>
    <n v="2.65346534653465"/>
    <n v="3044.8804"/>
    <n v="0.21581686624947"/>
    <n v="1988.8004000000001"/>
    <n v="0.140963392165975"/>
    <x v="215"/>
    <x v="72"/>
    <x v="124"/>
  </r>
  <r>
    <x v="2"/>
    <x v="325"/>
    <x v="325"/>
    <x v="3"/>
    <x v="32"/>
    <x v="1"/>
    <n v="143"/>
    <n v="511"/>
    <n v="2487"/>
    <n v="110013.12"/>
    <n v="769.32251748251804"/>
    <n v="3.5734265734265702"/>
    <n v="4.8669275929549896"/>
    <n v="11787.12"/>
    <n v="0.107142857142857"/>
    <n v="6909.8200000000097"/>
    <n v="6.2809054047371901E-2"/>
    <x v="3"/>
    <x v="87"/>
    <x v="135"/>
  </r>
  <r>
    <x v="2"/>
    <x v="326"/>
    <x v="326"/>
    <x v="0"/>
    <x v="20"/>
    <x v="0"/>
    <n v="6"/>
    <n v="27"/>
    <n v="88"/>
    <n v="1708.7944"/>
    <n v="284.79906666666699"/>
    <n v="4.5"/>
    <n v="3.25925925925926"/>
    <n v="55.794399999999897"/>
    <n v="3.2651324231867701E-2"/>
    <n v="-143.76560000000001"/>
    <n v="-8.4132766352698798E-2"/>
    <x v="403"/>
    <x v="401"/>
    <x v="388"/>
  </r>
  <r>
    <x v="2"/>
    <x v="327"/>
    <x v="327"/>
    <x v="2"/>
    <x v="15"/>
    <x v="0"/>
    <n v="39"/>
    <n v="57"/>
    <n v="129"/>
    <n v="7976.5680000000002"/>
    <n v="204.52738461538499"/>
    <n v="1.4615384615384599"/>
    <n v="2.2631578947368398"/>
    <n v="2548.8180000000002"/>
    <n v="0.31953817732137402"/>
    <n v="1277.1179999999999"/>
    <n v="0.16010870840692401"/>
    <x v="211"/>
    <x v="368"/>
    <x v="92"/>
  </r>
  <r>
    <x v="2"/>
    <x v="328"/>
    <x v="328"/>
    <x v="5"/>
    <x v="17"/>
    <x v="0"/>
    <n v="45"/>
    <n v="105"/>
    <n v="354"/>
    <n v="18688.367999999999"/>
    <n v="415.29706666666698"/>
    <n v="2.3333333333333299"/>
    <n v="3.3714285714285701"/>
    <n v="6004.8680000000004"/>
    <n v="0.32131580456891701"/>
    <n v="4550.8280000000004"/>
    <n v="0.243511257911873"/>
    <x v="58"/>
    <x v="14"/>
    <x v="248"/>
  </r>
  <r>
    <x v="2"/>
    <x v="329"/>
    <x v="329"/>
    <x v="1"/>
    <x v="6"/>
    <x v="0"/>
    <n v="47"/>
    <n v="120"/>
    <n v="255"/>
    <n v="14285.96"/>
    <n v="303.95659574468101"/>
    <n v="2.5531914893617"/>
    <n v="2.125"/>
    <n v="4438.71"/>
    <n v="0.310704355885079"/>
    <n v="2804.36"/>
    <n v="0.19630182360863399"/>
    <x v="335"/>
    <x v="201"/>
    <x v="116"/>
  </r>
  <r>
    <x v="2"/>
    <x v="412"/>
    <x v="412"/>
    <x v="4"/>
    <x v="38"/>
    <x v="0"/>
    <n v="60"/>
    <n v="244"/>
    <n v="1016"/>
    <n v="46565.8848"/>
    <n v="776.09807999999998"/>
    <n v="4.06666666666667"/>
    <n v="4.1639344262295097"/>
    <n v="9307.3847999999998"/>
    <n v="0.199875613659552"/>
    <n v="7182.9748"/>
    <n v="0.15425401731011401"/>
    <x v="19"/>
    <x v="47"/>
    <x v="87"/>
  </r>
  <r>
    <x v="2"/>
    <x v="330"/>
    <x v="330"/>
    <x v="0"/>
    <x v="19"/>
    <x v="0"/>
    <n v="130"/>
    <n v="892"/>
    <n v="5205"/>
    <n v="217702.33"/>
    <n v="1674.6333076923099"/>
    <n v="6.8615384615384603"/>
    <n v="5.8352017937219696"/>
    <n v="33208.83"/>
    <n v="0.152542372881356"/>
    <n v="28599.96"/>
    <n v="0.13137185991532599"/>
    <x v="330"/>
    <x v="4"/>
    <x v="69"/>
  </r>
  <r>
    <x v="2"/>
    <x v="332"/>
    <x v="332"/>
    <x v="2"/>
    <x v="15"/>
    <x v="0"/>
    <n v="16"/>
    <n v="29"/>
    <n v="65"/>
    <n v="4219.4799999999996"/>
    <n v="263.71749999999997"/>
    <n v="1.8125"/>
    <n v="2.2413793103448301"/>
    <n v="1532.48"/>
    <n v="0.36319167290756199"/>
    <n v="1004.58"/>
    <n v="0.23808146975456701"/>
    <x v="85"/>
    <x v="337"/>
    <x v="106"/>
  </r>
  <r>
    <x v="2"/>
    <x v="333"/>
    <x v="333"/>
    <x v="5"/>
    <x v="18"/>
    <x v="0"/>
    <n v="17"/>
    <n v="56"/>
    <n v="135"/>
    <n v="6558.3609999999999"/>
    <n v="385.785941176471"/>
    <n v="3.2941176470588198"/>
    <n v="2.41071428571429"/>
    <n v="1787.1110000000001"/>
    <n v="0.272493539163215"/>
    <n v="1222.0709999999999"/>
    <n v="0.18633786703720601"/>
    <x v="256"/>
    <x v="2"/>
    <x v="95"/>
  </r>
  <r>
    <x v="2"/>
    <x v="334"/>
    <x v="334"/>
    <x v="5"/>
    <x v="17"/>
    <x v="0"/>
    <n v="18"/>
    <n v="37"/>
    <n v="82"/>
    <n v="4092.1439999999998"/>
    <n v="227.34133333333301"/>
    <n v="2.0555555555555598"/>
    <n v="2.2162162162162198"/>
    <n v="1263.894"/>
    <n v="0.30885863254078999"/>
    <n v="686.89400000000001"/>
    <n v="0.16785675186405999"/>
    <x v="204"/>
    <x v="28"/>
    <x v="163"/>
  </r>
  <r>
    <x v="2"/>
    <x v="335"/>
    <x v="335"/>
    <x v="3"/>
    <x v="5"/>
    <x v="0"/>
    <n v="5"/>
    <n v="21"/>
    <n v="87"/>
    <n v="5478.5039999999999"/>
    <n v="1095.7008000000001"/>
    <n v="4.2"/>
    <n v="4.1428571428571397"/>
    <n v="984.00400000000002"/>
    <n v="0.179611806434749"/>
    <n v="807.00400000000002"/>
    <n v="0.14730371648902699"/>
    <x v="388"/>
    <x v="312"/>
    <x v="344"/>
  </r>
  <r>
    <x v="2"/>
    <x v="336"/>
    <x v="336"/>
    <x v="5"/>
    <x v="12"/>
    <x v="0"/>
    <n v="48"/>
    <n v="125"/>
    <n v="314"/>
    <n v="17049.488000000001"/>
    <n v="355.19766666666698"/>
    <n v="2.6041666666666701"/>
    <n v="2.512"/>
    <n v="5052.2380000000003"/>
    <n v="0.29632784280677499"/>
    <n v="3488.6779999999999"/>
    <n v="0.20462069007585501"/>
    <x v="165"/>
    <x v="267"/>
    <x v="52"/>
  </r>
  <r>
    <x v="2"/>
    <x v="413"/>
    <x v="413"/>
    <x v="4"/>
    <x v="38"/>
    <x v="0"/>
    <n v="23"/>
    <n v="65"/>
    <n v="172"/>
    <n v="8732.1299999999992"/>
    <n v="379.65782608695702"/>
    <n v="2.8260869565217401"/>
    <n v="2.6461538461538501"/>
    <n v="2116.88"/>
    <n v="0.24242424242424301"/>
    <n v="1332.95"/>
    <n v="0.152648895515756"/>
    <x v="196"/>
    <x v="81"/>
    <x v="373"/>
  </r>
  <r>
    <x v="2"/>
    <x v="414"/>
    <x v="414"/>
    <x v="2"/>
    <x v="24"/>
    <x v="0"/>
    <n v="142"/>
    <n v="440"/>
    <n v="2221"/>
    <n v="98588.07"/>
    <n v="694.28218309859199"/>
    <n v="3.0985915492957701"/>
    <n v="5.0477272727272702"/>
    <n v="7302.8200000000097"/>
    <n v="7.4074074074074195E-2"/>
    <n v="2423.0900000000101"/>
    <n v="2.4577923069190901E-2"/>
    <x v="88"/>
    <x v="52"/>
    <x v="131"/>
  </r>
  <r>
    <x v="2"/>
    <x v="338"/>
    <x v="338"/>
    <x v="2"/>
    <x v="26"/>
    <x v="0"/>
    <n v="72"/>
    <n v="272"/>
    <n v="1218"/>
    <n v="57960.590400000001"/>
    <n v="805.00819999999999"/>
    <n v="3.7777777777777799"/>
    <n v="4.4779411764705896"/>
    <n v="13526.590399999999"/>
    <n v="0.233375648982347"/>
    <n v="11001.090399999999"/>
    <n v="0.18980293892934499"/>
    <x v="137"/>
    <x v="360"/>
    <x v="266"/>
  </r>
  <r>
    <x v="2"/>
    <x v="339"/>
    <x v="339"/>
    <x v="2"/>
    <x v="16"/>
    <x v="0"/>
    <n v="66"/>
    <n v="120"/>
    <n v="436"/>
    <n v="22194.553599999999"/>
    <n v="336.281115151515"/>
    <n v="1.8181818181818199"/>
    <n v="3.6333333333333302"/>
    <n v="5364.8036000000002"/>
    <n v="0.24171712108686"/>
    <n v="3186.8036000000002"/>
    <n v="0.143584937883139"/>
    <x v="116"/>
    <x v="34"/>
    <x v="364"/>
  </r>
  <r>
    <x v="2"/>
    <x v="340"/>
    <x v="340"/>
    <x v="1"/>
    <x v="6"/>
    <x v="0"/>
    <n v="30"/>
    <n v="73"/>
    <n v="188"/>
    <n v="10682.495999999999"/>
    <n v="356.08319999999998"/>
    <n v="2.43333333333333"/>
    <n v="2.5753424657534199"/>
    <n v="3492.7460000000001"/>
    <n v="0.32695972926177502"/>
    <n v="2452.4459999999999"/>
    <n v="0.229576121535641"/>
    <x v="131"/>
    <x v="261"/>
    <x v="84"/>
  </r>
  <r>
    <x v="2"/>
    <x v="341"/>
    <x v="341"/>
    <x v="4"/>
    <x v="27"/>
    <x v="0"/>
    <n v="23"/>
    <n v="66"/>
    <n v="216"/>
    <n v="11263.5648"/>
    <n v="489.72020869565199"/>
    <n v="2.8695652173913002"/>
    <n v="3.2727272727272698"/>
    <n v="2101.3148000000001"/>
    <n v="0.18655859288881599"/>
    <n v="1315.7148"/>
    <n v="0.11681157993604301"/>
    <x v="321"/>
    <x v="304"/>
    <x v="263"/>
  </r>
  <r>
    <x v="2"/>
    <x v="342"/>
    <x v="342"/>
    <x v="3"/>
    <x v="5"/>
    <x v="1"/>
    <n v="117"/>
    <n v="379"/>
    <n v="1456"/>
    <n v="73802.751999999993"/>
    <n v="630.79275213675203"/>
    <n v="3.2393162393162398"/>
    <n v="3.8416886543535602"/>
    <n v="22741.502"/>
    <n v="0.30813894311149798"/>
    <n v="18702.691999999999"/>
    <n v="0.25341456101799598"/>
    <x v="40"/>
    <x v="182"/>
    <x v="253"/>
  </r>
  <r>
    <x v="2"/>
    <x v="415"/>
    <x v="415"/>
    <x v="1"/>
    <x v="8"/>
    <x v="0"/>
    <n v="16"/>
    <n v="34"/>
    <n v="106"/>
    <n v="4465.5519999999997"/>
    <n v="279.09699999999998"/>
    <n v="2.125"/>
    <n v="3.1176470588235299"/>
    <n v="1578.0519999999999"/>
    <n v="0.35338341150209401"/>
    <n v="1028.652"/>
    <n v="0.23035270891482201"/>
    <x v="163"/>
    <x v="13"/>
    <x v="279"/>
  </r>
  <r>
    <x v="2"/>
    <x v="343"/>
    <x v="343"/>
    <x v="3"/>
    <x v="32"/>
    <x v="0"/>
    <n v="197"/>
    <n v="598"/>
    <n v="3568"/>
    <n v="137462.5056"/>
    <n v="697.77921624365501"/>
    <n v="3.0355329949238601"/>
    <n v="5.9665551839464896"/>
    <n v="6527.0056000000104"/>
    <n v="4.7482079360555499E-2"/>
    <n v="-226.79439999998601"/>
    <n v="-1.6498637138183099E-3"/>
    <x v="219"/>
    <x v="23"/>
    <x v="401"/>
  </r>
  <r>
    <x v="2"/>
    <x v="344"/>
    <x v="344"/>
    <x v="0"/>
    <x v="0"/>
    <x v="0"/>
    <n v="25"/>
    <n v="34"/>
    <n v="108"/>
    <n v="6016.2623999999996"/>
    <n v="240.650496"/>
    <n v="1.36"/>
    <n v="3.1764705882352899"/>
    <n v="1100.0124000000001"/>
    <n v="0.18283983092226799"/>
    <n v="341.01240000000001"/>
    <n v="5.6681769731320199E-2"/>
    <x v="205"/>
    <x v="197"/>
    <x v="205"/>
  </r>
  <r>
    <x v="2"/>
    <x v="345"/>
    <x v="345"/>
    <x v="3"/>
    <x v="5"/>
    <x v="0"/>
    <n v="23"/>
    <n v="46"/>
    <n v="91"/>
    <n v="5104.0720000000001"/>
    <n v="221.91617391304399"/>
    <n v="2"/>
    <n v="1.97826086956522"/>
    <n v="1428.3219999999999"/>
    <n v="0.27983970445557999"/>
    <n v="665.27200000000005"/>
    <n v="0.13034142151599701"/>
    <x v="283"/>
    <x v="281"/>
    <x v="233"/>
  </r>
  <r>
    <x v="2"/>
    <x v="346"/>
    <x v="346"/>
    <x v="0"/>
    <x v="4"/>
    <x v="0"/>
    <n v="61"/>
    <n v="513"/>
    <n v="2496"/>
    <n v="120618.75"/>
    <n v="1977.35655737705"/>
    <n v="8.4098360655737707"/>
    <n v="4.8654970760233898"/>
    <n v="34462.5"/>
    <n v="0.28571428571428598"/>
    <n v="32217.31"/>
    <n v="0.26710034716824699"/>
    <x v="362"/>
    <x v="110"/>
    <x v="206"/>
  </r>
  <r>
    <x v="2"/>
    <x v="439"/>
    <x v="440"/>
    <x v="1"/>
    <x v="39"/>
    <x v="0"/>
    <n v="15"/>
    <n v="31"/>
    <n v="58"/>
    <n v="2703.5360000000001"/>
    <n v="180.235733333333"/>
    <n v="2.06666666666667"/>
    <n v="1.87096774193548"/>
    <n v="630.03599999999994"/>
    <n v="0.23304146865438399"/>
    <n v="115.93600000000001"/>
    <n v="4.28830982831373E-2"/>
    <x v="307"/>
    <x v="297"/>
    <x v="104"/>
  </r>
  <r>
    <x v="2"/>
    <x v="347"/>
    <x v="347"/>
    <x v="1"/>
    <x v="6"/>
    <x v="0"/>
    <n v="21"/>
    <n v="43"/>
    <n v="142"/>
    <n v="7244.4639999999999"/>
    <n v="344.97447619047603"/>
    <n v="2.0476190476190501"/>
    <n v="3.3023255813953498"/>
    <n v="2293.7139999999999"/>
    <n v="0.31661610852093403"/>
    <n v="1574.414"/>
    <n v="0.217326499241352"/>
    <x v="117"/>
    <x v="112"/>
    <x v="15"/>
  </r>
  <r>
    <x v="2"/>
    <x v="348"/>
    <x v="348"/>
    <x v="2"/>
    <x v="26"/>
    <x v="1"/>
    <n v="452"/>
    <n v="1059"/>
    <n v="4416"/>
    <n v="198169.8"/>
    <n v="438.428761061947"/>
    <n v="2.3429203539822998"/>
    <n v="4.1699716713881001"/>
    <n v="33028.300000000003"/>
    <n v="0.16666666666666699"/>
    <n v="18410.2"/>
    <n v="9.2901138316736506E-2"/>
    <x v="319"/>
    <x v="330"/>
    <x v="294"/>
  </r>
  <r>
    <x v="2"/>
    <x v="349"/>
    <x v="349"/>
    <x v="0"/>
    <x v="20"/>
    <x v="0"/>
    <n v="7"/>
    <n v="14"/>
    <n v="35"/>
    <n v="2598.8850000000002"/>
    <n v="371.26928571428601"/>
    <n v="2"/>
    <n v="2.5"/>
    <n v="976.38499999999999"/>
    <n v="0.37569380715191297"/>
    <n v="759.38499999999999"/>
    <n v="0.292196461174696"/>
    <x v="79"/>
    <x v="65"/>
    <x v="68"/>
  </r>
  <r>
    <x v="2"/>
    <x v="350"/>
    <x v="350"/>
    <x v="5"/>
    <x v="12"/>
    <x v="0"/>
    <n v="26"/>
    <n v="67"/>
    <n v="254"/>
    <n v="15025.168"/>
    <n v="577.89107692307698"/>
    <n v="2.5769230769230802"/>
    <n v="3.7910447761194002"/>
    <n v="3840.9180000000001"/>
    <n v="0.25563228311323999"/>
    <n v="2994.3980000000001"/>
    <n v="0.19929214768181"/>
    <x v="358"/>
    <x v="226"/>
    <x v="162"/>
  </r>
  <r>
    <x v="2"/>
    <x v="352"/>
    <x v="352"/>
    <x v="4"/>
    <x v="22"/>
    <x v="0"/>
    <n v="48"/>
    <n v="91"/>
    <n v="334"/>
    <n v="15525.9"/>
    <n v="323.45625000000001"/>
    <n v="1.8958333333333299"/>
    <n v="3.6703296703296702"/>
    <n v="2587.65"/>
    <n v="0.16666666666666699"/>
    <n v="1000.12"/>
    <n v="6.4416233519473898E-2"/>
    <x v="258"/>
    <x v="107"/>
    <x v="278"/>
  </r>
  <r>
    <x v="2"/>
    <x v="353"/>
    <x v="353"/>
    <x v="1"/>
    <x v="8"/>
    <x v="0"/>
    <n v="47"/>
    <n v="65"/>
    <n v="206"/>
    <n v="13107.951999999999"/>
    <n v="278.89259574468099"/>
    <n v="1.3829787234042601"/>
    <n v="3.16923076923077"/>
    <n v="4028.4520000000002"/>
    <n v="0.30732886418869998"/>
    <n v="2452.9520000000002"/>
    <n v="0.18713464925718401"/>
    <x v="245"/>
    <x v="86"/>
    <x v="333"/>
  </r>
  <r>
    <x v="2"/>
    <x v="354"/>
    <x v="354"/>
    <x v="1"/>
    <x v="3"/>
    <x v="0"/>
    <n v="22"/>
    <n v="34"/>
    <n v="97"/>
    <n v="3564.6"/>
    <n v="162.02727272727299"/>
    <n v="1.5454545454545501"/>
    <n v="2.8529411764705901"/>
    <n v="594.1"/>
    <n v="0.16666666666666699"/>
    <n v="-147.30000000000001"/>
    <n v="-4.1323009594344401E-2"/>
    <x v="301"/>
    <x v="307"/>
    <x v="394"/>
  </r>
  <r>
    <x v="2"/>
    <x v="355"/>
    <x v="355"/>
    <x v="2"/>
    <x v="26"/>
    <x v="0"/>
    <n v="65"/>
    <n v="251"/>
    <n v="1027"/>
    <n v="46636.936399999999"/>
    <n v="717.491329230769"/>
    <n v="3.8615384615384598"/>
    <n v="4.0916334661354599"/>
    <n v="9043.6863999999896"/>
    <n v="0.19391681997362101"/>
    <n v="6753.1563999999998"/>
    <n v="0.14480274480465199"/>
    <x v="214"/>
    <x v="184"/>
    <x v="255"/>
  </r>
  <r>
    <x v="2"/>
    <x v="356"/>
    <x v="356"/>
    <x v="5"/>
    <x v="12"/>
    <x v="0"/>
    <n v="32"/>
    <n v="66"/>
    <n v="183"/>
    <n v="12404.136"/>
    <n v="387.62925000000001"/>
    <n v="2.0625"/>
    <n v="2.7727272727272698"/>
    <n v="3383.136"/>
    <n v="0.27274257554093201"/>
    <n v="2357.616"/>
    <n v="0.19006692606401601"/>
    <x v="31"/>
    <x v="284"/>
    <x v="291"/>
  </r>
  <r>
    <x v="2"/>
    <x v="357"/>
    <x v="357"/>
    <x v="3"/>
    <x v="5"/>
    <x v="0"/>
    <n v="45"/>
    <n v="72"/>
    <n v="228"/>
    <n v="10771.776"/>
    <n v="239.37280000000001"/>
    <n v="1.6"/>
    <n v="3.1666666666666701"/>
    <n v="3282.2759999999998"/>
    <n v="0.304710755218081"/>
    <n v="1808.076"/>
    <n v="0.16785310054720801"/>
    <x v="286"/>
    <x v="177"/>
    <x v="39"/>
  </r>
  <r>
    <x v="2"/>
    <x v="358"/>
    <x v="358"/>
    <x v="2"/>
    <x v="16"/>
    <x v="0"/>
    <n v="101"/>
    <n v="128"/>
    <n v="393"/>
    <n v="20930.951799999999"/>
    <n v="207.23714653465299"/>
    <n v="1.26732673267327"/>
    <n v="3.0703125"/>
    <n v="5498.9517999999998"/>
    <n v="0.26271866910514802"/>
    <n v="2227.1518000000001"/>
    <n v="0.10640470731006101"/>
    <x v="352"/>
    <x v="323"/>
    <x v="187"/>
  </r>
  <r>
    <x v="2"/>
    <x v="359"/>
    <x v="359"/>
    <x v="3"/>
    <x v="5"/>
    <x v="0"/>
    <n v="7"/>
    <n v="10"/>
    <n v="22"/>
    <n v="1195.0239999999999"/>
    <n v="170.71771428571401"/>
    <n v="1.4285714285714299"/>
    <n v="2.2000000000000002"/>
    <n v="486.774"/>
    <n v="0.40733407864611898"/>
    <n v="258.774"/>
    <n v="0.21654293135535299"/>
    <x v="395"/>
    <x v="119"/>
    <x v="122"/>
  </r>
  <r>
    <x v="2"/>
    <x v="360"/>
    <x v="360"/>
    <x v="1"/>
    <x v="1"/>
    <x v="0"/>
    <n v="119"/>
    <n v="479"/>
    <n v="2145"/>
    <n v="103785.40700000001"/>
    <n v="872.14627731092401"/>
    <n v="4.0252100840336098"/>
    <n v="4.4780793319415402"/>
    <n v="24399.656999999999"/>
    <n v="0.23509718471306801"/>
    <n v="20072.456999999999"/>
    <n v="0.19340346181809501"/>
    <x v="126"/>
    <x v="25"/>
    <x v="25"/>
  </r>
  <r>
    <x v="2"/>
    <x v="361"/>
    <x v="361"/>
    <x v="1"/>
    <x v="1"/>
    <x v="0"/>
    <n v="8"/>
    <n v="8"/>
    <n v="10"/>
    <n v="459.6"/>
    <n v="57.45"/>
    <n v="1"/>
    <n v="1.25"/>
    <n v="76.599999999999994"/>
    <n v="0.16666666666666699"/>
    <n v="-188.2"/>
    <n v="-0.40948651000870301"/>
    <x v="415"/>
    <x v="391"/>
    <x v="385"/>
  </r>
  <r>
    <x v="2"/>
    <x v="362"/>
    <x v="362"/>
    <x v="3"/>
    <x v="14"/>
    <x v="1"/>
    <n v="208"/>
    <n v="478"/>
    <n v="2224"/>
    <n v="99458.676800000001"/>
    <n v="478.16671538461497"/>
    <n v="2.2980769230769198"/>
    <n v="4.6527196652719702"/>
    <n v="16320.676799999999"/>
    <n v="0.16409505258971999"/>
    <n v="9596.3067999999894"/>
    <n v="9.6485365668970896E-2"/>
    <x v="282"/>
    <x v="61"/>
    <x v="343"/>
  </r>
  <r>
    <x v="2"/>
    <x v="363"/>
    <x v="363"/>
    <x v="1"/>
    <x v="3"/>
    <x v="0"/>
    <n v="45"/>
    <n v="68"/>
    <n v="158"/>
    <n v="6465.0456000000004"/>
    <n v="143.66767999999999"/>
    <n v="1.51111111111111"/>
    <n v="2.3235294117647101"/>
    <n v="1407.5455999999999"/>
    <n v="0.21771626792547299"/>
    <n v="-107.254400000001"/>
    <n v="-1.6589890719409799E-2"/>
    <x v="155"/>
    <x v="196"/>
    <x v="407"/>
  </r>
  <r>
    <x v="2"/>
    <x v="364"/>
    <x v="364"/>
    <x v="2"/>
    <x v="15"/>
    <x v="0"/>
    <n v="41"/>
    <n v="59"/>
    <n v="166"/>
    <n v="8654.6720000000005"/>
    <n v="211.08956097561"/>
    <n v="1.4390243902438999"/>
    <n v="2.8135593220339001"/>
    <n v="2478.172"/>
    <n v="0.286339216552632"/>
    <n v="1142.2719999999999"/>
    <n v="0.131983280244474"/>
    <x v="150"/>
    <x v="314"/>
    <x v="210"/>
  </r>
  <r>
    <x v="2"/>
    <x v="365"/>
    <x v="365"/>
    <x v="5"/>
    <x v="12"/>
    <x v="0"/>
    <n v="41"/>
    <n v="83"/>
    <n v="219"/>
    <n v="12894.248"/>
    <n v="314.49385365853698"/>
    <n v="2.0243902439024399"/>
    <n v="2.6385542168674698"/>
    <n v="3766.248"/>
    <n v="0.29208744860498997"/>
    <n v="2453.248"/>
    <n v="0.19025909847553699"/>
    <x v="341"/>
    <x v="73"/>
    <x v="165"/>
  </r>
  <r>
    <x v="2"/>
    <x v="367"/>
    <x v="367"/>
    <x v="1"/>
    <x v="6"/>
    <x v="0"/>
    <n v="28"/>
    <n v="37"/>
    <n v="102"/>
    <n v="5112.7839999999997"/>
    <n v="182.599428571429"/>
    <n v="1.3214285714285701"/>
    <n v="2.7567567567567601"/>
    <n v="1335.5340000000001"/>
    <n v="0.26121463374944098"/>
    <n v="398.834"/>
    <n v="7.8007207032411305E-2"/>
    <x v="272"/>
    <x v="166"/>
    <x v="199"/>
  </r>
  <r>
    <x v="2"/>
    <x v="368"/>
    <x v="368"/>
    <x v="2"/>
    <x v="2"/>
    <x v="0"/>
    <n v="51"/>
    <n v="113"/>
    <n v="375"/>
    <n v="19343.400000000001"/>
    <n v="379.28235294117599"/>
    <n v="2.2156862745098"/>
    <n v="3.3185840707964598"/>
    <n v="5756.9"/>
    <n v="0.29761572422635102"/>
    <n v="4053.31"/>
    <n v="0.20954485767755399"/>
    <x v="363"/>
    <x v="327"/>
    <x v="9"/>
  </r>
  <r>
    <x v="2"/>
    <x v="369"/>
    <x v="369"/>
    <x v="2"/>
    <x v="2"/>
    <x v="0"/>
    <n v="10"/>
    <n v="26"/>
    <n v="44"/>
    <n v="2047.6479999999999"/>
    <n v="204.76480000000001"/>
    <n v="2.6"/>
    <n v="1.6923076923076901"/>
    <n v="400.89800000000002"/>
    <n v="0.195784627045273"/>
    <n v="62.868000000000002"/>
    <n v="3.07025426245136E-2"/>
    <x v="103"/>
    <x v="386"/>
    <x v="77"/>
  </r>
  <r>
    <x v="2"/>
    <x v="370"/>
    <x v="370"/>
    <x v="4"/>
    <x v="22"/>
    <x v="0"/>
    <n v="48"/>
    <n v="122"/>
    <n v="446"/>
    <n v="22433.499599999999"/>
    <n v="467.364575"/>
    <n v="2.5416666666666701"/>
    <n v="3.65573770491803"/>
    <n v="4541.2496000000001"/>
    <n v="0.20243161704471599"/>
    <n v="2921.3296"/>
    <n v="0.13022175104592201"/>
    <x v="290"/>
    <x v="58"/>
    <x v="50"/>
  </r>
  <r>
    <x v="2"/>
    <x v="372"/>
    <x v="372"/>
    <x v="5"/>
    <x v="12"/>
    <x v="0"/>
    <n v="25"/>
    <n v="32"/>
    <n v="86"/>
    <n v="4712.1120000000001"/>
    <n v="188.48447999999999"/>
    <n v="1.28"/>
    <n v="2.6875"/>
    <n v="1798.8620000000001"/>
    <n v="0.38175281062928901"/>
    <n v="1016.862"/>
    <n v="0.21579750226649999"/>
    <x v="345"/>
    <x v="210"/>
    <x v="259"/>
  </r>
  <r>
    <x v="2"/>
    <x v="373"/>
    <x v="373"/>
    <x v="2"/>
    <x v="2"/>
    <x v="0"/>
    <n v="26"/>
    <n v="68"/>
    <n v="172"/>
    <n v="10250.624"/>
    <n v="394.254769230769"/>
    <n v="2.6153846153846199"/>
    <n v="2.52941176470588"/>
    <n v="2454.1239999999998"/>
    <n v="0.239412156762359"/>
    <n v="1573.3240000000001"/>
    <n v="0.15348568048149999"/>
    <x v="197"/>
    <x v="144"/>
    <x v="74"/>
  </r>
  <r>
    <x v="2"/>
    <x v="440"/>
    <x v="441"/>
    <x v="4"/>
    <x v="41"/>
    <x v="0"/>
    <n v="3"/>
    <n v="8"/>
    <n v="21"/>
    <n v="1199.8320000000001"/>
    <n v="399.94400000000002"/>
    <n v="2.6666666666666701"/>
    <n v="2.625"/>
    <n v="485.83199999999999"/>
    <n v="0.40491668833636701"/>
    <n v="384.03199999999998"/>
    <n v="0.32007147667340102"/>
    <x v="379"/>
    <x v="315"/>
    <x v="223"/>
  </r>
  <r>
    <x v="2"/>
    <x v="374"/>
    <x v="374"/>
    <x v="0"/>
    <x v="25"/>
    <x v="0"/>
    <n v="234"/>
    <n v="1182"/>
    <n v="5919"/>
    <n v="262276.82650000002"/>
    <n v="1120.8411388888901"/>
    <n v="5.0512820512820502"/>
    <n v="5.0076142131979697"/>
    <n v="35279.076500000003"/>
    <n v="0.134510840972067"/>
    <n v="27336.996500000001"/>
    <n v="0.10422955342568201"/>
    <x v="294"/>
    <x v="168"/>
    <x v="346"/>
  </r>
  <r>
    <x v="2"/>
    <x v="375"/>
    <x v="375"/>
    <x v="1"/>
    <x v="8"/>
    <x v="0"/>
    <n v="11"/>
    <n v="32"/>
    <n v="66"/>
    <n v="3071.4720000000002"/>
    <n v="279.22472727272702"/>
    <n v="2.9090909090909101"/>
    <n v="2.0625"/>
    <n v="804.97199999999998"/>
    <n v="0.26208020128459603"/>
    <n v="418.87200000000001"/>
    <n v="0.136375001953461"/>
    <x v="176"/>
    <x v="127"/>
    <x v="6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6">
  <r>
    <x v="0"/>
    <x v="0"/>
    <x v="0"/>
    <x v="0"/>
    <x v="0"/>
    <x v="0"/>
    <x v="0"/>
    <x v="0"/>
    <n v="39"/>
    <n v="94"/>
    <n v="175"/>
    <n v="8273.7999999999993"/>
    <n v="212.148717948718"/>
    <n v="2.4102564102564101"/>
    <n v="1.86170212765957"/>
    <n v="3044.4"/>
    <n v="0.36795668254006603"/>
    <n v="1859.4"/>
    <n v="0.22473349609611101"/>
  </r>
  <r>
    <x v="0"/>
    <x v="1"/>
    <x v="1"/>
    <x v="1"/>
    <x v="1"/>
    <x v="1"/>
    <x v="0"/>
    <x v="1"/>
    <n v="76"/>
    <n v="232"/>
    <n v="1013"/>
    <n v="34904.82"/>
    <n v="459.27394736842098"/>
    <n v="3.0526315789473699"/>
    <n v="4.3663793103448301"/>
    <n v="5817.47"/>
    <n v="0.16666666666666699"/>
    <n v="3211.22"/>
    <n v="9.1999328459507895E-2"/>
  </r>
  <r>
    <x v="0"/>
    <x v="2"/>
    <x v="2"/>
    <x v="2"/>
    <x v="2"/>
    <x v="2"/>
    <x v="0"/>
    <x v="0"/>
    <n v="27"/>
    <n v="36"/>
    <n v="98"/>
    <n v="3671.2159999999999"/>
    <n v="135.970962962963"/>
    <n v="1.3333333333333299"/>
    <n v="2.7222222222222201"/>
    <n v="1357.5160000000001"/>
    <n v="0.36977284910503799"/>
    <n v="453.916"/>
    <n v="0.12364186689097"/>
  </r>
  <r>
    <x v="0"/>
    <x v="3"/>
    <x v="3"/>
    <x v="1"/>
    <x v="3"/>
    <x v="1"/>
    <x v="0"/>
    <x v="2"/>
    <n v="109"/>
    <n v="396"/>
    <n v="1873"/>
    <n v="82515.489000000001"/>
    <n v="757.02283486238503"/>
    <n v="3.6330275229357798"/>
    <n v="4.7297979797979801"/>
    <n v="19995.039000000001"/>
    <n v="0.24231861487241499"/>
    <n v="16189.239"/>
    <n v="0.19619636502426799"/>
  </r>
  <r>
    <x v="0"/>
    <x v="4"/>
    <x v="4"/>
    <x v="3"/>
    <x v="4"/>
    <x v="0"/>
    <x v="1"/>
    <x v="1"/>
    <n v="130"/>
    <n v="298"/>
    <n v="1163"/>
    <n v="42133.421999999999"/>
    <n v="324.10324615384599"/>
    <n v="2.2923076923076899"/>
    <n v="3.90268456375839"/>
    <n v="5648.4219999999896"/>
    <n v="0.13406036661346901"/>
    <n v="1292.8219999999999"/>
    <n v="3.0684001883350399E-2"/>
  </r>
  <r>
    <x v="0"/>
    <x v="4"/>
    <x v="4"/>
    <x v="4"/>
    <x v="5"/>
    <x v="0"/>
    <x v="1"/>
    <x v="2"/>
    <n v="242"/>
    <n v="645"/>
    <n v="2760"/>
    <n v="94770.84"/>
    <n v="391.61504132231403"/>
    <n v="2.6652892561983501"/>
    <n v="4.2790697674418601"/>
    <n v="14987.34"/>
    <n v="0.158142947767478"/>
    <n v="6238.7399999999898"/>
    <n v="6.58297425663842E-2"/>
  </r>
  <r>
    <x v="0"/>
    <x v="4"/>
    <x v="4"/>
    <x v="0"/>
    <x v="6"/>
    <x v="0"/>
    <x v="1"/>
    <x v="2"/>
    <n v="249"/>
    <n v="617"/>
    <n v="2087"/>
    <n v="75265.278000000006"/>
    <n v="302.270192771084"/>
    <n v="2.47791164658635"/>
    <n v="3.3824959481361399"/>
    <n v="12820.578"/>
    <n v="0.17033854575014001"/>
    <n v="5238.0779999999904"/>
    <n v="6.9594880125201902E-2"/>
  </r>
  <r>
    <x v="0"/>
    <x v="5"/>
    <x v="5"/>
    <x v="1"/>
    <x v="1"/>
    <x v="1"/>
    <x v="0"/>
    <x v="2"/>
    <n v="126"/>
    <n v="519"/>
    <n v="2918"/>
    <n v="121604.2776"/>
    <n v="965.11331428571395"/>
    <n v="4.1190476190476204"/>
    <n v="5.6223506743738003"/>
    <n v="30508.777600000001"/>
    <n v="0.25088572706590401"/>
    <n v="26047.827600000001"/>
    <n v="0.214201573448597"/>
  </r>
  <r>
    <x v="0"/>
    <x v="6"/>
    <x v="6"/>
    <x v="4"/>
    <x v="7"/>
    <x v="3"/>
    <x v="0"/>
    <x v="1"/>
    <n v="46"/>
    <n v="107"/>
    <n v="366"/>
    <n v="16505.072"/>
    <n v="358.80591304347797"/>
    <n v="2.3260869565217401"/>
    <n v="3.4205607476635498"/>
    <n v="6259.9719999999998"/>
    <n v="0.379275655386417"/>
    <n v="4614.1719999999996"/>
    <n v="0.27956085256701702"/>
  </r>
  <r>
    <x v="0"/>
    <x v="7"/>
    <x v="7"/>
    <x v="4"/>
    <x v="7"/>
    <x v="3"/>
    <x v="0"/>
    <x v="0"/>
    <n v="3"/>
    <n v="6"/>
    <n v="6"/>
    <n v="279.15199999999999"/>
    <n v="93.0506666666667"/>
    <n v="2"/>
    <n v="1"/>
    <n v="108.652"/>
    <n v="0.38922164268928799"/>
    <n v="2.4520000000000302"/>
    <n v="8.7837450564567897E-3"/>
  </r>
  <r>
    <x v="0"/>
    <x v="8"/>
    <x v="8"/>
    <x v="4"/>
    <x v="8"/>
    <x v="1"/>
    <x v="1"/>
    <x v="3"/>
    <n v="250"/>
    <n v="907"/>
    <n v="4369"/>
    <n v="162632.00099999999"/>
    <n v="650.52800400000001"/>
    <n v="3.6280000000000001"/>
    <n v="4.81697905181918"/>
    <n v="19972.350999999999"/>
    <n v="0.12280701754386"/>
    <n v="10651.351000000001"/>
    <n v="6.5493574047582603E-2"/>
  </r>
  <r>
    <x v="0"/>
    <x v="8"/>
    <x v="8"/>
    <x v="0"/>
    <x v="0"/>
    <x v="1"/>
    <x v="1"/>
    <x v="0"/>
    <n v="32"/>
    <n v="93"/>
    <n v="258"/>
    <n v="7344.5069999999996"/>
    <n v="229.51584374999999"/>
    <n v="2.90625"/>
    <n v="2.7741935483871001"/>
    <n v="901.95700000000102"/>
    <n v="0.12280701754386"/>
    <n v="-85.042999999999395"/>
    <n v="-1.1579129817698999E-2"/>
  </r>
  <r>
    <x v="0"/>
    <x v="8"/>
    <x v="8"/>
    <x v="1"/>
    <x v="9"/>
    <x v="1"/>
    <x v="1"/>
    <x v="0"/>
    <n v="17"/>
    <n v="43"/>
    <n v="112"/>
    <n v="4936.8270000000002"/>
    <n v="290.40158823529401"/>
    <n v="2.52941176470588"/>
    <n v="2.6046511627907001"/>
    <n v="606.27700000000004"/>
    <n v="0.12280701754386"/>
    <n v="32.527000000000498"/>
    <n v="6.5886448927622004E-3"/>
  </r>
  <r>
    <x v="0"/>
    <x v="9"/>
    <x v="9"/>
    <x v="4"/>
    <x v="7"/>
    <x v="3"/>
    <x v="0"/>
    <x v="0"/>
    <n v="41"/>
    <n v="90"/>
    <n v="413"/>
    <n v="14475.096"/>
    <n v="353.05112195122001"/>
    <n v="2.1951219512195101"/>
    <n v="4.5888888888888903"/>
    <n v="5053.4459999999999"/>
    <n v="0.34911312505284903"/>
    <n v="3594.2460000000001"/>
    <n v="0.24830550346609101"/>
  </r>
  <r>
    <x v="0"/>
    <x v="10"/>
    <x v="10"/>
    <x v="5"/>
    <x v="10"/>
    <x v="4"/>
    <x v="0"/>
    <x v="0"/>
    <n v="8"/>
    <n v="13"/>
    <n v="28"/>
    <n v="1490.1759999999999"/>
    <n v="186.27199999999999"/>
    <n v="1.625"/>
    <n v="2.1538461538461502"/>
    <n v="566.87599999999998"/>
    <n v="0.38040875708641098"/>
    <n v="270.62599999999998"/>
    <n v="0.18160673638550101"/>
  </r>
  <r>
    <x v="0"/>
    <x v="11"/>
    <x v="11"/>
    <x v="1"/>
    <x v="11"/>
    <x v="1"/>
    <x v="0"/>
    <x v="0"/>
    <n v="8"/>
    <n v="17"/>
    <n v="35"/>
    <n v="1456.52"/>
    <n v="182.065"/>
    <n v="2.125"/>
    <n v="2.0588235294117601"/>
    <n v="614.77"/>
    <n v="0.42208139950017798"/>
    <n v="348.07"/>
    <n v="0.23897371817757401"/>
  </r>
  <r>
    <x v="0"/>
    <x v="12"/>
    <x v="12"/>
    <x v="4"/>
    <x v="8"/>
    <x v="3"/>
    <x v="0"/>
    <x v="3"/>
    <n v="211"/>
    <n v="706"/>
    <n v="3876"/>
    <n v="152027.356"/>
    <n v="720.50879620853095"/>
    <n v="3.3459715639810401"/>
    <n v="5.4900849858356899"/>
    <n v="33033.555999999997"/>
    <n v="0.217286920388196"/>
    <n v="25237.155999999999"/>
    <n v="0.166004044693114"/>
  </r>
  <r>
    <x v="0"/>
    <x v="13"/>
    <x v="13"/>
    <x v="1"/>
    <x v="11"/>
    <x v="1"/>
    <x v="0"/>
    <x v="0"/>
    <n v="14"/>
    <n v="34"/>
    <n v="52"/>
    <n v="2813.1840000000002"/>
    <n v="200.941714285714"/>
    <n v="2.4285714285714302"/>
    <n v="1.52941176470588"/>
    <n v="1100.934"/>
    <n v="0.391348024160524"/>
    <n v="629.53399999999999"/>
    <n v="0.223779887842388"/>
  </r>
  <r>
    <x v="0"/>
    <x v="14"/>
    <x v="14"/>
    <x v="4"/>
    <x v="7"/>
    <x v="3"/>
    <x v="0"/>
    <x v="1"/>
    <n v="41"/>
    <n v="90"/>
    <n v="292"/>
    <n v="15040.064"/>
    <n v="366.83082926829297"/>
    <n v="2.1951219512195101"/>
    <n v="3.24444444444444"/>
    <n v="5336.7139999999999"/>
    <n v="0.354833197518308"/>
    <n v="3877.5140000000001"/>
    <n v="0.257812333777303"/>
  </r>
  <r>
    <x v="0"/>
    <x v="15"/>
    <x v="15"/>
    <x v="1"/>
    <x v="11"/>
    <x v="1"/>
    <x v="0"/>
    <x v="0"/>
    <n v="25"/>
    <n v="43"/>
    <n v="124"/>
    <n v="6082.2079999999996"/>
    <n v="243.28832"/>
    <n v="1.72"/>
    <n v="2.8837209302325602"/>
    <n v="2200.2579999999998"/>
    <n v="0.36175316595552198"/>
    <n v="1377.9580000000001"/>
    <n v="0.22655555350951501"/>
  </r>
  <r>
    <x v="0"/>
    <x v="16"/>
    <x v="16"/>
    <x v="3"/>
    <x v="12"/>
    <x v="5"/>
    <x v="1"/>
    <x v="1"/>
    <n v="131"/>
    <n v="286"/>
    <n v="1225"/>
    <n v="42221.622000000003"/>
    <n v="322.30245801526701"/>
    <n v="2.1832061068702302"/>
    <n v="4.2832167832167798"/>
    <n v="5823.6719999999996"/>
    <n v="0.13793103448275901"/>
    <n v="1451.922"/>
    <n v="3.4388115169995001E-2"/>
  </r>
  <r>
    <x v="0"/>
    <x v="16"/>
    <x v="16"/>
    <x v="2"/>
    <x v="13"/>
    <x v="5"/>
    <x v="1"/>
    <x v="1"/>
    <n v="12"/>
    <n v="162"/>
    <n v="719"/>
    <n v="29382.626"/>
    <n v="2448.55216666667"/>
    <n v="13.5"/>
    <n v="4.4382716049382704"/>
    <n v="4052.7759999999998"/>
    <n v="0.13793103448275901"/>
    <n v="3524.076"/>
    <n v="0.119937407909014"/>
  </r>
  <r>
    <x v="0"/>
    <x v="16"/>
    <x v="16"/>
    <x v="4"/>
    <x v="14"/>
    <x v="5"/>
    <x v="1"/>
    <x v="1"/>
    <n v="88"/>
    <n v="247"/>
    <n v="1172"/>
    <n v="44318.843999999997"/>
    <n v="503.62322727272698"/>
    <n v="2.8068181818181799"/>
    <n v="4.7449392712550598"/>
    <n v="6112.9440000000004"/>
    <n v="0.13793103448275901"/>
    <n v="2915.5439999999999"/>
    <n v="6.5785650907320595E-2"/>
  </r>
  <r>
    <x v="0"/>
    <x v="16"/>
    <x v="16"/>
    <x v="0"/>
    <x v="15"/>
    <x v="5"/>
    <x v="1"/>
    <x v="0"/>
    <n v="73"/>
    <n v="100"/>
    <n v="215"/>
    <n v="7477.94"/>
    <n v="102.437534246575"/>
    <n v="1.3698630136986301"/>
    <n v="2.15"/>
    <n v="1031.44"/>
    <n v="0.13793103448275901"/>
    <n v="-1112.56"/>
    <n v="-0.14877894179413101"/>
  </r>
  <r>
    <x v="0"/>
    <x v="16"/>
    <x v="16"/>
    <x v="1"/>
    <x v="1"/>
    <x v="5"/>
    <x v="1"/>
    <x v="1"/>
    <n v="120"/>
    <n v="280"/>
    <n v="1162"/>
    <n v="40170.394"/>
    <n v="334.753283333333"/>
    <n v="2.3333333333333299"/>
    <n v="4.1500000000000004"/>
    <n v="5540.7439999999997"/>
    <n v="0.13793103448275901"/>
    <n v="1515.4939999999999"/>
    <n v="3.77266401718638E-2"/>
  </r>
  <r>
    <x v="0"/>
    <x v="16"/>
    <x v="16"/>
    <x v="5"/>
    <x v="16"/>
    <x v="5"/>
    <x v="1"/>
    <x v="0"/>
    <n v="7"/>
    <n v="17"/>
    <n v="35"/>
    <n v="2043.92"/>
    <n v="291.98857142857099"/>
    <n v="2.4285714285714302"/>
    <n v="2.0588235294117601"/>
    <n v="281.92"/>
    <n v="0.13793103448275901"/>
    <n v="15.6699999999999"/>
    <n v="7.6666405730164899E-3"/>
  </r>
  <r>
    <x v="0"/>
    <x v="17"/>
    <x v="17"/>
    <x v="0"/>
    <x v="0"/>
    <x v="0"/>
    <x v="0"/>
    <x v="0"/>
    <n v="10"/>
    <n v="30"/>
    <n v="80"/>
    <n v="3636.96"/>
    <n v="363.69600000000003"/>
    <n v="3"/>
    <n v="2.6666666666666701"/>
    <n v="1506.51"/>
    <n v="0.414222317539923"/>
    <n v="1197.01"/>
    <n v="0.32912377370111301"/>
  </r>
  <r>
    <x v="0"/>
    <x v="18"/>
    <x v="18"/>
    <x v="4"/>
    <x v="7"/>
    <x v="3"/>
    <x v="0"/>
    <x v="0"/>
    <n v="3"/>
    <n v="4"/>
    <n v="4"/>
    <n v="247.96799999999999"/>
    <n v="82.656000000000006"/>
    <n v="1.3333333333333299"/>
    <n v="1"/>
    <n v="97.968000000000004"/>
    <n v="0.39508323654665101"/>
    <n v="-5.8319999999999901"/>
    <n v="-2.35191637630662E-2"/>
  </r>
  <r>
    <x v="0"/>
    <x v="19"/>
    <x v="19"/>
    <x v="0"/>
    <x v="15"/>
    <x v="0"/>
    <x v="0"/>
    <x v="1"/>
    <n v="49"/>
    <n v="164"/>
    <n v="640"/>
    <n v="32626.704000000002"/>
    <n v="665.85110204081604"/>
    <n v="3.3469387755101998"/>
    <n v="3.9024390243902398"/>
    <n v="7909.5039999999999"/>
    <n v="0.24242424242424301"/>
    <n v="6378.0039999999999"/>
    <n v="0.19548416536343999"/>
  </r>
  <r>
    <x v="0"/>
    <x v="20"/>
    <x v="20"/>
    <x v="3"/>
    <x v="17"/>
    <x v="5"/>
    <x v="0"/>
    <x v="0"/>
    <n v="19"/>
    <n v="28"/>
    <n v="91"/>
    <n v="4037.672"/>
    <n v="212.50905263157901"/>
    <n v="1.4736842105263199"/>
    <n v="3.25"/>
    <n v="1575.972"/>
    <n v="0.390316994545372"/>
    <n v="956.17200000000003"/>
    <n v="0.23681269801013999"/>
  </r>
  <r>
    <x v="0"/>
    <x v="21"/>
    <x v="21"/>
    <x v="4"/>
    <x v="18"/>
    <x v="3"/>
    <x v="0"/>
    <x v="2"/>
    <n v="76"/>
    <n v="601"/>
    <n v="3201"/>
    <n v="124843.8342"/>
    <n v="1642.6820289473701"/>
    <n v="7.9078947368421098"/>
    <n v="5.3261231281198"/>
    <n v="9495.7342000000099"/>
    <n v="7.6060898488489501E-2"/>
    <n v="6307.9342000000097"/>
    <n v="5.0526597812549499E-2"/>
  </r>
  <r>
    <x v="0"/>
    <x v="22"/>
    <x v="22"/>
    <x v="5"/>
    <x v="10"/>
    <x v="4"/>
    <x v="0"/>
    <x v="0"/>
    <n v="10"/>
    <n v="19"/>
    <n v="46"/>
    <n v="2498.8319999999999"/>
    <n v="249.88319999999999"/>
    <n v="1.9"/>
    <n v="2.42105263157895"/>
    <n v="966.43200000000002"/>
    <n v="0.38675349123110297"/>
    <n v="592.68200000000002"/>
    <n v="0.237183612183612"/>
  </r>
  <r>
    <x v="0"/>
    <x v="23"/>
    <x v="23"/>
    <x v="3"/>
    <x v="12"/>
    <x v="5"/>
    <x v="0"/>
    <x v="1"/>
    <n v="69"/>
    <n v="124"/>
    <n v="544"/>
    <n v="26041.3632"/>
    <n v="377.41106086956501"/>
    <n v="1.7971014492753601"/>
    <n v="4.3870967741935498"/>
    <n v="5713.2632000000003"/>
    <n v="0.21939186347971201"/>
    <n v="3438.9632000000001"/>
    <n v="0.13205772576452501"/>
  </r>
  <r>
    <x v="0"/>
    <x v="24"/>
    <x v="24"/>
    <x v="4"/>
    <x v="7"/>
    <x v="3"/>
    <x v="0"/>
    <x v="0"/>
    <n v="40"/>
    <n v="73"/>
    <n v="197"/>
    <n v="8874.4240000000009"/>
    <n v="221.86060000000001"/>
    <n v="1.825"/>
    <n v="2.6986301369863002"/>
    <n v="3200.3240000000001"/>
    <n v="0.36062329228353301"/>
    <n v="1792.7239999999999"/>
    <n v="0.202010181167814"/>
  </r>
  <r>
    <x v="0"/>
    <x v="25"/>
    <x v="25"/>
    <x v="4"/>
    <x v="19"/>
    <x v="3"/>
    <x v="0"/>
    <x v="2"/>
    <n v="90"/>
    <n v="346"/>
    <n v="1900"/>
    <n v="87035.04"/>
    <n v="967.05600000000004"/>
    <n v="3.8444444444444401"/>
    <n v="5.4913294797687904"/>
    <n v="24524.79"/>
    <n v="0.28178064834576999"/>
    <n v="21146.19"/>
    <n v="0.24296180021288"/>
  </r>
  <r>
    <x v="0"/>
    <x v="26"/>
    <x v="26"/>
    <x v="2"/>
    <x v="20"/>
    <x v="2"/>
    <x v="0"/>
    <x v="0"/>
    <n v="4"/>
    <n v="4"/>
    <n v="32"/>
    <n v="800.54399999999998"/>
    <n v="200.136"/>
    <n v="1"/>
    <n v="8"/>
    <n v="336.59399999999999"/>
    <n v="0.42045658951912701"/>
    <n v="204.19399999999999"/>
    <n v="0.25506905304393002"/>
  </r>
  <r>
    <x v="0"/>
    <x v="27"/>
    <x v="27"/>
    <x v="2"/>
    <x v="21"/>
    <x v="2"/>
    <x v="1"/>
    <x v="0"/>
    <n v="4"/>
    <n v="7"/>
    <n v="16"/>
    <n v="638.70000000000005"/>
    <n v="159.67500000000001"/>
    <n v="1.75"/>
    <n v="2.28571428571429"/>
    <n v="106.45"/>
    <n v="0.16666666666666699"/>
    <n v="-29.25"/>
    <n v="-4.5796148426491302E-2"/>
  </r>
  <r>
    <x v="0"/>
    <x v="27"/>
    <x v="27"/>
    <x v="0"/>
    <x v="0"/>
    <x v="2"/>
    <x v="1"/>
    <x v="0"/>
    <n v="40"/>
    <n v="49"/>
    <n v="94"/>
    <n v="4032.84"/>
    <n v="100.821"/>
    <n v="1.2250000000000001"/>
    <n v="1.9183673469387801"/>
    <n v="672.14"/>
    <n v="0.16666666666666699"/>
    <n v="-496.86"/>
    <n v="-0.12320349927098501"/>
  </r>
  <r>
    <x v="0"/>
    <x v="27"/>
    <x v="27"/>
    <x v="1"/>
    <x v="3"/>
    <x v="2"/>
    <x v="1"/>
    <x v="2"/>
    <n v="250"/>
    <n v="772"/>
    <n v="2746"/>
    <n v="98997.78"/>
    <n v="395.99112000000002"/>
    <n v="3.0880000000000001"/>
    <n v="3.5569948186528499"/>
    <n v="16499.63"/>
    <n v="0.16666666666666699"/>
    <n v="7911.98"/>
    <n v="7.9920782061981596E-2"/>
  </r>
  <r>
    <x v="0"/>
    <x v="27"/>
    <x v="27"/>
    <x v="5"/>
    <x v="22"/>
    <x v="2"/>
    <x v="1"/>
    <x v="1"/>
    <n v="112"/>
    <n v="298"/>
    <n v="1235"/>
    <n v="49381.68"/>
    <n v="440.90785714285698"/>
    <n v="2.66071428571429"/>
    <n v="4.1442953020134201"/>
    <n v="8230.2800000000007"/>
    <n v="0.16666666666666699"/>
    <n v="3942.12"/>
    <n v="7.9829604825109202E-2"/>
  </r>
  <r>
    <x v="0"/>
    <x v="28"/>
    <x v="28"/>
    <x v="3"/>
    <x v="17"/>
    <x v="5"/>
    <x v="0"/>
    <x v="0"/>
    <n v="31"/>
    <n v="31"/>
    <n v="62"/>
    <n v="2348.3040000000001"/>
    <n v="75.751741935483906"/>
    <n v="1"/>
    <n v="2"/>
    <n v="944.70399999999995"/>
    <n v="0.402292037146809"/>
    <n v="-50.3960000000001"/>
    <n v="-2.1460594539718901E-2"/>
  </r>
  <r>
    <x v="0"/>
    <x v="29"/>
    <x v="29"/>
    <x v="0"/>
    <x v="0"/>
    <x v="0"/>
    <x v="0"/>
    <x v="1"/>
    <n v="36"/>
    <n v="82"/>
    <n v="496"/>
    <n v="20593.632000000001"/>
    <n v="572.04533333333302"/>
    <n v="2.2777777777777799"/>
    <n v="6.0487804878048799"/>
    <n v="8230.4320000000007"/>
    <n v="0.39965907907842602"/>
    <n v="7141.4319999999998"/>
    <n v="0.346778654683156"/>
  </r>
  <r>
    <x v="0"/>
    <x v="30"/>
    <x v="30"/>
    <x v="3"/>
    <x v="13"/>
    <x v="5"/>
    <x v="0"/>
    <x v="1"/>
    <n v="35"/>
    <n v="123"/>
    <n v="503"/>
    <n v="19475.258399999999"/>
    <n v="556.43595428571405"/>
    <n v="3.5142857142857098"/>
    <n v="4.0894308943089399"/>
    <n v="5699.9584000000004"/>
    <n v="0.29267690743451202"/>
    <n v="4480.7583999999997"/>
    <n v="0.23007440045057401"/>
  </r>
  <r>
    <x v="0"/>
    <x v="31"/>
    <x v="31"/>
    <x v="2"/>
    <x v="2"/>
    <x v="2"/>
    <x v="0"/>
    <x v="0"/>
    <n v="44"/>
    <n v="71"/>
    <n v="188"/>
    <n v="6681.6959999999999"/>
    <n v="151.856727272727"/>
    <n v="1.61363636363636"/>
    <n v="2.6478873239436602"/>
    <n v="2330.2959999999998"/>
    <n v="0.34875815960498602"/>
    <n v="844.19600000000105"/>
    <n v="0.12634456880408801"/>
  </r>
  <r>
    <x v="0"/>
    <x v="32"/>
    <x v="32"/>
    <x v="5"/>
    <x v="10"/>
    <x v="4"/>
    <x v="0"/>
    <x v="0"/>
    <n v="30"/>
    <n v="65"/>
    <n v="192"/>
    <n v="8897.6640000000007"/>
    <n v="296.58879999999999"/>
    <n v="2.1666666666666701"/>
    <n v="2.95384615384615"/>
    <n v="3120.5140000000001"/>
    <n v="0.35071160250600603"/>
    <n v="1989.2639999999999"/>
    <n v="0.22357149022485001"/>
  </r>
  <r>
    <x v="0"/>
    <x v="33"/>
    <x v="33"/>
    <x v="2"/>
    <x v="20"/>
    <x v="2"/>
    <x v="0"/>
    <x v="0"/>
    <n v="47"/>
    <n v="56"/>
    <n v="119"/>
    <n v="4397.4480000000003"/>
    <n v="93.562723404255394"/>
    <n v="1.19148936170213"/>
    <n v="2.125"/>
    <n v="1690.348"/>
    <n v="0.38439294790978701"/>
    <n v="124.748"/>
    <n v="2.8368271779450199E-2"/>
  </r>
  <r>
    <x v="0"/>
    <x v="34"/>
    <x v="34"/>
    <x v="3"/>
    <x v="23"/>
    <x v="5"/>
    <x v="0"/>
    <x v="0"/>
    <n v="20"/>
    <n v="20"/>
    <n v="47"/>
    <n v="2654.8240000000001"/>
    <n v="132.74119999999999"/>
    <n v="1"/>
    <n v="2.35"/>
    <n v="1053.374"/>
    <n v="0.39677733815876298"/>
    <n v="411.37400000000002"/>
    <n v="0.15495339804069899"/>
  </r>
  <r>
    <x v="0"/>
    <x v="35"/>
    <x v="35"/>
    <x v="1"/>
    <x v="11"/>
    <x v="1"/>
    <x v="0"/>
    <x v="0"/>
    <n v="34"/>
    <n v="77"/>
    <n v="264"/>
    <n v="12526.688"/>
    <n v="368.43200000000002"/>
    <n v="2.2647058823529398"/>
    <n v="3.4285714285714302"/>
    <n v="4588.2380000000003"/>
    <n v="0.36627702390288602"/>
    <n v="3449.538"/>
    <n v="0.27537510313979202"/>
  </r>
  <r>
    <x v="0"/>
    <x v="36"/>
    <x v="36"/>
    <x v="3"/>
    <x v="24"/>
    <x v="5"/>
    <x v="0"/>
    <x v="1"/>
    <n v="95"/>
    <n v="342"/>
    <n v="1375"/>
    <n v="63800.82"/>
    <n v="671.58757894736902"/>
    <n v="3.6"/>
    <n v="4.0204678362573096"/>
    <n v="18755.919999999998"/>
    <n v="0.29397615892711099"/>
    <n v="15440.22"/>
    <n v="0.24200660743858801"/>
  </r>
  <r>
    <x v="0"/>
    <x v="37"/>
    <x v="37"/>
    <x v="0"/>
    <x v="25"/>
    <x v="0"/>
    <x v="1"/>
    <x v="2"/>
    <n v="93"/>
    <n v="552"/>
    <n v="3519"/>
    <n v="131061.0622"/>
    <n v="1409.2587333333299"/>
    <n v="5.9354838709677402"/>
    <n v="6.375"/>
    <n v="20302.462200000002"/>
    <n v="0.15490842100011601"/>
    <n v="17159.962200000002"/>
    <n v="0.13093104780284601"/>
  </r>
  <r>
    <x v="0"/>
    <x v="37"/>
    <x v="37"/>
    <x v="1"/>
    <x v="1"/>
    <x v="0"/>
    <x v="1"/>
    <x v="0"/>
    <n v="32"/>
    <n v="56"/>
    <n v="194"/>
    <n v="7728.2407999999996"/>
    <n v="241.50752499999999"/>
    <n v="1.75"/>
    <n v="3.46428571428571"/>
    <n v="1725.8407999999999"/>
    <n v="0.223316126485086"/>
    <n v="672.24079999999799"/>
    <n v="8.6984970758157296E-2"/>
  </r>
  <r>
    <x v="0"/>
    <x v="38"/>
    <x v="38"/>
    <x v="1"/>
    <x v="9"/>
    <x v="1"/>
    <x v="0"/>
    <x v="0"/>
    <n v="24"/>
    <n v="69"/>
    <n v="168"/>
    <n v="8985.8559999999998"/>
    <n v="374.410666666667"/>
    <n v="2.875"/>
    <n v="2.4347826086956501"/>
    <n v="3363.8560000000002"/>
    <n v="0.37435008974103301"/>
    <n v="2543.9560000000001"/>
    <n v="0.28310669567818603"/>
  </r>
  <r>
    <x v="0"/>
    <x v="39"/>
    <x v="39"/>
    <x v="2"/>
    <x v="20"/>
    <x v="2"/>
    <x v="0"/>
    <x v="0"/>
    <n v="39"/>
    <n v="104"/>
    <n v="230"/>
    <n v="12349.36"/>
    <n v="316.65025641025699"/>
    <n v="2.6666666666666701"/>
    <n v="2.2115384615384599"/>
    <n v="4415.21"/>
    <n v="0.357525410223688"/>
    <n v="3053.91"/>
    <n v="0.24729297712594001"/>
  </r>
  <r>
    <x v="0"/>
    <x v="40"/>
    <x v="40"/>
    <x v="2"/>
    <x v="20"/>
    <x v="2"/>
    <x v="0"/>
    <x v="0"/>
    <n v="36"/>
    <n v="63"/>
    <n v="171"/>
    <n v="7293.0320000000002"/>
    <n v="202.584222222222"/>
    <n v="1.75"/>
    <n v="2.71428571428571"/>
    <n v="2714.5320000000002"/>
    <n v="0.37220897974943701"/>
    <n v="1493.232"/>
    <n v="0.20474776471569001"/>
  </r>
  <r>
    <x v="0"/>
    <x v="41"/>
    <x v="41"/>
    <x v="0"/>
    <x v="6"/>
    <x v="0"/>
    <x v="0"/>
    <x v="1"/>
    <n v="249"/>
    <n v="348"/>
    <n v="1532"/>
    <n v="57233.642999999996"/>
    <n v="229.853987951807"/>
    <n v="1.3975903614457801"/>
    <n v="4.4022988505747103"/>
    <n v="7028.6930000000102"/>
    <n v="0.12280701754386"/>
    <n v="-291.30699999999399"/>
    <n v="-5.0897860896255299E-3"/>
  </r>
  <r>
    <x v="0"/>
    <x v="42"/>
    <x v="42"/>
    <x v="3"/>
    <x v="23"/>
    <x v="5"/>
    <x v="0"/>
    <x v="0"/>
    <n v="15"/>
    <n v="15"/>
    <n v="38"/>
    <n v="2219.6959999999999"/>
    <n v="147.979733333333"/>
    <n v="1"/>
    <n v="2.5333333333333301"/>
    <n v="655.19600000000003"/>
    <n v="0.29517375352300501"/>
    <n v="173.696"/>
    <n v="7.8252157052136895E-2"/>
  </r>
  <r>
    <x v="0"/>
    <x v="43"/>
    <x v="43"/>
    <x v="0"/>
    <x v="26"/>
    <x v="0"/>
    <x v="0"/>
    <x v="2"/>
    <n v="90"/>
    <n v="359"/>
    <n v="1748"/>
    <n v="96861.758400000006"/>
    <n v="1076.2417600000001"/>
    <n v="3.9888888888888898"/>
    <n v="4.8690807799442899"/>
    <n v="44259.308400000002"/>
    <n v="0.45693273724421601"/>
    <n v="41383.808400000002"/>
    <n v="0.42724609880714198"/>
  </r>
  <r>
    <x v="0"/>
    <x v="44"/>
    <x v="44"/>
    <x v="3"/>
    <x v="4"/>
    <x v="5"/>
    <x v="0"/>
    <x v="0"/>
    <n v="13"/>
    <n v="124"/>
    <n v="241"/>
    <n v="9494.5759999999991"/>
    <n v="730.35199999999998"/>
    <n v="9.5384615384615401"/>
    <n v="1.94354838709677"/>
    <n v="1017.276"/>
    <n v="0.107142857142857"/>
    <n v="495.47600000000102"/>
    <n v="5.21851634027682E-2"/>
  </r>
  <r>
    <x v="0"/>
    <x v="45"/>
    <x v="45"/>
    <x v="3"/>
    <x v="17"/>
    <x v="5"/>
    <x v="0"/>
    <x v="0"/>
    <n v="34"/>
    <n v="89"/>
    <n v="242"/>
    <n v="12021.263999999999"/>
    <n v="353.56658823529398"/>
    <n v="2.6176470588235299"/>
    <n v="2.71910112359551"/>
    <n v="4320.2139999999999"/>
    <n v="0.359381010183288"/>
    <n v="3169.4140000000002"/>
    <n v="0.26365064439147101"/>
  </r>
  <r>
    <x v="0"/>
    <x v="46"/>
    <x v="46"/>
    <x v="0"/>
    <x v="0"/>
    <x v="0"/>
    <x v="0"/>
    <x v="0"/>
    <n v="7"/>
    <n v="7"/>
    <n v="16"/>
    <n v="825.18799999999999"/>
    <n v="117.884"/>
    <n v="1"/>
    <n v="2.28571428571429"/>
    <n v="227.28800000000001"/>
    <n v="0.27543783961957802"/>
    <n v="24.287999999999901"/>
    <n v="2.9433292776918599E-2"/>
  </r>
  <r>
    <x v="0"/>
    <x v="47"/>
    <x v="47"/>
    <x v="5"/>
    <x v="22"/>
    <x v="4"/>
    <x v="0"/>
    <x v="0"/>
    <n v="17"/>
    <n v="44"/>
    <n v="128"/>
    <n v="5444.4040000000005"/>
    <n v="320.25905882352902"/>
    <n v="2.5882352941176499"/>
    <n v="2.9090909090909101"/>
    <n v="1566.604"/>
    <n v="0.287745729376439"/>
    <n v="916.60400000000004"/>
    <n v="0.16835708738734301"/>
  </r>
  <r>
    <x v="0"/>
    <x v="48"/>
    <x v="48"/>
    <x v="3"/>
    <x v="27"/>
    <x v="5"/>
    <x v="1"/>
    <x v="0"/>
    <n v="6"/>
    <n v="40"/>
    <n v="117"/>
    <n v="5181.84"/>
    <n v="863.64"/>
    <n v="6.6666666666666696"/>
    <n v="2.9249999999999998"/>
    <n v="863.64"/>
    <n v="0.16666666666666699"/>
    <n v="635.84"/>
    <n v="0.122705448257762"/>
  </r>
  <r>
    <x v="0"/>
    <x v="48"/>
    <x v="48"/>
    <x v="0"/>
    <x v="15"/>
    <x v="5"/>
    <x v="1"/>
    <x v="0"/>
    <n v="10"/>
    <n v="28"/>
    <n v="80"/>
    <n v="3375.66"/>
    <n v="337.56599999999997"/>
    <n v="2.8"/>
    <n v="2.8571428571428599"/>
    <n v="562.61"/>
    <n v="0.16666666666666699"/>
    <n v="254.61"/>
    <n v="7.5425250173299402E-2"/>
  </r>
  <r>
    <x v="0"/>
    <x v="48"/>
    <x v="48"/>
    <x v="5"/>
    <x v="22"/>
    <x v="5"/>
    <x v="1"/>
    <x v="1"/>
    <n v="125"/>
    <n v="350"/>
    <n v="1256"/>
    <n v="46059.12"/>
    <n v="368.47296"/>
    <n v="2.8"/>
    <n v="3.5885714285714299"/>
    <n v="7676.52"/>
    <n v="0.16666666666666699"/>
    <n v="2868.36"/>
    <n v="6.2275614471140502E-2"/>
  </r>
  <r>
    <x v="0"/>
    <x v="49"/>
    <x v="49"/>
    <x v="2"/>
    <x v="13"/>
    <x v="2"/>
    <x v="0"/>
    <x v="2"/>
    <n v="244"/>
    <n v="719"/>
    <n v="3835"/>
    <n v="132706.89000000001"/>
    <n v="543.88069672131201"/>
    <n v="2.9467213114754101"/>
    <n v="5.3337969401947101"/>
    <n v="9830.1400000000103"/>
    <n v="7.4074074074074098E-2"/>
    <n v="1239.49000000001"/>
    <n v="9.3400576262469299E-3"/>
  </r>
  <r>
    <x v="0"/>
    <x v="50"/>
    <x v="50"/>
    <x v="2"/>
    <x v="2"/>
    <x v="2"/>
    <x v="0"/>
    <x v="0"/>
    <n v="13"/>
    <n v="21"/>
    <n v="48"/>
    <n v="1503.616"/>
    <n v="115.662769230769"/>
    <n v="1.6153846153846201"/>
    <n v="2.28571428571429"/>
    <n v="606.21600000000001"/>
    <n v="0.403172086490168"/>
    <n v="167.11600000000001"/>
    <n v="0.11114273857155001"/>
  </r>
  <r>
    <x v="0"/>
    <x v="51"/>
    <x v="51"/>
    <x v="0"/>
    <x v="15"/>
    <x v="0"/>
    <x v="0"/>
    <x v="1"/>
    <n v="61"/>
    <n v="218"/>
    <n v="856"/>
    <n v="34246.332000000002"/>
    <n v="561.41527868852404"/>
    <n v="3.57377049180328"/>
    <n v="3.92660550458716"/>
    <n v="4723.6319999999996"/>
    <n v="0.13793103448275901"/>
    <n v="2801.6320000000001"/>
    <n v="8.1808235696599493E-2"/>
  </r>
  <r>
    <x v="0"/>
    <x v="52"/>
    <x v="52"/>
    <x v="3"/>
    <x v="28"/>
    <x v="5"/>
    <x v="1"/>
    <x v="2"/>
    <n v="229"/>
    <n v="637"/>
    <n v="2551"/>
    <n v="96275.127999999997"/>
    <n v="420.41540611353702"/>
    <n v="2.7816593886462901"/>
    <n v="4.0047095761381497"/>
    <n v="13279.328"/>
    <n v="0.13793103448275801"/>
    <n v="5487.3280000000004"/>
    <n v="5.6996319963344998E-2"/>
  </r>
  <r>
    <x v="0"/>
    <x v="52"/>
    <x v="52"/>
    <x v="0"/>
    <x v="0"/>
    <x v="5"/>
    <x v="1"/>
    <x v="0"/>
    <n v="8"/>
    <n v="17"/>
    <n v="42"/>
    <n v="1528.068"/>
    <n v="191.0085"/>
    <n v="2.125"/>
    <n v="2.47058823529412"/>
    <n v="210.768"/>
    <n v="0.13793103448275901"/>
    <n v="-30.232000000000099"/>
    <n v="-1.9784459853880901E-2"/>
  </r>
  <r>
    <x v="0"/>
    <x v="53"/>
    <x v="53"/>
    <x v="3"/>
    <x v="12"/>
    <x v="5"/>
    <x v="0"/>
    <x v="1"/>
    <n v="95"/>
    <n v="293"/>
    <n v="1320"/>
    <n v="54207.16"/>
    <n v="570.60168421052595"/>
    <n v="3.0842105263157902"/>
    <n v="4.5051194539249204"/>
    <n v="13958.86"/>
    <n v="0.25750952457203102"/>
    <n v="10697.61"/>
    <n v="0.19734680806004201"/>
  </r>
  <r>
    <x v="0"/>
    <x v="54"/>
    <x v="54"/>
    <x v="1"/>
    <x v="1"/>
    <x v="1"/>
    <x v="0"/>
    <x v="1"/>
    <n v="91"/>
    <n v="269"/>
    <n v="884"/>
    <n v="38023.800000000003"/>
    <n v="417.84395604395598"/>
    <n v="2.9560439560439602"/>
    <n v="3.2862453531598499"/>
    <n v="6337.3"/>
    <n v="0.16666666666666699"/>
    <n v="3224.25"/>
    <n v="8.4795575402774104E-2"/>
  </r>
  <r>
    <x v="0"/>
    <x v="55"/>
    <x v="55"/>
    <x v="3"/>
    <x v="28"/>
    <x v="0"/>
    <x v="1"/>
    <x v="3"/>
    <n v="240"/>
    <n v="761"/>
    <n v="4525"/>
    <n v="156739.51999999999"/>
    <n v="653.08133333333399"/>
    <n v="3.1708333333333298"/>
    <n v="5.9461235216819999"/>
    <n v="16793.52"/>
    <n v="0.107142857142857"/>
    <n v="8525.7700000000095"/>
    <n v="5.4394513904342801E-2"/>
  </r>
  <r>
    <x v="0"/>
    <x v="55"/>
    <x v="55"/>
    <x v="4"/>
    <x v="5"/>
    <x v="0"/>
    <x v="1"/>
    <x v="3"/>
    <n v="244"/>
    <n v="697"/>
    <n v="4687"/>
    <n v="168323.34400000001"/>
    <n v="689.84977049180304"/>
    <n v="2.8565573770491799"/>
    <n v="6.7245337159253902"/>
    <n v="18034.644"/>
    <n v="0.107142857142857"/>
    <n v="9155.2440000000097"/>
    <n v="5.4390815809838101E-2"/>
  </r>
  <r>
    <x v="0"/>
    <x v="55"/>
    <x v="55"/>
    <x v="0"/>
    <x v="29"/>
    <x v="0"/>
    <x v="1"/>
    <x v="3"/>
    <n v="250"/>
    <n v="732"/>
    <n v="5877"/>
    <n v="192767.12"/>
    <n v="771.06848000000002"/>
    <n v="2.9279999999999999"/>
    <n v="8.0286885245901605"/>
    <n v="20653.62"/>
    <n v="0.107142857142857"/>
    <n v="12935.12"/>
    <n v="6.7102314959107207E-2"/>
  </r>
  <r>
    <x v="0"/>
    <x v="56"/>
    <x v="56"/>
    <x v="4"/>
    <x v="8"/>
    <x v="3"/>
    <x v="0"/>
    <x v="2"/>
    <n v="64"/>
    <n v="481"/>
    <n v="2181"/>
    <n v="77080.313999999998"/>
    <n v="1204.37990625"/>
    <n v="7.515625"/>
    <n v="4.5343035343035298"/>
    <n v="8688.3639999999905"/>
    <n v="0.112718326497736"/>
    <n v="6029.1639999999898"/>
    <n v="7.8219245448325397E-2"/>
  </r>
  <r>
    <x v="0"/>
    <x v="57"/>
    <x v="57"/>
    <x v="1"/>
    <x v="9"/>
    <x v="1"/>
    <x v="0"/>
    <x v="0"/>
    <n v="18"/>
    <n v="18"/>
    <n v="51"/>
    <n v="2835.5920000000001"/>
    <n v="157.532888888889"/>
    <n v="1"/>
    <n v="2.8333333333333299"/>
    <n v="1014.992"/>
    <n v="0.35794712356361602"/>
    <n v="437.19200000000001"/>
    <n v="0.154180150035689"/>
  </r>
  <r>
    <x v="0"/>
    <x v="58"/>
    <x v="58"/>
    <x v="1"/>
    <x v="11"/>
    <x v="1"/>
    <x v="0"/>
    <x v="0"/>
    <n v="37"/>
    <n v="86"/>
    <n v="194"/>
    <n v="9981.6479999999992"/>
    <n v="269.77427027026999"/>
    <n v="2.3243243243243201"/>
    <n v="2.2558139534883699"/>
    <n v="3859.2979999999998"/>
    <n v="0.38663936055449"/>
    <n v="2618.7979999999998"/>
    <n v="0.26236128543102299"/>
  </r>
  <r>
    <x v="0"/>
    <x v="59"/>
    <x v="59"/>
    <x v="2"/>
    <x v="2"/>
    <x v="2"/>
    <x v="0"/>
    <x v="0"/>
    <n v="29"/>
    <n v="82"/>
    <n v="265"/>
    <n v="12404.28"/>
    <n v="427.73379310344802"/>
    <n v="2.8275862068965498"/>
    <n v="3.23170731707317"/>
    <n v="4312.58"/>
    <n v="0.34766870789759702"/>
    <n v="3294.93"/>
    <n v="0.26562847662258499"/>
  </r>
  <r>
    <x v="0"/>
    <x v="60"/>
    <x v="60"/>
    <x v="0"/>
    <x v="0"/>
    <x v="0"/>
    <x v="0"/>
    <x v="0"/>
    <n v="50"/>
    <n v="68"/>
    <n v="200"/>
    <n v="11873.6"/>
    <n v="237.47200000000001"/>
    <n v="1.36"/>
    <n v="2.9411764705882399"/>
    <n v="3940.6"/>
    <n v="0.33187912680231801"/>
    <n v="2472.6"/>
    <n v="0.20824349818083801"/>
  </r>
  <r>
    <x v="0"/>
    <x v="61"/>
    <x v="61"/>
    <x v="2"/>
    <x v="30"/>
    <x v="2"/>
    <x v="0"/>
    <x v="1"/>
    <n v="127"/>
    <n v="366"/>
    <n v="1204"/>
    <n v="49803.6"/>
    <n v="392.15433070866101"/>
    <n v="2.88188976377953"/>
    <n v="3.2896174863388001"/>
    <n v="8300.6"/>
    <n v="0.16666666666666699"/>
    <n v="3838.95"/>
    <n v="7.7081777220923797E-2"/>
  </r>
  <r>
    <x v="0"/>
    <x v="62"/>
    <x v="62"/>
    <x v="1"/>
    <x v="9"/>
    <x v="1"/>
    <x v="0"/>
    <x v="0"/>
    <n v="8"/>
    <n v="16"/>
    <n v="34"/>
    <n v="2047.7280000000001"/>
    <n v="255.96600000000001"/>
    <n v="2"/>
    <n v="2.125"/>
    <n v="772.47799999999995"/>
    <n v="0.37723662517678103"/>
    <n v="506.87799999999999"/>
    <n v="0.24753189876780499"/>
  </r>
  <r>
    <x v="0"/>
    <x v="63"/>
    <x v="63"/>
    <x v="4"/>
    <x v="18"/>
    <x v="3"/>
    <x v="1"/>
    <x v="1"/>
    <n v="157"/>
    <n v="256"/>
    <n v="1121"/>
    <n v="40793.64"/>
    <n v="259.83210191082799"/>
    <n v="1.6305732484076401"/>
    <n v="4.37890625"/>
    <n v="6798.94"/>
    <n v="0.16666666666666699"/>
    <n v="1310.74"/>
    <n v="3.2130989046331701E-2"/>
  </r>
  <r>
    <x v="0"/>
    <x v="63"/>
    <x v="63"/>
    <x v="0"/>
    <x v="29"/>
    <x v="3"/>
    <x v="1"/>
    <x v="1"/>
    <n v="28"/>
    <n v="196"/>
    <n v="1646"/>
    <n v="60873.48"/>
    <n v="2174.0528571428599"/>
    <n v="7"/>
    <n v="8.3979591836734695"/>
    <n v="10145.58"/>
    <n v="0.16666666666666699"/>
    <n v="9167.58"/>
    <n v="0.15060055708988501"/>
  </r>
  <r>
    <x v="0"/>
    <x v="64"/>
    <x v="64"/>
    <x v="5"/>
    <x v="16"/>
    <x v="4"/>
    <x v="0"/>
    <x v="1"/>
    <n v="59"/>
    <n v="142"/>
    <n v="470"/>
    <n v="20972.91"/>
    <n v="355.47305084745801"/>
    <n v="2.4067796610169498"/>
    <n v="3.3098591549295802"/>
    <n v="5249.31"/>
    <n v="0.25029001697904601"/>
    <n v="3007.43"/>
    <n v="0.14339593313469601"/>
  </r>
  <r>
    <x v="0"/>
    <x v="65"/>
    <x v="65"/>
    <x v="5"/>
    <x v="10"/>
    <x v="4"/>
    <x v="0"/>
    <x v="0"/>
    <n v="17"/>
    <n v="17"/>
    <n v="44"/>
    <n v="2170.848"/>
    <n v="127.696941176471"/>
    <n v="1"/>
    <n v="2.5882352941176499"/>
    <n v="860.548"/>
    <n v="0.39641098777989098"/>
    <n v="244.298"/>
    <n v="0.112535746399564"/>
  </r>
  <r>
    <x v="0"/>
    <x v="66"/>
    <x v="66"/>
    <x v="1"/>
    <x v="11"/>
    <x v="1"/>
    <x v="0"/>
    <x v="0"/>
    <n v="12"/>
    <n v="12"/>
    <n v="17"/>
    <n v="1014.264"/>
    <n v="84.522000000000006"/>
    <n v="1"/>
    <n v="1.4166666666666701"/>
    <n v="377.31400000000002"/>
    <n v="0.37200768241798998"/>
    <n v="-7.8859999999999699"/>
    <n v="-7.77509603022485E-3"/>
  </r>
  <r>
    <x v="0"/>
    <x v="67"/>
    <x v="67"/>
    <x v="0"/>
    <x v="0"/>
    <x v="0"/>
    <x v="0"/>
    <x v="0"/>
    <n v="6"/>
    <n v="9"/>
    <n v="27"/>
    <n v="1550.9839999999999"/>
    <n v="258.49733333333302"/>
    <n v="1.5"/>
    <n v="3"/>
    <n v="625.08399999999995"/>
    <n v="0.40302414467202802"/>
    <n v="448.084"/>
    <n v="0.28890304477673501"/>
  </r>
  <r>
    <x v="0"/>
    <x v="68"/>
    <x v="68"/>
    <x v="3"/>
    <x v="17"/>
    <x v="5"/>
    <x v="0"/>
    <x v="0"/>
    <n v="14"/>
    <n v="24"/>
    <n v="51"/>
    <n v="3140.3919999999998"/>
    <n v="224.31371428571401"/>
    <n v="1.71428571428571"/>
    <n v="2.125"/>
    <n v="1069.742"/>
    <n v="0.34063963989209001"/>
    <n v="609.34199999999998"/>
    <n v="0.194033738463224"/>
  </r>
  <r>
    <x v="0"/>
    <x v="69"/>
    <x v="69"/>
    <x v="4"/>
    <x v="7"/>
    <x v="3"/>
    <x v="0"/>
    <x v="0"/>
    <n v="34"/>
    <n v="70"/>
    <n v="160"/>
    <n v="8409.1200000000008"/>
    <n v="247.327058823529"/>
    <n v="2.0588235294117601"/>
    <n v="2.28571428571429"/>
    <n v="3044.27"/>
    <n v="0.36202004490362799"/>
    <n v="1838.27"/>
    <n v="0.21860432482828199"/>
  </r>
  <r>
    <x v="0"/>
    <x v="70"/>
    <x v="70"/>
    <x v="1"/>
    <x v="1"/>
    <x v="1"/>
    <x v="0"/>
    <x v="0"/>
    <n v="15"/>
    <n v="30"/>
    <n v="100"/>
    <n v="3341.8"/>
    <n v="222.786666666667"/>
    <n v="2"/>
    <n v="3.3333333333333299"/>
    <n v="975.7"/>
    <n v="0.29196840026333098"/>
    <n v="477.7"/>
    <n v="0.142946914836316"/>
  </r>
  <r>
    <x v="0"/>
    <x v="71"/>
    <x v="71"/>
    <x v="3"/>
    <x v="24"/>
    <x v="3"/>
    <x v="1"/>
    <x v="1"/>
    <n v="71"/>
    <n v="157"/>
    <n v="698"/>
    <n v="30106.814399999999"/>
    <n v="424.03963943662001"/>
    <n v="2.2112676056337999"/>
    <n v="4.4458598726114698"/>
    <n v="7753.7143999999998"/>
    <n v="0.25754018000655698"/>
    <n v="5381.6643999999897"/>
    <n v="0.17875236909820599"/>
  </r>
  <r>
    <x v="0"/>
    <x v="71"/>
    <x v="71"/>
    <x v="4"/>
    <x v="31"/>
    <x v="3"/>
    <x v="1"/>
    <x v="2"/>
    <n v="247"/>
    <n v="625"/>
    <n v="2626"/>
    <n v="114002.4528"/>
    <n v="461.548391902834"/>
    <n v="2.5303643724696401"/>
    <n v="4.2016"/>
    <n v="33288.102800000001"/>
    <n v="0.29199461925962999"/>
    <n v="24394.302800000001"/>
    <n v="0.213980508321133"/>
  </r>
  <r>
    <x v="0"/>
    <x v="72"/>
    <x v="72"/>
    <x v="0"/>
    <x v="15"/>
    <x v="0"/>
    <x v="0"/>
    <x v="0"/>
    <n v="3"/>
    <n v="8"/>
    <n v="26"/>
    <n v="1563.2564"/>
    <n v="521.085466666667"/>
    <n v="2.6666666666666701"/>
    <n v="3.25"/>
    <n v="661.20640000000003"/>
    <n v="0.42296733920296098"/>
    <n v="569.20640000000003"/>
    <n v="0.36411582898365202"/>
  </r>
  <r>
    <x v="0"/>
    <x v="73"/>
    <x v="73"/>
    <x v="3"/>
    <x v="28"/>
    <x v="0"/>
    <x v="1"/>
    <x v="2"/>
    <n v="237"/>
    <n v="691"/>
    <n v="2768"/>
    <n v="97870.995000000097"/>
    <n v="412.95778481012701"/>
    <n v="2.9156118143459899"/>
    <n v="4.0057887120115803"/>
    <n v="12019.245000000001"/>
    <n v="0.12280701754386"/>
    <n v="3923.6950000000202"/>
    <n v="4.0090478287259798E-2"/>
  </r>
  <r>
    <x v="0"/>
    <x v="73"/>
    <x v="73"/>
    <x v="4"/>
    <x v="31"/>
    <x v="0"/>
    <x v="1"/>
    <x v="3"/>
    <n v="241"/>
    <n v="835"/>
    <n v="4654"/>
    <n v="170218.986"/>
    <n v="706.30284647302904"/>
    <n v="3.4647302904564299"/>
    <n v="5.5736526946107796"/>
    <n v="20904.085999999999"/>
    <n v="0.12280701754386"/>
    <n v="11965.886"/>
    <n v="7.0297011403886694E-2"/>
  </r>
  <r>
    <x v="0"/>
    <x v="73"/>
    <x v="73"/>
    <x v="0"/>
    <x v="0"/>
    <x v="0"/>
    <x v="1"/>
    <x v="0"/>
    <n v="3"/>
    <n v="12"/>
    <n v="21"/>
    <n v="1432.809"/>
    <n v="477.60300000000001"/>
    <n v="4"/>
    <n v="1.75"/>
    <n v="175.959000000001"/>
    <n v="0.12280701754386"/>
    <n v="79.959000000000501"/>
    <n v="5.5805763364133301E-2"/>
  </r>
  <r>
    <x v="0"/>
    <x v="74"/>
    <x v="74"/>
    <x v="0"/>
    <x v="0"/>
    <x v="0"/>
    <x v="0"/>
    <x v="0"/>
    <n v="31"/>
    <n v="73"/>
    <n v="215"/>
    <n v="10165.572"/>
    <n v="327.92167741935498"/>
    <n v="2.3548387096774199"/>
    <n v="2.9452054794520501"/>
    <n v="2806.5219999999999"/>
    <n v="0.27608107049952502"/>
    <n v="1866.0219999999999"/>
    <n v="0.18356291215093401"/>
  </r>
  <r>
    <x v="0"/>
    <x v="75"/>
    <x v="75"/>
    <x v="4"/>
    <x v="7"/>
    <x v="3"/>
    <x v="0"/>
    <x v="0"/>
    <n v="43"/>
    <n v="70"/>
    <n v="196"/>
    <n v="9040.0319999999992"/>
    <n v="210.23330232558101"/>
    <n v="1.62790697674419"/>
    <n v="2.8"/>
    <n v="3212.5320000000002"/>
    <n v="0.35536732613335897"/>
    <n v="1709.5319999999999"/>
    <n v="0.18910685271910499"/>
  </r>
  <r>
    <x v="0"/>
    <x v="76"/>
    <x v="76"/>
    <x v="2"/>
    <x v="20"/>
    <x v="2"/>
    <x v="0"/>
    <x v="0"/>
    <n v="27"/>
    <n v="46"/>
    <n v="127"/>
    <n v="6045.384"/>
    <n v="223.903111111111"/>
    <n v="1.7037037037036999"/>
    <n v="2.7608695652173898"/>
    <n v="2277.2339999999999"/>
    <n v="0.37668971896574299"/>
    <n v="1362.634"/>
    <n v="0.22540073550331999"/>
  </r>
  <r>
    <x v="0"/>
    <x v="77"/>
    <x v="77"/>
    <x v="3"/>
    <x v="28"/>
    <x v="5"/>
    <x v="1"/>
    <x v="2"/>
    <n v="250"/>
    <n v="479"/>
    <n v="1918"/>
    <n v="77546.040000000095"/>
    <n v="310.18416000000002"/>
    <n v="1.9159999999999999"/>
    <n v="4.0041753653444703"/>
    <n v="12924.34"/>
    <n v="0.16666666666666699"/>
    <n v="4650.74"/>
    <n v="5.9973920009325998E-2"/>
  </r>
  <r>
    <x v="0"/>
    <x v="77"/>
    <x v="77"/>
    <x v="4"/>
    <x v="32"/>
    <x v="5"/>
    <x v="1"/>
    <x v="1"/>
    <n v="41"/>
    <n v="102"/>
    <n v="378"/>
    <n v="15593.88"/>
    <n v="380.338536585366"/>
    <n v="2.48780487804878"/>
    <n v="3.7058823529411802"/>
    <n v="2598.98"/>
    <n v="0.16666666666666699"/>
    <n v="1125.3800000000001"/>
    <n v="7.2168055673122997E-2"/>
  </r>
  <r>
    <x v="0"/>
    <x v="77"/>
    <x v="77"/>
    <x v="1"/>
    <x v="9"/>
    <x v="5"/>
    <x v="1"/>
    <x v="0"/>
    <n v="5"/>
    <n v="5"/>
    <n v="15"/>
    <n v="318.60000000000002"/>
    <n v="63.72"/>
    <n v="1"/>
    <n v="3"/>
    <n v="53.1"/>
    <n v="0.16666666666666699"/>
    <n v="-107.4"/>
    <n v="-0.33709981167608299"/>
  </r>
  <r>
    <x v="0"/>
    <x v="77"/>
    <x v="77"/>
    <x v="5"/>
    <x v="10"/>
    <x v="5"/>
    <x v="1"/>
    <x v="0"/>
    <n v="21"/>
    <n v="52"/>
    <n v="106"/>
    <n v="4695.66"/>
    <n v="223.602857142857"/>
    <n v="2.4761904761904798"/>
    <n v="2.0384615384615401"/>
    <n v="782.61"/>
    <n v="0.16666666666666699"/>
    <n v="-17.3900000000001"/>
    <n v="-3.7034197535597002E-3"/>
  </r>
  <r>
    <x v="0"/>
    <x v="78"/>
    <x v="78"/>
    <x v="3"/>
    <x v="12"/>
    <x v="5"/>
    <x v="0"/>
    <x v="1"/>
    <n v="138"/>
    <n v="417"/>
    <n v="1500"/>
    <n v="58524"/>
    <n v="424.08695652173901"/>
    <n v="3.02173913043478"/>
    <n v="3.5971223021582701"/>
    <n v="9754"/>
    <n v="0.16666666666666699"/>
    <n v="5022.25"/>
    <n v="8.5815221105871101E-2"/>
  </r>
  <r>
    <x v="0"/>
    <x v="79"/>
    <x v="79"/>
    <x v="0"/>
    <x v="0"/>
    <x v="0"/>
    <x v="0"/>
    <x v="0"/>
    <n v="46"/>
    <n v="64"/>
    <n v="163"/>
    <n v="6426.259"/>
    <n v="139.701282608696"/>
    <n v="1.39130434782609"/>
    <n v="2.546875"/>
    <n v="1731.259"/>
    <n v="0.26940386311849501"/>
    <n v="379.25900000000001"/>
    <n v="5.9017073541542502E-2"/>
  </r>
  <r>
    <x v="0"/>
    <x v="80"/>
    <x v="80"/>
    <x v="4"/>
    <x v="31"/>
    <x v="3"/>
    <x v="0"/>
    <x v="2"/>
    <n v="233"/>
    <n v="571"/>
    <n v="2149"/>
    <n v="75198.424000000101"/>
    <n v="322.74001716738201"/>
    <n v="2.4506437768240299"/>
    <n v="3.7635726795096298"/>
    <n v="8056.9740000000002"/>
    <n v="0.107142857142857"/>
    <n v="-313.62599999999401"/>
    <n v="-4.1706459167281801E-3"/>
  </r>
  <r>
    <x v="0"/>
    <x v="81"/>
    <x v="81"/>
    <x v="2"/>
    <x v="20"/>
    <x v="2"/>
    <x v="0"/>
    <x v="0"/>
    <n v="48"/>
    <n v="75"/>
    <n v="223"/>
    <n v="11343.816000000001"/>
    <n v="236.3295"/>
    <n v="1.5625"/>
    <n v="2.9733333333333301"/>
    <n v="4184.3159999999998"/>
    <n v="0.36886317620102399"/>
    <n v="2565.8159999999998"/>
    <n v="0.22618632037049999"/>
  </r>
  <r>
    <x v="0"/>
    <x v="82"/>
    <x v="82"/>
    <x v="2"/>
    <x v="2"/>
    <x v="2"/>
    <x v="0"/>
    <x v="0"/>
    <n v="11"/>
    <n v="11"/>
    <n v="11"/>
    <n v="454.31200000000001"/>
    <n v="41.301090909090902"/>
    <n v="1"/>
    <n v="1"/>
    <n v="152.46199999999999"/>
    <n v="0.33558875838630697"/>
    <n v="-211.63800000000001"/>
    <n v="-0.46584285689129901"/>
  </r>
  <r>
    <x v="0"/>
    <x v="83"/>
    <x v="83"/>
    <x v="4"/>
    <x v="7"/>
    <x v="5"/>
    <x v="1"/>
    <x v="0"/>
    <n v="8"/>
    <n v="15"/>
    <n v="42"/>
    <n v="1597.62"/>
    <n v="199.70249999999999"/>
    <n v="1.875"/>
    <n v="2.8"/>
    <n v="266.27"/>
    <n v="0.16666666666666699"/>
    <n v="-15.7300000000001"/>
    <n v="-9.8458957699578496E-3"/>
  </r>
  <r>
    <x v="0"/>
    <x v="83"/>
    <x v="83"/>
    <x v="1"/>
    <x v="1"/>
    <x v="4"/>
    <x v="1"/>
    <x v="0"/>
    <n v="19"/>
    <n v="48"/>
    <n v="113"/>
    <n v="4582.08"/>
    <n v="241.162105263158"/>
    <n v="2.5263157894736801"/>
    <n v="2.3541666666666701"/>
    <n v="763.68"/>
    <n v="0.16666666666666699"/>
    <n v="121.88"/>
    <n v="2.65992736922969E-2"/>
  </r>
  <r>
    <x v="0"/>
    <x v="83"/>
    <x v="83"/>
    <x v="5"/>
    <x v="10"/>
    <x v="4"/>
    <x v="1"/>
    <x v="0"/>
    <n v="6"/>
    <n v="6"/>
    <n v="8"/>
    <n v="300.72000000000003"/>
    <n v="50.12"/>
    <n v="1"/>
    <n v="1.3333333333333299"/>
    <n v="50.12"/>
    <n v="0.16666666666666699"/>
    <n v="-167.38"/>
    <n v="-0.55659749933492997"/>
  </r>
  <r>
    <x v="0"/>
    <x v="84"/>
    <x v="84"/>
    <x v="0"/>
    <x v="15"/>
    <x v="0"/>
    <x v="0"/>
    <x v="0"/>
    <n v="17"/>
    <n v="35"/>
    <n v="149"/>
    <n v="7078.6949999999997"/>
    <n v="416.39382352941197"/>
    <n v="2.0588235294117601"/>
    <n v="4.2571428571428598"/>
    <n v="1633.5450000000001"/>
    <n v="0.230769230769231"/>
    <n v="1122.5450000000001"/>
    <n v="0.158580783604888"/>
  </r>
  <r>
    <x v="0"/>
    <x v="85"/>
    <x v="85"/>
    <x v="4"/>
    <x v="19"/>
    <x v="3"/>
    <x v="0"/>
    <x v="0"/>
    <n v="26"/>
    <n v="80"/>
    <n v="327"/>
    <n v="14867.8056"/>
    <n v="571.83867692307695"/>
    <n v="3.0769230769230802"/>
    <n v="4.0875000000000004"/>
    <n v="4015.8555999999999"/>
    <n v="0.270104123502933"/>
    <n v="3063.0556000000001"/>
    <n v="0.20601934693039001"/>
  </r>
  <r>
    <x v="0"/>
    <x v="86"/>
    <x v="86"/>
    <x v="2"/>
    <x v="21"/>
    <x v="2"/>
    <x v="0"/>
    <x v="1"/>
    <n v="45"/>
    <n v="183"/>
    <n v="974"/>
    <n v="38897.082000000002"/>
    <n v="864.37959999999998"/>
    <n v="4.06666666666667"/>
    <n v="5.3224043715846996"/>
    <n v="10503.682000000001"/>
    <n v="0.270037788438732"/>
    <n v="8866.7819999999992"/>
    <n v="0.22795494016749099"/>
  </r>
  <r>
    <x v="0"/>
    <x v="87"/>
    <x v="87"/>
    <x v="3"/>
    <x v="23"/>
    <x v="5"/>
    <x v="0"/>
    <x v="0"/>
    <n v="32"/>
    <n v="59"/>
    <n v="195"/>
    <n v="10616.04"/>
    <n v="331.75125000000003"/>
    <n v="1.84375"/>
    <n v="3.3050847457627102"/>
    <n v="3352.14"/>
    <n v="0.31576180948828397"/>
    <n v="2295.2399999999998"/>
    <n v="0.216204912566267"/>
  </r>
  <r>
    <x v="0"/>
    <x v="88"/>
    <x v="88"/>
    <x v="0"/>
    <x v="15"/>
    <x v="0"/>
    <x v="0"/>
    <x v="0"/>
    <n v="17"/>
    <n v="26"/>
    <n v="72"/>
    <n v="2293.8656000000001"/>
    <n v="134.93327058823499"/>
    <n v="1.52941176470588"/>
    <n v="2.7692307692307701"/>
    <n v="-160.18440000000001"/>
    <n v="-6.9831641400437697E-2"/>
    <n v="-662.18439999999998"/>
    <n v="-0.28867619794289601"/>
  </r>
  <r>
    <x v="0"/>
    <x v="89"/>
    <x v="89"/>
    <x v="5"/>
    <x v="16"/>
    <x v="4"/>
    <x v="0"/>
    <x v="1"/>
    <n v="91"/>
    <n v="184"/>
    <n v="557"/>
    <n v="20313.240000000002"/>
    <n v="223.22241758241799"/>
    <n v="2.0219780219780201"/>
    <n v="3.0271739130434798"/>
    <n v="3385.54"/>
    <n v="0.16666666666666699"/>
    <n v="-27.6000000000002"/>
    <n v="-1.3587197315642499E-3"/>
  </r>
  <r>
    <x v="0"/>
    <x v="90"/>
    <x v="90"/>
    <x v="3"/>
    <x v="12"/>
    <x v="5"/>
    <x v="0"/>
    <x v="1"/>
    <n v="133"/>
    <n v="528"/>
    <n v="1814"/>
    <n v="65794.98"/>
    <n v="494.69909774436098"/>
    <n v="3.9699248120300701"/>
    <n v="3.4356060606060601"/>
    <n v="10965.83"/>
    <n v="0.16666666666666699"/>
    <n v="6275.78"/>
    <n v="9.5383872751386198E-2"/>
  </r>
  <r>
    <x v="0"/>
    <x v="91"/>
    <x v="91"/>
    <x v="4"/>
    <x v="19"/>
    <x v="3"/>
    <x v="1"/>
    <x v="1"/>
    <n v="120"/>
    <n v="406"/>
    <n v="1233"/>
    <n v="51147.48"/>
    <n v="426.22899999999998"/>
    <n v="3.3833333333333302"/>
    <n v="3.0369458128078799"/>
    <n v="8524.58"/>
    <n v="0.16666666666666699"/>
    <n v="4080.38"/>
    <n v="7.9776755374849295E-2"/>
  </r>
  <r>
    <x v="0"/>
    <x v="91"/>
    <x v="91"/>
    <x v="0"/>
    <x v="15"/>
    <x v="3"/>
    <x v="1"/>
    <x v="1"/>
    <n v="59"/>
    <n v="152"/>
    <n v="725"/>
    <n v="20087.82"/>
    <n v="340.47152542372902"/>
    <n v="2.57627118644068"/>
    <n v="4.7697368421052602"/>
    <n v="3347.97"/>
    <n v="0.16666666666666699"/>
    <n v="1543.97"/>
    <n v="7.6861003334358899E-2"/>
  </r>
  <r>
    <x v="0"/>
    <x v="92"/>
    <x v="92"/>
    <x v="0"/>
    <x v="33"/>
    <x v="0"/>
    <x v="0"/>
    <x v="3"/>
    <n v="54"/>
    <n v="417"/>
    <n v="3413"/>
    <n v="174843.3708"/>
    <n v="3237.8402000000001"/>
    <n v="7.7222222222222197"/>
    <n v="8.1846522781774596"/>
    <n v="66781.220799999996"/>
    <n v="0.381948829369057"/>
    <n v="64873.220800000003"/>
    <n v="0.37103620516563501"/>
  </r>
  <r>
    <x v="0"/>
    <x v="93"/>
    <x v="93"/>
    <x v="1"/>
    <x v="9"/>
    <x v="1"/>
    <x v="0"/>
    <x v="0"/>
    <n v="11"/>
    <n v="25"/>
    <n v="34"/>
    <n v="1702.9280000000001"/>
    <n v="154.81163636363601"/>
    <n v="2.2727272727272698"/>
    <n v="1.36"/>
    <n v="677.678"/>
    <n v="0.39794870951678502"/>
    <n v="309.178"/>
    <n v="0.18155670703635099"/>
  </r>
  <r>
    <x v="0"/>
    <x v="94"/>
    <x v="94"/>
    <x v="2"/>
    <x v="20"/>
    <x v="2"/>
    <x v="0"/>
    <x v="0"/>
    <n v="52"/>
    <n v="52"/>
    <n v="165"/>
    <n v="8583.4800000000105"/>
    <n v="165.06692307692299"/>
    <n v="1"/>
    <n v="3.1730769230769198"/>
    <n v="3091.28"/>
    <n v="0.36014297231425901"/>
    <n v="1370.08"/>
    <n v="0.159618243416423"/>
  </r>
  <r>
    <x v="0"/>
    <x v="95"/>
    <x v="95"/>
    <x v="2"/>
    <x v="30"/>
    <x v="2"/>
    <x v="0"/>
    <x v="0"/>
    <n v="51"/>
    <n v="69"/>
    <n v="252"/>
    <n v="10811.835999999999"/>
    <n v="211.99678431372601"/>
    <n v="1.3529411764705901"/>
    <n v="3.6521739130434798"/>
    <n v="2699.2860000000001"/>
    <n v="0.24966027971567401"/>
    <n v="991.38599999999894"/>
    <n v="9.1694509609653599E-2"/>
  </r>
  <r>
    <x v="0"/>
    <x v="96"/>
    <x v="96"/>
    <x v="2"/>
    <x v="20"/>
    <x v="2"/>
    <x v="0"/>
    <x v="0"/>
    <n v="45"/>
    <n v="54"/>
    <n v="108"/>
    <n v="4684.7359999999999"/>
    <n v="104.10524444444501"/>
    <n v="1.2"/>
    <n v="2"/>
    <n v="1868.586"/>
    <n v="0.39886687318132702"/>
    <n v="369.18599999999998"/>
    <n v="7.8806148308036894E-2"/>
  </r>
  <r>
    <x v="0"/>
    <x v="97"/>
    <x v="97"/>
    <x v="3"/>
    <x v="17"/>
    <x v="5"/>
    <x v="0"/>
    <x v="0"/>
    <n v="14"/>
    <n v="14"/>
    <n v="31"/>
    <n v="1238.952"/>
    <n v="88.4965714285714"/>
    <n v="1"/>
    <n v="2.21428571428571"/>
    <n v="386.702"/>
    <n v="0.31212024356068702"/>
    <n v="-62.6980000000001"/>
    <n v="-5.0605673181850601E-2"/>
  </r>
  <r>
    <x v="0"/>
    <x v="98"/>
    <x v="98"/>
    <x v="0"/>
    <x v="0"/>
    <x v="0"/>
    <x v="0"/>
    <x v="0"/>
    <n v="21"/>
    <n v="30"/>
    <n v="79"/>
    <n v="3907.3679999999999"/>
    <n v="186.065142857143"/>
    <n v="1.4285714285714299"/>
    <n v="2.6333333333333302"/>
    <n v="1590.6179999999999"/>
    <n v="0.40708169796138999"/>
    <n v="972.61800000000005"/>
    <n v="0.24891896540075101"/>
  </r>
  <r>
    <x v="0"/>
    <x v="99"/>
    <x v="99"/>
    <x v="4"/>
    <x v="32"/>
    <x v="3"/>
    <x v="0"/>
    <x v="1"/>
    <n v="111"/>
    <n v="201"/>
    <n v="875"/>
    <n v="38348.82"/>
    <n v="345.48486486486502"/>
    <n v="1.8108108108108101"/>
    <n v="4.3532338308457703"/>
    <n v="11100.37"/>
    <n v="0.28945792856207803"/>
    <n v="7196.17"/>
    <n v="0.187650363166324"/>
  </r>
  <r>
    <x v="0"/>
    <x v="100"/>
    <x v="100"/>
    <x v="4"/>
    <x v="19"/>
    <x v="3"/>
    <x v="0"/>
    <x v="1"/>
    <n v="62"/>
    <n v="89"/>
    <n v="375"/>
    <n v="16721.46"/>
    <n v="269.70096774193598"/>
    <n v="1.43548387096774"/>
    <n v="4.2134831460674196"/>
    <n v="5577.61"/>
    <n v="0.33355998818284999"/>
    <n v="3424.81"/>
    <n v="0.204815249386118"/>
  </r>
  <r>
    <x v="0"/>
    <x v="101"/>
    <x v="101"/>
    <x v="0"/>
    <x v="0"/>
    <x v="0"/>
    <x v="0"/>
    <x v="0"/>
    <n v="18"/>
    <n v="45"/>
    <n v="99"/>
    <n v="5021.8069999999998"/>
    <n v="278.989277777778"/>
    <n v="2.5"/>
    <n v="2.2000000000000002"/>
    <n v="1136.2070000000001"/>
    <n v="0.22625461313029299"/>
    <n v="587.70699999999999"/>
    <n v="0.11703098107912099"/>
  </r>
  <r>
    <x v="0"/>
    <x v="102"/>
    <x v="102"/>
    <x v="3"/>
    <x v="17"/>
    <x v="5"/>
    <x v="1"/>
    <x v="0"/>
    <n v="19"/>
    <n v="48"/>
    <n v="108"/>
    <n v="4358.1629999999996"/>
    <n v="229.37700000000001"/>
    <n v="2.5263157894736801"/>
    <n v="2.25"/>
    <n v="535.21300000000099"/>
    <n v="0.12280701754386"/>
    <n v="-106.58699999999899"/>
    <n v="-2.44568640502889E-2"/>
  </r>
  <r>
    <x v="0"/>
    <x v="102"/>
    <x v="102"/>
    <x v="4"/>
    <x v="8"/>
    <x v="5"/>
    <x v="1"/>
    <x v="1"/>
    <n v="70"/>
    <n v="303"/>
    <n v="1668"/>
    <n v="61998.614999999998"/>
    <n v="885.69449999999995"/>
    <n v="4.3285714285714301"/>
    <n v="5.5049504950495001"/>
    <n v="7613.8650000000098"/>
    <n v="0.12280701754386"/>
    <n v="4946.8650000000098"/>
    <n v="7.9789927565317498E-2"/>
  </r>
  <r>
    <x v="0"/>
    <x v="102"/>
    <x v="102"/>
    <x v="0"/>
    <x v="0"/>
    <x v="5"/>
    <x v="1"/>
    <x v="0"/>
    <n v="50"/>
    <n v="104"/>
    <n v="266"/>
    <n v="8929.2780000000002"/>
    <n v="178.58555999999999"/>
    <n v="2.08"/>
    <n v="2.5576923076923102"/>
    <n v="1096.578"/>
    <n v="0.12280701754386"/>
    <n v="-406.421999999999"/>
    <n v="-4.5515662072566097E-2"/>
  </r>
  <r>
    <x v="0"/>
    <x v="103"/>
    <x v="103"/>
    <x v="0"/>
    <x v="15"/>
    <x v="0"/>
    <x v="0"/>
    <x v="0"/>
    <n v="6"/>
    <n v="35"/>
    <n v="116"/>
    <n v="4604.3760000000002"/>
    <n v="767.39599999999996"/>
    <n v="5.8333333333333304"/>
    <n v="3.3142857142857101"/>
    <n v="493.32600000000002"/>
    <n v="0.107142857142857"/>
    <n v="292.32600000000002"/>
    <n v="6.3488733326730995E-2"/>
  </r>
  <r>
    <x v="0"/>
    <x v="104"/>
    <x v="104"/>
    <x v="0"/>
    <x v="0"/>
    <x v="0"/>
    <x v="0"/>
    <x v="0"/>
    <n v="52"/>
    <n v="100"/>
    <n v="244"/>
    <n v="11548.291999999999"/>
    <n v="222.082538461539"/>
    <n v="1.92307692307692"/>
    <n v="2.44"/>
    <n v="3181.442"/>
    <n v="0.27549026297568502"/>
    <n v="1625.942"/>
    <n v="0.14079501973105599"/>
  </r>
  <r>
    <x v="0"/>
    <x v="105"/>
    <x v="105"/>
    <x v="1"/>
    <x v="1"/>
    <x v="1"/>
    <x v="0"/>
    <x v="0"/>
    <n v="14"/>
    <n v="14"/>
    <n v="32"/>
    <n v="1340.9760000000001"/>
    <n v="95.784000000000006"/>
    <n v="1"/>
    <n v="2.28571428571429"/>
    <n v="420.726"/>
    <n v="0.31374610731288199"/>
    <n v="-28.674000000000099"/>
    <n v="-2.1382933027884299E-2"/>
  </r>
  <r>
    <x v="0"/>
    <x v="106"/>
    <x v="106"/>
    <x v="5"/>
    <x v="10"/>
    <x v="4"/>
    <x v="0"/>
    <x v="0"/>
    <n v="3"/>
    <n v="3"/>
    <n v="12"/>
    <n v="151.904"/>
    <n v="50.634666666666703"/>
    <n v="1"/>
    <n v="4"/>
    <n v="62.454000000000001"/>
    <n v="0.41114124710343403"/>
    <n v="-46.295999999999999"/>
    <n v="-0.30477143459026801"/>
  </r>
  <r>
    <x v="0"/>
    <x v="107"/>
    <x v="107"/>
    <x v="1"/>
    <x v="3"/>
    <x v="1"/>
    <x v="0"/>
    <x v="0"/>
    <n v="21"/>
    <n v="38"/>
    <n v="82"/>
    <n v="3388.14"/>
    <n v="161.34"/>
    <n v="1.80952380952381"/>
    <n v="2.1578947368421102"/>
    <n v="564.69000000000005"/>
    <n v="0.16666666666666699"/>
    <n v="-128.11000000000001"/>
    <n v="-3.7811306498550898E-2"/>
  </r>
  <r>
    <x v="0"/>
    <x v="108"/>
    <x v="108"/>
    <x v="1"/>
    <x v="9"/>
    <x v="1"/>
    <x v="0"/>
    <x v="0"/>
    <n v="6"/>
    <n v="6"/>
    <n v="6"/>
    <n v="248.75200000000001"/>
    <n v="41.458666666666701"/>
    <n v="1"/>
    <n v="1"/>
    <n v="108.352"/>
    <n v="0.43558242747796999"/>
    <n v="-84.248000000000005"/>
    <n v="-0.33868270405866102"/>
  </r>
  <r>
    <x v="0"/>
    <x v="109"/>
    <x v="109"/>
    <x v="3"/>
    <x v="23"/>
    <x v="3"/>
    <x v="1"/>
    <x v="0"/>
    <n v="19"/>
    <n v="28"/>
    <n v="55"/>
    <n v="3072.36"/>
    <n v="161.70315789473699"/>
    <n v="1.4736842105263199"/>
    <n v="1.96428571428571"/>
    <n v="1215.1600000000001"/>
    <n v="0.39551354658959198"/>
    <n v="595.36"/>
    <n v="0.19377937481284699"/>
  </r>
  <r>
    <x v="0"/>
    <x v="109"/>
    <x v="109"/>
    <x v="4"/>
    <x v="32"/>
    <x v="3"/>
    <x v="1"/>
    <x v="0"/>
    <n v="17"/>
    <n v="26"/>
    <n v="48"/>
    <n v="2417.2159999999999"/>
    <n v="142.189176470588"/>
    <n v="1.52941176470588"/>
    <n v="1.84615384615385"/>
    <n v="711.96600000000001"/>
    <n v="0.29453966877597998"/>
    <n v="119.76600000000001"/>
    <n v="4.9547082263231797E-2"/>
  </r>
  <r>
    <x v="0"/>
    <x v="110"/>
    <x v="110"/>
    <x v="0"/>
    <x v="0"/>
    <x v="0"/>
    <x v="0"/>
    <x v="0"/>
    <n v="29"/>
    <n v="73"/>
    <n v="223"/>
    <n v="10883.3544"/>
    <n v="375.28808275862099"/>
    <n v="2.5172413793103399"/>
    <n v="3.0547945205479499"/>
    <n v="2265.7543999999998"/>
    <n v="0.20818529992922"/>
    <n v="1381.2544"/>
    <n v="0.126914400582232"/>
  </r>
  <r>
    <x v="0"/>
    <x v="111"/>
    <x v="111"/>
    <x v="0"/>
    <x v="0"/>
    <x v="0"/>
    <x v="0"/>
    <x v="1"/>
    <n v="38"/>
    <n v="100"/>
    <n v="430"/>
    <n v="20854.856"/>
    <n v="548.81200000000001"/>
    <n v="2.6315789473684199"/>
    <n v="4.3"/>
    <n v="8522.2559999999994"/>
    <n v="0.40864612059656502"/>
    <n v="7359.7560000000003"/>
    <n v="0.352903707414714"/>
  </r>
  <r>
    <x v="0"/>
    <x v="112"/>
    <x v="112"/>
    <x v="4"/>
    <x v="18"/>
    <x v="3"/>
    <x v="0"/>
    <x v="1"/>
    <n v="30"/>
    <n v="186"/>
    <n v="1717"/>
    <n v="60838.038"/>
    <n v="2027.9346"/>
    <n v="6.2"/>
    <n v="9.2311827956989205"/>
    <n v="7471.3380000000097"/>
    <n v="0.12280701754386"/>
    <n v="6259.9380000000101"/>
    <n v="0.10289513281148201"/>
  </r>
  <r>
    <x v="0"/>
    <x v="113"/>
    <x v="113"/>
    <x v="3"/>
    <x v="4"/>
    <x v="3"/>
    <x v="1"/>
    <x v="2"/>
    <n v="40"/>
    <n v="367"/>
    <n v="2870"/>
    <n v="92549.554000000004"/>
    <n v="2313.7388500000002"/>
    <n v="9.1750000000000007"/>
    <n v="7.8201634877384203"/>
    <n v="5238.6540000000005"/>
    <n v="5.6603773584905703E-2"/>
    <n v="3637.6239999999998"/>
    <n v="3.9304608642414397E-2"/>
  </r>
  <r>
    <x v="0"/>
    <x v="113"/>
    <x v="113"/>
    <x v="2"/>
    <x v="13"/>
    <x v="3"/>
    <x v="1"/>
    <x v="2"/>
    <n v="115"/>
    <n v="644"/>
    <n v="3801"/>
    <n v="128529.13400000001"/>
    <n v="1117.6446434782599"/>
    <n v="5.6"/>
    <n v="5.9021739130434803"/>
    <n v="7275.2340000000004"/>
    <n v="5.6603773584905703E-2"/>
    <n v="2890.6840000000002"/>
    <n v="2.2490496201429299E-2"/>
  </r>
  <r>
    <x v="0"/>
    <x v="113"/>
    <x v="113"/>
    <x v="4"/>
    <x v="5"/>
    <x v="3"/>
    <x v="1"/>
    <x v="3"/>
    <n v="77"/>
    <n v="817"/>
    <n v="8173"/>
    <n v="256703.43299999999"/>
    <n v="3333.8108181818202"/>
    <n v="10.6103896103896"/>
    <n v="10.0036719706242"/>
    <n v="14530.383"/>
    <n v="5.6603773584905703E-2"/>
    <n v="11147.883"/>
    <n v="4.3427089656413002E-2"/>
  </r>
  <r>
    <x v="0"/>
    <x v="113"/>
    <x v="113"/>
    <x v="1"/>
    <x v="3"/>
    <x v="3"/>
    <x v="1"/>
    <x v="2"/>
    <n v="70"/>
    <n v="550"/>
    <n v="3935"/>
    <n v="129532.795"/>
    <n v="1850.4684999999999"/>
    <n v="7.8571428571428603"/>
    <n v="7.1545454545454499"/>
    <n v="7332.0450000000101"/>
    <n v="5.6603773584905703E-2"/>
    <n v="4593.5250000000096"/>
    <n v="3.54622549447806E-2"/>
  </r>
  <r>
    <x v="0"/>
    <x v="113"/>
    <x v="113"/>
    <x v="5"/>
    <x v="16"/>
    <x v="3"/>
    <x v="1"/>
    <x v="1"/>
    <n v="53"/>
    <n v="291"/>
    <n v="1323"/>
    <n v="42277.623"/>
    <n v="797.69100000000003"/>
    <n v="5.4905660377358503"/>
    <n v="4.5463917525773203"/>
    <n v="2393.0729999999999"/>
    <n v="5.6603773584905703E-2"/>
    <n v="176.80300000000099"/>
    <n v="4.1819522351103002E-3"/>
  </r>
  <r>
    <x v="0"/>
    <x v="114"/>
    <x v="114"/>
    <x v="3"/>
    <x v="24"/>
    <x v="1"/>
    <x v="1"/>
    <x v="1"/>
    <n v="99"/>
    <n v="287"/>
    <n v="1113"/>
    <n v="42606.18"/>
    <n v="430.36545454545501"/>
    <n v="2.8989898989899001"/>
    <n v="3.8780487804877999"/>
    <n v="7101.03"/>
    <n v="0.16666666666666699"/>
    <n v="3720.18"/>
    <n v="8.7315502117298494E-2"/>
  </r>
  <r>
    <x v="0"/>
    <x v="114"/>
    <x v="114"/>
    <x v="4"/>
    <x v="32"/>
    <x v="1"/>
    <x v="1"/>
    <x v="0"/>
    <n v="26"/>
    <n v="65"/>
    <n v="193"/>
    <n v="8570.64"/>
    <n v="329.64"/>
    <n v="2.5"/>
    <n v="2.9692307692307698"/>
    <n v="1428.44"/>
    <n v="0.16666666666666699"/>
    <n v="493.04"/>
    <n v="5.7526625782905301E-2"/>
  </r>
  <r>
    <x v="0"/>
    <x v="114"/>
    <x v="114"/>
    <x v="0"/>
    <x v="26"/>
    <x v="1"/>
    <x v="1"/>
    <x v="1"/>
    <n v="119"/>
    <n v="344"/>
    <n v="1681"/>
    <n v="67877.94"/>
    <n v="570.40285714285699"/>
    <n v="2.8907563025210101"/>
    <n v="4.8866279069767398"/>
    <n v="11312.99"/>
    <n v="0.16666666666666699"/>
    <n v="7641.4899999999898"/>
    <n v="0.11257692852788399"/>
  </r>
  <r>
    <x v="0"/>
    <x v="114"/>
    <x v="114"/>
    <x v="1"/>
    <x v="1"/>
    <x v="1"/>
    <x v="1"/>
    <x v="0"/>
    <n v="53"/>
    <n v="140"/>
    <n v="411"/>
    <n v="13573.74"/>
    <n v="256.10830188679199"/>
    <n v="2.64150943396226"/>
    <n v="2.9357142857142899"/>
    <n v="2262.29"/>
    <n v="0.16666666666666699"/>
    <n v="466.38999999999902"/>
    <n v="3.43597269433479E-2"/>
  </r>
  <r>
    <x v="0"/>
    <x v="115"/>
    <x v="115"/>
    <x v="4"/>
    <x v="7"/>
    <x v="3"/>
    <x v="0"/>
    <x v="0"/>
    <n v="22"/>
    <n v="42"/>
    <n v="87"/>
    <n v="5047.3040000000001"/>
    <n v="229.422909090909"/>
    <n v="1.9090909090909101"/>
    <n v="2.0714285714285698"/>
    <n v="1861.904"/>
    <n v="0.36889079793885998"/>
    <n v="1085.5039999999999"/>
    <n v="0.21506610261636699"/>
  </r>
  <r>
    <x v="0"/>
    <x v="116"/>
    <x v="116"/>
    <x v="3"/>
    <x v="12"/>
    <x v="5"/>
    <x v="0"/>
    <x v="0"/>
    <n v="44"/>
    <n v="62"/>
    <n v="218"/>
    <n v="9606.8304000000007"/>
    <n v="218.337054545455"/>
    <n v="1.4090909090909101"/>
    <n v="3.5161290322580601"/>
    <n v="2877.4803999999999"/>
    <n v="0.29952443003469698"/>
    <n v="1445.2804000000001"/>
    <n v="0.15044300147112"/>
  </r>
  <r>
    <x v="0"/>
    <x v="117"/>
    <x v="117"/>
    <x v="0"/>
    <x v="0"/>
    <x v="0"/>
    <x v="0"/>
    <x v="0"/>
    <n v="12"/>
    <n v="32"/>
    <n v="119"/>
    <n v="6036.6480000000001"/>
    <n v="503.05399999999997"/>
    <n v="2.6666666666666701"/>
    <n v="3.71875"/>
    <n v="1858.848"/>
    <n v="0.30792718077979703"/>
    <n v="1490.848"/>
    <n v="0.24696619713456899"/>
  </r>
  <r>
    <x v="0"/>
    <x v="118"/>
    <x v="118"/>
    <x v="1"/>
    <x v="1"/>
    <x v="1"/>
    <x v="0"/>
    <x v="0"/>
    <n v="8"/>
    <n v="24"/>
    <n v="70"/>
    <n v="2427.11"/>
    <n v="303.38875000000002"/>
    <n v="3"/>
    <n v="2.9166666666666701"/>
    <n v="777.66"/>
    <n v="0.32040575004841099"/>
    <n v="503.81"/>
    <n v="0.20757608843439301"/>
  </r>
  <r>
    <x v="0"/>
    <x v="119"/>
    <x v="119"/>
    <x v="5"/>
    <x v="22"/>
    <x v="4"/>
    <x v="0"/>
    <x v="0"/>
    <n v="21"/>
    <n v="84"/>
    <n v="344"/>
    <n v="14761.140799999999"/>
    <n v="702.91146666666702"/>
    <n v="4"/>
    <n v="4.0952380952380896"/>
    <n v="3581.9407999999999"/>
    <n v="0.242660160791908"/>
    <n v="2743.1808000000001"/>
    <n v="0.18583799431003301"/>
  </r>
  <r>
    <x v="0"/>
    <x v="120"/>
    <x v="120"/>
    <x v="4"/>
    <x v="7"/>
    <x v="3"/>
    <x v="0"/>
    <x v="0"/>
    <n v="15"/>
    <n v="49"/>
    <n v="103"/>
    <n v="4470.3760000000002"/>
    <n v="298.02506666666699"/>
    <n v="3.2666666666666702"/>
    <n v="2.1020408163265301"/>
    <n v="1466.7760000000001"/>
    <n v="0.32811020817935699"/>
    <n v="912.976"/>
    <n v="0.20422801124558701"/>
  </r>
  <r>
    <x v="0"/>
    <x v="121"/>
    <x v="121"/>
    <x v="5"/>
    <x v="10"/>
    <x v="4"/>
    <x v="0"/>
    <x v="0"/>
    <n v="5"/>
    <n v="5"/>
    <n v="17"/>
    <n v="1302.2639999999999"/>
    <n v="260.45280000000002"/>
    <n v="1"/>
    <n v="3.4"/>
    <n v="272.41399999999999"/>
    <n v="0.20918492717298501"/>
    <n v="91.1640000000003"/>
    <n v="7.0004238771862098E-2"/>
  </r>
  <r>
    <x v="0"/>
    <x v="122"/>
    <x v="122"/>
    <x v="3"/>
    <x v="17"/>
    <x v="5"/>
    <x v="0"/>
    <x v="0"/>
    <n v="1"/>
    <n v="1"/>
    <n v="1"/>
    <n v="7.992"/>
    <n v="7.992"/>
    <n v="1"/>
    <n v="1"/>
    <n v="2.492"/>
    <n v="0.311811811811812"/>
    <n v="-29.608000000000001"/>
    <n v="-3.7047047047046999"/>
  </r>
  <r>
    <x v="0"/>
    <x v="123"/>
    <x v="123"/>
    <x v="3"/>
    <x v="23"/>
    <x v="5"/>
    <x v="0"/>
    <x v="0"/>
    <n v="30"/>
    <n v="71"/>
    <n v="247"/>
    <n v="12354.824000000001"/>
    <n v="411.82746666666702"/>
    <n v="2.3666666666666698"/>
    <n v="3.47887323943662"/>
    <n v="4522.0739999999996"/>
    <n v="0.36601686920024101"/>
    <n v="3515.0740000000001"/>
    <n v="0.28451024474326803"/>
  </r>
  <r>
    <x v="0"/>
    <x v="124"/>
    <x v="124"/>
    <x v="5"/>
    <x v="10"/>
    <x v="4"/>
    <x v="0"/>
    <x v="0"/>
    <n v="39"/>
    <n v="57"/>
    <n v="156"/>
    <n v="7723.5519999999997"/>
    <n v="198.03979487179501"/>
    <n v="1.4615384615384599"/>
    <n v="2.7368421052631602"/>
    <n v="2867.3020000000001"/>
    <n v="0.37124136666652902"/>
    <n v="1431.0519999999999"/>
    <n v="0.18528418012852099"/>
  </r>
  <r>
    <x v="0"/>
    <x v="125"/>
    <x v="125"/>
    <x v="1"/>
    <x v="9"/>
    <x v="1"/>
    <x v="0"/>
    <x v="0"/>
    <n v="11"/>
    <n v="15"/>
    <n v="21"/>
    <n v="1102.232"/>
    <n v="100.202909090909"/>
    <n v="1.36363636363636"/>
    <n v="1.4"/>
    <n v="441.83199999999999"/>
    <n v="0.40085208921533799"/>
    <n v="84.331999999999994"/>
    <n v="7.6510208377183794E-2"/>
  </r>
  <r>
    <x v="0"/>
    <x v="126"/>
    <x v="126"/>
    <x v="2"/>
    <x v="21"/>
    <x v="2"/>
    <x v="0"/>
    <x v="1"/>
    <n v="131"/>
    <n v="333"/>
    <n v="1609"/>
    <n v="68397.055200000003"/>
    <n v="522.11492519084004"/>
    <n v="2.5419847328244298"/>
    <n v="4.8318318318318303"/>
    <n v="19852.405200000001"/>
    <n v="0.290252338232246"/>
    <n v="15297.405199999999"/>
    <n v="0.223655903829029"/>
  </r>
  <r>
    <x v="0"/>
    <x v="127"/>
    <x v="127"/>
    <x v="2"/>
    <x v="20"/>
    <x v="2"/>
    <x v="0"/>
    <x v="0"/>
    <n v="42"/>
    <n v="78"/>
    <n v="177"/>
    <n v="8436.1839999999993"/>
    <n v="200.86152380952399"/>
    <n v="1.8571428571428601"/>
    <n v="2.2692307692307701"/>
    <n v="3072.1840000000002"/>
    <n v="0.36416749563546702"/>
    <n v="1642.384"/>
    <n v="0.19468328334232601"/>
  </r>
  <r>
    <x v="0"/>
    <x v="128"/>
    <x v="128"/>
    <x v="3"/>
    <x v="12"/>
    <x v="5"/>
    <x v="0"/>
    <x v="1"/>
    <n v="86"/>
    <n v="197"/>
    <n v="885"/>
    <n v="37018.205000000002"/>
    <n v="430.444244186047"/>
    <n v="2.2906976744185998"/>
    <n v="4.4923857868020303"/>
    <n v="11035.705"/>
    <n v="0.298115616356871"/>
    <n v="8154.1049999999996"/>
    <n v="0.220272836027571"/>
  </r>
  <r>
    <x v="0"/>
    <x v="129"/>
    <x v="129"/>
    <x v="1"/>
    <x v="3"/>
    <x v="1"/>
    <x v="0"/>
    <x v="2"/>
    <n v="141"/>
    <n v="515"/>
    <n v="1885"/>
    <n v="77204.820000000007"/>
    <n v="547.55191489361698"/>
    <n v="3.6524822695035501"/>
    <n v="3.6601941747572799"/>
    <n v="12867.47"/>
    <n v="0.16666666666666699"/>
    <n v="7937.67"/>
    <n v="0.102813140423098"/>
  </r>
  <r>
    <x v="0"/>
    <x v="130"/>
    <x v="130"/>
    <x v="5"/>
    <x v="22"/>
    <x v="4"/>
    <x v="0"/>
    <x v="0"/>
    <n v="7"/>
    <n v="17"/>
    <n v="44"/>
    <n v="1403.9007999999999"/>
    <n v="200.557257142857"/>
    <n v="2.4285714285714302"/>
    <n v="2.5882352941176499"/>
    <n v="417.75080000000003"/>
    <n v="0.29756432933153099"/>
    <n v="151.5008"/>
    <n v="0.107914177411965"/>
  </r>
  <r>
    <x v="0"/>
    <x v="131"/>
    <x v="131"/>
    <x v="3"/>
    <x v="17"/>
    <x v="5"/>
    <x v="0"/>
    <x v="0"/>
    <n v="7"/>
    <n v="10"/>
    <n v="24"/>
    <n v="734.20799999999997"/>
    <n v="104.886857142857"/>
    <n v="1.4285714285714299"/>
    <n v="2.4"/>
    <n v="307.858"/>
    <n v="0.41930624564156199"/>
    <n v="79.858000000000004"/>
    <n v="0.108767542712692"/>
  </r>
  <r>
    <x v="0"/>
    <x v="132"/>
    <x v="132"/>
    <x v="4"/>
    <x v="7"/>
    <x v="3"/>
    <x v="0"/>
    <x v="0"/>
    <n v="21"/>
    <n v="33"/>
    <n v="72"/>
    <n v="3528.2240000000002"/>
    <n v="168.01066666666699"/>
    <n v="1.5714285714285701"/>
    <n v="2.1818181818181799"/>
    <n v="1362.624"/>
    <n v="0.38620677145215299"/>
    <n v="630.024"/>
    <n v="0.17856689371196399"/>
  </r>
  <r>
    <x v="0"/>
    <x v="133"/>
    <x v="133"/>
    <x v="1"/>
    <x v="1"/>
    <x v="1"/>
    <x v="0"/>
    <x v="1"/>
    <n v="107"/>
    <n v="293"/>
    <n v="1104"/>
    <n v="41889.42"/>
    <n v="391.48990654205602"/>
    <n v="2.7383177570093502"/>
    <n v="3.7679180887372001"/>
    <n v="6981.57"/>
    <n v="0.16666666666666699"/>
    <n v="3348.32"/>
    <n v="7.99323552343289E-2"/>
  </r>
  <r>
    <x v="0"/>
    <x v="134"/>
    <x v="134"/>
    <x v="3"/>
    <x v="23"/>
    <x v="5"/>
    <x v="0"/>
    <x v="0"/>
    <n v="22"/>
    <n v="40"/>
    <n v="153"/>
    <n v="8072.3760000000002"/>
    <n v="366.92618181818199"/>
    <n v="1.8181818181818199"/>
    <n v="3.8250000000000002"/>
    <n v="2891.7260000000001"/>
    <n v="0.35822488942536901"/>
    <n v="2165.7260000000001"/>
    <n v="0.26828854354653497"/>
  </r>
  <r>
    <x v="0"/>
    <x v="135"/>
    <x v="135"/>
    <x v="3"/>
    <x v="23"/>
    <x v="5"/>
    <x v="0"/>
    <x v="0"/>
    <n v="32"/>
    <n v="41"/>
    <n v="90"/>
    <n v="5069.68"/>
    <n v="158.42750000000001"/>
    <n v="1.28125"/>
    <n v="2.1951219512195101"/>
    <n v="1782.98"/>
    <n v="0.35169478152467198"/>
    <n v="745.88"/>
    <n v="0.147125656846191"/>
  </r>
  <r>
    <x v="0"/>
    <x v="136"/>
    <x v="136"/>
    <x v="0"/>
    <x v="0"/>
    <x v="0"/>
    <x v="0"/>
    <x v="0"/>
    <n v="18"/>
    <n v="18"/>
    <n v="53"/>
    <n v="2402.2584000000002"/>
    <n v="133.4588"/>
    <n v="1"/>
    <n v="2.9444444444444402"/>
    <n v="755.50840000000005"/>
    <n v="0.31449922289791998"/>
    <n v="233.50839999999999"/>
    <n v="9.7203697986861098E-2"/>
  </r>
  <r>
    <x v="0"/>
    <x v="137"/>
    <x v="137"/>
    <x v="3"/>
    <x v="4"/>
    <x v="5"/>
    <x v="0"/>
    <x v="1"/>
    <n v="238"/>
    <n v="509"/>
    <n v="1705"/>
    <n v="65306.428999999996"/>
    <n v="274.39676050420098"/>
    <n v="2.1386554621848699"/>
    <n v="3.3497053045186602"/>
    <n v="13566.579"/>
    <n v="0.20773726580579099"/>
    <n v="5633.6289999999999"/>
    <n v="8.6264539131361798E-2"/>
  </r>
  <r>
    <x v="0"/>
    <x v="138"/>
    <x v="138"/>
    <x v="3"/>
    <x v="13"/>
    <x v="3"/>
    <x v="1"/>
    <x v="1"/>
    <n v="97"/>
    <n v="300"/>
    <n v="1611"/>
    <n v="56678.64"/>
    <n v="584.31587628865998"/>
    <n v="3.0927835051546402"/>
    <n v="5.37"/>
    <n v="9446.44"/>
    <n v="0.16666666666666699"/>
    <n v="6114.94"/>
    <n v="0.107887909801647"/>
  </r>
  <r>
    <x v="0"/>
    <x v="138"/>
    <x v="138"/>
    <x v="4"/>
    <x v="7"/>
    <x v="3"/>
    <x v="1"/>
    <x v="0"/>
    <n v="13"/>
    <n v="27"/>
    <n v="86"/>
    <n v="2300.6999999999998"/>
    <n v="176.97692307692299"/>
    <n v="2.0769230769230802"/>
    <n v="3.18518518518519"/>
    <n v="383.45"/>
    <n v="0.16666666666666699"/>
    <n v="-77.95"/>
    <n v="-3.3880992741339599E-2"/>
  </r>
  <r>
    <x v="0"/>
    <x v="139"/>
    <x v="139"/>
    <x v="2"/>
    <x v="2"/>
    <x v="2"/>
    <x v="0"/>
    <x v="0"/>
    <n v="41"/>
    <n v="69"/>
    <n v="304"/>
    <n v="14988.768"/>
    <n v="365.57970731707297"/>
    <n v="1.68292682926829"/>
    <n v="4.4057971014492798"/>
    <n v="5390.5680000000002"/>
    <n v="0.35964049880550603"/>
    <n v="4002.6680000000001"/>
    <n v="0.26704449625212701"/>
  </r>
  <r>
    <x v="0"/>
    <x v="140"/>
    <x v="140"/>
    <x v="3"/>
    <x v="28"/>
    <x v="1"/>
    <x v="1"/>
    <x v="1"/>
    <n v="59"/>
    <n v="243"/>
    <n v="806"/>
    <n v="31784.795999999998"/>
    <n v="538.725355932203"/>
    <n v="4.1186440677966099"/>
    <n v="3.3168724279835402"/>
    <n v="3903.3960000000002"/>
    <n v="0.12280701754386"/>
    <n v="1814.2460000000001"/>
    <n v="5.7079051254568497E-2"/>
  </r>
  <r>
    <x v="0"/>
    <x v="140"/>
    <x v="140"/>
    <x v="1"/>
    <x v="3"/>
    <x v="1"/>
    <x v="1"/>
    <x v="0"/>
    <n v="5"/>
    <n v="75"/>
    <n v="231"/>
    <n v="7443.402"/>
    <n v="1488.6804"/>
    <n v="15"/>
    <n v="3.08"/>
    <n v="914.10200000000202"/>
    <n v="0.12280701754386"/>
    <n v="690.90200000000198"/>
    <n v="9.2820729016114101E-2"/>
  </r>
  <r>
    <x v="0"/>
    <x v="141"/>
    <x v="141"/>
    <x v="4"/>
    <x v="7"/>
    <x v="3"/>
    <x v="0"/>
    <x v="0"/>
    <n v="31"/>
    <n v="49"/>
    <n v="121"/>
    <n v="6531.8320000000003"/>
    <n v="210.70425806451601"/>
    <n v="1.5806451612903201"/>
    <n v="2.4693877551020398"/>
    <n v="2024.7819999999999"/>
    <n v="0.309986845956846"/>
    <n v="942.98200000000099"/>
    <n v="0.144367154574704"/>
  </r>
  <r>
    <x v="0"/>
    <x v="142"/>
    <x v="142"/>
    <x v="0"/>
    <x v="0"/>
    <x v="0"/>
    <x v="0"/>
    <x v="1"/>
    <n v="129"/>
    <n v="469"/>
    <n v="1637"/>
    <n v="60273.385399999999"/>
    <n v="467.23554573643401"/>
    <n v="3.6356589147286802"/>
    <n v="3.4904051172707899"/>
    <n v="7713.3353999999999"/>
    <n v="0.12797249314620401"/>
    <n v="3638.3353999999999"/>
    <n v="6.0363879942273803E-2"/>
  </r>
  <r>
    <x v="0"/>
    <x v="143"/>
    <x v="143"/>
    <x v="2"/>
    <x v="21"/>
    <x v="2"/>
    <x v="0"/>
    <x v="1"/>
    <n v="53"/>
    <n v="209"/>
    <n v="648"/>
    <n v="25466.004799999999"/>
    <n v="480.49065660377403"/>
    <n v="3.9433962264150901"/>
    <n v="3.1004784688995199"/>
    <n v="7730.4047999999902"/>
    <n v="0.30355781602617099"/>
    <n v="5806.7048000000004"/>
    <n v="0.228017894664027"/>
  </r>
  <r>
    <x v="0"/>
    <x v="144"/>
    <x v="144"/>
    <x v="3"/>
    <x v="12"/>
    <x v="0"/>
    <x v="1"/>
    <x v="1"/>
    <n v="109"/>
    <n v="229"/>
    <n v="1122"/>
    <n v="39144.120000000003"/>
    <n v="359.12036697247697"/>
    <n v="2.1009174311926602"/>
    <n v="4.8995633187772896"/>
    <n v="6524.02"/>
    <n v="0.16666666666666699"/>
    <n v="2894.77"/>
    <n v="7.3951592218703593E-2"/>
  </r>
  <r>
    <x v="0"/>
    <x v="144"/>
    <x v="144"/>
    <x v="4"/>
    <x v="34"/>
    <x v="0"/>
    <x v="1"/>
    <x v="1"/>
    <n v="105"/>
    <n v="200"/>
    <n v="825"/>
    <n v="31753.86"/>
    <n v="302.417714285714"/>
    <n v="1.9047619047619"/>
    <n v="4.125"/>
    <n v="5292.31"/>
    <n v="0.16666666666666699"/>
    <n v="1588.51"/>
    <n v="5.00257291554475E-2"/>
  </r>
  <r>
    <x v="0"/>
    <x v="144"/>
    <x v="144"/>
    <x v="0"/>
    <x v="26"/>
    <x v="0"/>
    <x v="1"/>
    <x v="1"/>
    <n v="100"/>
    <n v="429"/>
    <n v="2072"/>
    <n v="71744.7"/>
    <n v="717.447"/>
    <n v="4.29"/>
    <n v="4.8298368298368297"/>
    <n v="11957.45"/>
    <n v="0.16666666666666699"/>
    <n v="8739.4500000000007"/>
    <n v="0.121813179231358"/>
  </r>
  <r>
    <x v="0"/>
    <x v="145"/>
    <x v="145"/>
    <x v="2"/>
    <x v="21"/>
    <x v="2"/>
    <x v="0"/>
    <x v="1"/>
    <n v="30"/>
    <n v="114"/>
    <n v="436"/>
    <n v="16742.82"/>
    <n v="558.09400000000005"/>
    <n v="3.8"/>
    <n v="3.8245614035087701"/>
    <n v="2790.47"/>
    <n v="0.16666666666666699"/>
    <n v="1707.27"/>
    <n v="0.101970277408465"/>
  </r>
  <r>
    <x v="0"/>
    <x v="146"/>
    <x v="146"/>
    <x v="1"/>
    <x v="9"/>
    <x v="1"/>
    <x v="0"/>
    <x v="0"/>
    <n v="45"/>
    <n v="71"/>
    <n v="188"/>
    <n v="7858.4960000000101"/>
    <n v="174.63324444444501"/>
    <n v="1.5777777777777799"/>
    <n v="2.6478873239436602"/>
    <n v="2932.596"/>
    <n v="0.37317522335062597"/>
    <n v="1459.4960000000001"/>
    <n v="0.185722051649578"/>
  </r>
  <r>
    <x v="0"/>
    <x v="147"/>
    <x v="147"/>
    <x v="0"/>
    <x v="0"/>
    <x v="0"/>
    <x v="0"/>
    <x v="0"/>
    <n v="36"/>
    <n v="54"/>
    <n v="169"/>
    <n v="6259.9031999999997"/>
    <n v="173.8862"/>
    <n v="1.5"/>
    <n v="3.1296296296296302"/>
    <n v="2038.4531999999999"/>
    <n v="0.32563653699948603"/>
    <n v="976.45320000000004"/>
    <n v="0.15598535133897901"/>
  </r>
  <r>
    <x v="0"/>
    <x v="148"/>
    <x v="148"/>
    <x v="1"/>
    <x v="3"/>
    <x v="1"/>
    <x v="0"/>
    <x v="0"/>
    <n v="64"/>
    <n v="73"/>
    <n v="336"/>
    <n v="8846.8799999999992"/>
    <n v="138.23249999999999"/>
    <n v="1.140625"/>
    <n v="4.6027397260273997"/>
    <n v="1474.48"/>
    <n v="0.16666666666666699"/>
    <n v="-589.82000000000005"/>
    <n v="-6.6669831624256298E-2"/>
  </r>
  <r>
    <x v="0"/>
    <x v="149"/>
    <x v="149"/>
    <x v="0"/>
    <x v="15"/>
    <x v="0"/>
    <x v="0"/>
    <x v="1"/>
    <n v="66"/>
    <n v="189"/>
    <n v="790"/>
    <n v="22951.65"/>
    <n v="347.75227272727301"/>
    <n v="2.8636363636363602"/>
    <n v="4.1798941798941804"/>
    <n v="0"/>
    <n v="0"/>
    <n v="-2035.5"/>
    <n v="-8.8686434308644493E-2"/>
  </r>
  <r>
    <x v="0"/>
    <x v="150"/>
    <x v="150"/>
    <x v="0"/>
    <x v="6"/>
    <x v="0"/>
    <x v="0"/>
    <x v="3"/>
    <n v="207"/>
    <n v="426"/>
    <n v="5312"/>
    <n v="182890.3075"/>
    <n v="883.52805555555597"/>
    <n v="2.0579710144927499"/>
    <n v="12.4694835680751"/>
    <n v="23855.2575"/>
    <n v="0.13043478260869601"/>
    <n v="17635.7575"/>
    <n v="9.6428059753795203E-2"/>
  </r>
  <r>
    <x v="0"/>
    <x v="151"/>
    <x v="151"/>
    <x v="4"/>
    <x v="32"/>
    <x v="3"/>
    <x v="0"/>
    <x v="1"/>
    <n v="88"/>
    <n v="375"/>
    <n v="1605"/>
    <n v="70140.123000000007"/>
    <n v="797.04685227272705"/>
    <n v="4.2613636363636402"/>
    <n v="4.28"/>
    <n v="21968.172999999999"/>
    <n v="0.31320408434413499"/>
    <n v="18625.573"/>
    <n v="0.26554805157669897"/>
  </r>
  <r>
    <x v="0"/>
    <x v="152"/>
    <x v="152"/>
    <x v="3"/>
    <x v="24"/>
    <x v="5"/>
    <x v="0"/>
    <x v="1"/>
    <n v="83"/>
    <n v="188"/>
    <n v="764"/>
    <n v="26253.48"/>
    <n v="316.306987951807"/>
    <n v="2.26506024096386"/>
    <n v="4.0638297872340399"/>
    <n v="4375.58"/>
    <n v="0.16666666666666699"/>
    <n v="1596.88"/>
    <n v="6.0825460091386001E-2"/>
  </r>
  <r>
    <x v="0"/>
    <x v="153"/>
    <x v="153"/>
    <x v="5"/>
    <x v="22"/>
    <x v="4"/>
    <x v="0"/>
    <x v="0"/>
    <n v="19"/>
    <n v="38"/>
    <n v="149"/>
    <n v="5707.8072000000002"/>
    <n v="300.41090526315799"/>
    <n v="2"/>
    <n v="3.92105263157895"/>
    <n v="1582.9072000000001"/>
    <n v="0.277323172373447"/>
    <n v="870.40719999999999"/>
    <n v="0.15249414871616501"/>
  </r>
  <r>
    <x v="0"/>
    <x v="154"/>
    <x v="154"/>
    <x v="4"/>
    <x v="34"/>
    <x v="3"/>
    <x v="0"/>
    <x v="1"/>
    <n v="120"/>
    <n v="425"/>
    <n v="1488"/>
    <n v="59038.32"/>
    <n v="491.98599999999999"/>
    <n v="3.5416666666666701"/>
    <n v="3.50117647058824"/>
    <n v="9839.7199999999993"/>
    <n v="0.16666666666666699"/>
    <n v="5379.32"/>
    <n v="9.1115736355641505E-2"/>
  </r>
  <r>
    <x v="0"/>
    <x v="155"/>
    <x v="155"/>
    <x v="3"/>
    <x v="24"/>
    <x v="5"/>
    <x v="0"/>
    <x v="1"/>
    <n v="109"/>
    <n v="328"/>
    <n v="1185"/>
    <n v="53527.067999999999"/>
    <n v="491.07401834862401"/>
    <n v="3.0091743119266101"/>
    <n v="3.61280487804878"/>
    <n v="15581.268"/>
    <n v="0.29109137829107301"/>
    <n v="11841.468000000001"/>
    <n v="0.22122392356704501"/>
  </r>
  <r>
    <x v="0"/>
    <x v="156"/>
    <x v="156"/>
    <x v="0"/>
    <x v="0"/>
    <x v="0"/>
    <x v="0"/>
    <x v="0"/>
    <n v="35"/>
    <n v="62"/>
    <n v="170"/>
    <n v="7758.31"/>
    <n v="221.666"/>
    <n v="1.77142857142857"/>
    <n v="2.7419354838709702"/>
    <n v="1852.16"/>
    <n v="0.238732404350947"/>
    <n v="810.15999999999894"/>
    <n v="0.104424803855479"/>
  </r>
  <r>
    <x v="0"/>
    <x v="157"/>
    <x v="157"/>
    <x v="2"/>
    <x v="20"/>
    <x v="2"/>
    <x v="0"/>
    <x v="0"/>
    <n v="44"/>
    <n v="44"/>
    <n v="113"/>
    <n v="5287.0959999999995"/>
    <n v="120.161272727273"/>
    <n v="1"/>
    <n v="2.5681818181818201"/>
    <n v="1950.2460000000001"/>
    <n v="0.36886903509979702"/>
    <n v="493.846"/>
    <n v="9.3405907515203002E-2"/>
  </r>
  <r>
    <x v="0"/>
    <x v="158"/>
    <x v="158"/>
    <x v="3"/>
    <x v="17"/>
    <x v="5"/>
    <x v="0"/>
    <x v="0"/>
    <n v="16"/>
    <n v="27"/>
    <n v="73"/>
    <n v="3975.4160000000002"/>
    <n v="248.46350000000001"/>
    <n v="1.6875"/>
    <n v="2.7037037037037002"/>
    <n v="1304.866"/>
    <n v="0.32823382508899701"/>
    <n v="779.16600000000005"/>
    <n v="0.19599609198131701"/>
  </r>
  <r>
    <x v="0"/>
    <x v="159"/>
    <x v="159"/>
    <x v="0"/>
    <x v="0"/>
    <x v="0"/>
    <x v="0"/>
    <x v="0"/>
    <n v="9"/>
    <n v="19"/>
    <n v="57"/>
    <n v="2379.5439999999999"/>
    <n v="264.39377777777798"/>
    <n v="2.1111111111111098"/>
    <n v="3"/>
    <n v="980.84400000000005"/>
    <n v="0.41219830354051001"/>
    <n v="709.84400000000005"/>
    <n v="0.29831093688538601"/>
  </r>
  <r>
    <x v="0"/>
    <x v="160"/>
    <x v="160"/>
    <x v="3"/>
    <x v="12"/>
    <x v="5"/>
    <x v="1"/>
    <x v="0"/>
    <n v="61"/>
    <n v="125"/>
    <n v="278"/>
    <n v="10563.83"/>
    <n v="173.177540983607"/>
    <n v="2.0491803278688501"/>
    <n v="2.2240000000000002"/>
    <n v="1457.08"/>
    <n v="0.13793103448275901"/>
    <n v="-570.32000000000096"/>
    <n v="-5.3987994884431199E-2"/>
  </r>
  <r>
    <x v="0"/>
    <x v="160"/>
    <x v="160"/>
    <x v="4"/>
    <x v="5"/>
    <x v="5"/>
    <x v="1"/>
    <x v="3"/>
    <n v="96"/>
    <n v="627"/>
    <n v="4862"/>
    <n v="179827.43400000001"/>
    <n v="1873.2024375000001"/>
    <n v="6.53125"/>
    <n v="7.7543859649122799"/>
    <n v="24803.784"/>
    <n v="0.13793103448275901"/>
    <n v="20901.984"/>
    <n v="0.116233566453492"/>
  </r>
  <r>
    <x v="0"/>
    <x v="161"/>
    <x v="161"/>
    <x v="5"/>
    <x v="16"/>
    <x v="4"/>
    <x v="0"/>
    <x v="1"/>
    <n v="135"/>
    <n v="207"/>
    <n v="852"/>
    <n v="39331.785600000003"/>
    <n v="291.34656000000001"/>
    <n v="1.5333333333333301"/>
    <n v="4.1159420289855104"/>
    <n v="11733.035599999999"/>
    <n v="0.29830925347055598"/>
    <n v="6749.2856000000002"/>
    <n v="0.171598759045407"/>
  </r>
  <r>
    <x v="0"/>
    <x v="162"/>
    <x v="162"/>
    <x v="5"/>
    <x v="22"/>
    <x v="4"/>
    <x v="0"/>
    <x v="1"/>
    <n v="84"/>
    <n v="291"/>
    <n v="1093"/>
    <n v="49227.890399999997"/>
    <n v="586.04631428571395"/>
    <n v="3.46428571428571"/>
    <n v="3.75601374570447"/>
    <n v="13850.940399999999"/>
    <n v="0.28136367996789102"/>
    <n v="10550.910400000001"/>
    <n v="0.21432790059189699"/>
  </r>
  <r>
    <x v="0"/>
    <x v="163"/>
    <x v="163"/>
    <x v="4"/>
    <x v="7"/>
    <x v="3"/>
    <x v="0"/>
    <x v="0"/>
    <n v="3"/>
    <n v="3"/>
    <n v="14"/>
    <n v="823.88800000000003"/>
    <n v="274.62933333333302"/>
    <n v="1"/>
    <n v="4.6666666666666696"/>
    <n v="360.88799999999998"/>
    <n v="0.43803041190064701"/>
    <n v="258.28800000000001"/>
    <n v="0.31349892218359798"/>
  </r>
  <r>
    <x v="0"/>
    <x v="164"/>
    <x v="164"/>
    <x v="2"/>
    <x v="21"/>
    <x v="2"/>
    <x v="0"/>
    <x v="1"/>
    <n v="49"/>
    <n v="159"/>
    <n v="554"/>
    <n v="19872.96"/>
    <n v="405.57061224489797"/>
    <n v="3.2448979591836702"/>
    <n v="3.4842767295597499"/>
    <n v="3312.16"/>
    <n v="0.16666666666666699"/>
    <n v="1573.11"/>
    <n v="7.9158313608038197E-2"/>
  </r>
  <r>
    <x v="0"/>
    <x v="165"/>
    <x v="165"/>
    <x v="0"/>
    <x v="0"/>
    <x v="0"/>
    <x v="0"/>
    <x v="1"/>
    <n v="105"/>
    <n v="327"/>
    <n v="1413"/>
    <n v="49725.603000000003"/>
    <n v="473.57717142857098"/>
    <n v="3.1142857142857099"/>
    <n v="4.3211009174311901"/>
    <n v="6106.6530000000002"/>
    <n v="0.12280701754386"/>
    <n v="2842.1530000000098"/>
    <n v="5.7156732719762203E-2"/>
  </r>
  <r>
    <x v="0"/>
    <x v="166"/>
    <x v="166"/>
    <x v="0"/>
    <x v="0"/>
    <x v="0"/>
    <x v="0"/>
    <x v="0"/>
    <n v="7"/>
    <n v="11"/>
    <n v="38"/>
    <n v="2469.8388"/>
    <n v="352.83411428571401"/>
    <n v="1.5714285714285701"/>
    <n v="3.4545454545454501"/>
    <n v="656.78880000000004"/>
    <n v="0.26592375178493399"/>
    <n v="449.78879999999998"/>
    <n v="0.18211261398922099"/>
  </r>
  <r>
    <x v="0"/>
    <x v="167"/>
    <x v="167"/>
    <x v="3"/>
    <x v="23"/>
    <x v="3"/>
    <x v="1"/>
    <x v="0"/>
    <n v="23"/>
    <n v="43"/>
    <n v="118"/>
    <n v="6352.6559999999999"/>
    <n v="276.20243478260898"/>
    <n v="1.8695652173913"/>
    <n v="2.7441860465116301"/>
    <n v="2251.9059999999999"/>
    <n v="0.35448259751511801"/>
    <n v="1491.606"/>
    <n v="0.23480037326120001"/>
  </r>
  <r>
    <x v="0"/>
    <x v="167"/>
    <x v="167"/>
    <x v="4"/>
    <x v="7"/>
    <x v="3"/>
    <x v="1"/>
    <x v="0"/>
    <n v="35"/>
    <n v="82"/>
    <n v="225"/>
    <n v="11820.6"/>
    <n v="337.73142857142898"/>
    <n v="2.3428571428571399"/>
    <n v="2.74390243902439"/>
    <n v="4131.3999999999996"/>
    <n v="0.34950848518687699"/>
    <n v="2879.2"/>
    <n v="0.24357477623809301"/>
  </r>
  <r>
    <x v="0"/>
    <x v="167"/>
    <x v="167"/>
    <x v="0"/>
    <x v="0"/>
    <x v="3"/>
    <x v="1"/>
    <x v="0"/>
    <n v="29"/>
    <n v="72"/>
    <n v="217"/>
    <n v="9410.2639999999992"/>
    <n v="324.49186206896502"/>
    <n v="2.4827586206896601"/>
    <n v="3.0138888888888902"/>
    <n v="3263.5140000000001"/>
    <n v="0.34680366034364202"/>
    <n v="2381.0140000000001"/>
    <n v="0.25302308203043"/>
  </r>
  <r>
    <x v="0"/>
    <x v="168"/>
    <x v="168"/>
    <x v="1"/>
    <x v="11"/>
    <x v="1"/>
    <x v="0"/>
    <x v="0"/>
    <n v="50"/>
    <n v="68"/>
    <n v="212"/>
    <n v="11175.103999999999"/>
    <n v="223.50208000000001"/>
    <n v="1.36"/>
    <n v="3.1176470588235299"/>
    <n v="3967.9540000000002"/>
    <n v="0.35507087898242401"/>
    <n v="2343.154"/>
    <n v="0.20967625894130401"/>
  </r>
  <r>
    <x v="0"/>
    <x v="169"/>
    <x v="169"/>
    <x v="1"/>
    <x v="11"/>
    <x v="1"/>
    <x v="0"/>
    <x v="0"/>
    <n v="10"/>
    <n v="23"/>
    <n v="50"/>
    <n v="2514"/>
    <n v="251.4"/>
    <n v="2.2999999999999998"/>
    <n v="2.1739130434782599"/>
    <n v="971.05"/>
    <n v="0.38625696101829798"/>
    <n v="636.29999999999995"/>
    <n v="0.253102625298329"/>
  </r>
  <r>
    <x v="0"/>
    <x v="170"/>
    <x v="170"/>
    <x v="0"/>
    <x v="0"/>
    <x v="0"/>
    <x v="0"/>
    <x v="0"/>
    <n v="18"/>
    <n v="36"/>
    <n v="90"/>
    <n v="3625.9920000000002"/>
    <n v="201.44399999999999"/>
    <n v="2"/>
    <n v="2.5"/>
    <n v="914.04200000000003"/>
    <n v="0.25208053409935799"/>
    <n v="374.04199999999997"/>
    <n v="0.103155770889732"/>
  </r>
  <r>
    <x v="0"/>
    <x v="171"/>
    <x v="171"/>
    <x v="3"/>
    <x v="24"/>
    <x v="0"/>
    <x v="1"/>
    <x v="1"/>
    <n v="136"/>
    <n v="381"/>
    <n v="1624"/>
    <n v="65533.131999999998"/>
    <n v="481.86126470588198"/>
    <n v="2.8014705882352899"/>
    <n v="4.2624671916010497"/>
    <n v="17306.781999999999"/>
    <n v="0.26409209314152698"/>
    <n v="12677.732"/>
    <n v="0.19345530440998901"/>
  </r>
  <r>
    <x v="0"/>
    <x v="171"/>
    <x v="171"/>
    <x v="4"/>
    <x v="18"/>
    <x v="0"/>
    <x v="1"/>
    <x v="1"/>
    <n v="22"/>
    <n v="134"/>
    <n v="1180"/>
    <n v="51355.64"/>
    <n v="2334.3472727272701"/>
    <n v="6.0909090909090899"/>
    <n v="8.8059701492537297"/>
    <n v="13160.74"/>
    <n v="0.25626669242170902"/>
    <n v="12276.94"/>
    <n v="0.23905728757347799"/>
  </r>
  <r>
    <x v="0"/>
    <x v="171"/>
    <x v="171"/>
    <x v="0"/>
    <x v="15"/>
    <x v="0"/>
    <x v="1"/>
    <x v="1"/>
    <n v="41"/>
    <n v="142"/>
    <n v="692"/>
    <n v="30851.155999999999"/>
    <n v="752.46721951219502"/>
    <n v="3.4634146341463401"/>
    <n v="4.8732394366197198"/>
    <n v="7143.9560000000001"/>
    <n v="0.231562019912641"/>
    <n v="5855.9560000000001"/>
    <n v="0.189813179123661"/>
  </r>
  <r>
    <x v="0"/>
    <x v="172"/>
    <x v="172"/>
    <x v="4"/>
    <x v="7"/>
    <x v="3"/>
    <x v="0"/>
    <x v="0"/>
    <n v="28"/>
    <n v="63"/>
    <n v="143"/>
    <n v="6373.2560000000003"/>
    <n v="227.61628571428599"/>
    <n v="2.25"/>
    <n v="2.2698412698412702"/>
    <n v="2396.6060000000002"/>
    <n v="0.37604106911757501"/>
    <n v="1397.0060000000001"/>
    <n v="0.2191981618187"/>
  </r>
  <r>
    <x v="0"/>
    <x v="173"/>
    <x v="173"/>
    <x v="3"/>
    <x v="24"/>
    <x v="0"/>
    <x v="1"/>
    <x v="0"/>
    <n v="28"/>
    <n v="95"/>
    <n v="314"/>
    <n v="12857.3964"/>
    <n v="459.19272857142897"/>
    <n v="3.3928571428571401"/>
    <n v="3.30526315789474"/>
    <n v="3929.1464000000001"/>
    <n v="0.30559424923695999"/>
    <n v="2959.9463999999998"/>
    <n v="0.230213513522847"/>
  </r>
  <r>
    <x v="0"/>
    <x v="173"/>
    <x v="173"/>
    <x v="0"/>
    <x v="15"/>
    <x v="0"/>
    <x v="1"/>
    <x v="1"/>
    <n v="125"/>
    <n v="239"/>
    <n v="971"/>
    <n v="42461.414599999996"/>
    <n v="339.69131679999998"/>
    <n v="1.9119999999999999"/>
    <n v="4.06276150627615"/>
    <n v="13777.9146"/>
    <n v="0.324480819346042"/>
    <n v="10040.4146"/>
    <n v="0.236459729252638"/>
  </r>
  <r>
    <x v="0"/>
    <x v="174"/>
    <x v="174"/>
    <x v="3"/>
    <x v="23"/>
    <x v="5"/>
    <x v="0"/>
    <x v="0"/>
    <n v="39"/>
    <n v="84"/>
    <n v="201"/>
    <n v="9807.9920000000002"/>
    <n v="251.48697435897401"/>
    <n v="2.1538461538461502"/>
    <n v="2.3928571428571401"/>
    <n v="3709.3420000000001"/>
    <n v="0.37819586312876302"/>
    <n v="2407.942"/>
    <n v="0.245508152943029"/>
  </r>
  <r>
    <x v="0"/>
    <x v="175"/>
    <x v="175"/>
    <x v="4"/>
    <x v="5"/>
    <x v="0"/>
    <x v="1"/>
    <x v="2"/>
    <n v="121"/>
    <n v="504"/>
    <n v="2707"/>
    <n v="101897.8545"/>
    <n v="842.13102892561994"/>
    <n v="4.1652892561983501"/>
    <n v="5.3710317460317496"/>
    <n v="21016.4545"/>
    <n v="0.20625021599448901"/>
    <n v="16427.654500000001"/>
    <n v="0.16121688312878099"/>
  </r>
  <r>
    <x v="0"/>
    <x v="175"/>
    <x v="175"/>
    <x v="0"/>
    <x v="33"/>
    <x v="0"/>
    <x v="1"/>
    <x v="3"/>
    <n v="226"/>
    <n v="1295"/>
    <n v="6893"/>
    <n v="271662.99550000002"/>
    <n v="1202.04865265487"/>
    <n v="5.7300884955752203"/>
    <n v="5.3227799227799197"/>
    <n v="53777.5455"/>
    <n v="0.197956830303743"/>
    <n v="46183.5455"/>
    <n v="0.170003078317672"/>
  </r>
  <r>
    <x v="0"/>
    <x v="176"/>
    <x v="176"/>
    <x v="5"/>
    <x v="16"/>
    <x v="4"/>
    <x v="0"/>
    <x v="1"/>
    <n v="97"/>
    <n v="295"/>
    <n v="989"/>
    <n v="36889.56"/>
    <n v="380.30474226804102"/>
    <n v="3.0412371134020599"/>
    <n v="3.3525423728813601"/>
    <n v="6148.26"/>
    <n v="0.16666666666666699"/>
    <n v="2388.23"/>
    <n v="6.4739996898851501E-2"/>
  </r>
  <r>
    <x v="0"/>
    <x v="177"/>
    <x v="177"/>
    <x v="1"/>
    <x v="1"/>
    <x v="1"/>
    <x v="0"/>
    <x v="1"/>
    <n v="49"/>
    <n v="129"/>
    <n v="413"/>
    <n v="17981.508999999998"/>
    <n v="366.96957142857099"/>
    <n v="2.6326530612244898"/>
    <n v="3.2015503875969"/>
    <n v="5170.4089999999997"/>
    <n v="0.287540328233854"/>
    <n v="3511.7089999999998"/>
    <n v="0.19529556724076899"/>
  </r>
  <r>
    <x v="0"/>
    <x v="178"/>
    <x v="178"/>
    <x v="5"/>
    <x v="10"/>
    <x v="4"/>
    <x v="0"/>
    <x v="0"/>
    <n v="39"/>
    <n v="77"/>
    <n v="212"/>
    <n v="8927.1039999999994"/>
    <n v="228.90010256410301"/>
    <n v="1.97435897435897"/>
    <n v="2.7532467532467502"/>
    <n v="3396.5039999999999"/>
    <n v="0.38047097916636802"/>
    <n v="1935.874"/>
    <n v="0.21685352831108501"/>
  </r>
  <r>
    <x v="0"/>
    <x v="179"/>
    <x v="179"/>
    <x v="5"/>
    <x v="10"/>
    <x v="4"/>
    <x v="0"/>
    <x v="0"/>
    <n v="5"/>
    <n v="20"/>
    <n v="29"/>
    <n v="1472.568"/>
    <n v="294.5136"/>
    <n v="4"/>
    <n v="1.45"/>
    <n v="498.26799999999997"/>
    <n v="0.33836671719064898"/>
    <n v="298.88799999999998"/>
    <n v="0.202970592869056"/>
  </r>
  <r>
    <x v="0"/>
    <x v="180"/>
    <x v="180"/>
    <x v="0"/>
    <x v="0"/>
    <x v="0"/>
    <x v="0"/>
    <x v="0"/>
    <n v="46"/>
    <n v="89"/>
    <n v="224"/>
    <n v="10194.8024"/>
    <n v="221.62613913043501"/>
    <n v="1.9347826086956501"/>
    <n v="2.51685393258427"/>
    <n v="3032.1024000000002"/>
    <n v="0.29741649529175801"/>
    <n v="1656.1024"/>
    <n v="0.16244575765392"/>
  </r>
  <r>
    <x v="0"/>
    <x v="181"/>
    <x v="181"/>
    <x v="0"/>
    <x v="0"/>
    <x v="0"/>
    <x v="0"/>
    <x v="0"/>
    <n v="42"/>
    <n v="61"/>
    <n v="237"/>
    <n v="10763.7336"/>
    <n v="256.27937142857098"/>
    <n v="1.4523809523809501"/>
    <n v="3.8852459016393399"/>
    <n v="3233.9335999999998"/>
    <n v="0.30044719798713698"/>
    <n v="1996.9336000000001"/>
    <n v="0.18552424968971701"/>
  </r>
  <r>
    <x v="0"/>
    <x v="182"/>
    <x v="182"/>
    <x v="1"/>
    <x v="1"/>
    <x v="1"/>
    <x v="0"/>
    <x v="0"/>
    <n v="14"/>
    <n v="37"/>
    <n v="73"/>
    <n v="1930.32"/>
    <n v="137.88"/>
    <n v="2.6428571428571401"/>
    <n v="1.9729729729729699"/>
    <n v="321.72000000000003"/>
    <n v="0.16666666666666699"/>
    <n v="-152.43"/>
    <n v="-7.8966181772970295E-2"/>
  </r>
  <r>
    <x v="0"/>
    <x v="183"/>
    <x v="183"/>
    <x v="2"/>
    <x v="21"/>
    <x v="2"/>
    <x v="1"/>
    <x v="1"/>
    <n v="113"/>
    <n v="256"/>
    <n v="975"/>
    <n v="48652.224999999999"/>
    <n v="430.55066371681397"/>
    <n v="2.2654867256637199"/>
    <n v="3.80859375"/>
    <n v="15597.225"/>
    <n v="0.32058605747219199"/>
    <n v="11702.375"/>
    <n v="0.24053113706515999"/>
  </r>
  <r>
    <x v="0"/>
    <x v="183"/>
    <x v="183"/>
    <x v="4"/>
    <x v="34"/>
    <x v="2"/>
    <x v="1"/>
    <x v="0"/>
    <n v="29"/>
    <n v="126"/>
    <n v="324"/>
    <n v="10305.062400000001"/>
    <n v="355.34697931034498"/>
    <n v="4.3448275862069003"/>
    <n v="2.5714285714285698"/>
    <n v="3456.4124000000002"/>
    <n v="0.33540916743987897"/>
    <n v="2351.2123999999999"/>
    <n v="0.228160908564707"/>
  </r>
  <r>
    <x v="0"/>
    <x v="184"/>
    <x v="184"/>
    <x v="4"/>
    <x v="34"/>
    <x v="3"/>
    <x v="0"/>
    <x v="1"/>
    <n v="81"/>
    <n v="176"/>
    <n v="631"/>
    <n v="23255.056799999998"/>
    <n v="287.09946666666701"/>
    <n v="2.1728395061728398"/>
    <n v="3.5852272727272698"/>
    <n v="6894.6567999999997"/>
    <n v="0.29647989507383199"/>
    <n v="4012.8568"/>
    <n v="0.17255846048933299"/>
  </r>
  <r>
    <x v="0"/>
    <x v="185"/>
    <x v="185"/>
    <x v="3"/>
    <x v="28"/>
    <x v="0"/>
    <x v="1"/>
    <x v="1"/>
    <n v="152"/>
    <n v="473"/>
    <n v="1761"/>
    <n v="57229.686000000002"/>
    <n v="376.511092105263"/>
    <n v="3.1118421052631602"/>
    <n v="3.7230443974630001"/>
    <n v="4239.2359999999999"/>
    <n v="7.4074074074074195E-2"/>
    <n v="-985.36399999999605"/>
    <n v="-1.72177076072022E-2"/>
  </r>
  <r>
    <x v="0"/>
    <x v="185"/>
    <x v="185"/>
    <x v="4"/>
    <x v="5"/>
    <x v="0"/>
    <x v="1"/>
    <x v="2"/>
    <n v="188"/>
    <n v="550"/>
    <n v="2920"/>
    <n v="98514.9"/>
    <n v="524.01542553191496"/>
    <n v="2.9255319148936199"/>
    <n v="5.3090909090909104"/>
    <n v="7297.4000000000096"/>
    <n v="7.4074074074074195E-2"/>
    <n v="441.80000000000899"/>
    <n v="4.4846008065785904E-3"/>
  </r>
  <r>
    <x v="0"/>
    <x v="185"/>
    <x v="185"/>
    <x v="0"/>
    <x v="25"/>
    <x v="0"/>
    <x v="1"/>
    <x v="3"/>
    <n v="248"/>
    <n v="929"/>
    <n v="4648"/>
    <n v="161208.63"/>
    <n v="650.034798387097"/>
    <n v="3.74596774193548"/>
    <n v="5.0032292787944002"/>
    <n v="11941.38"/>
    <n v="7.4074074074074001E-2"/>
    <n v="4078.3800000000101"/>
    <n v="2.5298769675047801E-2"/>
  </r>
  <r>
    <x v="0"/>
    <x v="186"/>
    <x v="186"/>
    <x v="3"/>
    <x v="23"/>
    <x v="5"/>
    <x v="0"/>
    <x v="0"/>
    <n v="34"/>
    <n v="34"/>
    <n v="136"/>
    <n v="8186.1120000000001"/>
    <n v="240.768"/>
    <n v="1"/>
    <n v="4"/>
    <n v="2893.7620000000002"/>
    <n v="0.35349650725521398"/>
    <n v="1802.3620000000001"/>
    <n v="0.22017314202395499"/>
  </r>
  <r>
    <x v="0"/>
    <x v="187"/>
    <x v="187"/>
    <x v="3"/>
    <x v="4"/>
    <x v="5"/>
    <x v="0"/>
    <x v="2"/>
    <n v="187"/>
    <n v="314"/>
    <n v="2827"/>
    <n v="97488.764999999999"/>
    <n v="521.33029411764699"/>
    <n v="1.67914438502674"/>
    <n v="9.0031847133758003"/>
    <n v="8862.6149999999998"/>
    <n v="9.0909090909090995E-2"/>
    <n v="2720.2150000000101"/>
    <n v="2.7902856293235499E-2"/>
  </r>
  <r>
    <x v="0"/>
    <x v="188"/>
    <x v="188"/>
    <x v="4"/>
    <x v="14"/>
    <x v="4"/>
    <x v="1"/>
    <x v="1"/>
    <n v="59"/>
    <n v="254"/>
    <n v="1059"/>
    <n v="37719.360000000001"/>
    <n v="639.31118644067794"/>
    <n v="4.3050847457627102"/>
    <n v="4.1692913385826804"/>
    <n v="6286.56"/>
    <n v="0.16666666666666699"/>
    <n v="4042.56"/>
    <n v="0.107174671044259"/>
  </r>
  <r>
    <x v="0"/>
    <x v="188"/>
    <x v="188"/>
    <x v="5"/>
    <x v="22"/>
    <x v="4"/>
    <x v="1"/>
    <x v="1"/>
    <n v="52"/>
    <n v="106"/>
    <n v="374"/>
    <n v="16560.96"/>
    <n v="318.48"/>
    <n v="2.0384615384615401"/>
    <n v="3.52830188679245"/>
    <n v="2760.16"/>
    <n v="0.16666666666666699"/>
    <n v="807.65999999999894"/>
    <n v="4.8768911947133502E-2"/>
  </r>
  <r>
    <x v="0"/>
    <x v="189"/>
    <x v="189"/>
    <x v="4"/>
    <x v="18"/>
    <x v="4"/>
    <x v="1"/>
    <x v="2"/>
    <n v="137"/>
    <n v="553"/>
    <n v="3847"/>
    <n v="147931.85920000001"/>
    <n v="1079.7945927007299"/>
    <n v="4.0364963503649598"/>
    <n v="6.95660036166365"/>
    <n v="28366.0592"/>
    <n v="0.191750846324792"/>
    <n v="23192.859199999999"/>
    <n v="0.156780691633462"/>
  </r>
  <r>
    <x v="0"/>
    <x v="189"/>
    <x v="189"/>
    <x v="5"/>
    <x v="16"/>
    <x v="4"/>
    <x v="1"/>
    <x v="1"/>
    <n v="62"/>
    <n v="140"/>
    <n v="607"/>
    <n v="20007.635200000001"/>
    <n v="322.70379354838701"/>
    <n v="2.2580645161290298"/>
    <n v="4.3357142857142899"/>
    <n v="4436.1851999999999"/>
    <n v="0.221724614411202"/>
    <n v="2092.4252000000001"/>
    <n v="0.10458133502953899"/>
  </r>
  <r>
    <x v="0"/>
    <x v="190"/>
    <x v="190"/>
    <x v="2"/>
    <x v="13"/>
    <x v="2"/>
    <x v="0"/>
    <x v="1"/>
    <n v="249"/>
    <n v="475"/>
    <n v="1797"/>
    <n v="62983.817999999897"/>
    <n v="252.94706024096399"/>
    <n v="1.90763052208835"/>
    <n v="3.7831578947368398"/>
    <n v="10451.168"/>
    <n v="0.165934176934145"/>
    <n v="1963.9679999999901"/>
    <n v="3.1182104584386899E-2"/>
  </r>
  <r>
    <x v="0"/>
    <x v="191"/>
    <x v="191"/>
    <x v="0"/>
    <x v="26"/>
    <x v="0"/>
    <x v="0"/>
    <x v="1"/>
    <n v="92"/>
    <n v="322"/>
    <n v="1102"/>
    <n v="58901.382799999999"/>
    <n v="640.23242173913002"/>
    <n v="3.5"/>
    <n v="3.4223602484472"/>
    <n v="24944.0828"/>
    <n v="0.42348891680009898"/>
    <n v="22052.0828"/>
    <n v="0.37438989972235398"/>
  </r>
  <r>
    <x v="0"/>
    <x v="192"/>
    <x v="192"/>
    <x v="0"/>
    <x v="15"/>
    <x v="0"/>
    <x v="0"/>
    <x v="1"/>
    <n v="62"/>
    <n v="152"/>
    <n v="552"/>
    <n v="30482.784"/>
    <n v="491.657806451613"/>
    <n v="2.45161290322581"/>
    <n v="3.6315789473684199"/>
    <n v="11106.884"/>
    <n v="0.36436580070901697"/>
    <n v="9221.384"/>
    <n v="0.302511214198808"/>
  </r>
  <r>
    <x v="0"/>
    <x v="193"/>
    <x v="193"/>
    <x v="3"/>
    <x v="23"/>
    <x v="5"/>
    <x v="0"/>
    <x v="0"/>
    <n v="19"/>
    <n v="19"/>
    <n v="55"/>
    <n v="2737.16"/>
    <n v="144.061052631579"/>
    <n v="1"/>
    <n v="2.8947368421052602"/>
    <n v="910.16"/>
    <n v="0.33251983808034602"/>
    <n v="300.26"/>
    <n v="0.10969764281225799"/>
  </r>
  <r>
    <x v="0"/>
    <x v="194"/>
    <x v="194"/>
    <x v="5"/>
    <x v="16"/>
    <x v="4"/>
    <x v="0"/>
    <x v="1"/>
    <n v="75"/>
    <n v="321"/>
    <n v="1170"/>
    <n v="43155.54"/>
    <n v="575.40719999999999"/>
    <n v="4.28"/>
    <n v="3.6448598130841101"/>
    <n v="7192.59"/>
    <n v="0.16666666666666699"/>
    <n v="4175.6400000000003"/>
    <n v="9.6757913352491898E-2"/>
  </r>
  <r>
    <x v="0"/>
    <x v="195"/>
    <x v="195"/>
    <x v="5"/>
    <x v="10"/>
    <x v="4"/>
    <x v="0"/>
    <x v="0"/>
    <n v="6"/>
    <n v="10"/>
    <n v="51"/>
    <n v="3295.5920000000001"/>
    <n v="549.26533333333305"/>
    <n v="1.6666666666666701"/>
    <n v="5.0999999999999996"/>
    <n v="1275.0920000000001"/>
    <n v="0.38690833088561899"/>
    <n v="1052.5920000000001"/>
    <n v="0.31939390555627001"/>
  </r>
  <r>
    <x v="0"/>
    <x v="196"/>
    <x v="196"/>
    <x v="2"/>
    <x v="21"/>
    <x v="2"/>
    <x v="0"/>
    <x v="1"/>
    <n v="82"/>
    <n v="294"/>
    <n v="1294"/>
    <n v="60226.603199999998"/>
    <n v="734.47077073170703"/>
    <n v="3.5853658536585402"/>
    <n v="4.40136054421769"/>
    <n v="17603.553199999998"/>
    <n v="0.29228866090193201"/>
    <n v="14662.2032"/>
    <n v="0.243450608551007"/>
  </r>
  <r>
    <x v="0"/>
    <x v="197"/>
    <x v="197"/>
    <x v="4"/>
    <x v="32"/>
    <x v="3"/>
    <x v="0"/>
    <x v="1"/>
    <n v="69"/>
    <n v="121"/>
    <n v="681"/>
    <n v="26223.48"/>
    <n v="380.05043478260899"/>
    <n v="1.7536231884058"/>
    <n v="5.6280991735537196"/>
    <n v="4370.58"/>
    <n v="0.16666666666666699"/>
    <n v="1949.58"/>
    <n v="7.43448237991296E-2"/>
  </r>
  <r>
    <x v="0"/>
    <x v="198"/>
    <x v="198"/>
    <x v="2"/>
    <x v="20"/>
    <x v="2"/>
    <x v="0"/>
    <x v="1"/>
    <n v="41"/>
    <n v="116"/>
    <n v="388"/>
    <n v="18972.896000000001"/>
    <n v="462.75356097561001"/>
    <n v="2.8292682926829298"/>
    <n v="3.3448275862068999"/>
    <n v="6138.5460000000003"/>
    <n v="0.32354291089773601"/>
    <n v="4701.1459999999997"/>
    <n v="0.24778220467766199"/>
  </r>
  <r>
    <x v="0"/>
    <x v="199"/>
    <x v="199"/>
    <x v="4"/>
    <x v="14"/>
    <x v="3"/>
    <x v="0"/>
    <x v="0"/>
    <n v="17"/>
    <n v="37"/>
    <n v="138"/>
    <n v="5942.4"/>
    <n v="349.55294117647099"/>
    <n v="2.1764705882352899"/>
    <n v="3.7297297297297298"/>
    <n v="990.4"/>
    <n v="0.16666666666666699"/>
    <n v="385"/>
    <n v="6.4788637587506706E-2"/>
  </r>
  <r>
    <x v="0"/>
    <x v="200"/>
    <x v="200"/>
    <x v="1"/>
    <x v="3"/>
    <x v="1"/>
    <x v="0"/>
    <x v="0"/>
    <n v="7"/>
    <n v="79"/>
    <n v="248"/>
    <n v="7637.19"/>
    <n v="1091.02714285714"/>
    <n v="11.285714285714301"/>
    <n v="3.1392405063291098"/>
    <n v="694.29"/>
    <n v="9.0909090909090898E-2"/>
    <n v="408.12"/>
    <n v="5.3438502904864203E-2"/>
  </r>
  <r>
    <x v="0"/>
    <x v="201"/>
    <x v="201"/>
    <x v="2"/>
    <x v="20"/>
    <x v="2"/>
    <x v="0"/>
    <x v="0"/>
    <n v="15"/>
    <n v="30"/>
    <n v="72"/>
    <n v="3594.6239999999998"/>
    <n v="239.64160000000001"/>
    <n v="2"/>
    <n v="2.4"/>
    <n v="1137.4739999999999"/>
    <n v="0.31643754673646002"/>
    <n v="625.024"/>
    <n v="0.17387743474699999"/>
  </r>
  <r>
    <x v="0"/>
    <x v="202"/>
    <x v="202"/>
    <x v="3"/>
    <x v="17"/>
    <x v="5"/>
    <x v="0"/>
    <x v="0"/>
    <n v="19"/>
    <n v="19"/>
    <n v="46"/>
    <n v="2338.8319999999999"/>
    <n v="123.096421052632"/>
    <n v="1"/>
    <n v="2.42105263157895"/>
    <n v="826.83199999999999"/>
    <n v="0.35352346812426"/>
    <n v="216.93199999999999"/>
    <n v="9.2752279770415294E-2"/>
  </r>
  <r>
    <x v="0"/>
    <x v="203"/>
    <x v="203"/>
    <x v="5"/>
    <x v="22"/>
    <x v="4"/>
    <x v="0"/>
    <x v="1"/>
    <n v="89"/>
    <n v="310"/>
    <n v="1354"/>
    <n v="53401.26"/>
    <n v="600.01415730337101"/>
    <n v="3.48314606741573"/>
    <n v="4.3677419354838696"/>
    <n v="8900.2099999999991"/>
    <n v="0.16666666666666699"/>
    <n v="5400.81"/>
    <n v="0.101136377680976"/>
  </r>
  <r>
    <x v="0"/>
    <x v="204"/>
    <x v="204"/>
    <x v="1"/>
    <x v="1"/>
    <x v="1"/>
    <x v="0"/>
    <x v="1"/>
    <n v="73"/>
    <n v="154"/>
    <n v="565"/>
    <n v="22427.34"/>
    <n v="307.22383561643801"/>
    <n v="2.10958904109589"/>
    <n v="3.6688311688311699"/>
    <n v="3737.89"/>
    <n v="0.16666666666666699"/>
    <n v="1307.1400000000001"/>
    <n v="5.8283327403071399E-2"/>
  </r>
  <r>
    <x v="0"/>
    <x v="205"/>
    <x v="205"/>
    <x v="3"/>
    <x v="12"/>
    <x v="5"/>
    <x v="1"/>
    <x v="1"/>
    <n v="104"/>
    <n v="417"/>
    <n v="1908"/>
    <n v="70150.2"/>
    <n v="674.52115384615399"/>
    <n v="4.0096153846153904"/>
    <n v="4.5755395683453202"/>
    <n v="11691.7"/>
    <n v="0.16666666666666699"/>
    <n v="8018.35"/>
    <n v="0.114302596428806"/>
  </r>
  <r>
    <x v="0"/>
    <x v="205"/>
    <x v="205"/>
    <x v="2"/>
    <x v="21"/>
    <x v="5"/>
    <x v="1"/>
    <x v="0"/>
    <n v="89"/>
    <n v="141"/>
    <n v="364"/>
    <n v="13473.18"/>
    <n v="151.38404494381999"/>
    <n v="1.58426966292135"/>
    <n v="2.5815602836879399"/>
    <n v="2245.5300000000002"/>
    <n v="0.16666666666666599"/>
    <n v="-757.57000000000096"/>
    <n v="-5.6228002594784603E-2"/>
  </r>
  <r>
    <x v="0"/>
    <x v="205"/>
    <x v="205"/>
    <x v="4"/>
    <x v="14"/>
    <x v="5"/>
    <x v="1"/>
    <x v="0"/>
    <n v="1"/>
    <n v="1"/>
    <n v="3"/>
    <n v="246.6"/>
    <n v="246.6"/>
    <n v="1"/>
    <n v="3"/>
    <n v="41.1"/>
    <n v="0.16666666666666699"/>
    <n v="6.9000000000000199"/>
    <n v="2.7980535279805398E-2"/>
  </r>
  <r>
    <x v="0"/>
    <x v="206"/>
    <x v="206"/>
    <x v="2"/>
    <x v="21"/>
    <x v="2"/>
    <x v="0"/>
    <x v="1"/>
    <n v="99"/>
    <n v="135"/>
    <n v="631"/>
    <n v="25025.830600000001"/>
    <n v="252.786167676768"/>
    <n v="1.36363636363636"/>
    <n v="4.6740740740740696"/>
    <n v="8042.8306000000002"/>
    <n v="0.32138116526689797"/>
    <n v="4726.3305999999902"/>
    <n v="0.18885809128748701"/>
  </r>
  <r>
    <x v="0"/>
    <x v="207"/>
    <x v="207"/>
    <x v="5"/>
    <x v="10"/>
    <x v="4"/>
    <x v="0"/>
    <x v="0"/>
    <n v="13"/>
    <n v="13"/>
    <n v="38"/>
    <n v="2138.096"/>
    <n v="164.46892307692301"/>
    <n v="1"/>
    <n v="2.9230769230769198"/>
    <n v="726.89599999999996"/>
    <n v="0.33997350914084301"/>
    <n v="255.64599999999999"/>
    <n v="0.11956712888476501"/>
  </r>
  <r>
    <x v="0"/>
    <x v="208"/>
    <x v="208"/>
    <x v="4"/>
    <x v="7"/>
    <x v="3"/>
    <x v="0"/>
    <x v="0"/>
    <n v="34"/>
    <n v="52"/>
    <n v="88"/>
    <n v="3796.096"/>
    <n v="111.64988235294101"/>
    <n v="1.52941176470588"/>
    <n v="1.6923076923076901"/>
    <n v="1350.396"/>
    <n v="0.35573283710422499"/>
    <n v="165.99600000000001"/>
    <n v="4.3728082746063303E-2"/>
  </r>
  <r>
    <x v="0"/>
    <x v="209"/>
    <x v="209"/>
    <x v="0"/>
    <x v="6"/>
    <x v="0"/>
    <x v="0"/>
    <x v="3"/>
    <n v="250"/>
    <n v="840"/>
    <n v="4001"/>
    <n v="176485.772"/>
    <n v="705.94308799999999"/>
    <n v="3.36"/>
    <n v="4.7630952380952403"/>
    <n v="46716.822"/>
    <n v="0.26470588235294101"/>
    <n v="38885.822"/>
    <n v="0.22033403349931199"/>
  </r>
  <r>
    <x v="0"/>
    <x v="210"/>
    <x v="210"/>
    <x v="4"/>
    <x v="7"/>
    <x v="3"/>
    <x v="0"/>
    <x v="0"/>
    <n v="28"/>
    <n v="78"/>
    <n v="242"/>
    <n v="12948.464"/>
    <n v="462.44514285714303"/>
    <n v="2.78571428571429"/>
    <n v="3.1025641025641"/>
    <n v="4729.1639999999998"/>
    <n v="0.36522972917868901"/>
    <n v="3711.5639999999999"/>
    <n v="0.286641257217844"/>
  </r>
  <r>
    <x v="0"/>
    <x v="211"/>
    <x v="211"/>
    <x v="4"/>
    <x v="14"/>
    <x v="3"/>
    <x v="0"/>
    <x v="0"/>
    <n v="5"/>
    <n v="14"/>
    <n v="60"/>
    <n v="2191.2800000000002"/>
    <n v="438.25599999999997"/>
    <n v="2.8"/>
    <n v="4.28571428571429"/>
    <n v="455.63"/>
    <n v="0.20792869920776899"/>
    <n v="273.83"/>
    <n v="0.124963491657844"/>
  </r>
  <r>
    <x v="0"/>
    <x v="212"/>
    <x v="212"/>
    <x v="0"/>
    <x v="15"/>
    <x v="0"/>
    <x v="0"/>
    <x v="0"/>
    <n v="11"/>
    <n v="44"/>
    <n v="186"/>
    <n v="6818.625"/>
    <n v="619.875"/>
    <n v="4"/>
    <n v="4.2272727272727302"/>
    <n v="837.37500000000102"/>
    <n v="0.12280701754386"/>
    <n v="485.37500000000102"/>
    <n v="7.1183706392417903E-2"/>
  </r>
  <r>
    <x v="0"/>
    <x v="213"/>
    <x v="213"/>
    <x v="1"/>
    <x v="9"/>
    <x v="1"/>
    <x v="0"/>
    <x v="0"/>
    <n v="14"/>
    <n v="23"/>
    <n v="58"/>
    <n v="3548.3359999999998"/>
    <n v="253.45257142857099"/>
    <n v="1.6428571428571399"/>
    <n v="2.52173913043478"/>
    <n v="1368.2860000000001"/>
    <n v="0.38561342556060102"/>
    <n v="908.98599999999999"/>
    <n v="0.25617247070176002"/>
  </r>
  <r>
    <x v="0"/>
    <x v="214"/>
    <x v="214"/>
    <x v="0"/>
    <x v="0"/>
    <x v="0"/>
    <x v="0"/>
    <x v="0"/>
    <n v="16"/>
    <n v="38"/>
    <n v="101"/>
    <n v="5265.5919999999996"/>
    <n v="329.09949999999998"/>
    <n v="2.375"/>
    <n v="2.6578947368421102"/>
    <n v="2021.492"/>
    <n v="0.38390593118494598"/>
    <n v="1535.492"/>
    <n v="0.291608616846881"/>
  </r>
  <r>
    <x v="0"/>
    <x v="215"/>
    <x v="215"/>
    <x v="3"/>
    <x v="27"/>
    <x v="5"/>
    <x v="0"/>
    <x v="0"/>
    <n v="28"/>
    <n v="91"/>
    <n v="287"/>
    <n v="11193.5684"/>
    <n v="399.77030000000002"/>
    <n v="3.25"/>
    <n v="3.1538461538461502"/>
    <n v="2975.6684"/>
    <n v="0.26583733566143197"/>
    <n v="2008.6684"/>
    <n v="0.17944844112445901"/>
  </r>
  <r>
    <x v="0"/>
    <x v="216"/>
    <x v="216"/>
    <x v="3"/>
    <x v="17"/>
    <x v="5"/>
    <x v="0"/>
    <x v="0"/>
    <n v="6"/>
    <n v="10"/>
    <n v="28"/>
    <n v="1801.376"/>
    <n v="300.22933333333299"/>
    <n v="1.6666666666666701"/>
    <n v="2.8"/>
    <n v="672.77599999999995"/>
    <n v="0.373478940543229"/>
    <n v="475.77600000000001"/>
    <n v="0.264118096388539"/>
  </r>
  <r>
    <x v="0"/>
    <x v="217"/>
    <x v="217"/>
    <x v="2"/>
    <x v="2"/>
    <x v="2"/>
    <x v="1"/>
    <x v="0"/>
    <n v="6"/>
    <n v="22"/>
    <n v="58"/>
    <n v="2847.8939999999998"/>
    <n v="474.649"/>
    <n v="3.6666666666666701"/>
    <n v="2.6363636363636398"/>
    <n v="865.14400000000001"/>
    <n v="0.30378377846928301"/>
    <n v="649.49400000000003"/>
    <n v="0.228061156770582"/>
  </r>
  <r>
    <x v="0"/>
    <x v="217"/>
    <x v="217"/>
    <x v="4"/>
    <x v="14"/>
    <x v="2"/>
    <x v="1"/>
    <x v="0"/>
    <n v="26"/>
    <n v="66"/>
    <n v="165"/>
    <n v="5986.6450000000004"/>
    <n v="230.255576923077"/>
    <n v="2.5384615384615401"/>
    <n v="2.5"/>
    <n v="1683.895"/>
    <n v="0.281275238468291"/>
    <n v="746.69500000000005"/>
    <n v="0.124726787708307"/>
  </r>
  <r>
    <x v="0"/>
    <x v="217"/>
    <x v="217"/>
    <x v="0"/>
    <x v="0"/>
    <x v="2"/>
    <x v="1"/>
    <x v="1"/>
    <n v="30"/>
    <n v="135"/>
    <n v="588"/>
    <n v="25146.184000000001"/>
    <n v="838.20613333333404"/>
    <n v="4.5"/>
    <n v="4.3555555555555596"/>
    <n v="7656.9340000000002"/>
    <n v="0.30449685725675102"/>
    <n v="6683.4340000000002"/>
    <n v="0.26578322977355101"/>
  </r>
  <r>
    <x v="0"/>
    <x v="218"/>
    <x v="218"/>
    <x v="2"/>
    <x v="30"/>
    <x v="2"/>
    <x v="0"/>
    <x v="0"/>
    <n v="31"/>
    <n v="120"/>
    <n v="323"/>
    <n v="9910.6200000000008"/>
    <n v="319.69741935483898"/>
    <n v="3.87096774193548"/>
    <n v="2.69166666666667"/>
    <n v="1651.77"/>
    <n v="0.16666666666666699"/>
    <n v="531.06999999999903"/>
    <n v="5.35859512321126E-2"/>
  </r>
  <r>
    <x v="0"/>
    <x v="219"/>
    <x v="219"/>
    <x v="2"/>
    <x v="20"/>
    <x v="2"/>
    <x v="0"/>
    <x v="0"/>
    <n v="28"/>
    <n v="50"/>
    <n v="86"/>
    <n v="3828.9119999999998"/>
    <n v="136.74685714285701"/>
    <n v="1.78571428571429"/>
    <n v="1.72"/>
    <n v="1303.0619999999999"/>
    <n v="0.34032174152866401"/>
    <n v="352.61200000000002"/>
    <n v="9.2091957193061597E-2"/>
  </r>
  <r>
    <x v="0"/>
    <x v="220"/>
    <x v="220"/>
    <x v="5"/>
    <x v="22"/>
    <x v="4"/>
    <x v="0"/>
    <x v="0"/>
    <n v="17"/>
    <n v="54"/>
    <n v="146"/>
    <n v="5188.0780000000004"/>
    <n v="305.18105882352899"/>
    <n v="3.1764705882352899"/>
    <n v="2.7037037037037002"/>
    <n v="1519.328"/>
    <n v="0.29284987619692698"/>
    <n v="858.06799999999896"/>
    <n v="0.16539227050942601"/>
  </r>
  <r>
    <x v="0"/>
    <x v="221"/>
    <x v="221"/>
    <x v="5"/>
    <x v="10"/>
    <x v="4"/>
    <x v="0"/>
    <x v="0"/>
    <n v="28"/>
    <n v="53"/>
    <n v="139"/>
    <n v="7068.4880000000003"/>
    <n v="252.446"/>
    <n v="1.8928571428571399"/>
    <n v="2.6226415094339601"/>
    <n v="2317.4380000000001"/>
    <n v="0.32785483967717"/>
    <n v="1271.808"/>
    <n v="0.17992645669059601"/>
  </r>
  <r>
    <x v="0"/>
    <x v="222"/>
    <x v="222"/>
    <x v="4"/>
    <x v="34"/>
    <x v="3"/>
    <x v="0"/>
    <x v="2"/>
    <n v="246"/>
    <n v="661"/>
    <n v="3409"/>
    <n v="119894.0678"/>
    <n v="487.37425934959401"/>
    <n v="2.6869918699187001"/>
    <n v="5.1573373676248098"/>
    <n v="12601.417799999999"/>
    <n v="0.105104598010812"/>
    <n v="3698.0178000000101"/>
    <n v="3.0844043144560001E-2"/>
  </r>
  <r>
    <x v="0"/>
    <x v="223"/>
    <x v="223"/>
    <x v="4"/>
    <x v="7"/>
    <x v="3"/>
    <x v="0"/>
    <x v="0"/>
    <n v="4"/>
    <n v="6"/>
    <n v="8"/>
    <n v="179.136"/>
    <n v="44.783999999999999"/>
    <n v="1.5"/>
    <n v="1.3333333333333299"/>
    <n v="63.436"/>
    <n v="0.35412200785995002"/>
    <n v="-75.763999999999996"/>
    <n v="-0.42294122901036102"/>
  </r>
  <r>
    <x v="0"/>
    <x v="224"/>
    <x v="224"/>
    <x v="4"/>
    <x v="5"/>
    <x v="1"/>
    <x v="1"/>
    <x v="3"/>
    <n v="172"/>
    <n v="990"/>
    <n v="4068"/>
    <n v="155773.35800000001"/>
    <n v="905.65905813953395"/>
    <n v="5.7558139534883699"/>
    <n v="4.1090909090909102"/>
    <n v="35669.158000000003"/>
    <n v="0.228981120121966"/>
    <n v="28829.157999999999"/>
    <n v="0.185071172440155"/>
  </r>
  <r>
    <x v="0"/>
    <x v="224"/>
    <x v="224"/>
    <x v="0"/>
    <x v="0"/>
    <x v="1"/>
    <x v="1"/>
    <x v="0"/>
    <n v="15"/>
    <n v="40"/>
    <n v="77"/>
    <n v="3658.9994999999999"/>
    <n v="243.9333"/>
    <n v="2.6666666666666701"/>
    <n v="1.925"/>
    <n v="630.99950000000001"/>
    <n v="0.17245137639401101"/>
    <n v="171.49950000000001"/>
    <n v="4.6870599463049903E-2"/>
  </r>
  <r>
    <x v="0"/>
    <x v="224"/>
    <x v="224"/>
    <x v="1"/>
    <x v="1"/>
    <x v="1"/>
    <x v="1"/>
    <x v="1"/>
    <n v="92"/>
    <n v="128"/>
    <n v="608"/>
    <n v="22516.598000000002"/>
    <n v="244.74563043478301"/>
    <n v="1.39130434782609"/>
    <n v="4.75"/>
    <n v="5299.0479999999998"/>
    <n v="0.23533963700910701"/>
    <n v="2306.248"/>
    <n v="0.102424353803359"/>
  </r>
  <r>
    <x v="0"/>
    <x v="225"/>
    <x v="225"/>
    <x v="3"/>
    <x v="17"/>
    <x v="5"/>
    <x v="0"/>
    <x v="0"/>
    <n v="28"/>
    <n v="37"/>
    <n v="91"/>
    <n v="4620.8720000000003"/>
    <n v="165.03114285714301"/>
    <n v="1.3214285714285701"/>
    <n v="2.4594594594594601"/>
    <n v="1842.172"/>
    <n v="0.39866328260120598"/>
    <n v="933.47199999999998"/>
    <n v="0.20201208776179"/>
  </r>
  <r>
    <x v="0"/>
    <x v="226"/>
    <x v="226"/>
    <x v="1"/>
    <x v="1"/>
    <x v="1"/>
    <x v="0"/>
    <x v="0"/>
    <n v="11"/>
    <n v="26"/>
    <n v="75"/>
    <n v="3423.66"/>
    <n v="311.24181818181802"/>
    <n v="2.3636363636363602"/>
    <n v="2.8846153846153801"/>
    <n v="570.61"/>
    <n v="0.16666666666666699"/>
    <n v="201.01"/>
    <n v="5.8712021637662599E-2"/>
  </r>
  <r>
    <x v="0"/>
    <x v="227"/>
    <x v="227"/>
    <x v="3"/>
    <x v="28"/>
    <x v="5"/>
    <x v="0"/>
    <x v="1"/>
    <n v="111"/>
    <n v="417"/>
    <n v="1174"/>
    <n v="48521.381999999998"/>
    <n v="437.12956756756802"/>
    <n v="3.7567567567567601"/>
    <n v="2.81534772182254"/>
    <n v="12633.732"/>
    <n v="0.260374529315756"/>
    <n v="8738.4320000000007"/>
    <n v="0.18009445815042899"/>
  </r>
  <r>
    <x v="0"/>
    <x v="228"/>
    <x v="228"/>
    <x v="0"/>
    <x v="15"/>
    <x v="0"/>
    <x v="0"/>
    <x v="1"/>
    <n v="88"/>
    <n v="274"/>
    <n v="728"/>
    <n v="25170.432000000001"/>
    <n v="286.02763636363602"/>
    <n v="3.1136363636363602"/>
    <n v="2.6569343065693398"/>
    <n v="3133.4319999999998"/>
    <n v="0.12448860631394799"/>
    <n v="400.431999999997"/>
    <n v="1.5908825084924898E-2"/>
  </r>
  <r>
    <x v="0"/>
    <x v="229"/>
    <x v="229"/>
    <x v="2"/>
    <x v="21"/>
    <x v="2"/>
    <x v="0"/>
    <x v="1"/>
    <n v="84"/>
    <n v="272"/>
    <n v="1005"/>
    <n v="37647.300000000003"/>
    <n v="448.18214285714299"/>
    <n v="3.2380952380952399"/>
    <n v="3.6948529411764701"/>
    <n v="6274.55"/>
    <n v="0.16666666666666699"/>
    <n v="3291.75"/>
    <n v="8.7436549234606503E-2"/>
  </r>
  <r>
    <x v="0"/>
    <x v="230"/>
    <x v="230"/>
    <x v="5"/>
    <x v="10"/>
    <x v="4"/>
    <x v="0"/>
    <x v="0"/>
    <n v="26"/>
    <n v="68"/>
    <n v="167"/>
    <n v="9761.0640000000003"/>
    <n v="375.425538461538"/>
    <n v="2.6153846153846199"/>
    <n v="2.4558823529411802"/>
    <n v="3247.614"/>
    <n v="0.33271106510519799"/>
    <n v="2253.8539999999998"/>
    <n v="0.230902491777536"/>
  </r>
  <r>
    <x v="0"/>
    <x v="231"/>
    <x v="231"/>
    <x v="3"/>
    <x v="12"/>
    <x v="5"/>
    <x v="1"/>
    <x v="1"/>
    <n v="53"/>
    <n v="148"/>
    <n v="556"/>
    <n v="26731.207999999999"/>
    <n v="504.36241509434001"/>
    <n v="2.79245283018868"/>
    <n v="3.7567567567567601"/>
    <n v="7363.4579999999996"/>
    <n v="0.27546297196894398"/>
    <n v="5559.8580000000002"/>
    <n v="0.207991273720215"/>
  </r>
  <r>
    <x v="0"/>
    <x v="231"/>
    <x v="231"/>
    <x v="4"/>
    <x v="7"/>
    <x v="5"/>
    <x v="1"/>
    <x v="0"/>
    <n v="36"/>
    <n v="54"/>
    <n v="99"/>
    <n v="3180.107"/>
    <n v="88.336305555555498"/>
    <n v="1.5"/>
    <n v="1.8333333333333299"/>
    <n v="983.85699999999895"/>
    <n v="0.30937858380236899"/>
    <n v="-268.94300000000101"/>
    <n v="-8.4570424831617502E-2"/>
  </r>
  <r>
    <x v="0"/>
    <x v="232"/>
    <x v="232"/>
    <x v="4"/>
    <x v="34"/>
    <x v="0"/>
    <x v="1"/>
    <x v="3"/>
    <n v="167"/>
    <n v="673"/>
    <n v="4927"/>
    <n v="168629.31"/>
    <n v="1009.75634730539"/>
    <n v="4.0299401197604796"/>
    <n v="7.3209509658246699"/>
    <n v="12491.06"/>
    <n v="7.4074074074074098E-2"/>
    <n v="6188.6600000000199"/>
    <n v="3.6699788429425499E-2"/>
  </r>
  <r>
    <x v="0"/>
    <x v="232"/>
    <x v="232"/>
    <x v="0"/>
    <x v="15"/>
    <x v="0"/>
    <x v="1"/>
    <x v="1"/>
    <n v="52"/>
    <n v="216"/>
    <n v="797"/>
    <n v="24114.401999999998"/>
    <n v="463.73849999999999"/>
    <n v="4.1538461538461497"/>
    <n v="3.68981481481481"/>
    <n v="1786.252"/>
    <n v="7.4074074074074195E-2"/>
    <n v="118.75200000000299"/>
    <n v="4.9245260156151804E-3"/>
  </r>
  <r>
    <x v="0"/>
    <x v="233"/>
    <x v="233"/>
    <x v="3"/>
    <x v="17"/>
    <x v="1"/>
    <x v="1"/>
    <x v="0"/>
    <n v="5"/>
    <n v="13"/>
    <n v="31"/>
    <n v="1174.952"/>
    <n v="234.99039999999999"/>
    <n v="2.6"/>
    <n v="2.3846153846153801"/>
    <n v="488.452"/>
    <n v="0.41572081242467801"/>
    <n v="319.15199999999999"/>
    <n v="0.27162981977136103"/>
  </r>
  <r>
    <x v="0"/>
    <x v="233"/>
    <x v="233"/>
    <x v="0"/>
    <x v="15"/>
    <x v="1"/>
    <x v="1"/>
    <x v="1"/>
    <n v="68"/>
    <n v="245"/>
    <n v="1155"/>
    <n v="57151.56"/>
    <n v="840.46411764705795"/>
    <n v="3.6029411764705901"/>
    <n v="4.71428571428571"/>
    <n v="20668.009999999998"/>
    <n v="0.36163509797457899"/>
    <n v="18519.509999999998"/>
    <n v="0.32404207339222302"/>
  </r>
  <r>
    <x v="0"/>
    <x v="233"/>
    <x v="233"/>
    <x v="1"/>
    <x v="11"/>
    <x v="1"/>
    <x v="1"/>
    <x v="0"/>
    <n v="6"/>
    <n v="7"/>
    <n v="25"/>
    <n v="1371.8"/>
    <n v="228.63333333333301"/>
    <n v="1.1666666666666701"/>
    <n v="3.5714285714285698"/>
    <n v="567.20000000000005"/>
    <n v="0.41347135150896602"/>
    <n v="373.5"/>
    <n v="0.27227001020556901"/>
  </r>
  <r>
    <x v="0"/>
    <x v="234"/>
    <x v="234"/>
    <x v="0"/>
    <x v="0"/>
    <x v="0"/>
    <x v="0"/>
    <x v="1"/>
    <n v="46"/>
    <n v="88"/>
    <n v="359"/>
    <n v="15246.727999999999"/>
    <n v="331.45060869565202"/>
    <n v="1.9130434782608701"/>
    <n v="4.0795454545454497"/>
    <n v="5237.8779999999997"/>
    <n v="0.34354111911749202"/>
    <n v="3862.3780000000002"/>
    <n v="0.25332504128098798"/>
  </r>
  <r>
    <x v="0"/>
    <x v="235"/>
    <x v="235"/>
    <x v="2"/>
    <x v="30"/>
    <x v="2"/>
    <x v="0"/>
    <x v="0"/>
    <n v="13"/>
    <n v="55"/>
    <n v="91"/>
    <n v="5085.4247999999998"/>
    <n v="391.18652307692298"/>
    <n v="4.2307692307692299"/>
    <n v="1.6545454545454501"/>
    <n v="1327.9248"/>
    <n v="0.26112367250028001"/>
    <n v="853.07479999999998"/>
    <n v="0.16774897546415399"/>
  </r>
  <r>
    <x v="0"/>
    <x v="236"/>
    <x v="236"/>
    <x v="4"/>
    <x v="7"/>
    <x v="0"/>
    <x v="1"/>
    <x v="0"/>
    <n v="46"/>
    <n v="94"/>
    <n v="291"/>
    <n v="8936.9994999999999"/>
    <n v="194.282597826087"/>
    <n v="2.0434782608695699"/>
    <n v="3.0957446808510598"/>
    <n v="987.44950000000097"/>
    <n v="0.11049004758252499"/>
    <n v="-643.35049999999899"/>
    <n v="-7.1987304016297604E-2"/>
  </r>
  <r>
    <x v="0"/>
    <x v="236"/>
    <x v="236"/>
    <x v="0"/>
    <x v="29"/>
    <x v="0"/>
    <x v="1"/>
    <x v="1"/>
    <n v="248"/>
    <n v="473"/>
    <n v="1534"/>
    <n v="54849.113000000099"/>
    <n v="221.165778225807"/>
    <n v="1.9072580645161299"/>
    <n v="3.2431289640592"/>
    <n v="3684.9630000000002"/>
    <n v="6.7183638867596596E-2"/>
    <n v="-3730.0369999999998"/>
    <n v="-6.8005420616373394E-2"/>
  </r>
  <r>
    <x v="0"/>
    <x v="236"/>
    <x v="236"/>
    <x v="1"/>
    <x v="3"/>
    <x v="0"/>
    <x v="1"/>
    <x v="1"/>
    <n v="44"/>
    <n v="129"/>
    <n v="626"/>
    <n v="20250.857"/>
    <n v="460.24675000000002"/>
    <n v="2.9318181818181799"/>
    <n v="4.8527131782945698"/>
    <n v="1149.2570000000001"/>
    <n v="5.6751030339111101E-2"/>
    <n v="-353.34299999999899"/>
    <n v="-1.7448298607807E-2"/>
  </r>
  <r>
    <x v="0"/>
    <x v="237"/>
    <x v="237"/>
    <x v="2"/>
    <x v="21"/>
    <x v="2"/>
    <x v="0"/>
    <x v="0"/>
    <n v="19"/>
    <n v="47"/>
    <n v="164"/>
    <n v="6500.58"/>
    <n v="342.13578947368399"/>
    <n v="2.4736842105263199"/>
    <n v="3.4893617021276602"/>
    <n v="1083.43"/>
    <n v="0.16666666666666699"/>
    <n v="424.83"/>
    <n v="6.5352630073008802E-2"/>
  </r>
  <r>
    <x v="0"/>
    <x v="238"/>
    <x v="238"/>
    <x v="3"/>
    <x v="23"/>
    <x v="5"/>
    <x v="0"/>
    <x v="0"/>
    <n v="12"/>
    <n v="28"/>
    <n v="106"/>
    <n v="4607.9520000000002"/>
    <n v="383.99599999999998"/>
    <n v="2.3333333333333299"/>
    <n v="3.78571428571429"/>
    <n v="1659.6020000000001"/>
    <n v="0.36016043569898298"/>
    <n v="1256.8019999999999"/>
    <n v="0.272746330690945"/>
  </r>
  <r>
    <x v="0"/>
    <x v="239"/>
    <x v="239"/>
    <x v="0"/>
    <x v="26"/>
    <x v="0"/>
    <x v="0"/>
    <x v="2"/>
    <n v="101"/>
    <n v="458"/>
    <n v="2141"/>
    <n v="81192.6976"/>
    <n v="803.88809504950495"/>
    <n v="4.5346534653465298"/>
    <n v="4.6746724890829698"/>
    <n v="17332.097600000001"/>
    <n v="0.213468675291311"/>
    <n v="14058.597599999999"/>
    <n v="0.17315101007310299"/>
  </r>
  <r>
    <x v="0"/>
    <x v="240"/>
    <x v="240"/>
    <x v="4"/>
    <x v="7"/>
    <x v="3"/>
    <x v="0"/>
    <x v="0"/>
    <n v="28"/>
    <n v="50"/>
    <n v="131"/>
    <n v="6559.7520000000004"/>
    <n v="234.27685714285701"/>
    <n v="1.78571428571429"/>
    <n v="2.62"/>
    <n v="2315.402"/>
    <n v="0.35297096597554301"/>
    <n v="1332.002"/>
    <n v="0.203056761901974"/>
  </r>
  <r>
    <x v="0"/>
    <x v="241"/>
    <x v="241"/>
    <x v="3"/>
    <x v="27"/>
    <x v="5"/>
    <x v="1"/>
    <x v="3"/>
    <n v="168"/>
    <n v="789"/>
    <n v="4349"/>
    <n v="175831.8315"/>
    <n v="1046.61804464286"/>
    <n v="4.6964285714285703"/>
    <n v="5.5120405576679303"/>
    <n v="36259.0815"/>
    <n v="0.20621454710832601"/>
    <n v="30198.5815"/>
    <n v="0.17174695413441099"/>
  </r>
  <r>
    <x v="0"/>
    <x v="241"/>
    <x v="241"/>
    <x v="2"/>
    <x v="13"/>
    <x v="5"/>
    <x v="1"/>
    <x v="2"/>
    <n v="118"/>
    <n v="741"/>
    <n v="3832"/>
    <n v="144082.04199999999"/>
    <n v="1221.03425423729"/>
    <n v="6.2796610169491496"/>
    <n v="5.1713900134952802"/>
    <n v="30095.542000000001"/>
    <n v="0.208877814210879"/>
    <n v="25524.241999999998"/>
    <n v="0.177150751375386"/>
  </r>
  <r>
    <x v="0"/>
    <x v="242"/>
    <x v="242"/>
    <x v="4"/>
    <x v="7"/>
    <x v="3"/>
    <x v="0"/>
    <x v="0"/>
    <n v="36"/>
    <n v="45"/>
    <n v="135"/>
    <n v="6574.12"/>
    <n v="182.61444444444501"/>
    <n v="1.25"/>
    <n v="3"/>
    <n v="2436.27"/>
    <n v="0.370584960420558"/>
    <n v="1194.27"/>
    <n v="0.181662336556071"/>
  </r>
  <r>
    <x v="0"/>
    <x v="243"/>
    <x v="243"/>
    <x v="1"/>
    <x v="9"/>
    <x v="1"/>
    <x v="0"/>
    <x v="0"/>
    <n v="12"/>
    <n v="18"/>
    <n v="18"/>
    <n v="998.25599999999997"/>
    <n v="83.188000000000002"/>
    <n v="1.5"/>
    <n v="1"/>
    <n v="343.35599999999999"/>
    <n v="0.34395585901812797"/>
    <n v="-48.444000000000003"/>
    <n v="-4.8528633937587197E-2"/>
  </r>
  <r>
    <x v="0"/>
    <x v="244"/>
    <x v="244"/>
    <x v="0"/>
    <x v="0"/>
    <x v="0"/>
    <x v="0"/>
    <x v="0"/>
    <n v="27"/>
    <n v="36"/>
    <n v="93"/>
    <n v="4150.4560000000001"/>
    <n v="153.72059259259299"/>
    <n v="1.3333333333333299"/>
    <n v="2.5833333333333299"/>
    <n v="1455.2560000000001"/>
    <n v="0.35062556981690701"/>
    <n v="663.25599999999997"/>
    <n v="0.15980316379694201"/>
  </r>
  <r>
    <x v="0"/>
    <x v="245"/>
    <x v="245"/>
    <x v="5"/>
    <x v="16"/>
    <x v="4"/>
    <x v="0"/>
    <x v="0"/>
    <n v="16"/>
    <n v="52"/>
    <n v="138"/>
    <n v="4923.3"/>
    <n v="307.70625000000001"/>
    <n v="3.25"/>
    <n v="2.6538461538461502"/>
    <n v="820.55"/>
    <n v="0.16666666666666699"/>
    <n v="195.55"/>
    <n v="3.9719293969492003E-2"/>
  </r>
  <r>
    <x v="0"/>
    <x v="246"/>
    <x v="246"/>
    <x v="4"/>
    <x v="8"/>
    <x v="3"/>
    <x v="1"/>
    <x v="2"/>
    <n v="226"/>
    <n v="419"/>
    <n v="2617"/>
    <n v="95234.232000000004"/>
    <n v="421.39040707964602"/>
    <n v="1.8539823008849601"/>
    <n v="6.2458233890214796"/>
    <n v="11695.432000000001"/>
    <n v="0.12280701754386"/>
    <n v="3737.0320000000102"/>
    <n v="3.9240427748711303E-2"/>
  </r>
  <r>
    <x v="0"/>
    <x v="246"/>
    <x v="246"/>
    <x v="0"/>
    <x v="0"/>
    <x v="3"/>
    <x v="1"/>
    <x v="0"/>
    <n v="63"/>
    <n v="105"/>
    <n v="399"/>
    <n v="14277.189"/>
    <n v="226.622047619048"/>
    <n v="1.6666666666666701"/>
    <n v="3.8"/>
    <n v="1753.3389999999999"/>
    <n v="0.12280701754386"/>
    <n v="-115.160999999998"/>
    <n v="-8.0660835967078792E-3"/>
  </r>
  <r>
    <x v="0"/>
    <x v="246"/>
    <x v="246"/>
    <x v="1"/>
    <x v="3"/>
    <x v="3"/>
    <x v="1"/>
    <x v="1"/>
    <n v="70"/>
    <n v="283"/>
    <n v="1385"/>
    <n v="48216.87"/>
    <n v="688.81242857142797"/>
    <n v="4.04285714285714"/>
    <n v="4.8939929328621901"/>
    <n v="5921.3700000000099"/>
    <n v="0.12280701754386"/>
    <n v="3443.37"/>
    <n v="7.1414216642432499E-2"/>
  </r>
  <r>
    <x v="0"/>
    <x v="247"/>
    <x v="247"/>
    <x v="2"/>
    <x v="13"/>
    <x v="2"/>
    <x v="0"/>
    <x v="1"/>
    <n v="246"/>
    <n v="336"/>
    <n v="1532"/>
    <n v="56613.767999999996"/>
    <n v="230.13726829268299"/>
    <n v="1.3658536585365899"/>
    <n v="4.5595238095238102"/>
    <n v="6952.5680000000102"/>
    <n v="0.12280701754386"/>
    <n v="-1289.0319999999899"/>
    <n v="-2.2768878411343198E-2"/>
  </r>
  <r>
    <x v="0"/>
    <x v="248"/>
    <x v="248"/>
    <x v="5"/>
    <x v="10"/>
    <x v="4"/>
    <x v="0"/>
    <x v="0"/>
    <n v="8"/>
    <n v="10"/>
    <n v="92"/>
    <n v="5294.4639999999999"/>
    <n v="661.80799999999999"/>
    <n v="1.25"/>
    <n v="9.1999999999999993"/>
    <n v="2253.364"/>
    <n v="0.42560757802867299"/>
    <n v="1960.864"/>
    <n v="0.37036119236999199"/>
  </r>
  <r>
    <x v="0"/>
    <x v="249"/>
    <x v="249"/>
    <x v="0"/>
    <x v="26"/>
    <x v="0"/>
    <x v="0"/>
    <x v="0"/>
    <n v="39"/>
    <n v="48"/>
    <n v="175"/>
    <n v="9645.1149999999998"/>
    <n v="247.31064102564099"/>
    <n v="1.2307692307692299"/>
    <n v="3.6458333333333299"/>
    <n v="3943.3150000000001"/>
    <n v="0.40884064109137103"/>
    <n v="2803.3150000000001"/>
    <n v="0.290646093903494"/>
  </r>
  <r>
    <x v="0"/>
    <x v="250"/>
    <x v="250"/>
    <x v="3"/>
    <x v="27"/>
    <x v="0"/>
    <x v="1"/>
    <x v="1"/>
    <n v="249"/>
    <n v="509"/>
    <n v="1428"/>
    <n v="57699.332999999999"/>
    <n v="231.72422891566299"/>
    <n v="2.0441767068273098"/>
    <n v="2.8055009823182702"/>
    <n v="7085.8830000000098"/>
    <n v="0.12280701754386"/>
    <n v="-1186.4169999999999"/>
    <n v="-2.05620574504734E-2"/>
  </r>
  <r>
    <x v="0"/>
    <x v="250"/>
    <x v="250"/>
    <x v="2"/>
    <x v="30"/>
    <x v="0"/>
    <x v="1"/>
    <x v="1"/>
    <n v="42"/>
    <n v="133"/>
    <n v="718"/>
    <n v="28966.944"/>
    <n v="689.689142857143"/>
    <n v="3.1666666666666701"/>
    <n v="5.3984962406015002"/>
    <n v="3557.3440000000001"/>
    <n v="0.12280701754386"/>
    <n v="2068.1439999999998"/>
    <n v="7.1396692726716504E-2"/>
  </r>
  <r>
    <x v="0"/>
    <x v="250"/>
    <x v="250"/>
    <x v="4"/>
    <x v="32"/>
    <x v="0"/>
    <x v="1"/>
    <x v="0"/>
    <n v="57"/>
    <n v="111"/>
    <n v="315"/>
    <n v="11325.102000000001"/>
    <n v="198.68600000000001"/>
    <n v="1.9473684210526301"/>
    <n v="2.8378378378378399"/>
    <n v="1390.8019999999999"/>
    <n v="0.12280701754386"/>
    <n v="-623.397999999999"/>
    <n v="-5.5045685239744298E-2"/>
  </r>
  <r>
    <x v="0"/>
    <x v="250"/>
    <x v="250"/>
    <x v="0"/>
    <x v="26"/>
    <x v="0"/>
    <x v="1"/>
    <x v="1"/>
    <n v="51"/>
    <n v="202"/>
    <n v="769"/>
    <n v="26014.686000000002"/>
    <n v="510.09188235294101"/>
    <n v="3.9607843137254899"/>
    <n v="3.8069306930693099"/>
    <n v="3194.7860000000001"/>
    <n v="0.12280701754386"/>
    <n v="1566.7860000000001"/>
    <n v="6.0226981021412399E-2"/>
  </r>
  <r>
    <x v="0"/>
    <x v="250"/>
    <x v="250"/>
    <x v="1"/>
    <x v="3"/>
    <x v="0"/>
    <x v="1"/>
    <x v="1"/>
    <n v="158"/>
    <n v="221"/>
    <n v="558"/>
    <n v="20614.506000000001"/>
    <n v="130.47155696202501"/>
    <n v="1.39873417721519"/>
    <n v="2.5248868778280502"/>
    <n v="2531.6060000000002"/>
    <n v="0.12280701754386"/>
    <n v="-2609.4940000000001"/>
    <n v="-0.126585327826919"/>
  </r>
  <r>
    <x v="0"/>
    <x v="250"/>
    <x v="250"/>
    <x v="5"/>
    <x v="16"/>
    <x v="0"/>
    <x v="1"/>
    <x v="0"/>
    <n v="8"/>
    <n v="11"/>
    <n v="19"/>
    <n v="674.02499999999998"/>
    <n v="84.253124999999997"/>
    <n v="1.375"/>
    <n v="1.72727272727273"/>
    <n v="82.775000000000105"/>
    <n v="0.12280701754386"/>
    <n v="-210.97499999999999"/>
    <n v="-0.31300767775676003"/>
  </r>
  <r>
    <x v="0"/>
    <x v="251"/>
    <x v="251"/>
    <x v="2"/>
    <x v="2"/>
    <x v="2"/>
    <x v="0"/>
    <x v="0"/>
    <n v="16"/>
    <n v="38"/>
    <n v="65"/>
    <n v="3419.48"/>
    <n v="213.7175"/>
    <n v="2.375"/>
    <n v="1.7105263157894699"/>
    <n v="1145.8800000000001"/>
    <n v="0.33510358300092402"/>
    <n v="592.08000000000004"/>
    <n v="0.17314913378642399"/>
  </r>
  <r>
    <x v="0"/>
    <x v="252"/>
    <x v="252"/>
    <x v="4"/>
    <x v="34"/>
    <x v="3"/>
    <x v="0"/>
    <x v="1"/>
    <n v="47"/>
    <n v="213"/>
    <n v="765"/>
    <n v="30383.998"/>
    <n v="646.46804255319103"/>
    <n v="4.5319148936170199"/>
    <n v="3.5915492957746502"/>
    <n v="5722.6479999999901"/>
    <n v="0.188344140886265"/>
    <n v="3920.848"/>
    <n v="0.129043189115534"/>
  </r>
  <r>
    <x v="0"/>
    <x v="253"/>
    <x v="253"/>
    <x v="4"/>
    <x v="7"/>
    <x v="3"/>
    <x v="0"/>
    <x v="0"/>
    <n v="6"/>
    <n v="6"/>
    <n v="15"/>
    <n v="783.88"/>
    <n v="130.64666666666699"/>
    <n v="1"/>
    <n v="2.5"/>
    <n v="344.38"/>
    <n v="0.43932744807878799"/>
    <n v="139.18"/>
    <n v="0.17755268663571"/>
  </r>
  <r>
    <x v="0"/>
    <x v="254"/>
    <x v="254"/>
    <x v="5"/>
    <x v="10"/>
    <x v="4"/>
    <x v="0"/>
    <x v="0"/>
    <n v="10"/>
    <n v="33"/>
    <n v="87"/>
    <n v="4900.9040000000005"/>
    <n v="490.09039999999999"/>
    <n v="3.3"/>
    <n v="2.6363636363636398"/>
    <n v="1566.104"/>
    <n v="0.31955410675255003"/>
    <n v="1176.0940000000001"/>
    <n v="0.23997491075115901"/>
  </r>
  <r>
    <x v="0"/>
    <x v="255"/>
    <x v="255"/>
    <x v="3"/>
    <x v="17"/>
    <x v="5"/>
    <x v="0"/>
    <x v="0"/>
    <n v="19"/>
    <n v="19"/>
    <n v="64"/>
    <n v="2825.0880000000002"/>
    <n v="148.68884210526301"/>
    <n v="1"/>
    <n v="3.3684210526315801"/>
    <n v="1069.2380000000001"/>
    <n v="0.37847953762856201"/>
    <n v="459.33800000000002"/>
    <n v="0.162592457296905"/>
  </r>
  <r>
    <x v="0"/>
    <x v="256"/>
    <x v="256"/>
    <x v="1"/>
    <x v="9"/>
    <x v="1"/>
    <x v="0"/>
    <x v="0"/>
    <n v="21"/>
    <n v="30"/>
    <n v="75"/>
    <n v="1523.4"/>
    <n v="72.542857142857102"/>
    <n v="1.4285714285714299"/>
    <n v="2.5"/>
    <n v="551.9"/>
    <n v="0.36228173821714599"/>
    <n v="-132.1"/>
    <n v="-8.6713929368517698E-2"/>
  </r>
  <r>
    <x v="0"/>
    <x v="257"/>
    <x v="257"/>
    <x v="0"/>
    <x v="33"/>
    <x v="0"/>
    <x v="0"/>
    <x v="3"/>
    <n v="159"/>
    <n v="1703"/>
    <n v="8726"/>
    <n v="292899.20000000001"/>
    <n v="1842.13333333333"/>
    <n v="10.710691823899401"/>
    <n v="5.1238990017616004"/>
    <n v="26627.200000000001"/>
    <n v="9.0909090909090995E-2"/>
    <n v="20726.7"/>
    <n v="7.0763935169505507E-2"/>
  </r>
  <r>
    <x v="0"/>
    <x v="258"/>
    <x v="258"/>
    <x v="1"/>
    <x v="11"/>
    <x v="1"/>
    <x v="0"/>
    <x v="0"/>
    <n v="10"/>
    <n v="19"/>
    <n v="47"/>
    <n v="2503.6239999999998"/>
    <n v="250.36240000000001"/>
    <n v="1.9"/>
    <n v="2.4736842105263199"/>
    <n v="899.37400000000002"/>
    <n v="0.35922886184187403"/>
    <n v="568.47400000000005"/>
    <n v="0.227060453167089"/>
  </r>
  <r>
    <x v="0"/>
    <x v="259"/>
    <x v="259"/>
    <x v="3"/>
    <x v="17"/>
    <x v="4"/>
    <x v="1"/>
    <x v="0"/>
    <n v="10"/>
    <n v="10"/>
    <n v="19"/>
    <n v="1280.6479999999999"/>
    <n v="128.06479999999999"/>
    <n v="1"/>
    <n v="1.9"/>
    <n v="484.69799999999998"/>
    <n v="0.37847870765425001"/>
    <n v="163.69800000000001"/>
    <n v="0.127824351422093"/>
  </r>
  <r>
    <x v="0"/>
    <x v="259"/>
    <x v="259"/>
    <x v="4"/>
    <x v="7"/>
    <x v="4"/>
    <x v="1"/>
    <x v="0"/>
    <n v="48"/>
    <n v="120"/>
    <n v="250"/>
    <n v="13176.4"/>
    <n v="274.50833333333298"/>
    <n v="2.5"/>
    <n v="2.0833333333333299"/>
    <n v="4845.1000000000004"/>
    <n v="0.36771045202027902"/>
    <n v="3120.1"/>
    <n v="0.23679457211377899"/>
  </r>
  <r>
    <x v="0"/>
    <x v="259"/>
    <x v="259"/>
    <x v="5"/>
    <x v="16"/>
    <x v="4"/>
    <x v="1"/>
    <x v="0"/>
    <n v="48"/>
    <n v="89"/>
    <n v="249"/>
    <n v="12109.208000000001"/>
    <n v="252.27516666666699"/>
    <n v="1.8541666666666701"/>
    <n v="2.79775280898876"/>
    <n v="4337.7079999999996"/>
    <n v="0.35821566530197502"/>
    <n v="2547.6979999999999"/>
    <n v="0.21039344604535601"/>
  </r>
  <r>
    <x v="0"/>
    <x v="260"/>
    <x v="260"/>
    <x v="1"/>
    <x v="11"/>
    <x v="1"/>
    <x v="0"/>
    <x v="0"/>
    <n v="9"/>
    <n v="20"/>
    <n v="77"/>
    <n v="4056.9839999999999"/>
    <n v="450.77600000000001"/>
    <n v="2.2222222222222201"/>
    <n v="3.85"/>
    <n v="1352.9839999999999"/>
    <n v="0.33349502980539197"/>
    <n v="1051.9839999999999"/>
    <n v="0.25930198393683601"/>
  </r>
  <r>
    <x v="0"/>
    <x v="261"/>
    <x v="261"/>
    <x v="1"/>
    <x v="1"/>
    <x v="1"/>
    <x v="0"/>
    <x v="0"/>
    <n v="69"/>
    <n v="136"/>
    <n v="327"/>
    <n v="14672.34"/>
    <n v="212.642608695652"/>
    <n v="1.97101449275362"/>
    <n v="2.40441176470588"/>
    <n v="2445.39"/>
    <n v="0.16666666666666699"/>
    <n v="157.33999999999901"/>
    <n v="1.07235791973195E-2"/>
  </r>
  <r>
    <x v="0"/>
    <x v="262"/>
    <x v="262"/>
    <x v="0"/>
    <x v="0"/>
    <x v="0"/>
    <x v="0"/>
    <x v="0"/>
    <n v="29"/>
    <n v="99"/>
    <n v="281"/>
    <n v="10802.3778"/>
    <n v="372.49578620689601"/>
    <n v="3.4137931034482798"/>
    <n v="2.83838383838384"/>
    <n v="1585.1278"/>
    <n v="0.14673878560329601"/>
    <n v="675.62779999999896"/>
    <n v="6.2544359446491393E-2"/>
  </r>
  <r>
    <x v="0"/>
    <x v="263"/>
    <x v="263"/>
    <x v="0"/>
    <x v="0"/>
    <x v="0"/>
    <x v="0"/>
    <x v="0"/>
    <n v="29"/>
    <n v="43"/>
    <n v="124"/>
    <n v="4433.9023999999999"/>
    <n v="152.89318620689599"/>
    <n v="1.4827586206896599"/>
    <n v="2.8837209302325602"/>
    <n v="1586.1024"/>
    <n v="0.35772154118683402"/>
    <n v="731.10239999999999"/>
    <n v="0.16488915046934699"/>
  </r>
  <r>
    <x v="0"/>
    <x v="264"/>
    <x v="264"/>
    <x v="5"/>
    <x v="22"/>
    <x v="4"/>
    <x v="0"/>
    <x v="0"/>
    <n v="18"/>
    <n v="91"/>
    <n v="317"/>
    <n v="10821.84"/>
    <n v="601.21333333333303"/>
    <n v="5.0555555555555598"/>
    <n v="3.48351648351648"/>
    <n v="1803.64"/>
    <n v="0.16666666666666699"/>
    <n v="1064.8499999999999"/>
    <n v="9.8398239116453401E-2"/>
  </r>
  <r>
    <x v="0"/>
    <x v="265"/>
    <x v="265"/>
    <x v="1"/>
    <x v="9"/>
    <x v="1"/>
    <x v="0"/>
    <x v="0"/>
    <n v="19"/>
    <n v="52"/>
    <n v="184"/>
    <n v="8848.9279999999999"/>
    <n v="465.73305263157903"/>
    <n v="2.7368421052631602"/>
    <n v="3.5384615384615401"/>
    <n v="3132.4279999999999"/>
    <n v="0.35398954540030197"/>
    <n v="2487.328"/>
    <n v="0.28108805948019899"/>
  </r>
  <r>
    <x v="0"/>
    <x v="266"/>
    <x v="266"/>
    <x v="4"/>
    <x v="32"/>
    <x v="3"/>
    <x v="0"/>
    <x v="1"/>
    <n v="91"/>
    <n v="370"/>
    <n v="1421"/>
    <n v="58948.377200000003"/>
    <n v="647.78436483516498"/>
    <n v="4.0659340659340701"/>
    <n v="3.8405405405405402"/>
    <n v="14954.2772"/>
    <n v="0.25368428971781798"/>
    <n v="11509.0772"/>
    <n v="0.19523993274576501"/>
  </r>
  <r>
    <x v="0"/>
    <x v="267"/>
    <x v="267"/>
    <x v="2"/>
    <x v="20"/>
    <x v="2"/>
    <x v="0"/>
    <x v="0"/>
    <n v="32"/>
    <n v="50"/>
    <n v="122"/>
    <n v="6019.0240000000003"/>
    <n v="188.09450000000001"/>
    <n v="1.5625"/>
    <n v="2.44"/>
    <n v="2108.424"/>
    <n v="0.350293336594105"/>
    <n v="1029.424"/>
    <n v="0.17102839264306"/>
  </r>
  <r>
    <x v="0"/>
    <x v="268"/>
    <x v="268"/>
    <x v="0"/>
    <x v="0"/>
    <x v="0"/>
    <x v="0"/>
    <x v="0"/>
    <n v="48"/>
    <n v="84"/>
    <n v="192"/>
    <n v="8329.6640000000007"/>
    <n v="173.53466666666699"/>
    <n v="1.75"/>
    <n v="2.28571428571429"/>
    <n v="2976.2139999999999"/>
    <n v="0.35730300766033302"/>
    <n v="1548.2139999999999"/>
    <n v="0.18586752118692901"/>
  </r>
  <r>
    <x v="0"/>
    <x v="269"/>
    <x v="269"/>
    <x v="4"/>
    <x v="19"/>
    <x v="3"/>
    <x v="1"/>
    <x v="1"/>
    <n v="110"/>
    <n v="199"/>
    <n v="844"/>
    <n v="37557.460800000001"/>
    <n v="341.43146181818202"/>
    <n v="1.80909090909091"/>
    <n v="4.2412060301507504"/>
    <n v="8973.2607999999891"/>
    <n v="0.238920859101316"/>
    <n v="5105.0607999999902"/>
    <n v="0.135926675852378"/>
  </r>
  <r>
    <x v="0"/>
    <x v="269"/>
    <x v="269"/>
    <x v="0"/>
    <x v="26"/>
    <x v="3"/>
    <x v="1"/>
    <x v="1"/>
    <n v="106"/>
    <n v="142"/>
    <n v="488"/>
    <n v="20530.641599999999"/>
    <n v="193.68529811320801"/>
    <n v="1.3396226415094299"/>
    <n v="3.4366197183098599"/>
    <n v="6071.9416000000001"/>
    <n v="0.29575021172256"/>
    <n v="2961.9416000000001"/>
    <n v="0.14426931499305901"/>
  </r>
  <r>
    <x v="0"/>
    <x v="269"/>
    <x v="269"/>
    <x v="1"/>
    <x v="1"/>
    <x v="3"/>
    <x v="1"/>
    <x v="2"/>
    <n v="114"/>
    <n v="478"/>
    <n v="2115"/>
    <n v="82098.338000000003"/>
    <n v="720.16085964912304"/>
    <n v="4.1929824561403501"/>
    <n v="4.42468619246862"/>
    <n v="18695.437999999998"/>
    <n v="0.22772005445469501"/>
    <n v="14648.288"/>
    <n v="0.178423685020274"/>
  </r>
  <r>
    <x v="0"/>
    <x v="270"/>
    <x v="270"/>
    <x v="5"/>
    <x v="16"/>
    <x v="4"/>
    <x v="0"/>
    <x v="1"/>
    <n v="64"/>
    <n v="149"/>
    <n v="844"/>
    <n v="42194.563199999997"/>
    <n v="659.29004999999995"/>
    <n v="2.328125"/>
    <n v="5.6644295302013399"/>
    <n v="12176.3632"/>
    <n v="0.28857659083433701"/>
    <n v="9751.9731999999894"/>
    <n v="0.23111918836026701"/>
  </r>
  <r>
    <x v="0"/>
    <x v="271"/>
    <x v="271"/>
    <x v="0"/>
    <x v="0"/>
    <x v="0"/>
    <x v="0"/>
    <x v="0"/>
    <n v="35"/>
    <n v="72"/>
    <n v="267"/>
    <n v="12306.664000000001"/>
    <n v="351.61897142857202"/>
    <n v="2.05714285714286"/>
    <n v="3.7083333333333299"/>
    <n v="4370.2640000000001"/>
    <n v="0.35511361974292999"/>
    <n v="3319.2640000000001"/>
    <n v="0.26971273449896699"/>
  </r>
  <r>
    <x v="0"/>
    <x v="272"/>
    <x v="272"/>
    <x v="0"/>
    <x v="0"/>
    <x v="0"/>
    <x v="0"/>
    <x v="0"/>
    <n v="12"/>
    <n v="63"/>
    <n v="187"/>
    <n v="6970.55"/>
    <n v="580.87916666666695"/>
    <n v="5.25"/>
    <n v="2.9682539682539701"/>
    <n v="0"/>
    <n v="0"/>
    <n v="-396.5"/>
    <n v="-5.6882168551979397E-2"/>
  </r>
  <r>
    <x v="0"/>
    <x v="273"/>
    <x v="273"/>
    <x v="4"/>
    <x v="19"/>
    <x v="3"/>
    <x v="0"/>
    <x v="1"/>
    <n v="74"/>
    <n v="213"/>
    <n v="726"/>
    <n v="24936.959999999999"/>
    <n v="336.98594594594601"/>
    <n v="2.8783783783783798"/>
    <n v="3.4084507042253498"/>
    <n v="4156.16"/>
    <n v="0.16666666666666699"/>
    <n v="1460.36"/>
    <n v="5.8562070116004498E-2"/>
  </r>
  <r>
    <x v="0"/>
    <x v="274"/>
    <x v="274"/>
    <x v="2"/>
    <x v="21"/>
    <x v="2"/>
    <x v="0"/>
    <x v="1"/>
    <n v="51"/>
    <n v="138"/>
    <n v="751"/>
    <n v="27828.143"/>
    <n v="545.64986274509795"/>
    <n v="2.7058823529411802"/>
    <n v="5.4420289855072497"/>
    <n v="7467.2929999999997"/>
    <n v="0.26833601509090999"/>
    <n v="5683.4930000000004"/>
    <n v="0.20423543892238899"/>
  </r>
  <r>
    <x v="0"/>
    <x v="275"/>
    <x v="275"/>
    <x v="3"/>
    <x v="24"/>
    <x v="5"/>
    <x v="0"/>
    <x v="0"/>
    <n v="14"/>
    <n v="23"/>
    <n v="108"/>
    <n v="3508.14"/>
    <n v="250.581428571429"/>
    <n v="1.6428571428571399"/>
    <n v="4.6956521739130404"/>
    <n v="584.69000000000005"/>
    <n v="0.16666666666666699"/>
    <n v="125.39"/>
    <n v="3.5742587239961897E-2"/>
  </r>
  <r>
    <x v="0"/>
    <x v="276"/>
    <x v="276"/>
    <x v="0"/>
    <x v="6"/>
    <x v="0"/>
    <x v="0"/>
    <x v="0"/>
    <n v="1"/>
    <n v="10"/>
    <n v="87"/>
    <n v="3258.2339999999999"/>
    <n v="3258.2339999999999"/>
    <n v="10"/>
    <n v="8.6999999999999993"/>
    <n v="400.13400000000001"/>
    <n v="0.12280701754386"/>
    <n v="362.13400000000001"/>
    <n v="0.111144257901673"/>
  </r>
  <r>
    <x v="0"/>
    <x v="277"/>
    <x v="277"/>
    <x v="1"/>
    <x v="1"/>
    <x v="1"/>
    <x v="0"/>
    <x v="0"/>
    <n v="53"/>
    <n v="80"/>
    <n v="222"/>
    <n v="8683.3459999999995"/>
    <n v="163.83671698113201"/>
    <n v="1.5094339622641499"/>
    <n v="2.7749999999999999"/>
    <n v="2735.0459999999998"/>
    <n v="0.31497604725183098"/>
    <n v="1004.046"/>
    <n v="0.115628929216917"/>
  </r>
  <r>
    <x v="0"/>
    <x v="278"/>
    <x v="278"/>
    <x v="3"/>
    <x v="13"/>
    <x v="0"/>
    <x v="1"/>
    <x v="0"/>
    <n v="32"/>
    <n v="68"/>
    <n v="260"/>
    <n v="10291.799999999999"/>
    <n v="321.61874999999998"/>
    <n v="2.125"/>
    <n v="3.8235294117647101"/>
    <n v="1715.3"/>
    <n v="0.16666666666666699"/>
    <n v="648.5"/>
    <n v="6.3011329407878097E-2"/>
  </r>
  <r>
    <x v="0"/>
    <x v="278"/>
    <x v="278"/>
    <x v="0"/>
    <x v="15"/>
    <x v="0"/>
    <x v="1"/>
    <x v="1"/>
    <n v="121"/>
    <n v="157"/>
    <n v="545"/>
    <n v="19633.86"/>
    <n v="162.263305785124"/>
    <n v="1.29752066115702"/>
    <n v="3.4713375796178298"/>
    <n v="3272.31"/>
    <n v="0.16666666666666699"/>
    <n v="-272.69000000000102"/>
    <n v="-1.3888761557839399E-2"/>
  </r>
  <r>
    <x v="0"/>
    <x v="278"/>
    <x v="278"/>
    <x v="1"/>
    <x v="3"/>
    <x v="0"/>
    <x v="1"/>
    <x v="1"/>
    <n v="69"/>
    <n v="178"/>
    <n v="871"/>
    <n v="35598.720000000001"/>
    <n v="515.92347826086996"/>
    <n v="2.5797101449275401"/>
    <n v="4.8932584269662902"/>
    <n v="5933.12"/>
    <n v="0.16666666666666699"/>
    <n v="3599.97"/>
    <n v="0.10112638881398001"/>
  </r>
  <r>
    <x v="0"/>
    <x v="279"/>
    <x v="279"/>
    <x v="3"/>
    <x v="23"/>
    <x v="5"/>
    <x v="0"/>
    <x v="0"/>
    <n v="43"/>
    <n v="87"/>
    <n v="213"/>
    <n v="11267.896000000001"/>
    <n v="262.04409302325598"/>
    <n v="2.0232558139534902"/>
    <n v="2.4482758620689702"/>
    <n v="4090.3960000000002"/>
    <n v="0.36301329014751299"/>
    <n v="2662.7959999999998"/>
    <n v="0.23631705510949"/>
  </r>
  <r>
    <x v="0"/>
    <x v="280"/>
    <x v="280"/>
    <x v="2"/>
    <x v="2"/>
    <x v="2"/>
    <x v="0"/>
    <x v="0"/>
    <n v="41"/>
    <n v="59"/>
    <n v="158"/>
    <n v="7279.5360000000001"/>
    <n v="177.54965853658501"/>
    <n v="1.4390243902438999"/>
    <n v="2.6779661016949201"/>
    <n v="2393.2860000000001"/>
    <n v="0.32876903143277297"/>
    <n v="1016.386"/>
    <n v="0.13962236054605701"/>
  </r>
  <r>
    <x v="0"/>
    <x v="281"/>
    <x v="281"/>
    <x v="3"/>
    <x v="4"/>
    <x v="5"/>
    <x v="0"/>
    <x v="2"/>
    <n v="138"/>
    <n v="821"/>
    <n v="4408"/>
    <n v="145756.32500000001"/>
    <n v="1056.2052536231899"/>
    <n v="5.9492753623188399"/>
    <n v="5.3690621193666299"/>
    <n v="13250.575000000001"/>
    <n v="9.0909090909090995E-2"/>
    <n v="8082.6750000000102"/>
    <n v="5.5453339674967898E-2"/>
  </r>
  <r>
    <x v="0"/>
    <x v="282"/>
    <x v="282"/>
    <x v="3"/>
    <x v="23"/>
    <x v="5"/>
    <x v="0"/>
    <x v="0"/>
    <n v="8"/>
    <n v="17"/>
    <n v="44"/>
    <n v="2462.0479999999998"/>
    <n v="307.75599999999997"/>
    <n v="2.125"/>
    <n v="2.5882352941176499"/>
    <n v="949.89800000000002"/>
    <n v="0.38581619854690102"/>
    <n v="683.19799999999998"/>
    <n v="0.27749174670843102"/>
  </r>
  <r>
    <x v="0"/>
    <x v="283"/>
    <x v="283"/>
    <x v="0"/>
    <x v="0"/>
    <x v="0"/>
    <x v="0"/>
    <x v="0"/>
    <n v="23"/>
    <n v="35"/>
    <n v="125"/>
    <n v="5512.86"/>
    <n v="239.68956521739099"/>
    <n v="1.52173913043478"/>
    <n v="3.5714285714285698"/>
    <n v="1478.21"/>
    <n v="0.26813849798471201"/>
    <n v="799.21"/>
    <n v="0.14497193834053501"/>
  </r>
  <r>
    <x v="0"/>
    <x v="284"/>
    <x v="284"/>
    <x v="0"/>
    <x v="15"/>
    <x v="0"/>
    <x v="0"/>
    <x v="1"/>
    <n v="42"/>
    <n v="138"/>
    <n v="533"/>
    <n v="37730.402999999998"/>
    <n v="898.34292857142896"/>
    <n v="3.28571428571429"/>
    <n v="3.86231884057971"/>
    <n v="15212.403"/>
    <n v="0.40318686763033001"/>
    <n v="13902.403"/>
    <n v="0.36846685682100999"/>
  </r>
  <r>
    <x v="0"/>
    <x v="285"/>
    <x v="285"/>
    <x v="3"/>
    <x v="17"/>
    <x v="5"/>
    <x v="0"/>
    <x v="0"/>
    <n v="13"/>
    <n v="31"/>
    <n v="85"/>
    <n v="2768.92"/>
    <n v="212.99384615384599"/>
    <n v="2.3846153846153801"/>
    <n v="2.7419354838709702"/>
    <n v="993.87"/>
    <n v="0.35893778079540001"/>
    <n v="556.77"/>
    <n v="0.201078398798087"/>
  </r>
  <r>
    <x v="0"/>
    <x v="286"/>
    <x v="286"/>
    <x v="3"/>
    <x v="24"/>
    <x v="5"/>
    <x v="0"/>
    <x v="1"/>
    <n v="129"/>
    <n v="484"/>
    <n v="1956"/>
    <n v="72007.320000000007"/>
    <n v="558.196279069767"/>
    <n v="3.75193798449612"/>
    <n v="4.04132231404959"/>
    <n v="12001.22"/>
    <n v="0.16666666666666699"/>
    <n v="7472.02"/>
    <n v="0.103767505859127"/>
  </r>
  <r>
    <x v="0"/>
    <x v="287"/>
    <x v="287"/>
    <x v="0"/>
    <x v="0"/>
    <x v="0"/>
    <x v="0"/>
    <x v="0"/>
    <n v="8"/>
    <n v="12"/>
    <n v="48"/>
    <n v="2989.2159999999999"/>
    <n v="373.65199999999999"/>
    <n v="1.5"/>
    <n v="4"/>
    <n v="1092.366"/>
    <n v="0.36543561923929202"/>
    <n v="856.36599999999999"/>
    <n v="0.28648515195957702"/>
  </r>
  <r>
    <x v="0"/>
    <x v="288"/>
    <x v="288"/>
    <x v="5"/>
    <x v="10"/>
    <x v="4"/>
    <x v="0"/>
    <x v="0"/>
    <n v="27"/>
    <n v="72"/>
    <n v="162"/>
    <n v="8862.7039999999997"/>
    <n v="328.24829629629602"/>
    <n v="2.6666666666666701"/>
    <n v="2.25"/>
    <n v="3067.5039999999999"/>
    <n v="0.34611378197895398"/>
    <n v="2034.364"/>
    <n v="0.229542135221937"/>
  </r>
  <r>
    <x v="0"/>
    <x v="289"/>
    <x v="289"/>
    <x v="5"/>
    <x v="10"/>
    <x v="4"/>
    <x v="0"/>
    <x v="0"/>
    <n v="34"/>
    <n v="62"/>
    <n v="152"/>
    <n v="7492.384"/>
    <n v="220.364235294118"/>
    <n v="1.8235294117647101"/>
    <n v="2.45161290322581"/>
    <n v="2891.8339999999998"/>
    <n v="0.385969806139141"/>
    <n v="1624.3340000000001"/>
    <n v="0.21679801782716901"/>
  </r>
  <r>
    <x v="0"/>
    <x v="290"/>
    <x v="290"/>
    <x v="0"/>
    <x v="26"/>
    <x v="0"/>
    <x v="0"/>
    <x v="0"/>
    <n v="42"/>
    <n v="51"/>
    <n v="216"/>
    <n v="8127.9459999999999"/>
    <n v="193.52252380952399"/>
    <n v="1.21428571428571"/>
    <n v="4.2352941176470598"/>
    <n v="1121.096"/>
    <n v="0.13793103448275901"/>
    <n v="-105.90400000000101"/>
    <n v="-1.30296141239128E-2"/>
  </r>
  <r>
    <x v="0"/>
    <x v="291"/>
    <x v="291"/>
    <x v="4"/>
    <x v="19"/>
    <x v="3"/>
    <x v="0"/>
    <x v="1"/>
    <n v="59"/>
    <n v="186"/>
    <n v="639"/>
    <n v="26174.991399999999"/>
    <n v="443.64392203389798"/>
    <n v="3.15254237288136"/>
    <n v="3.4354838709677402"/>
    <n v="8744.0913999999993"/>
    <n v="0.334062818450439"/>
    <n v="6576.8914000000004"/>
    <n v="0.25126622964239098"/>
  </r>
  <r>
    <x v="0"/>
    <x v="292"/>
    <x v="292"/>
    <x v="4"/>
    <x v="14"/>
    <x v="3"/>
    <x v="0"/>
    <x v="1"/>
    <n v="83"/>
    <n v="110"/>
    <n v="515"/>
    <n v="26587.348999999998"/>
    <n v="320.32950602409602"/>
    <n v="1.32530120481928"/>
    <n v="4.6818181818181799"/>
    <n v="7042.299"/>
    <n v="0.264874057206681"/>
    <n v="4171.299"/>
    <n v="0.15689036917520399"/>
  </r>
  <r>
    <x v="0"/>
    <x v="293"/>
    <x v="293"/>
    <x v="2"/>
    <x v="2"/>
    <x v="2"/>
    <x v="0"/>
    <x v="0"/>
    <n v="19"/>
    <n v="19"/>
    <n v="36"/>
    <n v="1805.3119999999999"/>
    <n v="95.0164210526315"/>
    <n v="1"/>
    <n v="1.8947368421052599"/>
    <n v="665.21199999999999"/>
    <n v="0.36847481211004002"/>
    <n v="36.312000000000097"/>
    <n v="2.01139747589337E-2"/>
  </r>
  <r>
    <x v="0"/>
    <x v="294"/>
    <x v="294"/>
    <x v="0"/>
    <x v="15"/>
    <x v="0"/>
    <x v="1"/>
    <x v="0"/>
    <n v="26"/>
    <n v="58"/>
    <n v="209"/>
    <n v="7902.9930000000004"/>
    <n v="303.96126923076901"/>
    <n v="2.2307692307692299"/>
    <n v="3.6034482758620698"/>
    <n v="970.54300000000103"/>
    <n v="0.12280701754386"/>
    <n v="185.543000000001"/>
    <n v="2.3477560969622599E-2"/>
  </r>
  <r>
    <x v="0"/>
    <x v="294"/>
    <x v="294"/>
    <x v="1"/>
    <x v="1"/>
    <x v="0"/>
    <x v="1"/>
    <x v="0"/>
    <n v="21"/>
    <n v="53"/>
    <n v="172"/>
    <n v="7084.9290000000001"/>
    <n v="337.377571428571"/>
    <n v="2.5238095238095202"/>
    <n v="3.2452830188679198"/>
    <n v="870.07900000000097"/>
    <n v="0.12280701754386"/>
    <n v="162.429000000001"/>
    <n v="2.2925988390285999E-2"/>
  </r>
  <r>
    <x v="0"/>
    <x v="295"/>
    <x v="295"/>
    <x v="5"/>
    <x v="10"/>
    <x v="4"/>
    <x v="0"/>
    <x v="0"/>
    <n v="27"/>
    <n v="59"/>
    <n v="140"/>
    <n v="8057.28"/>
    <n v="298.41777777777799"/>
    <n v="2.18518518518519"/>
    <n v="2.3728813559322002"/>
    <n v="3065.68"/>
    <n v="0.38048572222884097"/>
    <n v="2046.93"/>
    <n v="0.25404727153580398"/>
  </r>
  <r>
    <x v="0"/>
    <x v="296"/>
    <x v="296"/>
    <x v="0"/>
    <x v="15"/>
    <x v="1"/>
    <x v="1"/>
    <x v="0"/>
    <n v="18"/>
    <n v="45"/>
    <n v="141"/>
    <n v="4583.4058000000005"/>
    <n v="254.633655555556"/>
    <n v="2.5"/>
    <n v="3.1333333333333302"/>
    <n v="815.55579999999998"/>
    <n v="0.177936633932784"/>
    <n v="267.55579999999998"/>
    <n v="5.8374887949044302E-2"/>
  </r>
  <r>
    <x v="0"/>
    <x v="296"/>
    <x v="296"/>
    <x v="1"/>
    <x v="3"/>
    <x v="1"/>
    <x v="1"/>
    <x v="3"/>
    <n v="160"/>
    <n v="570"/>
    <n v="4475"/>
    <n v="173631.155"/>
    <n v="1085.19471875"/>
    <n v="3.5625"/>
    <n v="7.8508771929824599"/>
    <n v="25773.404999999999"/>
    <n v="0.148437675254766"/>
    <n v="20197.955000000002"/>
    <n v="0.11632679054631601"/>
  </r>
  <r>
    <x v="0"/>
    <x v="297"/>
    <x v="297"/>
    <x v="5"/>
    <x v="10"/>
    <x v="4"/>
    <x v="0"/>
    <x v="0"/>
    <n v="23"/>
    <n v="41"/>
    <n v="83"/>
    <n v="5353.7359999999999"/>
    <n v="232.771130434783"/>
    <n v="1.7826086956521701"/>
    <n v="2.0243902439024399"/>
    <n v="1843.2360000000001"/>
    <n v="0.34428966986791998"/>
    <n v="986.98599999999999"/>
    <n v="0.18435462637679501"/>
  </r>
  <r>
    <x v="0"/>
    <x v="298"/>
    <x v="298"/>
    <x v="2"/>
    <x v="30"/>
    <x v="2"/>
    <x v="1"/>
    <x v="1"/>
    <n v="51"/>
    <n v="168"/>
    <n v="375"/>
    <n v="16148.76"/>
    <n v="316.64235294117702"/>
    <n v="3.2941176470588198"/>
    <n v="2.2321428571428599"/>
    <n v="2691.46"/>
    <n v="0.16666666666666699"/>
    <n v="877.40999999999894"/>
    <n v="5.4332964264748401E-2"/>
  </r>
  <r>
    <x v="0"/>
    <x v="298"/>
    <x v="298"/>
    <x v="4"/>
    <x v="5"/>
    <x v="2"/>
    <x v="1"/>
    <x v="3"/>
    <n v="132"/>
    <n v="850"/>
    <n v="3932"/>
    <n v="156486.6"/>
    <n v="1185.50454545454"/>
    <n v="6.4393939393939403"/>
    <n v="4.6258823529411801"/>
    <n v="26081.1"/>
    <n v="0.16666666666666699"/>
    <n v="20730.599999999999"/>
    <n v="0.13247524069153499"/>
  </r>
  <r>
    <x v="0"/>
    <x v="298"/>
    <x v="298"/>
    <x v="0"/>
    <x v="6"/>
    <x v="2"/>
    <x v="1"/>
    <x v="1"/>
    <n v="246"/>
    <n v="363"/>
    <n v="1212"/>
    <n v="39475.32"/>
    <n v="160.46878048780499"/>
    <n v="1.4756097560975601"/>
    <n v="3.3388429752066102"/>
    <n v="6579.22"/>
    <n v="0.16666666666666699"/>
    <n v="-671.78000000000202"/>
    <n v="-1.7017721452289698E-2"/>
  </r>
  <r>
    <x v="0"/>
    <x v="298"/>
    <x v="298"/>
    <x v="1"/>
    <x v="1"/>
    <x v="2"/>
    <x v="1"/>
    <x v="1"/>
    <n v="140"/>
    <n v="194"/>
    <n v="723"/>
    <n v="25376.22"/>
    <n v="181.25871428571401"/>
    <n v="1.3857142857142899"/>
    <n v="3.7268041237113398"/>
    <n v="4229.37"/>
    <n v="0.16666666666666699"/>
    <n v="-324.030000000001"/>
    <n v="-1.27690412520069E-2"/>
  </r>
  <r>
    <x v="0"/>
    <x v="299"/>
    <x v="299"/>
    <x v="4"/>
    <x v="32"/>
    <x v="3"/>
    <x v="0"/>
    <x v="1"/>
    <n v="133"/>
    <n v="319"/>
    <n v="1454"/>
    <n v="58547.851199999997"/>
    <n v="440.20940751879698"/>
    <n v="2.3984962406014998"/>
    <n v="4.55799373040752"/>
    <n v="17673.301200000002"/>
    <n v="0.30186079997415799"/>
    <n v="12903.9012"/>
    <n v="0.22039922790539601"/>
  </r>
  <r>
    <x v="0"/>
    <x v="300"/>
    <x v="300"/>
    <x v="2"/>
    <x v="30"/>
    <x v="2"/>
    <x v="0"/>
    <x v="0"/>
    <n v="27"/>
    <n v="43"/>
    <n v="124"/>
    <n v="5331.3"/>
    <n v="197.455555555556"/>
    <n v="1.5925925925925899"/>
    <n v="2.8837209302325602"/>
    <n v="888.55"/>
    <n v="0.16666666666666699"/>
    <n v="-22.750000000000199"/>
    <n v="-4.26725188978301E-3"/>
  </r>
  <r>
    <x v="0"/>
    <x v="301"/>
    <x v="301"/>
    <x v="3"/>
    <x v="17"/>
    <x v="5"/>
    <x v="0"/>
    <x v="0"/>
    <n v="4"/>
    <n v="4"/>
    <n v="13"/>
    <n v="695.096"/>
    <n v="173.774"/>
    <n v="1"/>
    <n v="3.25"/>
    <n v="311.24599999999998"/>
    <n v="0.44777412040926701"/>
    <n v="182.846"/>
    <n v="0.26305143462198"/>
  </r>
  <r>
    <x v="0"/>
    <x v="302"/>
    <x v="302"/>
    <x v="5"/>
    <x v="16"/>
    <x v="4"/>
    <x v="0"/>
    <x v="0"/>
    <n v="48"/>
    <n v="66"/>
    <n v="197"/>
    <n v="6905.4204"/>
    <n v="143.86292499999999"/>
    <n v="1.375"/>
    <n v="2.98484848484848"/>
    <n v="1527.1704"/>
    <n v="0.22115531155786"/>
    <n v="-235.32960000000099"/>
    <n v="-3.4078967878624897E-2"/>
  </r>
  <r>
    <x v="0"/>
    <x v="303"/>
    <x v="303"/>
    <x v="0"/>
    <x v="15"/>
    <x v="0"/>
    <x v="0"/>
    <x v="0"/>
    <n v="22"/>
    <n v="22"/>
    <n v="77"/>
    <n v="4242.1049999999996"/>
    <n v="192.82295454545499"/>
    <n v="1"/>
    <n v="3.5"/>
    <n v="1099.8050000000001"/>
    <n v="0.25925925925925902"/>
    <n v="461.80500000000001"/>
    <n v="0.108862227596912"/>
  </r>
  <r>
    <x v="0"/>
    <x v="304"/>
    <x v="304"/>
    <x v="4"/>
    <x v="32"/>
    <x v="3"/>
    <x v="0"/>
    <x v="0"/>
    <n v="31"/>
    <n v="120"/>
    <n v="282"/>
    <n v="9588.3696"/>
    <n v="309.30224516128999"/>
    <n v="3.87096774193548"/>
    <n v="2.35"/>
    <n v="2495.4196000000002"/>
    <n v="0.26025484040581798"/>
    <n v="1330.2195999999999"/>
    <n v="0.13873261623123101"/>
  </r>
  <r>
    <x v="0"/>
    <x v="305"/>
    <x v="305"/>
    <x v="3"/>
    <x v="17"/>
    <x v="5"/>
    <x v="0"/>
    <x v="0"/>
    <n v="4"/>
    <n v="5"/>
    <n v="23"/>
    <n v="1719.816"/>
    <n v="429.95400000000001"/>
    <n v="1.25"/>
    <n v="4.5999999999999996"/>
    <n v="495.166"/>
    <n v="0.28791800983360999"/>
    <n v="365.666"/>
    <n v="0.21261925694376599"/>
  </r>
  <r>
    <x v="0"/>
    <x v="306"/>
    <x v="306"/>
    <x v="5"/>
    <x v="22"/>
    <x v="4"/>
    <x v="0"/>
    <x v="1"/>
    <n v="105"/>
    <n v="369"/>
    <n v="1452"/>
    <n v="54441.599999999999"/>
    <n v="518.49142857142897"/>
    <n v="3.5142857142857098"/>
    <n v="3.9349593495935"/>
    <n v="9073.6"/>
    <n v="0.16666666666666699"/>
    <n v="4939.21"/>
    <n v="9.0724923587844494E-2"/>
  </r>
  <r>
    <x v="0"/>
    <x v="307"/>
    <x v="307"/>
    <x v="5"/>
    <x v="22"/>
    <x v="4"/>
    <x v="0"/>
    <x v="1"/>
    <n v="59"/>
    <n v="154"/>
    <n v="674"/>
    <n v="26481.882000000001"/>
    <n v="448.84545762711798"/>
    <n v="2.6101694915254199"/>
    <n v="4.37662337662338"/>
    <n v="7501.0820000000003"/>
    <n v="0.28325335789956302"/>
    <n v="5244.8220000000001"/>
    <n v="0.198053219933538"/>
  </r>
  <r>
    <x v="0"/>
    <x v="308"/>
    <x v="308"/>
    <x v="3"/>
    <x v="24"/>
    <x v="5"/>
    <x v="0"/>
    <x v="0"/>
    <n v="18"/>
    <n v="57"/>
    <n v="250"/>
    <n v="9658.7999999999993"/>
    <n v="536.6"/>
    <n v="3.1666666666666701"/>
    <n v="4.3859649122807003"/>
    <n v="1609.8"/>
    <n v="0.16666666666666699"/>
    <n v="989.1"/>
    <n v="0.10240402534476301"/>
  </r>
  <r>
    <x v="0"/>
    <x v="309"/>
    <x v="309"/>
    <x v="5"/>
    <x v="10"/>
    <x v="4"/>
    <x v="0"/>
    <x v="0"/>
    <n v="23"/>
    <n v="41"/>
    <n v="95"/>
    <n v="5656.04"/>
    <n v="245.91478260869599"/>
    <n v="1.7826086956521701"/>
    <n v="2.3170731707317098"/>
    <n v="1947.69"/>
    <n v="0.34435576834675802"/>
    <n v="1091.44"/>
    <n v="0.19296893232721099"/>
  </r>
  <r>
    <x v="0"/>
    <x v="310"/>
    <x v="310"/>
    <x v="5"/>
    <x v="10"/>
    <x v="4"/>
    <x v="0"/>
    <x v="0"/>
    <n v="9"/>
    <n v="28"/>
    <n v="82"/>
    <n v="3821.7440000000001"/>
    <n v="424.638222222222"/>
    <n v="3.1111111111111098"/>
    <n v="2.9285714285714302"/>
    <n v="1511.9939999999999"/>
    <n v="0.39562932525046202"/>
    <n v="1163.2339999999999"/>
    <n v="0.30437255870618202"/>
  </r>
  <r>
    <x v="0"/>
    <x v="311"/>
    <x v="311"/>
    <x v="3"/>
    <x v="17"/>
    <x v="5"/>
    <x v="0"/>
    <x v="0"/>
    <n v="7"/>
    <n v="12"/>
    <n v="27"/>
    <n v="820.58399999999995"/>
    <n v="117.22628571428601"/>
    <n v="1.71428571428571"/>
    <n v="2.25"/>
    <n v="275.28399999999999"/>
    <n v="0.335473272693594"/>
    <n v="45.084000000000003"/>
    <n v="5.4941358837120903E-2"/>
  </r>
  <r>
    <x v="0"/>
    <x v="312"/>
    <x v="312"/>
    <x v="2"/>
    <x v="21"/>
    <x v="2"/>
    <x v="0"/>
    <x v="0"/>
    <n v="11"/>
    <n v="29"/>
    <n v="56"/>
    <n v="1921.08"/>
    <n v="174.64363636363601"/>
    <n v="2.6363636363636398"/>
    <n v="1.9310344827586201"/>
    <n v="320.18"/>
    <n v="0.16666666666666699"/>
    <n v="-63.169999999999902"/>
    <n v="-3.2882545234971902E-2"/>
  </r>
  <r>
    <x v="0"/>
    <x v="313"/>
    <x v="313"/>
    <x v="4"/>
    <x v="14"/>
    <x v="0"/>
    <x v="1"/>
    <x v="0"/>
    <n v="8"/>
    <n v="30"/>
    <n v="75"/>
    <n v="3080.76"/>
    <n v="385.09500000000003"/>
    <n v="3.75"/>
    <n v="2.5"/>
    <n v="513.46"/>
    <n v="0.16666666666666699"/>
    <n v="214.66"/>
    <n v="6.9677612017813903E-2"/>
  </r>
  <r>
    <x v="0"/>
    <x v="313"/>
    <x v="313"/>
    <x v="0"/>
    <x v="6"/>
    <x v="0"/>
    <x v="1"/>
    <x v="3"/>
    <n v="203"/>
    <n v="1471"/>
    <n v="7863"/>
    <n v="293661.65999999997"/>
    <n v="1446.60916256158"/>
    <n v="7.24630541871921"/>
    <n v="5.3453433038749196"/>
    <n v="48943.61"/>
    <n v="0.16666666666666699"/>
    <n v="41840.36"/>
    <n v="0.142478115801702"/>
  </r>
  <r>
    <x v="0"/>
    <x v="313"/>
    <x v="313"/>
    <x v="1"/>
    <x v="11"/>
    <x v="0"/>
    <x v="1"/>
    <x v="0"/>
    <n v="29"/>
    <n v="59"/>
    <n v="187"/>
    <n v="6758.94"/>
    <n v="233.066896551724"/>
    <n v="2.0344827586206899"/>
    <n v="3.1694915254237301"/>
    <n v="1126.49"/>
    <n v="0.16666666666666699"/>
    <n v="163.13999999999999"/>
    <n v="2.4136920878125901E-2"/>
  </r>
  <r>
    <x v="0"/>
    <x v="314"/>
    <x v="314"/>
    <x v="4"/>
    <x v="7"/>
    <x v="3"/>
    <x v="0"/>
    <x v="0"/>
    <n v="44"/>
    <n v="62"/>
    <n v="173"/>
    <n v="8155.4160000000102"/>
    <n v="185.35036363636399"/>
    <n v="1.4090909090909101"/>
    <n v="2.7903225806451601"/>
    <n v="2969.616"/>
    <n v="0.36412808371761801"/>
    <n v="1443.2159999999999"/>
    <n v="0.176964118078097"/>
  </r>
  <r>
    <x v="0"/>
    <x v="315"/>
    <x v="315"/>
    <x v="4"/>
    <x v="19"/>
    <x v="3"/>
    <x v="1"/>
    <x v="0"/>
    <n v="25"/>
    <n v="98"/>
    <n v="248"/>
    <n v="9495.8736000000008"/>
    <n v="379.83494400000001"/>
    <n v="3.92"/>
    <n v="2.5306122448979602"/>
    <n v="2386.8236000000002"/>
    <n v="0.251353766966738"/>
    <n v="1447.8235999999999"/>
    <n v="0.152468710198501"/>
  </r>
  <r>
    <x v="0"/>
    <x v="315"/>
    <x v="315"/>
    <x v="1"/>
    <x v="9"/>
    <x v="3"/>
    <x v="1"/>
    <x v="0"/>
    <n v="22"/>
    <n v="44"/>
    <n v="142"/>
    <n v="5524.0343999999996"/>
    <n v="251.09247272727299"/>
    <n v="2"/>
    <n v="3.2272727272727302"/>
    <n v="1448.5844"/>
    <n v="0.26223305198823499"/>
    <n v="718.73439999999903"/>
    <n v="0.130110413505028"/>
  </r>
  <r>
    <x v="0"/>
    <x v="316"/>
    <x v="316"/>
    <x v="4"/>
    <x v="7"/>
    <x v="3"/>
    <x v="0"/>
    <x v="0"/>
    <n v="18"/>
    <n v="18"/>
    <n v="47"/>
    <n v="1719.624"/>
    <n v="95.534666666666595"/>
    <n v="1"/>
    <n v="2.6111111111111098"/>
    <n v="639.67399999999998"/>
    <n v="0.37198480598084199"/>
    <n v="24.074000000000002"/>
    <n v="1.39995719994604E-2"/>
  </r>
  <r>
    <x v="0"/>
    <x v="317"/>
    <x v="317"/>
    <x v="4"/>
    <x v="14"/>
    <x v="3"/>
    <x v="0"/>
    <x v="1"/>
    <n v="94"/>
    <n v="335"/>
    <n v="1312"/>
    <n v="55840.315999999999"/>
    <n v="594.04591489361701"/>
    <n v="3.5638297872340399"/>
    <n v="3.9164179104477599"/>
    <n v="14967.165999999999"/>
    <n v="0.26803512358346998"/>
    <n v="11466.165999999999"/>
    <n v="0.20533848698134199"/>
  </r>
  <r>
    <x v="0"/>
    <x v="318"/>
    <x v="318"/>
    <x v="5"/>
    <x v="10"/>
    <x v="4"/>
    <x v="0"/>
    <x v="0"/>
    <n v="19"/>
    <n v="45"/>
    <n v="108"/>
    <n v="7073.5360000000001"/>
    <n v="372.29136842105299"/>
    <n v="2.3684210526315801"/>
    <n v="2.4"/>
    <n v="2113.136"/>
    <n v="0.29873828308783601"/>
    <n v="1393.126"/>
    <n v="0.196949022384278"/>
  </r>
  <r>
    <x v="0"/>
    <x v="319"/>
    <x v="319"/>
    <x v="0"/>
    <x v="0"/>
    <x v="0"/>
    <x v="0"/>
    <x v="0"/>
    <n v="37"/>
    <n v="140"/>
    <n v="302"/>
    <n v="11376.35"/>
    <n v="307.46891891891897"/>
    <n v="3.7837837837837802"/>
    <n v="2.1571428571428601"/>
    <n v="0"/>
    <n v="0"/>
    <n v="-1175.5"/>
    <n v="-0.103328396190342"/>
  </r>
  <r>
    <x v="0"/>
    <x v="320"/>
    <x v="320"/>
    <x v="2"/>
    <x v="2"/>
    <x v="2"/>
    <x v="0"/>
    <x v="0"/>
    <n v="10"/>
    <n v="16"/>
    <n v="34"/>
    <n v="996.52800000000002"/>
    <n v="99.652799999999999"/>
    <n v="1.6"/>
    <n v="2.125"/>
    <n v="390.97800000000001"/>
    <n v="0.39234020519242802"/>
    <n v="53.377999999999901"/>
    <n v="5.3563974118138097E-2"/>
  </r>
  <r>
    <x v="0"/>
    <x v="321"/>
    <x v="321"/>
    <x v="2"/>
    <x v="21"/>
    <x v="2"/>
    <x v="0"/>
    <x v="0"/>
    <n v="23"/>
    <n v="55"/>
    <n v="164"/>
    <n v="6835.9391999999998"/>
    <n v="297.21474782608698"/>
    <n v="2.39130434782609"/>
    <n v="2.9818181818181801"/>
    <n v="1932.1892"/>
    <n v="0.282651606965726"/>
    <n v="1135.6892"/>
    <n v="0.16613506451315399"/>
  </r>
  <r>
    <x v="0"/>
    <x v="322"/>
    <x v="322"/>
    <x v="5"/>
    <x v="10"/>
    <x v="4"/>
    <x v="0"/>
    <x v="0"/>
    <n v="20"/>
    <n v="43"/>
    <n v="124"/>
    <n v="7496.6080000000002"/>
    <n v="374.8304"/>
    <n v="2.15"/>
    <n v="2.8837209302325602"/>
    <n v="2859.6579999999999"/>
    <n v="0.38146025509136899"/>
    <n v="2105.9079999999999"/>
    <n v="0.280914781725282"/>
  </r>
  <r>
    <x v="0"/>
    <x v="323"/>
    <x v="323"/>
    <x v="4"/>
    <x v="18"/>
    <x v="3"/>
    <x v="0"/>
    <x v="3"/>
    <n v="248"/>
    <n v="888"/>
    <n v="4691"/>
    <n v="165483.23000000001"/>
    <n v="667.27108870967697"/>
    <n v="3.5806451612903198"/>
    <n v="5.2826576576576603"/>
    <n v="15043.93"/>
    <n v="9.0909090909090995E-2"/>
    <n v="5809.3300000000099"/>
    <n v="3.51052490333916E-2"/>
  </r>
  <r>
    <x v="0"/>
    <x v="324"/>
    <x v="324"/>
    <x v="3"/>
    <x v="28"/>
    <x v="5"/>
    <x v="0"/>
    <x v="0"/>
    <n v="23"/>
    <n v="47"/>
    <n v="128"/>
    <n v="4505.7039999999997"/>
    <n v="195.90017391304301"/>
    <n v="2.0434782608695699"/>
    <n v="2.7234042553191502"/>
    <n v="1396.2539999999999"/>
    <n v="0.30988586911168597"/>
    <n v="632.10400000000004"/>
    <n v="0.14028973052823701"/>
  </r>
  <r>
    <x v="0"/>
    <x v="325"/>
    <x v="325"/>
    <x v="2"/>
    <x v="13"/>
    <x v="2"/>
    <x v="1"/>
    <x v="1"/>
    <n v="45"/>
    <n v="265"/>
    <n v="1424"/>
    <n v="50683.434999999998"/>
    <n v="1126.2985555555599"/>
    <n v="5.8888888888888902"/>
    <n v="5.3735849056603797"/>
    <n v="4607.58500000001"/>
    <n v="9.0909090909090995E-2"/>
    <n v="2885.4349999999999"/>
    <n v="5.6930533615174403E-2"/>
  </r>
  <r>
    <x v="0"/>
    <x v="325"/>
    <x v="325"/>
    <x v="4"/>
    <x v="34"/>
    <x v="2"/>
    <x v="1"/>
    <x v="0"/>
    <n v="17"/>
    <n v="26"/>
    <n v="136"/>
    <n v="4950.55"/>
    <n v="291.20882352941197"/>
    <n v="1.52941176470588"/>
    <n v="5.2307692307692299"/>
    <n v="450.05"/>
    <n v="9.0909090909090995E-2"/>
    <n v="-142.15"/>
    <n v="-2.8713981274807801E-2"/>
  </r>
  <r>
    <x v="0"/>
    <x v="326"/>
    <x v="326"/>
    <x v="1"/>
    <x v="11"/>
    <x v="1"/>
    <x v="0"/>
    <x v="0"/>
    <n v="44"/>
    <n v="82"/>
    <n v="181"/>
    <n v="8212.1520000000091"/>
    <n v="186.63981818181799"/>
    <n v="1.86363636363636"/>
    <n v="2.2073170731707301"/>
    <n v="2916.002"/>
    <n v="0.35508378315452499"/>
    <n v="1462.3520000000001"/>
    <n v="0.178071716159175"/>
  </r>
  <r>
    <x v="0"/>
    <x v="327"/>
    <x v="327"/>
    <x v="3"/>
    <x v="4"/>
    <x v="0"/>
    <x v="1"/>
    <x v="2"/>
    <n v="211"/>
    <n v="617"/>
    <n v="2883"/>
    <n v="93276.714000000007"/>
    <n v="442.06973459715601"/>
    <n v="2.9241706161137402"/>
    <n v="4.6726094003241503"/>
    <n v="5279.8140000000003"/>
    <n v="5.6603773584905703E-2"/>
    <n v="-1934.386"/>
    <n v="-2.07381447849889E-2"/>
  </r>
  <r>
    <x v="0"/>
    <x v="327"/>
    <x v="327"/>
    <x v="2"/>
    <x v="21"/>
    <x v="0"/>
    <x v="1"/>
    <x v="2"/>
    <n v="209"/>
    <n v="604"/>
    <n v="2834"/>
    <n v="84844.466999999902"/>
    <n v="405.95438755980803"/>
    <n v="2.88995215311005"/>
    <n v="4.6920529801324502"/>
    <n v="4802.5169999999998"/>
    <n v="5.6603773584905703E-2"/>
    <n v="-2541.6329999999998"/>
    <n v="-2.9956378887971601E-2"/>
  </r>
  <r>
    <x v="0"/>
    <x v="327"/>
    <x v="327"/>
    <x v="4"/>
    <x v="31"/>
    <x v="0"/>
    <x v="1"/>
    <x v="3"/>
    <n v="119"/>
    <n v="632"/>
    <n v="6078"/>
    <n v="203745.992"/>
    <n v="1712.1511932773101"/>
    <n v="5.3109243697478998"/>
    <n v="9.6170886075949404"/>
    <n v="11532.791999999999"/>
    <n v="5.6603773584905703E-2"/>
    <n v="6853.3919999999998"/>
    <n v="3.36369414324479E-2"/>
  </r>
  <r>
    <x v="0"/>
    <x v="327"/>
    <x v="327"/>
    <x v="0"/>
    <x v="33"/>
    <x v="0"/>
    <x v="1"/>
    <x v="2"/>
    <n v="66"/>
    <n v="436"/>
    <n v="4118"/>
    <n v="141337.90900000001"/>
    <n v="2141.4834696969701"/>
    <n v="6.60606060606061"/>
    <n v="9.4449541284403704"/>
    <n v="8000.25900000001"/>
    <n v="5.6603773584905703E-2"/>
    <n v="5736.759"/>
    <n v="4.0588961875755503E-2"/>
  </r>
  <r>
    <x v="0"/>
    <x v="328"/>
    <x v="328"/>
    <x v="3"/>
    <x v="23"/>
    <x v="5"/>
    <x v="0"/>
    <x v="0"/>
    <n v="52"/>
    <n v="133"/>
    <n v="268"/>
    <n v="11787.456"/>
    <n v="226.68184615384601"/>
    <n v="2.5576923076923102"/>
    <n v="2.0150375939849599"/>
    <n v="4594.6559999999999"/>
    <n v="0.38979199583014301"/>
    <n v="2838.0059999999999"/>
    <n v="0.24076492841203401"/>
  </r>
  <r>
    <x v="0"/>
    <x v="329"/>
    <x v="329"/>
    <x v="0"/>
    <x v="0"/>
    <x v="0"/>
    <x v="0"/>
    <x v="1"/>
    <n v="39"/>
    <n v="110"/>
    <n v="366"/>
    <n v="15702.004800000001"/>
    <n v="402.61550769230797"/>
    <n v="2.8205128205128198"/>
    <n v="3.3272727272727298"/>
    <n v="4602.9048000000003"/>
    <n v="0.29314121722851599"/>
    <n v="3402.9047999999998"/>
    <n v="0.21671785503466401"/>
  </r>
  <r>
    <x v="0"/>
    <x v="330"/>
    <x v="330"/>
    <x v="4"/>
    <x v="34"/>
    <x v="3"/>
    <x v="1"/>
    <x v="1"/>
    <n v="78"/>
    <n v="288"/>
    <n v="1399"/>
    <n v="48525.175999999999"/>
    <n v="622.11764102564098"/>
    <n v="3.6923076923076898"/>
    <n v="4.8576388888888902"/>
    <n v="5199.1260000000002"/>
    <n v="0.107142857142857"/>
    <n v="2286.1260000000102"/>
    <n v="4.7112162972886597E-2"/>
  </r>
  <r>
    <x v="0"/>
    <x v="330"/>
    <x v="330"/>
    <x v="0"/>
    <x v="0"/>
    <x v="3"/>
    <x v="1"/>
    <x v="0"/>
    <n v="40"/>
    <n v="102"/>
    <n v="340"/>
    <n v="11259.304"/>
    <n v="281.48259999999999"/>
    <n v="2.5499999999999998"/>
    <n v="3.3333333333333299"/>
    <n v="1206.354"/>
    <n v="0.107142857142857"/>
    <n v="-15.6459999999988"/>
    <n v="-1.38960632024846E-3"/>
  </r>
  <r>
    <x v="0"/>
    <x v="330"/>
    <x v="330"/>
    <x v="5"/>
    <x v="22"/>
    <x v="3"/>
    <x v="1"/>
    <x v="1"/>
    <n v="28"/>
    <n v="124"/>
    <n v="574"/>
    <n v="21835.632000000001"/>
    <n v="779.84400000000005"/>
    <n v="4.4285714285714297"/>
    <n v="4.6290322580645196"/>
    <n v="2339.5320000000002"/>
    <n v="0.107142857142857"/>
    <n v="1207.0119999999999"/>
    <n v="5.5277172650647501E-2"/>
  </r>
  <r>
    <x v="0"/>
    <x v="331"/>
    <x v="331"/>
    <x v="0"/>
    <x v="26"/>
    <x v="0"/>
    <x v="0"/>
    <x v="0"/>
    <n v="4"/>
    <n v="11"/>
    <n v="36"/>
    <n v="1826.2968000000001"/>
    <n v="456.57420000000002"/>
    <n v="2.75"/>
    <n v="3.2727272727272698"/>
    <n v="206.99680000000001"/>
    <n v="0.113342365819181"/>
    <n v="83.996799999999993"/>
    <n v="4.5992962370628901E-2"/>
  </r>
  <r>
    <x v="0"/>
    <x v="332"/>
    <x v="332"/>
    <x v="2"/>
    <x v="20"/>
    <x v="2"/>
    <x v="0"/>
    <x v="0"/>
    <n v="54"/>
    <n v="90"/>
    <n v="252"/>
    <n v="13561.984"/>
    <n v="251.14785185185201"/>
    <n v="1.6666666666666701"/>
    <n v="2.8"/>
    <n v="4838.2340000000004"/>
    <n v="0.356749720394892"/>
    <n v="3011.2339999999999"/>
    <n v="0.22203491760497601"/>
  </r>
  <r>
    <x v="0"/>
    <x v="333"/>
    <x v="333"/>
    <x v="3"/>
    <x v="23"/>
    <x v="5"/>
    <x v="0"/>
    <x v="1"/>
    <n v="45"/>
    <n v="107"/>
    <n v="324"/>
    <n v="15320.608"/>
    <n v="340.457955555556"/>
    <n v="2.37777777777778"/>
    <n v="3.02803738317757"/>
    <n v="5375.0079999999998"/>
    <n v="0.350835162677617"/>
    <n v="3863.9580000000001"/>
    <n v="0.25220657039198402"/>
  </r>
  <r>
    <x v="0"/>
    <x v="334"/>
    <x v="334"/>
    <x v="1"/>
    <x v="9"/>
    <x v="1"/>
    <x v="0"/>
    <x v="1"/>
    <n v="37"/>
    <n v="102"/>
    <n v="425"/>
    <n v="21663.8"/>
    <n v="585.50810810810799"/>
    <n v="2.7567567567567601"/>
    <n v="4.1666666666666696"/>
    <n v="7984.9"/>
    <n v="0.36858261246872698"/>
    <n v="6727.35"/>
    <n v="0.310534162981564"/>
  </r>
  <r>
    <x v="0"/>
    <x v="335"/>
    <x v="335"/>
    <x v="3"/>
    <x v="13"/>
    <x v="5"/>
    <x v="0"/>
    <x v="0"/>
    <n v="41"/>
    <n v="41"/>
    <n v="86"/>
    <n v="3525.54"/>
    <n v="85.988780487804902"/>
    <n v="1"/>
    <n v="2.0975609756097602"/>
    <n v="587.59"/>
    <n v="0.16666666666666699"/>
    <n v="-728.51"/>
    <n v="-0.206637848386347"/>
  </r>
  <r>
    <x v="0"/>
    <x v="336"/>
    <x v="336"/>
    <x v="0"/>
    <x v="25"/>
    <x v="0"/>
    <x v="0"/>
    <x v="3"/>
    <n v="103"/>
    <n v="739"/>
    <n v="4353"/>
    <n v="173210.35550000001"/>
    <n v="1681.6539368931999"/>
    <n v="7.1747572815533998"/>
    <n v="5.89039242219215"/>
    <n v="33375.955499999996"/>
    <n v="0.19269030078285401"/>
    <n v="29778.4555"/>
    <n v="0.171920757359106"/>
  </r>
  <r>
    <x v="0"/>
    <x v="337"/>
    <x v="337"/>
    <x v="3"/>
    <x v="12"/>
    <x v="0"/>
    <x v="1"/>
    <x v="1"/>
    <n v="95"/>
    <n v="311"/>
    <n v="1536"/>
    <n v="55848.464"/>
    <n v="587.87856842105305"/>
    <n v="3.2736842105263202"/>
    <n v="4.9389067524115804"/>
    <n v="5983.7640000000001"/>
    <n v="0.107142857142857"/>
    <n v="2700.5140000000001"/>
    <n v="4.8354311051419401E-2"/>
  </r>
  <r>
    <x v="0"/>
    <x v="337"/>
    <x v="337"/>
    <x v="4"/>
    <x v="18"/>
    <x v="0"/>
    <x v="1"/>
    <x v="1"/>
    <n v="245"/>
    <n v="497"/>
    <n v="1806"/>
    <n v="62917.792000000001"/>
    <n v="256.80731428571403"/>
    <n v="2.0285714285714298"/>
    <n v="3.6338028169014098"/>
    <n v="6741.192"/>
    <n v="0.107142857142857"/>
    <n v="-1935.4079999999899"/>
    <n v="-3.0760901463293501E-2"/>
  </r>
  <r>
    <x v="0"/>
    <x v="337"/>
    <x v="337"/>
    <x v="0"/>
    <x v="29"/>
    <x v="0"/>
    <x v="1"/>
    <x v="2"/>
    <n v="52"/>
    <n v="261"/>
    <n v="2353"/>
    <n v="81045.384000000005"/>
    <n v="1558.5650769230799"/>
    <n v="5.0192307692307701"/>
    <n v="9.0153256704980809"/>
    <n v="8683.4340000000102"/>
    <n v="0.107142857142857"/>
    <n v="6970.9340000000102"/>
    <n v="8.6012720971252399E-2"/>
  </r>
  <r>
    <x v="0"/>
    <x v="337"/>
    <x v="337"/>
    <x v="5"/>
    <x v="22"/>
    <x v="0"/>
    <x v="1"/>
    <x v="0"/>
    <n v="18"/>
    <n v="37"/>
    <n v="80"/>
    <n v="3764.152"/>
    <n v="209.11955555555599"/>
    <n v="2.0555555555555598"/>
    <n v="2.1621621621621601"/>
    <n v="403.30200000000002"/>
    <n v="0.107142857142857"/>
    <n v="-272.94799999999998"/>
    <n v="-7.2512480898752105E-2"/>
  </r>
  <r>
    <x v="0"/>
    <x v="338"/>
    <x v="338"/>
    <x v="2"/>
    <x v="20"/>
    <x v="2"/>
    <x v="0"/>
    <x v="0"/>
    <n v="27"/>
    <n v="49"/>
    <n v="94"/>
    <n v="5086.4480000000003"/>
    <n v="188.386962962963"/>
    <n v="1.81481481481481"/>
    <n v="1.9183673469387801"/>
    <n v="1877.098"/>
    <n v="0.36903906222967398"/>
    <n v="959.19799999999998"/>
    <n v="0.18857914206534701"/>
  </r>
  <r>
    <x v="0"/>
    <x v="339"/>
    <x v="339"/>
    <x v="3"/>
    <x v="24"/>
    <x v="5"/>
    <x v="0"/>
    <x v="0"/>
    <n v="26"/>
    <n v="85"/>
    <n v="250"/>
    <n v="11023.41"/>
    <n v="423.97730769230799"/>
    <n v="3.2692307692307701"/>
    <n v="2.9411764705882399"/>
    <n v="3202.76"/>
    <n v="0.290541674490924"/>
    <n v="2306.0100000000002"/>
    <n v="0.209192073958965"/>
  </r>
  <r>
    <x v="0"/>
    <x v="340"/>
    <x v="340"/>
    <x v="3"/>
    <x v="23"/>
    <x v="5"/>
    <x v="0"/>
    <x v="0"/>
    <n v="14"/>
    <n v="21"/>
    <n v="39"/>
    <n v="2018.088"/>
    <n v="144.149142857143"/>
    <n v="1.5"/>
    <n v="1.8571428571428601"/>
    <n v="831.08799999999997"/>
    <n v="0.41181950440218701"/>
    <n v="373.988"/>
    <n v="0.18531798415133499"/>
  </r>
  <r>
    <x v="0"/>
    <x v="341"/>
    <x v="341"/>
    <x v="4"/>
    <x v="7"/>
    <x v="3"/>
    <x v="0"/>
    <x v="0"/>
    <n v="28"/>
    <n v="63"/>
    <n v="205"/>
    <n v="10097.56"/>
    <n v="360.62714285714299"/>
    <n v="2.25"/>
    <n v="3.25396825396825"/>
    <n v="3765.61"/>
    <n v="0.37292276549978398"/>
    <n v="2766.01"/>
    <n v="0.27392855303657498"/>
  </r>
  <r>
    <x v="0"/>
    <x v="342"/>
    <x v="342"/>
    <x v="3"/>
    <x v="17"/>
    <x v="5"/>
    <x v="0"/>
    <x v="1"/>
    <n v="47"/>
    <n v="105"/>
    <n v="285"/>
    <n v="15457.72"/>
    <n v="328.88765957446799"/>
    <n v="2.23404255319149"/>
    <n v="2.71428571428571"/>
    <n v="5280.62"/>
    <n v="0.34161700431887798"/>
    <n v="3709.22"/>
    <n v="0.239959062526686"/>
  </r>
  <r>
    <x v="0"/>
    <x v="343"/>
    <x v="343"/>
    <x v="1"/>
    <x v="9"/>
    <x v="1"/>
    <x v="0"/>
    <x v="0"/>
    <n v="26"/>
    <n v="26"/>
    <n v="55"/>
    <n v="2696.36"/>
    <n v="103.706153846154"/>
    <n v="1"/>
    <n v="2.1153846153846199"/>
    <n v="1085.51"/>
    <n v="0.40258348291771101"/>
    <n v="250.91"/>
    <n v="9.3055081665652906E-2"/>
  </r>
  <r>
    <x v="0"/>
    <x v="344"/>
    <x v="344"/>
    <x v="2"/>
    <x v="30"/>
    <x v="2"/>
    <x v="0"/>
    <x v="2"/>
    <n v="79"/>
    <n v="332"/>
    <n v="1578"/>
    <n v="77765.918399999995"/>
    <n v="984.378713924051"/>
    <n v="4.2025316455696196"/>
    <n v="4.7530120481927698"/>
    <n v="20325.668399999999"/>
    <n v="0.26136987536689299"/>
    <n v="17439.0684"/>
    <n v="0.224250786961708"/>
  </r>
  <r>
    <x v="0"/>
    <x v="345"/>
    <x v="345"/>
    <x v="2"/>
    <x v="21"/>
    <x v="2"/>
    <x v="0"/>
    <x v="1"/>
    <n v="73"/>
    <n v="136"/>
    <n v="522"/>
    <n v="25598.657200000001"/>
    <n v="350.66653698630103"/>
    <n v="1.86301369863014"/>
    <n v="3.8382352941176499"/>
    <n v="8137.9071999999896"/>
    <n v="0.31790367504120498"/>
    <n v="5652.8572000000004"/>
    <n v="0.22082631740542999"/>
  </r>
  <r>
    <x v="0"/>
    <x v="346"/>
    <x v="346"/>
    <x v="1"/>
    <x v="9"/>
    <x v="1"/>
    <x v="0"/>
    <x v="0"/>
    <n v="36"/>
    <n v="61"/>
    <n v="146"/>
    <n v="6694.0320000000002"/>
    <n v="185.945333333333"/>
    <n v="1.69444444444444"/>
    <n v="2.3934426229508201"/>
    <n v="2709.2820000000002"/>
    <n v="0.40473096035393902"/>
    <n v="1526.732"/>
    <n v="0.228073603472466"/>
  </r>
  <r>
    <x v="0"/>
    <x v="347"/>
    <x v="347"/>
    <x v="5"/>
    <x v="16"/>
    <x v="4"/>
    <x v="0"/>
    <x v="0"/>
    <n v="24"/>
    <n v="76"/>
    <n v="217"/>
    <n v="9259.0776000000005"/>
    <n v="385.79489999999998"/>
    <n v="3.1666666666666701"/>
    <n v="2.8552631578947398"/>
    <n v="2512.9276"/>
    <n v="0.27140150548041603"/>
    <n v="1578.5476000000001"/>
    <n v="0.170486485608458"/>
  </r>
  <r>
    <x v="0"/>
    <x v="348"/>
    <x v="348"/>
    <x v="4"/>
    <x v="7"/>
    <x v="3"/>
    <x v="1"/>
    <x v="0"/>
    <n v="26"/>
    <n v="67"/>
    <n v="166"/>
    <n v="7450.6719999999996"/>
    <n v="286.56430769230798"/>
    <n v="2.5769230769230802"/>
    <n v="2.4776119402985102"/>
    <n v="2981.8220000000001"/>
    <n v="0.40020846441770602"/>
    <n v="2044.0219999999999"/>
    <n v="0.27434062323505898"/>
  </r>
  <r>
    <x v="0"/>
    <x v="348"/>
    <x v="348"/>
    <x v="5"/>
    <x v="22"/>
    <x v="3"/>
    <x v="1"/>
    <x v="1"/>
    <n v="94"/>
    <n v="315"/>
    <n v="1049"/>
    <n v="53241.207999999999"/>
    <n v="566.39582978723399"/>
    <n v="3.3510638297872299"/>
    <n v="3.3301587301587299"/>
    <n v="19141.508000000002"/>
    <n v="0.35952429929839302"/>
    <n v="15460.237999999999"/>
    <n v="0.29038105221053601"/>
  </r>
  <r>
    <x v="0"/>
    <x v="349"/>
    <x v="349"/>
    <x v="4"/>
    <x v="34"/>
    <x v="3"/>
    <x v="0"/>
    <x v="2"/>
    <n v="194"/>
    <n v="562"/>
    <n v="3371"/>
    <n v="123054.12820000001"/>
    <n v="634.29962989690705"/>
    <n v="2.8969072164948502"/>
    <n v="5.9982206405693903"/>
    <n v="15414.6782"/>
    <n v="0.12526746095788399"/>
    <n v="8348.4782000000105"/>
    <n v="6.7843950642852202E-2"/>
  </r>
  <r>
    <x v="0"/>
    <x v="350"/>
    <x v="350"/>
    <x v="0"/>
    <x v="0"/>
    <x v="0"/>
    <x v="0"/>
    <x v="0"/>
    <n v="25"/>
    <n v="43"/>
    <n v="86"/>
    <n v="4231.5407999999998"/>
    <n v="169.26163199999999"/>
    <n v="1.72"/>
    <n v="2"/>
    <n v="1242.1908000000001"/>
    <n v="0.29355519861701401"/>
    <n v="499.19080000000002"/>
    <n v="0.11796903860645699"/>
  </r>
  <r>
    <x v="0"/>
    <x v="351"/>
    <x v="351"/>
    <x v="4"/>
    <x v="7"/>
    <x v="3"/>
    <x v="0"/>
    <x v="0"/>
    <n v="18"/>
    <n v="28"/>
    <n v="64"/>
    <n v="2645.0880000000002"/>
    <n v="146.94933333333299"/>
    <n v="1.55555555555556"/>
    <n v="2.28571428571429"/>
    <n v="983.48800000000006"/>
    <n v="0.37181674106872797"/>
    <n v="355.88799999999998"/>
    <n v="0.13454675231977201"/>
  </r>
  <r>
    <x v="0"/>
    <x v="352"/>
    <x v="352"/>
    <x v="0"/>
    <x v="6"/>
    <x v="0"/>
    <x v="0"/>
    <x v="2"/>
    <n v="57"/>
    <n v="486"/>
    <n v="2591"/>
    <n v="99791.86"/>
    <n v="1750.73438596491"/>
    <n v="8.5263157894736796"/>
    <n v="5.3312757201646104"/>
    <n v="28511.96"/>
    <n v="0.28571428571428598"/>
    <n v="26465.71"/>
    <n v="0.26520910623371502"/>
  </r>
  <r>
    <x v="0"/>
    <x v="353"/>
    <x v="353"/>
    <x v="1"/>
    <x v="9"/>
    <x v="1"/>
    <x v="0"/>
    <x v="0"/>
    <n v="33"/>
    <n v="80"/>
    <n v="170"/>
    <n v="7845.84"/>
    <n v="237.75272727272699"/>
    <n v="2.4242424242424199"/>
    <n v="2.125"/>
    <n v="3148.89"/>
    <n v="0.40134517145391702"/>
    <n v="2038.44"/>
    <n v="0.259811568933346"/>
  </r>
  <r>
    <x v="0"/>
    <x v="354"/>
    <x v="354"/>
    <x v="2"/>
    <x v="30"/>
    <x v="2"/>
    <x v="1"/>
    <x v="1"/>
    <n v="87"/>
    <n v="209"/>
    <n v="653"/>
    <n v="22686.240000000002"/>
    <n v="260.76137931034498"/>
    <n v="2.4022988505747098"/>
    <n v="3.1244019138755998"/>
    <n v="3781.04"/>
    <n v="0.16666666666666699"/>
    <n v="769.88999999999896"/>
    <n v="3.3936430188519502E-2"/>
  </r>
  <r>
    <x v="0"/>
    <x v="354"/>
    <x v="354"/>
    <x v="4"/>
    <x v="19"/>
    <x v="2"/>
    <x v="1"/>
    <x v="1"/>
    <n v="136"/>
    <n v="381"/>
    <n v="1794"/>
    <n v="74095.38"/>
    <n v="544.81897058823495"/>
    <n v="2.8014705882352899"/>
    <n v="4.7086614173228298"/>
    <n v="12349.23"/>
    <n v="0.16666666666666699"/>
    <n v="7410.03"/>
    <n v="0.100006640090111"/>
  </r>
  <r>
    <x v="0"/>
    <x v="354"/>
    <x v="354"/>
    <x v="0"/>
    <x v="6"/>
    <x v="2"/>
    <x v="1"/>
    <x v="1"/>
    <n v="244"/>
    <n v="489"/>
    <n v="1959"/>
    <n v="67611.72"/>
    <n v="277.09721311475403"/>
    <n v="2.0040983606557399"/>
    <n v="4.0061349693251502"/>
    <n v="11268.62"/>
    <n v="0.16666666666666599"/>
    <n v="3952.62"/>
    <n v="5.8460574586772798E-2"/>
  </r>
  <r>
    <x v="0"/>
    <x v="355"/>
    <x v="355"/>
    <x v="0"/>
    <x v="26"/>
    <x v="0"/>
    <x v="0"/>
    <x v="0"/>
    <n v="1"/>
    <n v="1"/>
    <n v="3"/>
    <n v="269.97300000000001"/>
    <n v="269.97300000000001"/>
    <n v="1"/>
    <n v="3"/>
    <n v="91.472999999999999"/>
    <n v="0.33882277116600601"/>
    <n v="62.472999999999999"/>
    <n v="0.231404621943676"/>
  </r>
  <r>
    <x v="0"/>
    <x v="356"/>
    <x v="356"/>
    <x v="3"/>
    <x v="17"/>
    <x v="5"/>
    <x v="0"/>
    <x v="0"/>
    <n v="16"/>
    <n v="25"/>
    <n v="65"/>
    <n v="3452.28"/>
    <n v="215.76750000000001"/>
    <n v="1.5625"/>
    <n v="2.6"/>
    <n v="975.93"/>
    <n v="0.28269143870138003"/>
    <n v="452.43"/>
    <n v="0.13105252181167201"/>
  </r>
  <r>
    <x v="0"/>
    <x v="357"/>
    <x v="357"/>
    <x v="5"/>
    <x v="10"/>
    <x v="4"/>
    <x v="0"/>
    <x v="0"/>
    <n v="4"/>
    <n v="17"/>
    <n v="70"/>
    <n v="4077.84"/>
    <n v="1019.46"/>
    <n v="4.25"/>
    <n v="4.1176470588235299"/>
    <n v="1313.74"/>
    <n v="0.32216565632785998"/>
    <n v="1153.1099999999999"/>
    <n v="0.28277470425519402"/>
  </r>
  <r>
    <x v="0"/>
    <x v="358"/>
    <x v="358"/>
    <x v="5"/>
    <x v="22"/>
    <x v="4"/>
    <x v="0"/>
    <x v="0"/>
    <n v="42"/>
    <n v="91"/>
    <n v="352"/>
    <n v="13942.5"/>
    <n v="331.96428571428601"/>
    <n v="2.1666666666666701"/>
    <n v="3.8681318681318699"/>
    <n v="2323.75"/>
    <n v="0.16666666666666699"/>
    <n v="740.61999999999898"/>
    <n v="5.3119598350367503E-2"/>
  </r>
  <r>
    <x v="0"/>
    <x v="359"/>
    <x v="359"/>
    <x v="1"/>
    <x v="11"/>
    <x v="1"/>
    <x v="0"/>
    <x v="0"/>
    <n v="41"/>
    <n v="59"/>
    <n v="145"/>
    <n v="5699.64"/>
    <n v="139.015609756098"/>
    <n v="1.4390243902438999"/>
    <n v="2.4576271186440701"/>
    <n v="2157.19"/>
    <n v="0.37847828985690302"/>
    <n v="821.29"/>
    <n v="0.14409506565326899"/>
  </r>
  <r>
    <x v="0"/>
    <x v="360"/>
    <x v="360"/>
    <x v="1"/>
    <x v="3"/>
    <x v="1"/>
    <x v="0"/>
    <x v="0"/>
    <n v="24"/>
    <n v="36"/>
    <n v="83"/>
    <n v="2937.42"/>
    <n v="122.3925"/>
    <n v="1.5"/>
    <n v="2.3055555555555598"/>
    <n v="489.57"/>
    <n v="0.16666666666666699"/>
    <n v="-294.02999999999997"/>
    <n v="-0.10009804522335899"/>
  </r>
  <r>
    <x v="0"/>
    <x v="361"/>
    <x v="361"/>
    <x v="2"/>
    <x v="30"/>
    <x v="2"/>
    <x v="0"/>
    <x v="1"/>
    <n v="99"/>
    <n v="360"/>
    <n v="1304"/>
    <n v="47992.332799999996"/>
    <n v="484.771038383838"/>
    <n v="3.6363636363636398"/>
    <n v="3.62222222222222"/>
    <n v="12179.032800000001"/>
    <n v="0.25377038558959097"/>
    <n v="8618.8827999999903"/>
    <n v="0.179588744642144"/>
  </r>
  <r>
    <x v="0"/>
    <x v="362"/>
    <x v="362"/>
    <x v="3"/>
    <x v="17"/>
    <x v="5"/>
    <x v="0"/>
    <x v="0"/>
    <n v="26"/>
    <n v="43"/>
    <n v="114"/>
    <n v="5118.2879999999996"/>
    <n v="196.85723076923099"/>
    <n v="1.65384615384615"/>
    <n v="2.6511627906976698"/>
    <n v="1734.088"/>
    <n v="0.33880234953562599"/>
    <n v="880.78800000000001"/>
    <n v="0.172086447655935"/>
  </r>
  <r>
    <x v="0"/>
    <x v="363"/>
    <x v="363"/>
    <x v="4"/>
    <x v="7"/>
    <x v="3"/>
    <x v="0"/>
    <x v="0"/>
    <n v="36"/>
    <n v="45"/>
    <n v="133"/>
    <n v="6642.1360000000004"/>
    <n v="184.503777777778"/>
    <n v="1.25"/>
    <n v="2.9555555555555602"/>
    <n v="2309.0859999999998"/>
    <n v="0.34764208381159301"/>
    <n v="1067.086"/>
    <n v="0.16065404261520699"/>
  </r>
  <r>
    <x v="0"/>
    <x v="364"/>
    <x v="364"/>
    <x v="2"/>
    <x v="21"/>
    <x v="2"/>
    <x v="0"/>
    <x v="0"/>
    <n v="91"/>
    <n v="100"/>
    <n v="211"/>
    <n v="10408.018599999999"/>
    <n v="114.37383076923101"/>
    <n v="1.0989010989011001"/>
    <n v="2.11"/>
    <n v="2640.3186000000001"/>
    <n v="0.25368119538141498"/>
    <n v="-381.68140000000102"/>
    <n v="-3.6671859906169002E-2"/>
  </r>
  <r>
    <x v="0"/>
    <x v="365"/>
    <x v="365"/>
    <x v="4"/>
    <x v="7"/>
    <x v="3"/>
    <x v="0"/>
    <x v="0"/>
    <n v="9"/>
    <n v="14"/>
    <n v="31"/>
    <n v="1998.152"/>
    <n v="222.01688888888901"/>
    <n v="1.55555555555556"/>
    <n v="2.21428571428571"/>
    <n v="713.452"/>
    <n v="0.35705591966977501"/>
    <n v="399.65199999999999"/>
    <n v="0.20001080998842899"/>
  </r>
  <r>
    <x v="0"/>
    <x v="366"/>
    <x v="366"/>
    <x v="1"/>
    <x v="1"/>
    <x v="1"/>
    <x v="0"/>
    <x v="1"/>
    <n v="46"/>
    <n v="173"/>
    <n v="953"/>
    <n v="38778.567799999997"/>
    <n v="843.01234347826096"/>
    <n v="3.7608695652173898"/>
    <n v="5.5086705202312096"/>
    <n v="12633.817800000001"/>
    <n v="0.32579382160678999"/>
    <n v="11020.2678"/>
    <n v="0.28418449739652302"/>
  </r>
  <r>
    <x v="0"/>
    <x v="367"/>
    <x v="367"/>
    <x v="1"/>
    <x v="1"/>
    <x v="1"/>
    <x v="0"/>
    <x v="0"/>
    <n v="25"/>
    <n v="39"/>
    <n v="85"/>
    <n v="4067.94"/>
    <n v="162.7176"/>
    <n v="1.56"/>
    <n v="2.1794871794871802"/>
    <n v="677.99"/>
    <n v="0.16666666666666699"/>
    <n v="-139.91"/>
    <n v="-3.4393329301808898E-2"/>
  </r>
  <r>
    <x v="0"/>
    <x v="368"/>
    <x v="368"/>
    <x v="4"/>
    <x v="19"/>
    <x v="3"/>
    <x v="1"/>
    <x v="1"/>
    <n v="108"/>
    <n v="241"/>
    <n v="867"/>
    <n v="35903.544399999999"/>
    <n v="332.44022592592597"/>
    <n v="2.2314814814814801"/>
    <n v="3.5975103734439799"/>
    <n v="9101.9443999999894"/>
    <n v="0.25351102661607999"/>
    <n v="5252.9444000000003"/>
    <n v="0.14630712615660299"/>
  </r>
  <r>
    <x v="0"/>
    <x v="368"/>
    <x v="368"/>
    <x v="0"/>
    <x v="15"/>
    <x v="3"/>
    <x v="1"/>
    <x v="1"/>
    <n v="108"/>
    <n v="281"/>
    <n v="1297"/>
    <n v="55670.260399999999"/>
    <n v="515.46537407407402"/>
    <n v="2.6018518518518499"/>
    <n v="4.6156583629893202"/>
    <n v="12740.3604"/>
    <n v="0.228853975326474"/>
    <n v="9439.8603999999905"/>
    <n v="0.169567383593557"/>
  </r>
  <r>
    <x v="0"/>
    <x v="369"/>
    <x v="369"/>
    <x v="1"/>
    <x v="3"/>
    <x v="1"/>
    <x v="0"/>
    <x v="0"/>
    <n v="59"/>
    <n v="119"/>
    <n v="299"/>
    <n v="12498.406800000001"/>
    <n v="211.83740338983"/>
    <n v="2.0169491525423702"/>
    <n v="2.5126050420168098"/>
    <n v="3290.6068"/>
    <n v="0.26328210088345"/>
    <n v="1331.8068000000001"/>
    <n v="0.10655812547243999"/>
  </r>
  <r>
    <x v="0"/>
    <x v="370"/>
    <x v="370"/>
    <x v="2"/>
    <x v="20"/>
    <x v="2"/>
    <x v="0"/>
    <x v="0"/>
    <n v="45"/>
    <n v="77"/>
    <n v="235"/>
    <n v="12313.32"/>
    <n v="273.62933333333302"/>
    <n v="1.7111111111111099"/>
    <n v="3.0519480519480502"/>
    <n v="4516.2700000000004"/>
    <n v="0.36677922769813498"/>
    <n v="2991.57"/>
    <n v="0.242953971796396"/>
  </r>
  <r>
    <x v="0"/>
    <x v="371"/>
    <x v="371"/>
    <x v="3"/>
    <x v="17"/>
    <x v="5"/>
    <x v="0"/>
    <x v="0"/>
    <n v="6"/>
    <n v="12"/>
    <n v="39"/>
    <n v="1678.088"/>
    <n v="279.68133333333299"/>
    <n v="2"/>
    <n v="3.25"/>
    <n v="657.63800000000003"/>
    <n v="0.39189720682109602"/>
    <n v="458.43799999999999"/>
    <n v="0.27319067891552801"/>
  </r>
  <r>
    <x v="0"/>
    <x v="372"/>
    <x v="372"/>
    <x v="3"/>
    <x v="17"/>
    <x v="5"/>
    <x v="0"/>
    <x v="0"/>
    <n v="43"/>
    <n v="43"/>
    <n v="128"/>
    <n v="6147.7759999999998"/>
    <n v="142.97153488372101"/>
    <n v="1"/>
    <n v="2.9767441860465098"/>
    <n v="2431.826"/>
    <n v="0.39556190726532597"/>
    <n v="1051.5260000000001"/>
    <n v="0.17104169052353199"/>
  </r>
  <r>
    <x v="0"/>
    <x v="373"/>
    <x v="373"/>
    <x v="1"/>
    <x v="9"/>
    <x v="1"/>
    <x v="0"/>
    <x v="0"/>
    <n v="48"/>
    <n v="48"/>
    <n v="153"/>
    <n v="8157.9760000000097"/>
    <n v="169.95783333333301"/>
    <n v="1"/>
    <n v="3.1875"/>
    <n v="3055.5259999999998"/>
    <n v="0.37454461743942402"/>
    <n v="1514.7260000000001"/>
    <n v="0.185674240767563"/>
  </r>
  <r>
    <x v="0"/>
    <x v="374"/>
    <x v="374"/>
    <x v="2"/>
    <x v="2"/>
    <x v="2"/>
    <x v="0"/>
    <x v="0"/>
    <n v="40"/>
    <n v="64"/>
    <n v="106"/>
    <n v="5874.3519999999999"/>
    <n v="146.8588"/>
    <n v="1.6"/>
    <n v="1.65625"/>
    <n v="2189.6019999999999"/>
    <n v="0.37273932512045599"/>
    <n v="839.202"/>
    <n v="0.14285865062222999"/>
  </r>
  <r>
    <x v="0"/>
    <x v="375"/>
    <x v="375"/>
    <x v="2"/>
    <x v="2"/>
    <x v="2"/>
    <x v="0"/>
    <x v="0"/>
    <n v="6"/>
    <n v="8"/>
    <n v="8"/>
    <n v="324.73599999999999"/>
    <n v="54.122666666666703"/>
    <n v="1.3333333333333299"/>
    <n v="1"/>
    <n v="125.486"/>
    <n v="0.386424664958613"/>
    <n v="-75.313999999999993"/>
    <n v="-0.23192377808435199"/>
  </r>
  <r>
    <x v="0"/>
    <x v="376"/>
    <x v="376"/>
    <x v="5"/>
    <x v="22"/>
    <x v="4"/>
    <x v="0"/>
    <x v="1"/>
    <n v="62"/>
    <n v="166"/>
    <n v="564"/>
    <n v="23898.5664"/>
    <n v="385.460748387097"/>
    <n v="2.67741935483871"/>
    <n v="3.3975903614457801"/>
    <n v="7080.3663999999999"/>
    <n v="0.29626741125358902"/>
    <n v="4705.9664000000002"/>
    <n v="0.19691417138728401"/>
  </r>
  <r>
    <x v="0"/>
    <x v="377"/>
    <x v="377"/>
    <x v="4"/>
    <x v="5"/>
    <x v="3"/>
    <x v="0"/>
    <x v="2"/>
    <n v="250"/>
    <n v="487"/>
    <n v="2365"/>
    <n v="84646.012000000104"/>
    <n v="338.584048"/>
    <n v="1.948"/>
    <n v="4.8562628336755704"/>
    <n v="11675.312"/>
    <n v="0.13793103448275801"/>
    <n v="2843.9119999999898"/>
    <n v="3.3597708064497897E-2"/>
  </r>
  <r>
    <x v="0"/>
    <x v="378"/>
    <x v="378"/>
    <x v="3"/>
    <x v="17"/>
    <x v="5"/>
    <x v="0"/>
    <x v="0"/>
    <n v="43"/>
    <n v="81"/>
    <n v="180"/>
    <n v="8854.56"/>
    <n v="205.92"/>
    <n v="1.8837209302325599"/>
    <n v="2.2222222222222201"/>
    <n v="3493.86"/>
    <n v="0.39458313004824602"/>
    <n v="2072.31"/>
    <n v="0.23403873258524399"/>
  </r>
  <r>
    <x v="0"/>
    <x v="379"/>
    <x v="379"/>
    <x v="2"/>
    <x v="2"/>
    <x v="2"/>
    <x v="0"/>
    <x v="0"/>
    <n v="16"/>
    <n v="31"/>
    <n v="75"/>
    <n v="4555.3999999999996"/>
    <n v="284.71249999999998"/>
    <n v="1.9375"/>
    <n v="2.4193548387096802"/>
    <n v="1592.6"/>
    <n v="0.34960705975326001"/>
    <n v="1046.5"/>
    <n v="0.22972735654388199"/>
  </r>
  <r>
    <x v="0"/>
    <x v="380"/>
    <x v="380"/>
    <x v="0"/>
    <x v="29"/>
    <x v="0"/>
    <x v="0"/>
    <x v="3"/>
    <n v="241"/>
    <n v="1155"/>
    <n v="6327"/>
    <n v="255839.82449999999"/>
    <n v="1061.57603526971"/>
    <n v="4.7925311203319501"/>
    <n v="5.4779220779220799"/>
    <n v="52973.124499999998"/>
    <n v="0.20705581941172699"/>
    <n v="45081.124499999998"/>
    <n v="0.176208393623253"/>
  </r>
  <r>
    <x v="0"/>
    <x v="381"/>
    <x v="381"/>
    <x v="1"/>
    <x v="11"/>
    <x v="1"/>
    <x v="0"/>
    <x v="0"/>
    <n v="10"/>
    <n v="28"/>
    <n v="109"/>
    <n v="4484.7280000000001"/>
    <n v="448.47280000000001"/>
    <n v="2.8"/>
    <n v="3.8928571428571401"/>
    <n v="1813.578"/>
    <n v="0.40438974225415703"/>
    <n v="1473.8779999999999"/>
    <n v="0.32864378843042402"/>
  </r>
  <r>
    <x v="1"/>
    <x v="0"/>
    <x v="0"/>
    <x v="0"/>
    <x v="0"/>
    <x v="0"/>
    <x v="0"/>
    <x v="0"/>
    <n v="41"/>
    <n v="73"/>
    <n v="199"/>
    <n v="10267.208000000001"/>
    <n v="250.41970731707301"/>
    <n v="1.7804878048780499"/>
    <n v="2.7260273972602702"/>
    <n v="2309.7080000000001"/>
    <n v="0.22495969693026599"/>
    <n v="1089.2080000000001"/>
    <n v="0.106086094681241"/>
  </r>
  <r>
    <x v="1"/>
    <x v="1"/>
    <x v="1"/>
    <x v="1"/>
    <x v="1"/>
    <x v="1"/>
    <x v="0"/>
    <x v="1"/>
    <n v="85"/>
    <n v="231"/>
    <n v="1097"/>
    <n v="48626.1"/>
    <n v="572.07176470588195"/>
    <n v="2.71764705882353"/>
    <n v="4.7489177489177496"/>
    <n v="6851.0999999999904"/>
    <n v="0.14089347079037801"/>
    <n v="3772.68"/>
    <n v="7.7585494209899603E-2"/>
  </r>
  <r>
    <x v="1"/>
    <x v="2"/>
    <x v="2"/>
    <x v="2"/>
    <x v="2"/>
    <x v="2"/>
    <x v="0"/>
    <x v="0"/>
    <n v="40"/>
    <n v="67"/>
    <n v="171"/>
    <n v="8684.232"/>
    <n v="217.10579999999999"/>
    <n v="1.675"/>
    <n v="2.5522388059701502"/>
    <n v="1627.232"/>
    <n v="0.187377766968916"/>
    <n v="273.53199999999998"/>
    <n v="3.1497546357582402E-2"/>
  </r>
  <r>
    <x v="1"/>
    <x v="3"/>
    <x v="3"/>
    <x v="1"/>
    <x v="3"/>
    <x v="1"/>
    <x v="0"/>
    <x v="2"/>
    <n v="130"/>
    <n v="463"/>
    <n v="2379"/>
    <n v="102830.147"/>
    <n v="791.00113076923105"/>
    <n v="3.56153846153846"/>
    <n v="5.1382289416846696"/>
    <n v="11569.647000000001"/>
    <n v="0.11251220908981099"/>
    <n v="6733.4969999999903"/>
    <n v="6.5481740486085099E-2"/>
  </r>
  <r>
    <x v="1"/>
    <x v="4"/>
    <x v="4"/>
    <x v="3"/>
    <x v="4"/>
    <x v="0"/>
    <x v="1"/>
    <x v="1"/>
    <n v="132"/>
    <n v="343"/>
    <n v="1282"/>
    <n v="47613.707999999999"/>
    <n v="360.70990909090898"/>
    <n v="2.59848484848485"/>
    <n v="3.7376093294460602"/>
    <n v="-1659.7920000000099"/>
    <n v="-3.4859540870037002E-2"/>
    <n v="-6124.692"/>
    <n v="-0.128632955870608"/>
  </r>
  <r>
    <x v="1"/>
    <x v="4"/>
    <x v="4"/>
    <x v="4"/>
    <x v="5"/>
    <x v="0"/>
    <x v="1"/>
    <x v="2"/>
    <n v="234"/>
    <n v="602"/>
    <n v="2277"/>
    <n v="78545.538"/>
    <n v="335.66469230769297"/>
    <n v="2.5726495726495702"/>
    <n v="3.7823920265780702"/>
    <n v="-2281.71200000001"/>
    <n v="-2.9049543208934499E-2"/>
    <n v="-10190.762000000001"/>
    <n v="-0.129743359832865"/>
  </r>
  <r>
    <x v="1"/>
    <x v="4"/>
    <x v="4"/>
    <x v="0"/>
    <x v="6"/>
    <x v="0"/>
    <x v="1"/>
    <x v="2"/>
    <n v="251"/>
    <n v="641"/>
    <n v="2396"/>
    <n v="84732.623999999996"/>
    <n v="337.58017529880499"/>
    <n v="2.5537848605577702"/>
    <n v="3.7379095163806602"/>
    <n v="-761.126000000011"/>
    <n v="-8.9826794458768497E-3"/>
    <n v="-8423.1260000000093"/>
    <n v="-9.9408298744530901E-2"/>
  </r>
  <r>
    <x v="1"/>
    <x v="5"/>
    <x v="5"/>
    <x v="1"/>
    <x v="1"/>
    <x v="1"/>
    <x v="0"/>
    <x v="2"/>
    <n v="133"/>
    <n v="524"/>
    <n v="2511"/>
    <n v="104460.1652"/>
    <n v="785.41477593984996"/>
    <n v="3.9398496240601499"/>
    <n v="4.7919847328244298"/>
    <n v="9239.4151999999794"/>
    <n v="8.8449172776150095E-2"/>
    <n v="4232.3251999999802"/>
    <n v="4.0516164146368598E-2"/>
  </r>
  <r>
    <x v="1"/>
    <x v="6"/>
    <x v="6"/>
    <x v="4"/>
    <x v="7"/>
    <x v="3"/>
    <x v="0"/>
    <x v="0"/>
    <n v="41"/>
    <n v="76"/>
    <n v="157"/>
    <n v="7989.1440000000002"/>
    <n v="194.85717073170699"/>
    <n v="1.8536585365853699"/>
    <n v="2.0657894736842102"/>
    <n v="1898.144"/>
    <n v="0.237590410186623"/>
    <n v="543.54399999999998"/>
    <n v="6.80353239345792E-2"/>
  </r>
  <r>
    <x v="1"/>
    <x v="7"/>
    <x v="7"/>
    <x v="4"/>
    <x v="7"/>
    <x v="3"/>
    <x v="0"/>
    <x v="0"/>
    <n v="7"/>
    <n v="11"/>
    <n v="29"/>
    <n v="1619.768"/>
    <n v="231.39542857142899"/>
    <n v="1.5714285714285701"/>
    <n v="2.6363636363636398"/>
    <n v="481.76799999999997"/>
    <n v="0.29743024927026601"/>
    <n v="252.66800000000001"/>
    <n v="0.155990240577663"/>
  </r>
  <r>
    <x v="1"/>
    <x v="8"/>
    <x v="8"/>
    <x v="4"/>
    <x v="8"/>
    <x v="1"/>
    <x v="1"/>
    <x v="3"/>
    <n v="248"/>
    <n v="841"/>
    <n v="4276"/>
    <n v="183727.67970000001"/>
    <n v="740.837418145161"/>
    <n v="3.3911290322580601"/>
    <n v="5.0844233055885804"/>
    <n v="18919.929700000001"/>
    <n v="0.102978112665949"/>
    <n v="10326.6297"/>
    <n v="5.6206172727276897E-2"/>
  </r>
  <r>
    <x v="1"/>
    <x v="8"/>
    <x v="8"/>
    <x v="0"/>
    <x v="0"/>
    <x v="1"/>
    <x v="1"/>
    <x v="0"/>
    <n v="30"/>
    <n v="67"/>
    <n v="193"/>
    <n v="8603.1903000000002"/>
    <n v="286.77301"/>
    <n v="2.2333333333333298"/>
    <n v="2.8805970149253701"/>
    <n v="885.94029999999998"/>
    <n v="0.102978112665949"/>
    <n v="-20.559699999999498"/>
    <n v="-2.3897762670668202E-3"/>
  </r>
  <r>
    <x v="1"/>
    <x v="8"/>
    <x v="8"/>
    <x v="1"/>
    <x v="9"/>
    <x v="1"/>
    <x v="1"/>
    <x v="0"/>
    <n v="18"/>
    <n v="37"/>
    <n v="109"/>
    <n v="5171.2785000000003"/>
    <n v="287.29325"/>
    <n v="2.0555555555555598"/>
    <n v="2.9459459459459501"/>
    <n v="532.52850000000103"/>
    <n v="0.102978112665949"/>
    <n v="-105.2415"/>
    <n v="-2.0351156875422501E-2"/>
  </r>
  <r>
    <x v="1"/>
    <x v="9"/>
    <x v="9"/>
    <x v="4"/>
    <x v="7"/>
    <x v="3"/>
    <x v="0"/>
    <x v="1"/>
    <n v="32"/>
    <n v="76"/>
    <n v="308"/>
    <n v="17927.135999999999"/>
    <n v="560.22299999999996"/>
    <n v="2.375"/>
    <n v="4.0526315789473699"/>
    <n v="3916.636"/>
    <n v="0.218475276809413"/>
    <n v="2842.136"/>
    <n v="0.15853820710681299"/>
  </r>
  <r>
    <x v="1"/>
    <x v="10"/>
    <x v="10"/>
    <x v="5"/>
    <x v="10"/>
    <x v="4"/>
    <x v="0"/>
    <x v="0"/>
    <n v="13"/>
    <n v="28"/>
    <n v="81"/>
    <n v="3233.752"/>
    <n v="248.75015384615401"/>
    <n v="2.1538461538461502"/>
    <n v="2.8928571428571401"/>
    <n v="692.25199999999995"/>
    <n v="0.21407083783790501"/>
    <n v="229.65199999999999"/>
    <n v="7.1017196123883394E-2"/>
  </r>
  <r>
    <x v="1"/>
    <x v="11"/>
    <x v="11"/>
    <x v="1"/>
    <x v="11"/>
    <x v="1"/>
    <x v="0"/>
    <x v="0"/>
    <n v="5"/>
    <n v="17"/>
    <n v="56"/>
    <n v="3206.752"/>
    <n v="641.35040000000004"/>
    <n v="3.4"/>
    <n v="3.2941176470588198"/>
    <n v="375.25200000000001"/>
    <n v="0.11701933919430001"/>
    <n v="189.852"/>
    <n v="5.9203829918871201E-2"/>
  </r>
  <r>
    <x v="1"/>
    <x v="382"/>
    <x v="382"/>
    <x v="3"/>
    <x v="17"/>
    <x v="2"/>
    <x v="1"/>
    <x v="1"/>
    <n v="84"/>
    <n v="291"/>
    <n v="1132"/>
    <n v="42986.807999999997"/>
    <n v="511.74771428571398"/>
    <n v="3.46428571428571"/>
    <n v="3.8900343642611701"/>
    <n v="-1522.19200000001"/>
    <n v="-3.54106776199807E-2"/>
    <n v="-4439.69200000001"/>
    <n v="-0.103280336609315"/>
  </r>
  <r>
    <x v="1"/>
    <x v="382"/>
    <x v="382"/>
    <x v="2"/>
    <x v="35"/>
    <x v="2"/>
    <x v="1"/>
    <x v="2"/>
    <n v="185"/>
    <n v="678"/>
    <n v="2920"/>
    <n v="110889.48"/>
    <n v="599.40259459459503"/>
    <n v="3.6648648648648599"/>
    <n v="4.3067846607669598"/>
    <n v="-1135.27000000001"/>
    <n v="-1.0237851237105799E-2"/>
    <n v="-7782.9200000000101"/>
    <n v="-7.0186279167329599E-2"/>
  </r>
  <r>
    <x v="1"/>
    <x v="382"/>
    <x v="382"/>
    <x v="0"/>
    <x v="26"/>
    <x v="2"/>
    <x v="1"/>
    <x v="1"/>
    <n v="185"/>
    <n v="496"/>
    <n v="1899"/>
    <n v="60057.606"/>
    <n v="324.63570810810802"/>
    <n v="2.6810810810810799"/>
    <n v="3.8286290322580601"/>
    <n v="-1545.39400000001"/>
    <n v="-2.57318615064345E-2"/>
    <n v="-7217.8940000000102"/>
    <n v="-0.120182845783097"/>
  </r>
  <r>
    <x v="1"/>
    <x v="12"/>
    <x v="12"/>
    <x v="4"/>
    <x v="8"/>
    <x v="3"/>
    <x v="0"/>
    <x v="2"/>
    <n v="211"/>
    <n v="711"/>
    <n v="3689"/>
    <n v="147821.12150000001"/>
    <n v="700.574035545024"/>
    <n v="3.3696682464454999"/>
    <n v="5.1884669479606202"/>
    <n v="6702.8715000000002"/>
    <n v="4.5344477379032702E-2"/>
    <n v="-609.22850000000506"/>
    <n v="-4.1213900545329397E-3"/>
  </r>
  <r>
    <x v="1"/>
    <x v="13"/>
    <x v="13"/>
    <x v="1"/>
    <x v="11"/>
    <x v="1"/>
    <x v="0"/>
    <x v="0"/>
    <n v="25"/>
    <n v="73"/>
    <n v="145"/>
    <n v="7079.64"/>
    <n v="283.18560000000002"/>
    <n v="2.92"/>
    <n v="1.9863013698630101"/>
    <n v="1698.14"/>
    <n v="0.23986247888310699"/>
    <n v="788.06"/>
    <n v="0.11131356961653401"/>
  </r>
  <r>
    <x v="1"/>
    <x v="14"/>
    <x v="14"/>
    <x v="4"/>
    <x v="7"/>
    <x v="3"/>
    <x v="0"/>
    <x v="1"/>
    <n v="52"/>
    <n v="157"/>
    <n v="595"/>
    <n v="32209.64"/>
    <n v="619.41615384615397"/>
    <n v="3.0192307692307701"/>
    <n v="3.7898089171974498"/>
    <n v="7350.39"/>
    <n v="0.228204661709973"/>
    <n v="5568.99"/>
    <n v="0.17289823791883399"/>
  </r>
  <r>
    <x v="1"/>
    <x v="15"/>
    <x v="15"/>
    <x v="1"/>
    <x v="11"/>
    <x v="1"/>
    <x v="0"/>
    <x v="0"/>
    <n v="36"/>
    <n v="36"/>
    <n v="54"/>
    <n v="2446.768"/>
    <n v="67.965777777777802"/>
    <n v="1"/>
    <n v="1.5"/>
    <n v="521.01800000000003"/>
    <n v="0.21294131687189"/>
    <n v="-710.18200000000002"/>
    <n v="-0.29025310123395398"/>
  </r>
  <r>
    <x v="1"/>
    <x v="16"/>
    <x v="16"/>
    <x v="3"/>
    <x v="12"/>
    <x v="5"/>
    <x v="1"/>
    <x v="1"/>
    <n v="117"/>
    <n v="207"/>
    <n v="1058"/>
    <n v="43017.2736"/>
    <n v="367.66900512820501"/>
    <n v="1.7692307692307701"/>
    <n v="5.1111111111111098"/>
    <n v="4989.2736000000004"/>
    <n v="0.115983026874116"/>
    <n v="1135.1235999999999"/>
    <n v="2.6387623040805601E-2"/>
  </r>
  <r>
    <x v="1"/>
    <x v="16"/>
    <x v="16"/>
    <x v="2"/>
    <x v="13"/>
    <x v="5"/>
    <x v="1"/>
    <x v="0"/>
    <n v="6"/>
    <n v="70"/>
    <n v="248"/>
    <n v="12336.0188"/>
    <n v="2056.00313333333"/>
    <n v="11.6666666666667"/>
    <n v="3.54285714285714"/>
    <n v="1430.7688000000001"/>
    <n v="0.115983026874116"/>
    <n v="1172.2188000000001"/>
    <n v="9.5024076973682994E-2"/>
  </r>
  <r>
    <x v="1"/>
    <x v="16"/>
    <x v="16"/>
    <x v="4"/>
    <x v="14"/>
    <x v="5"/>
    <x v="1"/>
    <x v="1"/>
    <n v="89"/>
    <n v="204"/>
    <n v="941"/>
    <n v="38973.2336"/>
    <n v="437.90150112359498"/>
    <n v="2.29213483146067"/>
    <n v="4.6127450980392197"/>
    <n v="4520.2335999999996"/>
    <n v="0.115983026874116"/>
    <n v="1537.9336000000001"/>
    <n v="3.9461277855066097E-2"/>
  </r>
  <r>
    <x v="1"/>
    <x v="16"/>
    <x v="16"/>
    <x v="0"/>
    <x v="15"/>
    <x v="5"/>
    <x v="1"/>
    <x v="0"/>
    <n v="82"/>
    <n v="109"/>
    <n v="286"/>
    <n v="13618.7996"/>
    <n v="166.08292195121999"/>
    <n v="1.32926829268293"/>
    <n v="2.6238532110091701"/>
    <n v="1579.5496000000001"/>
    <n v="0.115983026874116"/>
    <n v="-825.45040000000097"/>
    <n v="-6.06110982057479E-2"/>
  </r>
  <r>
    <x v="1"/>
    <x v="16"/>
    <x v="16"/>
    <x v="1"/>
    <x v="1"/>
    <x v="5"/>
    <x v="1"/>
    <x v="1"/>
    <n v="129"/>
    <n v="330"/>
    <n v="1429"/>
    <n v="63536.675999999999"/>
    <n v="492.53237209302301"/>
    <n v="2.5581395348837201"/>
    <n v="4.3303030303030301"/>
    <n v="7369.1759999999904"/>
    <n v="0.115983026874116"/>
    <n v="2720.5859999999998"/>
    <n v="4.2819142757798599E-2"/>
  </r>
  <r>
    <x v="1"/>
    <x v="16"/>
    <x v="16"/>
    <x v="5"/>
    <x v="16"/>
    <x v="5"/>
    <x v="1"/>
    <x v="0"/>
    <n v="17"/>
    <n v="35"/>
    <n v="53"/>
    <n v="2393.3364000000001"/>
    <n v="140.784494117647"/>
    <n v="2.0588235294117601"/>
    <n v="1.51428571428571"/>
    <n v="277.58640000000003"/>
    <n v="0.115983026874116"/>
    <n v="-325.41359999999997"/>
    <n v="-0.13596651101784099"/>
  </r>
  <r>
    <x v="1"/>
    <x v="17"/>
    <x v="17"/>
    <x v="0"/>
    <x v="0"/>
    <x v="0"/>
    <x v="0"/>
    <x v="0"/>
    <n v="12"/>
    <n v="18"/>
    <n v="75"/>
    <n v="3391.4"/>
    <n v="282.61666666666702"/>
    <n v="1.5"/>
    <n v="4.1666666666666696"/>
    <n v="751.4"/>
    <n v="0.22156041752668501"/>
    <n v="397.4"/>
    <n v="0.117178746240491"/>
  </r>
  <r>
    <x v="1"/>
    <x v="18"/>
    <x v="18"/>
    <x v="4"/>
    <x v="7"/>
    <x v="3"/>
    <x v="0"/>
    <x v="0"/>
    <n v="6"/>
    <n v="9"/>
    <n v="18"/>
    <n v="559.85599999999999"/>
    <n v="93.309333333333299"/>
    <n v="1.5"/>
    <n v="2"/>
    <n v="134.35599999999999"/>
    <n v="0.23998313852133399"/>
    <n v="-61.543999999999997"/>
    <n v="-0.109928267268726"/>
  </r>
  <r>
    <x v="1"/>
    <x v="19"/>
    <x v="19"/>
    <x v="0"/>
    <x v="15"/>
    <x v="0"/>
    <x v="0"/>
    <x v="1"/>
    <n v="39"/>
    <n v="138"/>
    <n v="548"/>
    <n v="26200.796399999999"/>
    <n v="671.81529230769195"/>
    <n v="3.5384615384615401"/>
    <n v="3.97101449275362"/>
    <n v="5446.0464000000002"/>
    <n v="0.207858048162231"/>
    <n v="4216.5464000000002"/>
    <n v="0.16093199365497099"/>
  </r>
  <r>
    <x v="1"/>
    <x v="20"/>
    <x v="20"/>
    <x v="3"/>
    <x v="17"/>
    <x v="5"/>
    <x v="0"/>
    <x v="0"/>
    <n v="30"/>
    <n v="48"/>
    <n v="84"/>
    <n v="3718.5279999999998"/>
    <n v="123.950933333333"/>
    <n v="1.6"/>
    <n v="1.75"/>
    <n v="812.52800000000002"/>
    <n v="0.218507968744621"/>
    <n v="-170.27199999999999"/>
    <n v="-4.5790162128670202E-2"/>
  </r>
  <r>
    <x v="1"/>
    <x v="21"/>
    <x v="21"/>
    <x v="4"/>
    <x v="18"/>
    <x v="3"/>
    <x v="0"/>
    <x v="2"/>
    <n v="58"/>
    <n v="447"/>
    <n v="2245"/>
    <n v="80538.539000000004"/>
    <n v="1388.5954999999999"/>
    <n v="7.7068965517241397"/>
    <n v="5.0223713646532397"/>
    <n v="-7700.4610000000002"/>
    <n v="-9.5612126760829405E-2"/>
    <n v="-9952.1910000000007"/>
    <n v="-0.12357054304151199"/>
  </r>
  <r>
    <x v="1"/>
    <x v="22"/>
    <x v="22"/>
    <x v="5"/>
    <x v="10"/>
    <x v="4"/>
    <x v="0"/>
    <x v="0"/>
    <n v="7"/>
    <n v="7"/>
    <n v="13"/>
    <n v="647.89599999999996"/>
    <n v="92.556571428571402"/>
    <n v="1"/>
    <n v="1.8571428571428601"/>
    <n v="199.89599999999999"/>
    <n v="0.30853099880227702"/>
    <n v="-39.503999999999998"/>
    <n v="-6.0972748712756403E-2"/>
  </r>
  <r>
    <x v="1"/>
    <x v="23"/>
    <x v="23"/>
    <x v="3"/>
    <x v="12"/>
    <x v="5"/>
    <x v="0"/>
    <x v="1"/>
    <n v="61"/>
    <n v="95"/>
    <n v="567"/>
    <n v="21310.077600000001"/>
    <n v="349.34553442622899"/>
    <n v="1.55737704918033"/>
    <n v="5.9684210526315802"/>
    <n v="2888.0776000000001"/>
    <n v="0.135526376497099"/>
    <n v="893.12759999999901"/>
    <n v="4.1911044002955603E-2"/>
  </r>
  <r>
    <x v="1"/>
    <x v="24"/>
    <x v="24"/>
    <x v="4"/>
    <x v="7"/>
    <x v="3"/>
    <x v="0"/>
    <x v="0"/>
    <n v="44"/>
    <n v="80"/>
    <n v="213"/>
    <n v="9254.2960000000003"/>
    <n v="210.32490909090899"/>
    <n v="1.8181818181818199"/>
    <n v="2.6625000000000001"/>
    <n v="2239.5459999999998"/>
    <n v="0.24200068811285"/>
    <n v="787.54600000000005"/>
    <n v="8.5100584636583904E-2"/>
  </r>
  <r>
    <x v="1"/>
    <x v="25"/>
    <x v="25"/>
    <x v="4"/>
    <x v="19"/>
    <x v="3"/>
    <x v="0"/>
    <x v="2"/>
    <n v="107"/>
    <n v="418"/>
    <n v="2105"/>
    <n v="80654.364000000001"/>
    <n v="753.77910280373806"/>
    <n v="3.9065420560747701"/>
    <n v="5.0358851674641096"/>
    <n v="10509.114"/>
    <n v="0.13029814480962201"/>
    <n v="6741.6639999999898"/>
    <n v="8.3587095175655907E-2"/>
  </r>
  <r>
    <x v="1"/>
    <x v="26"/>
    <x v="26"/>
    <x v="2"/>
    <x v="20"/>
    <x v="2"/>
    <x v="0"/>
    <x v="0"/>
    <n v="4"/>
    <n v="4"/>
    <n v="24"/>
    <n v="1663.808"/>
    <n v="415.952"/>
    <n v="1"/>
    <n v="6"/>
    <n v="366.30799999999999"/>
    <n v="0.22016242258722199"/>
    <n v="233.90799999999999"/>
    <n v="0.14058593299226799"/>
  </r>
  <r>
    <x v="1"/>
    <x v="27"/>
    <x v="27"/>
    <x v="0"/>
    <x v="0"/>
    <x v="2"/>
    <x v="1"/>
    <x v="0"/>
    <n v="42"/>
    <n v="60"/>
    <n v="123"/>
    <n v="5311.3320000000003"/>
    <n v="126.460285714286"/>
    <n v="1.4285714285714299"/>
    <n v="2.0499999999999998"/>
    <n v="748.33199999999999"/>
    <n v="0.14089347079037801"/>
    <n v="-487.66800000000001"/>
    <n v="-9.1816516082971297E-2"/>
  </r>
  <r>
    <x v="1"/>
    <x v="27"/>
    <x v="27"/>
    <x v="1"/>
    <x v="3"/>
    <x v="2"/>
    <x v="1"/>
    <x v="2"/>
    <n v="247"/>
    <n v="686"/>
    <n v="2222"/>
    <n v="93105.740999999995"/>
    <n v="376.94631983805698"/>
    <n v="2.7773279352226701"/>
    <n v="3.2390670553935901"/>
    <n v="13117.991"/>
    <n v="0.14089347079037801"/>
    <n v="4152.6109999999899"/>
    <n v="4.46010198232566E-2"/>
  </r>
  <r>
    <x v="1"/>
    <x v="27"/>
    <x v="27"/>
    <x v="5"/>
    <x v="22"/>
    <x v="2"/>
    <x v="1"/>
    <x v="1"/>
    <n v="121"/>
    <n v="370"/>
    <n v="1545"/>
    <n v="64348.248"/>
    <n v="531.80370247933899"/>
    <n v="3.0578512396694202"/>
    <n v="4.1756756756756799"/>
    <n v="9066.2479999999996"/>
    <n v="0.14089347079037801"/>
    <n v="4633.9679999999898"/>
    <n v="7.2013895389972299E-2"/>
  </r>
  <r>
    <x v="1"/>
    <x v="28"/>
    <x v="28"/>
    <x v="3"/>
    <x v="17"/>
    <x v="5"/>
    <x v="0"/>
    <x v="0"/>
    <n v="47"/>
    <n v="74"/>
    <n v="231"/>
    <n v="13272.552"/>
    <n v="282.39472340425601"/>
    <n v="1.5744680851063799"/>
    <n v="3.1216216216216202"/>
    <n v="2825.5520000000001"/>
    <n v="0.212886866067656"/>
    <n v="1287.152"/>
    <n v="9.6978486126857805E-2"/>
  </r>
  <r>
    <x v="1"/>
    <x v="29"/>
    <x v="29"/>
    <x v="0"/>
    <x v="0"/>
    <x v="0"/>
    <x v="0"/>
    <x v="1"/>
    <n v="37"/>
    <n v="117"/>
    <n v="345"/>
    <n v="17105.240000000002"/>
    <n v="462.30378378378401"/>
    <n v="3.1621621621621601"/>
    <n v="2.9487179487179498"/>
    <n v="4025.99"/>
    <n v="0.23536588787997101"/>
    <n v="2875.99"/>
    <n v="0.16813502762895999"/>
  </r>
  <r>
    <x v="1"/>
    <x v="383"/>
    <x v="383"/>
    <x v="5"/>
    <x v="22"/>
    <x v="4"/>
    <x v="0"/>
    <x v="2"/>
    <n v="166"/>
    <n v="621"/>
    <n v="2357"/>
    <n v="115098.9194"/>
    <n v="693.36698433734898"/>
    <n v="3.7409638554216902"/>
    <n v="3.7954911433172298"/>
    <n v="26233.169399999999"/>
    <n v="0.227918468190241"/>
    <n v="20021.769400000001"/>
    <n v="0.17395271392965"/>
  </r>
  <r>
    <x v="1"/>
    <x v="384"/>
    <x v="384"/>
    <x v="2"/>
    <x v="35"/>
    <x v="2"/>
    <x v="0"/>
    <x v="1"/>
    <n v="82"/>
    <n v="261"/>
    <n v="1166"/>
    <n v="51248.637999999999"/>
    <n v="624.98339024390202"/>
    <n v="3.1829268292682902"/>
    <n v="4.4674329501915704"/>
    <n v="6623.1379999999899"/>
    <n v="0.12923539548504701"/>
    <n v="3714.78799999999"/>
    <n v="7.2485594641558904E-2"/>
  </r>
  <r>
    <x v="1"/>
    <x v="30"/>
    <x v="30"/>
    <x v="3"/>
    <x v="13"/>
    <x v="5"/>
    <x v="0"/>
    <x v="1"/>
    <n v="31"/>
    <n v="128"/>
    <n v="611"/>
    <n v="29293.120800000001"/>
    <n v="944.93938064516101"/>
    <n v="4.1290322580645196"/>
    <n v="4.7734375"/>
    <n v="3788.1208000000001"/>
    <n v="0.12931776118575899"/>
    <n v="2688.5207999999998"/>
    <n v="9.1779937629588401E-2"/>
  </r>
  <r>
    <x v="1"/>
    <x v="31"/>
    <x v="31"/>
    <x v="2"/>
    <x v="2"/>
    <x v="2"/>
    <x v="0"/>
    <x v="0"/>
    <n v="42"/>
    <n v="69"/>
    <n v="186"/>
    <n v="9743.3119999999999"/>
    <n v="231.98361904761899"/>
    <n v="1.6428571428571399"/>
    <n v="2.6956521739130399"/>
    <n v="2344.0619999999999"/>
    <n v="0.24058164205354399"/>
    <n v="924.16200000000094"/>
    <n v="9.4850909013280096E-2"/>
  </r>
  <r>
    <x v="1"/>
    <x v="32"/>
    <x v="32"/>
    <x v="5"/>
    <x v="10"/>
    <x v="4"/>
    <x v="0"/>
    <x v="0"/>
    <n v="34"/>
    <n v="86"/>
    <n v="210"/>
    <n v="10110.32"/>
    <n v="297.36235294117603"/>
    <n v="2.52941176470588"/>
    <n v="2.4418604651162799"/>
    <n v="2308.8200000000002"/>
    <n v="0.22836270266420799"/>
    <n v="1084.21"/>
    <n v="0.107237950925391"/>
  </r>
  <r>
    <x v="1"/>
    <x v="385"/>
    <x v="385"/>
    <x v="2"/>
    <x v="35"/>
    <x v="2"/>
    <x v="0"/>
    <x v="0"/>
    <n v="23"/>
    <n v="45"/>
    <n v="132"/>
    <n v="6738.9780000000001"/>
    <n v="292.999043478261"/>
    <n v="1.9565217391304299"/>
    <n v="2.93333333333333"/>
    <n v="949.47799999999995"/>
    <n v="0.14089347079037801"/>
    <n v="163.97800000000001"/>
    <n v="2.43327697463918E-2"/>
  </r>
  <r>
    <x v="1"/>
    <x v="33"/>
    <x v="33"/>
    <x v="2"/>
    <x v="20"/>
    <x v="2"/>
    <x v="0"/>
    <x v="0"/>
    <n v="44"/>
    <n v="71"/>
    <n v="170"/>
    <n v="8635.44"/>
    <n v="196.26"/>
    <n v="1.61363636363636"/>
    <n v="2.3943661971830998"/>
    <n v="1789.19"/>
    <n v="0.20719152700962501"/>
    <n v="303.090000000001"/>
    <n v="3.50983852588867E-2"/>
  </r>
  <r>
    <x v="1"/>
    <x v="34"/>
    <x v="34"/>
    <x v="3"/>
    <x v="23"/>
    <x v="5"/>
    <x v="0"/>
    <x v="0"/>
    <n v="22"/>
    <n v="40"/>
    <n v="98"/>
    <n v="5724.8159999999998"/>
    <n v="260.21890909090899"/>
    <n v="1.8181818181818199"/>
    <n v="2.4500000000000002"/>
    <n v="1155.316"/>
    <n v="0.20180840746671999"/>
    <n v="429.31599999999997"/>
    <n v="7.4992104549735705E-2"/>
  </r>
  <r>
    <x v="1"/>
    <x v="35"/>
    <x v="35"/>
    <x v="1"/>
    <x v="11"/>
    <x v="1"/>
    <x v="0"/>
    <x v="0"/>
    <n v="34"/>
    <n v="81"/>
    <n v="182"/>
    <n v="9072.1440000000002"/>
    <n v="266.82776470588198"/>
    <n v="2.3823529411764701"/>
    <n v="2.2469135802469098"/>
    <n v="2226.1439999999998"/>
    <n v="0.24538234842833201"/>
    <n v="1006.944"/>
    <n v="0.11099294720189599"/>
  </r>
  <r>
    <x v="1"/>
    <x v="36"/>
    <x v="36"/>
    <x v="3"/>
    <x v="24"/>
    <x v="5"/>
    <x v="0"/>
    <x v="2"/>
    <n v="111"/>
    <n v="424"/>
    <n v="1579"/>
    <n v="78367.111199999999"/>
    <n v="706.01001081080994"/>
    <n v="3.8198198198198199"/>
    <n v="3.7240566037735801"/>
    <n v="10273.611199999999"/>
    <n v="0.13109595393635001"/>
    <n v="6373.3611999999903"/>
    <n v="8.1326989120915794E-2"/>
  </r>
  <r>
    <x v="1"/>
    <x v="37"/>
    <x v="37"/>
    <x v="0"/>
    <x v="25"/>
    <x v="0"/>
    <x v="1"/>
    <x v="2"/>
    <n v="103"/>
    <n v="609"/>
    <n v="4069"/>
    <n v="145547.6722"/>
    <n v="1413.0841961164999"/>
    <n v="5.9126213592232997"/>
    <n v="6.68144499178982"/>
    <n v="-1869.57780000001"/>
    <n v="-1.28451233313507E-2"/>
    <n v="-5346.07780000001"/>
    <n v="-3.6730768133851399E-2"/>
  </r>
  <r>
    <x v="1"/>
    <x v="37"/>
    <x v="37"/>
    <x v="1"/>
    <x v="1"/>
    <x v="0"/>
    <x v="1"/>
    <x v="0"/>
    <n v="50"/>
    <n v="83"/>
    <n v="278"/>
    <n v="13509.7096"/>
    <n v="270.19419199999999"/>
    <n v="1.66"/>
    <n v="3.3493975903614501"/>
    <n v="1316.9595999999999"/>
    <n v="9.7482450696053297E-2"/>
    <n v="-432.64040000000199"/>
    <n v="-3.2024404136710802E-2"/>
  </r>
  <r>
    <x v="1"/>
    <x v="38"/>
    <x v="38"/>
    <x v="1"/>
    <x v="9"/>
    <x v="1"/>
    <x v="0"/>
    <x v="0"/>
    <n v="20"/>
    <n v="29"/>
    <n v="38"/>
    <n v="2226.8960000000002"/>
    <n v="111.34480000000001"/>
    <n v="1.45"/>
    <n v="1.31034482758621"/>
    <n v="507.39600000000002"/>
    <n v="0.22784898800842099"/>
    <n v="-187.404"/>
    <n v="-8.4154805612835004E-2"/>
  </r>
  <r>
    <x v="1"/>
    <x v="39"/>
    <x v="39"/>
    <x v="2"/>
    <x v="20"/>
    <x v="2"/>
    <x v="0"/>
    <x v="0"/>
    <n v="28"/>
    <n v="69"/>
    <n v="186"/>
    <n v="8039.3119999999999"/>
    <n v="287.118285714286"/>
    <n v="2.46428571428571"/>
    <n v="2.6956521739130399"/>
    <n v="1986.8119999999999"/>
    <n v="0.247137068445658"/>
    <n v="1017.112"/>
    <n v="0.12651729401719899"/>
  </r>
  <r>
    <x v="1"/>
    <x v="40"/>
    <x v="40"/>
    <x v="2"/>
    <x v="20"/>
    <x v="2"/>
    <x v="0"/>
    <x v="0"/>
    <n v="22"/>
    <n v="52"/>
    <n v="124"/>
    <n v="5429.4080000000004"/>
    <n v="246.791272727273"/>
    <n v="2.3636363636363602"/>
    <n v="2.3846153846153801"/>
    <n v="1352.4079999999999"/>
    <n v="0.24908940348561001"/>
    <n v="591.75800000000004"/>
    <n v="0.10899125650531299"/>
  </r>
  <r>
    <x v="1"/>
    <x v="41"/>
    <x v="41"/>
    <x v="0"/>
    <x v="6"/>
    <x v="0"/>
    <x v="0"/>
    <x v="1"/>
    <n v="247"/>
    <n v="310"/>
    <n v="1274"/>
    <n v="50902.3253999999"/>
    <n v="206.08228906882499"/>
    <n v="1.25506072874494"/>
    <n v="4.1096774193548402"/>
    <n v="5241.8253999999997"/>
    <n v="0.102978112665949"/>
    <n v="-1984.1746000000001"/>
    <n v="-3.89800384247279E-2"/>
  </r>
  <r>
    <x v="1"/>
    <x v="42"/>
    <x v="42"/>
    <x v="3"/>
    <x v="23"/>
    <x v="5"/>
    <x v="0"/>
    <x v="0"/>
    <n v="15"/>
    <n v="42"/>
    <n v="118"/>
    <n v="5863.8559999999998"/>
    <n v="390.92373333333302"/>
    <n v="2.8"/>
    <n v="2.8095238095238102"/>
    <n v="1210.856"/>
    <n v="0.20649483889099601"/>
    <n v="699.65599999999995"/>
    <n v="0.119316709005132"/>
  </r>
  <r>
    <x v="1"/>
    <x v="43"/>
    <x v="43"/>
    <x v="0"/>
    <x v="26"/>
    <x v="0"/>
    <x v="0"/>
    <x v="1"/>
    <n v="48"/>
    <n v="164"/>
    <n v="564"/>
    <n v="32518.6512"/>
    <n v="677.47190000000001"/>
    <n v="3.4166666666666701"/>
    <n v="3.4390243902439002"/>
    <n v="11292.6512"/>
    <n v="0.34726690017204598"/>
    <n v="9786.1512000000002"/>
    <n v="0.30093964044855598"/>
  </r>
  <r>
    <x v="1"/>
    <x v="45"/>
    <x v="45"/>
    <x v="3"/>
    <x v="17"/>
    <x v="5"/>
    <x v="0"/>
    <x v="0"/>
    <n v="33"/>
    <n v="93"/>
    <n v="210"/>
    <n v="10089.52"/>
    <n v="305.74303030303003"/>
    <n v="2.8181818181818201"/>
    <n v="2.2580645161290298"/>
    <n v="2404.52"/>
    <n v="0.23831857214218299"/>
    <n v="1280.32"/>
    <n v="0.12689602676837"/>
  </r>
  <r>
    <x v="1"/>
    <x v="46"/>
    <x v="46"/>
    <x v="0"/>
    <x v="0"/>
    <x v="0"/>
    <x v="0"/>
    <x v="0"/>
    <n v="2"/>
    <n v="2"/>
    <n v="2"/>
    <n v="55.985999999999997"/>
    <n v="27.992999999999999"/>
    <n v="1"/>
    <n v="1"/>
    <n v="15.486000000000001"/>
    <n v="0.27660486550209001"/>
    <n v="-42.514000000000003"/>
    <n v="-0.75936841353195506"/>
  </r>
  <r>
    <x v="1"/>
    <x v="47"/>
    <x v="47"/>
    <x v="5"/>
    <x v="22"/>
    <x v="4"/>
    <x v="0"/>
    <x v="0"/>
    <n v="17"/>
    <n v="49"/>
    <n v="133"/>
    <n v="5921.7690000000002"/>
    <n v="348.339352941176"/>
    <n v="2.8823529411764701"/>
    <n v="2.71428571428571"/>
    <n v="918.76900000000001"/>
    <n v="0.15515110434061199"/>
    <n v="298.96899999999999"/>
    <n v="5.0486434036856098E-2"/>
  </r>
  <r>
    <x v="1"/>
    <x v="48"/>
    <x v="48"/>
    <x v="3"/>
    <x v="27"/>
    <x v="5"/>
    <x v="1"/>
    <x v="0"/>
    <n v="8"/>
    <n v="30"/>
    <n v="83"/>
    <n v="4452.3"/>
    <n v="556.53750000000002"/>
    <n v="3.75"/>
    <n v="2.7666666666666702"/>
    <n v="627.29999999999995"/>
    <n v="0.14089347079037801"/>
    <n v="346.3"/>
    <n v="7.7780023807919402E-2"/>
  </r>
  <r>
    <x v="1"/>
    <x v="48"/>
    <x v="48"/>
    <x v="0"/>
    <x v="15"/>
    <x v="5"/>
    <x v="1"/>
    <x v="0"/>
    <n v="3"/>
    <n v="3"/>
    <n v="15"/>
    <n v="249.678"/>
    <n v="83.225999999999999"/>
    <n v="1"/>
    <n v="5"/>
    <n v="35.177999999999997"/>
    <n v="0.14089347079037801"/>
    <n v="-51.822000000000003"/>
    <n v="-0.207555331266672"/>
  </r>
  <r>
    <x v="1"/>
    <x v="48"/>
    <x v="48"/>
    <x v="5"/>
    <x v="22"/>
    <x v="5"/>
    <x v="1"/>
    <x v="1"/>
    <n v="129"/>
    <n v="277"/>
    <n v="1499"/>
    <n v="65506.428"/>
    <n v="507.80176744186002"/>
    <n v="2.1472868217054302"/>
    <n v="5.4115523465704003"/>
    <n v="9229.4279999999999"/>
    <n v="0.14089347079037801"/>
    <n v="4642.3879999999899"/>
    <n v="7.08691977526235E-2"/>
  </r>
  <r>
    <x v="1"/>
    <x v="49"/>
    <x v="49"/>
    <x v="2"/>
    <x v="13"/>
    <x v="2"/>
    <x v="0"/>
    <x v="3"/>
    <n v="246"/>
    <n v="717"/>
    <n v="3932"/>
    <n v="168336.29519999999"/>
    <n v="684.29388292682904"/>
    <n v="2.9146341463414598"/>
    <n v="5.4839609483960903"/>
    <n v="10363.0452"/>
    <n v="6.1561561561561499E-2"/>
    <n v="1710.59519999998"/>
    <n v="1.0161772884259001E-2"/>
  </r>
  <r>
    <x v="1"/>
    <x v="50"/>
    <x v="50"/>
    <x v="2"/>
    <x v="2"/>
    <x v="2"/>
    <x v="0"/>
    <x v="0"/>
    <n v="18"/>
    <n v="37"/>
    <n v="99"/>
    <n v="4953.6080000000002"/>
    <n v="275.20044444444397"/>
    <n v="2.0555555555555598"/>
    <n v="2.6756756756756799"/>
    <n v="1205.6079999999999"/>
    <n v="0.24337977490346399"/>
    <n v="588.90800000000002"/>
    <n v="0.11888465942400001"/>
  </r>
  <r>
    <x v="1"/>
    <x v="51"/>
    <x v="51"/>
    <x v="0"/>
    <x v="15"/>
    <x v="0"/>
    <x v="0"/>
    <x v="1"/>
    <n v="56"/>
    <n v="212"/>
    <n v="863"/>
    <n v="35234.052000000003"/>
    <n v="629.17949999999996"/>
    <n v="3.78571428571429"/>
    <n v="4.0707547169811296"/>
    <n v="4086.5520000000001"/>
    <n v="0.115983026874116"/>
    <n v="2310.5520000000001"/>
    <n v="6.5577243287260903E-2"/>
  </r>
  <r>
    <x v="1"/>
    <x v="52"/>
    <x v="52"/>
    <x v="3"/>
    <x v="28"/>
    <x v="5"/>
    <x v="1"/>
    <x v="2"/>
    <n v="230"/>
    <n v="640"/>
    <n v="2493"/>
    <n v="117630.3772"/>
    <n v="511.43642260869598"/>
    <n v="2.7826086956521698"/>
    <n v="3.8953125000000002"/>
    <n v="13643.127200000001"/>
    <n v="0.115983026874116"/>
    <n v="5816.8271999999997"/>
    <n v="4.9450042909494299E-2"/>
  </r>
  <r>
    <x v="1"/>
    <x v="52"/>
    <x v="52"/>
    <x v="0"/>
    <x v="0"/>
    <x v="5"/>
    <x v="1"/>
    <x v="0"/>
    <n v="7"/>
    <n v="7"/>
    <n v="20"/>
    <n v="847.26880000000006"/>
    <n v="121.0384"/>
    <n v="1"/>
    <n v="2.8571428571428599"/>
    <n v="98.268799999999999"/>
    <n v="0.115983026874116"/>
    <n v="-104.7312"/>
    <n v="-0.12361035836561"/>
  </r>
  <r>
    <x v="1"/>
    <x v="53"/>
    <x v="53"/>
    <x v="3"/>
    <x v="12"/>
    <x v="5"/>
    <x v="0"/>
    <x v="1"/>
    <n v="87"/>
    <n v="271"/>
    <n v="1160"/>
    <n v="43684.480000000003"/>
    <n v="502.12045977011502"/>
    <n v="3.11494252873563"/>
    <n v="4.2804428044280396"/>
    <n v="5925.23"/>
    <n v="0.13563695848044899"/>
    <n v="2936.1799999999898"/>
    <n v="6.7213344418887294E-2"/>
  </r>
  <r>
    <x v="1"/>
    <x v="54"/>
    <x v="54"/>
    <x v="1"/>
    <x v="1"/>
    <x v="1"/>
    <x v="0"/>
    <x v="1"/>
    <n v="91"/>
    <n v="253"/>
    <n v="763"/>
    <n v="36612.455999999998"/>
    <n v="402.33468131868102"/>
    <n v="2.7802197802197801"/>
    <n v="3.01581027667984"/>
    <n v="5158.4560000000001"/>
    <n v="0.14089347079037801"/>
    <n v="1853.7460000000001"/>
    <n v="5.06315664810904E-2"/>
  </r>
  <r>
    <x v="1"/>
    <x v="55"/>
    <x v="55"/>
    <x v="3"/>
    <x v="28"/>
    <x v="0"/>
    <x v="1"/>
    <x v="3"/>
    <n v="235"/>
    <n v="695"/>
    <n v="4021"/>
    <n v="164986.54500000001"/>
    <n v="702.07040425531898"/>
    <n v="2.9574468085106398"/>
    <n v="5.7856115107913704"/>
    <n v="14780.295"/>
    <n v="8.9584850691915602E-2"/>
    <n v="6741.2449999999999"/>
    <n v="4.0859362198293198E-2"/>
  </r>
  <r>
    <x v="1"/>
    <x v="55"/>
    <x v="55"/>
    <x v="4"/>
    <x v="5"/>
    <x v="0"/>
    <x v="1"/>
    <x v="3"/>
    <n v="246"/>
    <n v="724"/>
    <n v="4935"/>
    <n v="195037.39600000001"/>
    <n v="792.83494308943102"/>
    <n v="2.9430894308943101"/>
    <n v="6.8162983425414403"/>
    <n v="17472.396000000001"/>
    <n v="8.9584850691915602E-2"/>
    <n v="9058.7960000000094"/>
    <n v="4.6446456863072597E-2"/>
  </r>
  <r>
    <x v="1"/>
    <x v="55"/>
    <x v="55"/>
    <x v="0"/>
    <x v="29"/>
    <x v="0"/>
    <x v="1"/>
    <x v="3"/>
    <n v="248"/>
    <n v="730"/>
    <n v="5607"/>
    <n v="233255.67480000001"/>
    <n v="940.54707580645197"/>
    <n v="2.94354838709677"/>
    <n v="7.6808219178082204"/>
    <n v="20896.174800000001"/>
    <n v="8.9584850691915505E-2"/>
    <n v="13232.674800000001"/>
    <n v="5.6730344551514399E-2"/>
  </r>
  <r>
    <x v="1"/>
    <x v="56"/>
    <x v="56"/>
    <x v="4"/>
    <x v="8"/>
    <x v="3"/>
    <x v="0"/>
    <x v="3"/>
    <n v="144"/>
    <n v="1009"/>
    <n v="4785"/>
    <n v="162393.69"/>
    <n v="1127.7339583333301"/>
    <n v="7.0069444444444402"/>
    <n v="4.7423191278493597"/>
    <n v="-6462.5600000000204"/>
    <n v="-3.9795634916603102E-2"/>
    <n v="-11990.26"/>
    <n v="-7.3834519062902199E-2"/>
  </r>
  <r>
    <x v="1"/>
    <x v="57"/>
    <x v="57"/>
    <x v="1"/>
    <x v="9"/>
    <x v="1"/>
    <x v="0"/>
    <x v="0"/>
    <n v="24"/>
    <n v="42"/>
    <n v="147"/>
    <n v="7402.0240000000003"/>
    <n v="308.417666666667"/>
    <n v="1.75"/>
    <n v="3.5"/>
    <n v="1424.7739999999999"/>
    <n v="0.19248437994797099"/>
    <n v="582.373999999999"/>
    <n v="7.8677669783291604E-2"/>
  </r>
  <r>
    <x v="1"/>
    <x v="58"/>
    <x v="58"/>
    <x v="1"/>
    <x v="11"/>
    <x v="1"/>
    <x v="0"/>
    <x v="0"/>
    <n v="36"/>
    <n v="84"/>
    <n v="183"/>
    <n v="9462.5360000000001"/>
    <n v="262.84822222222198"/>
    <n v="2.3333333333333299"/>
    <n v="2.1785714285714302"/>
    <n v="2431.2860000000001"/>
    <n v="0.25693809777843901"/>
    <n v="1143.7460000000001"/>
    <n v="0.120870980041714"/>
  </r>
  <r>
    <x v="1"/>
    <x v="59"/>
    <x v="59"/>
    <x v="2"/>
    <x v="2"/>
    <x v="2"/>
    <x v="0"/>
    <x v="0"/>
    <n v="30"/>
    <n v="41"/>
    <n v="90"/>
    <n v="4295.28"/>
    <n v="143.17599999999999"/>
    <n v="1.36666666666667"/>
    <n v="2.1951219512195101"/>
    <n v="1058.78"/>
    <n v="0.24649848205472"/>
    <n v="53.68"/>
    <n v="1.24974390493751E-2"/>
  </r>
  <r>
    <x v="1"/>
    <x v="386"/>
    <x v="386"/>
    <x v="3"/>
    <x v="36"/>
    <x v="5"/>
    <x v="0"/>
    <x v="0"/>
    <n v="14"/>
    <n v="30"/>
    <n v="93"/>
    <n v="2525.6559999999999"/>
    <n v="180.404"/>
    <n v="2.1428571428571401"/>
    <n v="3.1"/>
    <n v="661.15599999999995"/>
    <n v="0.26177595048573499"/>
    <n v="194.15600000000001"/>
    <n v="7.6873493460708806E-2"/>
  </r>
  <r>
    <x v="1"/>
    <x v="60"/>
    <x v="60"/>
    <x v="0"/>
    <x v="0"/>
    <x v="0"/>
    <x v="0"/>
    <x v="0"/>
    <n v="47"/>
    <n v="74"/>
    <n v="216"/>
    <n v="13204.672"/>
    <n v="280.95046808510699"/>
    <n v="1.5744680851063799"/>
    <n v="2.9189189189189202"/>
    <n v="3025.922"/>
    <n v="0.229155408025281"/>
    <n v="1635.922"/>
    <n v="0.12388963542600701"/>
  </r>
  <r>
    <x v="1"/>
    <x v="61"/>
    <x v="61"/>
    <x v="2"/>
    <x v="30"/>
    <x v="2"/>
    <x v="0"/>
    <x v="1"/>
    <n v="127"/>
    <n v="363"/>
    <n v="1292"/>
    <n v="60769.239000000001"/>
    <n v="478.49794488189002"/>
    <n v="2.8582677165354302"/>
    <n v="3.5592286501377401"/>
    <n v="8561.9889999999996"/>
    <n v="0.14089347079037801"/>
    <n v="4102.5389999999898"/>
    <n v="6.7510126299261203E-2"/>
  </r>
  <r>
    <x v="1"/>
    <x v="62"/>
    <x v="62"/>
    <x v="1"/>
    <x v="9"/>
    <x v="1"/>
    <x v="0"/>
    <x v="0"/>
    <n v="8"/>
    <n v="14"/>
    <n v="14"/>
    <n v="687.08799999999997"/>
    <n v="85.885999999999996"/>
    <n v="1.75"/>
    <n v="1"/>
    <n v="166.33799999999999"/>
    <n v="0.242091260508115"/>
    <n v="-114.462"/>
    <n v="-0.16659001467060999"/>
  </r>
  <r>
    <x v="1"/>
    <x v="64"/>
    <x v="64"/>
    <x v="5"/>
    <x v="16"/>
    <x v="4"/>
    <x v="0"/>
    <x v="1"/>
    <n v="70"/>
    <n v="155"/>
    <n v="364"/>
    <n v="16663.052"/>
    <n v="238.0436"/>
    <n v="2.21428571428571"/>
    <n v="2.3483870967741902"/>
    <n v="2364.3020000000001"/>
    <n v="0.14188889286308401"/>
    <n v="-131.108000000001"/>
    <n v="-7.8681864522778498E-3"/>
  </r>
  <r>
    <x v="1"/>
    <x v="65"/>
    <x v="65"/>
    <x v="5"/>
    <x v="10"/>
    <x v="4"/>
    <x v="0"/>
    <x v="0"/>
    <n v="23"/>
    <n v="32"/>
    <n v="59"/>
    <n v="3553.1280000000002"/>
    <n v="154.48382608695701"/>
    <n v="1.39130434782609"/>
    <n v="1.84375"/>
    <n v="826.62800000000004"/>
    <n v="0.23264796539837601"/>
    <n v="29.228000000000101"/>
    <n v="8.2259912955570599E-3"/>
  </r>
  <r>
    <x v="1"/>
    <x v="66"/>
    <x v="66"/>
    <x v="1"/>
    <x v="11"/>
    <x v="1"/>
    <x v="0"/>
    <x v="0"/>
    <n v="3"/>
    <n v="12"/>
    <n v="29"/>
    <n v="1790.1679999999999"/>
    <n v="596.72266666666701"/>
    <n v="4"/>
    <n v="2.4166666666666701"/>
    <n v="352.66800000000001"/>
    <n v="0.197002739407698"/>
    <n v="239.268"/>
    <n v="0.133656729424277"/>
  </r>
  <r>
    <x v="1"/>
    <x v="67"/>
    <x v="67"/>
    <x v="0"/>
    <x v="0"/>
    <x v="0"/>
    <x v="0"/>
    <x v="0"/>
    <n v="6"/>
    <n v="8"/>
    <n v="26"/>
    <n v="1303.7919999999999"/>
    <n v="217.298666666667"/>
    <n v="1.3333333333333299"/>
    <n v="3.25"/>
    <n v="111.292"/>
    <n v="8.5360241510915993E-2"/>
    <n v="-64.707999999999899"/>
    <n v="-4.9630615926466698E-2"/>
  </r>
  <r>
    <x v="1"/>
    <x v="68"/>
    <x v="68"/>
    <x v="3"/>
    <x v="17"/>
    <x v="5"/>
    <x v="0"/>
    <x v="0"/>
    <n v="4"/>
    <n v="8"/>
    <n v="8"/>
    <n v="407.13600000000002"/>
    <n v="101.78400000000001"/>
    <n v="2"/>
    <n v="1"/>
    <n v="63.136000000000003"/>
    <n v="0.15507348895700701"/>
    <n v="-69.664000000000001"/>
    <n v="-0.171107443213079"/>
  </r>
  <r>
    <x v="1"/>
    <x v="69"/>
    <x v="69"/>
    <x v="4"/>
    <x v="7"/>
    <x v="3"/>
    <x v="0"/>
    <x v="0"/>
    <n v="21"/>
    <n v="33"/>
    <n v="69"/>
    <n v="3029.848"/>
    <n v="144.278476190476"/>
    <n v="1.5714285714285701"/>
    <n v="2.0909090909090899"/>
    <n v="800.59799999999996"/>
    <n v="0.264237017830597"/>
    <n v="113.298"/>
    <n v="3.73939550762942E-2"/>
  </r>
  <r>
    <x v="1"/>
    <x v="70"/>
    <x v="70"/>
    <x v="1"/>
    <x v="1"/>
    <x v="1"/>
    <x v="0"/>
    <x v="0"/>
    <n v="30"/>
    <n v="52"/>
    <n v="224"/>
    <n v="9996.5319999999992"/>
    <n v="333.217733333333"/>
    <n v="1.7333333333333301"/>
    <n v="4.3076923076923102"/>
    <n v="1126.7819999999999"/>
    <n v="0.11271729035629501"/>
    <n v="74.381999999999294"/>
    <n v="7.44078046266438E-3"/>
  </r>
  <r>
    <x v="1"/>
    <x v="387"/>
    <x v="387"/>
    <x v="0"/>
    <x v="0"/>
    <x v="0"/>
    <x v="0"/>
    <x v="0"/>
    <n v="39"/>
    <n v="75"/>
    <n v="192"/>
    <n v="9363.2639999999992"/>
    <n v="240.08369230769199"/>
    <n v="1.92307692307692"/>
    <n v="2.56"/>
    <n v="2404.0140000000001"/>
    <n v="0.25674956938093402"/>
    <n v="1238.0139999999999"/>
    <n v="0.13222034538383201"/>
  </r>
  <r>
    <x v="1"/>
    <x v="71"/>
    <x v="71"/>
    <x v="3"/>
    <x v="24"/>
    <x v="3"/>
    <x v="1"/>
    <x v="1"/>
    <n v="67"/>
    <n v="140"/>
    <n v="640"/>
    <n v="26268.191999999999"/>
    <n v="392.06256716417897"/>
    <n v="2.08955223880597"/>
    <n v="4.5714285714285703"/>
    <n v="3383.942"/>
    <n v="0.12882279831059601"/>
    <n v="1154.0419999999999"/>
    <n v="4.3933057897551503E-2"/>
  </r>
  <r>
    <x v="1"/>
    <x v="71"/>
    <x v="71"/>
    <x v="4"/>
    <x v="31"/>
    <x v="3"/>
    <x v="1"/>
    <x v="2"/>
    <n v="250"/>
    <n v="577"/>
    <n v="2561"/>
    <n v="118736.92080000001"/>
    <n v="474.94768319999997"/>
    <n v="2.3079999999999998"/>
    <n v="4.4384748700173304"/>
    <n v="16374.4208"/>
    <n v="0.137905048317541"/>
    <n v="7994.6707999999899"/>
    <n v="6.7330959453346301E-2"/>
  </r>
  <r>
    <x v="1"/>
    <x v="72"/>
    <x v="72"/>
    <x v="0"/>
    <x v="15"/>
    <x v="0"/>
    <x v="0"/>
    <x v="0"/>
    <n v="4"/>
    <n v="9"/>
    <n v="47"/>
    <n v="2111.7557999999999"/>
    <n v="527.93894999999998"/>
    <n v="2.25"/>
    <n v="5.2222222222222197"/>
    <n v="581.50580000000002"/>
    <n v="0.27536602480267802"/>
    <n v="460.50580000000002"/>
    <n v="0.218067733021024"/>
  </r>
  <r>
    <x v="1"/>
    <x v="73"/>
    <x v="73"/>
    <x v="3"/>
    <x v="28"/>
    <x v="0"/>
    <x v="1"/>
    <x v="2"/>
    <n v="239"/>
    <n v="724"/>
    <n v="2732"/>
    <n v="112740.8388"/>
    <n v="471.71899079497899"/>
    <n v="3.02928870292887"/>
    <n v="3.7734806629834301"/>
    <n v="11609.8388"/>
    <n v="0.102978112665949"/>
    <n v="3416.5387999999998"/>
    <n v="3.03043585302827E-2"/>
  </r>
  <r>
    <x v="1"/>
    <x v="73"/>
    <x v="73"/>
    <x v="4"/>
    <x v="31"/>
    <x v="0"/>
    <x v="1"/>
    <x v="3"/>
    <n v="249"/>
    <n v="866"/>
    <n v="4582"/>
    <n v="191418.68489999999"/>
    <n v="768.74973855421695"/>
    <n v="3.47791164658635"/>
    <n v="5.2909930715935296"/>
    <n v="19711.9349"/>
    <n v="0.102978112665949"/>
    <n v="11054.634899999999"/>
    <n v="5.7751075375818799E-2"/>
  </r>
  <r>
    <x v="1"/>
    <x v="73"/>
    <x v="73"/>
    <x v="0"/>
    <x v="0"/>
    <x v="0"/>
    <x v="1"/>
    <x v="0"/>
    <n v="6"/>
    <n v="18"/>
    <n v="45"/>
    <n v="1860.3225"/>
    <n v="310.05374999999998"/>
    <n v="3"/>
    <n v="2.5"/>
    <n v="191.57249999999999"/>
    <n v="0.102978112665949"/>
    <n v="6.0725000000001197"/>
    <n v="3.2642189727856898E-3"/>
  </r>
  <r>
    <x v="1"/>
    <x v="74"/>
    <x v="74"/>
    <x v="0"/>
    <x v="0"/>
    <x v="0"/>
    <x v="0"/>
    <x v="0"/>
    <n v="35"/>
    <n v="103"/>
    <n v="304"/>
    <n v="12756.931200000001"/>
    <n v="364.48374857142898"/>
    <n v="2.94285714285714"/>
    <n v="2.9514563106796099"/>
    <n v="1599.1812"/>
    <n v="0.125357829005145"/>
    <n v="517.68119999999999"/>
    <n v="4.0580386605831902E-2"/>
  </r>
  <r>
    <x v="1"/>
    <x v="75"/>
    <x v="75"/>
    <x v="4"/>
    <x v="7"/>
    <x v="3"/>
    <x v="0"/>
    <x v="0"/>
    <n v="29"/>
    <n v="29"/>
    <n v="38"/>
    <n v="1926.096"/>
    <n v="66.417103448275896"/>
    <n v="1"/>
    <n v="1.31034482758621"/>
    <n v="561.346"/>
    <n v="0.291442378780705"/>
    <n v="-369.55399999999997"/>
    <n v="-0.19186686437228501"/>
  </r>
  <r>
    <x v="1"/>
    <x v="76"/>
    <x v="76"/>
    <x v="2"/>
    <x v="20"/>
    <x v="2"/>
    <x v="0"/>
    <x v="0"/>
    <n v="29"/>
    <n v="66"/>
    <n v="174"/>
    <n v="9215.4079999999994"/>
    <n v="317.77268965517197"/>
    <n v="2.27586206896552"/>
    <n v="2.6363636363636398"/>
    <n v="1952.4079999999999"/>
    <n v="0.21186343567208299"/>
    <n v="952.35799999999995"/>
    <n v="0.103344095019993"/>
  </r>
  <r>
    <x v="1"/>
    <x v="388"/>
    <x v="388"/>
    <x v="2"/>
    <x v="35"/>
    <x v="2"/>
    <x v="1"/>
    <x v="3"/>
    <n v="142"/>
    <n v="981"/>
    <n v="5106"/>
    <n v="236956.06200000001"/>
    <n v="1668.7046619718301"/>
    <n v="6.9084507042253502"/>
    <n v="5.2048929663608599"/>
    <n v="33385.561999999998"/>
    <n v="0.14089347079037801"/>
    <n v="27789.732"/>
    <n v="0.117277995614225"/>
  </r>
  <r>
    <x v="1"/>
    <x v="388"/>
    <x v="388"/>
    <x v="0"/>
    <x v="0"/>
    <x v="2"/>
    <x v="1"/>
    <x v="1"/>
    <n v="54"/>
    <n v="301"/>
    <n v="1509"/>
    <n v="62514.656999999999"/>
    <n v="1157.67883333333"/>
    <n v="5.57407407407407"/>
    <n v="5.0132890365448501"/>
    <n v="8807.9069999999992"/>
    <n v="0.14089347079037801"/>
    <n v="6999.9070000000002"/>
    <n v="0.111972253162966"/>
  </r>
  <r>
    <x v="1"/>
    <x v="388"/>
    <x v="388"/>
    <x v="1"/>
    <x v="11"/>
    <x v="2"/>
    <x v="1"/>
    <x v="0"/>
    <n v="8"/>
    <n v="21"/>
    <n v="75"/>
    <n v="4190.3999999999996"/>
    <n v="523.79999999999995"/>
    <n v="2.625"/>
    <n v="3.5714285714285698"/>
    <n v="590.4"/>
    <n v="0.14089347079037801"/>
    <n v="301.83"/>
    <n v="7.2028923253149996E-2"/>
  </r>
  <r>
    <x v="1"/>
    <x v="389"/>
    <x v="389"/>
    <x v="5"/>
    <x v="10"/>
    <x v="4"/>
    <x v="0"/>
    <x v="0"/>
    <n v="5"/>
    <n v="11"/>
    <n v="20"/>
    <n v="1216.6400000000001"/>
    <n v="243.328"/>
    <n v="2.2000000000000002"/>
    <n v="1.8181818181818199"/>
    <n v="299.14"/>
    <n v="0.24587388216728001"/>
    <n v="120.94"/>
    <n v="9.9404918463966194E-2"/>
  </r>
  <r>
    <x v="1"/>
    <x v="77"/>
    <x v="77"/>
    <x v="3"/>
    <x v="28"/>
    <x v="5"/>
    <x v="1"/>
    <x v="2"/>
    <n v="249"/>
    <n v="530"/>
    <n v="2162"/>
    <n v="90560.945999999996"/>
    <n v="363.69857831325299"/>
    <n v="2.1285140562248999"/>
    <n v="4.0792452830188699"/>
    <n v="12759.446"/>
    <n v="0.14089347079037801"/>
    <n v="4462.3959999999897"/>
    <n v="4.9275059472103901E-2"/>
  </r>
  <r>
    <x v="1"/>
    <x v="77"/>
    <x v="77"/>
    <x v="4"/>
    <x v="32"/>
    <x v="5"/>
    <x v="1"/>
    <x v="1"/>
    <n v="34"/>
    <n v="98"/>
    <n v="382"/>
    <n v="20105.772000000001"/>
    <n v="591.34623529411795"/>
    <n v="2.8823529411764701"/>
    <n v="3.8979591836734699"/>
    <n v="2832.7719999999999"/>
    <n v="0.14089347079037801"/>
    <n v="1672.0719999999999"/>
    <n v="8.31637800329178E-2"/>
  </r>
  <r>
    <x v="1"/>
    <x v="77"/>
    <x v="77"/>
    <x v="1"/>
    <x v="9"/>
    <x v="5"/>
    <x v="1"/>
    <x v="0"/>
    <n v="7"/>
    <n v="7"/>
    <n v="19"/>
    <n v="1104.0540000000001"/>
    <n v="157.72200000000001"/>
    <n v="1"/>
    <n v="2.71428571428571"/>
    <n v="155.554"/>
    <n v="0.14089347079037801"/>
    <n v="-83.846000000000103"/>
    <n v="-7.5943749128213098E-2"/>
  </r>
  <r>
    <x v="1"/>
    <x v="77"/>
    <x v="77"/>
    <x v="5"/>
    <x v="10"/>
    <x v="5"/>
    <x v="1"/>
    <x v="0"/>
    <n v="20"/>
    <n v="52"/>
    <n v="115"/>
    <n v="5183.2920000000004"/>
    <n v="259.16460000000001"/>
    <n v="2.6"/>
    <n v="2.2115384615384599"/>
    <n v="730.29200000000003"/>
    <n v="0.14089347079037801"/>
    <n v="9.0719999999999299"/>
    <n v="1.75023903727591E-3"/>
  </r>
  <r>
    <x v="1"/>
    <x v="78"/>
    <x v="78"/>
    <x v="3"/>
    <x v="12"/>
    <x v="5"/>
    <x v="0"/>
    <x v="1"/>
    <n v="149"/>
    <n v="394"/>
    <n v="1171"/>
    <n v="46323.125999999997"/>
    <n v="310.89346308724902"/>
    <n v="2.6442953020134201"/>
    <n v="2.9720812182741101"/>
    <n v="6526.6259999999902"/>
    <n v="0.14089347079037801"/>
    <n v="1476.4259999999999"/>
    <n v="3.1872330895803401E-2"/>
  </r>
  <r>
    <x v="1"/>
    <x v="79"/>
    <x v="79"/>
    <x v="0"/>
    <x v="0"/>
    <x v="0"/>
    <x v="0"/>
    <x v="0"/>
    <n v="48"/>
    <n v="66"/>
    <n v="129"/>
    <n v="7195.7970000000096"/>
    <n v="149.91243750000001"/>
    <n v="1.375"/>
    <n v="1.9545454545454499"/>
    <n v="837.046999999999"/>
    <n v="0.116324432165054"/>
    <n v="-572.953000000001"/>
    <n v="-7.9623285648552894E-2"/>
  </r>
  <r>
    <x v="1"/>
    <x v="80"/>
    <x v="80"/>
    <x v="4"/>
    <x v="31"/>
    <x v="3"/>
    <x v="0"/>
    <x v="2"/>
    <n v="234"/>
    <n v="556"/>
    <n v="2172"/>
    <n v="82392.631599999993"/>
    <n v="352.10526324786298"/>
    <n v="2.3760683760683801"/>
    <n v="3.9064748201438899"/>
    <n v="7381.1315999999997"/>
    <n v="8.9584850691915505E-2"/>
    <n v="-477.31839999999897"/>
    <n v="-5.7932170720955403E-3"/>
  </r>
  <r>
    <x v="1"/>
    <x v="81"/>
    <x v="81"/>
    <x v="2"/>
    <x v="20"/>
    <x v="2"/>
    <x v="0"/>
    <x v="0"/>
    <n v="34"/>
    <n v="61"/>
    <n v="187"/>
    <n v="10162.504000000001"/>
    <n v="298.89717647058802"/>
    <n v="1.79411764705882"/>
    <n v="3.0655737704917998"/>
    <n v="2500.7539999999999"/>
    <n v="0.246076557509842"/>
    <n v="1345.654"/>
    <n v="0.13241362561825301"/>
  </r>
  <r>
    <x v="1"/>
    <x v="82"/>
    <x v="82"/>
    <x v="2"/>
    <x v="2"/>
    <x v="2"/>
    <x v="0"/>
    <x v="0"/>
    <n v="7"/>
    <n v="16"/>
    <n v="34"/>
    <n v="1771.7280000000001"/>
    <n v="253.10400000000001"/>
    <n v="2.28571428571429"/>
    <n v="2.125"/>
    <n v="242.47800000000001"/>
    <n v="0.136859608246864"/>
    <n v="0.87799999999983303"/>
    <n v="4.9556139542854998E-4"/>
  </r>
  <r>
    <x v="1"/>
    <x v="83"/>
    <x v="83"/>
    <x v="1"/>
    <x v="1"/>
    <x v="4"/>
    <x v="1"/>
    <x v="0"/>
    <n v="26"/>
    <n v="50"/>
    <n v="110"/>
    <n v="4351.9049999999997"/>
    <n v="167.380961538462"/>
    <n v="1.92307692307692"/>
    <n v="2.2000000000000002"/>
    <n v="613.15499999999997"/>
    <n v="0.14089347079037801"/>
    <n v="-304.84500000000003"/>
    <n v="-7.00486338741311E-2"/>
  </r>
  <r>
    <x v="1"/>
    <x v="83"/>
    <x v="83"/>
    <x v="5"/>
    <x v="10"/>
    <x v="4"/>
    <x v="1"/>
    <x v="0"/>
    <n v="12"/>
    <n v="12"/>
    <n v="29"/>
    <n v="1081.6469999999999"/>
    <n v="90.137249999999995"/>
    <n v="1"/>
    <n v="2.4166666666666701"/>
    <n v="152.39699999999999"/>
    <n v="0.14089347079037801"/>
    <n v="-258.00299999999999"/>
    <n v="-0.23852791160147499"/>
  </r>
  <r>
    <x v="1"/>
    <x v="84"/>
    <x v="84"/>
    <x v="0"/>
    <x v="15"/>
    <x v="0"/>
    <x v="0"/>
    <x v="0"/>
    <n v="18"/>
    <n v="18"/>
    <n v="36"/>
    <n v="1852.1790000000001"/>
    <n v="102.898833333333"/>
    <n v="1"/>
    <n v="2"/>
    <n v="365.67899999999997"/>
    <n v="0.19743178170144501"/>
    <n v="-156.321"/>
    <n v="-8.43984301733256E-2"/>
  </r>
  <r>
    <x v="1"/>
    <x v="85"/>
    <x v="85"/>
    <x v="4"/>
    <x v="19"/>
    <x v="3"/>
    <x v="0"/>
    <x v="1"/>
    <n v="31"/>
    <n v="92"/>
    <n v="465"/>
    <n v="19090.331999999999"/>
    <n v="615.81716129032304"/>
    <n v="2.9677419354838701"/>
    <n v="5.0543478260869596"/>
    <n v="2492.8319999999999"/>
    <n v="0.13058086155861501"/>
    <n v="1430.6320000000001"/>
    <n v="7.4940131999799695E-2"/>
  </r>
  <r>
    <x v="1"/>
    <x v="86"/>
    <x v="86"/>
    <x v="2"/>
    <x v="21"/>
    <x v="2"/>
    <x v="0"/>
    <x v="2"/>
    <n v="124"/>
    <n v="493"/>
    <n v="2596"/>
    <n v="115577.02800000001"/>
    <n v="932.07280645161302"/>
    <n v="3.9758064516128999"/>
    <n v="5.2657200811358997"/>
    <n v="13102.778"/>
    <n v="0.11336835897874099"/>
    <n v="8601.2779999999893"/>
    <n v="7.4420307814109798E-2"/>
  </r>
  <r>
    <x v="1"/>
    <x v="87"/>
    <x v="87"/>
    <x v="3"/>
    <x v="23"/>
    <x v="5"/>
    <x v="0"/>
    <x v="0"/>
    <n v="37"/>
    <n v="37"/>
    <n v="92"/>
    <n v="4744.8639999999996"/>
    <n v="128.239567567568"/>
    <n v="1"/>
    <n v="2.48648648648649"/>
    <n v="818.86400000000003"/>
    <n v="0.17257902439353401"/>
    <n v="-368.83600000000001"/>
    <n v="-7.7733734834128002E-2"/>
  </r>
  <r>
    <x v="1"/>
    <x v="88"/>
    <x v="88"/>
    <x v="0"/>
    <x v="15"/>
    <x v="0"/>
    <x v="0"/>
    <x v="0"/>
    <n v="13"/>
    <n v="13"/>
    <n v="58"/>
    <n v="1939.8184000000001"/>
    <n v="149.21680000000001"/>
    <n v="1"/>
    <n v="4.4615384615384599"/>
    <n v="-385.4316"/>
    <n v="-0.198694681935175"/>
    <n v="-762.4316"/>
    <n v="-0.39304277142643901"/>
  </r>
  <r>
    <x v="1"/>
    <x v="89"/>
    <x v="89"/>
    <x v="5"/>
    <x v="16"/>
    <x v="4"/>
    <x v="0"/>
    <x v="1"/>
    <n v="96"/>
    <n v="246"/>
    <n v="810"/>
    <n v="41944.158000000003"/>
    <n v="436.91831250000001"/>
    <n v="2.5625"/>
    <n v="3.2926829268292699"/>
    <n v="5909.6579999999904"/>
    <n v="0.14089347079037801"/>
    <n v="2449.998"/>
    <n v="5.8410947240852801E-2"/>
  </r>
  <r>
    <x v="1"/>
    <x v="90"/>
    <x v="90"/>
    <x v="3"/>
    <x v="12"/>
    <x v="5"/>
    <x v="0"/>
    <x v="1"/>
    <n v="124"/>
    <n v="508"/>
    <n v="1753"/>
    <n v="70851.225000000006"/>
    <n v="571.38084677419397"/>
    <n v="4.0967741935483897"/>
    <n v="3.4507874015748001"/>
    <n v="9982.4750000000004"/>
    <n v="0.14089347079037801"/>
    <n v="5591.2249999999904"/>
    <n v="7.8915008173817705E-2"/>
  </r>
  <r>
    <x v="1"/>
    <x v="91"/>
    <x v="91"/>
    <x v="4"/>
    <x v="19"/>
    <x v="3"/>
    <x v="1"/>
    <x v="1"/>
    <n v="118"/>
    <n v="402"/>
    <n v="1261"/>
    <n v="55018.205999999998"/>
    <n v="466.25598305084702"/>
    <n v="3.4067796610169498"/>
    <n v="3.1368159203980102"/>
    <n v="7751.7060000000001"/>
    <n v="0.14089347079037801"/>
    <n v="3657.0059999999899"/>
    <n v="6.6469015729084202E-2"/>
  </r>
  <r>
    <x v="1"/>
    <x v="91"/>
    <x v="91"/>
    <x v="0"/>
    <x v="15"/>
    <x v="3"/>
    <x v="1"/>
    <x v="1"/>
    <n v="53"/>
    <n v="134"/>
    <n v="527"/>
    <n v="19972.203000000001"/>
    <n v="376.83401886792501"/>
    <n v="2.52830188679245"/>
    <n v="3.9328358208955199"/>
    <n v="2813.953"/>
    <n v="0.14089347079037801"/>
    <n v="1195.953"/>
    <n v="5.9880875434722799E-2"/>
  </r>
  <r>
    <x v="1"/>
    <x v="92"/>
    <x v="92"/>
    <x v="0"/>
    <x v="33"/>
    <x v="0"/>
    <x v="0"/>
    <x v="3"/>
    <n v="68"/>
    <n v="556"/>
    <n v="4078"/>
    <n v="206768.70480000001"/>
    <n v="3040.71624705882"/>
    <n v="8.1764705882352899"/>
    <n v="7.3345323741007196"/>
    <n v="52623.9548"/>
    <n v="0.254506381180369"/>
    <n v="50204.2048"/>
    <n v="0.242803691441414"/>
  </r>
  <r>
    <x v="1"/>
    <x v="93"/>
    <x v="93"/>
    <x v="1"/>
    <x v="9"/>
    <x v="1"/>
    <x v="0"/>
    <x v="0"/>
    <n v="6"/>
    <n v="10"/>
    <n v="28"/>
    <n v="994.17600000000004"/>
    <n v="165.696"/>
    <n v="1.6666666666666701"/>
    <n v="2.8"/>
    <n v="326.42599999999999"/>
    <n v="0.32833824192094802"/>
    <n v="116.426"/>
    <n v="0.117108037208703"/>
  </r>
  <r>
    <x v="1"/>
    <x v="95"/>
    <x v="95"/>
    <x v="2"/>
    <x v="30"/>
    <x v="2"/>
    <x v="0"/>
    <x v="0"/>
    <n v="49"/>
    <n v="76"/>
    <n v="277"/>
    <n v="13573.161"/>
    <n v="277.00328571428599"/>
    <n v="1.5510204081632699"/>
    <n v="3.6447368421052602"/>
    <n v="1004.1609999999999"/>
    <n v="7.3981366610180094E-2"/>
    <n v="-647.43900000000201"/>
    <n v="-4.7699942555754098E-2"/>
  </r>
  <r>
    <x v="1"/>
    <x v="96"/>
    <x v="96"/>
    <x v="2"/>
    <x v="20"/>
    <x v="2"/>
    <x v="0"/>
    <x v="0"/>
    <n v="28"/>
    <n v="37"/>
    <n v="100"/>
    <n v="3471.2"/>
    <n v="123.971428571429"/>
    <n v="1.3214285714285701"/>
    <n v="2.7027027027027"/>
    <n v="994.69999999999902"/>
    <n v="0.28655796266420802"/>
    <n v="57.999999999999901"/>
    <n v="1.67089191057847E-2"/>
  </r>
  <r>
    <x v="1"/>
    <x v="97"/>
    <x v="97"/>
    <x v="3"/>
    <x v="17"/>
    <x v="5"/>
    <x v="0"/>
    <x v="0"/>
    <n v="18"/>
    <n v="27"/>
    <n v="115"/>
    <n v="5995.08"/>
    <n v="333.06"/>
    <n v="1.5"/>
    <n v="4.2592592592592604"/>
    <n v="1356.83"/>
    <n v="0.22632391894687001"/>
    <n v="769.13"/>
    <n v="0.128293534031239"/>
  </r>
  <r>
    <x v="1"/>
    <x v="98"/>
    <x v="98"/>
    <x v="0"/>
    <x v="0"/>
    <x v="0"/>
    <x v="0"/>
    <x v="0"/>
    <n v="20"/>
    <n v="20"/>
    <n v="30"/>
    <n v="1423.76"/>
    <n v="71.188000000000002"/>
    <n v="1"/>
    <n v="1.5"/>
    <n v="354.26"/>
    <n v="0.24882002584705301"/>
    <n v="-225.74"/>
    <n v="-0.15855200314659801"/>
  </r>
  <r>
    <x v="1"/>
    <x v="99"/>
    <x v="99"/>
    <x v="4"/>
    <x v="32"/>
    <x v="3"/>
    <x v="0"/>
    <x v="1"/>
    <n v="125"/>
    <n v="197"/>
    <n v="885"/>
    <n v="44815.067999999999"/>
    <n v="358.52054399999997"/>
    <n v="1.5760000000000001"/>
    <n v="4.4923857868020303"/>
    <n v="6962.5679999999902"/>
    <n v="0.15536220987101901"/>
    <n v="2870.8679999999899"/>
    <n v="6.4060328994703195E-2"/>
  </r>
  <r>
    <x v="1"/>
    <x v="100"/>
    <x v="100"/>
    <x v="4"/>
    <x v="19"/>
    <x v="3"/>
    <x v="0"/>
    <x v="0"/>
    <n v="17"/>
    <n v="17"/>
    <n v="72"/>
    <n v="2646.9216000000001"/>
    <n v="155.70127058823499"/>
    <n v="1"/>
    <n v="4.2352941176470598"/>
    <n v="630.42160000000001"/>
    <n v="0.23817161792778399"/>
    <n v="84.721599999999896"/>
    <n v="3.2007597051608903E-2"/>
  </r>
  <r>
    <x v="1"/>
    <x v="101"/>
    <x v="101"/>
    <x v="0"/>
    <x v="0"/>
    <x v="0"/>
    <x v="0"/>
    <x v="0"/>
    <n v="19"/>
    <n v="45"/>
    <n v="108"/>
    <n v="4972.0439999999999"/>
    <n v="261.68652631578999"/>
    <n v="2.3684210526315801"/>
    <n v="2.4"/>
    <n v="567.79399999999896"/>
    <n v="0.11419729994344401"/>
    <n v="-8.2060000000005608"/>
    <n v="-1.65042787231983E-3"/>
  </r>
  <r>
    <x v="1"/>
    <x v="102"/>
    <x v="102"/>
    <x v="3"/>
    <x v="17"/>
    <x v="5"/>
    <x v="1"/>
    <x v="0"/>
    <n v="12"/>
    <n v="22"/>
    <n v="50"/>
    <n v="1913.8329000000001"/>
    <n v="159.486075"/>
    <n v="1.8333333333333299"/>
    <n v="2.2727272727272698"/>
    <n v="197.0829"/>
    <n v="0.102978112665949"/>
    <n v="-199.11709999999999"/>
    <n v="-0.104041005878831"/>
  </r>
  <r>
    <x v="1"/>
    <x v="102"/>
    <x v="102"/>
    <x v="4"/>
    <x v="8"/>
    <x v="5"/>
    <x v="1"/>
    <x v="1"/>
    <n v="59"/>
    <n v="268"/>
    <n v="1326"/>
    <n v="56658.316500000001"/>
    <n v="960.31044915254301"/>
    <n v="4.5423728813559299"/>
    <n v="4.9477611940298498"/>
    <n v="5834.5664999999999"/>
    <n v="0.102978112665949"/>
    <n v="3714.6165000000001"/>
    <n v="6.5561716786978697E-2"/>
  </r>
  <r>
    <x v="1"/>
    <x v="102"/>
    <x v="102"/>
    <x v="0"/>
    <x v="0"/>
    <x v="5"/>
    <x v="1"/>
    <x v="0"/>
    <n v="22"/>
    <n v="51"/>
    <n v="114"/>
    <n v="4053.6914999999999"/>
    <n v="184.258704545455"/>
    <n v="2.3181818181818201"/>
    <n v="2.2352941176470602"/>
    <n v="417.44150000000002"/>
    <n v="0.102978112665949"/>
    <n v="-249.05850000000001"/>
    <n v="-6.14399245724545E-2"/>
  </r>
  <r>
    <x v="1"/>
    <x v="103"/>
    <x v="103"/>
    <x v="0"/>
    <x v="15"/>
    <x v="0"/>
    <x v="0"/>
    <x v="0"/>
    <n v="6"/>
    <n v="22"/>
    <n v="60"/>
    <n v="2331.9032000000002"/>
    <n v="388.65053333333299"/>
    <n v="3.6666666666666701"/>
    <n v="2.7272727272727302"/>
    <n v="208.9032"/>
    <n v="8.9584850691915505E-2"/>
    <n v="19.903199999999899"/>
    <n v="8.5351741873332908E-3"/>
  </r>
  <r>
    <x v="1"/>
    <x v="104"/>
    <x v="104"/>
    <x v="0"/>
    <x v="0"/>
    <x v="0"/>
    <x v="0"/>
    <x v="0"/>
    <n v="36"/>
    <n v="69"/>
    <n v="183"/>
    <n v="8661.9189999999999"/>
    <n v="240.608861111111"/>
    <n v="1.9166666666666701"/>
    <n v="2.6521739130434798"/>
    <n v="1257.4190000000001"/>
    <n v="0.14516633092505199"/>
    <n v="180.91900000000001"/>
    <n v="2.0886711131794199E-2"/>
  </r>
  <r>
    <x v="1"/>
    <x v="105"/>
    <x v="105"/>
    <x v="1"/>
    <x v="1"/>
    <x v="1"/>
    <x v="0"/>
    <x v="0"/>
    <n v="17"/>
    <n v="26"/>
    <n v="51"/>
    <n v="2184.3429999999998"/>
    <n v="128.49076470588199"/>
    <n v="1.52941176470588"/>
    <n v="1.9615384615384599"/>
    <n v="210.59299999999999"/>
    <n v="9.6410224950934903E-2"/>
    <n v="-381.60700000000003"/>
    <n v="-0.17470104283072799"/>
  </r>
  <r>
    <x v="1"/>
    <x v="106"/>
    <x v="106"/>
    <x v="5"/>
    <x v="10"/>
    <x v="4"/>
    <x v="0"/>
    <x v="0"/>
    <n v="7"/>
    <n v="7"/>
    <n v="7"/>
    <n v="359.14400000000001"/>
    <n v="51.3062857142857"/>
    <n v="1"/>
    <n v="1"/>
    <n v="78.644000000000005"/>
    <n v="0.218976232374758"/>
    <n v="-160.756"/>
    <n v="-0.44760875860379101"/>
  </r>
  <r>
    <x v="1"/>
    <x v="107"/>
    <x v="107"/>
    <x v="1"/>
    <x v="3"/>
    <x v="1"/>
    <x v="0"/>
    <x v="0"/>
    <n v="18"/>
    <n v="36"/>
    <n v="82"/>
    <n v="3965.748"/>
    <n v="220.31933333333299"/>
    <n v="2"/>
    <n v="2.2777777777777799"/>
    <n v="558.74800000000005"/>
    <n v="0.14089347079037801"/>
    <n v="-78.452000000000396"/>
    <n v="-1.97823966626221E-2"/>
  </r>
  <r>
    <x v="1"/>
    <x v="108"/>
    <x v="108"/>
    <x v="1"/>
    <x v="9"/>
    <x v="1"/>
    <x v="0"/>
    <x v="0"/>
    <n v="7"/>
    <n v="7"/>
    <n v="7"/>
    <n v="471.94400000000002"/>
    <n v="67.420571428571407"/>
    <n v="1"/>
    <n v="1"/>
    <n v="91.944000000000003"/>
    <n v="0.19481972437407799"/>
    <n v="-147.45599999999999"/>
    <n v="-0.31244384927025198"/>
  </r>
  <r>
    <x v="1"/>
    <x v="390"/>
    <x v="390"/>
    <x v="3"/>
    <x v="37"/>
    <x v="5"/>
    <x v="0"/>
    <x v="0"/>
    <n v="8"/>
    <n v="12"/>
    <n v="39"/>
    <n v="1680.4880000000001"/>
    <n v="210.06100000000001"/>
    <n v="1.5"/>
    <n v="3.25"/>
    <n v="443.738"/>
    <n v="0.264053060777584"/>
    <n v="182.53800000000001"/>
    <n v="0.108622019318198"/>
  </r>
  <r>
    <x v="1"/>
    <x v="109"/>
    <x v="109"/>
    <x v="4"/>
    <x v="32"/>
    <x v="3"/>
    <x v="1"/>
    <x v="0"/>
    <n v="21"/>
    <n v="30"/>
    <n v="89"/>
    <n v="5329.6880000000001"/>
    <n v="253.79466666666701"/>
    <n v="1.4285714285714299"/>
    <n v="2.9666666666666699"/>
    <n v="1233.6880000000001"/>
    <n v="0.231474712966312"/>
    <n v="549.68799999999999"/>
    <n v="0.103136994135492"/>
  </r>
  <r>
    <x v="1"/>
    <x v="110"/>
    <x v="110"/>
    <x v="0"/>
    <x v="0"/>
    <x v="0"/>
    <x v="0"/>
    <x v="0"/>
    <n v="35"/>
    <n v="72"/>
    <n v="202"/>
    <n v="7238.1455999999998"/>
    <n v="206.80416"/>
    <n v="2.05714285714286"/>
    <n v="2.8055555555555598"/>
    <n v="1054.1456000000001"/>
    <n v="0.14563752351154699"/>
    <n v="3.14559999999936"/>
    <n v="4.3458644987734999E-4"/>
  </r>
  <r>
    <x v="1"/>
    <x v="113"/>
    <x v="113"/>
    <x v="3"/>
    <x v="4"/>
    <x v="3"/>
    <x v="1"/>
    <x v="2"/>
    <n v="55"/>
    <n v="482"/>
    <n v="3756"/>
    <n v="143312.32639999999"/>
    <n v="2605.67866181818"/>
    <n v="8.7636363636363601"/>
    <n v="7.7925311203319501"/>
    <n v="6720.3263999999899"/>
    <n v="4.6892870758673197E-2"/>
    <n v="4526.5563999999904"/>
    <n v="3.1585255181510903E-2"/>
  </r>
  <r>
    <x v="1"/>
    <x v="113"/>
    <x v="113"/>
    <x v="2"/>
    <x v="13"/>
    <x v="3"/>
    <x v="1"/>
    <x v="2"/>
    <n v="93"/>
    <n v="603"/>
    <n v="3322"/>
    <n v="126648.6697"/>
    <n v="1361.8136526881699"/>
    <n v="6.4838709677419404"/>
    <n v="5.5091210613598696"/>
    <n v="5938.9196999999904"/>
    <n v="4.6892870758673197E-2"/>
    <n v="2315.56969999999"/>
    <n v="1.8283411152166199E-2"/>
  </r>
  <r>
    <x v="1"/>
    <x v="113"/>
    <x v="113"/>
    <x v="4"/>
    <x v="5"/>
    <x v="3"/>
    <x v="1"/>
    <x v="3"/>
    <n v="83"/>
    <n v="946"/>
    <n v="9349"/>
    <n v="372484.62329999998"/>
    <n v="4487.7665457831299"/>
    <n v="11.397590361445801"/>
    <n v="9.8826638477801296"/>
    <n v="17466.873299999999"/>
    <n v="4.6892870758673197E-2"/>
    <n v="14005.353300000001"/>
    <n v="3.7599816002928103E-2"/>
  </r>
  <r>
    <x v="1"/>
    <x v="113"/>
    <x v="113"/>
    <x v="1"/>
    <x v="3"/>
    <x v="3"/>
    <x v="1"/>
    <x v="3"/>
    <n v="65"/>
    <n v="615"/>
    <n v="4401"/>
    <n v="172628.81049999999"/>
    <n v="2655.82785384616"/>
    <n v="9.4615384615384599"/>
    <n v="7.1560975609756099"/>
    <n v="8095.0604999999796"/>
    <n v="4.68928707586731E-2"/>
    <n v="5281.3804999999902"/>
    <n v="3.0593853278042399E-2"/>
  </r>
  <r>
    <x v="1"/>
    <x v="113"/>
    <x v="113"/>
    <x v="5"/>
    <x v="16"/>
    <x v="3"/>
    <x v="1"/>
    <x v="1"/>
    <n v="43"/>
    <n v="289"/>
    <n v="1374"/>
    <n v="47967.587899999999"/>
    <n v="1115.5253"/>
    <n v="6.7209302325581399"/>
    <n v="4.7543252595155696"/>
    <n v="2249.33789999999"/>
    <n v="4.68928707586731E-2"/>
    <n v="494.15789999999203"/>
    <n v="1.0301912637971001E-2"/>
  </r>
  <r>
    <x v="1"/>
    <x v="114"/>
    <x v="114"/>
    <x v="3"/>
    <x v="24"/>
    <x v="1"/>
    <x v="1"/>
    <x v="1"/>
    <n v="76"/>
    <n v="230"/>
    <n v="923"/>
    <n v="37988.012999999999"/>
    <n v="499.84227631578898"/>
    <n v="3.0263157894736801"/>
    <n v="4.0130434782608697"/>
    <n v="5352.2629999999999"/>
    <n v="0.14089347079037801"/>
    <n v="2746.5630000000001"/>
    <n v="7.2300780775240797E-2"/>
  </r>
  <r>
    <x v="1"/>
    <x v="114"/>
    <x v="114"/>
    <x v="4"/>
    <x v="32"/>
    <x v="1"/>
    <x v="1"/>
    <x v="0"/>
    <n v="23"/>
    <n v="60"/>
    <n v="197"/>
    <n v="11129.585999999999"/>
    <n v="483.89504347826102"/>
    <n v="2.60869565217391"/>
    <n v="3.2833333333333301"/>
    <n v="1568.086"/>
    <n v="0.14089347079037801"/>
    <n v="789.63599999999803"/>
    <n v="7.0949269811114102E-2"/>
  </r>
  <r>
    <x v="1"/>
    <x v="114"/>
    <x v="114"/>
    <x v="0"/>
    <x v="26"/>
    <x v="1"/>
    <x v="1"/>
    <x v="1"/>
    <n v="87"/>
    <n v="252"/>
    <n v="1179"/>
    <n v="51579.75"/>
    <n v="592.87068965517199"/>
    <n v="2.8965517241379302"/>
    <n v="4.6785714285714297"/>
    <n v="7267.24999999999"/>
    <n v="0.14089347079037801"/>
    <n v="4583.75"/>
    <n v="8.8867239565914899E-2"/>
  </r>
  <r>
    <x v="1"/>
    <x v="114"/>
    <x v="114"/>
    <x v="1"/>
    <x v="1"/>
    <x v="1"/>
    <x v="1"/>
    <x v="1"/>
    <n v="75"/>
    <n v="207"/>
    <n v="753"/>
    <n v="33832.241999999998"/>
    <n v="451.09656000000001"/>
    <n v="2.76"/>
    <n v="3.63768115942029"/>
    <n v="4766.7420000000002"/>
    <n v="0.14089347079037801"/>
    <n v="2045.232"/>
    <n v="6.04521568508525E-2"/>
  </r>
  <r>
    <x v="1"/>
    <x v="115"/>
    <x v="115"/>
    <x v="4"/>
    <x v="7"/>
    <x v="3"/>
    <x v="0"/>
    <x v="0"/>
    <n v="16"/>
    <n v="32"/>
    <n v="77"/>
    <n v="3996.1840000000002"/>
    <n v="249.76150000000001"/>
    <n v="2"/>
    <n v="2.40625"/>
    <n v="964.68399999999997"/>
    <n v="0.241401296837183"/>
    <n v="433.48399999999998"/>
    <n v="0.108474484658364"/>
  </r>
  <r>
    <x v="1"/>
    <x v="116"/>
    <x v="116"/>
    <x v="3"/>
    <x v="12"/>
    <x v="5"/>
    <x v="0"/>
    <x v="0"/>
    <n v="42"/>
    <n v="51"/>
    <n v="130"/>
    <n v="5563.9440000000004"/>
    <n v="132.47485714285699"/>
    <n v="1.21428571428571"/>
    <n v="2.5490196078431402"/>
    <n v="805.69399999999905"/>
    <n v="0.14480627411059499"/>
    <n v="-552.40600000000097"/>
    <n v="-9.9283170355417102E-2"/>
  </r>
  <r>
    <x v="1"/>
    <x v="391"/>
    <x v="391"/>
    <x v="1"/>
    <x v="38"/>
    <x v="1"/>
    <x v="0"/>
    <x v="1"/>
    <n v="49"/>
    <n v="209"/>
    <n v="717"/>
    <n v="30572.169000000002"/>
    <n v="623.92181632653103"/>
    <n v="4.2653061224489797"/>
    <n v="3.43062200956938"/>
    <n v="4307.4189999999999"/>
    <n v="0.14089347079037801"/>
    <n v="2444.029"/>
    <n v="7.9942937643711104E-2"/>
  </r>
  <r>
    <x v="1"/>
    <x v="118"/>
    <x v="118"/>
    <x v="1"/>
    <x v="1"/>
    <x v="1"/>
    <x v="0"/>
    <x v="0"/>
    <n v="9"/>
    <n v="33"/>
    <n v="79"/>
    <n v="3596.7469999999998"/>
    <n v="399.63855555555602"/>
    <n v="3.6666666666666701"/>
    <n v="2.39393939393939"/>
    <n v="370.24700000000001"/>
    <n v="0.10293940607999399"/>
    <n v="35.5369999999998"/>
    <n v="9.8803168529784796E-3"/>
  </r>
  <r>
    <x v="1"/>
    <x v="119"/>
    <x v="119"/>
    <x v="5"/>
    <x v="22"/>
    <x v="4"/>
    <x v="0"/>
    <x v="0"/>
    <n v="11"/>
    <n v="48"/>
    <n v="209"/>
    <n v="8460.4987999999994"/>
    <n v="769.13625454545399"/>
    <n v="4.3636363636363598"/>
    <n v="4.3541666666666696"/>
    <n v="910.74879999999905"/>
    <n v="0.107647175601514"/>
    <n v="491.32879999999898"/>
    <n v="5.8073266318529403E-2"/>
  </r>
  <r>
    <x v="1"/>
    <x v="120"/>
    <x v="120"/>
    <x v="4"/>
    <x v="7"/>
    <x v="3"/>
    <x v="0"/>
    <x v="0"/>
    <n v="10"/>
    <n v="19"/>
    <n v="28"/>
    <n v="1851.7760000000001"/>
    <n v="185.17760000000001"/>
    <n v="1.9"/>
    <n v="1.4736842105263199"/>
    <n v="451.52600000000001"/>
    <n v="0.243834027441764"/>
    <n v="120.626"/>
    <n v="6.5140708163406405E-2"/>
  </r>
  <r>
    <x v="1"/>
    <x v="121"/>
    <x v="121"/>
    <x v="5"/>
    <x v="10"/>
    <x v="4"/>
    <x v="0"/>
    <x v="0"/>
    <n v="4"/>
    <n v="4"/>
    <n v="15"/>
    <n v="745.48"/>
    <n v="186.37"/>
    <n v="1"/>
    <n v="3.75"/>
    <n v="276.48"/>
    <n v="0.37087514084884898"/>
    <n v="139.68"/>
    <n v="0.187369211783012"/>
  </r>
  <r>
    <x v="1"/>
    <x v="122"/>
    <x v="122"/>
    <x v="3"/>
    <x v="17"/>
    <x v="5"/>
    <x v="0"/>
    <x v="0"/>
    <n v="6"/>
    <n v="6"/>
    <n v="15"/>
    <n v="768.68"/>
    <n v="128.113333333333"/>
    <n v="1"/>
    <n v="2.5"/>
    <n v="264.68"/>
    <n v="0.34433054066711799"/>
    <n v="72.08"/>
    <n v="9.3771140136337597E-2"/>
  </r>
  <r>
    <x v="1"/>
    <x v="123"/>
    <x v="123"/>
    <x v="3"/>
    <x v="23"/>
    <x v="5"/>
    <x v="0"/>
    <x v="1"/>
    <n v="35"/>
    <n v="77"/>
    <n v="354"/>
    <n v="21167.567999999999"/>
    <n v="604.78765714285703"/>
    <n v="2.2000000000000002"/>
    <n v="4.5974025974026"/>
    <n v="4716.5680000000002"/>
    <n v="0.222820495958723"/>
    <n v="3547.4180000000001"/>
    <n v="0.167587414860318"/>
  </r>
  <r>
    <x v="1"/>
    <x v="124"/>
    <x v="124"/>
    <x v="5"/>
    <x v="10"/>
    <x v="4"/>
    <x v="0"/>
    <x v="0"/>
    <n v="31"/>
    <n v="40"/>
    <n v="94"/>
    <n v="4029.6480000000001"/>
    <n v="129.98864516129001"/>
    <n v="1.2903225806451599"/>
    <n v="2.35"/>
    <n v="1089.3979999999999"/>
    <n v="0.27034569768873101"/>
    <n v="18.3979999999999"/>
    <n v="4.5656593330236101E-3"/>
  </r>
  <r>
    <x v="1"/>
    <x v="125"/>
    <x v="125"/>
    <x v="1"/>
    <x v="9"/>
    <x v="1"/>
    <x v="0"/>
    <x v="0"/>
    <n v="42"/>
    <n v="70"/>
    <n v="243"/>
    <n v="10139.656000000001"/>
    <n v="241.42038095238101"/>
    <n v="1.6666666666666701"/>
    <n v="3.4714285714285702"/>
    <n v="2260.6559999999999"/>
    <n v="0.22295194235386301"/>
    <n v="790.65599999999995"/>
    <n v="7.7976609857375798E-2"/>
  </r>
  <r>
    <x v="1"/>
    <x v="126"/>
    <x v="126"/>
    <x v="2"/>
    <x v="21"/>
    <x v="2"/>
    <x v="0"/>
    <x v="2"/>
    <n v="126"/>
    <n v="377"/>
    <n v="1733"/>
    <n v="81971.042400000006"/>
    <n v="650.56382857142899"/>
    <n v="2.9920634920634899"/>
    <n v="4.5968169761273199"/>
    <n v="11799.7924"/>
    <n v="0.143950742292866"/>
    <n v="7358.5923999999904"/>
    <n v="8.9770633440181699E-2"/>
  </r>
  <r>
    <x v="1"/>
    <x v="127"/>
    <x v="127"/>
    <x v="2"/>
    <x v="20"/>
    <x v="2"/>
    <x v="0"/>
    <x v="0"/>
    <n v="42"/>
    <n v="60"/>
    <n v="159"/>
    <n v="7437.1279999999997"/>
    <n v="177.07447619047599"/>
    <n v="1.4285714285714299"/>
    <n v="2.65"/>
    <n v="1669.6279999999999"/>
    <n v="0.224499027043773"/>
    <n v="259.62799999999999"/>
    <n v="3.4909712458895403E-2"/>
  </r>
  <r>
    <x v="1"/>
    <x v="128"/>
    <x v="128"/>
    <x v="3"/>
    <x v="12"/>
    <x v="5"/>
    <x v="0"/>
    <x v="1"/>
    <n v="90"/>
    <n v="204"/>
    <n v="1045"/>
    <n v="41657.385000000002"/>
    <n v="462.859833333334"/>
    <n v="2.2666666666666702"/>
    <n v="5.12254901960784"/>
    <n v="5245.1350000000002"/>
    <n v="0.125911287998514"/>
    <n v="2232.3850000000002"/>
    <n v="5.3589177525185397E-2"/>
  </r>
  <r>
    <x v="1"/>
    <x v="129"/>
    <x v="129"/>
    <x v="1"/>
    <x v="3"/>
    <x v="1"/>
    <x v="0"/>
    <x v="1"/>
    <n v="137"/>
    <n v="548"/>
    <n v="1487"/>
    <n v="67569.909"/>
    <n v="493.21101459853998"/>
    <n v="4"/>
    <n v="2.7135036496350402"/>
    <n v="9520.1589999999906"/>
    <n v="0.14089347079037801"/>
    <n v="4349.7489999999898"/>
    <n v="6.4374054433016803E-2"/>
  </r>
  <r>
    <x v="1"/>
    <x v="130"/>
    <x v="130"/>
    <x v="5"/>
    <x v="22"/>
    <x v="4"/>
    <x v="0"/>
    <x v="0"/>
    <n v="2"/>
    <n v="4"/>
    <n v="6"/>
    <n v="141.39920000000001"/>
    <n v="70.699600000000004"/>
    <n v="2"/>
    <n v="1.5"/>
    <n v="19.8992"/>
    <n v="0.14073064062597199"/>
    <n v="-50.900799999999997"/>
    <n v="-0.359979405824078"/>
  </r>
  <r>
    <x v="1"/>
    <x v="131"/>
    <x v="131"/>
    <x v="3"/>
    <x v="17"/>
    <x v="5"/>
    <x v="0"/>
    <x v="0"/>
    <n v="6"/>
    <n v="18"/>
    <n v="64"/>
    <n v="2358.6880000000001"/>
    <n v="393.11466666666701"/>
    <n v="3"/>
    <n v="3.5555555555555598"/>
    <n v="529.43799999999999"/>
    <n v="0.22446292175989399"/>
    <n v="323.63799999999998"/>
    <n v="0.13721102579060901"/>
  </r>
  <r>
    <x v="1"/>
    <x v="133"/>
    <x v="133"/>
    <x v="1"/>
    <x v="1"/>
    <x v="1"/>
    <x v="0"/>
    <x v="1"/>
    <n v="119"/>
    <n v="254"/>
    <n v="873"/>
    <n v="33430.370999999999"/>
    <n v="280.92748739495801"/>
    <n v="2.1344537815126099"/>
    <n v="3.4370078740157499"/>
    <n v="4710.1210000000001"/>
    <n v="0.14089347079037801"/>
    <n v="479.580999999997"/>
    <n v="1.4345667895818299E-2"/>
  </r>
  <r>
    <x v="1"/>
    <x v="134"/>
    <x v="134"/>
    <x v="3"/>
    <x v="23"/>
    <x v="5"/>
    <x v="0"/>
    <x v="0"/>
    <n v="39"/>
    <n v="96"/>
    <n v="268"/>
    <n v="12592.255999999999"/>
    <n v="322.878358974359"/>
    <n v="2.4615384615384599"/>
    <n v="2.7916666666666701"/>
    <n v="2770.7559999999999"/>
    <n v="0.220036504975756"/>
    <n v="1457.2560000000001"/>
    <n v="0.115726363885868"/>
  </r>
  <r>
    <x v="1"/>
    <x v="135"/>
    <x v="135"/>
    <x v="3"/>
    <x v="23"/>
    <x v="5"/>
    <x v="0"/>
    <x v="0"/>
    <n v="24"/>
    <n v="33"/>
    <n v="95"/>
    <n v="4818.4399999999996"/>
    <n v="200.768333333333"/>
    <n v="1.375"/>
    <n v="2.8787878787878798"/>
    <n v="1021.94"/>
    <n v="0.21208938992703"/>
    <n v="241.64"/>
    <n v="5.0149010883190397E-2"/>
  </r>
  <r>
    <x v="1"/>
    <x v="136"/>
    <x v="136"/>
    <x v="0"/>
    <x v="0"/>
    <x v="0"/>
    <x v="0"/>
    <x v="0"/>
    <n v="11"/>
    <n v="20"/>
    <n v="53"/>
    <n v="3160.4184"/>
    <n v="287.31076363636402"/>
    <n v="1.8181818181818199"/>
    <n v="2.65"/>
    <n v="301.41840000000002"/>
    <n v="9.53729417598633E-2"/>
    <n v="-26.5815999999997"/>
    <n v="-8.4107851036431293E-3"/>
  </r>
  <r>
    <x v="1"/>
    <x v="137"/>
    <x v="137"/>
    <x v="3"/>
    <x v="4"/>
    <x v="5"/>
    <x v="0"/>
    <x v="1"/>
    <n v="232"/>
    <n v="486"/>
    <n v="1609"/>
    <n v="61259.664199999999"/>
    <n v="264.05027672413797"/>
    <n v="2.0948275862068999"/>
    <n v="3.31069958847737"/>
    <n v="2827.4142000000002"/>
    <n v="4.6154582087963802E-2"/>
    <n v="-4894.7857999999997"/>
    <n v="-7.9902262996733794E-2"/>
  </r>
  <r>
    <x v="1"/>
    <x v="392"/>
    <x v="392"/>
    <x v="3"/>
    <x v="37"/>
    <x v="5"/>
    <x v="0"/>
    <x v="0"/>
    <n v="9"/>
    <n v="31"/>
    <n v="73"/>
    <n v="3345.8159999999998"/>
    <n v="371.75733333333301"/>
    <n v="3.4444444444444402"/>
    <n v="2.3548387096774199"/>
    <n v="829.81600000000003"/>
    <n v="0.248016029572457"/>
    <n v="517.81600000000003"/>
    <n v="0.15476523514741999"/>
  </r>
  <r>
    <x v="1"/>
    <x v="138"/>
    <x v="138"/>
    <x v="3"/>
    <x v="13"/>
    <x v="3"/>
    <x v="1"/>
    <x v="1"/>
    <n v="106"/>
    <n v="296"/>
    <n v="1171"/>
    <n v="54217.082999999999"/>
    <n v="511.48191509434002"/>
    <n v="2.79245283018868"/>
    <n v="3.9560810810810798"/>
    <n v="7638.8329999999996"/>
    <n v="0.14089347079037801"/>
    <n v="4032.7330000000002"/>
    <n v="7.43812240876182E-2"/>
  </r>
  <r>
    <x v="1"/>
    <x v="138"/>
    <x v="138"/>
    <x v="4"/>
    <x v="7"/>
    <x v="3"/>
    <x v="1"/>
    <x v="0"/>
    <n v="16"/>
    <n v="35"/>
    <n v="97"/>
    <n v="3282.48"/>
    <n v="205.155"/>
    <n v="2.1875"/>
    <n v="2.77142857142857"/>
    <n v="462.48"/>
    <n v="0.14089347079037801"/>
    <n v="-71.470000000000397"/>
    <n v="-2.1773171504472302E-2"/>
  </r>
  <r>
    <x v="1"/>
    <x v="139"/>
    <x v="139"/>
    <x v="2"/>
    <x v="2"/>
    <x v="2"/>
    <x v="0"/>
    <x v="0"/>
    <n v="48"/>
    <n v="81"/>
    <n v="258"/>
    <n v="13001.936"/>
    <n v="270.87366666666702"/>
    <n v="1.6875"/>
    <n v="3.18518518518519"/>
    <n v="2911.1860000000001"/>
    <n v="0.22390404013679199"/>
    <n v="1286.086"/>
    <n v="9.8914961587259001E-2"/>
  </r>
  <r>
    <x v="1"/>
    <x v="140"/>
    <x v="140"/>
    <x v="3"/>
    <x v="28"/>
    <x v="1"/>
    <x v="1"/>
    <x v="1"/>
    <n v="72"/>
    <n v="325"/>
    <n v="1428"/>
    <n v="52216.674599999998"/>
    <n v="725.23159166666596"/>
    <n v="4.5138888888888902"/>
    <n v="4.39384615384615"/>
    <n v="5377.1746000000103"/>
    <n v="0.102978112665949"/>
    <n v="2793.1745999999998"/>
    <n v="5.3492004640218901E-2"/>
  </r>
  <r>
    <x v="1"/>
    <x v="140"/>
    <x v="140"/>
    <x v="1"/>
    <x v="3"/>
    <x v="1"/>
    <x v="1"/>
    <x v="1"/>
    <n v="21"/>
    <n v="217"/>
    <n v="878"/>
    <n v="34128.487200000003"/>
    <n v="1625.1660571428599"/>
    <n v="10.3333333333333"/>
    <n v="4.0460829493087598"/>
    <n v="3514.4872"/>
    <n v="0.102978112665949"/>
    <n v="2595.7372"/>
    <n v="7.6057786704357699E-2"/>
  </r>
  <r>
    <x v="1"/>
    <x v="141"/>
    <x v="141"/>
    <x v="4"/>
    <x v="7"/>
    <x v="3"/>
    <x v="0"/>
    <x v="0"/>
    <n v="29"/>
    <n v="65"/>
    <n v="155"/>
    <n v="8786.76"/>
    <n v="302.99172413793099"/>
    <n v="2.2413793103448301"/>
    <n v="2.3846153846153801"/>
    <n v="2196.2600000000002"/>
    <n v="0.24995106273529699"/>
    <n v="1225.76"/>
    <n v="0.139500794376995"/>
  </r>
  <r>
    <x v="1"/>
    <x v="142"/>
    <x v="142"/>
    <x v="0"/>
    <x v="0"/>
    <x v="0"/>
    <x v="0"/>
    <x v="1"/>
    <n v="135"/>
    <n v="585"/>
    <n v="1765"/>
    <n v="66352.782999999996"/>
    <n v="491.50209629629597"/>
    <n v="4.3333333333333304"/>
    <n v="3.0170940170940201"/>
    <n v="-6067.7169999999996"/>
    <n v="-9.1446307534681706E-2"/>
    <n v="-10414.717000000001"/>
    <n v="-0.15695976158226799"/>
  </r>
  <r>
    <x v="1"/>
    <x v="143"/>
    <x v="143"/>
    <x v="2"/>
    <x v="21"/>
    <x v="2"/>
    <x v="0"/>
    <x v="1"/>
    <n v="45"/>
    <n v="186"/>
    <n v="882"/>
    <n v="39436.953200000004"/>
    <n v="876.37673777777798"/>
    <n v="4.1333333333333302"/>
    <n v="4.7419354838709697"/>
    <n v="7004.9531999999999"/>
    <n v="0.17762409698526099"/>
    <n v="5365.3031999999903"/>
    <n v="0.136047609276266"/>
  </r>
  <r>
    <x v="1"/>
    <x v="144"/>
    <x v="144"/>
    <x v="3"/>
    <x v="12"/>
    <x v="0"/>
    <x v="1"/>
    <x v="1"/>
    <n v="121"/>
    <n v="319"/>
    <n v="1397"/>
    <n v="63327.711000000003"/>
    <n v="523.36951239669395"/>
    <n v="2.6363636363636398"/>
    <n v="4.3793103448275899"/>
    <n v="8922.4609999999902"/>
    <n v="0.14089347079037801"/>
    <n v="4824.4109999999901"/>
    <n v="7.6181673454137594E-2"/>
  </r>
  <r>
    <x v="1"/>
    <x v="144"/>
    <x v="144"/>
    <x v="4"/>
    <x v="34"/>
    <x v="0"/>
    <x v="1"/>
    <x v="1"/>
    <n v="116"/>
    <n v="220"/>
    <n v="927"/>
    <n v="39154.631999999998"/>
    <n v="337.539931034483"/>
    <n v="1.8965517241379299"/>
    <n v="4.2136363636363603"/>
    <n v="5516.6319999999896"/>
    <n v="0.14089347079037801"/>
    <n v="1679.732"/>
    <n v="4.2899956255494698E-2"/>
  </r>
  <r>
    <x v="1"/>
    <x v="144"/>
    <x v="144"/>
    <x v="0"/>
    <x v="26"/>
    <x v="0"/>
    <x v="1"/>
    <x v="1"/>
    <n v="97"/>
    <n v="400"/>
    <n v="1467"/>
    <n v="71148.044999999998"/>
    <n v="733.48500000000001"/>
    <n v="4.1237113402061896"/>
    <n v="3.6675"/>
    <n v="10024.295"/>
    <n v="0.14089347079037801"/>
    <n v="6916.7950000000001"/>
    <n v="9.7216936881399901E-2"/>
  </r>
  <r>
    <x v="1"/>
    <x v="145"/>
    <x v="145"/>
    <x v="2"/>
    <x v="21"/>
    <x v="2"/>
    <x v="0"/>
    <x v="1"/>
    <n v="30"/>
    <n v="121"/>
    <n v="654"/>
    <n v="29868.530999999999"/>
    <n v="995.61770000000001"/>
    <n v="4.0333333333333297"/>
    <n v="5.4049586776859497"/>
    <n v="4208.2809999999999"/>
    <n v="0.14089347079037801"/>
    <n v="3117.3809999999999"/>
    <n v="0.104370081005992"/>
  </r>
  <r>
    <x v="1"/>
    <x v="146"/>
    <x v="146"/>
    <x v="1"/>
    <x v="9"/>
    <x v="1"/>
    <x v="0"/>
    <x v="1"/>
    <n v="45"/>
    <n v="106"/>
    <n v="427"/>
    <n v="22098.984"/>
    <n v="491.08853333333298"/>
    <n v="2.3555555555555601"/>
    <n v="4.02830188679245"/>
    <n v="4007.7339999999999"/>
    <n v="0.181353767213914"/>
    <n v="2397.424"/>
    <n v="0.108485711379311"/>
  </r>
  <r>
    <x v="1"/>
    <x v="147"/>
    <x v="147"/>
    <x v="0"/>
    <x v="0"/>
    <x v="0"/>
    <x v="0"/>
    <x v="0"/>
    <n v="28"/>
    <n v="55"/>
    <n v="128"/>
    <n v="5189.5583999999999"/>
    <n v="185.34137142857099"/>
    <n v="1.96428571428571"/>
    <n v="2.3272727272727298"/>
    <n v="622.55840000000001"/>
    <n v="0.119963656252524"/>
    <n v="-216.44159999999999"/>
    <n v="-4.1707132537520002E-2"/>
  </r>
  <r>
    <x v="1"/>
    <x v="148"/>
    <x v="148"/>
    <x v="1"/>
    <x v="3"/>
    <x v="1"/>
    <x v="0"/>
    <x v="0"/>
    <n v="60"/>
    <n v="87"/>
    <n v="340"/>
    <n v="14175.773999999999"/>
    <n v="236.2629"/>
    <n v="1.45"/>
    <n v="3.9080459770114899"/>
    <n v="1997.2739999999999"/>
    <n v="0.14089347079037801"/>
    <n v="-87.126000000001895"/>
    <n v="-6.1461194288228603E-3"/>
  </r>
  <r>
    <x v="1"/>
    <x v="149"/>
    <x v="149"/>
    <x v="0"/>
    <x v="15"/>
    <x v="0"/>
    <x v="0"/>
    <x v="1"/>
    <n v="56"/>
    <n v="136"/>
    <n v="603"/>
    <n v="21738.25"/>
    <n v="388.18303571428601"/>
    <n v="2.4285714285714302"/>
    <n v="4.4338235294117601"/>
    <n v="0"/>
    <n v="0"/>
    <n v="-1702.5"/>
    <n v="-7.8318171885961393E-2"/>
  </r>
  <r>
    <x v="1"/>
    <x v="150"/>
    <x v="150"/>
    <x v="0"/>
    <x v="6"/>
    <x v="0"/>
    <x v="0"/>
    <x v="3"/>
    <n v="250"/>
    <n v="456"/>
    <n v="5584"/>
    <n v="234390.03325000001"/>
    <n v="937.56013299999995"/>
    <n v="1.8240000000000001"/>
    <n v="12.2456140350877"/>
    <n v="25672.28325"/>
    <n v="0.109528049866429"/>
    <n v="18217.78325"/>
    <n v="7.7724223156574901E-2"/>
  </r>
  <r>
    <x v="1"/>
    <x v="393"/>
    <x v="393"/>
    <x v="3"/>
    <x v="37"/>
    <x v="5"/>
    <x v="0"/>
    <x v="0"/>
    <n v="15"/>
    <n v="34"/>
    <n v="79"/>
    <n v="4092.1680000000001"/>
    <n v="272.81119999999999"/>
    <n v="2.2666666666666702"/>
    <n v="2.3235294117647101"/>
    <n v="1055.1679999999999"/>
    <n v="0.257850606328968"/>
    <n v="552.76800000000003"/>
    <n v="0.13507949820241999"/>
  </r>
  <r>
    <x v="1"/>
    <x v="151"/>
    <x v="151"/>
    <x v="4"/>
    <x v="32"/>
    <x v="3"/>
    <x v="0"/>
    <x v="1"/>
    <n v="82"/>
    <n v="315"/>
    <n v="1277"/>
    <n v="56510.270199999999"/>
    <n v="689.14963658536601"/>
    <n v="3.8414634146341502"/>
    <n v="4.0539682539682502"/>
    <n v="8718.0201999999899"/>
    <n v="0.15427319970591799"/>
    <n v="5835.0201999999999"/>
    <n v="0.103255924619522"/>
  </r>
  <r>
    <x v="1"/>
    <x v="153"/>
    <x v="153"/>
    <x v="5"/>
    <x v="22"/>
    <x v="4"/>
    <x v="0"/>
    <x v="0"/>
    <n v="23"/>
    <n v="84"/>
    <n v="215"/>
    <n v="9700.4519999999993"/>
    <n v="421.75878260869598"/>
    <n v="3.6521739130434798"/>
    <n v="2.5595238095238102"/>
    <n v="1068.702"/>
    <n v="0.110170330207293"/>
    <n v="210.671999999999"/>
    <n v="2.17177508841855E-2"/>
  </r>
  <r>
    <x v="1"/>
    <x v="154"/>
    <x v="154"/>
    <x v="4"/>
    <x v="34"/>
    <x v="3"/>
    <x v="0"/>
    <x v="1"/>
    <n v="132"/>
    <n v="472"/>
    <n v="1487"/>
    <n v="60225.069000000003"/>
    <n v="456.25052272727299"/>
    <n v="3.5757575757575801"/>
    <n v="3.1504237288135601"/>
    <n v="8485.3189999999995"/>
    <n v="0.14089347079037801"/>
    <n v="3884.56899999999"/>
    <n v="6.4500864249736098E-2"/>
  </r>
  <r>
    <x v="1"/>
    <x v="394"/>
    <x v="394"/>
    <x v="3"/>
    <x v="23"/>
    <x v="3"/>
    <x v="1"/>
    <x v="2"/>
    <n v="43"/>
    <n v="350"/>
    <n v="2718"/>
    <n v="95812.944000000003"/>
    <n v="2228.2080000000001"/>
    <n v="8.1395348837209305"/>
    <n v="7.7657142857142896"/>
    <n v="4492.9440000000004"/>
    <n v="4.6892870758673197E-2"/>
    <n v="2804.0940000000001"/>
    <n v="2.92663379595141E-2"/>
  </r>
  <r>
    <x v="1"/>
    <x v="394"/>
    <x v="394"/>
    <x v="2"/>
    <x v="30"/>
    <x v="3"/>
    <x v="1"/>
    <x v="2"/>
    <n v="91"/>
    <n v="561"/>
    <n v="3155"/>
    <n v="123427.88800000001"/>
    <n v="1356.3504175824201"/>
    <n v="6.1648351648351696"/>
    <n v="5.6238859180035696"/>
    <n v="5787.8879999999899"/>
    <n v="4.68928707586731E-2"/>
    <n v="2270.8879999999899"/>
    <n v="1.83985000213241E-2"/>
  </r>
  <r>
    <x v="1"/>
    <x v="394"/>
    <x v="394"/>
    <x v="4"/>
    <x v="19"/>
    <x v="3"/>
    <x v="1"/>
    <x v="3"/>
    <n v="69"/>
    <n v="793"/>
    <n v="8044"/>
    <n v="324924.3873"/>
    <n v="4709.0490913043404"/>
    <n v="11.492753623188401"/>
    <n v="10.1437578814628"/>
    <n v="15236.6373"/>
    <n v="4.6892870758673197E-2"/>
    <n v="12365.9773"/>
    <n v="3.8058015290131399E-2"/>
  </r>
  <r>
    <x v="1"/>
    <x v="394"/>
    <x v="394"/>
    <x v="1"/>
    <x v="1"/>
    <x v="3"/>
    <x v="1"/>
    <x v="3"/>
    <n v="76"/>
    <n v="700"/>
    <n v="4570"/>
    <n v="170714.54509999999"/>
    <n v="2246.2440144736802"/>
    <n v="9.2105263157894708"/>
    <n v="6.5285714285714302"/>
    <n v="8005.2950999999803"/>
    <n v="4.6892870758673197E-2"/>
    <n v="4731.0150999999896"/>
    <n v="2.7713017055627499E-2"/>
  </r>
  <r>
    <x v="1"/>
    <x v="394"/>
    <x v="394"/>
    <x v="5"/>
    <x v="39"/>
    <x v="3"/>
    <x v="1"/>
    <x v="1"/>
    <n v="49"/>
    <n v="323"/>
    <n v="1679"/>
    <n v="70253.120500000005"/>
    <n v="1433.7371530612199"/>
    <n v="6.5918367346938798"/>
    <n v="5.1981424148606798"/>
    <n v="3294.37049999999"/>
    <n v="4.6892870758673197E-2"/>
    <n v="1303.34049999999"/>
    <n v="1.8552065598281799E-2"/>
  </r>
  <r>
    <x v="1"/>
    <x v="155"/>
    <x v="155"/>
    <x v="3"/>
    <x v="24"/>
    <x v="5"/>
    <x v="0"/>
    <x v="2"/>
    <n v="114"/>
    <n v="396"/>
    <n v="1691"/>
    <n v="79306.624800000005"/>
    <n v="695.67214736842095"/>
    <n v="3.4736842105263199"/>
    <n v="4.2702020202020199"/>
    <n v="8943.1247999999996"/>
    <n v="0.112766428057597"/>
    <n v="4978.47479999999"/>
    <n v="6.2775018008331601E-2"/>
  </r>
  <r>
    <x v="1"/>
    <x v="156"/>
    <x v="156"/>
    <x v="0"/>
    <x v="0"/>
    <x v="0"/>
    <x v="0"/>
    <x v="0"/>
    <n v="30"/>
    <n v="30"/>
    <n v="75"/>
    <n v="3529.5749999999998"/>
    <n v="117.6525"/>
    <n v="1"/>
    <n v="2.5"/>
    <n v="489.32499999999999"/>
    <n v="0.13863567143353001"/>
    <n v="-380.67500000000001"/>
    <n v="-0.107852928468725"/>
  </r>
  <r>
    <x v="1"/>
    <x v="157"/>
    <x v="157"/>
    <x v="2"/>
    <x v="20"/>
    <x v="2"/>
    <x v="0"/>
    <x v="0"/>
    <n v="54"/>
    <n v="63"/>
    <n v="162"/>
    <n v="6397.9040000000095"/>
    <n v="118.479703703704"/>
    <n v="1.1666666666666701"/>
    <n v="2.5714285714285698"/>
    <n v="1102.654"/>
    <n v="0.17234613085785599"/>
    <n v="-694.64599999999996"/>
    <n v="-0.10857399548352099"/>
  </r>
  <r>
    <x v="1"/>
    <x v="159"/>
    <x v="159"/>
    <x v="0"/>
    <x v="0"/>
    <x v="0"/>
    <x v="0"/>
    <x v="0"/>
    <n v="11"/>
    <n v="45"/>
    <n v="170"/>
    <n v="8825.84"/>
    <n v="802.34909090909105"/>
    <n v="4.0909090909090899"/>
    <n v="3.7777777777777799"/>
    <n v="2042.34"/>
    <n v="0.23140460284800099"/>
    <n v="1690.84"/>
    <n v="0.19157836534539499"/>
  </r>
  <r>
    <x v="1"/>
    <x v="160"/>
    <x v="160"/>
    <x v="3"/>
    <x v="12"/>
    <x v="5"/>
    <x v="1"/>
    <x v="0"/>
    <n v="69"/>
    <n v="160"/>
    <n v="295"/>
    <n v="11630.15"/>
    <n v="168.55289855072499"/>
    <n v="2.3188405797101499"/>
    <n v="1.84375"/>
    <n v="1348.9"/>
    <n v="0.115983026874116"/>
    <n v="-965.00000000000102"/>
    <n v="-8.2973994316496505E-2"/>
  </r>
  <r>
    <x v="1"/>
    <x v="160"/>
    <x v="160"/>
    <x v="4"/>
    <x v="5"/>
    <x v="5"/>
    <x v="1"/>
    <x v="3"/>
    <n v="100"/>
    <n v="717"/>
    <n v="5292"/>
    <n v="226008.10399999999"/>
    <n v="2260.08104"/>
    <n v="7.17"/>
    <n v="7.3807531380753097"/>
    <n v="26213.103999999999"/>
    <n v="0.115983026874116"/>
    <n v="22356.304"/>
    <n v="9.8918152067679802E-2"/>
  </r>
  <r>
    <x v="1"/>
    <x v="161"/>
    <x v="161"/>
    <x v="5"/>
    <x v="16"/>
    <x v="4"/>
    <x v="0"/>
    <x v="1"/>
    <n v="135"/>
    <n v="207"/>
    <n v="1014"/>
    <n v="45742.2192"/>
    <n v="338.831253333333"/>
    <n v="1.5333333333333301"/>
    <n v="4.8985507246376798"/>
    <n v="5712.7191999999995"/>
    <n v="0.124889419444695"/>
    <n v="1009.3192"/>
    <n v="2.2065374563199999E-2"/>
  </r>
  <r>
    <x v="1"/>
    <x v="162"/>
    <x v="162"/>
    <x v="5"/>
    <x v="22"/>
    <x v="4"/>
    <x v="0"/>
    <x v="1"/>
    <n v="89"/>
    <n v="337"/>
    <n v="1196"/>
    <n v="59535.388800000001"/>
    <n v="668.93695280898896"/>
    <n v="3.78651685393258"/>
    <n v="3.5489614243323402"/>
    <n v="8000.1387999999997"/>
    <n v="0.134376191392236"/>
    <n v="4665.2287999999999"/>
    <n v="7.8360600208257997E-2"/>
  </r>
  <r>
    <x v="1"/>
    <x v="163"/>
    <x v="163"/>
    <x v="4"/>
    <x v="7"/>
    <x v="3"/>
    <x v="0"/>
    <x v="0"/>
    <n v="3"/>
    <n v="3"/>
    <n v="4"/>
    <n v="166.36799999999999"/>
    <n v="55.456000000000003"/>
    <n v="1"/>
    <n v="1.3333333333333299"/>
    <n v="47.368000000000002"/>
    <n v="0.28471821504135397"/>
    <n v="-48.932000000000002"/>
    <n v="-0.29411906135795302"/>
  </r>
  <r>
    <x v="1"/>
    <x v="164"/>
    <x v="164"/>
    <x v="2"/>
    <x v="21"/>
    <x v="2"/>
    <x v="0"/>
    <x v="1"/>
    <n v="64"/>
    <n v="221"/>
    <n v="817"/>
    <n v="37267.788"/>
    <n v="582.30918750000001"/>
    <n v="3.453125"/>
    <n v="3.6968325791855201"/>
    <n v="5250.7879999999996"/>
    <n v="0.14089347079037801"/>
    <n v="2963.538"/>
    <n v="7.9520093867658501E-2"/>
  </r>
  <r>
    <x v="1"/>
    <x v="165"/>
    <x v="165"/>
    <x v="0"/>
    <x v="0"/>
    <x v="0"/>
    <x v="0"/>
    <x v="1"/>
    <n v="121"/>
    <n v="420"/>
    <n v="1479"/>
    <n v="59647.652699999999"/>
    <n v="492.95580743801702"/>
    <n v="3.4710743801652901"/>
    <n v="3.52142857142857"/>
    <n v="6142.4026999999996"/>
    <n v="0.102978112665949"/>
    <n v="2339.9027000000001"/>
    <n v="3.9228747387070301E-2"/>
  </r>
  <r>
    <x v="1"/>
    <x v="166"/>
    <x v="166"/>
    <x v="0"/>
    <x v="0"/>
    <x v="0"/>
    <x v="0"/>
    <x v="0"/>
    <n v="12"/>
    <n v="19"/>
    <n v="55"/>
    <n v="2513.373"/>
    <n v="209.44775000000001"/>
    <n v="1.5833333333333299"/>
    <n v="2.8947368421052602"/>
    <n v="559.87300000000005"/>
    <n v="0.222757624912816"/>
    <n v="204.87299999999999"/>
    <n v="8.1513169752360504E-2"/>
  </r>
  <r>
    <x v="1"/>
    <x v="167"/>
    <x v="167"/>
    <x v="3"/>
    <x v="23"/>
    <x v="3"/>
    <x v="1"/>
    <x v="0"/>
    <n v="19"/>
    <n v="52"/>
    <n v="179"/>
    <n v="9556.9680000000008"/>
    <n v="502.99831578947402"/>
    <n v="2.7368421052631602"/>
    <n v="3.4423076923076898"/>
    <n v="1904.9680000000001"/>
    <n v="0.19932765287065901"/>
    <n v="1259.8679999999999"/>
    <n v="0.13182716526831501"/>
  </r>
  <r>
    <x v="1"/>
    <x v="167"/>
    <x v="167"/>
    <x v="4"/>
    <x v="7"/>
    <x v="3"/>
    <x v="1"/>
    <x v="0"/>
    <n v="25"/>
    <n v="69"/>
    <n v="199"/>
    <n v="9344.0079999999998"/>
    <n v="373.76031999999998"/>
    <n v="2.76"/>
    <n v="2.88405797101449"/>
    <n v="2504.7579999999998"/>
    <n v="0.26806034412641799"/>
    <n v="1654.9580000000001"/>
    <n v="0.177114360347294"/>
  </r>
  <r>
    <x v="1"/>
    <x v="167"/>
    <x v="167"/>
    <x v="0"/>
    <x v="0"/>
    <x v="3"/>
    <x v="1"/>
    <x v="0"/>
    <n v="28"/>
    <n v="70"/>
    <n v="201"/>
    <n v="9315.9920000000002"/>
    <n v="332.714"/>
    <n v="2.5"/>
    <n v="2.8714285714285701"/>
    <n v="1773.242"/>
    <n v="0.19034387320212401"/>
    <n v="919.24200000000098"/>
    <n v="9.8673549741133404E-2"/>
  </r>
  <r>
    <x v="1"/>
    <x v="168"/>
    <x v="168"/>
    <x v="1"/>
    <x v="11"/>
    <x v="1"/>
    <x v="0"/>
    <x v="0"/>
    <n v="51"/>
    <n v="87"/>
    <n v="159"/>
    <n v="7906.7280000000101"/>
    <n v="155.03388235294099"/>
    <n v="1.70588235294118"/>
    <n v="1.82758620689655"/>
    <n v="1882.4780000000001"/>
    <n v="0.23808558989255699"/>
    <n v="95.077999999999605"/>
    <n v="1.202494887898E-2"/>
  </r>
  <r>
    <x v="1"/>
    <x v="169"/>
    <x v="169"/>
    <x v="1"/>
    <x v="11"/>
    <x v="1"/>
    <x v="0"/>
    <x v="0"/>
    <n v="7"/>
    <n v="12"/>
    <n v="12"/>
    <n v="634.30399999999997"/>
    <n v="90.614857142857204"/>
    <n v="1.71428571428571"/>
    <n v="1"/>
    <n v="113.804"/>
    <n v="0.17941554838058699"/>
    <n v="-131.596"/>
    <n v="-0.207465190192715"/>
  </r>
  <r>
    <x v="1"/>
    <x v="395"/>
    <x v="395"/>
    <x v="3"/>
    <x v="37"/>
    <x v="5"/>
    <x v="0"/>
    <x v="1"/>
    <n v="101"/>
    <n v="282"/>
    <n v="1374"/>
    <n v="55987.955999999998"/>
    <n v="554.33619801980205"/>
    <n v="2.7920792079207901"/>
    <n v="4.8723404255319096"/>
    <n v="3446.7059999999901"/>
    <n v="6.1561561561561402E-2"/>
    <n v="8.2559999999919107"/>
    <n v="1.47460285922778E-4"/>
  </r>
  <r>
    <x v="1"/>
    <x v="170"/>
    <x v="170"/>
    <x v="0"/>
    <x v="0"/>
    <x v="0"/>
    <x v="0"/>
    <x v="0"/>
    <n v="15"/>
    <n v="33"/>
    <n v="60"/>
    <n v="2798.9279999999999"/>
    <n v="186.59520000000001"/>
    <n v="2.2000000000000002"/>
    <n v="1.8181818181818199"/>
    <n v="174.678"/>
    <n v="6.2408893690727302E-2"/>
    <n v="-278.322"/>
    <n v="-9.9438785134880303E-2"/>
  </r>
  <r>
    <x v="1"/>
    <x v="396"/>
    <x v="396"/>
    <x v="1"/>
    <x v="38"/>
    <x v="1"/>
    <x v="0"/>
    <x v="1"/>
    <n v="83"/>
    <n v="92"/>
    <n v="470"/>
    <n v="20573.495999999999"/>
    <n v="247.87344578313201"/>
    <n v="1.1084337349397599"/>
    <n v="5.1086956521739104"/>
    <n v="3746.4960000000001"/>
    <n v="0.18210303197861999"/>
    <n v="897.09599999999796"/>
    <n v="4.3604451085999099E-2"/>
  </r>
  <r>
    <x v="1"/>
    <x v="171"/>
    <x v="171"/>
    <x v="3"/>
    <x v="24"/>
    <x v="0"/>
    <x v="1"/>
    <x v="2"/>
    <n v="141"/>
    <n v="400"/>
    <n v="1778"/>
    <n v="77717.653999999995"/>
    <n v="551.18903546099295"/>
    <n v="2.83687943262411"/>
    <n v="4.4450000000000003"/>
    <n v="6909.9039999999904"/>
    <n v="8.8910352337706902E-2"/>
    <n v="2102.2039999999902"/>
    <n v="2.7049246751581001E-2"/>
  </r>
  <r>
    <x v="1"/>
    <x v="171"/>
    <x v="171"/>
    <x v="4"/>
    <x v="18"/>
    <x v="0"/>
    <x v="1"/>
    <x v="2"/>
    <n v="57"/>
    <n v="381"/>
    <n v="3394"/>
    <n v="141127.742"/>
    <n v="2475.9252982456101"/>
    <n v="6.6842105263157903"/>
    <n v="8.9081364829396303"/>
    <n v="14292.492"/>
    <n v="0.101273440625161"/>
    <n v="12117.941999999999"/>
    <n v="8.5865059755579398E-2"/>
  </r>
  <r>
    <x v="1"/>
    <x v="171"/>
    <x v="171"/>
    <x v="0"/>
    <x v="15"/>
    <x v="0"/>
    <x v="1"/>
    <x v="1"/>
    <n v="54"/>
    <n v="154"/>
    <n v="751"/>
    <n v="31378.543000000001"/>
    <n v="581.08412962962996"/>
    <n v="2.8518518518518499"/>
    <n v="4.87662337662338"/>
    <n v="4539.5429999999997"/>
    <n v="0.14467029269013501"/>
    <n v="2874.0430000000001"/>
    <n v="9.1592621110546696E-2"/>
  </r>
  <r>
    <x v="1"/>
    <x v="172"/>
    <x v="172"/>
    <x v="4"/>
    <x v="7"/>
    <x v="3"/>
    <x v="0"/>
    <x v="0"/>
    <n v="31"/>
    <n v="71"/>
    <n v="268"/>
    <n v="11664.255999999999"/>
    <n v="376.26632258064501"/>
    <n v="2.2903225806451601"/>
    <n v="3.77464788732394"/>
    <n v="3070.0059999999999"/>
    <n v="0.26319775560481501"/>
    <n v="2032.0060000000001"/>
    <n v="0.17420793919475"/>
  </r>
  <r>
    <x v="1"/>
    <x v="397"/>
    <x v="397"/>
    <x v="4"/>
    <x v="7"/>
    <x v="3"/>
    <x v="0"/>
    <x v="1"/>
    <n v="33"/>
    <n v="90"/>
    <n v="349"/>
    <n v="16268.407999999999"/>
    <n v="492.982060606061"/>
    <n v="2.7272727272727302"/>
    <n v="3.87777777777778"/>
    <n v="3189.1579999999999"/>
    <n v="0.19603380982330901"/>
    <n v="2068.808"/>
    <n v="0.12716720652690799"/>
  </r>
  <r>
    <x v="1"/>
    <x v="173"/>
    <x v="173"/>
    <x v="0"/>
    <x v="15"/>
    <x v="0"/>
    <x v="1"/>
    <x v="1"/>
    <n v="120"/>
    <n v="274"/>
    <n v="958"/>
    <n v="44680.0308"/>
    <n v="372.33359000000002"/>
    <n v="2.2833333333333301"/>
    <n v="3.4963503649634999"/>
    <n v="6823.5308000000005"/>
    <n v="0.15271992158071701"/>
    <n v="3191.5308"/>
    <n v="7.14308102043653E-2"/>
  </r>
  <r>
    <x v="1"/>
    <x v="398"/>
    <x v="398"/>
    <x v="1"/>
    <x v="9"/>
    <x v="1"/>
    <x v="0"/>
    <x v="0"/>
    <n v="37"/>
    <n v="55"/>
    <n v="130"/>
    <n v="6246.96"/>
    <n v="168.83675675675701"/>
    <n v="1.48648648648649"/>
    <n v="2.3636363636363602"/>
    <n v="1672.46"/>
    <n v="0.26772382086646901"/>
    <n v="385.46"/>
    <n v="6.17036126371866E-2"/>
  </r>
  <r>
    <x v="1"/>
    <x v="174"/>
    <x v="174"/>
    <x v="3"/>
    <x v="23"/>
    <x v="5"/>
    <x v="0"/>
    <x v="0"/>
    <n v="50"/>
    <n v="86"/>
    <n v="167"/>
    <n v="9327.4639999999999"/>
    <n v="186.54928000000001"/>
    <n v="1.72"/>
    <n v="1.9418604651162801"/>
    <n v="2495.4639999999999"/>
    <n v="0.26753938691159801"/>
    <n v="851.41399999999999"/>
    <n v="9.1280330859491901E-2"/>
  </r>
  <r>
    <x v="1"/>
    <x v="399"/>
    <x v="399"/>
    <x v="3"/>
    <x v="37"/>
    <x v="5"/>
    <x v="0"/>
    <x v="0"/>
    <n v="8"/>
    <n v="13"/>
    <n v="22"/>
    <n v="545.42399999999998"/>
    <n v="68.177999999999997"/>
    <n v="1.625"/>
    <n v="1.6923076923076901"/>
    <n v="130.67400000000001"/>
    <n v="0.239582416615331"/>
    <n v="-131.626"/>
    <n v="-0.24132784769280399"/>
  </r>
  <r>
    <x v="1"/>
    <x v="175"/>
    <x v="175"/>
    <x v="4"/>
    <x v="5"/>
    <x v="0"/>
    <x v="1"/>
    <x v="2"/>
    <n v="144"/>
    <n v="616"/>
    <n v="3057"/>
    <n v="111676.7795"/>
    <n v="775.533190972223"/>
    <n v="4.2777777777777803"/>
    <n v="4.9626623376623398"/>
    <n v="6137.2794999999996"/>
    <n v="5.4955735001294498E-2"/>
    <n v="1011.6295"/>
    <n v="9.0585482902468192E-3"/>
  </r>
  <r>
    <x v="1"/>
    <x v="175"/>
    <x v="175"/>
    <x v="0"/>
    <x v="33"/>
    <x v="0"/>
    <x v="1"/>
    <x v="3"/>
    <n v="225"/>
    <n v="1415"/>
    <n v="6998"/>
    <n v="274991.61300000001"/>
    <n v="1222.1849466666699"/>
    <n v="6.2888888888888896"/>
    <n v="4.9455830388692599"/>
    <n v="8997.3629999999903"/>
    <n v="3.2718681496660802E-2"/>
    <n v="1305.3630000000001"/>
    <n v="4.7469193178629803E-3"/>
  </r>
  <r>
    <x v="1"/>
    <x v="176"/>
    <x v="176"/>
    <x v="5"/>
    <x v="16"/>
    <x v="4"/>
    <x v="0"/>
    <x v="1"/>
    <n v="112"/>
    <n v="351"/>
    <n v="1179"/>
    <n v="53319.93"/>
    <n v="476.07080357142797"/>
    <n v="3.1339285714285698"/>
    <n v="3.3589743589743599"/>
    <n v="7512.43"/>
    <n v="0.14089347079037801"/>
    <n v="3403.49"/>
    <n v="6.3831479148603501E-2"/>
  </r>
  <r>
    <x v="1"/>
    <x v="177"/>
    <x v="177"/>
    <x v="1"/>
    <x v="1"/>
    <x v="1"/>
    <x v="0"/>
    <x v="1"/>
    <n v="56"/>
    <n v="170"/>
    <n v="628"/>
    <n v="24334.603999999999"/>
    <n v="434.54649999999998"/>
    <n v="3.03571428571429"/>
    <n v="3.6941176470588202"/>
    <n v="2757.8539999999998"/>
    <n v="0.113330547725371"/>
    <n v="710.26399999999705"/>
    <n v="2.91874073644263E-2"/>
  </r>
  <r>
    <x v="1"/>
    <x v="178"/>
    <x v="178"/>
    <x v="5"/>
    <x v="10"/>
    <x v="4"/>
    <x v="0"/>
    <x v="0"/>
    <n v="45"/>
    <n v="78"/>
    <n v="222"/>
    <n v="11634.224"/>
    <n v="258.538311111111"/>
    <n v="1.7333333333333301"/>
    <n v="2.8461538461538498"/>
    <n v="2351.4740000000002"/>
    <n v="0.20211696113122801"/>
    <n v="773.46400000000096"/>
    <n v="6.6481786838555004E-2"/>
  </r>
  <r>
    <x v="1"/>
    <x v="180"/>
    <x v="180"/>
    <x v="0"/>
    <x v="0"/>
    <x v="0"/>
    <x v="0"/>
    <x v="0"/>
    <n v="42"/>
    <n v="81"/>
    <n v="243"/>
    <n v="9581.9418000000005"/>
    <n v="228.14147142857101"/>
    <n v="1.9285714285714299"/>
    <n v="3"/>
    <n v="1926.9418000000001"/>
    <n v="0.20110138844717201"/>
    <n v="670.44179999999903"/>
    <n v="6.9969304134157806E-2"/>
  </r>
  <r>
    <x v="1"/>
    <x v="181"/>
    <x v="181"/>
    <x v="0"/>
    <x v="0"/>
    <x v="0"/>
    <x v="0"/>
    <x v="0"/>
    <n v="48"/>
    <n v="70"/>
    <n v="132"/>
    <n v="5939.0496000000003"/>
    <n v="123.7302"/>
    <n v="1.4583333333333299"/>
    <n v="1.8857142857142899"/>
    <n v="1042.2996000000001"/>
    <n v="0.17549939303419901"/>
    <n v="-371.7004"/>
    <n v="-6.2585838650008996E-2"/>
  </r>
  <r>
    <x v="1"/>
    <x v="182"/>
    <x v="182"/>
    <x v="1"/>
    <x v="1"/>
    <x v="1"/>
    <x v="0"/>
    <x v="0"/>
    <n v="16"/>
    <n v="48"/>
    <n v="111"/>
    <n v="4016.3820000000001"/>
    <n v="251.023875"/>
    <n v="3"/>
    <n v="2.3125"/>
    <n v="565.88199999999995"/>
    <n v="0.14089347079037801"/>
    <n v="-19.088000000000399"/>
    <n v="-4.7525359888577201E-3"/>
  </r>
  <r>
    <x v="1"/>
    <x v="400"/>
    <x v="400"/>
    <x v="3"/>
    <x v="24"/>
    <x v="5"/>
    <x v="1"/>
    <x v="1"/>
    <n v="168"/>
    <n v="291"/>
    <n v="1029"/>
    <n v="47112.317999999999"/>
    <n v="280.43046428571398"/>
    <n v="1.7321428571428601"/>
    <n v="3.5360824742268"/>
    <n v="6637.8180000000002"/>
    <n v="0.14089347079037801"/>
    <n v="1110.818"/>
    <n v="2.3578079940791599E-2"/>
  </r>
  <r>
    <x v="1"/>
    <x v="400"/>
    <x v="400"/>
    <x v="4"/>
    <x v="19"/>
    <x v="5"/>
    <x v="1"/>
    <x v="0"/>
    <n v="20"/>
    <n v="39"/>
    <n v="146"/>
    <n v="6211.1040000000003"/>
    <n v="310.55520000000001"/>
    <n v="1.95"/>
    <n v="3.7435897435897401"/>
    <n v="875.10399999999902"/>
    <n v="0.14089347079037801"/>
    <n v="212.20399999999901"/>
    <n v="3.4165262729459897E-2"/>
  </r>
  <r>
    <x v="1"/>
    <x v="400"/>
    <x v="400"/>
    <x v="1"/>
    <x v="38"/>
    <x v="5"/>
    <x v="1"/>
    <x v="0"/>
    <n v="5"/>
    <n v="5"/>
    <n v="5"/>
    <n v="250.26"/>
    <n v="50.052"/>
    <n v="1"/>
    <n v="1"/>
    <n v="35.26"/>
    <n v="0.14089347079037801"/>
    <n v="-135.74"/>
    <n v="-0.54239590825541495"/>
  </r>
  <r>
    <x v="1"/>
    <x v="400"/>
    <x v="400"/>
    <x v="5"/>
    <x v="39"/>
    <x v="5"/>
    <x v="1"/>
    <x v="0"/>
    <n v="11"/>
    <n v="19"/>
    <n v="37"/>
    <n v="1159.0530000000001"/>
    <n v="105.36845454545499"/>
    <n v="1.72727272727273"/>
    <n v="1.9473684210526301"/>
    <n v="163.303"/>
    <n v="0.14089347079037801"/>
    <n v="-222.49700000000001"/>
    <n v="-0.191964474445949"/>
  </r>
  <r>
    <x v="1"/>
    <x v="183"/>
    <x v="183"/>
    <x v="2"/>
    <x v="21"/>
    <x v="2"/>
    <x v="1"/>
    <x v="1"/>
    <n v="143"/>
    <n v="290"/>
    <n v="868"/>
    <n v="43108.936800000003"/>
    <n v="301.461096503497"/>
    <n v="2.0279720279720301"/>
    <n v="2.9931034482758601"/>
    <n v="7183.1867999999904"/>
    <n v="0.16662871629902901"/>
    <n v="2290.3868000000002"/>
    <n v="5.3130208490783197E-2"/>
  </r>
  <r>
    <x v="1"/>
    <x v="184"/>
    <x v="184"/>
    <x v="4"/>
    <x v="34"/>
    <x v="3"/>
    <x v="0"/>
    <x v="1"/>
    <n v="61"/>
    <n v="110"/>
    <n v="417"/>
    <n v="16824.117600000001"/>
    <n v="275.80520655737701"/>
    <n v="1.8032786885245899"/>
    <n v="3.7909090909090901"/>
    <n v="2507.8676"/>
    <n v="0.149063841541383"/>
    <n v="495.86759999999998"/>
    <n v="2.94736170888392E-2"/>
  </r>
  <r>
    <x v="1"/>
    <x v="185"/>
    <x v="185"/>
    <x v="3"/>
    <x v="28"/>
    <x v="0"/>
    <x v="1"/>
    <x v="2"/>
    <n v="159"/>
    <n v="504"/>
    <n v="2084"/>
    <n v="93418.487999999998"/>
    <n v="587.53766037735795"/>
    <n v="3.1698113207547198"/>
    <n v="4.1349206349206398"/>
    <n v="5750.9879999999903"/>
    <n v="6.1561561561561499E-2"/>
    <n v="277.48799999998801"/>
    <n v="2.97037562843009E-3"/>
  </r>
  <r>
    <x v="1"/>
    <x v="185"/>
    <x v="185"/>
    <x v="4"/>
    <x v="5"/>
    <x v="0"/>
    <x v="1"/>
    <x v="2"/>
    <n v="186"/>
    <n v="531"/>
    <n v="2602"/>
    <n v="101337.228"/>
    <n v="544.823806451613"/>
    <n v="2.8548387096774199"/>
    <n v="4.9001883239171402"/>
    <n v="6238.4779999999901"/>
    <n v="6.1561561561561402E-2"/>
    <n v="-104.47200000001401"/>
    <n v="-1.03093406107393E-3"/>
  </r>
  <r>
    <x v="1"/>
    <x v="185"/>
    <x v="185"/>
    <x v="0"/>
    <x v="25"/>
    <x v="0"/>
    <x v="1"/>
    <x v="3"/>
    <n v="243"/>
    <n v="948"/>
    <n v="5036"/>
    <n v="199657.2096"/>
    <n v="821.63460740740697"/>
    <n v="3.9012345679012301"/>
    <n v="5.3122362869198296"/>
    <n v="12291.2096"/>
    <n v="6.1561561561561402E-2"/>
    <n v="4552.7095999999701"/>
    <n v="2.2802630614346599E-2"/>
  </r>
  <r>
    <x v="1"/>
    <x v="186"/>
    <x v="186"/>
    <x v="3"/>
    <x v="23"/>
    <x v="5"/>
    <x v="0"/>
    <x v="0"/>
    <n v="31"/>
    <n v="31"/>
    <n v="121"/>
    <n v="5291.0320000000002"/>
    <n v="170.67845161290299"/>
    <n v="1"/>
    <n v="3.9032258064516099"/>
    <n v="1314.0319999999999"/>
    <n v="0.24835079432519"/>
    <n v="318.93200000000002"/>
    <n v="6.02778437174449E-2"/>
  </r>
  <r>
    <x v="1"/>
    <x v="187"/>
    <x v="187"/>
    <x v="3"/>
    <x v="4"/>
    <x v="5"/>
    <x v="0"/>
    <x v="3"/>
    <n v="204"/>
    <n v="457"/>
    <n v="4141"/>
    <n v="156054.696"/>
    <n v="764.97400000000005"/>
    <n v="2.2401960784313699"/>
    <n v="9.0612691466083195"/>
    <n v="11826.696"/>
    <n v="7.5785582255083195E-2"/>
    <n v="5003.2960000000103"/>
    <n v="3.2061169117269098E-2"/>
  </r>
  <r>
    <x v="1"/>
    <x v="188"/>
    <x v="188"/>
    <x v="4"/>
    <x v="14"/>
    <x v="4"/>
    <x v="1"/>
    <x v="1"/>
    <n v="53"/>
    <n v="218"/>
    <n v="580"/>
    <n v="25572.206999999999"/>
    <n v="482.49447169811299"/>
    <n v="4.11320754716981"/>
    <n v="2.6605504587155999"/>
    <n v="3602.9569999999999"/>
    <n v="0.14089347079037801"/>
    <n v="1726.2070000000001"/>
    <n v="6.7503246786638202E-2"/>
  </r>
  <r>
    <x v="1"/>
    <x v="188"/>
    <x v="188"/>
    <x v="5"/>
    <x v="22"/>
    <x v="4"/>
    <x v="1"/>
    <x v="0"/>
    <n v="56"/>
    <n v="56"/>
    <n v="179"/>
    <n v="7567.4549999999999"/>
    <n v="135.13312500000001"/>
    <n v="1"/>
    <n v="3.1964285714285698"/>
    <n v="1066.2049999999999"/>
    <n v="0.14089347079037801"/>
    <n v="-848.99500000000103"/>
    <n v="-0.112190293830621"/>
  </r>
  <r>
    <x v="1"/>
    <x v="189"/>
    <x v="189"/>
    <x v="4"/>
    <x v="18"/>
    <x v="4"/>
    <x v="1"/>
    <x v="2"/>
    <n v="134"/>
    <n v="506"/>
    <n v="3289"/>
    <n v="124270.7904"/>
    <n v="927.39395820895504"/>
    <n v="3.7761194029850702"/>
    <n v="6.5"/>
    <n v="6416.7903999999899"/>
    <n v="5.1635548300173903E-2"/>
    <n v="1712.2403999999899"/>
    <n v="1.3778301356969501E-2"/>
  </r>
  <r>
    <x v="1"/>
    <x v="189"/>
    <x v="189"/>
    <x v="5"/>
    <x v="16"/>
    <x v="4"/>
    <x v="1"/>
    <x v="1"/>
    <n v="50"/>
    <n v="111"/>
    <n v="498"/>
    <n v="20574.092799999999"/>
    <n v="411.48185599999999"/>
    <n v="2.2200000000000002"/>
    <n v="4.4864864864864904"/>
    <n v="1193.3427999999999"/>
    <n v="5.8002207514102302E-2"/>
    <n v="-589.26720000000103"/>
    <n v="-2.8641223976592599E-2"/>
  </r>
  <r>
    <x v="1"/>
    <x v="401"/>
    <x v="401"/>
    <x v="1"/>
    <x v="1"/>
    <x v="1"/>
    <x v="0"/>
    <x v="1"/>
    <n v="36"/>
    <n v="134"/>
    <n v="688"/>
    <n v="34906.628799999999"/>
    <n v="969.62857777777799"/>
    <n v="3.7222222222222201"/>
    <n v="5.1343283582089496"/>
    <n v="6212.1288000000004"/>
    <n v="0.177964157913754"/>
    <n v="4865.2187999999996"/>
    <n v="0.13937807709462899"/>
  </r>
  <r>
    <x v="1"/>
    <x v="190"/>
    <x v="190"/>
    <x v="2"/>
    <x v="13"/>
    <x v="2"/>
    <x v="0"/>
    <x v="2"/>
    <n v="252"/>
    <n v="476"/>
    <n v="2004"/>
    <n v="76849.775999999998"/>
    <n v="304.95942857142899"/>
    <n v="1.8888888888888899"/>
    <n v="4.21008403361345"/>
    <n v="-999.47400000000903"/>
    <n v="-1.30055551495688E-2"/>
    <n v="-9584.8739999999998"/>
    <n v="-0.124722211291806"/>
  </r>
  <r>
    <x v="1"/>
    <x v="191"/>
    <x v="191"/>
    <x v="0"/>
    <x v="26"/>
    <x v="0"/>
    <x v="0"/>
    <x v="1"/>
    <n v="85"/>
    <n v="311"/>
    <n v="1128"/>
    <n v="60034.639199999998"/>
    <n v="706.28987294117599"/>
    <n v="3.6588235294117601"/>
    <n v="3.6270096463022501"/>
    <n v="16539.639200000001"/>
    <n v="0.275501600749189"/>
    <n v="13856.1392"/>
    <n v="0.23080240648802"/>
  </r>
  <r>
    <x v="1"/>
    <x v="192"/>
    <x v="192"/>
    <x v="0"/>
    <x v="15"/>
    <x v="0"/>
    <x v="0"/>
    <x v="1"/>
    <n v="51"/>
    <n v="136"/>
    <n v="608"/>
    <n v="29276.736000000001"/>
    <n v="574.05364705882403"/>
    <n v="2.6666666666666701"/>
    <n v="4.4705882352941204"/>
    <n v="6860.2359999999999"/>
    <n v="0.234323798937149"/>
    <n v="5297.7359999999999"/>
    <n v="0.18095377845399199"/>
  </r>
  <r>
    <x v="1"/>
    <x v="193"/>
    <x v="193"/>
    <x v="3"/>
    <x v="23"/>
    <x v="5"/>
    <x v="0"/>
    <x v="0"/>
    <n v="16"/>
    <n v="25"/>
    <n v="52"/>
    <n v="1767.5840000000001"/>
    <n v="110.474"/>
    <n v="1.5625"/>
    <n v="2.08"/>
    <n v="400.334"/>
    <n v="0.22648654887122799"/>
    <n v="-123.166"/>
    <n v="-6.9680422542860707E-2"/>
  </r>
  <r>
    <x v="1"/>
    <x v="194"/>
    <x v="194"/>
    <x v="5"/>
    <x v="16"/>
    <x v="4"/>
    <x v="0"/>
    <x v="1"/>
    <n v="71"/>
    <n v="304"/>
    <n v="1443"/>
    <n v="67059.494999999995"/>
    <n v="944.49992957746497"/>
    <n v="4.28169014084507"/>
    <n v="4.7467105263157903"/>
    <n v="9448.2449999999899"/>
    <n v="0.14089347079037801"/>
    <n v="6749.8849999999902"/>
    <n v="0.100655171948432"/>
  </r>
  <r>
    <x v="1"/>
    <x v="195"/>
    <x v="195"/>
    <x v="5"/>
    <x v="10"/>
    <x v="4"/>
    <x v="0"/>
    <x v="0"/>
    <n v="5"/>
    <n v="7"/>
    <n v="22"/>
    <n v="766.22400000000005"/>
    <n v="153.2448"/>
    <n v="1.4"/>
    <n v="3.1428571428571401"/>
    <n v="182.72399999999999"/>
    <n v="0.238473344609409"/>
    <n v="9.3239999999999998"/>
    <n v="1.21687652696861E-2"/>
  </r>
  <r>
    <x v="1"/>
    <x v="402"/>
    <x v="402"/>
    <x v="1"/>
    <x v="38"/>
    <x v="1"/>
    <x v="0"/>
    <x v="0"/>
    <n v="17"/>
    <n v="33"/>
    <n v="72"/>
    <n v="4319.424"/>
    <n v="254.083764705882"/>
    <n v="1.9411764705882399"/>
    <n v="2.1818181818181799"/>
    <n v="884.17399999999998"/>
    <n v="0.20469720036745601"/>
    <n v="283.57400000000001"/>
    <n v="6.5650883080707004E-2"/>
  </r>
  <r>
    <x v="1"/>
    <x v="196"/>
    <x v="196"/>
    <x v="2"/>
    <x v="21"/>
    <x v="2"/>
    <x v="0"/>
    <x v="1"/>
    <n v="100"/>
    <n v="351"/>
    <n v="1665"/>
    <n v="70700.652000000002"/>
    <n v="707.00652000000002"/>
    <n v="3.51"/>
    <n v="4.7435897435897401"/>
    <n v="11154.402"/>
    <n v="0.15776943612910399"/>
    <n v="7572.152"/>
    <n v="0.107101586559626"/>
  </r>
  <r>
    <x v="1"/>
    <x v="197"/>
    <x v="197"/>
    <x v="4"/>
    <x v="32"/>
    <x v="3"/>
    <x v="0"/>
    <x v="1"/>
    <n v="30"/>
    <n v="71"/>
    <n v="340"/>
    <n v="15443.079"/>
    <n v="514.76930000000004"/>
    <n v="2.3666666666666698"/>
    <n v="4.7887323943661997"/>
    <n v="2175.8290000000002"/>
    <n v="0.14089347079037801"/>
    <n v="1167.729"/>
    <n v="7.5615037648903996E-2"/>
  </r>
  <r>
    <x v="1"/>
    <x v="198"/>
    <x v="198"/>
    <x v="2"/>
    <x v="20"/>
    <x v="2"/>
    <x v="0"/>
    <x v="1"/>
    <n v="44"/>
    <n v="124"/>
    <n v="604"/>
    <n v="30403.168000000001"/>
    <n v="690.98109090909099"/>
    <n v="2.8181818181818201"/>
    <n v="4.8709677419354804"/>
    <n v="7355.9180000000097"/>
    <n v="0.24194577354570401"/>
    <n v="5814.268"/>
    <n v="0.19123888668444"/>
  </r>
  <r>
    <x v="1"/>
    <x v="199"/>
    <x v="199"/>
    <x v="4"/>
    <x v="14"/>
    <x v="3"/>
    <x v="0"/>
    <x v="0"/>
    <n v="18"/>
    <n v="33"/>
    <n v="123"/>
    <n v="5545.2960000000003"/>
    <n v="308.072"/>
    <n v="1.8333333333333299"/>
    <n v="3.7272727272727302"/>
    <n v="781.29599999999903"/>
    <n v="0.14089347079037801"/>
    <n v="186.99599999999899"/>
    <n v="3.3721554268699001E-2"/>
  </r>
  <r>
    <x v="1"/>
    <x v="200"/>
    <x v="200"/>
    <x v="1"/>
    <x v="3"/>
    <x v="1"/>
    <x v="0"/>
    <x v="0"/>
    <n v="4"/>
    <n v="54"/>
    <n v="236"/>
    <n v="8638.6880000000001"/>
    <n v="2159.672"/>
    <n v="13.5"/>
    <n v="4.3703703703703702"/>
    <n v="654.68800000000101"/>
    <n v="7.5785582255083306E-2"/>
    <n v="471.43800000000101"/>
    <n v="5.4572870324753102E-2"/>
  </r>
  <r>
    <x v="1"/>
    <x v="201"/>
    <x v="201"/>
    <x v="2"/>
    <x v="20"/>
    <x v="2"/>
    <x v="0"/>
    <x v="0"/>
    <n v="20"/>
    <n v="29"/>
    <n v="88"/>
    <n v="3979.2959999999998"/>
    <n v="198.9648"/>
    <n v="1.45"/>
    <n v="3.0344827586206899"/>
    <n v="995.54600000000005"/>
    <n v="0.25018143912893098"/>
    <n v="323.64600000000002"/>
    <n v="8.1332476900436601E-2"/>
  </r>
  <r>
    <x v="1"/>
    <x v="202"/>
    <x v="202"/>
    <x v="3"/>
    <x v="17"/>
    <x v="5"/>
    <x v="0"/>
    <x v="0"/>
    <n v="21"/>
    <n v="39"/>
    <n v="102"/>
    <n v="5293.5839999999998"/>
    <n v="252.075428571429"/>
    <n v="1.8571428571428601"/>
    <n v="2.6153846153846199"/>
    <n v="1088.5840000000001"/>
    <n v="0.20564215095103799"/>
    <n v="394.68400000000003"/>
    <n v="7.45589377631488E-2"/>
  </r>
  <r>
    <x v="1"/>
    <x v="203"/>
    <x v="203"/>
    <x v="5"/>
    <x v="22"/>
    <x v="4"/>
    <x v="0"/>
    <x v="2"/>
    <n v="90"/>
    <n v="356"/>
    <n v="1820"/>
    <n v="90436.688999999998"/>
    <n v="1004.8521"/>
    <n v="3.9555555555555602"/>
    <n v="5.1123595505618002"/>
    <n v="12741.939"/>
    <n v="0.14089347079037801"/>
    <n v="9351.2289999999994"/>
    <n v="0.103400833261377"/>
  </r>
  <r>
    <x v="1"/>
    <x v="204"/>
    <x v="204"/>
    <x v="1"/>
    <x v="1"/>
    <x v="1"/>
    <x v="0"/>
    <x v="1"/>
    <n v="130"/>
    <n v="264"/>
    <n v="963"/>
    <n v="43579.578000000001"/>
    <n v="335.22752307692298"/>
    <n v="2.0307692307692302"/>
    <n v="3.6477272727272698"/>
    <n v="6140.0780000000004"/>
    <n v="0.14089347079037801"/>
    <n v="1537.058"/>
    <n v="3.52701441946041E-2"/>
  </r>
  <r>
    <x v="1"/>
    <x v="403"/>
    <x v="403"/>
    <x v="1"/>
    <x v="38"/>
    <x v="1"/>
    <x v="0"/>
    <x v="0"/>
    <n v="11"/>
    <n v="11"/>
    <n v="20"/>
    <n v="605.44000000000005"/>
    <n v="55.04"/>
    <n v="1"/>
    <n v="1.8181818181818199"/>
    <n v="165.94"/>
    <n v="0.27408165961945002"/>
    <n v="-210.26"/>
    <n v="-0.34728461945031702"/>
  </r>
  <r>
    <x v="1"/>
    <x v="205"/>
    <x v="205"/>
    <x v="3"/>
    <x v="12"/>
    <x v="5"/>
    <x v="1"/>
    <x v="2"/>
    <n v="90"/>
    <n v="345"/>
    <n v="1575"/>
    <n v="75148.130999999994"/>
    <n v="834.97923333333301"/>
    <n v="3.8333333333333299"/>
    <n v="4.5652173913043503"/>
    <n v="10587.880999999999"/>
    <n v="0.14089347079037801"/>
    <n v="7424.9809999999898"/>
    <n v="9.8804599677934701E-2"/>
  </r>
  <r>
    <x v="1"/>
    <x v="205"/>
    <x v="205"/>
    <x v="2"/>
    <x v="21"/>
    <x v="5"/>
    <x v="1"/>
    <x v="1"/>
    <n v="89"/>
    <n v="171"/>
    <n v="494"/>
    <n v="24894.177"/>
    <n v="279.709853932584"/>
    <n v="1.92134831460674"/>
    <n v="2.8888888888888902"/>
    <n v="3507.4270000000001"/>
    <n v="0.14089347079037801"/>
    <n v="471.87699999999802"/>
    <n v="1.8955316337631801E-2"/>
  </r>
  <r>
    <x v="1"/>
    <x v="205"/>
    <x v="205"/>
    <x v="4"/>
    <x v="14"/>
    <x v="5"/>
    <x v="1"/>
    <x v="0"/>
    <n v="6"/>
    <n v="6"/>
    <n v="15"/>
    <n v="783.37199999999996"/>
    <n v="130.56200000000001"/>
    <n v="1"/>
    <n v="2.5"/>
    <n v="110.372"/>
    <n v="0.14089347079037801"/>
    <n v="-82.228000000000094"/>
    <n v="-0.10496673355698199"/>
  </r>
  <r>
    <x v="1"/>
    <x v="206"/>
    <x v="206"/>
    <x v="2"/>
    <x v="21"/>
    <x v="2"/>
    <x v="0"/>
    <x v="1"/>
    <n v="100"/>
    <n v="118"/>
    <n v="480"/>
    <n v="23590.608"/>
    <n v="235.90608"/>
    <n v="1.18"/>
    <n v="4.0677966101694896"/>
    <n v="4121.6080000000002"/>
    <n v="0.174713937004082"/>
    <n v="791.80799999999704"/>
    <n v="3.35645439914053E-2"/>
  </r>
  <r>
    <x v="1"/>
    <x v="207"/>
    <x v="207"/>
    <x v="5"/>
    <x v="10"/>
    <x v="4"/>
    <x v="0"/>
    <x v="0"/>
    <n v="25"/>
    <n v="34"/>
    <n v="61"/>
    <n v="3510.712"/>
    <n v="140.42848000000001"/>
    <n v="1.36"/>
    <n v="1.79411764705882"/>
    <n v="838.21199999999999"/>
    <n v="0.23875840570231899"/>
    <n v="-27.587999999999798"/>
    <n v="-7.8582350246901005E-3"/>
  </r>
  <r>
    <x v="1"/>
    <x v="208"/>
    <x v="208"/>
    <x v="4"/>
    <x v="7"/>
    <x v="3"/>
    <x v="0"/>
    <x v="0"/>
    <n v="35"/>
    <n v="53"/>
    <n v="143"/>
    <n v="8367.65600000001"/>
    <n v="239.07588571428599"/>
    <n v="1.51428571428571"/>
    <n v="2.6981132075471699"/>
    <n v="1700.6559999999999"/>
    <n v="0.20324162465569801"/>
    <n v="557.35600000000204"/>
    <n v="6.6608378738322996E-2"/>
  </r>
  <r>
    <x v="1"/>
    <x v="209"/>
    <x v="209"/>
    <x v="0"/>
    <x v="6"/>
    <x v="0"/>
    <x v="0"/>
    <x v="3"/>
    <n v="250"/>
    <n v="892"/>
    <n v="3866"/>
    <n v="197720.05119999999"/>
    <n v="790.88020480000102"/>
    <n v="3.5680000000000001"/>
    <n v="4.3340807174887903"/>
    <n v="45064.0511999999"/>
    <n v="0.22791846819024"/>
    <n v="37186.051200000002"/>
    <n v="0.18807425435260999"/>
  </r>
  <r>
    <x v="1"/>
    <x v="404"/>
    <x v="404"/>
    <x v="1"/>
    <x v="38"/>
    <x v="1"/>
    <x v="0"/>
    <x v="0"/>
    <n v="69"/>
    <n v="134"/>
    <n v="242"/>
    <n v="8128.2120000000004"/>
    <n v="117.800173913043"/>
    <n v="1.9420289855072499"/>
    <n v="1.8059701492537299"/>
    <n v="1145.212"/>
    <n v="0.14089347079037801"/>
    <n v="-1290.6980000000001"/>
    <n v="-0.15879236417554099"/>
  </r>
  <r>
    <x v="1"/>
    <x v="210"/>
    <x v="210"/>
    <x v="4"/>
    <x v="7"/>
    <x v="3"/>
    <x v="0"/>
    <x v="0"/>
    <n v="31"/>
    <n v="70"/>
    <n v="208"/>
    <n v="11006.335999999999"/>
    <n v="355.043096774194"/>
    <n v="2.2580645161290298"/>
    <n v="2.9714285714285702"/>
    <n v="2824.3359999999998"/>
    <n v="0.25661001081558799"/>
    <n v="1786.886"/>
    <n v="0.16235066783350999"/>
  </r>
  <r>
    <x v="1"/>
    <x v="211"/>
    <x v="211"/>
    <x v="4"/>
    <x v="14"/>
    <x v="3"/>
    <x v="0"/>
    <x v="0"/>
    <n v="4"/>
    <n v="4"/>
    <n v="29"/>
    <n v="1616.797"/>
    <n v="404.19925000000001"/>
    <n v="1"/>
    <n v="7.25"/>
    <n v="194.797"/>
    <n v="0.120483276502863"/>
    <n v="66.396999999999906"/>
    <n v="4.1066998516201998E-2"/>
  </r>
  <r>
    <x v="1"/>
    <x v="212"/>
    <x v="212"/>
    <x v="0"/>
    <x v="15"/>
    <x v="0"/>
    <x v="0"/>
    <x v="0"/>
    <n v="7"/>
    <n v="27"/>
    <n v="123"/>
    <n v="5056.1754000000001"/>
    <n v="722.310771428571"/>
    <n v="3.8571428571428599"/>
    <n v="4.5555555555555598"/>
    <n v="520.67539999999997"/>
    <n v="0.102978112665949"/>
    <n v="297.67540000000002"/>
    <n v="5.8873630056425701E-2"/>
  </r>
  <r>
    <x v="1"/>
    <x v="213"/>
    <x v="213"/>
    <x v="1"/>
    <x v="9"/>
    <x v="1"/>
    <x v="0"/>
    <x v="0"/>
    <n v="36"/>
    <n v="88"/>
    <n v="228"/>
    <n v="9942.9760000000006"/>
    <n v="276.193777777778"/>
    <n v="2.4444444444444402"/>
    <n v="2.5909090909090899"/>
    <n v="2543.4760000000001"/>
    <n v="0.25580630990158298"/>
    <n v="1250.5060000000001"/>
    <n v="0.125767778178284"/>
  </r>
  <r>
    <x v="1"/>
    <x v="214"/>
    <x v="214"/>
    <x v="0"/>
    <x v="0"/>
    <x v="0"/>
    <x v="0"/>
    <x v="0"/>
    <n v="18"/>
    <n v="65"/>
    <n v="137"/>
    <n v="6193.3040000000001"/>
    <n v="344.07244444444399"/>
    <n v="3.6111111111111098"/>
    <n v="2.10769230769231"/>
    <n v="1571.3040000000001"/>
    <n v="0.25371013597911501"/>
    <n v="1004.304"/>
    <n v="0.16215964854946599"/>
  </r>
  <r>
    <x v="1"/>
    <x v="215"/>
    <x v="215"/>
    <x v="3"/>
    <x v="27"/>
    <x v="5"/>
    <x v="0"/>
    <x v="0"/>
    <n v="31"/>
    <n v="83"/>
    <n v="292"/>
    <n v="14181.454400000001"/>
    <n v="457.46627096774199"/>
    <n v="2.67741935483871"/>
    <n v="3.5180722891566298"/>
    <n v="1704.7044000000001"/>
    <n v="0.120206598837986"/>
    <n v="652.40439999999796"/>
    <n v="4.60040544219497E-2"/>
  </r>
  <r>
    <x v="1"/>
    <x v="216"/>
    <x v="216"/>
    <x v="3"/>
    <x v="17"/>
    <x v="5"/>
    <x v="0"/>
    <x v="0"/>
    <n v="8"/>
    <n v="9"/>
    <n v="27"/>
    <n v="1621.384"/>
    <n v="202.673"/>
    <n v="1.125"/>
    <n v="3"/>
    <n v="473.38400000000001"/>
    <n v="0.29196291563257099"/>
    <n v="215.48400000000001"/>
    <n v="0.13290127446675201"/>
  </r>
  <r>
    <x v="1"/>
    <x v="217"/>
    <x v="217"/>
    <x v="2"/>
    <x v="2"/>
    <x v="2"/>
    <x v="1"/>
    <x v="0"/>
    <n v="7"/>
    <n v="17"/>
    <n v="35"/>
    <n v="1701.4549999999999"/>
    <n v="243.065"/>
    <n v="2.4285714285714302"/>
    <n v="2.0588235294117601"/>
    <n v="365.70499999999998"/>
    <n v="0.21493662776858599"/>
    <n v="123.005"/>
    <n v="7.2294007187965498E-2"/>
  </r>
  <r>
    <x v="1"/>
    <x v="217"/>
    <x v="217"/>
    <x v="4"/>
    <x v="14"/>
    <x v="2"/>
    <x v="1"/>
    <x v="0"/>
    <n v="14"/>
    <n v="39"/>
    <n v="66"/>
    <n v="3161.4380000000001"/>
    <n v="225.81700000000001"/>
    <n v="2.78571428571429"/>
    <n v="1.6923076923076901"/>
    <n v="368.43799999999999"/>
    <n v="0.116541270143523"/>
    <n v="-108.462"/>
    <n v="-3.4307805498637101E-2"/>
  </r>
  <r>
    <x v="1"/>
    <x v="217"/>
    <x v="217"/>
    <x v="0"/>
    <x v="0"/>
    <x v="2"/>
    <x v="1"/>
    <x v="1"/>
    <n v="35"/>
    <n v="144"/>
    <n v="662"/>
    <n v="27018.866000000002"/>
    <n v="771.96759999999995"/>
    <n v="4.1142857142857103"/>
    <n v="4.5972222222222197"/>
    <n v="3132.116"/>
    <n v="0.115923295966603"/>
    <n v="2009.616"/>
    <n v="7.4378251107948004E-2"/>
  </r>
  <r>
    <x v="1"/>
    <x v="405"/>
    <x v="405"/>
    <x v="3"/>
    <x v="37"/>
    <x v="5"/>
    <x v="0"/>
    <x v="0"/>
    <n v="29"/>
    <n v="71"/>
    <n v="178"/>
    <n v="8742.5759999999991"/>
    <n v="301.46813793103502"/>
    <n v="2.4482758620689702"/>
    <n v="2.5070422535211301"/>
    <n v="1840.076"/>
    <n v="0.21047297730096901"/>
    <n v="863.52599999999995"/>
    <n v="9.8772489938892205E-2"/>
  </r>
  <r>
    <x v="1"/>
    <x v="218"/>
    <x v="218"/>
    <x v="2"/>
    <x v="30"/>
    <x v="2"/>
    <x v="0"/>
    <x v="1"/>
    <n v="34"/>
    <n v="105"/>
    <n v="359"/>
    <n v="17659.334999999999"/>
    <n v="519.39220588235298"/>
    <n v="3.0882352941176499"/>
    <n v="3.4190476190476198"/>
    <n v="2488.085"/>
    <n v="0.14089347079037801"/>
    <n v="1286.2349999999999"/>
    <n v="7.28359816493655E-2"/>
  </r>
  <r>
    <x v="1"/>
    <x v="219"/>
    <x v="219"/>
    <x v="2"/>
    <x v="20"/>
    <x v="2"/>
    <x v="0"/>
    <x v="0"/>
    <n v="20"/>
    <n v="36"/>
    <n v="63"/>
    <n v="3730.6959999999999"/>
    <n v="186.53479999999999"/>
    <n v="1.8"/>
    <n v="1.75"/>
    <n v="767.94600000000003"/>
    <n v="0.205845236384846"/>
    <n v="88.346000000000203"/>
    <n v="2.3680835961976E-2"/>
  </r>
  <r>
    <x v="1"/>
    <x v="220"/>
    <x v="220"/>
    <x v="5"/>
    <x v="22"/>
    <x v="4"/>
    <x v="0"/>
    <x v="0"/>
    <n v="18"/>
    <n v="63"/>
    <n v="200"/>
    <n v="8707.2999999999993"/>
    <n v="483.73888888888899"/>
    <n v="3.5"/>
    <n v="3.17460317460317"/>
    <n v="845.8"/>
    <n v="9.7136885142351803E-2"/>
    <n v="177.97"/>
    <n v="2.0439171729468301E-2"/>
  </r>
  <r>
    <x v="1"/>
    <x v="221"/>
    <x v="221"/>
    <x v="5"/>
    <x v="10"/>
    <x v="4"/>
    <x v="0"/>
    <x v="0"/>
    <n v="37"/>
    <n v="91"/>
    <n v="232"/>
    <n v="11402.144"/>
    <n v="308.16605405405397"/>
    <n v="2.4594594594594601"/>
    <n v="2.5494505494505502"/>
    <n v="2606.1439999999998"/>
    <n v="0.22856613633365799"/>
    <n v="1276.5340000000001"/>
    <n v="0.111955611155235"/>
  </r>
  <r>
    <x v="1"/>
    <x v="222"/>
    <x v="222"/>
    <x v="4"/>
    <x v="34"/>
    <x v="3"/>
    <x v="0"/>
    <x v="2"/>
    <n v="250"/>
    <n v="603"/>
    <n v="2818"/>
    <n v="97155.695600000006"/>
    <n v="388.62278240000001"/>
    <n v="2.4119999999999999"/>
    <n v="4.67330016583748"/>
    <n v="-5389.80439999999"/>
    <n v="-5.54759488542017E-2"/>
    <n v="-13798.704400000001"/>
    <n v="-0.14202671613623799"/>
  </r>
  <r>
    <x v="1"/>
    <x v="223"/>
    <x v="223"/>
    <x v="4"/>
    <x v="7"/>
    <x v="3"/>
    <x v="0"/>
    <x v="0"/>
    <n v="10"/>
    <n v="30"/>
    <n v="74"/>
    <n v="3998.6080000000002"/>
    <n v="399.86079999999998"/>
    <n v="3"/>
    <n v="2.4666666666666699"/>
    <n v="1087.8579999999999"/>
    <n v="0.27205917659345502"/>
    <n v="744.85799999999995"/>
    <n v="0.18627932520517099"/>
  </r>
  <r>
    <x v="1"/>
    <x v="224"/>
    <x v="224"/>
    <x v="4"/>
    <x v="5"/>
    <x v="1"/>
    <x v="1"/>
    <x v="1"/>
    <n v="92"/>
    <n v="549"/>
    <n v="1840"/>
    <n v="70938.789999999994"/>
    <n v="771.07380434782601"/>
    <n v="5.9673913043478297"/>
    <n v="3.3515482695810599"/>
    <n v="3131.04"/>
    <n v="4.4137206174506199E-2"/>
    <n v="-316.06000000000103"/>
    <n v="-4.4553903442672302E-3"/>
  </r>
  <r>
    <x v="1"/>
    <x v="224"/>
    <x v="224"/>
    <x v="0"/>
    <x v="0"/>
    <x v="1"/>
    <x v="1"/>
    <x v="0"/>
    <n v="10"/>
    <n v="18"/>
    <n v="63"/>
    <n v="2002.8905"/>
    <n v="200.28905"/>
    <n v="1.8"/>
    <n v="3.5"/>
    <n v="246.3905"/>
    <n v="0.123017459017355"/>
    <n v="-51.609500000000097"/>
    <n v="-2.5767509506885201E-2"/>
  </r>
  <r>
    <x v="1"/>
    <x v="224"/>
    <x v="224"/>
    <x v="1"/>
    <x v="1"/>
    <x v="1"/>
    <x v="1"/>
    <x v="0"/>
    <n v="55"/>
    <n v="91"/>
    <n v="315"/>
    <n v="11927.4025"/>
    <n v="216.86186363636401"/>
    <n v="1.6545454545454501"/>
    <n v="3.4615384615384599"/>
    <n v="588.65250000000003"/>
    <n v="4.9352950066034899E-2"/>
    <n v="-1335.5474999999999"/>
    <n v="-0.111973038555545"/>
  </r>
  <r>
    <x v="1"/>
    <x v="225"/>
    <x v="225"/>
    <x v="3"/>
    <x v="17"/>
    <x v="5"/>
    <x v="0"/>
    <x v="0"/>
    <n v="32"/>
    <n v="32"/>
    <n v="86"/>
    <n v="3299.3119999999999"/>
    <n v="103.1035"/>
    <n v="1"/>
    <n v="2.6875"/>
    <n v="869.81200000000001"/>
    <n v="0.26363435770851601"/>
    <n v="-157.38800000000001"/>
    <n v="-4.7703278744174502E-2"/>
  </r>
  <r>
    <x v="1"/>
    <x v="226"/>
    <x v="226"/>
    <x v="1"/>
    <x v="1"/>
    <x v="1"/>
    <x v="0"/>
    <x v="1"/>
    <n v="26"/>
    <n v="104"/>
    <n v="487"/>
    <n v="26118.414000000001"/>
    <n v="1004.5543846153799"/>
    <n v="4"/>
    <n v="4.6826923076923102"/>
    <n v="3679.9140000000002"/>
    <n v="0.14089347079037801"/>
    <n v="2698.3739999999998"/>
    <n v="0.10331308784675799"/>
  </r>
  <r>
    <x v="1"/>
    <x v="227"/>
    <x v="227"/>
    <x v="3"/>
    <x v="28"/>
    <x v="5"/>
    <x v="0"/>
    <x v="1"/>
    <n v="122"/>
    <n v="449"/>
    <n v="1383"/>
    <n v="58668.519"/>
    <n v="480.8895"/>
    <n v="3.6803278688524599"/>
    <n v="3.0801781737193799"/>
    <n v="7599.0189999999902"/>
    <n v="0.12952464336111799"/>
    <n v="3326.9690000000001"/>
    <n v="5.67079083758701E-2"/>
  </r>
  <r>
    <x v="1"/>
    <x v="406"/>
    <x v="406"/>
    <x v="3"/>
    <x v="36"/>
    <x v="5"/>
    <x v="0"/>
    <x v="2"/>
    <n v="163"/>
    <n v="483"/>
    <n v="2659"/>
    <n v="108054.77039999999"/>
    <n v="662.91270184049097"/>
    <n v="2.96319018404908"/>
    <n v="5.5051759834368497"/>
    <n v="6652.0203999999903"/>
    <n v="6.1561561561561499E-2"/>
    <n v="1074.87039999999"/>
    <n v="9.9474590156547697E-3"/>
  </r>
  <r>
    <x v="1"/>
    <x v="228"/>
    <x v="228"/>
    <x v="0"/>
    <x v="15"/>
    <x v="0"/>
    <x v="0"/>
    <x v="1"/>
    <n v="96"/>
    <n v="300"/>
    <n v="988"/>
    <n v="36742.872000000003"/>
    <n v="382.73824999999999"/>
    <n v="3.125"/>
    <n v="3.2933333333333299"/>
    <n v="-2573.1280000000102"/>
    <n v="-7.0030671527255797E-2"/>
    <n v="-5555.1280000000097"/>
    <n v="-0.15118927012564501"/>
  </r>
  <r>
    <x v="1"/>
    <x v="230"/>
    <x v="230"/>
    <x v="5"/>
    <x v="10"/>
    <x v="4"/>
    <x v="0"/>
    <x v="0"/>
    <n v="36"/>
    <n v="93"/>
    <n v="192"/>
    <n v="10334.464"/>
    <n v="287.06844444444499"/>
    <n v="2.5833333333333299"/>
    <n v="2.0645161290322598"/>
    <n v="2441.2139999999999"/>
    <n v="0.236220669015829"/>
    <n v="1143.384"/>
    <n v="0.11063795858208"/>
  </r>
  <r>
    <x v="1"/>
    <x v="231"/>
    <x v="231"/>
    <x v="3"/>
    <x v="12"/>
    <x v="5"/>
    <x v="1"/>
    <x v="1"/>
    <n v="58"/>
    <n v="179"/>
    <n v="549"/>
    <n v="24104.857"/>
    <n v="415.600982758621"/>
    <n v="3.0862068965517202"/>
    <n v="3.0670391061452502"/>
    <n v="2644.857"/>
    <n v="0.109722990681919"/>
    <n v="652.15699999999799"/>
    <n v="2.7055003894028401E-2"/>
  </r>
  <r>
    <x v="1"/>
    <x v="231"/>
    <x v="231"/>
    <x v="4"/>
    <x v="7"/>
    <x v="5"/>
    <x v="1"/>
    <x v="0"/>
    <n v="52"/>
    <n v="61"/>
    <n v="142"/>
    <n v="6541.90600000001"/>
    <n v="125.805884615385"/>
    <n v="1.17307692307692"/>
    <n v="2.3278688524590199"/>
    <n v="1019.4059999999999"/>
    <n v="0.15582706324425899"/>
    <n v="-659.69400000000098"/>
    <n v="-0.100841253298351"/>
  </r>
  <r>
    <x v="1"/>
    <x v="232"/>
    <x v="232"/>
    <x v="4"/>
    <x v="34"/>
    <x v="0"/>
    <x v="1"/>
    <x v="3"/>
    <n v="165"/>
    <n v="674"/>
    <n v="5008"/>
    <n v="205418.9088"/>
    <n v="1244.9630836363599"/>
    <n v="4.0848484848484796"/>
    <n v="7.4302670623145399"/>
    <n v="12645.908799999999"/>
    <n v="6.1561561561561402E-2"/>
    <n v="6797.7587999999696"/>
    <n v="3.3092176565977197E-2"/>
  </r>
  <r>
    <x v="1"/>
    <x v="407"/>
    <x v="407"/>
    <x v="3"/>
    <x v="37"/>
    <x v="2"/>
    <x v="1"/>
    <x v="1"/>
    <n v="79"/>
    <n v="315"/>
    <n v="1400"/>
    <n v="65161.593000000001"/>
    <n v="824.83029113924101"/>
    <n v="3.9873417721519"/>
    <n v="4.4444444444444402"/>
    <n v="9180.8430000000008"/>
    <n v="0.14089347079037801"/>
    <n v="6389.7429999999904"/>
    <n v="9.8059956882883395E-2"/>
  </r>
  <r>
    <x v="1"/>
    <x v="407"/>
    <x v="407"/>
    <x v="0"/>
    <x v="0"/>
    <x v="2"/>
    <x v="1"/>
    <x v="1"/>
    <n v="42"/>
    <n v="122"/>
    <n v="611"/>
    <n v="21667.86"/>
    <n v="515.90142857142803"/>
    <n v="2.9047619047619002"/>
    <n v="5.0081967213114797"/>
    <n v="3052.86"/>
    <n v="0.14089347079037801"/>
    <n v="1754.86"/>
    <n v="8.0989077832328504E-2"/>
  </r>
  <r>
    <x v="1"/>
    <x v="407"/>
    <x v="407"/>
    <x v="1"/>
    <x v="11"/>
    <x v="2"/>
    <x v="1"/>
    <x v="0"/>
    <n v="33"/>
    <n v="73"/>
    <n v="241"/>
    <n v="10186.745999999999"/>
    <n v="308.68927272727302"/>
    <n v="2.2121212121212102"/>
    <n v="3.3013698630136998"/>
    <n v="1435.2460000000001"/>
    <n v="0.14089347079037801"/>
    <n v="258.64599999999899"/>
    <n v="2.5390443621545002E-2"/>
  </r>
  <r>
    <x v="1"/>
    <x v="233"/>
    <x v="233"/>
    <x v="3"/>
    <x v="17"/>
    <x v="1"/>
    <x v="1"/>
    <x v="0"/>
    <n v="5"/>
    <n v="13"/>
    <n v="40"/>
    <n v="1398.88"/>
    <n v="279.77600000000001"/>
    <n v="2.6"/>
    <n v="3.0769230769230802"/>
    <n v="368.38"/>
    <n v="0.26333924282283"/>
    <n v="199.08"/>
    <n v="0.142313851080865"/>
  </r>
  <r>
    <x v="1"/>
    <x v="233"/>
    <x v="233"/>
    <x v="0"/>
    <x v="15"/>
    <x v="1"/>
    <x v="1"/>
    <x v="1"/>
    <n v="59"/>
    <n v="225"/>
    <n v="928"/>
    <n v="43668.576000000001"/>
    <n v="740.14535593220296"/>
    <n v="3.8135593220339001"/>
    <n v="4.1244444444444399"/>
    <n v="10712.325999999999"/>
    <n v="0.245309716533921"/>
    <n v="8837.3259999999991"/>
    <n v="0.20237266266708601"/>
  </r>
  <r>
    <x v="1"/>
    <x v="233"/>
    <x v="233"/>
    <x v="1"/>
    <x v="11"/>
    <x v="1"/>
    <x v="1"/>
    <x v="0"/>
    <n v="9"/>
    <n v="14"/>
    <n v="23"/>
    <n v="661.41600000000005"/>
    <n v="73.490666666666698"/>
    <n v="1.55555555555556"/>
    <n v="1.6428571428571399"/>
    <n v="150.416"/>
    <n v="0.22741512149691001"/>
    <n v="-163.38399999999999"/>
    <n v="-0.247021541662131"/>
  </r>
  <r>
    <x v="1"/>
    <x v="234"/>
    <x v="234"/>
    <x v="0"/>
    <x v="0"/>
    <x v="0"/>
    <x v="0"/>
    <x v="1"/>
    <n v="51"/>
    <n v="97"/>
    <n v="407"/>
    <n v="19307.944"/>
    <n v="378.58713725490202"/>
    <n v="1.9019607843137301"/>
    <n v="4.1958762886597896"/>
    <n v="4471.1940000000004"/>
    <n v="0.23157276611119201"/>
    <n v="2946.694"/>
    <n v="0.15261562805444201"/>
  </r>
  <r>
    <x v="1"/>
    <x v="235"/>
    <x v="235"/>
    <x v="2"/>
    <x v="30"/>
    <x v="2"/>
    <x v="0"/>
    <x v="0"/>
    <n v="30"/>
    <n v="108"/>
    <n v="225"/>
    <n v="9921.42"/>
    <n v="330.714"/>
    <n v="3.6"/>
    <n v="2.0833333333333299"/>
    <n v="1535.17"/>
    <n v="0.154732891057933"/>
    <n v="456.91999999999899"/>
    <n v="4.6053891479243797E-2"/>
  </r>
  <r>
    <x v="1"/>
    <x v="408"/>
    <x v="408"/>
    <x v="5"/>
    <x v="39"/>
    <x v="4"/>
    <x v="0"/>
    <x v="0"/>
    <n v="18"/>
    <n v="57"/>
    <n v="193"/>
    <n v="8071.2503999999999"/>
    <n v="448.40280000000001"/>
    <n v="3.1666666666666701"/>
    <n v="3.3859649122806998"/>
    <n v="1068.5003999999999"/>
    <n v="0.13238350280893299"/>
    <n v="406.10039999999901"/>
    <n v="5.0314434551553398E-2"/>
  </r>
  <r>
    <x v="1"/>
    <x v="236"/>
    <x v="236"/>
    <x v="4"/>
    <x v="7"/>
    <x v="0"/>
    <x v="1"/>
    <x v="0"/>
    <n v="39"/>
    <n v="104"/>
    <n v="337"/>
    <n v="11914.996499999999"/>
    <n v="305.51273076923098"/>
    <n v="2.6666666666666701"/>
    <n v="3.2403846153846199"/>
    <n v="-1456.0035"/>
    <n v="-0.122199238581396"/>
    <n v="-2777.2035000000001"/>
    <n v="-0.23308470967658301"/>
  </r>
  <r>
    <x v="1"/>
    <x v="236"/>
    <x v="236"/>
    <x v="0"/>
    <x v="29"/>
    <x v="0"/>
    <x v="1"/>
    <x v="1"/>
    <n v="248"/>
    <n v="440"/>
    <n v="1566"/>
    <n v="58889.787000000098"/>
    <n v="237.458818548387"/>
    <n v="1.7741935483871001"/>
    <n v="3.55909090909091"/>
    <n v="-7977.2130000000197"/>
    <n v="-0.13546004165374201"/>
    <n v="-15359.213"/>
    <n v="-0.26081284688633699"/>
  </r>
  <r>
    <x v="1"/>
    <x v="236"/>
    <x v="236"/>
    <x v="1"/>
    <x v="3"/>
    <x v="0"/>
    <x v="1"/>
    <x v="0"/>
    <n v="39"/>
    <n v="91"/>
    <n v="416"/>
    <n v="12376.012000000001"/>
    <n v="317.33364102564099"/>
    <n v="2.3333333333333299"/>
    <n v="4.5714285714285703"/>
    <n v="-1663.4880000000001"/>
    <n v="-0.13441228078964401"/>
    <n v="-3057.1680000000001"/>
    <n v="-0.247023677740455"/>
  </r>
  <r>
    <x v="1"/>
    <x v="237"/>
    <x v="237"/>
    <x v="2"/>
    <x v="21"/>
    <x v="2"/>
    <x v="0"/>
    <x v="1"/>
    <n v="89"/>
    <n v="183"/>
    <n v="580"/>
    <n v="23978.109"/>
    <n v="269.41695505617997"/>
    <n v="2.0561797752809001"/>
    <n v="3.16939890710383"/>
    <n v="3378.3589999999999"/>
    <n v="0.14089347079037801"/>
    <n v="329.60899999999702"/>
    <n v="1.3746246628539301E-2"/>
  </r>
  <r>
    <x v="1"/>
    <x v="238"/>
    <x v="238"/>
    <x v="3"/>
    <x v="23"/>
    <x v="5"/>
    <x v="0"/>
    <x v="0"/>
    <n v="32"/>
    <n v="56"/>
    <n v="180"/>
    <n v="9123.36"/>
    <n v="285.10500000000002"/>
    <n v="1.75"/>
    <n v="3.21428571428571"/>
    <n v="2238.86"/>
    <n v="0.24539862506795701"/>
    <n v="1185.81"/>
    <n v="0.12997514073762301"/>
  </r>
  <r>
    <x v="1"/>
    <x v="239"/>
    <x v="239"/>
    <x v="0"/>
    <x v="26"/>
    <x v="0"/>
    <x v="0"/>
    <x v="1"/>
    <n v="108"/>
    <n v="424"/>
    <n v="1932"/>
    <n v="68931.635200000004"/>
    <n v="638.25588148148199"/>
    <n v="3.92592592592593"/>
    <n v="4.5566037735849099"/>
    <n v="2940.3852000000002"/>
    <n v="4.2656542115513299E-2"/>
    <n v="-503.11480000000199"/>
    <n v="-7.2987504001646303E-3"/>
  </r>
  <r>
    <x v="1"/>
    <x v="240"/>
    <x v="240"/>
    <x v="4"/>
    <x v="7"/>
    <x v="3"/>
    <x v="0"/>
    <x v="0"/>
    <n v="36"/>
    <n v="59"/>
    <n v="176"/>
    <n v="7840.192"/>
    <n v="217.783111111111"/>
    <n v="1.6388888888888899"/>
    <n v="2.9830508474576298"/>
    <n v="2000.692"/>
    <n v="0.25518405671697802"/>
    <n v="820.34199999999998"/>
    <n v="0.10463289674538601"/>
  </r>
  <r>
    <x v="1"/>
    <x v="242"/>
    <x v="242"/>
    <x v="4"/>
    <x v="7"/>
    <x v="3"/>
    <x v="0"/>
    <x v="0"/>
    <n v="46"/>
    <n v="73"/>
    <n v="199"/>
    <n v="9866.4079999999994"/>
    <n v="214.48713043478301"/>
    <n v="1.5869565217391299"/>
    <n v="2.7260273972602702"/>
    <n v="2658.4079999999999"/>
    <n v="0.269440306948588"/>
    <n v="1152.1079999999999"/>
    <n v="0.116770763990299"/>
  </r>
  <r>
    <x v="1"/>
    <x v="243"/>
    <x v="243"/>
    <x v="1"/>
    <x v="9"/>
    <x v="1"/>
    <x v="0"/>
    <x v="0"/>
    <n v="15"/>
    <n v="25"/>
    <n v="52"/>
    <n v="2097.9839999999999"/>
    <n v="139.8656"/>
    <n v="1.6666666666666701"/>
    <n v="2.08"/>
    <n v="618.48400000000004"/>
    <n v="0.294799197705988"/>
    <n v="93.483999999999995"/>
    <n v="4.45589670845917E-2"/>
  </r>
  <r>
    <x v="1"/>
    <x v="244"/>
    <x v="244"/>
    <x v="0"/>
    <x v="0"/>
    <x v="0"/>
    <x v="0"/>
    <x v="0"/>
    <n v="33"/>
    <n v="51"/>
    <n v="134"/>
    <n v="6074.1279999999997"/>
    <n v="184.06448484848499"/>
    <n v="1.5454545454545501"/>
    <n v="2.62745098039216"/>
    <n v="1161.1279999999999"/>
    <n v="0.19115961994874001"/>
    <n v="186.12799999999999"/>
    <n v="3.06427523423939E-2"/>
  </r>
  <r>
    <x v="1"/>
    <x v="245"/>
    <x v="245"/>
    <x v="5"/>
    <x v="16"/>
    <x v="4"/>
    <x v="0"/>
    <x v="0"/>
    <n v="22"/>
    <n v="71"/>
    <n v="268"/>
    <n v="12827.28"/>
    <n v="583.05818181818199"/>
    <n v="3.2272727272727302"/>
    <n v="3.77464788732394"/>
    <n v="1807.28"/>
    <n v="0.14089347079037801"/>
    <n v="999.02999999999804"/>
    <n v="7.7883230115815494E-2"/>
  </r>
  <r>
    <x v="1"/>
    <x v="246"/>
    <x v="246"/>
    <x v="4"/>
    <x v="8"/>
    <x v="3"/>
    <x v="1"/>
    <x v="2"/>
    <n v="231"/>
    <n v="410"/>
    <n v="2552"/>
    <n v="107453.6211"/>
    <n v="465.167190909091"/>
    <n v="1.7748917748917701"/>
    <n v="6.2243902439024401"/>
    <n v="11065.3711"/>
    <n v="0.102978112665949"/>
    <n v="3454.4711000000002"/>
    <n v="3.2148484756834399E-2"/>
  </r>
  <r>
    <x v="1"/>
    <x v="246"/>
    <x v="246"/>
    <x v="0"/>
    <x v="0"/>
    <x v="3"/>
    <x v="1"/>
    <x v="1"/>
    <n v="63"/>
    <n v="109"/>
    <n v="413"/>
    <n v="19078.6872"/>
    <n v="302.83630476190501"/>
    <n v="1.73015873015873"/>
    <n v="3.78899082568807"/>
    <n v="1964.6872000000001"/>
    <n v="0.102978112665949"/>
    <n v="91.687200000001496"/>
    <n v="4.8057394640864696E-3"/>
  </r>
  <r>
    <x v="1"/>
    <x v="246"/>
    <x v="246"/>
    <x v="1"/>
    <x v="3"/>
    <x v="3"/>
    <x v="1"/>
    <x v="2"/>
    <n v="105"/>
    <n v="429"/>
    <n v="2004"/>
    <n v="90173.9424"/>
    <n v="858.79945142857105"/>
    <n v="4.0857142857142899"/>
    <n v="4.6713286713286699"/>
    <n v="9285.9423999999999"/>
    <n v="0.102978112665949"/>
    <n v="5316.2223999999997"/>
    <n v="5.8955195464538097E-2"/>
  </r>
  <r>
    <x v="1"/>
    <x v="247"/>
    <x v="247"/>
    <x v="2"/>
    <x v="13"/>
    <x v="2"/>
    <x v="0"/>
    <x v="1"/>
    <n v="239"/>
    <n v="338"/>
    <n v="1575"/>
    <n v="67194.8486999999"/>
    <n v="281.14999456066897"/>
    <n v="1.4142259414225899"/>
    <n v="4.6597633136094698"/>
    <n v="6919.5986999999996"/>
    <n v="0.102978112665949"/>
    <n v="-1100.2012999999999"/>
    <n v="-1.6373298270407399E-2"/>
  </r>
  <r>
    <x v="1"/>
    <x v="409"/>
    <x v="409"/>
    <x v="4"/>
    <x v="7"/>
    <x v="3"/>
    <x v="0"/>
    <x v="0"/>
    <n v="13"/>
    <n v="25"/>
    <n v="52"/>
    <n v="2023.5840000000001"/>
    <n v="155.66030769230801"/>
    <n v="1.92307692307692"/>
    <n v="2.08"/>
    <n v="351.084"/>
    <n v="0.17349613359267499"/>
    <n v="-79.415999999999997"/>
    <n v="-3.9245220361497198E-2"/>
  </r>
  <r>
    <x v="1"/>
    <x v="248"/>
    <x v="248"/>
    <x v="5"/>
    <x v="10"/>
    <x v="4"/>
    <x v="0"/>
    <x v="0"/>
    <n v="37"/>
    <n v="90"/>
    <n v="244"/>
    <n v="12082.848"/>
    <n v="326.56345945945998"/>
    <n v="2.4324324324324298"/>
    <n v="2.7111111111111099"/>
    <n v="2618.348"/>
    <n v="0.21669957281594501"/>
    <n v="1289.348"/>
    <n v="0.10670894808905999"/>
  </r>
  <r>
    <x v="1"/>
    <x v="249"/>
    <x v="249"/>
    <x v="0"/>
    <x v="26"/>
    <x v="0"/>
    <x v="0"/>
    <x v="1"/>
    <n v="56"/>
    <n v="74"/>
    <n v="349"/>
    <n v="18118.0586"/>
    <n v="323.536760714286"/>
    <n v="1.3214285714285701"/>
    <n v="4.7162162162162202"/>
    <n v="5634.5586000000003"/>
    <n v="0.31099130013852599"/>
    <n v="3992.5585999999998"/>
    <n v="0.22036348861350999"/>
  </r>
  <r>
    <x v="1"/>
    <x v="250"/>
    <x v="250"/>
    <x v="3"/>
    <x v="27"/>
    <x v="0"/>
    <x v="1"/>
    <x v="2"/>
    <n v="245"/>
    <n v="504"/>
    <n v="1761"/>
    <n v="73786.939799999906"/>
    <n v="301.17118285714201"/>
    <n v="2.05714285714286"/>
    <n v="3.49404761904762"/>
    <n v="7598.4398000000001"/>
    <n v="0.102978112665949"/>
    <n v="-547.66019999999696"/>
    <n v="-7.4221834037898103E-3"/>
  </r>
  <r>
    <x v="1"/>
    <x v="250"/>
    <x v="250"/>
    <x v="2"/>
    <x v="30"/>
    <x v="0"/>
    <x v="1"/>
    <x v="2"/>
    <n v="124"/>
    <n v="337"/>
    <n v="1590"/>
    <n v="74290.829400000002"/>
    <n v="599.11959193548398"/>
    <n v="2.7177419354838701"/>
    <n v="4.7181008902077197"/>
    <n v="7650.3293999999996"/>
    <n v="0.102978112665949"/>
    <n v="3316.5794000000101"/>
    <n v="4.4643187144172702E-2"/>
  </r>
  <r>
    <x v="1"/>
    <x v="250"/>
    <x v="250"/>
    <x v="4"/>
    <x v="32"/>
    <x v="0"/>
    <x v="1"/>
    <x v="0"/>
    <n v="62"/>
    <n v="71"/>
    <n v="209"/>
    <n v="8818.6254000000008"/>
    <n v="142.235893548387"/>
    <n v="1.1451612903225801"/>
    <n v="2.94366197183099"/>
    <n v="908.12540000000001"/>
    <n v="0.102978112665949"/>
    <n v="-1091.9746"/>
    <n v="-0.123825942306156"/>
  </r>
  <r>
    <x v="1"/>
    <x v="250"/>
    <x v="250"/>
    <x v="0"/>
    <x v="26"/>
    <x v="0"/>
    <x v="1"/>
    <x v="1"/>
    <n v="48"/>
    <n v="182"/>
    <n v="536"/>
    <n v="23224.071"/>
    <n v="483.8348125"/>
    <n v="3.7916666666666701"/>
    <n v="2.9450549450549501"/>
    <n v="2391.5709999999999"/>
    <n v="0.102978112665949"/>
    <n v="865.57100000000003"/>
    <n v="3.7270425155003999E-2"/>
  </r>
  <r>
    <x v="1"/>
    <x v="250"/>
    <x v="250"/>
    <x v="1"/>
    <x v="3"/>
    <x v="0"/>
    <x v="1"/>
    <x v="1"/>
    <n v="121"/>
    <n v="166"/>
    <n v="591"/>
    <n v="27193.873800000001"/>
    <n v="224.742758677686"/>
    <n v="1.37190082644628"/>
    <n v="3.5602409638554202"/>
    <n v="2800.3737999999998"/>
    <n v="0.102978112665949"/>
    <n v="-1391.8262"/>
    <n v="-5.1181608410641399E-2"/>
  </r>
  <r>
    <x v="1"/>
    <x v="250"/>
    <x v="250"/>
    <x v="5"/>
    <x v="16"/>
    <x v="0"/>
    <x v="1"/>
    <x v="0"/>
    <n v="7"/>
    <n v="12"/>
    <n v="36"/>
    <n v="1656.5927999999999"/>
    <n v="236.65611428571401"/>
    <n v="1.71428571428571"/>
    <n v="3"/>
    <n v="170.59280000000001"/>
    <n v="0.102978112665949"/>
    <n v="-74.807200000000094"/>
    <n v="-4.5157264959741497E-2"/>
  </r>
  <r>
    <x v="1"/>
    <x v="251"/>
    <x v="251"/>
    <x v="2"/>
    <x v="2"/>
    <x v="2"/>
    <x v="0"/>
    <x v="0"/>
    <n v="18"/>
    <n v="33"/>
    <n v="51"/>
    <n v="1964.3920000000001"/>
    <n v="109.132888888889"/>
    <n v="1.8333333333333299"/>
    <n v="1.5454545454545501"/>
    <n v="527.39200000000005"/>
    <n v="0.268475945737918"/>
    <n v="-84.908000000000001"/>
    <n v="-4.3223552121979703E-2"/>
  </r>
  <r>
    <x v="1"/>
    <x v="252"/>
    <x v="252"/>
    <x v="4"/>
    <x v="34"/>
    <x v="3"/>
    <x v="0"/>
    <x v="1"/>
    <n v="35"/>
    <n v="144"/>
    <n v="674"/>
    <n v="28771.656800000001"/>
    <n v="822.04733714285703"/>
    <n v="4.1142857142857103"/>
    <n v="4.6805555555555598"/>
    <n v="2407.1568000000002"/>
    <n v="8.3664170497126003E-2"/>
    <n v="1165.9567999999899"/>
    <n v="4.0524492840467698E-2"/>
  </r>
  <r>
    <x v="1"/>
    <x v="253"/>
    <x v="253"/>
    <x v="4"/>
    <x v="7"/>
    <x v="3"/>
    <x v="0"/>
    <x v="0"/>
    <n v="6"/>
    <n v="6"/>
    <n v="15"/>
    <n v="815.08"/>
    <n v="135.84666666666701"/>
    <n v="1"/>
    <n v="2.5"/>
    <n v="270.58"/>
    <n v="0.33196741424154702"/>
    <n v="77.98"/>
    <n v="9.5671590518722094E-2"/>
  </r>
  <r>
    <x v="1"/>
    <x v="254"/>
    <x v="254"/>
    <x v="5"/>
    <x v="10"/>
    <x v="4"/>
    <x v="0"/>
    <x v="0"/>
    <n v="6"/>
    <n v="10"/>
    <n v="28"/>
    <n v="985.37599999999998"/>
    <n v="164.22933333333299"/>
    <n v="1.6666666666666701"/>
    <n v="2.8"/>
    <n v="324.12599999999998"/>
    <n v="0.32893636540772297"/>
    <n v="114.126"/>
    <n v="0.115819747994674"/>
  </r>
  <r>
    <x v="1"/>
    <x v="410"/>
    <x v="410"/>
    <x v="1"/>
    <x v="1"/>
    <x v="1"/>
    <x v="0"/>
    <x v="1"/>
    <n v="59"/>
    <n v="204"/>
    <n v="891"/>
    <n v="37100.463000000003"/>
    <n v="628.82140677966095"/>
    <n v="3.4576271186440701"/>
    <n v="4.3676470588235299"/>
    <n v="5227.2129999999997"/>
    <n v="0.14089347079037801"/>
    <n v="3041.7130000000002"/>
    <n v="8.1985850149632805E-2"/>
  </r>
  <r>
    <x v="1"/>
    <x v="255"/>
    <x v="255"/>
    <x v="3"/>
    <x v="17"/>
    <x v="5"/>
    <x v="0"/>
    <x v="0"/>
    <n v="24"/>
    <n v="24"/>
    <n v="83"/>
    <n v="2768.136"/>
    <n v="115.339"/>
    <n v="1"/>
    <n v="3.4583333333333299"/>
    <n v="809.63599999999997"/>
    <n v="0.29248418430308298"/>
    <n v="39.235999999999898"/>
    <n v="1.4174159073109101E-2"/>
  </r>
  <r>
    <x v="1"/>
    <x v="256"/>
    <x v="256"/>
    <x v="1"/>
    <x v="9"/>
    <x v="1"/>
    <x v="0"/>
    <x v="0"/>
    <n v="23"/>
    <n v="50"/>
    <n v="185"/>
    <n v="9042.52"/>
    <n v="393.153043478261"/>
    <n v="2.1739130434782599"/>
    <n v="3.7"/>
    <n v="2160.52"/>
    <n v="0.23892897112751699"/>
    <n v="1341.52"/>
    <n v="0.14835687396876099"/>
  </r>
  <r>
    <x v="1"/>
    <x v="411"/>
    <x v="411"/>
    <x v="1"/>
    <x v="11"/>
    <x v="1"/>
    <x v="0"/>
    <x v="0"/>
    <n v="3"/>
    <n v="7"/>
    <n v="21"/>
    <n v="1247.8320000000001"/>
    <n v="415.94400000000002"/>
    <n v="2.3333333333333299"/>
    <n v="3"/>
    <n v="412.83199999999999"/>
    <n v="0.33083940786900801"/>
    <n v="305.43200000000002"/>
    <n v="0.24477012931227901"/>
  </r>
  <r>
    <x v="1"/>
    <x v="257"/>
    <x v="257"/>
    <x v="0"/>
    <x v="33"/>
    <x v="0"/>
    <x v="0"/>
    <x v="3"/>
    <n v="152"/>
    <n v="1735"/>
    <n v="9234"/>
    <n v="369825.43599999999"/>
    <n v="2433.0620789473701"/>
    <n v="11.414473684210501"/>
    <n v="5.3221902017291098"/>
    <n v="28027.436000000002"/>
    <n v="7.5785582255083306E-2"/>
    <n v="22295.186000000002"/>
    <n v="6.02857019277604E-2"/>
  </r>
  <r>
    <x v="1"/>
    <x v="258"/>
    <x v="258"/>
    <x v="1"/>
    <x v="11"/>
    <x v="1"/>
    <x v="0"/>
    <x v="0"/>
    <n v="5"/>
    <n v="14"/>
    <n v="47"/>
    <n v="1784.424"/>
    <n v="356.88479999999998"/>
    <n v="2.8"/>
    <n v="3.3571428571428599"/>
    <n v="393.67399999999998"/>
    <n v="0.22061684891034899"/>
    <n v="211.874"/>
    <n v="0.11873523333019501"/>
  </r>
  <r>
    <x v="1"/>
    <x v="259"/>
    <x v="259"/>
    <x v="3"/>
    <x v="17"/>
    <x v="4"/>
    <x v="1"/>
    <x v="0"/>
    <n v="3"/>
    <n v="3"/>
    <n v="3"/>
    <n v="183.976"/>
    <n v="61.325333333333298"/>
    <n v="1"/>
    <n v="1"/>
    <n v="58.975999999999999"/>
    <n v="0.32056355176762202"/>
    <n v="-37.323999999999998"/>
    <n v="-0.202874287950602"/>
  </r>
  <r>
    <x v="1"/>
    <x v="259"/>
    <x v="259"/>
    <x v="4"/>
    <x v="7"/>
    <x v="4"/>
    <x v="1"/>
    <x v="1"/>
    <n v="51"/>
    <n v="130"/>
    <n v="565"/>
    <n v="26089.08"/>
    <n v="511.55058823529401"/>
    <n v="2.5490196078431402"/>
    <n v="4.3461538461538503"/>
    <n v="6354.58"/>
    <n v="0.24357240653944101"/>
    <n v="4632.78"/>
    <n v="0.177575445358748"/>
  </r>
  <r>
    <x v="1"/>
    <x v="259"/>
    <x v="259"/>
    <x v="5"/>
    <x v="16"/>
    <x v="4"/>
    <x v="1"/>
    <x v="1"/>
    <n v="139"/>
    <n v="310"/>
    <n v="1311"/>
    <n v="65692.711999999898"/>
    <n v="472.60943884891998"/>
    <n v="2.2302158273381298"/>
    <n v="4.2290322580645201"/>
    <n v="15461.962"/>
    <n v="0.23536799637682901"/>
    <n v="10508.272000000001"/>
    <n v="0.159961001457818"/>
  </r>
  <r>
    <x v="1"/>
    <x v="260"/>
    <x v="260"/>
    <x v="1"/>
    <x v="11"/>
    <x v="1"/>
    <x v="0"/>
    <x v="0"/>
    <n v="5"/>
    <n v="7"/>
    <n v="10"/>
    <n v="549.52"/>
    <n v="109.904"/>
    <n v="1.4"/>
    <n v="1.4285714285714299"/>
    <n v="121.02"/>
    <n v="0.22022856310962299"/>
    <n v="-52.38"/>
    <n v="-9.5319551608676598E-2"/>
  </r>
  <r>
    <x v="1"/>
    <x v="261"/>
    <x v="261"/>
    <x v="1"/>
    <x v="1"/>
    <x v="1"/>
    <x v="0"/>
    <x v="0"/>
    <n v="50"/>
    <n v="106"/>
    <n v="294"/>
    <n v="11763.674999999999"/>
    <n v="235.27350000000001"/>
    <n v="2.12"/>
    <n v="2.7735849056603801"/>
    <n v="1657.425"/>
    <n v="0.14089347079037801"/>
    <n v="-117.885000000001"/>
    <n v="-1.0021103099159099E-2"/>
  </r>
  <r>
    <x v="1"/>
    <x v="262"/>
    <x v="262"/>
    <x v="0"/>
    <x v="0"/>
    <x v="0"/>
    <x v="0"/>
    <x v="1"/>
    <n v="93"/>
    <n v="309"/>
    <n v="1309"/>
    <n v="49769.2042"/>
    <n v="535.152733333333"/>
    <n v="3.32258064516129"/>
    <n v="4.2362459546925599"/>
    <n v="890.45420000000001"/>
    <n v="1.7891670447887101E-2"/>
    <n v="-2018.5458000000001"/>
    <n v="-4.05581289161943E-2"/>
  </r>
  <r>
    <x v="1"/>
    <x v="263"/>
    <x v="263"/>
    <x v="0"/>
    <x v="0"/>
    <x v="0"/>
    <x v="0"/>
    <x v="0"/>
    <n v="19"/>
    <n v="54"/>
    <n v="154"/>
    <n v="7023.6804000000002"/>
    <n v="369.66738947368401"/>
    <n v="2.8421052631578898"/>
    <n v="2.8518518518518499"/>
    <n v="986.43039999999996"/>
    <n v="0.14044352018067299"/>
    <n v="400.930399999999"/>
    <n v="5.7082665663431897E-2"/>
  </r>
  <r>
    <x v="1"/>
    <x v="264"/>
    <x v="264"/>
    <x v="5"/>
    <x v="22"/>
    <x v="4"/>
    <x v="0"/>
    <x v="0"/>
    <n v="24"/>
    <n v="64"/>
    <n v="201"/>
    <n v="10163.466"/>
    <n v="423.47775000000001"/>
    <n v="2.6666666666666701"/>
    <n v="3.140625"/>
    <n v="1431.9659999999999"/>
    <n v="0.14089347079037801"/>
    <n v="563.16599999999903"/>
    <n v="5.5410821465826599E-2"/>
  </r>
  <r>
    <x v="1"/>
    <x v="265"/>
    <x v="265"/>
    <x v="1"/>
    <x v="9"/>
    <x v="1"/>
    <x v="0"/>
    <x v="0"/>
    <n v="35"/>
    <n v="81"/>
    <n v="243"/>
    <n v="9514.8559999999998"/>
    <n v="271.85302857142898"/>
    <n v="2.3142857142857101"/>
    <n v="3"/>
    <n v="2219.8560000000002"/>
    <n v="0.23330421395762599"/>
    <n v="968.28599999999904"/>
    <n v="0.101765701971738"/>
  </r>
  <r>
    <x v="1"/>
    <x v="266"/>
    <x v="266"/>
    <x v="4"/>
    <x v="32"/>
    <x v="3"/>
    <x v="0"/>
    <x v="1"/>
    <n v="98"/>
    <n v="333"/>
    <n v="1428"/>
    <n v="60238.289599999996"/>
    <n v="614.67642448979598"/>
    <n v="3.3979591836734699"/>
    <n v="4.2882882882882898"/>
    <n v="5218.0395999999901"/>
    <n v="8.6623302797096596E-2"/>
    <n v="1815.9395999999899"/>
    <n v="3.0145935617667201E-2"/>
  </r>
  <r>
    <x v="1"/>
    <x v="267"/>
    <x v="267"/>
    <x v="2"/>
    <x v="20"/>
    <x v="2"/>
    <x v="0"/>
    <x v="0"/>
    <n v="33"/>
    <n v="51"/>
    <n v="132"/>
    <n v="6145.3440000000001"/>
    <n v="186.22254545454601"/>
    <n v="1.5454545454545501"/>
    <n v="2.5882352941176499"/>
    <n v="1851.3440000000001"/>
    <n v="0.30125962029139403"/>
    <n v="739.24400000000003"/>
    <n v="0.120293347288614"/>
  </r>
  <r>
    <x v="1"/>
    <x v="268"/>
    <x v="268"/>
    <x v="0"/>
    <x v="0"/>
    <x v="0"/>
    <x v="0"/>
    <x v="0"/>
    <n v="48"/>
    <n v="66"/>
    <n v="165"/>
    <n v="8629.8799999999992"/>
    <n v="179.789166666667"/>
    <n v="1.375"/>
    <n v="2.5"/>
    <n v="2005.38"/>
    <n v="0.23237634822268699"/>
    <n v="595.38"/>
    <n v="6.8990530575164397E-2"/>
  </r>
  <r>
    <x v="1"/>
    <x v="269"/>
    <x v="269"/>
    <x v="4"/>
    <x v="19"/>
    <x v="3"/>
    <x v="1"/>
    <x v="1"/>
    <n v="105"/>
    <n v="187"/>
    <n v="714"/>
    <n v="31817.104800000001"/>
    <n v="303.02004571428603"/>
    <n v="1.78095238095238"/>
    <n v="3.8181818181818201"/>
    <n v="3218.6047999999901"/>
    <n v="0.101159575022049"/>
    <n v="-242.09520000000501"/>
    <n v="-7.6089638426185503E-3"/>
  </r>
  <r>
    <x v="1"/>
    <x v="269"/>
    <x v="269"/>
    <x v="0"/>
    <x v="26"/>
    <x v="3"/>
    <x v="1"/>
    <x v="1"/>
    <n v="101"/>
    <n v="137"/>
    <n v="508"/>
    <n v="19224.225600000002"/>
    <n v="190.33886732673301"/>
    <n v="1.3564356435643601"/>
    <n v="3.7080291970802901"/>
    <n v="839.72559999999703"/>
    <n v="4.3680594343420399E-2"/>
    <n v="-2125.2743999999998"/>
    <n v="-0.110551886157641"/>
  </r>
  <r>
    <x v="1"/>
    <x v="269"/>
    <x v="269"/>
    <x v="1"/>
    <x v="1"/>
    <x v="3"/>
    <x v="1"/>
    <x v="2"/>
    <n v="119"/>
    <n v="439"/>
    <n v="2043"/>
    <n v="79476.747600000002"/>
    <n v="667.87182857142795"/>
    <n v="3.6890756302521002"/>
    <n v="4.6537585421412304"/>
    <n v="9573.7475999999897"/>
    <n v="0.120459730538847"/>
    <n v="5121.2075999999897"/>
    <n v="6.4436552257707003E-2"/>
  </r>
  <r>
    <x v="1"/>
    <x v="270"/>
    <x v="270"/>
    <x v="5"/>
    <x v="16"/>
    <x v="4"/>
    <x v="0"/>
    <x v="1"/>
    <n v="60"/>
    <n v="129"/>
    <n v="583"/>
    <n v="28979.402399999999"/>
    <n v="482.99004000000002"/>
    <n v="2.15"/>
    <n v="4.5193798449612403"/>
    <n v="3643.1523999999999"/>
    <n v="0.12571523559091699"/>
    <n v="1508.9423999999999"/>
    <n v="5.2069479527983603E-2"/>
  </r>
  <r>
    <x v="1"/>
    <x v="271"/>
    <x v="271"/>
    <x v="0"/>
    <x v="0"/>
    <x v="0"/>
    <x v="0"/>
    <x v="1"/>
    <n v="45"/>
    <n v="105"/>
    <n v="448"/>
    <n v="25438.815999999999"/>
    <n v="565.30702222222203"/>
    <n v="2.3333333333333299"/>
    <n v="4.2666666666666702"/>
    <n v="5446.8159999999998"/>
    <n v="0.21411436758691901"/>
    <n v="4083.3159999999998"/>
    <n v="0.16051517492009101"/>
  </r>
  <r>
    <x v="1"/>
    <x v="272"/>
    <x v="272"/>
    <x v="0"/>
    <x v="0"/>
    <x v="0"/>
    <x v="0"/>
    <x v="0"/>
    <n v="5"/>
    <n v="13"/>
    <n v="34"/>
    <n v="1343"/>
    <n v="268.60000000000002"/>
    <n v="2.6"/>
    <n v="2.6153846153846199"/>
    <n v="0"/>
    <n v="0"/>
    <n v="-153"/>
    <n v="-0.113924050632911"/>
  </r>
  <r>
    <x v="1"/>
    <x v="273"/>
    <x v="273"/>
    <x v="4"/>
    <x v="19"/>
    <x v="3"/>
    <x v="0"/>
    <x v="1"/>
    <n v="63"/>
    <n v="180"/>
    <n v="556"/>
    <n v="24736.745999999999"/>
    <n v="392.646761904762"/>
    <n v="2.8571428571428599"/>
    <n v="3.0888888888888899"/>
    <n v="3485.2460000000001"/>
    <n v="0.14089347079037801"/>
    <n v="1336.9960000000001"/>
    <n v="5.4048984454139498E-2"/>
  </r>
  <r>
    <x v="1"/>
    <x v="274"/>
    <x v="274"/>
    <x v="2"/>
    <x v="21"/>
    <x v="2"/>
    <x v="0"/>
    <x v="2"/>
    <n v="115"/>
    <n v="413"/>
    <n v="1843"/>
    <n v="77286.698999999993"/>
    <n v="672.05825217391305"/>
    <n v="3.5913043478260902"/>
    <n v="4.4624697336561701"/>
    <n v="9613.4489999999896"/>
    <n v="0.124386849540566"/>
    <n v="5487.3989999999903"/>
    <n v="7.1000561170299098E-2"/>
  </r>
  <r>
    <x v="1"/>
    <x v="275"/>
    <x v="275"/>
    <x v="3"/>
    <x v="24"/>
    <x v="5"/>
    <x v="0"/>
    <x v="0"/>
    <n v="2"/>
    <n v="2"/>
    <n v="3"/>
    <n v="51.216000000000001"/>
    <n v="25.608000000000001"/>
    <n v="1"/>
    <n v="1.5"/>
    <n v="7.2159999999999904"/>
    <n v="0.14089347079037801"/>
    <n v="-56.984000000000002"/>
    <n v="-1.11262105592003"/>
  </r>
  <r>
    <x v="1"/>
    <x v="277"/>
    <x v="277"/>
    <x v="1"/>
    <x v="1"/>
    <x v="1"/>
    <x v="0"/>
    <x v="0"/>
    <n v="56"/>
    <n v="83"/>
    <n v="194"/>
    <n v="9420.6420000000107"/>
    <n v="168.22575000000001"/>
    <n v="1.4821428571428601"/>
    <n v="2.3373493975903599"/>
    <n v="1091.1420000000001"/>
    <n v="0.11582459029862301"/>
    <n v="-856.45800000000099"/>
    <n v="-9.0912912304702803E-2"/>
  </r>
  <r>
    <x v="1"/>
    <x v="278"/>
    <x v="278"/>
    <x v="3"/>
    <x v="13"/>
    <x v="0"/>
    <x v="1"/>
    <x v="0"/>
    <n v="29"/>
    <n v="38"/>
    <n v="132"/>
    <n v="5841.5339999999997"/>
    <n v="201.432206896552"/>
    <n v="1.31034482758621"/>
    <n v="3.4736842105263199"/>
    <n v="823.03399999999897"/>
    <n v="0.14089347079037801"/>
    <n v="-117.766000000001"/>
    <n v="-2.0160115476517099E-2"/>
  </r>
  <r>
    <x v="1"/>
    <x v="278"/>
    <x v="278"/>
    <x v="0"/>
    <x v="15"/>
    <x v="0"/>
    <x v="1"/>
    <x v="1"/>
    <n v="119"/>
    <n v="182"/>
    <n v="485"/>
    <n v="21355.616999999998"/>
    <n v="179.45896638655501"/>
    <n v="1.52941176470588"/>
    <n v="2.6648351648351598"/>
    <n v="3008.8670000000002"/>
    <n v="0.14089347079037801"/>
    <n v="-505.13300000000203"/>
    <n v="-2.3653402287557499E-2"/>
  </r>
  <r>
    <x v="1"/>
    <x v="278"/>
    <x v="278"/>
    <x v="1"/>
    <x v="3"/>
    <x v="0"/>
    <x v="1"/>
    <x v="1"/>
    <n v="73"/>
    <n v="243"/>
    <n v="1158"/>
    <n v="42281.427000000003"/>
    <n v="579.19763013698605"/>
    <n v="3.3287671232876699"/>
    <n v="4.7654320987654302"/>
    <n v="5957.1769999999997"/>
    <n v="0.14089347079037801"/>
    <n v="3262.877"/>
    <n v="7.71704559545731E-2"/>
  </r>
  <r>
    <x v="1"/>
    <x v="279"/>
    <x v="279"/>
    <x v="3"/>
    <x v="23"/>
    <x v="5"/>
    <x v="0"/>
    <x v="0"/>
    <n v="41"/>
    <n v="78"/>
    <n v="141"/>
    <n v="5938.0720000000101"/>
    <n v="144.83102439024401"/>
    <n v="1.90243902439024"/>
    <n v="1.8076923076923099"/>
    <n v="1257.8219999999999"/>
    <n v="0.21182329887546"/>
    <n v="-98.427999999999997"/>
    <n v="-1.6575750512961101E-2"/>
  </r>
  <r>
    <x v="1"/>
    <x v="412"/>
    <x v="412"/>
    <x v="5"/>
    <x v="39"/>
    <x v="4"/>
    <x v="0"/>
    <x v="0"/>
    <n v="42"/>
    <n v="69"/>
    <n v="195"/>
    <n v="9624.84"/>
    <n v="229.16285714285701"/>
    <n v="1.6428571428571399"/>
    <n v="2.8260869565217401"/>
    <n v="1703.34"/>
    <n v="0.17697333150473099"/>
    <n v="234.54"/>
    <n v="2.4368197289513401E-2"/>
  </r>
  <r>
    <x v="1"/>
    <x v="280"/>
    <x v="280"/>
    <x v="2"/>
    <x v="2"/>
    <x v="2"/>
    <x v="0"/>
    <x v="0"/>
    <n v="35"/>
    <n v="44"/>
    <n v="71"/>
    <n v="3300.232"/>
    <n v="94.292342857142899"/>
    <n v="1.25714285714286"/>
    <n v="1.61363636363636"/>
    <n v="730.73199999999997"/>
    <n v="0.221418373011352"/>
    <n v="-437.66800000000001"/>
    <n v="-0.13261734326556401"/>
  </r>
  <r>
    <x v="1"/>
    <x v="281"/>
    <x v="281"/>
    <x v="3"/>
    <x v="4"/>
    <x v="5"/>
    <x v="0"/>
    <x v="3"/>
    <n v="145"/>
    <n v="1068"/>
    <n v="5865"/>
    <n v="226221.5845"/>
    <n v="1560.1488586206899"/>
    <n v="7.36551724137931"/>
    <n v="5.4915730337078603"/>
    <n v="17144.334500000001"/>
    <n v="7.5785582255083306E-2"/>
    <n v="11511.3845"/>
    <n v="5.0885438387511701E-2"/>
  </r>
  <r>
    <x v="1"/>
    <x v="282"/>
    <x v="282"/>
    <x v="3"/>
    <x v="23"/>
    <x v="5"/>
    <x v="0"/>
    <x v="0"/>
    <n v="9"/>
    <n v="14"/>
    <n v="41"/>
    <n v="993.27200000000005"/>
    <n v="110.363555555556"/>
    <n v="1.55555555555556"/>
    <n v="2.9285714285714302"/>
    <n v="276.77199999999999"/>
    <n v="0.27864673523465899"/>
    <n v="-17.628"/>
    <n v="-1.77474045377299E-2"/>
  </r>
  <r>
    <x v="1"/>
    <x v="283"/>
    <x v="283"/>
    <x v="0"/>
    <x v="0"/>
    <x v="0"/>
    <x v="0"/>
    <x v="0"/>
    <n v="27"/>
    <n v="49"/>
    <n v="121"/>
    <n v="5682.0888000000004"/>
    <n v="210.44773333333299"/>
    <n v="1.81481481481481"/>
    <n v="2.4693877551020398"/>
    <n v="813.83879999999999"/>
    <n v="0.143228806983798"/>
    <n v="8.8387999999995692"/>
    <n v="1.5555547107957101E-3"/>
  </r>
  <r>
    <x v="1"/>
    <x v="284"/>
    <x v="284"/>
    <x v="0"/>
    <x v="15"/>
    <x v="0"/>
    <x v="0"/>
    <x v="0"/>
    <n v="31"/>
    <n v="74"/>
    <n v="191"/>
    <n v="12400.281000000001"/>
    <n v="400.009064516129"/>
    <n v="2.3870967741935498"/>
    <n v="2.5810810810810798"/>
    <n v="3595.7809999999999"/>
    <n v="0.289975767484624"/>
    <n v="2654.2809999999999"/>
    <n v="0.21405006870408799"/>
  </r>
  <r>
    <x v="1"/>
    <x v="285"/>
    <x v="285"/>
    <x v="3"/>
    <x v="17"/>
    <x v="5"/>
    <x v="0"/>
    <x v="0"/>
    <n v="27"/>
    <n v="36"/>
    <n v="54"/>
    <n v="2971.5680000000002"/>
    <n v="110.058074074074"/>
    <n v="1.3333333333333299"/>
    <n v="1.5"/>
    <n v="706.06799999999998"/>
    <n v="0.23760788916827699"/>
    <n v="-170.53200000000001"/>
    <n v="-5.7387884106976601E-2"/>
  </r>
  <r>
    <x v="1"/>
    <x v="286"/>
    <x v="286"/>
    <x v="3"/>
    <x v="24"/>
    <x v="5"/>
    <x v="0"/>
    <x v="2"/>
    <n v="137"/>
    <n v="541"/>
    <n v="2196"/>
    <n v="91691.480999999898"/>
    <n v="669.28088321167797"/>
    <n v="3.9489051094890502"/>
    <n v="4.0591497227356701"/>
    <n v="12918.731"/>
    <n v="0.14089347079037801"/>
    <n v="8082.6809999999896"/>
    <n v="8.8150839225729097E-2"/>
  </r>
  <r>
    <x v="1"/>
    <x v="287"/>
    <x v="287"/>
    <x v="0"/>
    <x v="0"/>
    <x v="0"/>
    <x v="0"/>
    <x v="0"/>
    <n v="4"/>
    <n v="19"/>
    <n v="28"/>
    <n v="1912.576"/>
    <n v="478.14400000000001"/>
    <n v="4.75"/>
    <n v="1.4736842105263199"/>
    <n v="391.57600000000002"/>
    <n v="0.20473748494177499"/>
    <n v="261.07600000000002"/>
    <n v="0.13650490228885001"/>
  </r>
  <r>
    <x v="1"/>
    <x v="288"/>
    <x v="288"/>
    <x v="5"/>
    <x v="10"/>
    <x v="4"/>
    <x v="0"/>
    <x v="0"/>
    <n v="20"/>
    <n v="45"/>
    <n v="117"/>
    <n v="5096.6639999999998"/>
    <n v="254.83320000000001"/>
    <n v="2.25"/>
    <n v="2.6"/>
    <n v="1520.164"/>
    <n v="0.29826647391313199"/>
    <n v="806.75400000000002"/>
    <n v="0.15829059949802399"/>
  </r>
  <r>
    <x v="1"/>
    <x v="413"/>
    <x v="410"/>
    <x v="5"/>
    <x v="39"/>
    <x v="4"/>
    <x v="0"/>
    <x v="0"/>
    <n v="17"/>
    <n v="59"/>
    <n v="165"/>
    <n v="7255.48"/>
    <n v="426.792941176471"/>
    <n v="3.47058823529412"/>
    <n v="2.79661016949153"/>
    <n v="1835.23"/>
    <n v="0.25294398165248899"/>
    <n v="1204.6099999999999"/>
    <n v="0.166027609475872"/>
  </r>
  <r>
    <x v="1"/>
    <x v="289"/>
    <x v="289"/>
    <x v="5"/>
    <x v="10"/>
    <x v="4"/>
    <x v="0"/>
    <x v="0"/>
    <n v="29"/>
    <n v="68"/>
    <n v="149"/>
    <n v="7769.2079999999996"/>
    <n v="267.90372413793102"/>
    <n v="2.3448275862068999"/>
    <n v="2.1911764705882399"/>
    <n v="1832.9580000000001"/>
    <n v="0.235925978555343"/>
    <n v="794.35799999999995"/>
    <n v="0.102244398656851"/>
  </r>
  <r>
    <x v="1"/>
    <x v="290"/>
    <x v="290"/>
    <x v="0"/>
    <x v="26"/>
    <x v="0"/>
    <x v="0"/>
    <x v="0"/>
    <n v="47"/>
    <n v="56"/>
    <n v="219"/>
    <n v="9149.4284000000007"/>
    <n v="194.66868936170201"/>
    <n v="1.19148936170213"/>
    <n v="3.91071428571429"/>
    <n v="1061.1784"/>
    <n v="0.115983026874116"/>
    <n v="-310.82159999999999"/>
    <n v="-3.3971695980483302E-2"/>
  </r>
  <r>
    <x v="1"/>
    <x v="291"/>
    <x v="291"/>
    <x v="4"/>
    <x v="19"/>
    <x v="3"/>
    <x v="0"/>
    <x v="1"/>
    <n v="64"/>
    <n v="177"/>
    <n v="898"/>
    <n v="35160.374799999998"/>
    <n v="549.38085624999997"/>
    <n v="2.765625"/>
    <n v="5.0734463276836204"/>
    <n v="5721.6247999999996"/>
    <n v="0.162729346104695"/>
    <n v="3544.0248000000001"/>
    <n v="0.100795990377213"/>
  </r>
  <r>
    <x v="1"/>
    <x v="292"/>
    <x v="413"/>
    <x v="2"/>
    <x v="35"/>
    <x v="2"/>
    <x v="0"/>
    <x v="0"/>
    <n v="24"/>
    <n v="33"/>
    <n v="110"/>
    <n v="5732.7060000000001"/>
    <n v="238.86275000000001"/>
    <n v="1.375"/>
    <n v="3.3333333333333299"/>
    <n v="835.20599999999899"/>
    <n v="0.14569140646668399"/>
    <n v="30.905999999999398"/>
    <n v="5.3911712897886897E-3"/>
  </r>
  <r>
    <x v="1"/>
    <x v="292"/>
    <x v="292"/>
    <x v="4"/>
    <x v="14"/>
    <x v="3"/>
    <x v="0"/>
    <x v="1"/>
    <n v="72"/>
    <n v="108"/>
    <n v="392"/>
    <n v="18525.2192"/>
    <n v="257.29471111111098"/>
    <n v="1.5"/>
    <n v="3.6296296296296302"/>
    <n v="2560.2192"/>
    <n v="0.138201830291973"/>
    <n v="209.419199999998"/>
    <n v="1.13045463991054E-2"/>
  </r>
  <r>
    <x v="1"/>
    <x v="293"/>
    <x v="293"/>
    <x v="2"/>
    <x v="2"/>
    <x v="2"/>
    <x v="0"/>
    <x v="0"/>
    <n v="24"/>
    <n v="33"/>
    <n v="71"/>
    <n v="3133.8319999999999"/>
    <n v="130.576333333333"/>
    <n v="1.375"/>
    <n v="2.15151515151515"/>
    <n v="770.08199999999999"/>
    <n v="0.24573174311832899"/>
    <n v="-34.217999999999897"/>
    <n v="-1.0918900566463E-2"/>
  </r>
  <r>
    <x v="1"/>
    <x v="294"/>
    <x v="294"/>
    <x v="0"/>
    <x v="15"/>
    <x v="0"/>
    <x v="1"/>
    <x v="1"/>
    <n v="36"/>
    <n v="91"/>
    <n v="471"/>
    <n v="17945.771700000001"/>
    <n v="498.49365833333297"/>
    <n v="2.5277777777777799"/>
    <n v="5.1758241758241796"/>
    <n v="1848.0217"/>
    <n v="0.102978112665949"/>
    <n v="750.02170000000206"/>
    <n v="4.1793783657684797E-2"/>
  </r>
  <r>
    <x v="1"/>
    <x v="295"/>
    <x v="295"/>
    <x v="5"/>
    <x v="10"/>
    <x v="4"/>
    <x v="0"/>
    <x v="0"/>
    <n v="45"/>
    <n v="70"/>
    <n v="133"/>
    <n v="6085.3360000000002"/>
    <n v="135.229688888889"/>
    <n v="1.55555555555556"/>
    <n v="1.9"/>
    <n v="1229.586"/>
    <n v="0.20205720768746399"/>
    <n v="-339.41399999999999"/>
    <n v="-5.5775720518965503E-2"/>
  </r>
  <r>
    <x v="1"/>
    <x v="296"/>
    <x v="296"/>
    <x v="0"/>
    <x v="15"/>
    <x v="1"/>
    <x v="1"/>
    <x v="0"/>
    <n v="16"/>
    <n v="44"/>
    <n v="118"/>
    <n v="4582.9283999999998"/>
    <n v="286.43302499999999"/>
    <n v="2.75"/>
    <n v="2.6818181818181799"/>
    <n v="-76.821600000000302"/>
    <n v="-1.6762557320337001E-2"/>
    <n v="-568.32159999999999"/>
    <n v="-0.124008396029054"/>
  </r>
  <r>
    <x v="1"/>
    <x v="296"/>
    <x v="296"/>
    <x v="1"/>
    <x v="3"/>
    <x v="1"/>
    <x v="1"/>
    <x v="2"/>
    <n v="148"/>
    <n v="504"/>
    <n v="3974"/>
    <n v="149341.42120000001"/>
    <n v="1009.06365675676"/>
    <n v="3.4054054054054101"/>
    <n v="7.8849206349206398"/>
    <n v="428.92119999999198"/>
    <n v="2.8720846269808501E-3"/>
    <n v="-5055.4688000000097"/>
    <n v="-3.3851752309425699E-2"/>
  </r>
  <r>
    <x v="1"/>
    <x v="297"/>
    <x v="297"/>
    <x v="5"/>
    <x v="10"/>
    <x v="4"/>
    <x v="0"/>
    <x v="0"/>
    <n v="17"/>
    <n v="17"/>
    <n v="45"/>
    <n v="2271.64"/>
    <n v="133.62588235294101"/>
    <n v="1"/>
    <n v="2.6470588235294099"/>
    <n v="433.14"/>
    <n v="0.19067281787607199"/>
    <n v="-148.26"/>
    <n v="-6.5265623074078696E-2"/>
  </r>
  <r>
    <x v="1"/>
    <x v="414"/>
    <x v="414"/>
    <x v="4"/>
    <x v="32"/>
    <x v="1"/>
    <x v="1"/>
    <x v="0"/>
    <n v="17"/>
    <n v="37"/>
    <n v="175"/>
    <n v="7069.5042000000003"/>
    <n v="415.853188235294"/>
    <n v="2.1764705882352899"/>
    <n v="4.7297297297297298"/>
    <n v="728.00419999999997"/>
    <n v="0.102978112665949"/>
    <n v="160.30420000000001"/>
    <n v="2.2675451554297101E-2"/>
  </r>
  <r>
    <x v="1"/>
    <x v="414"/>
    <x v="414"/>
    <x v="0"/>
    <x v="26"/>
    <x v="1"/>
    <x v="1"/>
    <x v="1"/>
    <n v="41"/>
    <n v="129"/>
    <n v="424"/>
    <n v="16491.236400000002"/>
    <n v="402.22527804878001"/>
    <n v="3.1463414634146298"/>
    <n v="3.2868217054263602"/>
    <n v="1698.2364"/>
    <n v="0.102978112665949"/>
    <n v="424.23640000000103"/>
    <n v="2.5724960197647799E-2"/>
  </r>
  <r>
    <x v="1"/>
    <x v="414"/>
    <x v="414"/>
    <x v="1"/>
    <x v="9"/>
    <x v="1"/>
    <x v="1"/>
    <x v="3"/>
    <n v="249"/>
    <n v="803"/>
    <n v="3749"/>
    <n v="160540.6758"/>
    <n v="644.74166987951799"/>
    <n v="3.22489959839357"/>
    <n v="4.66874221668742"/>
    <n v="16532.175800000001"/>
    <n v="0.102978112665949"/>
    <n v="7366.0658000000103"/>
    <n v="4.58828627903409E-2"/>
  </r>
  <r>
    <x v="1"/>
    <x v="298"/>
    <x v="298"/>
    <x v="2"/>
    <x v="30"/>
    <x v="2"/>
    <x v="1"/>
    <x v="1"/>
    <n v="56"/>
    <n v="145"/>
    <n v="404"/>
    <n v="17074.716"/>
    <n v="304.90564285714299"/>
    <n v="2.58928571428571"/>
    <n v="2.7862068965517199"/>
    <n v="2405.7159999999999"/>
    <n v="0.14089347079037801"/>
    <n v="454.21599999999802"/>
    <n v="2.6601672320640601E-2"/>
  </r>
  <r>
    <x v="1"/>
    <x v="298"/>
    <x v="298"/>
    <x v="4"/>
    <x v="5"/>
    <x v="2"/>
    <x v="1"/>
    <x v="3"/>
    <n v="140"/>
    <n v="1006"/>
    <n v="4882"/>
    <n v="207454.77299999999"/>
    <n v="1481.8198071428601"/>
    <n v="7.1857142857142904"/>
    <n v="4.8528827037773397"/>
    <n v="29229.023000000001"/>
    <n v="0.14089347079037801"/>
    <n v="23828.902999999998"/>
    <n v="0.114863122479231"/>
  </r>
  <r>
    <x v="1"/>
    <x v="298"/>
    <x v="298"/>
    <x v="0"/>
    <x v="6"/>
    <x v="2"/>
    <x v="1"/>
    <x v="1"/>
    <n v="243"/>
    <n v="396"/>
    <n v="1306"/>
    <n v="55355.765999999901"/>
    <n v="227.801506172839"/>
    <n v="1.62962962962963"/>
    <n v="3.2979797979797998"/>
    <n v="7799.2659999999996"/>
    <n v="0.14089347079037801"/>
    <n v="599.26599999999496"/>
    <n v="1.0825719582671801E-2"/>
  </r>
  <r>
    <x v="1"/>
    <x v="298"/>
    <x v="298"/>
    <x v="1"/>
    <x v="1"/>
    <x v="2"/>
    <x v="1"/>
    <x v="1"/>
    <n v="128"/>
    <n v="200"/>
    <n v="562"/>
    <n v="23990.330999999998"/>
    <n v="187.42446093749999"/>
    <n v="1.5625"/>
    <n v="2.81"/>
    <n v="3380.0810000000001"/>
    <n v="0.14089347079037801"/>
    <n v="-1083.9190000000001"/>
    <n v="-4.5181494161126899E-2"/>
  </r>
  <r>
    <x v="1"/>
    <x v="299"/>
    <x v="299"/>
    <x v="4"/>
    <x v="32"/>
    <x v="3"/>
    <x v="0"/>
    <x v="2"/>
    <n v="127"/>
    <n v="349"/>
    <n v="1692"/>
    <n v="79108.617599999998"/>
    <n v="622.90250078740098"/>
    <n v="2.7480314960629899"/>
    <n v="4.8481375358166199"/>
    <n v="11668.8676"/>
    <n v="0.14750438010434899"/>
    <n v="7350.1675999999898"/>
    <n v="9.2912350423880893E-2"/>
  </r>
  <r>
    <x v="1"/>
    <x v="300"/>
    <x v="300"/>
    <x v="2"/>
    <x v="30"/>
    <x v="2"/>
    <x v="0"/>
    <x v="0"/>
    <n v="22"/>
    <n v="41"/>
    <n v="101"/>
    <n v="4509.6270000000004"/>
    <n v="204.98304545454499"/>
    <n v="1.86363636363636"/>
    <n v="2.4634146341463401"/>
    <n v="635.37699999999995"/>
    <n v="0.14089347079037801"/>
    <n v="-113.723"/>
    <n v="-2.5217828436808799E-2"/>
  </r>
  <r>
    <x v="1"/>
    <x v="301"/>
    <x v="301"/>
    <x v="3"/>
    <x v="17"/>
    <x v="5"/>
    <x v="0"/>
    <x v="0"/>
    <n v="9"/>
    <n v="18"/>
    <n v="75"/>
    <n v="3649"/>
    <n v="405.444444444444"/>
    <n v="2"/>
    <n v="4.1666666666666696"/>
    <n v="653"/>
    <n v="0.17895313784598499"/>
    <n v="354.2"/>
    <n v="9.7067689778021299E-2"/>
  </r>
  <r>
    <x v="1"/>
    <x v="415"/>
    <x v="415"/>
    <x v="5"/>
    <x v="39"/>
    <x v="4"/>
    <x v="0"/>
    <x v="0"/>
    <n v="12"/>
    <n v="12"/>
    <n v="17"/>
    <n v="539.06399999999996"/>
    <n v="44.921999999999997"/>
    <n v="1"/>
    <n v="1.4166666666666701"/>
    <n v="133.06399999999999"/>
    <n v="0.24684267545226499"/>
    <n v="-277.33600000000001"/>
    <n v="-0.51447694522357301"/>
  </r>
  <r>
    <x v="1"/>
    <x v="302"/>
    <x v="302"/>
    <x v="5"/>
    <x v="16"/>
    <x v="4"/>
    <x v="0"/>
    <x v="0"/>
    <n v="40"/>
    <n v="58"/>
    <n v="152"/>
    <n v="6715.3263999999999"/>
    <n v="167.88316"/>
    <n v="1.45"/>
    <n v="2.6206896551724101"/>
    <n v="569.57639999999901"/>
    <n v="8.4817381326393798E-2"/>
    <n v="-820.02360000000101"/>
    <n v="-0.122112247589336"/>
  </r>
  <r>
    <x v="1"/>
    <x v="303"/>
    <x v="303"/>
    <x v="0"/>
    <x v="15"/>
    <x v="0"/>
    <x v="0"/>
    <x v="0"/>
    <n v="32"/>
    <n v="41"/>
    <n v="148"/>
    <n v="7909.902"/>
    <n v="247.1844375"/>
    <n v="1.28125"/>
    <n v="3.6097560975609801"/>
    <n v="1763.902"/>
    <n v="0.22299922299922301"/>
    <n v="826.90200000000004"/>
    <n v="0.104540106818011"/>
  </r>
  <r>
    <x v="1"/>
    <x v="304"/>
    <x v="304"/>
    <x v="4"/>
    <x v="32"/>
    <x v="3"/>
    <x v="0"/>
    <x v="1"/>
    <n v="63"/>
    <n v="207"/>
    <n v="820"/>
    <n v="33896.016000000003"/>
    <n v="538.03200000000004"/>
    <n v="3.28571428571429"/>
    <n v="3.9613526570048299"/>
    <n v="6339.2659999999996"/>
    <n v="0.18702097615247701"/>
    <n v="4161.866"/>
    <n v="0.12278333831327"/>
  </r>
  <r>
    <x v="1"/>
    <x v="305"/>
    <x v="305"/>
    <x v="3"/>
    <x v="17"/>
    <x v="5"/>
    <x v="0"/>
    <x v="0"/>
    <n v="5"/>
    <n v="17"/>
    <n v="35"/>
    <n v="2028.52"/>
    <n v="405.70400000000001"/>
    <n v="3.4"/>
    <n v="2.0588235294117601"/>
    <n v="550.52"/>
    <n v="0.27138997890087402"/>
    <n v="376.82"/>
    <n v="0.18576104746317501"/>
  </r>
  <r>
    <x v="1"/>
    <x v="306"/>
    <x v="306"/>
    <x v="5"/>
    <x v="22"/>
    <x v="4"/>
    <x v="0"/>
    <x v="1"/>
    <n v="90"/>
    <n v="293"/>
    <n v="1188"/>
    <n v="42671.366999999998"/>
    <n v="474.12630000000001"/>
    <n v="3.25555555555556"/>
    <n v="4.0546075085324196"/>
    <n v="6012.1170000000002"/>
    <n v="0.14089347079037801"/>
    <n v="2690.5169999999998"/>
    <n v="6.3052046117950594E-2"/>
  </r>
  <r>
    <x v="1"/>
    <x v="307"/>
    <x v="307"/>
    <x v="5"/>
    <x v="22"/>
    <x v="4"/>
    <x v="0"/>
    <x v="1"/>
    <n v="58"/>
    <n v="172"/>
    <n v="746"/>
    <n v="29921.878000000001"/>
    <n v="515.89444827586203"/>
    <n v="2.9655172413793101"/>
    <n v="4.3372093023255802"/>
    <n v="3006.8780000000002"/>
    <n v="0.100490951804562"/>
    <n v="890.01799999999798"/>
    <n v="2.9744723910711701E-2"/>
  </r>
  <r>
    <x v="1"/>
    <x v="308"/>
    <x v="308"/>
    <x v="3"/>
    <x v="24"/>
    <x v="5"/>
    <x v="0"/>
    <x v="0"/>
    <n v="17"/>
    <n v="59"/>
    <n v="241"/>
    <n v="10972.446"/>
    <n v="645.43799999999999"/>
    <n v="3.47058823529412"/>
    <n v="4.0847457627118597"/>
    <n v="1545.9459999999999"/>
    <n v="0.14089347079037801"/>
    <n v="955.695999999999"/>
    <n v="8.7099631203470904E-2"/>
  </r>
  <r>
    <x v="1"/>
    <x v="309"/>
    <x v="309"/>
    <x v="5"/>
    <x v="10"/>
    <x v="4"/>
    <x v="0"/>
    <x v="0"/>
    <n v="20"/>
    <n v="20"/>
    <n v="83"/>
    <n v="3424.136"/>
    <n v="171.20679999999999"/>
    <n v="1"/>
    <n v="4.1500000000000004"/>
    <n v="990.63599999999997"/>
    <n v="0.289309770406315"/>
    <n v="306.63600000000002"/>
    <n v="8.9551349595927199E-2"/>
  </r>
  <r>
    <x v="1"/>
    <x v="310"/>
    <x v="310"/>
    <x v="5"/>
    <x v="10"/>
    <x v="4"/>
    <x v="0"/>
    <x v="0"/>
    <n v="7"/>
    <n v="16"/>
    <n v="24"/>
    <n v="1196.6079999999999"/>
    <n v="170.94399999999999"/>
    <n v="2.28571428571429"/>
    <n v="1.5"/>
    <n v="282.108"/>
    <n v="0.23575640477081899"/>
    <n v="31.908000000000001"/>
    <n v="2.6665374124191E-2"/>
  </r>
  <r>
    <x v="1"/>
    <x v="311"/>
    <x v="311"/>
    <x v="3"/>
    <x v="17"/>
    <x v="5"/>
    <x v="0"/>
    <x v="0"/>
    <n v="8"/>
    <n v="28"/>
    <n v="72"/>
    <n v="3811.424"/>
    <n v="476.428"/>
    <n v="3.5"/>
    <n v="2.5714285714285698"/>
    <n v="761.92399999999998"/>
    <n v="0.19990533721779599"/>
    <n v="483.12400000000002"/>
    <n v="0.12675682369634"/>
  </r>
  <r>
    <x v="1"/>
    <x v="312"/>
    <x v="312"/>
    <x v="2"/>
    <x v="21"/>
    <x v="2"/>
    <x v="0"/>
    <x v="0"/>
    <n v="13"/>
    <n v="42"/>
    <n v="96"/>
    <n v="3822.8670000000002"/>
    <n v="294.06669230769199"/>
    <n v="3.2307692307692299"/>
    <n v="2.28571428571429"/>
    <n v="538.61699999999996"/>
    <n v="0.14089347079037801"/>
    <n v="77.516999999999499"/>
    <n v="2.02771898682323E-2"/>
  </r>
  <r>
    <x v="1"/>
    <x v="313"/>
    <x v="313"/>
    <x v="4"/>
    <x v="14"/>
    <x v="0"/>
    <x v="1"/>
    <x v="0"/>
    <n v="9"/>
    <n v="28"/>
    <n v="111"/>
    <n v="3532.1579999999999"/>
    <n v="392.46199999999999"/>
    <n v="3.1111111111111098"/>
    <n v="3.96428571428571"/>
    <n v="497.65800000000002"/>
    <n v="0.14089347079037801"/>
    <n v="187.858"/>
    <n v="5.31850500458926E-2"/>
  </r>
  <r>
    <x v="1"/>
    <x v="313"/>
    <x v="313"/>
    <x v="0"/>
    <x v="6"/>
    <x v="0"/>
    <x v="1"/>
    <x v="3"/>
    <n v="196"/>
    <n v="1395"/>
    <n v="7594"/>
    <n v="332831.54100000003"/>
    <n v="1698.12010714286"/>
    <n v="7.1173469387755102"/>
    <n v="5.4437275985663103"/>
    <n v="46893.790999999997"/>
    <n v="0.14089347079037801"/>
    <n v="40058.790999999997"/>
    <n v="0.120357556497327"/>
  </r>
  <r>
    <x v="1"/>
    <x v="313"/>
    <x v="313"/>
    <x v="1"/>
    <x v="11"/>
    <x v="0"/>
    <x v="1"/>
    <x v="0"/>
    <n v="20"/>
    <n v="42"/>
    <n v="78"/>
    <n v="3072.96"/>
    <n v="153.648"/>
    <n v="2.1"/>
    <n v="1.8571428571428601"/>
    <n v="432.96"/>
    <n v="0.14089347079037801"/>
    <n v="-277.44"/>
    <n v="-9.0284286160574906E-2"/>
  </r>
  <r>
    <x v="1"/>
    <x v="314"/>
    <x v="314"/>
    <x v="4"/>
    <x v="7"/>
    <x v="3"/>
    <x v="0"/>
    <x v="0"/>
    <n v="44"/>
    <n v="89"/>
    <n v="255"/>
    <n v="13737.96"/>
    <n v="312.226363636364"/>
    <n v="2.0227272727272698"/>
    <n v="2.8651685393258401"/>
    <n v="3511.46"/>
    <n v="0.25560272413080198"/>
    <n v="2049.56"/>
    <n v="0.14918954488148201"/>
  </r>
  <r>
    <x v="1"/>
    <x v="416"/>
    <x v="416"/>
    <x v="5"/>
    <x v="22"/>
    <x v="4"/>
    <x v="0"/>
    <x v="1"/>
    <n v="51"/>
    <n v="125"/>
    <n v="484"/>
    <n v="20777.098399999999"/>
    <n v="407.39408627451002"/>
    <n v="2.4509803921568598"/>
    <n v="3.8719999999999999"/>
    <n v="4030.5983999999999"/>
    <n v="0.19399236228288699"/>
    <n v="2198.7784000000001"/>
    <n v="0.10582701961887001"/>
  </r>
  <r>
    <x v="1"/>
    <x v="315"/>
    <x v="315"/>
    <x v="4"/>
    <x v="19"/>
    <x v="3"/>
    <x v="1"/>
    <x v="0"/>
    <n v="26"/>
    <n v="79"/>
    <n v="225"/>
    <n v="7193.55"/>
    <n v="276.67500000000001"/>
    <n v="3.0384615384615401"/>
    <n v="2.84810126582278"/>
    <n v="556.54999999999905"/>
    <n v="7.7367919872663601E-2"/>
    <n v="-336.35000000000099"/>
    <n v="-4.6757164404223298E-2"/>
  </r>
  <r>
    <x v="1"/>
    <x v="315"/>
    <x v="315"/>
    <x v="1"/>
    <x v="9"/>
    <x v="3"/>
    <x v="1"/>
    <x v="0"/>
    <n v="44"/>
    <n v="77"/>
    <n v="252"/>
    <n v="8957.2864000000009"/>
    <n v="203.574690909091"/>
    <n v="1.75"/>
    <n v="3.2727272727272698"/>
    <n v="1085.0364"/>
    <n v="0.121134498948253"/>
    <n v="-458.73360000000099"/>
    <n v="-5.1213456789770802E-2"/>
  </r>
  <r>
    <x v="1"/>
    <x v="417"/>
    <x v="417"/>
    <x v="5"/>
    <x v="39"/>
    <x v="4"/>
    <x v="0"/>
    <x v="0"/>
    <n v="24"/>
    <n v="55"/>
    <n v="138"/>
    <n v="5626.8959999999997"/>
    <n v="234.45400000000001"/>
    <n v="2.2916666666666701"/>
    <n v="2.5090909090909101"/>
    <n v="1515.396"/>
    <n v="0.269312956912657"/>
    <n v="657.98599999999999"/>
    <n v="0.116935873703726"/>
  </r>
  <r>
    <x v="1"/>
    <x v="316"/>
    <x v="316"/>
    <x v="4"/>
    <x v="7"/>
    <x v="3"/>
    <x v="0"/>
    <x v="0"/>
    <n v="12"/>
    <n v="21"/>
    <n v="47"/>
    <n v="2109.2240000000002"/>
    <n v="175.768666666667"/>
    <n v="1.75"/>
    <n v="2.2380952380952399"/>
    <n v="434.97399999999999"/>
    <n v="0.206224658926695"/>
    <n v="39.874000000000002"/>
    <n v="1.8904582917698601E-2"/>
  </r>
  <r>
    <x v="1"/>
    <x v="317"/>
    <x v="317"/>
    <x v="4"/>
    <x v="14"/>
    <x v="3"/>
    <x v="0"/>
    <x v="1"/>
    <n v="95"/>
    <n v="376"/>
    <n v="1408"/>
    <n v="59240.944000000003"/>
    <n v="623.58888421052598"/>
    <n v="3.95789473684211"/>
    <n v="3.7446808510638299"/>
    <n v="7327.9439999999904"/>
    <n v="0.123697286120221"/>
    <n v="3973.7439999999901"/>
    <n v="6.7077661692899304E-2"/>
  </r>
  <r>
    <x v="1"/>
    <x v="318"/>
    <x v="318"/>
    <x v="5"/>
    <x v="10"/>
    <x v="4"/>
    <x v="0"/>
    <x v="0"/>
    <n v="21"/>
    <n v="54"/>
    <n v="117"/>
    <n v="6523.8639999999996"/>
    <n v="310.66019047619102"/>
    <n v="2.5714285714285698"/>
    <n v="2.1666666666666701"/>
    <n v="1539.114"/>
    <n v="0.23592061391837699"/>
    <n v="781.904"/>
    <n v="0.119852896994787"/>
  </r>
  <r>
    <x v="1"/>
    <x v="319"/>
    <x v="319"/>
    <x v="0"/>
    <x v="0"/>
    <x v="0"/>
    <x v="0"/>
    <x v="0"/>
    <n v="35"/>
    <n v="123"/>
    <n v="267"/>
    <n v="9893.25"/>
    <n v="282.664285714286"/>
    <n v="3.5142857142857098"/>
    <n v="2.1707317073170702"/>
    <n v="0"/>
    <n v="0"/>
    <n v="-1103"/>
    <n v="-0.111490157430571"/>
  </r>
  <r>
    <x v="1"/>
    <x v="320"/>
    <x v="320"/>
    <x v="2"/>
    <x v="2"/>
    <x v="2"/>
    <x v="0"/>
    <x v="0"/>
    <n v="2"/>
    <n v="3"/>
    <n v="12"/>
    <n v="806.30399999999997"/>
    <n v="403.15199999999999"/>
    <n v="1.5"/>
    <n v="4"/>
    <n v="178.304"/>
    <n v="0.22113743699646801"/>
    <n v="111.004"/>
    <n v="0.13767015914593"/>
  </r>
  <r>
    <x v="1"/>
    <x v="321"/>
    <x v="321"/>
    <x v="2"/>
    <x v="21"/>
    <x v="2"/>
    <x v="0"/>
    <x v="0"/>
    <n v="19"/>
    <n v="68"/>
    <n v="196"/>
    <n v="9468.7487999999994"/>
    <n v="498.35520000000002"/>
    <n v="3.57894736842105"/>
    <n v="2.8823529411764701"/>
    <n v="1109.7488000000001"/>
    <n v="0.117201208252562"/>
    <n v="429.14879999999903"/>
    <n v="4.53226512884152E-2"/>
  </r>
  <r>
    <x v="1"/>
    <x v="322"/>
    <x v="322"/>
    <x v="5"/>
    <x v="10"/>
    <x v="4"/>
    <x v="0"/>
    <x v="0"/>
    <n v="21"/>
    <n v="53"/>
    <n v="125"/>
    <n v="5308.6"/>
    <n v="252.790476190476"/>
    <n v="2.5238095238095202"/>
    <n v="2.35849056603774"/>
    <n v="1005.85"/>
    <n v="0.18947556794635101"/>
    <n v="249.84"/>
    <n v="4.7063255848999799E-2"/>
  </r>
  <r>
    <x v="1"/>
    <x v="323"/>
    <x v="323"/>
    <x v="4"/>
    <x v="18"/>
    <x v="3"/>
    <x v="0"/>
    <x v="3"/>
    <n v="251"/>
    <n v="881"/>
    <n v="4869"/>
    <n v="199112.07449999999"/>
    <n v="793.27519721115505"/>
    <n v="3.5099601593625498"/>
    <n v="5.5266742338252"/>
    <n v="15089.824500000001"/>
    <n v="7.5785582255083306E-2"/>
    <n v="6352.9245000000201"/>
    <n v="3.1906274473575497E-2"/>
  </r>
  <r>
    <x v="1"/>
    <x v="418"/>
    <x v="418"/>
    <x v="3"/>
    <x v="37"/>
    <x v="2"/>
    <x v="1"/>
    <x v="1"/>
    <n v="86"/>
    <n v="267"/>
    <n v="1267"/>
    <n v="42435.798000000003"/>
    <n v="493.439511627907"/>
    <n v="3.1046511627907001"/>
    <n v="4.7453183520599298"/>
    <n v="-1449.95200000001"/>
    <n v="-3.41681332350579E-2"/>
    <n v="-4407.4520000000102"/>
    <n v="-0.103861650015395"/>
  </r>
  <r>
    <x v="1"/>
    <x v="418"/>
    <x v="418"/>
    <x v="2"/>
    <x v="21"/>
    <x v="2"/>
    <x v="1"/>
    <x v="2"/>
    <n v="184"/>
    <n v="642"/>
    <n v="3034"/>
    <n v="117534.39599999999"/>
    <n v="638.77389130434801"/>
    <n v="3.4891304347826102"/>
    <n v="4.7258566978193102"/>
    <n v="-2799.1040000000098"/>
    <n v="-2.3815190235886501E-2"/>
    <n v="-9383.9540000000106"/>
    <n v="-7.98400665623024E-2"/>
  </r>
  <r>
    <x v="1"/>
    <x v="418"/>
    <x v="418"/>
    <x v="1"/>
    <x v="38"/>
    <x v="2"/>
    <x v="1"/>
    <x v="1"/>
    <n v="189"/>
    <n v="511"/>
    <n v="2045"/>
    <n v="72597.33"/>
    <n v="384.11285714285702"/>
    <n v="2.7037037037037002"/>
    <n v="4.0019569471624301"/>
    <n v="-3076.4200000000101"/>
    <n v="-4.2376489603681101E-2"/>
    <n v="-9921.5800000000108"/>
    <n v="-0.13666590768558601"/>
  </r>
  <r>
    <x v="1"/>
    <x v="324"/>
    <x v="324"/>
    <x v="3"/>
    <x v="28"/>
    <x v="5"/>
    <x v="0"/>
    <x v="0"/>
    <n v="29"/>
    <n v="49"/>
    <n v="130"/>
    <n v="5536.09"/>
    <n v="190.89965517241399"/>
    <n v="1.68965517241379"/>
    <n v="2.6530612244898002"/>
    <n v="559.59"/>
    <n v="0.101080365384233"/>
    <n v="-393.31"/>
    <n v="-7.1044726512755493E-2"/>
  </r>
  <r>
    <x v="1"/>
    <x v="325"/>
    <x v="325"/>
    <x v="2"/>
    <x v="13"/>
    <x v="2"/>
    <x v="1"/>
    <x v="2"/>
    <n v="60"/>
    <n v="433"/>
    <n v="2381"/>
    <n v="98124.145499999999"/>
    <n v="1635.402425"/>
    <n v="7.2166666666666703"/>
    <n v="5.4988452655889102"/>
    <n v="7436.3955000000096"/>
    <n v="7.5785582255083306E-2"/>
    <n v="5069.3355000000101"/>
    <n v="5.1662467725642598E-2"/>
  </r>
  <r>
    <x v="1"/>
    <x v="325"/>
    <x v="325"/>
    <x v="4"/>
    <x v="34"/>
    <x v="2"/>
    <x v="1"/>
    <x v="0"/>
    <n v="8"/>
    <n v="8"/>
    <n v="30"/>
    <n v="1497.7584999999999"/>
    <n v="187.21981249999999"/>
    <n v="1"/>
    <n v="3.75"/>
    <n v="113.5085"/>
    <n v="7.5785582255083306E-2"/>
    <n v="-143.29150000000001"/>
    <n v="-9.5670630478812094E-2"/>
  </r>
  <r>
    <x v="1"/>
    <x v="326"/>
    <x v="326"/>
    <x v="1"/>
    <x v="11"/>
    <x v="1"/>
    <x v="0"/>
    <x v="0"/>
    <n v="50"/>
    <n v="101"/>
    <n v="227"/>
    <n v="11945.384"/>
    <n v="238.90768"/>
    <n v="2.02"/>
    <n v="2.24752475247525"/>
    <n v="2833.384"/>
    <n v="0.237194886325965"/>
    <n v="1063.444"/>
    <n v="8.9025518141568297E-2"/>
  </r>
  <r>
    <x v="1"/>
    <x v="327"/>
    <x v="327"/>
    <x v="3"/>
    <x v="4"/>
    <x v="0"/>
    <x v="1"/>
    <x v="2"/>
    <n v="127"/>
    <n v="495"/>
    <n v="2517"/>
    <n v="104832.9359"/>
    <n v="825.45618818897594"/>
    <n v="3.8976377952755898"/>
    <n v="5.0848484848484796"/>
    <n v="4523.9358999999904"/>
    <n v="4.3153765189933899E-2"/>
    <n v="50.685899999994298"/>
    <n v="4.8349213503229098E-4"/>
  </r>
  <r>
    <x v="1"/>
    <x v="327"/>
    <x v="327"/>
    <x v="2"/>
    <x v="21"/>
    <x v="0"/>
    <x v="1"/>
    <x v="2"/>
    <n v="151"/>
    <n v="675"/>
    <n v="3264"/>
    <n v="120653.920975"/>
    <n v="799.03258923841099"/>
    <n v="4.4701986754966896"/>
    <n v="4.83555555555556"/>
    <n v="5206.67097499999"/>
    <n v="4.3153765189933899E-2"/>
    <n v="-347.47902500000703"/>
    <n v="-2.8799646310044601E-3"/>
  </r>
  <r>
    <x v="1"/>
    <x v="327"/>
    <x v="327"/>
    <x v="4"/>
    <x v="31"/>
    <x v="0"/>
    <x v="1"/>
    <x v="3"/>
    <n v="99"/>
    <n v="679"/>
    <n v="6428"/>
    <n v="258490.8536"/>
    <n v="2611.0187232323201"/>
    <n v="6.8585858585858599"/>
    <n v="9.4668630338733397"/>
    <n v="11154.8536"/>
    <n v="4.3153765189933899E-2"/>
    <n v="7369.75359999997"/>
    <n v="2.8510693888628799E-2"/>
  </r>
  <r>
    <x v="1"/>
    <x v="327"/>
    <x v="327"/>
    <x v="0"/>
    <x v="33"/>
    <x v="0"/>
    <x v="1"/>
    <x v="3"/>
    <n v="57"/>
    <n v="379"/>
    <n v="3792"/>
    <n v="152868.08337499999"/>
    <n v="2681.8961995614"/>
    <n v="6.6491228070175401"/>
    <n v="10.0052770448549"/>
    <n v="6596.8333749999902"/>
    <n v="4.3153765189933899E-2"/>
    <n v="4633.3333749999902"/>
    <n v="3.0309357406110599E-2"/>
  </r>
  <r>
    <x v="1"/>
    <x v="328"/>
    <x v="328"/>
    <x v="3"/>
    <x v="23"/>
    <x v="5"/>
    <x v="0"/>
    <x v="1"/>
    <n v="46"/>
    <n v="104"/>
    <n v="389"/>
    <n v="19911.288"/>
    <n v="432.85408695652097"/>
    <n v="2.2608695652173898"/>
    <n v="3.7403846153846199"/>
    <n v="4360.0379999999996"/>
    <n v="0.21897317742579001"/>
    <n v="2821.288"/>
    <n v="0.14169289299617399"/>
  </r>
  <r>
    <x v="1"/>
    <x v="329"/>
    <x v="329"/>
    <x v="0"/>
    <x v="0"/>
    <x v="0"/>
    <x v="0"/>
    <x v="0"/>
    <n v="34"/>
    <n v="84"/>
    <n v="222"/>
    <n v="8530.4015999999992"/>
    <n v="250.89416470588199"/>
    <n v="2.47058823529412"/>
    <n v="2.6428571428571401"/>
    <n v="1427.4015999999999"/>
    <n v="0.16733111369574899"/>
    <n v="392.40159999999997"/>
    <n v="4.6000366500915997E-2"/>
  </r>
  <r>
    <x v="1"/>
    <x v="330"/>
    <x v="330"/>
    <x v="4"/>
    <x v="34"/>
    <x v="3"/>
    <x v="1"/>
    <x v="1"/>
    <n v="66"/>
    <n v="265"/>
    <n v="1425"/>
    <n v="56524.213199999998"/>
    <n v="856.42747272727297"/>
    <n v="4.01515151515152"/>
    <n v="5.3773584905660403"/>
    <n v="5063.7132000000001"/>
    <n v="8.9584850691915505E-2"/>
    <n v="2732.8132000000001"/>
    <n v="4.8347655726413502E-2"/>
  </r>
  <r>
    <x v="1"/>
    <x v="330"/>
    <x v="330"/>
    <x v="0"/>
    <x v="0"/>
    <x v="3"/>
    <x v="1"/>
    <x v="1"/>
    <n v="40"/>
    <n v="129"/>
    <n v="587"/>
    <n v="22022.370800000001"/>
    <n v="550.55926999999997"/>
    <n v="3.2250000000000001"/>
    <n v="4.5503875968992196"/>
    <n v="1972.8707999999999"/>
    <n v="8.9584850691915505E-2"/>
    <n v="724.37080000000003"/>
    <n v="3.28924985678654E-2"/>
  </r>
  <r>
    <x v="1"/>
    <x v="330"/>
    <x v="330"/>
    <x v="5"/>
    <x v="22"/>
    <x v="3"/>
    <x v="1"/>
    <x v="1"/>
    <n v="37"/>
    <n v="153"/>
    <n v="760"/>
    <n v="26806.726600000002"/>
    <n v="724.50612432432399"/>
    <n v="4.1351351351351404"/>
    <n v="4.9673202614379104"/>
    <n v="2401.4766"/>
    <n v="8.9584850691915505E-2"/>
    <n v="1002.7766"/>
    <n v="3.7407648272877903E-2"/>
  </r>
  <r>
    <x v="1"/>
    <x v="331"/>
    <x v="331"/>
    <x v="0"/>
    <x v="26"/>
    <x v="0"/>
    <x v="0"/>
    <x v="0"/>
    <n v="4"/>
    <n v="13"/>
    <n v="55"/>
    <n v="2602.4189999999999"/>
    <n v="650.60474999999997"/>
    <n v="3.25"/>
    <n v="4.2307692307692299"/>
    <n v="339.91899999999998"/>
    <n v="0.13061655329138"/>
    <n v="214.91900000000001"/>
    <n v="8.2584318666594395E-2"/>
  </r>
  <r>
    <x v="1"/>
    <x v="332"/>
    <x v="332"/>
    <x v="2"/>
    <x v="20"/>
    <x v="2"/>
    <x v="0"/>
    <x v="0"/>
    <n v="32"/>
    <n v="32"/>
    <n v="59"/>
    <n v="2624.328"/>
    <n v="82.010249999999999"/>
    <n v="1"/>
    <n v="1.84375"/>
    <n v="798.07799999999997"/>
    <n v="0.30410756582256498"/>
    <n v="-261.12200000000001"/>
    <n v="-9.9500519752104194E-2"/>
  </r>
  <r>
    <x v="1"/>
    <x v="333"/>
    <x v="333"/>
    <x v="3"/>
    <x v="23"/>
    <x v="5"/>
    <x v="0"/>
    <x v="0"/>
    <n v="35"/>
    <n v="80"/>
    <n v="226"/>
    <n v="9078.1919999999991"/>
    <n v="259.37691428571401"/>
    <n v="2.28571428571429"/>
    <n v="2.8250000000000002"/>
    <n v="2375.442"/>
    <n v="0.26166465745602202"/>
    <n v="1202.442"/>
    <n v="0.13245390712159399"/>
  </r>
  <r>
    <x v="1"/>
    <x v="334"/>
    <x v="334"/>
    <x v="1"/>
    <x v="9"/>
    <x v="1"/>
    <x v="0"/>
    <x v="0"/>
    <n v="39"/>
    <n v="85"/>
    <n v="175"/>
    <n v="8826.6"/>
    <n v="226.323076923077"/>
    <n v="2.1794871794871802"/>
    <n v="2.0588235294117601"/>
    <n v="1877.35"/>
    <n v="0.212692316407224"/>
    <n v="488.98"/>
    <n v="5.5398454671107801E-2"/>
  </r>
  <r>
    <x v="1"/>
    <x v="419"/>
    <x v="419"/>
    <x v="5"/>
    <x v="39"/>
    <x v="4"/>
    <x v="0"/>
    <x v="1"/>
    <n v="66"/>
    <n v="256"/>
    <n v="1270"/>
    <n v="53315.495999999999"/>
    <n v="807.81054545454504"/>
    <n v="3.8787878787878798"/>
    <n v="4.9609375"/>
    <n v="7306.9960000000001"/>
    <n v="0.13705201204542899"/>
    <n v="4825.3360000000002"/>
    <n v="9.0505319504108103E-2"/>
  </r>
  <r>
    <x v="1"/>
    <x v="335"/>
    <x v="335"/>
    <x v="3"/>
    <x v="13"/>
    <x v="5"/>
    <x v="0"/>
    <x v="0"/>
    <n v="49"/>
    <n v="67"/>
    <n v="193"/>
    <n v="6718.317"/>
    <n v="137.10851020408199"/>
    <n v="1.3673469387755099"/>
    <n v="2.8805970149253701"/>
    <n v="946.56700000000001"/>
    <n v="0.14089347079037801"/>
    <n v="-646.13300000000004"/>
    <n v="-9.6174830690483895E-2"/>
  </r>
  <r>
    <x v="1"/>
    <x v="337"/>
    <x v="337"/>
    <x v="3"/>
    <x v="12"/>
    <x v="0"/>
    <x v="1"/>
    <x v="2"/>
    <n v="110"/>
    <n v="373"/>
    <n v="1686"/>
    <n v="74349.0484"/>
    <n v="675.90044"/>
    <n v="3.3909090909090902"/>
    <n v="4.5201072386058998"/>
    <n v="6660.5484000000097"/>
    <n v="8.9584850691915505E-2"/>
    <n v="2849.5983999999999"/>
    <n v="3.8327301577137603E-2"/>
  </r>
  <r>
    <x v="1"/>
    <x v="337"/>
    <x v="337"/>
    <x v="4"/>
    <x v="18"/>
    <x v="0"/>
    <x v="1"/>
    <x v="1"/>
    <n v="244"/>
    <n v="507"/>
    <n v="1634"/>
    <n v="66246.700800000006"/>
    <n v="271.502872131147"/>
    <n v="2.0778688524590199"/>
    <n v="3.22287968441815"/>
    <n v="5934.7007999999996"/>
    <n v="8.9584850691915602E-2"/>
    <n v="-2181.4992000000002"/>
    <n v="-3.2929929696966898E-2"/>
  </r>
  <r>
    <x v="1"/>
    <x v="337"/>
    <x v="337"/>
    <x v="5"/>
    <x v="22"/>
    <x v="0"/>
    <x v="1"/>
    <x v="0"/>
    <n v="29"/>
    <n v="74"/>
    <n v="209"/>
    <n v="8819.3281999999999"/>
    <n v="304.11476551724098"/>
    <n v="2.5517241379310298"/>
    <n v="2.8243243243243201"/>
    <n v="790.07820000000004"/>
    <n v="8.9584850691915602E-2"/>
    <n v="-255.7218"/>
    <n v="-2.8995609892372501E-2"/>
  </r>
  <r>
    <x v="1"/>
    <x v="338"/>
    <x v="338"/>
    <x v="2"/>
    <x v="20"/>
    <x v="2"/>
    <x v="0"/>
    <x v="0"/>
    <n v="19"/>
    <n v="46"/>
    <n v="73"/>
    <n v="3244.2159999999999"/>
    <n v="170.748210526316"/>
    <n v="2.42105263157895"/>
    <n v="1.5869565217391299"/>
    <n v="603.46600000000001"/>
    <n v="0.186012891866633"/>
    <n v="-55.133999999999801"/>
    <n v="-1.699455276714E-2"/>
  </r>
  <r>
    <x v="1"/>
    <x v="339"/>
    <x v="339"/>
    <x v="3"/>
    <x v="24"/>
    <x v="5"/>
    <x v="0"/>
    <x v="0"/>
    <n v="23"/>
    <n v="73"/>
    <n v="254"/>
    <n v="11242.420400000001"/>
    <n v="488.80088695652199"/>
    <n v="3.1739130434782599"/>
    <n v="3.4794520547945198"/>
    <n v="2036.6704"/>
    <n v="0.18115942364154999"/>
    <n v="1244.4703999999999"/>
    <n v="0.11069417044749499"/>
  </r>
  <r>
    <x v="1"/>
    <x v="340"/>
    <x v="340"/>
    <x v="3"/>
    <x v="23"/>
    <x v="5"/>
    <x v="0"/>
    <x v="0"/>
    <n v="13"/>
    <n v="18"/>
    <n v="45"/>
    <n v="2670.04"/>
    <n v="205.38769230769199"/>
    <n v="1.3846153846153799"/>
    <n v="2.5"/>
    <n v="660.04"/>
    <n v="0.24720228910428299"/>
    <n v="237.24"/>
    <n v="8.8852601459154204E-2"/>
  </r>
  <r>
    <x v="1"/>
    <x v="341"/>
    <x v="341"/>
    <x v="4"/>
    <x v="7"/>
    <x v="3"/>
    <x v="0"/>
    <x v="1"/>
    <n v="40"/>
    <n v="93"/>
    <n v="403"/>
    <n v="22371.175999999999"/>
    <n v="559.27940000000001"/>
    <n v="2.3250000000000002"/>
    <n v="4.3333333333333304"/>
    <n v="4538.9260000000004"/>
    <n v="0.20289170314515401"/>
    <n v="3197.1759999999999"/>
    <n v="0.142914972373379"/>
  </r>
  <r>
    <x v="1"/>
    <x v="342"/>
    <x v="342"/>
    <x v="3"/>
    <x v="17"/>
    <x v="5"/>
    <x v="0"/>
    <x v="0"/>
    <n v="45"/>
    <n v="75"/>
    <n v="192"/>
    <n v="9446.4639999999999"/>
    <n v="209.92142222222199"/>
    <n v="1.6666666666666701"/>
    <n v="2.56"/>
    <n v="2408.4639999999999"/>
    <n v="0.25495931599379401"/>
    <n v="930.96400000000006"/>
    <n v="9.8551585016361604E-2"/>
  </r>
  <r>
    <x v="1"/>
    <x v="343"/>
    <x v="343"/>
    <x v="1"/>
    <x v="9"/>
    <x v="1"/>
    <x v="0"/>
    <x v="0"/>
    <n v="19"/>
    <n v="37"/>
    <n v="72"/>
    <n v="3262.6239999999998"/>
    <n v="171.71705263157901"/>
    <n v="1.9473684210526301"/>
    <n v="1.9459459459459501"/>
    <n v="571.62400000000002"/>
    <n v="0.17520376237041099"/>
    <n v="-99.775999999999996"/>
    <n v="-3.0581519660248899E-2"/>
  </r>
  <r>
    <x v="1"/>
    <x v="420"/>
    <x v="420"/>
    <x v="5"/>
    <x v="39"/>
    <x v="4"/>
    <x v="0"/>
    <x v="0"/>
    <n v="21"/>
    <n v="46"/>
    <n v="145"/>
    <n v="7313.0832"/>
    <n v="348.24205714285699"/>
    <n v="2.1904761904761898"/>
    <n v="3.1521739130434798"/>
    <n v="1520.0832"/>
    <n v="0.207858048162231"/>
    <n v="771.88319999999999"/>
    <n v="0.105548259043463"/>
  </r>
  <r>
    <x v="1"/>
    <x v="421"/>
    <x v="421"/>
    <x v="2"/>
    <x v="13"/>
    <x v="2"/>
    <x v="0"/>
    <x v="2"/>
    <n v="140"/>
    <n v="353"/>
    <n v="1882"/>
    <n v="81947.304000000004"/>
    <n v="585.33788571428602"/>
    <n v="2.52142857142857"/>
    <n v="5.3314447592067999"/>
    <n v="5044.8039999999901"/>
    <n v="6.1561561561561402E-2"/>
    <n v="179.80399999998801"/>
    <n v="2.1941417377194998E-3"/>
  </r>
  <r>
    <x v="1"/>
    <x v="344"/>
    <x v="344"/>
    <x v="2"/>
    <x v="30"/>
    <x v="2"/>
    <x v="0"/>
    <x v="1"/>
    <n v="69"/>
    <n v="259"/>
    <n v="1182"/>
    <n v="53397.489600000001"/>
    <n v="773.87666086956494"/>
    <n v="3.7536231884058"/>
    <n v="4.5637065637065604"/>
    <n v="9260.4895999999899"/>
    <n v="0.173425561189678"/>
    <n v="6769.7896000000001"/>
    <n v="0.12678104627600301"/>
  </r>
  <r>
    <x v="1"/>
    <x v="345"/>
    <x v="345"/>
    <x v="2"/>
    <x v="21"/>
    <x v="2"/>
    <x v="0"/>
    <x v="1"/>
    <n v="79"/>
    <n v="160"/>
    <n v="662"/>
    <n v="28607.2012"/>
    <n v="362.116470886076"/>
    <n v="2.0253164556962"/>
    <n v="4.1375000000000002"/>
    <n v="4961.4512000000004"/>
    <n v="0.173433645791256"/>
    <n v="2258.5511999999999"/>
    <n v="7.8950442729783701E-2"/>
  </r>
  <r>
    <x v="1"/>
    <x v="346"/>
    <x v="346"/>
    <x v="1"/>
    <x v="9"/>
    <x v="1"/>
    <x v="0"/>
    <x v="0"/>
    <n v="35"/>
    <n v="45"/>
    <n v="128"/>
    <n v="5456.576"/>
    <n v="155.90217142857099"/>
    <n v="1.28571428571429"/>
    <n v="2.8444444444444401"/>
    <n v="1453.576"/>
    <n v="0.26638976530337"/>
    <n v="244.57599999999999"/>
    <n v="4.4822247504662197E-2"/>
  </r>
  <r>
    <x v="1"/>
    <x v="347"/>
    <x v="347"/>
    <x v="5"/>
    <x v="16"/>
    <x v="4"/>
    <x v="0"/>
    <x v="0"/>
    <n v="15"/>
    <n v="63"/>
    <n v="184"/>
    <n v="6900.5951999999997"/>
    <n v="460.03967999999998"/>
    <n v="4.2"/>
    <n v="2.92063492063492"/>
    <n v="1229.5952"/>
    <n v="0.17818683234744701"/>
    <n v="660.17519999999899"/>
    <n v="9.5669312699287107E-2"/>
  </r>
  <r>
    <x v="1"/>
    <x v="348"/>
    <x v="348"/>
    <x v="4"/>
    <x v="7"/>
    <x v="3"/>
    <x v="1"/>
    <x v="1"/>
    <n v="37"/>
    <n v="121"/>
    <n v="589"/>
    <n v="34190.487999999998"/>
    <n v="924.06724324324296"/>
    <n v="3.2702702702702702"/>
    <n v="4.8677685950413201"/>
    <n v="6738.2380000000003"/>
    <n v="0.19707931632914999"/>
    <n v="5461.9880000000003"/>
    <n v="0.15975168298270601"/>
  </r>
  <r>
    <x v="1"/>
    <x v="348"/>
    <x v="348"/>
    <x v="5"/>
    <x v="22"/>
    <x v="3"/>
    <x v="1"/>
    <x v="1"/>
    <n v="95"/>
    <n v="336"/>
    <n v="1037"/>
    <n v="53454.904000000002"/>
    <n v="562.68320000000006"/>
    <n v="3.53684210526316"/>
    <n v="3.0863095238095202"/>
    <n v="11402.904"/>
    <n v="0.21331820182485001"/>
    <n v="7871.7840000000097"/>
    <n v="0.14726027756031501"/>
  </r>
  <r>
    <x v="1"/>
    <x v="422"/>
    <x v="422"/>
    <x v="1"/>
    <x v="11"/>
    <x v="1"/>
    <x v="0"/>
    <x v="0"/>
    <n v="16"/>
    <n v="37"/>
    <n v="82"/>
    <n v="4000.1439999999998"/>
    <n v="250.00899999999999"/>
    <n v="2.3125"/>
    <n v="2.2162162162162198"/>
    <n v="890.89400000000001"/>
    <n v="0.22271548224263901"/>
    <n v="318.49400000000003"/>
    <n v="7.9620633657188397E-2"/>
  </r>
  <r>
    <x v="1"/>
    <x v="349"/>
    <x v="349"/>
    <x v="4"/>
    <x v="34"/>
    <x v="3"/>
    <x v="0"/>
    <x v="2"/>
    <n v="192"/>
    <n v="608"/>
    <n v="3852"/>
    <n v="126958.2184"/>
    <n v="661.24072083333294"/>
    <n v="3.1666666666666701"/>
    <n v="6.3355263157894699"/>
    <n v="-4867.2815999999902"/>
    <n v="-3.8337664637549701E-2"/>
    <n v="-11479.2816"/>
    <n v="-9.0417790550847796E-2"/>
  </r>
  <r>
    <x v="1"/>
    <x v="350"/>
    <x v="350"/>
    <x v="0"/>
    <x v="0"/>
    <x v="0"/>
    <x v="0"/>
    <x v="0"/>
    <n v="36"/>
    <n v="72"/>
    <n v="197"/>
    <n v="8743.7016000000003"/>
    <n v="242.88059999999999"/>
    <n v="2"/>
    <n v="2.7361111111111098"/>
    <n v="1440.4516000000001"/>
    <n v="0.164741623844986"/>
    <n v="360.45159999999902"/>
    <n v="4.1224142415838903E-2"/>
  </r>
  <r>
    <x v="1"/>
    <x v="351"/>
    <x v="351"/>
    <x v="4"/>
    <x v="7"/>
    <x v="3"/>
    <x v="0"/>
    <x v="0"/>
    <n v="35"/>
    <n v="85"/>
    <n v="220"/>
    <n v="10835.04"/>
    <n v="309.57257142857202"/>
    <n v="2.4285714285714302"/>
    <n v="2.5882352941176499"/>
    <n v="2463.79"/>
    <n v="0.22739094641090399"/>
    <n v="1285.8399999999999"/>
    <n v="0.118674227321727"/>
  </r>
  <r>
    <x v="1"/>
    <x v="352"/>
    <x v="352"/>
    <x v="0"/>
    <x v="6"/>
    <x v="0"/>
    <x v="0"/>
    <x v="2"/>
    <n v="71"/>
    <n v="528"/>
    <n v="2357"/>
    <n v="112743.216"/>
    <n v="1587.93261971831"/>
    <n v="7.4366197183098599"/>
    <n v="4.4640151515151496"/>
    <n v="27846.216"/>
    <n v="0.24698795180722899"/>
    <n v="25362.466"/>
    <n v="0.224957801452107"/>
  </r>
  <r>
    <x v="1"/>
    <x v="353"/>
    <x v="353"/>
    <x v="1"/>
    <x v="9"/>
    <x v="1"/>
    <x v="0"/>
    <x v="0"/>
    <n v="25"/>
    <n v="85"/>
    <n v="247"/>
    <n v="11939.624"/>
    <n v="477.58496000000002"/>
    <n v="3.4"/>
    <n v="2.9058823529411799"/>
    <n v="2254.6239999999998"/>
    <n v="0.18883542731328901"/>
    <n v="1328.884"/>
    <n v="0.11130032235520999"/>
  </r>
  <r>
    <x v="1"/>
    <x v="354"/>
    <x v="354"/>
    <x v="2"/>
    <x v="30"/>
    <x v="2"/>
    <x v="1"/>
    <x v="1"/>
    <n v="86"/>
    <n v="214"/>
    <n v="626"/>
    <n v="29535.627"/>
    <n v="343.43752325581403"/>
    <n v="2.4883720930232598"/>
    <n v="2.92523364485981"/>
    <n v="4161.3770000000004"/>
    <n v="0.14089347079037801"/>
    <n v="1175.627"/>
    <n v="3.9803691995433002E-2"/>
  </r>
  <r>
    <x v="1"/>
    <x v="354"/>
    <x v="354"/>
    <x v="4"/>
    <x v="19"/>
    <x v="2"/>
    <x v="1"/>
    <x v="1"/>
    <n v="127"/>
    <n v="351"/>
    <n v="1260"/>
    <n v="61387.614000000001"/>
    <n v="483.367039370079"/>
    <n v="2.76377952755906"/>
    <n v="3.5897435897435899"/>
    <n v="8649.1139999999905"/>
    <n v="0.14089347079037801"/>
    <n v="4328.7639999999901"/>
    <n v="7.0515267135158502E-2"/>
  </r>
  <r>
    <x v="1"/>
    <x v="354"/>
    <x v="354"/>
    <x v="0"/>
    <x v="6"/>
    <x v="2"/>
    <x v="1"/>
    <x v="2"/>
    <n v="247"/>
    <n v="465"/>
    <n v="1823"/>
    <n v="80430.362999999998"/>
    <n v="325.62900000000002"/>
    <n v="1.8825910931174099"/>
    <n v="3.9204301075268799"/>
    <n v="11332.112999999999"/>
    <n v="0.14089347079037801"/>
    <n v="3953.6129999999898"/>
    <n v="4.9155727420998802E-2"/>
  </r>
  <r>
    <x v="1"/>
    <x v="355"/>
    <x v="355"/>
    <x v="0"/>
    <x v="26"/>
    <x v="0"/>
    <x v="0"/>
    <x v="0"/>
    <n v="7"/>
    <n v="14"/>
    <n v="38"/>
    <n v="2022.8579999999999"/>
    <n v="288.97971428571401"/>
    <n v="2"/>
    <n v="2.71428571428571"/>
    <n v="627.60799999999995"/>
    <n v="0.31025806062511602"/>
    <n v="417.608"/>
    <n v="0.20644454529185899"/>
  </r>
  <r>
    <x v="1"/>
    <x v="356"/>
    <x v="356"/>
    <x v="3"/>
    <x v="17"/>
    <x v="5"/>
    <x v="0"/>
    <x v="0"/>
    <n v="23"/>
    <n v="38"/>
    <n v="87"/>
    <n v="4765.7039999999997"/>
    <n v="207.20452173913"/>
    <n v="1.65217391304348"/>
    <n v="2.2894736842105301"/>
    <n v="1110.454"/>
    <n v="0.23300943575177999"/>
    <n v="355.654"/>
    <n v="7.4627798956880195E-2"/>
  </r>
  <r>
    <x v="1"/>
    <x v="358"/>
    <x v="358"/>
    <x v="5"/>
    <x v="22"/>
    <x v="4"/>
    <x v="0"/>
    <x v="0"/>
    <n v="49"/>
    <n v="82"/>
    <n v="299"/>
    <n v="12332.870999999999"/>
    <n v="251.691244897959"/>
    <n v="1.6734693877550999"/>
    <n v="3.6463414634146298"/>
    <n v="1737.6210000000001"/>
    <n v="0.14089347079037801"/>
    <n v="22.810999999998501"/>
    <n v="1.8496098759160399E-3"/>
  </r>
  <r>
    <x v="1"/>
    <x v="359"/>
    <x v="359"/>
    <x v="1"/>
    <x v="11"/>
    <x v="1"/>
    <x v="0"/>
    <x v="0"/>
    <n v="50"/>
    <n v="77"/>
    <n v="249"/>
    <n v="12293.208000000001"/>
    <n v="245.86416"/>
    <n v="1.54"/>
    <n v="3.2337662337662301"/>
    <n v="2294.4580000000001"/>
    <n v="0.18664436492085701"/>
    <n v="552.05799999999999"/>
    <n v="4.4907561964297703E-2"/>
  </r>
  <r>
    <x v="1"/>
    <x v="360"/>
    <x v="360"/>
    <x v="1"/>
    <x v="3"/>
    <x v="1"/>
    <x v="0"/>
    <x v="0"/>
    <n v="34"/>
    <n v="88"/>
    <n v="258"/>
    <n v="12915.744000000001"/>
    <n v="379.87482352941203"/>
    <n v="2.5882352941176499"/>
    <n v="2.9318181818181799"/>
    <n v="1819.7439999999999"/>
    <n v="0.14089347079037801"/>
    <n v="594.03399999999795"/>
    <n v="4.5993014417132903E-2"/>
  </r>
  <r>
    <x v="1"/>
    <x v="361"/>
    <x v="361"/>
    <x v="2"/>
    <x v="30"/>
    <x v="2"/>
    <x v="0"/>
    <x v="1"/>
    <n v="95"/>
    <n v="367"/>
    <n v="1364"/>
    <n v="51319.844799999999"/>
    <n v="540.20889263157903"/>
    <n v="3.8631578947368399"/>
    <n v="3.7166212534059899"/>
    <n v="5585.0947999999898"/>
    <n v="0.108829144393671"/>
    <n v="2144.6947999999902"/>
    <n v="4.1790749920584201E-2"/>
  </r>
  <r>
    <x v="1"/>
    <x v="362"/>
    <x v="362"/>
    <x v="3"/>
    <x v="17"/>
    <x v="5"/>
    <x v="0"/>
    <x v="0"/>
    <n v="45"/>
    <n v="98"/>
    <n v="326"/>
    <n v="14811.791999999999"/>
    <n v="329.150933333333"/>
    <n v="2.1777777777777798"/>
    <n v="3.3265306122449001"/>
    <n v="3799.7919999999999"/>
    <n v="0.256538304075563"/>
    <n v="2298.0920000000001"/>
    <n v="0.15515286739106199"/>
  </r>
  <r>
    <x v="1"/>
    <x v="363"/>
    <x v="363"/>
    <x v="4"/>
    <x v="7"/>
    <x v="3"/>
    <x v="0"/>
    <x v="0"/>
    <n v="41"/>
    <n v="50"/>
    <n v="157"/>
    <n v="8641.9439999999995"/>
    <n v="210.77912195121999"/>
    <n v="1.2195121951219501"/>
    <n v="3.14"/>
    <n v="1809.444"/>
    <n v="0.20937927855121499"/>
    <n v="483.44400000000002"/>
    <n v="5.5941579811209098E-2"/>
  </r>
  <r>
    <x v="1"/>
    <x v="364"/>
    <x v="364"/>
    <x v="2"/>
    <x v="21"/>
    <x v="2"/>
    <x v="0"/>
    <x v="1"/>
    <n v="88"/>
    <n v="133"/>
    <n v="460"/>
    <n v="15630.575999999999"/>
    <n v="177.620181818182"/>
    <n v="1.51136363636364"/>
    <n v="3.4586466165413499"/>
    <n v="3131.826"/>
    <n v="0.200365360815878"/>
    <n v="169.52599999999799"/>
    <n v="1.0845793526738701E-2"/>
  </r>
  <r>
    <x v="1"/>
    <x v="365"/>
    <x v="365"/>
    <x v="4"/>
    <x v="7"/>
    <x v="3"/>
    <x v="0"/>
    <x v="0"/>
    <n v="6"/>
    <n v="18"/>
    <n v="38"/>
    <n v="2038.896"/>
    <n v="339.81599999999997"/>
    <n v="3"/>
    <n v="2.1111111111111098"/>
    <n v="338.89600000000002"/>
    <n v="0.16621544208238201"/>
    <n v="133.096"/>
    <n v="6.5278464423884297E-2"/>
  </r>
  <r>
    <x v="1"/>
    <x v="366"/>
    <x v="366"/>
    <x v="1"/>
    <x v="1"/>
    <x v="1"/>
    <x v="0"/>
    <x v="2"/>
    <n v="109"/>
    <n v="434"/>
    <n v="2082"/>
    <n v="94965.073199999999"/>
    <n v="871.23920366972402"/>
    <n v="3.98165137614679"/>
    <n v="4.7972350230414804"/>
    <n v="15568.073200000001"/>
    <n v="0.16393472542492599"/>
    <n v="11453.423199999999"/>
    <n v="0.120606690586956"/>
  </r>
  <r>
    <x v="1"/>
    <x v="367"/>
    <x v="367"/>
    <x v="1"/>
    <x v="1"/>
    <x v="1"/>
    <x v="0"/>
    <x v="0"/>
    <n v="23"/>
    <n v="43"/>
    <n v="108"/>
    <n v="5498.1540000000005"/>
    <n v="239.05017391304301"/>
    <n v="1.8695652173913"/>
    <n v="2.5116279069767402"/>
    <n v="774.65399999999897"/>
    <n v="0.14089347079037801"/>
    <n v="-35.946000000000701"/>
    <n v="-6.5378306973578196E-3"/>
  </r>
  <r>
    <x v="1"/>
    <x v="368"/>
    <x v="368"/>
    <x v="4"/>
    <x v="19"/>
    <x v="3"/>
    <x v="1"/>
    <x v="1"/>
    <n v="111"/>
    <n v="212"/>
    <n v="935"/>
    <n v="36420.561999999998"/>
    <n v="328.11317117117102"/>
    <n v="1.9099099099099099"/>
    <n v="4.4103773584905701"/>
    <n v="3040.5619999999899"/>
    <n v="8.3484763359774505E-2"/>
    <n v="-631.98800000000597"/>
    <n v="-1.7352505433606599E-2"/>
  </r>
  <r>
    <x v="1"/>
    <x v="368"/>
    <x v="368"/>
    <x v="0"/>
    <x v="15"/>
    <x v="3"/>
    <x v="1"/>
    <x v="1"/>
    <n v="106"/>
    <n v="263"/>
    <n v="1214"/>
    <n v="40406.864800000003"/>
    <n v="381.19683773584899"/>
    <n v="2.4811320754717001"/>
    <n v="4.6159695817490496"/>
    <n v="4783.6147999999903"/>
    <n v="0.118386190655405"/>
    <n v="1556.6147999999901"/>
    <n v="3.8523523359327599E-2"/>
  </r>
  <r>
    <x v="1"/>
    <x v="369"/>
    <x v="369"/>
    <x v="1"/>
    <x v="3"/>
    <x v="1"/>
    <x v="0"/>
    <x v="0"/>
    <n v="53"/>
    <n v="90"/>
    <n v="234"/>
    <n v="10896.7688"/>
    <n v="205.599411320755"/>
    <n v="1.6981132075471701"/>
    <n v="2.6"/>
    <n v="656.26879999999801"/>
    <n v="6.0226000206593203E-2"/>
    <n v="-1200.1012000000001"/>
    <n v="-0.110133675590144"/>
  </r>
  <r>
    <x v="1"/>
    <x v="370"/>
    <x v="370"/>
    <x v="2"/>
    <x v="20"/>
    <x v="2"/>
    <x v="0"/>
    <x v="0"/>
    <n v="40"/>
    <n v="67"/>
    <n v="189"/>
    <n v="9840.8880000000008"/>
    <n v="246.0222"/>
    <n v="1.675"/>
    <n v="2.8208955223880601"/>
    <n v="2307.6379999999999"/>
    <n v="0.23449489517612601"/>
    <n v="954.48800000000006"/>
    <n v="9.6992060066124097E-2"/>
  </r>
  <r>
    <x v="1"/>
    <x v="371"/>
    <x v="371"/>
    <x v="3"/>
    <x v="17"/>
    <x v="5"/>
    <x v="0"/>
    <x v="0"/>
    <n v="44"/>
    <n v="104"/>
    <n v="285"/>
    <n v="11991.32"/>
    <n v="272.52999999999997"/>
    <n v="2.3636363636363602"/>
    <n v="2.7403846153846199"/>
    <n v="3176.82"/>
    <n v="0.26492663026255697"/>
    <n v="1698.42"/>
    <n v="0.141637451089622"/>
  </r>
  <r>
    <x v="1"/>
    <x v="372"/>
    <x v="372"/>
    <x v="3"/>
    <x v="17"/>
    <x v="5"/>
    <x v="0"/>
    <x v="0"/>
    <n v="30"/>
    <n v="48"/>
    <n v="180"/>
    <n v="9156.9599999999991"/>
    <n v="305.23200000000003"/>
    <n v="1.6"/>
    <n v="3.75"/>
    <n v="2047.46"/>
    <n v="0.22359604060736299"/>
    <n v="1064.6600000000001"/>
    <n v="0.11626784435008999"/>
  </r>
  <r>
    <x v="1"/>
    <x v="373"/>
    <x v="373"/>
    <x v="1"/>
    <x v="9"/>
    <x v="1"/>
    <x v="0"/>
    <x v="0"/>
    <n v="48"/>
    <n v="75"/>
    <n v="179"/>
    <n v="8421.7680000000091"/>
    <n v="175.45349999999999"/>
    <n v="1.5625"/>
    <n v="2.3866666666666698"/>
    <n v="1880.268"/>
    <n v="0.22326285882014299"/>
    <n v="206.268"/>
    <n v="2.4492244383839599E-2"/>
  </r>
  <r>
    <x v="1"/>
    <x v="374"/>
    <x v="374"/>
    <x v="2"/>
    <x v="2"/>
    <x v="2"/>
    <x v="0"/>
    <x v="0"/>
    <n v="43"/>
    <n v="83"/>
    <n v="241"/>
    <n v="12490.072"/>
    <n v="290.46679069767498"/>
    <n v="1.9302325581395301"/>
    <n v="2.9036144578313299"/>
    <n v="2986.3220000000001"/>
    <n v="0.23909565933647101"/>
    <n v="1519.5719999999999"/>
    <n v="0.121662389135947"/>
  </r>
  <r>
    <x v="1"/>
    <x v="375"/>
    <x v="375"/>
    <x v="2"/>
    <x v="2"/>
    <x v="2"/>
    <x v="0"/>
    <x v="0"/>
    <n v="4"/>
    <n v="7"/>
    <n v="16"/>
    <n v="1406.2719999999999"/>
    <n v="351.56799999999998"/>
    <n v="1.75"/>
    <n v="2.28571428571429"/>
    <n v="142.77199999999999"/>
    <n v="0.101525167250717"/>
    <n v="7.0720000000000702"/>
    <n v="5.0288991034451802E-3"/>
  </r>
  <r>
    <x v="1"/>
    <x v="376"/>
    <x v="376"/>
    <x v="5"/>
    <x v="22"/>
    <x v="4"/>
    <x v="0"/>
    <x v="1"/>
    <n v="59"/>
    <n v="141"/>
    <n v="672"/>
    <n v="28294.8472"/>
    <n v="479.57368135593202"/>
    <n v="2.3898305084745801"/>
    <n v="4.7659574468085104"/>
    <n v="5928.5972000000002"/>
    <n v="0.20952921774392899"/>
    <n v="3813.5772000000002"/>
    <n v="0.134779918514633"/>
  </r>
  <r>
    <x v="1"/>
    <x v="377"/>
    <x v="377"/>
    <x v="4"/>
    <x v="5"/>
    <x v="3"/>
    <x v="0"/>
    <x v="2"/>
    <n v="203"/>
    <n v="439"/>
    <n v="2572"/>
    <n v="125625.6988"/>
    <n v="618.84580689655195"/>
    <n v="2.1625615763546802"/>
    <n v="5.8587699316628701"/>
    <n v="14570.4488"/>
    <n v="0.115983026874116"/>
    <n v="7798.9488000000001"/>
    <n v="6.2080839147539098E-2"/>
  </r>
  <r>
    <x v="1"/>
    <x v="378"/>
    <x v="378"/>
    <x v="3"/>
    <x v="17"/>
    <x v="5"/>
    <x v="0"/>
    <x v="0"/>
    <n v="38"/>
    <n v="65"/>
    <n v="128"/>
    <n v="7098.9759999999997"/>
    <n v="186.81515789473701"/>
    <n v="1.7105263157894699"/>
    <n v="1.96923076923077"/>
    <n v="1962.7260000000001"/>
    <n v="0.27648015713815599"/>
    <n v="713.77599999999995"/>
    <n v="0.100546332316097"/>
  </r>
  <r>
    <x v="1"/>
    <x v="379"/>
    <x v="379"/>
    <x v="2"/>
    <x v="2"/>
    <x v="2"/>
    <x v="0"/>
    <x v="0"/>
    <n v="27"/>
    <n v="62"/>
    <n v="167"/>
    <n v="7237.0640000000003"/>
    <n v="268.039407407407"/>
    <n v="2.2962962962962998"/>
    <n v="2.69354838709677"/>
    <n v="1883.5640000000001"/>
    <n v="0.26026631794329902"/>
    <n v="951.36400000000003"/>
    <n v="0.13145717655668099"/>
  </r>
  <r>
    <x v="1"/>
    <x v="380"/>
    <x v="380"/>
    <x v="0"/>
    <x v="29"/>
    <x v="0"/>
    <x v="0"/>
    <x v="3"/>
    <n v="228"/>
    <n v="1109"/>
    <n v="5883"/>
    <n v="223043.06049999999"/>
    <n v="978.25903728070102"/>
    <n v="4.8640350877192997"/>
    <n v="5.3047790802524801"/>
    <n v="8694.0604999999905"/>
    <n v="3.8979291624273597E-2"/>
    <n v="1226.56049999999"/>
    <n v="5.4992094228369596E-3"/>
  </r>
  <r>
    <x v="1"/>
    <x v="381"/>
    <x v="381"/>
    <x v="1"/>
    <x v="11"/>
    <x v="1"/>
    <x v="0"/>
    <x v="0"/>
    <n v="8"/>
    <n v="23"/>
    <n v="63"/>
    <n v="3091.4960000000001"/>
    <n v="386.43700000000001"/>
    <n v="2.875"/>
    <n v="2.7391304347826102"/>
    <n v="681.49599999999998"/>
    <n v="0.220442141927403"/>
    <n v="389.89600000000002"/>
    <n v="0.12611887578052799"/>
  </r>
  <r>
    <x v="2"/>
    <x v="0"/>
    <x v="0"/>
    <x v="0"/>
    <x v="0"/>
    <x v="0"/>
    <x v="0"/>
    <x v="0"/>
    <n v="46"/>
    <n v="79"/>
    <n v="169"/>
    <n v="9605.0480000000007"/>
    <n v="208.80539130434801"/>
    <n v="1.7173913043478299"/>
    <n v="2.1392405063291098"/>
    <n v="2945.5479999999998"/>
    <n v="0.30666666111403101"/>
    <n v="1532.548"/>
    <n v="0.15955651653172401"/>
  </r>
  <r>
    <x v="2"/>
    <x v="1"/>
    <x v="1"/>
    <x v="1"/>
    <x v="1"/>
    <x v="1"/>
    <x v="0"/>
    <x v="1"/>
    <n v="101"/>
    <n v="309"/>
    <n v="1539"/>
    <n v="74945.7"/>
    <n v="742.03663366336605"/>
    <n v="3.0594059405940599"/>
    <n v="4.9805825242718402"/>
    <n v="12490.95"/>
    <n v="0.16666666666666699"/>
    <n v="8923.4500000000007"/>
    <n v="0.11906553678196399"/>
  </r>
  <r>
    <x v="2"/>
    <x v="2"/>
    <x v="2"/>
    <x v="2"/>
    <x v="2"/>
    <x v="2"/>
    <x v="0"/>
    <x v="0"/>
    <n v="39"/>
    <n v="48"/>
    <n v="127"/>
    <n v="6557.38400000001"/>
    <n v="168.13805128205101"/>
    <n v="1.2307692307692299"/>
    <n v="2.6458333333333299"/>
    <n v="1960.884"/>
    <n v="0.29903449302343699"/>
    <n v="699.08400000000097"/>
    <n v="0.10661019699319101"/>
  </r>
  <r>
    <x v="2"/>
    <x v="3"/>
    <x v="3"/>
    <x v="1"/>
    <x v="3"/>
    <x v="1"/>
    <x v="0"/>
    <x v="2"/>
    <n v="110"/>
    <n v="390"/>
    <n v="1798"/>
    <n v="79597.013999999996"/>
    <n v="723.60921818181805"/>
    <n v="3.5454545454545499"/>
    <n v="4.6102564102564099"/>
    <n v="15644.013999999999"/>
    <n v="0.19654021192302501"/>
    <n v="11702.714"/>
    <n v="0.147024535367621"/>
  </r>
  <r>
    <x v="2"/>
    <x v="4"/>
    <x v="4"/>
    <x v="3"/>
    <x v="4"/>
    <x v="0"/>
    <x v="1"/>
    <x v="1"/>
    <n v="139"/>
    <n v="369"/>
    <n v="1339"/>
    <n v="53460.366000000002"/>
    <n v="384.60694964028801"/>
    <n v="2.6546762589928101"/>
    <n v="3.6287262872628698"/>
    <n v="4688.11599999999"/>
    <n v="8.7693301613385802E-2"/>
    <n v="152.95599999999499"/>
    <n v="2.8611102288374698E-3"/>
  </r>
  <r>
    <x v="2"/>
    <x v="4"/>
    <x v="4"/>
    <x v="4"/>
    <x v="5"/>
    <x v="0"/>
    <x v="1"/>
    <x v="2"/>
    <n v="244"/>
    <n v="566"/>
    <n v="1918"/>
    <n v="78005.892000000007"/>
    <n v="319.69627868852501"/>
    <n v="2.3196721311475401"/>
    <n v="3.3886925795053"/>
    <n v="6470.8919999999898"/>
    <n v="8.2953887637102999E-2"/>
    <n v="-1712.4080000000099"/>
    <n v="-2.1952290475699101E-2"/>
  </r>
  <r>
    <x v="2"/>
    <x v="4"/>
    <x v="4"/>
    <x v="0"/>
    <x v="6"/>
    <x v="0"/>
    <x v="1"/>
    <x v="2"/>
    <n v="245"/>
    <n v="659"/>
    <n v="2189"/>
    <n v="90307.266000000003"/>
    <n v="368.601085714286"/>
    <n v="2.6897959183673499"/>
    <n v="3.3216995447648001"/>
    <n v="5498.2659999999896"/>
    <n v="6.0883982469361803E-2"/>
    <n v="-2257.5740000000101"/>
    <n v="-2.49988079585978E-2"/>
  </r>
  <r>
    <x v="2"/>
    <x v="5"/>
    <x v="5"/>
    <x v="1"/>
    <x v="1"/>
    <x v="1"/>
    <x v="0"/>
    <x v="2"/>
    <n v="114"/>
    <n v="441"/>
    <n v="1954"/>
    <n v="88411.192800000004"/>
    <n v="775.53677894736802"/>
    <n v="3.8684210526315801"/>
    <n v="4.4308390022675699"/>
    <n v="15607.192800000001"/>
    <n v="0.17652960338750201"/>
    <n v="11480.692800000001"/>
    <n v="0.129855648774823"/>
  </r>
  <r>
    <x v="2"/>
    <x v="7"/>
    <x v="7"/>
    <x v="4"/>
    <x v="7"/>
    <x v="3"/>
    <x v="0"/>
    <x v="0"/>
    <n v="4"/>
    <n v="5"/>
    <n v="5"/>
    <n v="247.96"/>
    <n v="61.99"/>
    <n v="1.25"/>
    <n v="1"/>
    <n v="74.959999999999994"/>
    <n v="0.30230682368123901"/>
    <n v="-54.54"/>
    <n v="-0.21995483142442299"/>
  </r>
  <r>
    <x v="2"/>
    <x v="8"/>
    <x v="8"/>
    <x v="4"/>
    <x v="8"/>
    <x v="1"/>
    <x v="1"/>
    <x v="3"/>
    <n v="251"/>
    <n v="830"/>
    <n v="3914"/>
    <n v="169404"/>
    <n v="674.91633466135499"/>
    <n v="3.30677290836653"/>
    <n v="4.7156626506024102"/>
    <n v="20804"/>
    <n v="0.12280701754386"/>
    <n v="12119.9"/>
    <n v="7.1544355505182997E-2"/>
  </r>
  <r>
    <x v="2"/>
    <x v="8"/>
    <x v="8"/>
    <x v="0"/>
    <x v="0"/>
    <x v="1"/>
    <x v="1"/>
    <x v="0"/>
    <n v="28"/>
    <n v="77"/>
    <n v="240"/>
    <n v="10456.365"/>
    <n v="373.44160714285698"/>
    <n v="2.75"/>
    <n v="3.1168831168831201"/>
    <n v="1284.115"/>
    <n v="0.12280701754386"/>
    <n v="395.59500000000099"/>
    <n v="3.78329371631538E-2"/>
  </r>
  <r>
    <x v="2"/>
    <x v="8"/>
    <x v="8"/>
    <x v="1"/>
    <x v="9"/>
    <x v="1"/>
    <x v="1"/>
    <x v="0"/>
    <n v="23"/>
    <n v="32"/>
    <n v="75"/>
    <n v="3074.58"/>
    <n v="133.67739130434799"/>
    <n v="1.39130434782609"/>
    <n v="2.34375"/>
    <n v="377.58"/>
    <n v="0.12280701754386"/>
    <n v="-393.62"/>
    <n v="-0.12802399026858899"/>
  </r>
  <r>
    <x v="2"/>
    <x v="9"/>
    <x v="9"/>
    <x v="4"/>
    <x v="7"/>
    <x v="3"/>
    <x v="0"/>
    <x v="1"/>
    <n v="26"/>
    <n v="75"/>
    <n v="412"/>
    <n v="20844.704000000002"/>
    <n v="801.71938461538502"/>
    <n v="2.8846153846153801"/>
    <n v="5.4933333333333296"/>
    <n v="7461.7039999999997"/>
    <n v="0.35796641679344599"/>
    <n v="6573.7539999999999"/>
    <n v="0.31536806663217698"/>
  </r>
  <r>
    <x v="2"/>
    <x v="10"/>
    <x v="10"/>
    <x v="5"/>
    <x v="10"/>
    <x v="4"/>
    <x v="0"/>
    <x v="0"/>
    <n v="19"/>
    <n v="54"/>
    <n v="160"/>
    <n v="6980.32"/>
    <n v="367.385263157895"/>
    <n v="2.8421052631578898"/>
    <n v="2.9629629629629601"/>
    <n v="1983.57"/>
    <n v="0.28416605542439299"/>
    <n v="1335.74"/>
    <n v="0.19135798931854101"/>
  </r>
  <r>
    <x v="2"/>
    <x v="11"/>
    <x v="11"/>
    <x v="1"/>
    <x v="11"/>
    <x v="1"/>
    <x v="0"/>
    <x v="0"/>
    <n v="3"/>
    <n v="17"/>
    <n v="32"/>
    <n v="1742.944"/>
    <n v="580.98133333333305"/>
    <n v="5.6666666666666696"/>
    <n v="1.8823529411764699"/>
    <n v="518.69399999999996"/>
    <n v="0.29759648043769599"/>
    <n v="405.09399999999999"/>
    <n v="0.232419400738062"/>
  </r>
  <r>
    <x v="2"/>
    <x v="382"/>
    <x v="382"/>
    <x v="3"/>
    <x v="17"/>
    <x v="2"/>
    <x v="1"/>
    <x v="1"/>
    <n v="89"/>
    <n v="302"/>
    <n v="1139"/>
    <n v="46887.966"/>
    <n v="526.83107865168495"/>
    <n v="3.3932584269662902"/>
    <n v="3.77152317880795"/>
    <n v="1952.7159999999999"/>
    <n v="4.16464215999474E-2"/>
    <n v="-1014.004"/>
    <n v="-2.1626103380129599E-2"/>
  </r>
  <r>
    <x v="2"/>
    <x v="382"/>
    <x v="382"/>
    <x v="2"/>
    <x v="35"/>
    <x v="2"/>
    <x v="1"/>
    <x v="2"/>
    <n v="191"/>
    <n v="617"/>
    <n v="2909"/>
    <n v="115422.546"/>
    <n v="604.30652356021005"/>
    <n v="3.2303664921466"/>
    <n v="4.7147487844408396"/>
    <n v="7582.0459999999903"/>
    <n v="6.5689471102118896E-2"/>
    <n v="986.90599999998994"/>
    <n v="8.5503745516061509E-3"/>
  </r>
  <r>
    <x v="2"/>
    <x v="382"/>
    <x v="382"/>
    <x v="0"/>
    <x v="26"/>
    <x v="2"/>
    <x v="1"/>
    <x v="2"/>
    <n v="187"/>
    <n v="619"/>
    <n v="2365"/>
    <n v="90876.21"/>
    <n v="485.96903743315499"/>
    <n v="3.3101604278074901"/>
    <n v="3.82067851373183"/>
    <n v="4582.20999999999"/>
    <n v="5.0422547331144103E-2"/>
    <n v="-1450.6700000000101"/>
    <n v="-1.5963143709448398E-2"/>
  </r>
  <r>
    <x v="2"/>
    <x v="12"/>
    <x v="12"/>
    <x v="4"/>
    <x v="8"/>
    <x v="3"/>
    <x v="0"/>
    <x v="3"/>
    <n v="181"/>
    <n v="638"/>
    <n v="3627"/>
    <n v="155260.7745"/>
    <n v="857.79433425414402"/>
    <n v="3.5248618784530401"/>
    <n v="5.6849529780564296"/>
    <n v="24143.0245"/>
    <n v="0.15549983296006301"/>
    <n v="17847.824499999999"/>
    <n v="0.114953854619603"/>
  </r>
  <r>
    <x v="2"/>
    <x v="13"/>
    <x v="13"/>
    <x v="1"/>
    <x v="11"/>
    <x v="1"/>
    <x v="0"/>
    <x v="0"/>
    <n v="15"/>
    <n v="24"/>
    <n v="60"/>
    <n v="3673.92"/>
    <n v="244.928"/>
    <n v="1.6"/>
    <n v="2.5"/>
    <n v="1155.92"/>
    <n v="0.31462851667973202"/>
    <n v="649.52"/>
    <n v="0.17679209128124701"/>
  </r>
  <r>
    <x v="2"/>
    <x v="14"/>
    <x v="14"/>
    <x v="4"/>
    <x v="7"/>
    <x v="3"/>
    <x v="0"/>
    <x v="1"/>
    <n v="45"/>
    <n v="127"/>
    <n v="653"/>
    <n v="34364.375999999997"/>
    <n v="763.65279999999996"/>
    <n v="2.8222222222222202"/>
    <n v="5.1417322834645702"/>
    <n v="11098.126"/>
    <n v="0.32295438741561899"/>
    <n v="9566.1759999999995"/>
    <n v="0.27837479138279703"/>
  </r>
  <r>
    <x v="2"/>
    <x v="15"/>
    <x v="15"/>
    <x v="1"/>
    <x v="11"/>
    <x v="1"/>
    <x v="0"/>
    <x v="0"/>
    <n v="28"/>
    <n v="46"/>
    <n v="127"/>
    <n v="6122.9840000000004"/>
    <n v="218.678"/>
    <n v="1.6428571428571399"/>
    <n v="2.7608695652173898"/>
    <n v="1777.9839999999999"/>
    <n v="0.29037867810858198"/>
    <n v="831.38400000000104"/>
    <n v="0.13578085456372299"/>
  </r>
  <r>
    <x v="2"/>
    <x v="16"/>
    <x v="16"/>
    <x v="3"/>
    <x v="12"/>
    <x v="5"/>
    <x v="1"/>
    <x v="1"/>
    <n v="115"/>
    <n v="222"/>
    <n v="1007"/>
    <n v="45225.5"/>
    <n v="393.26521739130402"/>
    <n v="1.9304347826087001"/>
    <n v="4.5360360360360401"/>
    <n v="6238"/>
    <n v="0.13793103448275901"/>
    <n v="2567.44"/>
    <n v="5.67697427336347E-2"/>
  </r>
  <r>
    <x v="2"/>
    <x v="16"/>
    <x v="16"/>
    <x v="2"/>
    <x v="13"/>
    <x v="5"/>
    <x v="1"/>
    <x v="0"/>
    <n v="8"/>
    <n v="114"/>
    <n v="353"/>
    <n v="13703.37"/>
    <n v="1712.9212500000001"/>
    <n v="14.25"/>
    <n v="3.09649122807018"/>
    <n v="1890.12"/>
    <n v="0.13793103448275901"/>
    <n v="1542.37"/>
    <n v="0.112554065167911"/>
  </r>
  <r>
    <x v="2"/>
    <x v="16"/>
    <x v="16"/>
    <x v="4"/>
    <x v="14"/>
    <x v="5"/>
    <x v="1"/>
    <x v="1"/>
    <n v="104"/>
    <n v="230"/>
    <n v="1080"/>
    <n v="46896.77"/>
    <n v="450.930480769231"/>
    <n v="2.2115384615384599"/>
    <n v="4.6956521739130404"/>
    <n v="6468.52"/>
    <n v="0.13793103448275901"/>
    <n v="2992.62"/>
    <n v="6.3812923576613001E-2"/>
  </r>
  <r>
    <x v="2"/>
    <x v="16"/>
    <x v="16"/>
    <x v="0"/>
    <x v="15"/>
    <x v="5"/>
    <x v="1"/>
    <x v="1"/>
    <n v="74"/>
    <n v="137"/>
    <n v="447"/>
    <n v="21596.880000000001"/>
    <n v="291.84972972972997"/>
    <n v="1.85135135135135"/>
    <n v="3.26277372262774"/>
    <n v="2978.88"/>
    <n v="0.13793103448275901"/>
    <n v="695.87999999999897"/>
    <n v="3.2221320857457103E-2"/>
  </r>
  <r>
    <x v="2"/>
    <x v="16"/>
    <x v="16"/>
    <x v="1"/>
    <x v="1"/>
    <x v="5"/>
    <x v="1"/>
    <x v="1"/>
    <n v="135"/>
    <n v="308"/>
    <n v="1064"/>
    <n v="44546.61"/>
    <n v="329.97488888888898"/>
    <n v="2.2814814814814799"/>
    <n v="3.4545454545454501"/>
    <n v="6144.36"/>
    <n v="0.13793103448275901"/>
    <n v="1488.31"/>
    <n v="3.3410174197318197E-2"/>
  </r>
  <r>
    <x v="2"/>
    <x v="16"/>
    <x v="16"/>
    <x v="5"/>
    <x v="16"/>
    <x v="5"/>
    <x v="1"/>
    <x v="0"/>
    <n v="18"/>
    <n v="48"/>
    <n v="102"/>
    <n v="6170.62"/>
    <n v="342.81222222222198"/>
    <n v="2.6666666666666701"/>
    <n v="2.125"/>
    <n v="851.12"/>
    <n v="0.13793103448275901"/>
    <n v="241.46"/>
    <n v="3.9130589794866603E-2"/>
  </r>
  <r>
    <x v="2"/>
    <x v="17"/>
    <x v="17"/>
    <x v="0"/>
    <x v="0"/>
    <x v="0"/>
    <x v="0"/>
    <x v="0"/>
    <n v="9"/>
    <n v="28"/>
    <n v="115"/>
    <n v="6977.48"/>
    <n v="775.275555555555"/>
    <n v="3.1111111111111098"/>
    <n v="4.1071428571428603"/>
    <n v="1812.73"/>
    <n v="0.25979723338511901"/>
    <n v="1524.21"/>
    <n v="0.21844706111662099"/>
  </r>
  <r>
    <x v="2"/>
    <x v="18"/>
    <x v="18"/>
    <x v="4"/>
    <x v="7"/>
    <x v="3"/>
    <x v="0"/>
    <x v="0"/>
    <n v="4"/>
    <n v="6"/>
    <n v="15"/>
    <n v="991.88"/>
    <n v="247.97"/>
    <n v="1.5"/>
    <n v="2.5"/>
    <n v="421.88"/>
    <n v="0.42533370972294998"/>
    <n v="291.27999999999997"/>
    <n v="0.29366455619631399"/>
  </r>
  <r>
    <x v="2"/>
    <x v="19"/>
    <x v="19"/>
    <x v="0"/>
    <x v="15"/>
    <x v="0"/>
    <x v="0"/>
    <x v="1"/>
    <n v="43"/>
    <n v="136"/>
    <n v="589"/>
    <n v="33827.31"/>
    <n v="786.68162790697704"/>
    <n v="3.1627906976744198"/>
    <n v="4.3308823529411802"/>
    <n v="8200.56"/>
    <n v="0.24242424242424301"/>
    <n v="6819.48"/>
    <n v="0.20159687542402899"/>
  </r>
  <r>
    <x v="2"/>
    <x v="20"/>
    <x v="20"/>
    <x v="3"/>
    <x v="17"/>
    <x v="5"/>
    <x v="0"/>
    <x v="0"/>
    <n v="23"/>
    <n v="23"/>
    <n v="68"/>
    <n v="3599.4560000000001"/>
    <n v="156.498086956522"/>
    <n v="1"/>
    <n v="2.9565217391304301"/>
    <n v="860.20600000000002"/>
    <n v="0.238982223980512"/>
    <n v="147.20599999999999"/>
    <n v="4.0896735506698798E-2"/>
  </r>
  <r>
    <x v="2"/>
    <x v="22"/>
    <x v="22"/>
    <x v="5"/>
    <x v="10"/>
    <x v="4"/>
    <x v="0"/>
    <x v="0"/>
    <n v="3"/>
    <n v="3"/>
    <n v="6"/>
    <n v="161.55199999999999"/>
    <n v="53.850666666666697"/>
    <n v="1"/>
    <n v="2"/>
    <n v="70.052000000000007"/>
    <n v="0.433618896701991"/>
    <n v="-26.248000000000001"/>
    <n v="-0.16247400217886501"/>
  </r>
  <r>
    <x v="2"/>
    <x v="23"/>
    <x v="23"/>
    <x v="3"/>
    <x v="12"/>
    <x v="5"/>
    <x v="0"/>
    <x v="1"/>
    <n v="65"/>
    <n v="100"/>
    <n v="587"/>
    <n v="23526.813600000001"/>
    <n v="361.950978461538"/>
    <n v="1.5384615384615401"/>
    <n v="5.87"/>
    <n v="5533.3136000000004"/>
    <n v="0.235191798348757"/>
    <n v="3483.7936"/>
    <n v="0.14807757902243099"/>
  </r>
  <r>
    <x v="2"/>
    <x v="24"/>
    <x v="24"/>
    <x v="4"/>
    <x v="7"/>
    <x v="3"/>
    <x v="0"/>
    <x v="0"/>
    <n v="48"/>
    <n v="105"/>
    <n v="274"/>
    <n v="13206.608"/>
    <n v="275.13766666666697"/>
    <n v="2.1875"/>
    <n v="2.60952380952381"/>
    <n v="4241.6080000000002"/>
    <n v="0.32117315816445802"/>
    <n v="2639.2080000000001"/>
    <n v="0.199839958905421"/>
  </r>
  <r>
    <x v="2"/>
    <x v="423"/>
    <x v="423"/>
    <x v="3"/>
    <x v="17"/>
    <x v="5"/>
    <x v="0"/>
    <x v="0"/>
    <n v="7"/>
    <n v="19"/>
    <n v="71"/>
    <n v="4237.0320000000002"/>
    <n v="605.29028571428603"/>
    <n v="2.71428571428571"/>
    <n v="3.7368421052631602"/>
    <n v="1020.282"/>
    <n v="0.24080110794537299"/>
    <n v="791.28200000000004"/>
    <n v="0.186753840896174"/>
  </r>
  <r>
    <x v="2"/>
    <x v="25"/>
    <x v="25"/>
    <x v="4"/>
    <x v="19"/>
    <x v="3"/>
    <x v="0"/>
    <x v="1"/>
    <n v="86"/>
    <n v="325"/>
    <n v="1455"/>
    <n v="65836.403999999995"/>
    <n v="765.53958139534905"/>
    <n v="3.7790697674418601"/>
    <n v="4.4769230769230797"/>
    <n v="15547.654"/>
    <n v="0.23615588117479799"/>
    <n v="12527.454"/>
    <n v="0.19028156519605799"/>
  </r>
  <r>
    <x v="2"/>
    <x v="26"/>
    <x v="26"/>
    <x v="2"/>
    <x v="20"/>
    <x v="2"/>
    <x v="0"/>
    <x v="0"/>
    <n v="6"/>
    <n v="15"/>
    <n v="62"/>
    <n v="2908.3040000000001"/>
    <n v="484.71733333333299"/>
    <n v="2.5"/>
    <n v="4.1333333333333302"/>
    <n v="665.80399999999997"/>
    <n v="0.22893205111982801"/>
    <n v="463.30399999999997"/>
    <n v="0.15930384168917699"/>
  </r>
  <r>
    <x v="2"/>
    <x v="27"/>
    <x v="27"/>
    <x v="0"/>
    <x v="0"/>
    <x v="2"/>
    <x v="1"/>
    <x v="0"/>
    <n v="48"/>
    <n v="84"/>
    <n v="165"/>
    <n v="8622"/>
    <n v="179.625"/>
    <n v="1.75"/>
    <n v="1.96428571428571"/>
    <n v="1437"/>
    <n v="0.16666666666666699"/>
    <n v="-39.000000000000199"/>
    <n v="-4.5233124565066396E-3"/>
  </r>
  <r>
    <x v="2"/>
    <x v="27"/>
    <x v="27"/>
    <x v="1"/>
    <x v="3"/>
    <x v="2"/>
    <x v="1"/>
    <x v="2"/>
    <n v="252"/>
    <n v="760"/>
    <n v="2440"/>
    <n v="113842.8"/>
    <n v="451.75714285714298"/>
    <n v="3.0158730158730198"/>
    <n v="3.2105263157894699"/>
    <n v="18973.8"/>
    <n v="0.16666666666666699"/>
    <n v="10083.15"/>
    <n v="8.8570818707902399E-2"/>
  </r>
  <r>
    <x v="2"/>
    <x v="27"/>
    <x v="27"/>
    <x v="5"/>
    <x v="22"/>
    <x v="2"/>
    <x v="1"/>
    <x v="1"/>
    <n v="113"/>
    <n v="301"/>
    <n v="1060"/>
    <n v="43601.7"/>
    <n v="385.85575221238901"/>
    <n v="2.6637168141592902"/>
    <n v="3.5215946843853798"/>
    <n v="7266.95"/>
    <n v="0.16666666666666699"/>
    <n v="3437.41"/>
    <n v="7.8836604994759502E-2"/>
  </r>
  <r>
    <x v="2"/>
    <x v="28"/>
    <x v="28"/>
    <x v="3"/>
    <x v="17"/>
    <x v="5"/>
    <x v="0"/>
    <x v="0"/>
    <n v="46"/>
    <n v="64"/>
    <n v="209"/>
    <n v="11882.328"/>
    <n v="258.31147826086999"/>
    <n v="1.39130434782609"/>
    <n v="3.265625"/>
    <n v="3052.328"/>
    <n v="0.25687962830179401"/>
    <n v="1608.328"/>
    <n v="0.13535462074435201"/>
  </r>
  <r>
    <x v="2"/>
    <x v="29"/>
    <x v="29"/>
    <x v="0"/>
    <x v="0"/>
    <x v="0"/>
    <x v="0"/>
    <x v="1"/>
    <n v="49"/>
    <n v="144"/>
    <n v="409"/>
    <n v="23038.328000000001"/>
    <n v="470.16995918367297"/>
    <n v="2.93877551020408"/>
    <n v="2.8402777777777799"/>
    <n v="6929.3280000000004"/>
    <n v="0.30077391032890899"/>
    <n v="5367.2079999999996"/>
    <n v="0.23296864251607199"/>
  </r>
  <r>
    <x v="2"/>
    <x v="383"/>
    <x v="383"/>
    <x v="5"/>
    <x v="22"/>
    <x v="4"/>
    <x v="0"/>
    <x v="2"/>
    <n v="164"/>
    <n v="553"/>
    <n v="2037"/>
    <n v="106316.64"/>
    <n v="648.27219512195097"/>
    <n v="3.3719512195122001"/>
    <n v="3.6835443037974702"/>
    <n v="28142.639999999999"/>
    <n v="0.26470588235294101"/>
    <n v="22457.18"/>
    <n v="0.21122921115641"/>
  </r>
  <r>
    <x v="2"/>
    <x v="384"/>
    <x v="384"/>
    <x v="2"/>
    <x v="35"/>
    <x v="2"/>
    <x v="0"/>
    <x v="2"/>
    <n v="114"/>
    <n v="405"/>
    <n v="2014"/>
    <n v="102215.302"/>
    <n v="896.62545614035105"/>
    <n v="3.5526315789473699"/>
    <n v="4.9728395061728401"/>
    <n v="19132.552"/>
    <n v="0.18717894117262401"/>
    <n v="15158.182000000001"/>
    <n v="0.148296602401077"/>
  </r>
  <r>
    <x v="2"/>
    <x v="30"/>
    <x v="30"/>
    <x v="3"/>
    <x v="13"/>
    <x v="5"/>
    <x v="0"/>
    <x v="1"/>
    <n v="30"/>
    <n v="106"/>
    <n v="450"/>
    <n v="24137.64"/>
    <n v="804.58799999999997"/>
    <n v="3.5333333333333301"/>
    <n v="4.2452830188679203"/>
    <n v="4955.8900000000003"/>
    <n v="0.205317918404616"/>
    <n v="3951.81"/>
    <n v="0.16371981685036299"/>
  </r>
  <r>
    <x v="2"/>
    <x v="31"/>
    <x v="31"/>
    <x v="2"/>
    <x v="2"/>
    <x v="2"/>
    <x v="0"/>
    <x v="0"/>
    <n v="45"/>
    <n v="63"/>
    <n v="144"/>
    <n v="8039.6480000000101"/>
    <n v="178.65884444444501"/>
    <n v="1.4"/>
    <n v="2.28571428571429"/>
    <n v="2611.6480000000001"/>
    <n v="0.32484606291220702"/>
    <n v="1147.348"/>
    <n v="0.14271122317793"/>
  </r>
  <r>
    <x v="2"/>
    <x v="424"/>
    <x v="424"/>
    <x v="1"/>
    <x v="40"/>
    <x v="1"/>
    <x v="0"/>
    <x v="0"/>
    <n v="9"/>
    <n v="18"/>
    <n v="73"/>
    <n v="2506.616"/>
    <n v="278.51288888888899"/>
    <n v="2"/>
    <n v="4.0555555555555598"/>
    <n v="462.61599999999999"/>
    <n v="0.18455798574651999"/>
    <n v="154.816"/>
    <n v="6.1762950527723501E-2"/>
  </r>
  <r>
    <x v="2"/>
    <x v="32"/>
    <x v="32"/>
    <x v="5"/>
    <x v="10"/>
    <x v="4"/>
    <x v="0"/>
    <x v="0"/>
    <n v="27"/>
    <n v="62"/>
    <n v="154"/>
    <n v="8638.768"/>
    <n v="319.95437037036999"/>
    <n v="2.2962962962962998"/>
    <n v="2.4838709677419399"/>
    <n v="2368.018"/>
    <n v="0.27411524421074901"/>
    <n v="1463.9580000000001"/>
    <n v="0.16946374760845501"/>
  </r>
  <r>
    <x v="2"/>
    <x v="385"/>
    <x v="385"/>
    <x v="2"/>
    <x v="35"/>
    <x v="2"/>
    <x v="0"/>
    <x v="0"/>
    <n v="25"/>
    <n v="38"/>
    <n v="96"/>
    <n v="4455.6000000000004"/>
    <n v="178.22399999999999"/>
    <n v="1.52"/>
    <n v="2.5263157894736801"/>
    <n v="742.6"/>
    <n v="0.16666666666666699"/>
    <n v="-74.200000000000102"/>
    <n v="-1.6653200466828302E-2"/>
  </r>
  <r>
    <x v="2"/>
    <x v="33"/>
    <x v="33"/>
    <x v="2"/>
    <x v="20"/>
    <x v="2"/>
    <x v="0"/>
    <x v="0"/>
    <n v="47"/>
    <n v="74"/>
    <n v="191"/>
    <n v="10014.472"/>
    <n v="213.07387234042599"/>
    <n v="1.5744680851063799"/>
    <n v="2.5810810810810798"/>
    <n v="2713.2220000000002"/>
    <n v="0.27093010994488798"/>
    <n v="1174.8219999999999"/>
    <n v="0.117312425457878"/>
  </r>
  <r>
    <x v="2"/>
    <x v="34"/>
    <x v="34"/>
    <x v="3"/>
    <x v="23"/>
    <x v="5"/>
    <x v="0"/>
    <x v="0"/>
    <n v="20"/>
    <n v="29"/>
    <n v="87"/>
    <n v="5920.9040000000005"/>
    <n v="296.04520000000002"/>
    <n v="1.45"/>
    <n v="3"/>
    <n v="1662.904"/>
    <n v="0.28085305892478502"/>
    <n v="1033.904"/>
    <n v="0.17461928110977601"/>
  </r>
  <r>
    <x v="2"/>
    <x v="35"/>
    <x v="35"/>
    <x v="1"/>
    <x v="11"/>
    <x v="1"/>
    <x v="0"/>
    <x v="0"/>
    <n v="30"/>
    <n v="75"/>
    <n v="223"/>
    <n v="12132.616"/>
    <n v="404.42053333333303"/>
    <n v="2.5"/>
    <n v="2.9733333333333301"/>
    <n v="3548.866"/>
    <n v="0.29250624927056101"/>
    <n v="2506.366"/>
    <n v="0.20658083961447399"/>
  </r>
  <r>
    <x v="2"/>
    <x v="36"/>
    <x v="36"/>
    <x v="3"/>
    <x v="24"/>
    <x v="5"/>
    <x v="0"/>
    <x v="2"/>
    <n v="112"/>
    <n v="432"/>
    <n v="1764"/>
    <n v="86924.419200000004"/>
    <n v="776.11088571428502"/>
    <n v="3.8571428571428599"/>
    <n v="4.0833333333333304"/>
    <n v="15830.4192"/>
    <n v="0.182117054628534"/>
    <n v="12044.6592"/>
    <n v="0.138564736018391"/>
  </r>
  <r>
    <x v="2"/>
    <x v="37"/>
    <x v="37"/>
    <x v="0"/>
    <x v="25"/>
    <x v="0"/>
    <x v="1"/>
    <x v="2"/>
    <n v="77"/>
    <n v="412"/>
    <n v="2736"/>
    <n v="106686.8968"/>
    <n v="1385.5441142857101"/>
    <n v="5.3506493506493502"/>
    <n v="6.6407766990291304"/>
    <n v="9573.1467999999895"/>
    <n v="8.9731233048667897E-2"/>
    <n v="6934.8667999999898"/>
    <n v="6.5002048124057799E-2"/>
  </r>
  <r>
    <x v="2"/>
    <x v="37"/>
    <x v="37"/>
    <x v="1"/>
    <x v="1"/>
    <x v="0"/>
    <x v="1"/>
    <x v="0"/>
    <n v="34"/>
    <n v="71"/>
    <n v="308"/>
    <n v="12464.345600000001"/>
    <n v="366.59840000000003"/>
    <n v="2.0882352941176499"/>
    <n v="4.3380281690140796"/>
    <n v="2596.3456000000001"/>
    <n v="0.20830179805027199"/>
    <n v="1430.7955999999999"/>
    <n v="0.114791072545357"/>
  </r>
  <r>
    <x v="2"/>
    <x v="38"/>
    <x v="38"/>
    <x v="1"/>
    <x v="9"/>
    <x v="1"/>
    <x v="0"/>
    <x v="0"/>
    <n v="21"/>
    <n v="21"/>
    <n v="48"/>
    <n v="2697.2159999999999"/>
    <n v="128.43885714285699"/>
    <n v="1"/>
    <n v="2.28571428571429"/>
    <n v="884.71600000000001"/>
    <n v="0.32801080818147299"/>
    <n v="189.61600000000001"/>
    <n v="7.0300635914958207E-2"/>
  </r>
  <r>
    <x v="2"/>
    <x v="39"/>
    <x v="39"/>
    <x v="2"/>
    <x v="20"/>
    <x v="2"/>
    <x v="0"/>
    <x v="0"/>
    <n v="15"/>
    <n v="43"/>
    <n v="115"/>
    <n v="5232.68"/>
    <n v="348.84533333333297"/>
    <n v="2.8666666666666698"/>
    <n v="2.67441860465116"/>
    <n v="1147.68"/>
    <n v="0.21932929206448701"/>
    <n v="636.52"/>
    <n v="0.121643211509208"/>
  </r>
  <r>
    <x v="2"/>
    <x v="40"/>
    <x v="40"/>
    <x v="2"/>
    <x v="20"/>
    <x v="2"/>
    <x v="0"/>
    <x v="0"/>
    <n v="28"/>
    <n v="49"/>
    <n v="130"/>
    <n v="8830.16"/>
    <n v="315.36285714285702"/>
    <n v="1.75"/>
    <n v="2.6530612244898002"/>
    <n v="2804.41"/>
    <n v="0.31759447167435201"/>
    <n v="1883.08"/>
    <n v="0.21325547894941899"/>
  </r>
  <r>
    <x v="2"/>
    <x v="41"/>
    <x v="41"/>
    <x v="0"/>
    <x v="6"/>
    <x v="0"/>
    <x v="0"/>
    <x v="1"/>
    <n v="248"/>
    <n v="365"/>
    <n v="1627"/>
    <n v="74568.540000000095"/>
    <n v="300.67959677419401"/>
    <n v="1.4717741935483899"/>
    <n v="4.4575342465753396"/>
    <n v="9157.5400000000009"/>
    <n v="0.12280701754386"/>
    <n v="1600.54000000001"/>
    <n v="2.14640114986831E-2"/>
  </r>
  <r>
    <x v="2"/>
    <x v="42"/>
    <x v="42"/>
    <x v="3"/>
    <x v="23"/>
    <x v="5"/>
    <x v="0"/>
    <x v="0"/>
    <n v="16"/>
    <n v="34"/>
    <n v="58"/>
    <n v="3709.9360000000001"/>
    <n v="231.87100000000001"/>
    <n v="2.125"/>
    <n v="1.70588235294118"/>
    <n v="1157.9359999999999"/>
    <n v="0.31211751361748602"/>
    <n v="643.93600000000004"/>
    <n v="0.17357064919718301"/>
  </r>
  <r>
    <x v="2"/>
    <x v="45"/>
    <x v="45"/>
    <x v="3"/>
    <x v="17"/>
    <x v="5"/>
    <x v="0"/>
    <x v="0"/>
    <n v="35"/>
    <n v="75"/>
    <n v="138"/>
    <n v="7353.2960000000003"/>
    <n v="210.094171428571"/>
    <n v="2.1428571428571401"/>
    <n v="1.84"/>
    <n v="2222.5459999999998"/>
    <n v="0.30225167054338598"/>
    <n v="1098.5060000000001"/>
    <n v="0.149389607055122"/>
  </r>
  <r>
    <x v="2"/>
    <x v="47"/>
    <x v="47"/>
    <x v="5"/>
    <x v="22"/>
    <x v="4"/>
    <x v="0"/>
    <x v="0"/>
    <n v="15"/>
    <n v="41"/>
    <n v="117"/>
    <n v="4878.8810000000003"/>
    <n v="325.258733333333"/>
    <n v="2.7333333333333298"/>
    <n v="2.8536585365853702"/>
    <n v="1237.6310000000001"/>
    <n v="0.25367107744583201"/>
    <n v="727.53099999999995"/>
    <n v="0.14911841465286799"/>
  </r>
  <r>
    <x v="2"/>
    <x v="48"/>
    <x v="48"/>
    <x v="3"/>
    <x v="27"/>
    <x v="5"/>
    <x v="1"/>
    <x v="0"/>
    <n v="8"/>
    <n v="37"/>
    <n v="106"/>
    <n v="3770.7"/>
    <n v="471.33749999999998"/>
    <n v="4.625"/>
    <n v="2.86486486486486"/>
    <n v="628.45000000000005"/>
    <n v="0.16666666666666699"/>
    <n v="351.45"/>
    <n v="9.3205505609038106E-2"/>
  </r>
  <r>
    <x v="2"/>
    <x v="48"/>
    <x v="48"/>
    <x v="0"/>
    <x v="15"/>
    <x v="5"/>
    <x v="1"/>
    <x v="0"/>
    <n v="14"/>
    <n v="14"/>
    <n v="31"/>
    <n v="1315.2"/>
    <n v="93.942857142857093"/>
    <n v="1"/>
    <n v="2.21428571428571"/>
    <n v="219.2"/>
    <n v="0.16666666666666699"/>
    <n v="-200.8"/>
    <n v="-0.152676399026764"/>
  </r>
  <r>
    <x v="2"/>
    <x v="48"/>
    <x v="48"/>
    <x v="5"/>
    <x v="22"/>
    <x v="5"/>
    <x v="1"/>
    <x v="1"/>
    <n v="143"/>
    <n v="327"/>
    <n v="1271"/>
    <n v="57590.7"/>
    <n v="402.73216783216799"/>
    <n v="2.2867132867132902"/>
    <n v="3.8868501529052"/>
    <n v="9598.4500000000007"/>
    <n v="0.16666666666666699"/>
    <n v="4807.46"/>
    <n v="8.3476325170557003E-2"/>
  </r>
  <r>
    <x v="2"/>
    <x v="49"/>
    <x v="49"/>
    <x v="2"/>
    <x v="13"/>
    <x v="2"/>
    <x v="0"/>
    <x v="2"/>
    <n v="246"/>
    <n v="672"/>
    <n v="3531"/>
    <n v="132067.26"/>
    <n v="536.85878048780501"/>
    <n v="2.73170731707317"/>
    <n v="5.25446428571429"/>
    <n v="9782.7600000000093"/>
    <n v="7.4074074074074195E-2"/>
    <n v="1426.1100000000099"/>
    <n v="1.07983613804058E-2"/>
  </r>
  <r>
    <x v="2"/>
    <x v="50"/>
    <x v="50"/>
    <x v="2"/>
    <x v="2"/>
    <x v="2"/>
    <x v="0"/>
    <x v="0"/>
    <n v="22"/>
    <n v="49"/>
    <n v="148"/>
    <n v="8074.8159999999998"/>
    <n v="367.03709090909098"/>
    <n v="2.2272727272727302"/>
    <n v="3.0204081632653099"/>
    <n v="2598.3159999999998"/>
    <n v="0.32178021146240399"/>
    <n v="1863.556"/>
    <n v="0.23078618757381"/>
  </r>
  <r>
    <x v="2"/>
    <x v="51"/>
    <x v="51"/>
    <x v="0"/>
    <x v="15"/>
    <x v="0"/>
    <x v="0"/>
    <x v="1"/>
    <n v="58"/>
    <n v="217"/>
    <n v="1011"/>
    <n v="49862.6"/>
    <n v="859.7"/>
    <n v="3.7413793103448301"/>
    <n v="4.65898617511521"/>
    <n v="6877.5999999999904"/>
    <n v="0.13793103448275901"/>
    <n v="4981"/>
    <n v="9.9894510113792606E-2"/>
  </r>
  <r>
    <x v="2"/>
    <x v="52"/>
    <x v="52"/>
    <x v="3"/>
    <x v="28"/>
    <x v="5"/>
    <x v="1"/>
    <x v="2"/>
    <n v="226"/>
    <n v="598"/>
    <n v="2447"/>
    <n v="114987.32"/>
    <n v="508.79345132743401"/>
    <n v="2.6460176991150401"/>
    <n v="4.0919732441471597"/>
    <n v="15860.32"/>
    <n v="0.13793103448275901"/>
    <n v="8485.6799999999894"/>
    <n v="7.3796658622881095E-2"/>
  </r>
  <r>
    <x v="2"/>
    <x v="52"/>
    <x v="52"/>
    <x v="0"/>
    <x v="0"/>
    <x v="5"/>
    <x v="1"/>
    <x v="0"/>
    <n v="8"/>
    <n v="8"/>
    <n v="41"/>
    <n v="713.11"/>
    <n v="89.138750000000002"/>
    <n v="1"/>
    <n v="5.125"/>
    <n v="98.3599999999999"/>
    <n v="0.13793103448275901"/>
    <n v="-141.63999999999999"/>
    <n v="-0.19862293334829201"/>
  </r>
  <r>
    <x v="2"/>
    <x v="53"/>
    <x v="53"/>
    <x v="3"/>
    <x v="12"/>
    <x v="5"/>
    <x v="0"/>
    <x v="1"/>
    <n v="47"/>
    <n v="148"/>
    <n v="620"/>
    <n v="25634.560000000001"/>
    <n v="545.41617021276602"/>
    <n v="3.1489361702127701"/>
    <n v="4.1891891891891904"/>
    <n v="5225.8100000000004"/>
    <n v="0.203857994831977"/>
    <n v="3671.65"/>
    <n v="0.14323046699455699"/>
  </r>
  <r>
    <x v="2"/>
    <x v="425"/>
    <x v="425"/>
    <x v="3"/>
    <x v="2"/>
    <x v="5"/>
    <x v="0"/>
    <x v="0"/>
    <n v="24"/>
    <n v="52"/>
    <n v="190"/>
    <n v="9388.08"/>
    <n v="391.17"/>
    <n v="2.1666666666666701"/>
    <n v="3.6538461538461502"/>
    <n v="3307.58"/>
    <n v="0.35231698068188599"/>
    <n v="2535.58"/>
    <n v="0.270085044013259"/>
  </r>
  <r>
    <x v="2"/>
    <x v="54"/>
    <x v="54"/>
    <x v="1"/>
    <x v="1"/>
    <x v="1"/>
    <x v="0"/>
    <x v="1"/>
    <n v="94"/>
    <n v="270"/>
    <n v="752"/>
    <n v="35826.9"/>
    <n v="381.13723404255302"/>
    <n v="2.87234042553191"/>
    <n v="2.7851851851851901"/>
    <n v="5971.15"/>
    <n v="0.16666666666666699"/>
    <n v="2669.45"/>
    <n v="7.4509656152220799E-2"/>
  </r>
  <r>
    <x v="2"/>
    <x v="55"/>
    <x v="55"/>
    <x v="3"/>
    <x v="28"/>
    <x v="0"/>
    <x v="1"/>
    <x v="3"/>
    <n v="242"/>
    <n v="739"/>
    <n v="4212"/>
    <n v="169532.16"/>
    <n v="700.54611570247903"/>
    <n v="3.0537190082644599"/>
    <n v="5.6995940460081203"/>
    <n v="18164.16"/>
    <n v="0.107142857142857"/>
    <n v="10175.24"/>
    <n v="6.0019526678596002E-2"/>
  </r>
  <r>
    <x v="2"/>
    <x v="55"/>
    <x v="55"/>
    <x v="4"/>
    <x v="5"/>
    <x v="0"/>
    <x v="1"/>
    <x v="3"/>
    <n v="247"/>
    <n v="797"/>
    <n v="5442"/>
    <n v="236123.16"/>
    <n v="955.96421052631604"/>
    <n v="3.2267206477732802"/>
    <n v="6.8281053952321198"/>
    <n v="25298.91"/>
    <n v="0.107142857142857"/>
    <n v="16781.71"/>
    <n v="7.1071850808705095E-2"/>
  </r>
  <r>
    <x v="2"/>
    <x v="55"/>
    <x v="55"/>
    <x v="0"/>
    <x v="29"/>
    <x v="0"/>
    <x v="1"/>
    <x v="3"/>
    <n v="243"/>
    <n v="696"/>
    <n v="5581"/>
    <n v="227055.35999999999"/>
    <n v="934.38419753086396"/>
    <n v="2.8641975308642"/>
    <n v="8.0186781609195403"/>
    <n v="24327.360000000001"/>
    <n v="0.107142857142857"/>
    <n v="16591.080000000002"/>
    <n v="7.3070637927243901E-2"/>
  </r>
  <r>
    <x v="2"/>
    <x v="56"/>
    <x v="56"/>
    <x v="4"/>
    <x v="8"/>
    <x v="3"/>
    <x v="0"/>
    <x v="3"/>
    <n v="145"/>
    <n v="1115"/>
    <n v="5581"/>
    <n v="218596.31400000001"/>
    <n v="1507.5607862069"/>
    <n v="7.68965517241379"/>
    <n v="5.00538116591928"/>
    <n v="7450.3139999999803"/>
    <n v="3.40825234592015E-2"/>
    <n v="1791.7939999999801"/>
    <n v="8.1968170789923703E-3"/>
  </r>
  <r>
    <x v="2"/>
    <x v="57"/>
    <x v="57"/>
    <x v="1"/>
    <x v="9"/>
    <x v="1"/>
    <x v="0"/>
    <x v="0"/>
    <n v="14"/>
    <n v="14"/>
    <n v="47"/>
    <n v="2774.0239999999999"/>
    <n v="198.144571428571"/>
    <n v="1"/>
    <n v="3.3571428571428599"/>
    <n v="1095.2739999999999"/>
    <n v="0.39483220044238998"/>
    <n v="631.87400000000002"/>
    <n v="0.22778245609987499"/>
  </r>
  <r>
    <x v="2"/>
    <x v="58"/>
    <x v="58"/>
    <x v="1"/>
    <x v="11"/>
    <x v="1"/>
    <x v="0"/>
    <x v="0"/>
    <n v="28"/>
    <n v="87"/>
    <n v="177"/>
    <n v="10216.984"/>
    <n v="364.892285714286"/>
    <n v="3.1071428571428599"/>
    <n v="2.0344827586206899"/>
    <n v="3171.7339999999999"/>
    <n v="0.310437405011107"/>
    <n v="2182.2339999999999"/>
    <n v="0.21358886340626501"/>
  </r>
  <r>
    <x v="2"/>
    <x v="59"/>
    <x v="59"/>
    <x v="2"/>
    <x v="2"/>
    <x v="2"/>
    <x v="0"/>
    <x v="0"/>
    <n v="28"/>
    <n v="49"/>
    <n v="183"/>
    <n v="10231.335999999999"/>
    <n v="365.404857142857"/>
    <n v="1.75"/>
    <n v="3.7346938775510199"/>
    <n v="3384.3359999999998"/>
    <n v="0.33078143460443499"/>
    <n v="2462.4360000000001"/>
    <n v="0.24067589999976499"/>
  </r>
  <r>
    <x v="2"/>
    <x v="386"/>
    <x v="386"/>
    <x v="3"/>
    <x v="36"/>
    <x v="5"/>
    <x v="0"/>
    <x v="0"/>
    <n v="11"/>
    <n v="24"/>
    <n v="51"/>
    <n v="2112.3919999999998"/>
    <n v="192.035636363636"/>
    <n v="2.1818181818181799"/>
    <n v="2.125"/>
    <n v="576.64200000000005"/>
    <n v="0.27298058314933998"/>
    <n v="222.642"/>
    <n v="0.10539805111930001"/>
  </r>
  <r>
    <x v="2"/>
    <x v="60"/>
    <x v="60"/>
    <x v="0"/>
    <x v="0"/>
    <x v="0"/>
    <x v="0"/>
    <x v="1"/>
    <n v="46"/>
    <n v="91"/>
    <n v="306"/>
    <n v="15649.552"/>
    <n v="340.207652173913"/>
    <n v="1.97826086956522"/>
    <n v="3.36263736263736"/>
    <n v="4753.8019999999997"/>
    <n v="0.303766011959959"/>
    <n v="3328.8020000000001"/>
    <n v="0.21270909224749701"/>
  </r>
  <r>
    <x v="2"/>
    <x v="61"/>
    <x v="61"/>
    <x v="2"/>
    <x v="30"/>
    <x v="2"/>
    <x v="0"/>
    <x v="1"/>
    <n v="126"/>
    <n v="374"/>
    <n v="1106"/>
    <n v="51954.3"/>
    <n v="412.335714285714"/>
    <n v="2.9682539682539701"/>
    <n v="2.9572192513369"/>
    <n v="8659.0499999999993"/>
    <n v="0.16666666666666699"/>
    <n v="4350.7700000000004"/>
    <n v="8.3742250400833093E-2"/>
  </r>
  <r>
    <x v="2"/>
    <x v="62"/>
    <x v="62"/>
    <x v="1"/>
    <x v="9"/>
    <x v="1"/>
    <x v="0"/>
    <x v="0"/>
    <n v="7"/>
    <n v="28"/>
    <n v="73"/>
    <n v="2793.8159999999998"/>
    <n v="399.11657142857098"/>
    <n v="4"/>
    <n v="2.6071428571428599"/>
    <n v="651.81600000000003"/>
    <n v="0.23330670308996701"/>
    <n v="397.56599999999997"/>
    <n v="0.142302141586991"/>
  </r>
  <r>
    <x v="2"/>
    <x v="64"/>
    <x v="64"/>
    <x v="5"/>
    <x v="16"/>
    <x v="4"/>
    <x v="0"/>
    <x v="1"/>
    <n v="64"/>
    <n v="142"/>
    <n v="551"/>
    <n v="26719.343000000001"/>
    <n v="417.48973437500001"/>
    <n v="2.21875"/>
    <n v="3.8802816901408499"/>
    <n v="5812.0929999999998"/>
    <n v="0.217523799144313"/>
    <n v="3673.6030000000001"/>
    <n v="0.137488522827826"/>
  </r>
  <r>
    <x v="2"/>
    <x v="65"/>
    <x v="65"/>
    <x v="5"/>
    <x v="10"/>
    <x v="4"/>
    <x v="0"/>
    <x v="0"/>
    <n v="31"/>
    <n v="67"/>
    <n v="157"/>
    <n v="9247.5440000000108"/>
    <n v="298.30787096774202"/>
    <n v="2.1612903225806499"/>
    <n v="2.3432835820895499"/>
    <n v="2177.2939999999999"/>
    <n v="0.23544564913667901"/>
    <n v="1142.5940000000001"/>
    <n v="0.12355648159122"/>
  </r>
  <r>
    <x v="2"/>
    <x v="66"/>
    <x v="66"/>
    <x v="1"/>
    <x v="11"/>
    <x v="1"/>
    <x v="0"/>
    <x v="0"/>
    <n v="4"/>
    <n v="13"/>
    <n v="27"/>
    <n v="1054.184"/>
    <n v="263.54599999999999"/>
    <n v="3.25"/>
    <n v="2.0769230769230802"/>
    <n v="373.18400000000003"/>
    <n v="0.354002716793273"/>
    <n v="230.88399999999999"/>
    <n v="0.21901679403216101"/>
  </r>
  <r>
    <x v="2"/>
    <x v="67"/>
    <x v="67"/>
    <x v="0"/>
    <x v="0"/>
    <x v="0"/>
    <x v="0"/>
    <x v="0"/>
    <n v="15"/>
    <n v="31"/>
    <n v="112"/>
    <n v="5513.5039999999999"/>
    <n v="367.566933333333"/>
    <n v="2.06666666666667"/>
    <n v="3.6129032258064502"/>
    <n v="1973.0039999999999"/>
    <n v="0.35784938217148299"/>
    <n v="1507.0039999999999"/>
    <n v="0.27332962849033898"/>
  </r>
  <r>
    <x v="2"/>
    <x v="69"/>
    <x v="69"/>
    <x v="4"/>
    <x v="7"/>
    <x v="3"/>
    <x v="0"/>
    <x v="0"/>
    <n v="26"/>
    <n v="47"/>
    <n v="110"/>
    <n v="6635.92"/>
    <n v="255.227692307692"/>
    <n v="1.8076923076923099"/>
    <n v="2.3404255319148901"/>
    <n v="1902.17"/>
    <n v="0.28664751835465202"/>
    <n v="1044.47"/>
    <n v="0.157396412253312"/>
  </r>
  <r>
    <x v="2"/>
    <x v="426"/>
    <x v="426"/>
    <x v="1"/>
    <x v="40"/>
    <x v="1"/>
    <x v="0"/>
    <x v="0"/>
    <n v="19"/>
    <n v="84"/>
    <n v="316"/>
    <n v="10550.4"/>
    <n v="555.28421052631597"/>
    <n v="4.4210526315789496"/>
    <n v="3.7619047619047601"/>
    <n v="1758.4"/>
    <n v="0.16666666666666699"/>
    <n v="1062.4000000000001"/>
    <n v="0.10069760388231699"/>
  </r>
  <r>
    <x v="2"/>
    <x v="70"/>
    <x v="70"/>
    <x v="1"/>
    <x v="1"/>
    <x v="1"/>
    <x v="0"/>
    <x v="0"/>
    <n v="22"/>
    <n v="41"/>
    <n v="172"/>
    <n v="10960.796"/>
    <n v="498.21800000000002"/>
    <n v="1.86363636363636"/>
    <n v="4.1951219512195097"/>
    <n v="2041.796"/>
    <n v="0.18628172625418801"/>
    <n v="1292.6959999999999"/>
    <n v="0.117938149747518"/>
  </r>
  <r>
    <x v="2"/>
    <x v="387"/>
    <x v="387"/>
    <x v="0"/>
    <x v="0"/>
    <x v="0"/>
    <x v="0"/>
    <x v="0"/>
    <n v="31"/>
    <n v="58"/>
    <n v="121"/>
    <n v="6761.4319999999998"/>
    <n v="218.11070967741901"/>
    <n v="1.87096774193548"/>
    <n v="2.0862068965517202"/>
    <n v="1690.182"/>
    <n v="0.24997397001108601"/>
    <n v="733.66200000000003"/>
    <n v="0.10850689617228999"/>
  </r>
  <r>
    <x v="2"/>
    <x v="71"/>
    <x v="71"/>
    <x v="3"/>
    <x v="24"/>
    <x v="3"/>
    <x v="1"/>
    <x v="1"/>
    <n v="61"/>
    <n v="114"/>
    <n v="528"/>
    <n v="26058.038400000001"/>
    <n v="427.18095737704903"/>
    <n v="1.86885245901639"/>
    <n v="4.6315789473684204"/>
    <n v="5492.2884000000004"/>
    <n v="0.21077136796298501"/>
    <n v="3548.2883999999999"/>
    <n v="0.13616866878206799"/>
  </r>
  <r>
    <x v="2"/>
    <x v="71"/>
    <x v="71"/>
    <x v="4"/>
    <x v="31"/>
    <x v="3"/>
    <x v="1"/>
    <x v="2"/>
    <n v="250"/>
    <n v="580"/>
    <n v="2299"/>
    <n v="106932.2472"/>
    <n v="427.72898880000002"/>
    <n v="2.3199999999999998"/>
    <n v="3.9637931034482801"/>
    <n v="22400.997200000002"/>
    <n v="0.20948776245300799"/>
    <n v="14017.947200000001"/>
    <n v="0.131091860192385"/>
  </r>
  <r>
    <x v="2"/>
    <x v="72"/>
    <x v="72"/>
    <x v="0"/>
    <x v="15"/>
    <x v="0"/>
    <x v="0"/>
    <x v="0"/>
    <n v="8"/>
    <n v="28"/>
    <n v="94"/>
    <n v="4573.5316000000003"/>
    <n v="571.69145000000003"/>
    <n v="3.5"/>
    <n v="3.3571428571428599"/>
    <n v="1752.5316"/>
    <n v="0.38319000572773998"/>
    <n v="1493.4916000000001"/>
    <n v="0.32655106176592302"/>
  </r>
  <r>
    <x v="2"/>
    <x v="73"/>
    <x v="73"/>
    <x v="3"/>
    <x v="28"/>
    <x v="0"/>
    <x v="1"/>
    <x v="2"/>
    <n v="237"/>
    <n v="722"/>
    <n v="2716"/>
    <n v="109413.495"/>
    <n v="461.66031645569598"/>
    <n v="3.0464135021096999"/>
    <n v="3.7617728531856001"/>
    <n v="13436.745000000001"/>
    <n v="0.12280701754386"/>
    <n v="5616.2650000000103"/>
    <n v="5.1330642531801099E-2"/>
  </r>
  <r>
    <x v="2"/>
    <x v="73"/>
    <x v="73"/>
    <x v="4"/>
    <x v="31"/>
    <x v="0"/>
    <x v="1"/>
    <x v="3"/>
    <n v="252"/>
    <n v="937"/>
    <n v="4854"/>
    <n v="206961.87"/>
    <n v="821.27726190476199"/>
    <n v="3.7182539682539701"/>
    <n v="5.1803628601921003"/>
    <n v="25416.37"/>
    <n v="0.12280701754386"/>
    <n v="16591.82"/>
    <n v="8.0168487074454897E-2"/>
  </r>
  <r>
    <x v="2"/>
    <x v="73"/>
    <x v="73"/>
    <x v="0"/>
    <x v="0"/>
    <x v="0"/>
    <x v="1"/>
    <x v="0"/>
    <n v="10"/>
    <n v="24"/>
    <n v="42"/>
    <n v="1728.24"/>
    <n v="172.82400000000001"/>
    <n v="2.4"/>
    <n v="1.75"/>
    <n v="212.24"/>
    <n v="0.12280701754386"/>
    <n v="-101.76"/>
    <n v="-5.88807110123594E-2"/>
  </r>
  <r>
    <x v="2"/>
    <x v="74"/>
    <x v="74"/>
    <x v="0"/>
    <x v="0"/>
    <x v="0"/>
    <x v="0"/>
    <x v="0"/>
    <n v="32"/>
    <n v="86"/>
    <n v="245"/>
    <n v="11286.396000000001"/>
    <n v="352.69987500000002"/>
    <n v="2.6875"/>
    <n v="2.8488372093023302"/>
    <n v="2890.3960000000002"/>
    <n v="0.25609556850565901"/>
    <n v="1877.356"/>
    <n v="0.166337952345461"/>
  </r>
  <r>
    <x v="2"/>
    <x v="427"/>
    <x v="427"/>
    <x v="5"/>
    <x v="41"/>
    <x v="4"/>
    <x v="0"/>
    <x v="1"/>
    <n v="67"/>
    <n v="232"/>
    <n v="891"/>
    <n v="44353.504800000002"/>
    <n v="661.992608955224"/>
    <n v="3.4626865671641802"/>
    <n v="3.8405172413793101"/>
    <n v="9908.7548000000006"/>
    <n v="0.223404099510982"/>
    <n v="7579.9748"/>
    <n v="0.170899116860772"/>
  </r>
  <r>
    <x v="2"/>
    <x v="428"/>
    <x v="428"/>
    <x v="5"/>
    <x v="41"/>
    <x v="4"/>
    <x v="0"/>
    <x v="1"/>
    <n v="104"/>
    <n v="222"/>
    <n v="600"/>
    <n v="28567.8"/>
    <n v="274.69038461538503"/>
    <n v="2.1346153846153801"/>
    <n v="2.7027027027027"/>
    <n v="4761.3"/>
    <n v="0.16666666666666699"/>
    <n v="1293.67"/>
    <n v="4.5284201093538902E-2"/>
  </r>
  <r>
    <x v="2"/>
    <x v="75"/>
    <x v="75"/>
    <x v="4"/>
    <x v="7"/>
    <x v="3"/>
    <x v="0"/>
    <x v="0"/>
    <n v="27"/>
    <n v="63"/>
    <n v="162"/>
    <n v="8669.9040000000005"/>
    <n v="321.10755555555602"/>
    <n v="2.3333333333333299"/>
    <n v="2.5714285714285698"/>
    <n v="2567.904"/>
    <n v="0.296185978529866"/>
    <n v="1661.604"/>
    <n v="0.191651949087326"/>
  </r>
  <r>
    <x v="2"/>
    <x v="76"/>
    <x v="76"/>
    <x v="2"/>
    <x v="20"/>
    <x v="2"/>
    <x v="0"/>
    <x v="0"/>
    <n v="25"/>
    <n v="55"/>
    <n v="127"/>
    <n v="7148.5839999999998"/>
    <n v="285.94335999999998"/>
    <n v="2.2000000000000002"/>
    <n v="2.30909090909091"/>
    <n v="2305.0839999999998"/>
    <n v="0.32245322989839698"/>
    <n v="1470.154"/>
    <n v="0.205656672706091"/>
  </r>
  <r>
    <x v="2"/>
    <x v="388"/>
    <x v="388"/>
    <x v="2"/>
    <x v="35"/>
    <x v="2"/>
    <x v="1"/>
    <x v="3"/>
    <n v="142"/>
    <n v="1039"/>
    <n v="5179"/>
    <n v="239895.6"/>
    <n v="1689.4056338028199"/>
    <n v="7.3169014084506996"/>
    <n v="4.9846005774783402"/>
    <n v="39982.6"/>
    <n v="0.16666666666666699"/>
    <n v="34482.730000000003"/>
    <n v="0.14374056881410099"/>
  </r>
  <r>
    <x v="2"/>
    <x v="388"/>
    <x v="388"/>
    <x v="0"/>
    <x v="0"/>
    <x v="2"/>
    <x v="1"/>
    <x v="2"/>
    <n v="52"/>
    <n v="337"/>
    <n v="1793"/>
    <n v="77145.3"/>
    <n v="1483.5634615384599"/>
    <n v="6.4807692307692299"/>
    <n v="5.3204747774480703"/>
    <n v="12857.55"/>
    <n v="0.16666666666666699"/>
    <n v="11021.67"/>
    <n v="0.14286897581576599"/>
  </r>
  <r>
    <x v="2"/>
    <x v="388"/>
    <x v="388"/>
    <x v="1"/>
    <x v="11"/>
    <x v="2"/>
    <x v="1"/>
    <x v="0"/>
    <n v="12"/>
    <n v="17"/>
    <n v="23"/>
    <n v="1202.7"/>
    <n v="100.22499999999999"/>
    <n v="1.4166666666666701"/>
    <n v="1.3529411764705901"/>
    <n v="200.45"/>
    <n v="0.16666666666666699"/>
    <n v="-202.25"/>
    <n v="-0.16816329924336901"/>
  </r>
  <r>
    <x v="2"/>
    <x v="429"/>
    <x v="429"/>
    <x v="0"/>
    <x v="15"/>
    <x v="1"/>
    <x v="1"/>
    <x v="0"/>
    <n v="14"/>
    <n v="30"/>
    <n v="88"/>
    <n v="4046.1943999999999"/>
    <n v="289.013885714286"/>
    <n v="2.1428571428571401"/>
    <n v="2.93333333333333"/>
    <n v="603.69439999999997"/>
    <n v="0.14920054261357299"/>
    <n v="167.6944"/>
    <n v="4.1444968635219202E-2"/>
  </r>
  <r>
    <x v="2"/>
    <x v="429"/>
    <x v="429"/>
    <x v="1"/>
    <x v="40"/>
    <x v="1"/>
    <x v="1"/>
    <x v="2"/>
    <n v="105"/>
    <n v="358"/>
    <n v="2425"/>
    <n v="99339.964999999997"/>
    <n v="946.09490476190399"/>
    <n v="3.4095238095238098"/>
    <n v="6.7737430167597799"/>
    <n v="9351.2149999999892"/>
    <n v="9.4133463807844098E-2"/>
    <n v="5602.91499999999"/>
    <n v="5.6401419106600202E-2"/>
  </r>
  <r>
    <x v="2"/>
    <x v="389"/>
    <x v="389"/>
    <x v="5"/>
    <x v="10"/>
    <x v="4"/>
    <x v="0"/>
    <x v="0"/>
    <n v="3"/>
    <n v="4"/>
    <n v="4"/>
    <n v="89.567999999999998"/>
    <n v="29.856000000000002"/>
    <n v="1.3333333333333299"/>
    <n v="1"/>
    <n v="37.817999999999998"/>
    <n v="0.42222668810289399"/>
    <n v="-59.582000000000001"/>
    <n v="-0.66521525544837401"/>
  </r>
  <r>
    <x v="2"/>
    <x v="77"/>
    <x v="77"/>
    <x v="3"/>
    <x v="28"/>
    <x v="5"/>
    <x v="1"/>
    <x v="1"/>
    <n v="169"/>
    <n v="345"/>
    <n v="1457"/>
    <n v="64922.400000000001"/>
    <n v="384.15621301775201"/>
    <n v="2.0414201183432001"/>
    <n v="4.2231884057971003"/>
    <n v="10820.4"/>
    <n v="0.16666666666666699"/>
    <n v="5408.76"/>
    <n v="8.3311153007282507E-2"/>
  </r>
  <r>
    <x v="2"/>
    <x v="77"/>
    <x v="77"/>
    <x v="4"/>
    <x v="32"/>
    <x v="5"/>
    <x v="1"/>
    <x v="0"/>
    <n v="14"/>
    <n v="24"/>
    <n v="135"/>
    <n v="3967.2"/>
    <n v="283.37142857142902"/>
    <n v="1.71428571428571"/>
    <n v="5.625"/>
    <n v="661.2"/>
    <n v="0.16666666666666699"/>
    <n v="200.8"/>
    <n v="5.0615043355515199E-2"/>
  </r>
  <r>
    <x v="2"/>
    <x v="77"/>
    <x v="77"/>
    <x v="1"/>
    <x v="9"/>
    <x v="5"/>
    <x v="1"/>
    <x v="0"/>
    <n v="2"/>
    <n v="2"/>
    <n v="2"/>
    <n v="92.4"/>
    <n v="46.2"/>
    <n v="1"/>
    <n v="1"/>
    <n v="15.4"/>
    <n v="0.16666666666666699"/>
    <n v="-50.8"/>
    <n v="-0.54978354978355004"/>
  </r>
  <r>
    <x v="2"/>
    <x v="77"/>
    <x v="77"/>
    <x v="5"/>
    <x v="10"/>
    <x v="5"/>
    <x v="1"/>
    <x v="0"/>
    <n v="20"/>
    <n v="52"/>
    <n v="142"/>
    <n v="5582.1"/>
    <n v="279.10500000000002"/>
    <n v="2.6"/>
    <n v="2.7307692307692299"/>
    <n v="930.35"/>
    <n v="0.16666666666666699"/>
    <n v="254.29"/>
    <n v="4.5554540405940397E-2"/>
  </r>
  <r>
    <x v="2"/>
    <x v="78"/>
    <x v="78"/>
    <x v="3"/>
    <x v="12"/>
    <x v="5"/>
    <x v="0"/>
    <x v="1"/>
    <n v="141"/>
    <n v="425"/>
    <n v="1452"/>
    <n v="66450.899999999994"/>
    <n v="471.28297872340403"/>
    <n v="3.0141843971631199"/>
    <n v="3.4164705882352902"/>
    <n v="11075.15"/>
    <n v="0.16666666666666699"/>
    <n v="6424.4699999999903"/>
    <n v="9.6679954673300095E-2"/>
  </r>
  <r>
    <x v="2"/>
    <x v="79"/>
    <x v="79"/>
    <x v="0"/>
    <x v="0"/>
    <x v="0"/>
    <x v="0"/>
    <x v="0"/>
    <n v="37"/>
    <n v="37"/>
    <n v="91"/>
    <n v="3666.663"/>
    <n v="99.099000000000004"/>
    <n v="1"/>
    <n v="2.4594594594594601"/>
    <n v="592.41300000000001"/>
    <n v="0.161567343385525"/>
    <n v="-517.58699999999999"/>
    <n v="-0.14116023206932299"/>
  </r>
  <r>
    <x v="2"/>
    <x v="80"/>
    <x v="80"/>
    <x v="4"/>
    <x v="31"/>
    <x v="3"/>
    <x v="0"/>
    <x v="2"/>
    <n v="194"/>
    <n v="459"/>
    <n v="1810"/>
    <n v="80908.52"/>
    <n v="417.05422680412403"/>
    <n v="2.3659793814432999"/>
    <n v="3.9433551198257102"/>
    <n v="8668.77"/>
    <n v="0.107142857142857"/>
    <n v="2155.3700000000099"/>
    <n v="2.66395924681357E-2"/>
  </r>
  <r>
    <x v="2"/>
    <x v="81"/>
    <x v="81"/>
    <x v="2"/>
    <x v="20"/>
    <x v="2"/>
    <x v="0"/>
    <x v="0"/>
    <n v="40"/>
    <n v="58"/>
    <n v="184"/>
    <n v="10068.128000000001"/>
    <n v="251.70320000000001"/>
    <n v="1.45"/>
    <n v="3.1724137931034502"/>
    <n v="3380.6280000000002"/>
    <n v="0.33577523050958402"/>
    <n v="2076.828"/>
    <n v="0.20627747283308301"/>
  </r>
  <r>
    <x v="2"/>
    <x v="82"/>
    <x v="82"/>
    <x v="2"/>
    <x v="2"/>
    <x v="2"/>
    <x v="0"/>
    <x v="0"/>
    <n v="7"/>
    <n v="25"/>
    <n v="61"/>
    <n v="2695.5120000000002"/>
    <n v="385.07314285714301"/>
    <n v="3.5714285714285698"/>
    <n v="2.44"/>
    <n v="875.01199999999994"/>
    <n v="0.32461810594796098"/>
    <n v="630.51199999999994"/>
    <n v="0.23391177631559401"/>
  </r>
  <r>
    <x v="2"/>
    <x v="83"/>
    <x v="83"/>
    <x v="1"/>
    <x v="1"/>
    <x v="4"/>
    <x v="1"/>
    <x v="0"/>
    <n v="26"/>
    <n v="65"/>
    <n v="221"/>
    <n v="8354.1"/>
    <n v="321.31153846153802"/>
    <n v="2.5"/>
    <n v="3.4"/>
    <n v="1392.35"/>
    <n v="0.16666666666666699"/>
    <n v="489.4"/>
    <n v="5.85820136220538E-2"/>
  </r>
  <r>
    <x v="2"/>
    <x v="83"/>
    <x v="83"/>
    <x v="5"/>
    <x v="10"/>
    <x v="4"/>
    <x v="1"/>
    <x v="0"/>
    <n v="16"/>
    <n v="25"/>
    <n v="80"/>
    <n v="5627.1"/>
    <n v="351.69375000000002"/>
    <n v="1.5625"/>
    <n v="3.2"/>
    <n v="937.85"/>
    <n v="0.16666666666666699"/>
    <n v="414.349999999999"/>
    <n v="7.3634731922304505E-2"/>
  </r>
  <r>
    <x v="2"/>
    <x v="84"/>
    <x v="84"/>
    <x v="0"/>
    <x v="15"/>
    <x v="0"/>
    <x v="0"/>
    <x v="0"/>
    <n v="15"/>
    <n v="42"/>
    <n v="165"/>
    <n v="4709.8999999999996"/>
    <n v="313.993333333333"/>
    <n v="2.8"/>
    <n v="3.9285714285714302"/>
    <n v="1086.9000000000001"/>
    <n v="0.230769230769231"/>
    <n v="609.9"/>
    <n v="0.129493195184611"/>
  </r>
  <r>
    <x v="2"/>
    <x v="85"/>
    <x v="85"/>
    <x v="4"/>
    <x v="19"/>
    <x v="3"/>
    <x v="0"/>
    <x v="0"/>
    <n v="17"/>
    <n v="51"/>
    <n v="211"/>
    <n v="10359.2808"/>
    <n v="609.36945882352904"/>
    <n v="3"/>
    <n v="4.1372549019607803"/>
    <n v="2197.5308"/>
    <n v="0.21213159894266001"/>
    <n v="1614.4308000000001"/>
    <n v="0.15584390761953301"/>
  </r>
  <r>
    <x v="2"/>
    <x v="86"/>
    <x v="86"/>
    <x v="2"/>
    <x v="21"/>
    <x v="2"/>
    <x v="0"/>
    <x v="2"/>
    <n v="94"/>
    <n v="357"/>
    <n v="1767"/>
    <n v="84984.430999999997"/>
    <n v="904.08969148936103"/>
    <n v="3.7978723404255299"/>
    <n v="4.9495798319327697"/>
    <n v="16265.681"/>
    <n v="0.19139600993504299"/>
    <n v="12965.251"/>
    <n v="0.15256030836989401"/>
  </r>
  <r>
    <x v="2"/>
    <x v="87"/>
    <x v="87"/>
    <x v="3"/>
    <x v="23"/>
    <x v="5"/>
    <x v="0"/>
    <x v="0"/>
    <n v="34"/>
    <n v="52"/>
    <n v="170"/>
    <n v="11227.44"/>
    <n v="330.21882352941202"/>
    <n v="1.52941176470588"/>
    <n v="3.2692307692307701"/>
    <n v="2449.69"/>
    <n v="0.218187761413109"/>
    <n v="1377.69"/>
    <n v="0.12270740257797"/>
  </r>
  <r>
    <x v="2"/>
    <x v="88"/>
    <x v="88"/>
    <x v="0"/>
    <x v="15"/>
    <x v="0"/>
    <x v="0"/>
    <x v="0"/>
    <n v="20"/>
    <n v="20"/>
    <n v="77"/>
    <n v="3242.8395999999998"/>
    <n v="162.14197999999999"/>
    <n v="1"/>
    <n v="3.85"/>
    <n v="-198.66040000000001"/>
    <n v="-6.1261247704018397E-2"/>
    <n v="-798.66039999999998"/>
    <n v="-0.24628427505325901"/>
  </r>
  <r>
    <x v="2"/>
    <x v="89"/>
    <x v="89"/>
    <x v="5"/>
    <x v="16"/>
    <x v="4"/>
    <x v="0"/>
    <x v="1"/>
    <n v="42"/>
    <n v="90"/>
    <n v="336"/>
    <n v="18627.599999999999"/>
    <n v="443.51428571428602"/>
    <n v="2.1428571428571401"/>
    <n v="3.7333333333333298"/>
    <n v="3104.6"/>
    <n v="0.16666666666666699"/>
    <n v="1704.74"/>
    <n v="9.15168889175203E-2"/>
  </r>
  <r>
    <x v="2"/>
    <x v="91"/>
    <x v="91"/>
    <x v="4"/>
    <x v="19"/>
    <x v="3"/>
    <x v="1"/>
    <x v="2"/>
    <n v="123"/>
    <n v="449"/>
    <n v="1741"/>
    <n v="88707.9"/>
    <n v="721.20243902438995"/>
    <n v="3.6504065040650402"/>
    <n v="3.87750556792873"/>
    <n v="14784.65"/>
    <n v="0.16666666666666699"/>
    <n v="10488.2"/>
    <n v="0.11823298714094201"/>
  </r>
  <r>
    <x v="2"/>
    <x v="91"/>
    <x v="91"/>
    <x v="0"/>
    <x v="15"/>
    <x v="3"/>
    <x v="1"/>
    <x v="1"/>
    <n v="55"/>
    <n v="180"/>
    <n v="732"/>
    <n v="32064.6"/>
    <n v="582.99272727272705"/>
    <n v="3.2727272727272698"/>
    <n v="4.06666666666667"/>
    <n v="5344.1"/>
    <n v="0.16666666666666699"/>
    <n v="3571.98"/>
    <n v="0.11139948728504299"/>
  </r>
  <r>
    <x v="2"/>
    <x v="92"/>
    <x v="92"/>
    <x v="0"/>
    <x v="33"/>
    <x v="0"/>
    <x v="0"/>
    <x v="3"/>
    <n v="62"/>
    <n v="541"/>
    <n v="4162"/>
    <n v="236148.67920000001"/>
    <n v="3808.8496645161299"/>
    <n v="8.7258064516129004"/>
    <n v="7.6931608133086904"/>
    <n v="66398.679199999999"/>
    <n v="0.281173197431968"/>
    <n v="64103.059200000003"/>
    <n v="0.27145211828904398"/>
  </r>
  <r>
    <x v="2"/>
    <x v="93"/>
    <x v="93"/>
    <x v="1"/>
    <x v="9"/>
    <x v="1"/>
    <x v="0"/>
    <x v="0"/>
    <n v="5"/>
    <n v="30"/>
    <n v="66"/>
    <n v="4181.8720000000003"/>
    <n v="836.37440000000004"/>
    <n v="6"/>
    <n v="2.2000000000000002"/>
    <n v="1096.8720000000001"/>
    <n v="0.26229210267554798"/>
    <n v="906.072"/>
    <n v="0.21666660289937101"/>
  </r>
  <r>
    <x v="2"/>
    <x v="95"/>
    <x v="95"/>
    <x v="2"/>
    <x v="30"/>
    <x v="2"/>
    <x v="0"/>
    <x v="1"/>
    <n v="56"/>
    <n v="101"/>
    <n v="330"/>
    <n v="18720.59"/>
    <n v="334.29624999999999"/>
    <n v="1.8035714285714299"/>
    <n v="3.2673267326732698"/>
    <n v="3218.59"/>
    <n v="0.17192780783084299"/>
    <n v="1371.49"/>
    <n v="7.3261045725588794E-2"/>
  </r>
  <r>
    <x v="2"/>
    <x v="97"/>
    <x v="97"/>
    <x v="3"/>
    <x v="17"/>
    <x v="5"/>
    <x v="0"/>
    <x v="0"/>
    <n v="30"/>
    <n v="30"/>
    <n v="63"/>
    <n v="2705.096"/>
    <n v="90.169866666666707"/>
    <n v="1"/>
    <n v="2.1"/>
    <n v="607.846"/>
    <n v="0.22470404007843001"/>
    <n v="-322.154"/>
    <n v="-0.11909152207537201"/>
  </r>
  <r>
    <x v="2"/>
    <x v="430"/>
    <x v="430"/>
    <x v="5"/>
    <x v="42"/>
    <x v="4"/>
    <x v="0"/>
    <x v="1"/>
    <n v="105"/>
    <n v="309"/>
    <n v="1214"/>
    <n v="54845.601999999999"/>
    <n v="522.33906666666701"/>
    <n v="2.94285714285714"/>
    <n v="3.9288025889967599"/>
    <n v="12363.102000000001"/>
    <n v="0.22541647003892801"/>
    <n v="8768.2019999999993"/>
    <n v="0.15987064924549499"/>
  </r>
  <r>
    <x v="2"/>
    <x v="98"/>
    <x v="98"/>
    <x v="0"/>
    <x v="0"/>
    <x v="0"/>
    <x v="0"/>
    <x v="0"/>
    <n v="19"/>
    <n v="19"/>
    <n v="66"/>
    <n v="3217.0720000000001"/>
    <n v="169.319578947368"/>
    <n v="1"/>
    <n v="3.4736842105263199"/>
    <n v="848.822"/>
    <n v="0.26384923930829002"/>
    <n v="278.822"/>
    <n v="8.6669493253492699E-2"/>
  </r>
  <r>
    <x v="2"/>
    <x v="99"/>
    <x v="99"/>
    <x v="4"/>
    <x v="32"/>
    <x v="3"/>
    <x v="0"/>
    <x v="1"/>
    <n v="132"/>
    <n v="195"/>
    <n v="856"/>
    <n v="40063.996800000001"/>
    <n v="303.515127272727"/>
    <n v="1.47727272727273"/>
    <n v="4.3897435897435901"/>
    <n v="8397.9968000000008"/>
    <n v="0.20961455348359101"/>
    <n v="4091.4967999999899"/>
    <n v="0.102124029722367"/>
  </r>
  <r>
    <x v="2"/>
    <x v="101"/>
    <x v="101"/>
    <x v="0"/>
    <x v="0"/>
    <x v="0"/>
    <x v="0"/>
    <x v="0"/>
    <n v="18"/>
    <n v="29"/>
    <n v="101"/>
    <n v="4864.2929999999997"/>
    <n v="270.23849999999999"/>
    <n v="1.6111111111111101"/>
    <n v="3.4827586206896601"/>
    <n v="1156.2929999999999"/>
    <n v="0.23771039285668"/>
    <n v="605.29300000000001"/>
    <n v="0.124435966336732"/>
  </r>
  <r>
    <x v="2"/>
    <x v="103"/>
    <x v="103"/>
    <x v="0"/>
    <x v="15"/>
    <x v="0"/>
    <x v="0"/>
    <x v="0"/>
    <n v="5"/>
    <n v="15"/>
    <n v="67"/>
    <n v="3366.16"/>
    <n v="673.23199999999997"/>
    <n v="3"/>
    <n v="4.4666666666666703"/>
    <n v="360.66"/>
    <n v="0.107142857142857"/>
    <n v="200.66"/>
    <n v="5.9610951351094503E-2"/>
  </r>
  <r>
    <x v="2"/>
    <x v="104"/>
    <x v="104"/>
    <x v="0"/>
    <x v="0"/>
    <x v="0"/>
    <x v="0"/>
    <x v="0"/>
    <n v="46"/>
    <n v="96"/>
    <n v="278"/>
    <n v="12490.954"/>
    <n v="271.54247826086998"/>
    <n v="2.0869565217391299"/>
    <n v="2.8958333333333299"/>
    <n v="2664.9540000000002"/>
    <n v="0.213350717647347"/>
    <n v="1236.394"/>
    <n v="9.8983152127531504E-2"/>
  </r>
  <r>
    <x v="2"/>
    <x v="105"/>
    <x v="105"/>
    <x v="1"/>
    <x v="1"/>
    <x v="1"/>
    <x v="0"/>
    <x v="0"/>
    <n v="24"/>
    <n v="24"/>
    <n v="63"/>
    <n v="3504.4589999999998"/>
    <n v="146.019125"/>
    <n v="1"/>
    <n v="2.625"/>
    <n v="737.45899999999995"/>
    <n v="0.21043447790372199"/>
    <n v="-56.941000000000201"/>
    <n v="-1.6248156990850901E-2"/>
  </r>
  <r>
    <x v="2"/>
    <x v="106"/>
    <x v="106"/>
    <x v="5"/>
    <x v="10"/>
    <x v="4"/>
    <x v="0"/>
    <x v="0"/>
    <n v="3"/>
    <n v="3"/>
    <n v="3"/>
    <n v="88.775999999999996"/>
    <n v="29.591999999999999"/>
    <n v="1"/>
    <n v="1"/>
    <n v="33.276000000000003"/>
    <n v="0.37483103541497698"/>
    <n v="-63.024000000000001"/>
    <n v="-0.70992160043254904"/>
  </r>
  <r>
    <x v="2"/>
    <x v="107"/>
    <x v="107"/>
    <x v="1"/>
    <x v="3"/>
    <x v="1"/>
    <x v="0"/>
    <x v="0"/>
    <n v="20"/>
    <n v="46"/>
    <n v="125"/>
    <n v="7030.8"/>
    <n v="351.54"/>
    <n v="2.2999999999999998"/>
    <n v="2.7173913043478302"/>
    <n v="1171.8"/>
    <n v="0.16666666666666699"/>
    <n v="481.75"/>
    <n v="6.8519940831768794E-2"/>
  </r>
  <r>
    <x v="2"/>
    <x v="108"/>
    <x v="108"/>
    <x v="1"/>
    <x v="9"/>
    <x v="1"/>
    <x v="0"/>
    <x v="0"/>
    <n v="11"/>
    <n v="11"/>
    <n v="11"/>
    <n v="658.31200000000001"/>
    <n v="59.846545454545499"/>
    <n v="1"/>
    <n v="1"/>
    <n v="215.81200000000001"/>
    <n v="0.327826319435161"/>
    <n v="-148.28800000000001"/>
    <n v="-0.225254894335816"/>
  </r>
  <r>
    <x v="2"/>
    <x v="390"/>
    <x v="390"/>
    <x v="3"/>
    <x v="37"/>
    <x v="5"/>
    <x v="0"/>
    <x v="0"/>
    <n v="16"/>
    <n v="29"/>
    <n v="80"/>
    <n v="5459.36"/>
    <n v="341.21"/>
    <n v="1.8125"/>
    <n v="2.7586206896551699"/>
    <n v="1258.3599999999999"/>
    <n v="0.230495882301222"/>
    <n v="749.36"/>
    <n v="0.137261510506726"/>
  </r>
  <r>
    <x v="2"/>
    <x v="109"/>
    <x v="109"/>
    <x v="4"/>
    <x v="32"/>
    <x v="3"/>
    <x v="1"/>
    <x v="0"/>
    <n v="20"/>
    <n v="38"/>
    <n v="92"/>
    <n v="5204.8639999999996"/>
    <n v="260.2432"/>
    <n v="1.9"/>
    <n v="2.42105263157895"/>
    <n v="1682.864"/>
    <n v="0.323325258834813"/>
    <n v="1021.064"/>
    <n v="0.196174962496619"/>
  </r>
  <r>
    <x v="2"/>
    <x v="110"/>
    <x v="110"/>
    <x v="0"/>
    <x v="0"/>
    <x v="0"/>
    <x v="0"/>
    <x v="0"/>
    <n v="24"/>
    <n v="37"/>
    <n v="107"/>
    <n v="4960.0295999999998"/>
    <n v="206.6679"/>
    <n v="1.5416666666666701"/>
    <n v="2.8918918918918899"/>
    <n v="1107.7796000000001"/>
    <n v="0.22334132844691101"/>
    <n v="374.77960000000002"/>
    <n v="7.5559952303510397E-2"/>
  </r>
  <r>
    <x v="2"/>
    <x v="113"/>
    <x v="113"/>
    <x v="3"/>
    <x v="4"/>
    <x v="3"/>
    <x v="1"/>
    <x v="2"/>
    <n v="44"/>
    <n v="328"/>
    <n v="2592"/>
    <n v="112316.27499999999"/>
    <n v="2552.6426136363598"/>
    <n v="7.4545454545454497"/>
    <n v="7.9024390243902403"/>
    <n v="6357.5250000000096"/>
    <n v="5.6603773584905703E-2"/>
    <n v="4728.2450000000099"/>
    <n v="4.2097594493763303E-2"/>
  </r>
  <r>
    <x v="2"/>
    <x v="113"/>
    <x v="113"/>
    <x v="2"/>
    <x v="13"/>
    <x v="3"/>
    <x v="1"/>
    <x v="2"/>
    <n v="97"/>
    <n v="575"/>
    <n v="3129"/>
    <n v="131282.85500000001"/>
    <n v="1353.43149484536"/>
    <n v="5.9278350515463902"/>
    <n v="5.4417391304347804"/>
    <n v="7431.1050000000096"/>
    <n v="5.6603773584905703E-2"/>
    <n v="3806.9950000000099"/>
    <n v="2.8998417196213499E-2"/>
  </r>
  <r>
    <x v="2"/>
    <x v="113"/>
    <x v="113"/>
    <x v="4"/>
    <x v="5"/>
    <x v="3"/>
    <x v="1"/>
    <x v="3"/>
    <n v="69"/>
    <n v="721"/>
    <n v="7221"/>
    <n v="285511.26500000001"/>
    <n v="4137.84442028986"/>
    <n v="10.449275362318801"/>
    <n v="10.0152565880721"/>
    <n v="16161.014999999999"/>
    <n v="5.6603773584905703E-2"/>
    <n v="13340.565000000001"/>
    <n v="4.6725179127345501E-2"/>
  </r>
  <r>
    <x v="2"/>
    <x v="113"/>
    <x v="113"/>
    <x v="1"/>
    <x v="3"/>
    <x v="3"/>
    <x v="1"/>
    <x v="3"/>
    <n v="76"/>
    <n v="680"/>
    <n v="4312"/>
    <n v="167071.63500000001"/>
    <n v="2198.3109868421102"/>
    <n v="8.9473684210526301"/>
    <n v="6.3411764705882296"/>
    <n v="9456.8850000000093"/>
    <n v="5.6603773584905703E-2"/>
    <n v="6332.9850000000097"/>
    <n v="3.7905806093296503E-2"/>
  </r>
  <r>
    <x v="2"/>
    <x v="113"/>
    <x v="113"/>
    <x v="5"/>
    <x v="16"/>
    <x v="3"/>
    <x v="1"/>
    <x v="1"/>
    <n v="40"/>
    <n v="231"/>
    <n v="1093"/>
    <n v="42216.62"/>
    <n v="1055.4155000000001"/>
    <n v="5.7750000000000004"/>
    <n v="4.7316017316017298"/>
    <n v="2389.62"/>
    <n v="5.6603773584905703E-2"/>
    <n v="900.65000000000202"/>
    <n v="2.1334014897450401E-2"/>
  </r>
  <r>
    <x v="2"/>
    <x v="115"/>
    <x v="115"/>
    <x v="4"/>
    <x v="7"/>
    <x v="3"/>
    <x v="0"/>
    <x v="0"/>
    <n v="12"/>
    <n v="28"/>
    <n v="46"/>
    <n v="2766.8319999999999"/>
    <n v="230.56933333333299"/>
    <n v="2.3333333333333299"/>
    <n v="1.6428571428571399"/>
    <n v="665.58199999999999"/>
    <n v="0.24055743174865701"/>
    <n v="263.33199999999999"/>
    <n v="9.51745534242774E-2"/>
  </r>
  <r>
    <x v="2"/>
    <x v="116"/>
    <x v="116"/>
    <x v="3"/>
    <x v="12"/>
    <x v="5"/>
    <x v="0"/>
    <x v="0"/>
    <n v="40"/>
    <n v="67"/>
    <n v="198"/>
    <n v="9936.7343999999994"/>
    <n v="248.41836000000001"/>
    <n v="1.675"/>
    <n v="2.9552238805970199"/>
    <n v="2161.9843999999998"/>
    <n v="0.217574940918215"/>
    <n v="894.98439999999903"/>
    <n v="9.0068262265317195E-2"/>
  </r>
  <r>
    <x v="2"/>
    <x v="118"/>
    <x v="118"/>
    <x v="1"/>
    <x v="1"/>
    <x v="1"/>
    <x v="0"/>
    <x v="0"/>
    <n v="9"/>
    <n v="19"/>
    <n v="48"/>
    <n v="2176.6640000000002"/>
    <n v="241.85155555555599"/>
    <n v="2.1111111111111098"/>
    <n v="2.5263157894736801"/>
    <n v="559.16399999999999"/>
    <n v="0.25689036066200399"/>
    <n v="250.26400000000001"/>
    <n v="0.114975944840361"/>
  </r>
  <r>
    <x v="2"/>
    <x v="119"/>
    <x v="119"/>
    <x v="5"/>
    <x v="22"/>
    <x v="4"/>
    <x v="0"/>
    <x v="0"/>
    <n v="18"/>
    <n v="74"/>
    <n v="245"/>
    <n v="10039.214"/>
    <n v="557.73411111111102"/>
    <n v="4.1111111111111098"/>
    <n v="3.3108108108108101"/>
    <n v="1697.2139999999999"/>
    <n v="0.169058454177787"/>
    <n v="1060.664"/>
    <n v="0.10565209587125"/>
  </r>
  <r>
    <x v="2"/>
    <x v="121"/>
    <x v="121"/>
    <x v="5"/>
    <x v="10"/>
    <x v="4"/>
    <x v="0"/>
    <x v="0"/>
    <n v="8"/>
    <n v="8"/>
    <n v="29"/>
    <n v="1197.3679999999999"/>
    <n v="149.67099999999999"/>
    <n v="1"/>
    <n v="3.625"/>
    <n v="480.61799999999999"/>
    <n v="0.40139539389728102"/>
    <n v="223.81800000000001"/>
    <n v="0.186924988808787"/>
  </r>
  <r>
    <x v="2"/>
    <x v="122"/>
    <x v="122"/>
    <x v="3"/>
    <x v="17"/>
    <x v="5"/>
    <x v="0"/>
    <x v="0"/>
    <n v="8"/>
    <n v="8"/>
    <n v="17"/>
    <n v="1032.664"/>
    <n v="129.083"/>
    <n v="1"/>
    <n v="2.125"/>
    <n v="387.16399999999999"/>
    <n v="0.37491768861895097"/>
    <n v="139.16399999999999"/>
    <n v="0.134762129792459"/>
  </r>
  <r>
    <x v="2"/>
    <x v="123"/>
    <x v="123"/>
    <x v="3"/>
    <x v="23"/>
    <x v="5"/>
    <x v="0"/>
    <x v="1"/>
    <n v="37"/>
    <n v="99"/>
    <n v="397"/>
    <n v="24419.223999999998"/>
    <n v="659.97902702702697"/>
    <n v="2.6756756756756799"/>
    <n v="4.0101010101010104"/>
    <n v="7695.9740000000002"/>
    <n v="0.315160465377606"/>
    <n v="6488.8940000000002"/>
    <n v="0.26572891914992902"/>
  </r>
  <r>
    <x v="2"/>
    <x v="124"/>
    <x v="124"/>
    <x v="5"/>
    <x v="10"/>
    <x v="4"/>
    <x v="0"/>
    <x v="0"/>
    <n v="27"/>
    <n v="45"/>
    <n v="81"/>
    <n v="3136.152"/>
    <n v="116.153777777778"/>
    <n v="1.6666666666666701"/>
    <n v="1.8"/>
    <n v="945.15200000000004"/>
    <n v="0.301373147730084"/>
    <n v="58.652000000000001"/>
    <n v="1.8701899652823002E-2"/>
  </r>
  <r>
    <x v="2"/>
    <x v="125"/>
    <x v="125"/>
    <x v="1"/>
    <x v="9"/>
    <x v="1"/>
    <x v="0"/>
    <x v="0"/>
    <n v="45"/>
    <n v="83"/>
    <n v="202"/>
    <n v="12388.784"/>
    <n v="275.30631111111097"/>
    <n v="1.8444444444444399"/>
    <n v="2.4337349397590402"/>
    <n v="3767.2840000000001"/>
    <n v="0.30408827855905801"/>
    <n v="2235.9839999999999"/>
    <n v="0.18048454150141"/>
  </r>
  <r>
    <x v="2"/>
    <x v="126"/>
    <x v="126"/>
    <x v="2"/>
    <x v="21"/>
    <x v="2"/>
    <x v="0"/>
    <x v="1"/>
    <n v="74"/>
    <n v="252"/>
    <n v="917"/>
    <n v="44743.5576"/>
    <n v="604.64267027027097"/>
    <n v="3.4054054054054101"/>
    <n v="3.6388888888888902"/>
    <n v="9752.0575999999892"/>
    <n v="0.21795445250871101"/>
    <n v="7183.7075999999997"/>
    <n v="0.160552892647052"/>
  </r>
  <r>
    <x v="2"/>
    <x v="127"/>
    <x v="127"/>
    <x v="2"/>
    <x v="20"/>
    <x v="2"/>
    <x v="0"/>
    <x v="0"/>
    <n v="54"/>
    <n v="72"/>
    <n v="126"/>
    <n v="8351.7920000000104"/>
    <n v="154.66281481481499"/>
    <n v="1.3333333333333299"/>
    <n v="1.75"/>
    <n v="2127.2919999999999"/>
    <n v="0.25471084528924998"/>
    <n v="374.09199999999998"/>
    <n v="4.4791824317463903E-2"/>
  </r>
  <r>
    <x v="2"/>
    <x v="128"/>
    <x v="128"/>
    <x v="3"/>
    <x v="12"/>
    <x v="5"/>
    <x v="0"/>
    <x v="1"/>
    <n v="88"/>
    <n v="216"/>
    <n v="993"/>
    <n v="52113.648999999998"/>
    <n v="592.20055681818201"/>
    <n v="2.4545454545454501"/>
    <n v="4.5972222222222197"/>
    <n v="10202.898999999999"/>
    <n v="0.19578170394477701"/>
    <n v="7348.3389999999999"/>
    <n v="0.141006034714629"/>
  </r>
  <r>
    <x v="2"/>
    <x v="129"/>
    <x v="129"/>
    <x v="1"/>
    <x v="3"/>
    <x v="1"/>
    <x v="0"/>
    <x v="2"/>
    <n v="149"/>
    <n v="568"/>
    <n v="2373"/>
    <n v="95109.3"/>
    <n v="638.31744966442898"/>
    <n v="3.8120805369127502"/>
    <n v="4.1778169014084501"/>
    <n v="15851.55"/>
    <n v="0.16666666666666699"/>
    <n v="10460.950000000001"/>
    <n v="0.109988718243116"/>
  </r>
  <r>
    <x v="2"/>
    <x v="130"/>
    <x v="130"/>
    <x v="5"/>
    <x v="22"/>
    <x v="4"/>
    <x v="0"/>
    <x v="0"/>
    <n v="9"/>
    <n v="19"/>
    <n v="62"/>
    <n v="3314.5783999999999"/>
    <n v="368.28648888888898"/>
    <n v="2.1111111111111098"/>
    <n v="3.2631578947368398"/>
    <n v="738.57839999999999"/>
    <n v="0.222827253082926"/>
    <n v="438.67840000000001"/>
    <n v="0.13234817435605101"/>
  </r>
  <r>
    <x v="2"/>
    <x v="131"/>
    <x v="131"/>
    <x v="3"/>
    <x v="17"/>
    <x v="5"/>
    <x v="0"/>
    <x v="0"/>
    <n v="10"/>
    <n v="24"/>
    <n v="80"/>
    <n v="5192.16"/>
    <n v="519.21600000000001"/>
    <n v="2.4"/>
    <n v="3.3333333333333299"/>
    <n v="1806.66"/>
    <n v="0.34795923084034402"/>
    <n v="1483.14"/>
    <n v="0.28564990293057202"/>
  </r>
  <r>
    <x v="2"/>
    <x v="133"/>
    <x v="133"/>
    <x v="1"/>
    <x v="1"/>
    <x v="1"/>
    <x v="0"/>
    <x v="1"/>
    <n v="123"/>
    <n v="296"/>
    <n v="837"/>
    <n v="38669.4"/>
    <n v="314.38536585365898"/>
    <n v="2.4065040650406502"/>
    <n v="2.8277027027027"/>
    <n v="6444.9"/>
    <n v="0.16666666666666699"/>
    <n v="2186.0500000000002"/>
    <n v="5.6531779650059198E-2"/>
  </r>
  <r>
    <x v="2"/>
    <x v="134"/>
    <x v="134"/>
    <x v="3"/>
    <x v="23"/>
    <x v="5"/>
    <x v="0"/>
    <x v="0"/>
    <n v="26"/>
    <n v="61"/>
    <n v="194"/>
    <n v="9720.848"/>
    <n v="373.87876923076902"/>
    <n v="2.3461538461538498"/>
    <n v="3.1803278688524599"/>
    <n v="2935.598"/>
    <n v="0.30198990869932302"/>
    <n v="2095.078"/>
    <n v="0.21552420118080201"/>
  </r>
  <r>
    <x v="2"/>
    <x v="431"/>
    <x v="431"/>
    <x v="3"/>
    <x v="37"/>
    <x v="5"/>
    <x v="0"/>
    <x v="2"/>
    <n v="172"/>
    <n v="521"/>
    <n v="2704"/>
    <n v="116623.53"/>
    <n v="678.04377906976697"/>
    <n v="3.0290697674418601"/>
    <n v="5.1900191938579701"/>
    <n v="8638.7800000000207"/>
    <n v="7.4074074074074195E-2"/>
    <n v="2964.98000000002"/>
    <n v="2.5423514448585299E-2"/>
  </r>
  <r>
    <x v="2"/>
    <x v="135"/>
    <x v="135"/>
    <x v="3"/>
    <x v="23"/>
    <x v="5"/>
    <x v="0"/>
    <x v="0"/>
    <n v="28"/>
    <n v="28"/>
    <n v="67"/>
    <n v="2934.6640000000002"/>
    <n v="104.809428571429"/>
    <n v="1"/>
    <n v="2.3928571428571401"/>
    <n v="860.66399999999999"/>
    <n v="0.29327514154942402"/>
    <n v="-7.33599999999986"/>
    <n v="-2.4997751020218498E-3"/>
  </r>
  <r>
    <x v="2"/>
    <x v="136"/>
    <x v="136"/>
    <x v="0"/>
    <x v="0"/>
    <x v="0"/>
    <x v="0"/>
    <x v="0"/>
    <n v="22"/>
    <n v="40"/>
    <n v="89"/>
    <n v="4829.1192000000001"/>
    <n v="219.50541818181799"/>
    <n v="1.8181818181818199"/>
    <n v="2.2250000000000001"/>
    <n v="1132.1192000000001"/>
    <n v="0.23443596090980701"/>
    <n v="454.11919999999998"/>
    <n v="9.4037687038249093E-2"/>
  </r>
  <r>
    <x v="2"/>
    <x v="137"/>
    <x v="137"/>
    <x v="3"/>
    <x v="4"/>
    <x v="5"/>
    <x v="0"/>
    <x v="1"/>
    <n v="238"/>
    <n v="457"/>
    <n v="1557"/>
    <n v="62152.166599999997"/>
    <n v="261.14355714285699"/>
    <n v="1.9201680672268899"/>
    <n v="3.4070021881838102"/>
    <n v="7795.6665999999996"/>
    <n v="0.125428718361043"/>
    <n v="200.586599999996"/>
    <n v="3.2273468645258102E-3"/>
  </r>
  <r>
    <x v="2"/>
    <x v="392"/>
    <x v="392"/>
    <x v="3"/>
    <x v="37"/>
    <x v="5"/>
    <x v="0"/>
    <x v="0"/>
    <n v="6"/>
    <n v="13"/>
    <n v="46"/>
    <n v="2725.232"/>
    <n v="454.20533333333299"/>
    <n v="2.1666666666666701"/>
    <n v="3.5384615384615401"/>
    <n v="785.48199999999997"/>
    <n v="0.28822573637767401"/>
    <n v="592.48199999999997"/>
    <n v="0.217406077721089"/>
  </r>
  <r>
    <x v="2"/>
    <x v="138"/>
    <x v="138"/>
    <x v="3"/>
    <x v="13"/>
    <x v="3"/>
    <x v="1"/>
    <x v="1"/>
    <n v="98"/>
    <n v="280"/>
    <n v="1583"/>
    <n v="64334.7"/>
    <n v="656.47653061224503"/>
    <n v="2.8571428571428599"/>
    <n v="5.6535714285714302"/>
    <n v="10722.45"/>
    <n v="0.16666666666666699"/>
    <n v="7504.85"/>
    <n v="0.11665322135643701"/>
  </r>
  <r>
    <x v="2"/>
    <x v="138"/>
    <x v="138"/>
    <x v="4"/>
    <x v="7"/>
    <x v="3"/>
    <x v="1"/>
    <x v="0"/>
    <n v="21"/>
    <n v="51"/>
    <n v="157"/>
    <n v="8345.7000000000007"/>
    <n v="397.414285714286"/>
    <n v="2.4285714285714302"/>
    <n v="3.0784313725490202"/>
    <n v="1390.95"/>
    <n v="0.16666666666666699"/>
    <n v="683.85"/>
    <n v="8.1940400445738498E-2"/>
  </r>
  <r>
    <x v="2"/>
    <x v="139"/>
    <x v="139"/>
    <x v="2"/>
    <x v="2"/>
    <x v="2"/>
    <x v="0"/>
    <x v="1"/>
    <n v="48"/>
    <n v="118"/>
    <n v="310"/>
    <n v="19287.12"/>
    <n v="401.815"/>
    <n v="2.4583333333333299"/>
    <n v="2.6271186440677998"/>
    <n v="4524.62"/>
    <n v="0.23459282671544501"/>
    <n v="2907.96"/>
    <n v="0.15077212149870001"/>
  </r>
  <r>
    <x v="2"/>
    <x v="140"/>
    <x v="140"/>
    <x v="3"/>
    <x v="28"/>
    <x v="1"/>
    <x v="1"/>
    <x v="1"/>
    <n v="40"/>
    <n v="135"/>
    <n v="465"/>
    <n v="21821.88"/>
    <n v="545.54700000000003"/>
    <n v="3.375"/>
    <n v="3.4444444444444402"/>
    <n v="2679.88"/>
    <n v="0.12280701754386"/>
    <n v="1346.32"/>
    <n v="6.1695875882371298E-2"/>
  </r>
  <r>
    <x v="2"/>
    <x v="140"/>
    <x v="140"/>
    <x v="1"/>
    <x v="3"/>
    <x v="1"/>
    <x v="1"/>
    <x v="1"/>
    <n v="13"/>
    <n v="136"/>
    <n v="518"/>
    <n v="20366.384999999998"/>
    <n v="1566.645"/>
    <n v="10.461538461538501"/>
    <n v="3.8088235294117601"/>
    <n v="2501.1350000000002"/>
    <n v="0.12280701754386"/>
    <n v="1956.9849999999999"/>
    <n v="9.60889720978957E-2"/>
  </r>
  <r>
    <x v="2"/>
    <x v="432"/>
    <x v="432"/>
    <x v="3"/>
    <x v="2"/>
    <x v="5"/>
    <x v="0"/>
    <x v="0"/>
    <n v="19"/>
    <n v="55"/>
    <n v="118"/>
    <n v="5313.4560000000001"/>
    <n v="279.65557894736799"/>
    <n v="2.8947368421052602"/>
    <n v="2.1454545454545499"/>
    <n v="1985.2059999999999"/>
    <n v="0.373618601527894"/>
    <n v="1361.1659999999999"/>
    <n v="0.25617338319918298"/>
  </r>
  <r>
    <x v="2"/>
    <x v="433"/>
    <x v="433"/>
    <x v="1"/>
    <x v="40"/>
    <x v="1"/>
    <x v="0"/>
    <x v="1"/>
    <n v="108"/>
    <n v="240"/>
    <n v="1008"/>
    <n v="44589"/>
    <n v="412.86111111111097"/>
    <n v="2.2222222222222201"/>
    <n v="4.2"/>
    <n v="7431.5"/>
    <n v="0.16666666666666699"/>
    <n v="3713.7"/>
    <n v="8.3287357868532599E-2"/>
  </r>
  <r>
    <x v="2"/>
    <x v="142"/>
    <x v="142"/>
    <x v="0"/>
    <x v="0"/>
    <x v="0"/>
    <x v="0"/>
    <x v="1"/>
    <n v="122"/>
    <n v="470"/>
    <n v="1394"/>
    <n v="58776.654799999997"/>
    <n v="481.77585901639401"/>
    <n v="3.85245901639344"/>
    <n v="2.9659574468085101"/>
    <n v="1446.9048"/>
    <n v="2.46169981078951E-2"/>
    <n v="-2553.4151999999999"/>
    <n v="-4.3442676496111103E-2"/>
  </r>
  <r>
    <x v="2"/>
    <x v="143"/>
    <x v="143"/>
    <x v="2"/>
    <x v="21"/>
    <x v="2"/>
    <x v="0"/>
    <x v="1"/>
    <n v="41"/>
    <n v="159"/>
    <n v="567"/>
    <n v="31416.2042"/>
    <n v="766.24888292682897"/>
    <n v="3.8780487804877999"/>
    <n v="3.56603773584906"/>
    <n v="8760.2042000000001"/>
    <n v="0.27884349567603101"/>
    <n v="7317.7241999999997"/>
    <n v="0.232928337026788"/>
  </r>
  <r>
    <x v="2"/>
    <x v="144"/>
    <x v="144"/>
    <x v="3"/>
    <x v="12"/>
    <x v="0"/>
    <x v="1"/>
    <x v="1"/>
    <n v="116"/>
    <n v="251"/>
    <n v="1215"/>
    <n v="55481.4"/>
    <n v="478.28793103448299"/>
    <n v="2.1637931034482798"/>
    <n v="4.8406374501991998"/>
    <n v="9246.9"/>
    <n v="0.16666666666666699"/>
    <n v="5518.78"/>
    <n v="9.9470813642049405E-2"/>
  </r>
  <r>
    <x v="2"/>
    <x v="144"/>
    <x v="144"/>
    <x v="4"/>
    <x v="34"/>
    <x v="0"/>
    <x v="1"/>
    <x v="1"/>
    <n v="122"/>
    <n v="231"/>
    <n v="934"/>
    <n v="43000.2"/>
    <n v="352.460655737705"/>
    <n v="1.8934426229508201"/>
    <n v="4.0432900432900398"/>
    <n v="7166.7"/>
    <n v="0.16666666666666699"/>
    <n v="3131.7000000000098"/>
    <n v="7.2829893814447502E-2"/>
  </r>
  <r>
    <x v="2"/>
    <x v="144"/>
    <x v="144"/>
    <x v="0"/>
    <x v="26"/>
    <x v="0"/>
    <x v="1"/>
    <x v="2"/>
    <n v="109"/>
    <n v="424"/>
    <n v="1873"/>
    <n v="78850.5"/>
    <n v="723.39908256880699"/>
    <n v="3.8899082568807302"/>
    <n v="4.4174528301886804"/>
    <n v="13141.75"/>
    <n v="0.16666666666666699"/>
    <n v="9560.59"/>
    <n v="0.121249579901205"/>
  </r>
  <r>
    <x v="2"/>
    <x v="145"/>
    <x v="145"/>
    <x v="2"/>
    <x v="21"/>
    <x v="2"/>
    <x v="0"/>
    <x v="1"/>
    <n v="34"/>
    <n v="116"/>
    <n v="498"/>
    <n v="25857.9"/>
    <n v="760.52647058823504"/>
    <n v="3.4117647058823501"/>
    <n v="4.2931034482758603"/>
    <n v="4309.6499999999996"/>
    <n v="0.16666666666666699"/>
    <n v="3128.05"/>
    <n v="0.120970767154332"/>
  </r>
  <r>
    <x v="2"/>
    <x v="146"/>
    <x v="146"/>
    <x v="1"/>
    <x v="9"/>
    <x v="1"/>
    <x v="0"/>
    <x v="1"/>
    <n v="37"/>
    <n v="67"/>
    <n v="327"/>
    <n v="21241.383999999998"/>
    <n v="574.09145945945897"/>
    <n v="1.8108108108108101"/>
    <n v="4.8805970149253701"/>
    <n v="5092.134"/>
    <n v="0.23972703473559001"/>
    <n v="3834.9839999999999"/>
    <n v="0.18054303806192701"/>
  </r>
  <r>
    <x v="2"/>
    <x v="147"/>
    <x v="147"/>
    <x v="0"/>
    <x v="0"/>
    <x v="0"/>
    <x v="0"/>
    <x v="0"/>
    <n v="35"/>
    <n v="53"/>
    <n v="150"/>
    <n v="7488.36"/>
    <n v="213.95314285714301"/>
    <n v="1.51428571428571"/>
    <n v="2.8301886792452802"/>
    <n v="1858.11"/>
    <n v="0.248133102575197"/>
    <n v="790.10999999999899"/>
    <n v="0.10551175424258399"/>
  </r>
  <r>
    <x v="2"/>
    <x v="148"/>
    <x v="148"/>
    <x v="1"/>
    <x v="3"/>
    <x v="1"/>
    <x v="0"/>
    <x v="0"/>
    <n v="57"/>
    <n v="66"/>
    <n v="255"/>
    <n v="12947.4"/>
    <n v="227.14736842105299"/>
    <n v="1.15789473684211"/>
    <n v="3.8636363636363602"/>
    <n v="2157.9"/>
    <n v="0.16666666666666699"/>
    <n v="261.3"/>
    <n v="2.0181658093516901E-2"/>
  </r>
  <r>
    <x v="2"/>
    <x v="149"/>
    <x v="149"/>
    <x v="0"/>
    <x v="15"/>
    <x v="0"/>
    <x v="0"/>
    <x v="1"/>
    <n v="50"/>
    <n v="115"/>
    <n v="408"/>
    <n v="17693.5"/>
    <n v="353.87"/>
    <n v="2.2999999999999998"/>
    <n v="3.5478260869565199"/>
    <n v="0"/>
    <n v="0"/>
    <n v="-1563.56"/>
    <n v="-8.8369175120807095E-2"/>
  </r>
  <r>
    <x v="2"/>
    <x v="150"/>
    <x v="150"/>
    <x v="0"/>
    <x v="6"/>
    <x v="0"/>
    <x v="0"/>
    <x v="3"/>
    <n v="250"/>
    <n v="492"/>
    <n v="6022"/>
    <n v="260706.15"/>
    <n v="1042.8245999999999"/>
    <n v="1.968"/>
    <n v="12.239837398374"/>
    <n v="34005.15"/>
    <n v="0.13043478260869601"/>
    <n v="26267.47"/>
    <n v="0.100755083836726"/>
  </r>
  <r>
    <x v="2"/>
    <x v="151"/>
    <x v="151"/>
    <x v="4"/>
    <x v="32"/>
    <x v="3"/>
    <x v="0"/>
    <x v="1"/>
    <n v="95"/>
    <n v="371"/>
    <n v="1480"/>
    <n v="69867.987999999998"/>
    <n v="735.45250526315795"/>
    <n v="3.9052631578947401"/>
    <n v="3.9892183288409702"/>
    <n v="15882.237999999999"/>
    <n v="0.22731780969562199"/>
    <n v="12537.938"/>
    <n v="0.17945182563436601"/>
  </r>
  <r>
    <x v="2"/>
    <x v="153"/>
    <x v="153"/>
    <x v="5"/>
    <x v="22"/>
    <x v="4"/>
    <x v="0"/>
    <x v="0"/>
    <n v="20"/>
    <n v="42"/>
    <n v="90"/>
    <n v="3803.8319999999999"/>
    <n v="190.19159999999999"/>
    <n v="2.1"/>
    <n v="2.1428571428571401"/>
    <n v="858.33199999999999"/>
    <n v="0.225649292608086"/>
    <n v="192.13200000000001"/>
    <n v="5.05101171660578E-2"/>
  </r>
  <r>
    <x v="2"/>
    <x v="154"/>
    <x v="154"/>
    <x v="4"/>
    <x v="34"/>
    <x v="3"/>
    <x v="0"/>
    <x v="1"/>
    <n v="134"/>
    <n v="442"/>
    <n v="1538"/>
    <n v="65442.9"/>
    <n v="488.37985074626903"/>
    <n v="3.2985074626865698"/>
    <n v="3.4796380090497698"/>
    <n v="10907.15"/>
    <n v="0.16666666666666699"/>
    <n v="6274.1"/>
    <n v="9.5871362668830395E-2"/>
  </r>
  <r>
    <x v="2"/>
    <x v="434"/>
    <x v="434"/>
    <x v="3"/>
    <x v="23"/>
    <x v="5"/>
    <x v="0"/>
    <x v="1"/>
    <n v="28"/>
    <n v="93"/>
    <n v="365"/>
    <n v="22241.88"/>
    <n v="794.35285714285703"/>
    <n v="3.3214285714285698"/>
    <n v="3.9247311827956999"/>
    <n v="6643.13"/>
    <n v="0.29867664064368699"/>
    <n v="5711.09"/>
    <n v="0.25677190956879598"/>
  </r>
  <r>
    <x v="2"/>
    <x v="394"/>
    <x v="394"/>
    <x v="3"/>
    <x v="23"/>
    <x v="3"/>
    <x v="1"/>
    <x v="2"/>
    <n v="47"/>
    <n v="437"/>
    <n v="3576"/>
    <n v="146922.89000000001"/>
    <n v="3126.0189361702101"/>
    <n v="9.2978723404255295"/>
    <n v="8.1830663615560599"/>
    <n v="8316.3900000000103"/>
    <n v="5.6603773584905703E-2"/>
    <n v="6505.5300000000097"/>
    <n v="4.42785327732119E-2"/>
  </r>
  <r>
    <x v="2"/>
    <x v="394"/>
    <x v="394"/>
    <x v="2"/>
    <x v="30"/>
    <x v="3"/>
    <x v="1"/>
    <x v="2"/>
    <n v="103"/>
    <n v="581"/>
    <n v="3301"/>
    <n v="129303.30499999999"/>
    <n v="1255.3718932038801"/>
    <n v="5.6407766990291304"/>
    <n v="5.6815834767642004"/>
    <n v="7319.0550000000003"/>
    <n v="5.6603773584905703E-2"/>
    <n v="3501.2050000000099"/>
    <n v="2.7077459466330001E-2"/>
  </r>
  <r>
    <x v="2"/>
    <x v="394"/>
    <x v="394"/>
    <x v="4"/>
    <x v="19"/>
    <x v="3"/>
    <x v="1"/>
    <x v="3"/>
    <n v="69"/>
    <n v="753"/>
    <n v="7355"/>
    <n v="291360.61"/>
    <n v="4222.61753623189"/>
    <n v="10.913043478260899"/>
    <n v="9.7675962815405004"/>
    <n v="16492.11"/>
    <n v="5.6603773584905703E-2"/>
    <n v="13650.02"/>
    <n v="4.6849229207750497E-2"/>
  </r>
  <r>
    <x v="2"/>
    <x v="394"/>
    <x v="394"/>
    <x v="1"/>
    <x v="1"/>
    <x v="3"/>
    <x v="1"/>
    <x v="3"/>
    <n v="65"/>
    <n v="599"/>
    <n v="4097"/>
    <n v="168047.63"/>
    <n v="2585.3481538461501"/>
    <n v="9.2153846153846093"/>
    <n v="6.8397328881469104"/>
    <n v="9512.1300000000101"/>
    <n v="5.6603773584905703E-2"/>
    <n v="6825.79000000001"/>
    <n v="4.0618186641489702E-2"/>
  </r>
  <r>
    <x v="2"/>
    <x v="394"/>
    <x v="394"/>
    <x v="5"/>
    <x v="39"/>
    <x v="3"/>
    <x v="1"/>
    <x v="1"/>
    <n v="32"/>
    <n v="170"/>
    <n v="907"/>
    <n v="31964.564999999999"/>
    <n v="998.89265624999996"/>
    <n v="5.3125"/>
    <n v="5.3352941176470603"/>
    <n v="1809.3150000000001"/>
    <n v="5.6603773584905703E-2"/>
    <n v="634.87500000000205"/>
    <n v="1.9861837631765099E-2"/>
  </r>
  <r>
    <x v="2"/>
    <x v="155"/>
    <x v="155"/>
    <x v="3"/>
    <x v="24"/>
    <x v="5"/>
    <x v="0"/>
    <x v="1"/>
    <n v="117"/>
    <n v="401"/>
    <n v="1612"/>
    <n v="73251.2736"/>
    <n v="626.07926153846097"/>
    <n v="3.4273504273504298"/>
    <n v="4.0199501246882798"/>
    <n v="15579.2736"/>
    <n v="0.21268263109079899"/>
    <n v="11673.553599999999"/>
    <n v="0.15936314860196499"/>
  </r>
  <r>
    <x v="2"/>
    <x v="156"/>
    <x v="156"/>
    <x v="0"/>
    <x v="0"/>
    <x v="0"/>
    <x v="0"/>
    <x v="0"/>
    <n v="30"/>
    <n v="48"/>
    <n v="111"/>
    <n v="5497.723"/>
    <n v="183.25743333333301"/>
    <n v="1.6"/>
    <n v="2.3125"/>
    <n v="834.72299999999996"/>
    <n v="0.15183067608171599"/>
    <n v="-83.277000000000598"/>
    <n v="-1.5147543810410301E-2"/>
  </r>
  <r>
    <x v="2"/>
    <x v="157"/>
    <x v="157"/>
    <x v="2"/>
    <x v="20"/>
    <x v="2"/>
    <x v="0"/>
    <x v="0"/>
    <n v="46"/>
    <n v="73"/>
    <n v="213"/>
    <n v="11993.495999999999"/>
    <n v="260.72817391304397"/>
    <n v="1.5869565217391299"/>
    <n v="2.9178082191780801"/>
    <n v="3956.2460000000001"/>
    <n v="0.32986595401374202"/>
    <n v="2449.9459999999999"/>
    <n v="0.20427288256901899"/>
  </r>
  <r>
    <x v="2"/>
    <x v="435"/>
    <x v="435"/>
    <x v="3"/>
    <x v="17"/>
    <x v="5"/>
    <x v="0"/>
    <x v="0"/>
    <n v="37"/>
    <n v="77"/>
    <n v="176"/>
    <n v="9001.7919999999995"/>
    <n v="243.291675675676"/>
    <n v="2.0810810810810798"/>
    <n v="2.28571428571429"/>
    <n v="3076.5419999999999"/>
    <n v="0.34176994980554998"/>
    <n v="1890.502"/>
    <n v="0.21001396166452199"/>
  </r>
  <r>
    <x v="2"/>
    <x v="159"/>
    <x v="159"/>
    <x v="0"/>
    <x v="0"/>
    <x v="0"/>
    <x v="0"/>
    <x v="0"/>
    <n v="9"/>
    <n v="27"/>
    <n v="78"/>
    <n v="5272.9759999999997"/>
    <n v="585.88622222222205"/>
    <n v="3"/>
    <n v="2.8888888888888902"/>
    <n v="1732.7260000000001"/>
    <n v="0.32860494718731897"/>
    <n v="1445.2059999999999"/>
    <n v="0.27407786418902702"/>
  </r>
  <r>
    <x v="2"/>
    <x v="160"/>
    <x v="160"/>
    <x v="3"/>
    <x v="12"/>
    <x v="5"/>
    <x v="1"/>
    <x v="0"/>
    <n v="45"/>
    <n v="100"/>
    <n v="262"/>
    <n v="10417.959999999999"/>
    <n v="231.51022222222201"/>
    <n v="2.2222222222222201"/>
    <n v="2.62"/>
    <n v="1436.96"/>
    <n v="0.13793103448275901"/>
    <n v="-12.0800000000003"/>
    <n v="-1.1595360320063E-3"/>
  </r>
  <r>
    <x v="2"/>
    <x v="160"/>
    <x v="160"/>
    <x v="4"/>
    <x v="5"/>
    <x v="5"/>
    <x v="1"/>
    <x v="3"/>
    <n v="90"/>
    <n v="682"/>
    <n v="4900"/>
    <n v="200998.13"/>
    <n v="2233.3125555555498"/>
    <n v="7.5777777777777802"/>
    <n v="7.1847507331378297"/>
    <n v="27723.88"/>
    <n v="0.13793103448275901"/>
    <n v="24222.46"/>
    <n v="0.120510872414584"/>
  </r>
  <r>
    <x v="2"/>
    <x v="161"/>
    <x v="161"/>
    <x v="5"/>
    <x v="16"/>
    <x v="4"/>
    <x v="0"/>
    <x v="1"/>
    <n v="126"/>
    <n v="189"/>
    <n v="673"/>
    <n v="37068.674400000004"/>
    <n v="294.19582857142802"/>
    <n v="1.5"/>
    <n v="3.56084656084656"/>
    <n v="4994.1743999999999"/>
    <n v="0.134727623278592"/>
    <n v="880.27439999999694"/>
    <n v="2.37471237978771E-2"/>
  </r>
  <r>
    <x v="2"/>
    <x v="162"/>
    <x v="162"/>
    <x v="5"/>
    <x v="22"/>
    <x v="4"/>
    <x v="0"/>
    <x v="1"/>
    <n v="83"/>
    <n v="324"/>
    <n v="1255"/>
    <n v="65446.883999999998"/>
    <n v="788.51667469879499"/>
    <n v="3.9036144578313299"/>
    <n v="3.87345679012346"/>
    <n v="14059.884"/>
    <n v="0.21482892905948001"/>
    <n v="11141.884"/>
    <n v="0.17024315473904"/>
  </r>
  <r>
    <x v="2"/>
    <x v="164"/>
    <x v="164"/>
    <x v="2"/>
    <x v="21"/>
    <x v="2"/>
    <x v="0"/>
    <x v="1"/>
    <n v="58"/>
    <n v="171"/>
    <n v="749"/>
    <n v="31116.3"/>
    <n v="536.48793103448304"/>
    <n v="2.9482758620689702"/>
    <n v="4.3801169590643303"/>
    <n v="5186.05"/>
    <n v="0.16666666666666699"/>
    <n v="3201.66"/>
    <n v="0.10289333886098299"/>
  </r>
  <r>
    <x v="2"/>
    <x v="165"/>
    <x v="165"/>
    <x v="0"/>
    <x v="0"/>
    <x v="0"/>
    <x v="0"/>
    <x v="2"/>
    <n v="119"/>
    <n v="434"/>
    <n v="1794"/>
    <n v="84589.425000000003"/>
    <n v="710.83550420168001"/>
    <n v="3.6470588235294099"/>
    <n v="4.1336405529953897"/>
    <n v="10388.174999999999"/>
    <n v="0.12280701754386"/>
    <n v="6511.8149999999996"/>
    <n v="7.6981431189537097E-2"/>
  </r>
  <r>
    <x v="2"/>
    <x v="166"/>
    <x v="166"/>
    <x v="0"/>
    <x v="0"/>
    <x v="0"/>
    <x v="0"/>
    <x v="0"/>
    <n v="7"/>
    <n v="10"/>
    <n v="37"/>
    <n v="1629.9462000000001"/>
    <n v="232.84945714285701"/>
    <n v="1.4285714285714299"/>
    <n v="3.7"/>
    <n v="558.19619999999998"/>
    <n v="0.34246295982039199"/>
    <n v="345.19619999999998"/>
    <n v="0.21178379998063701"/>
  </r>
  <r>
    <x v="2"/>
    <x v="167"/>
    <x v="167"/>
    <x v="3"/>
    <x v="23"/>
    <x v="3"/>
    <x v="1"/>
    <x v="0"/>
    <n v="22"/>
    <n v="74"/>
    <n v="257"/>
    <n v="13422.744000000001"/>
    <n v="610.124727272727"/>
    <n v="3.3636363636363602"/>
    <n v="3.4729729729729701"/>
    <n v="4058.2440000000001"/>
    <n v="0.30234086264328702"/>
    <n v="3326.6439999999998"/>
    <n v="0.24783635894419201"/>
  </r>
  <r>
    <x v="2"/>
    <x v="167"/>
    <x v="167"/>
    <x v="4"/>
    <x v="7"/>
    <x v="3"/>
    <x v="1"/>
    <x v="0"/>
    <n v="34"/>
    <n v="100"/>
    <n v="314"/>
    <n v="14635.888000000001"/>
    <n v="430.46729411764699"/>
    <n v="2.9411764705882399"/>
    <n v="3.14"/>
    <n v="4374.3879999999999"/>
    <n v="0.29888094251609498"/>
    <n v="3212.038"/>
    <n v="0.21946314429298699"/>
  </r>
  <r>
    <x v="2"/>
    <x v="167"/>
    <x v="167"/>
    <x v="0"/>
    <x v="0"/>
    <x v="3"/>
    <x v="1"/>
    <x v="0"/>
    <n v="39"/>
    <n v="70"/>
    <n v="244"/>
    <n v="11486.848"/>
    <n v="294.53456410256399"/>
    <n v="1.79487179487179"/>
    <n v="3.4857142857142902"/>
    <n v="3404.098"/>
    <n v="0.29634744013327202"/>
    <n v="2203.098"/>
    <n v="0.19179308370755799"/>
  </r>
  <r>
    <x v="2"/>
    <x v="168"/>
    <x v="168"/>
    <x v="1"/>
    <x v="11"/>
    <x v="1"/>
    <x v="0"/>
    <x v="0"/>
    <n v="44"/>
    <n v="89"/>
    <n v="170"/>
    <n v="6194.64"/>
    <n v="140.78727272727301"/>
    <n v="2.0227272727272698"/>
    <n v="1.91011235955056"/>
    <n v="1984.14"/>
    <n v="0.32029948471581798"/>
    <n v="478.24"/>
    <n v="7.7202226440923102E-2"/>
  </r>
  <r>
    <x v="2"/>
    <x v="169"/>
    <x v="169"/>
    <x v="1"/>
    <x v="11"/>
    <x v="1"/>
    <x v="0"/>
    <x v="0"/>
    <n v="6"/>
    <n v="9"/>
    <n v="9"/>
    <n v="569.52800000000002"/>
    <n v="94.921333333333294"/>
    <n v="1.5"/>
    <n v="1"/>
    <n v="222.27799999999999"/>
    <n v="0.39028458653481501"/>
    <n v="20.378"/>
    <n v="3.5780505962832401E-2"/>
  </r>
  <r>
    <x v="2"/>
    <x v="395"/>
    <x v="395"/>
    <x v="3"/>
    <x v="37"/>
    <x v="5"/>
    <x v="0"/>
    <x v="1"/>
    <n v="102"/>
    <n v="306"/>
    <n v="1584"/>
    <n v="63489.42"/>
    <n v="622.44529411764699"/>
    <n v="3"/>
    <n v="5.1764705882352899"/>
    <n v="4702.92"/>
    <n v="7.4074074074074098E-2"/>
    <n v="1341.24000000001"/>
    <n v="2.1125409556426999E-2"/>
  </r>
  <r>
    <x v="2"/>
    <x v="170"/>
    <x v="170"/>
    <x v="0"/>
    <x v="0"/>
    <x v="0"/>
    <x v="0"/>
    <x v="0"/>
    <n v="11"/>
    <n v="20"/>
    <n v="83"/>
    <n v="4406.5223999999998"/>
    <n v="400.59294545454497"/>
    <n v="1.8181818181818199"/>
    <n v="4.1500000000000004"/>
    <n v="952.52239999999995"/>
    <n v="0.21616193304724801"/>
    <n v="613.52239999999995"/>
    <n v="0.139230518832719"/>
  </r>
  <r>
    <x v="2"/>
    <x v="396"/>
    <x v="396"/>
    <x v="1"/>
    <x v="38"/>
    <x v="1"/>
    <x v="0"/>
    <x v="1"/>
    <n v="90"/>
    <n v="153"/>
    <n v="663"/>
    <n v="31011.386399999999"/>
    <n v="344.57096000000001"/>
    <n v="1.7"/>
    <n v="4.3333333333333304"/>
    <n v="5672.8864000000003"/>
    <n v="0.18292914501881199"/>
    <n v="2624.5864000000001"/>
    <n v="8.4632991448586201E-2"/>
  </r>
  <r>
    <x v="2"/>
    <x v="171"/>
    <x v="171"/>
    <x v="3"/>
    <x v="24"/>
    <x v="0"/>
    <x v="1"/>
    <x v="1"/>
    <n v="126"/>
    <n v="351"/>
    <n v="1283"/>
    <n v="61310.319000000003"/>
    <n v="486.58983333333299"/>
    <n v="2.78571428571429"/>
    <n v="3.6552706552706602"/>
    <n v="11460.319"/>
    <n v="0.18692316704468601"/>
    <n v="7333.1589999999997"/>
    <n v="0.11960725567257301"/>
  </r>
  <r>
    <x v="2"/>
    <x v="171"/>
    <x v="171"/>
    <x v="4"/>
    <x v="18"/>
    <x v="0"/>
    <x v="1"/>
    <x v="2"/>
    <n v="56"/>
    <n v="351"/>
    <n v="3097"/>
    <n v="145819.821"/>
    <n v="2603.9253749999998"/>
    <n v="6.2678571428571397"/>
    <n v="8.8233618233618198"/>
    <n v="25404.821"/>
    <n v="0.174220629443784"/>
    <n v="23292.071"/>
    <n v="0.15973185840078599"/>
  </r>
  <r>
    <x v="2"/>
    <x v="171"/>
    <x v="171"/>
    <x v="0"/>
    <x v="15"/>
    <x v="0"/>
    <x v="1"/>
    <x v="1"/>
    <n v="68"/>
    <n v="195"/>
    <n v="799"/>
    <n v="36095.506999999998"/>
    <n v="530.81627941176498"/>
    <n v="2.8676470588235299"/>
    <n v="4.0974358974358998"/>
    <n v="8822.2569999999996"/>
    <n v="0.24441427017495601"/>
    <n v="6656.2169999999996"/>
    <n v="0.184405693484233"/>
  </r>
  <r>
    <x v="2"/>
    <x v="172"/>
    <x v="172"/>
    <x v="4"/>
    <x v="7"/>
    <x v="3"/>
    <x v="0"/>
    <x v="0"/>
    <n v="18"/>
    <n v="39"/>
    <n v="151"/>
    <n v="8524.3919999999998"/>
    <n v="473.577333333333"/>
    <n v="2.1666666666666701"/>
    <n v="3.87179487179487"/>
    <n v="2389.1419999999998"/>
    <n v="0.280271249843977"/>
    <n v="1788.242"/>
    <n v="0.209779418872337"/>
  </r>
  <r>
    <x v="2"/>
    <x v="436"/>
    <x v="436"/>
    <x v="5"/>
    <x v="42"/>
    <x v="4"/>
    <x v="0"/>
    <x v="0"/>
    <n v="10"/>
    <n v="10"/>
    <n v="19"/>
    <n v="1117.4480000000001"/>
    <n v="111.7448"/>
    <n v="1"/>
    <n v="1.9"/>
    <n v="248.94800000000001"/>
    <n v="0.22278262612667399"/>
    <n v="-72.052000000000007"/>
    <n v="-6.4479063007853707E-2"/>
  </r>
  <r>
    <x v="2"/>
    <x v="397"/>
    <x v="397"/>
    <x v="4"/>
    <x v="7"/>
    <x v="3"/>
    <x v="0"/>
    <x v="1"/>
    <n v="37"/>
    <n v="94"/>
    <n v="405"/>
    <n v="18942.36"/>
    <n v="511.95567567567599"/>
    <n v="2.5405405405405399"/>
    <n v="4.3085106382978697"/>
    <n v="6315.11"/>
    <n v="0.33338559714840199"/>
    <n v="5066.91"/>
    <n v="0.26749095677624102"/>
  </r>
  <r>
    <x v="2"/>
    <x v="173"/>
    <x v="173"/>
    <x v="0"/>
    <x v="15"/>
    <x v="0"/>
    <x v="1"/>
    <x v="1"/>
    <n v="123"/>
    <n v="210"/>
    <n v="798"/>
    <n v="35957.354800000001"/>
    <n v="292.33621788617899"/>
    <n v="1.7073170731707299"/>
    <n v="3.8"/>
    <n v="8549.3547999999992"/>
    <n v="0.23776373005057599"/>
    <n v="4773.3148000000001"/>
    <n v="0.13274933116047799"/>
  </r>
  <r>
    <x v="2"/>
    <x v="398"/>
    <x v="437"/>
    <x v="3"/>
    <x v="2"/>
    <x v="5"/>
    <x v="0"/>
    <x v="0"/>
    <n v="16"/>
    <n v="16"/>
    <n v="45"/>
    <n v="3237.24"/>
    <n v="202.32749999999999"/>
    <n v="1"/>
    <n v="2.8125"/>
    <n v="743.24"/>
    <n v="0.22959063893934301"/>
    <n v="247.24"/>
    <n v="7.6373701053984305E-2"/>
  </r>
  <r>
    <x v="2"/>
    <x v="398"/>
    <x v="398"/>
    <x v="1"/>
    <x v="9"/>
    <x v="1"/>
    <x v="0"/>
    <x v="0"/>
    <n v="43"/>
    <n v="61"/>
    <n v="156"/>
    <n v="9404.3520000000008"/>
    <n v="218.70586046511599"/>
    <n v="1.4186046511627901"/>
    <n v="2.5573770491803298"/>
    <n v="3283.1019999999999"/>
    <n v="0.34910454223746601"/>
    <n v="1840.002"/>
    <n v="0.195654309834426"/>
  </r>
  <r>
    <x v="2"/>
    <x v="174"/>
    <x v="174"/>
    <x v="3"/>
    <x v="23"/>
    <x v="5"/>
    <x v="0"/>
    <x v="0"/>
    <n v="39"/>
    <n v="65"/>
    <n v="146"/>
    <n v="8895.6320000000105"/>
    <n v="228.09312820512801"/>
    <n v="1.6666666666666701"/>
    <n v="2.2461538461538502"/>
    <n v="2471.8820000000001"/>
    <n v="0.27787592832077601"/>
    <n v="1237.3620000000001"/>
    <n v="0.139097705480622"/>
  </r>
  <r>
    <x v="2"/>
    <x v="399"/>
    <x v="399"/>
    <x v="3"/>
    <x v="37"/>
    <x v="5"/>
    <x v="0"/>
    <x v="0"/>
    <n v="7"/>
    <n v="13"/>
    <n v="22"/>
    <n v="1289.424"/>
    <n v="184.20342857142899"/>
    <n v="1.8571428571428601"/>
    <n v="1.6923076923076901"/>
    <n v="432.42399999999998"/>
    <n v="0.33536214619861299"/>
    <n v="209.42400000000001"/>
    <n v="0.162416706994751"/>
  </r>
  <r>
    <x v="2"/>
    <x v="175"/>
    <x v="175"/>
    <x v="4"/>
    <x v="5"/>
    <x v="0"/>
    <x v="1"/>
    <x v="1"/>
    <n v="83"/>
    <n v="327"/>
    <n v="1703"/>
    <n v="68888.930500000002"/>
    <n v="829.98711445783101"/>
    <n v="3.9397590361445798"/>
    <n v="5.2079510703363896"/>
    <n v="8987.9305000000004"/>
    <n v="0.13046988006295099"/>
    <n v="6060.7304999999997"/>
    <n v="8.7978292826015006E-2"/>
  </r>
  <r>
    <x v="2"/>
    <x v="175"/>
    <x v="175"/>
    <x v="0"/>
    <x v="33"/>
    <x v="0"/>
    <x v="1"/>
    <x v="3"/>
    <n v="148"/>
    <n v="825"/>
    <n v="4358"/>
    <n v="189814.573"/>
    <n v="1282.53089864865"/>
    <n v="5.5743243243243201"/>
    <n v="5.2824242424242396"/>
    <n v="22050.323"/>
    <n v="0.11616770330906"/>
    <n v="16947.723000000002"/>
    <n v="8.9285678818770198E-2"/>
  </r>
  <r>
    <x v="2"/>
    <x v="176"/>
    <x v="176"/>
    <x v="5"/>
    <x v="16"/>
    <x v="4"/>
    <x v="0"/>
    <x v="1"/>
    <n v="92"/>
    <n v="275"/>
    <n v="1009"/>
    <n v="46847.7"/>
    <n v="509.21413043478299"/>
    <n v="2.9891304347826102"/>
    <n v="3.6690909090909098"/>
    <n v="7807.95"/>
    <n v="0.16666666666666699"/>
    <n v="4657.4399999999996"/>
    <n v="9.9416620239627607E-2"/>
  </r>
  <r>
    <x v="2"/>
    <x v="177"/>
    <x v="177"/>
    <x v="1"/>
    <x v="1"/>
    <x v="1"/>
    <x v="0"/>
    <x v="1"/>
    <n v="63"/>
    <n v="171"/>
    <n v="637"/>
    <n v="30306.241000000002"/>
    <n v="481.05144444444397"/>
    <n v="2.71428571428571"/>
    <n v="3.72514619883041"/>
    <n v="6857.241"/>
    <n v="0.226264979546622"/>
    <n v="4655.3410000000003"/>
    <n v="0.153609977562047"/>
  </r>
  <r>
    <x v="2"/>
    <x v="178"/>
    <x v="178"/>
    <x v="5"/>
    <x v="10"/>
    <x v="4"/>
    <x v="0"/>
    <x v="0"/>
    <n v="38"/>
    <n v="82"/>
    <n v="172"/>
    <n v="10088.224"/>
    <n v="265.479578947368"/>
    <n v="2.1578947368421102"/>
    <n v="2.0975609756097602"/>
    <n v="3141.4740000000002"/>
    <n v="0.31140010372489701"/>
    <n v="1873.8440000000001"/>
    <n v="0.18574567733626901"/>
  </r>
  <r>
    <x v="2"/>
    <x v="437"/>
    <x v="438"/>
    <x v="3"/>
    <x v="23"/>
    <x v="5"/>
    <x v="0"/>
    <x v="0"/>
    <n v="30"/>
    <n v="59"/>
    <n v="148"/>
    <n v="7510.8159999999998"/>
    <n v="250.360533333333"/>
    <n v="1.9666666666666699"/>
    <n v="2.50847457627119"/>
    <n v="2045.816"/>
    <n v="0.272382654561102"/>
    <n v="1086.816"/>
    <n v="0.144700123129098"/>
  </r>
  <r>
    <x v="2"/>
    <x v="438"/>
    <x v="439"/>
    <x v="3"/>
    <x v="43"/>
    <x v="5"/>
    <x v="0"/>
    <x v="2"/>
    <n v="165"/>
    <n v="516"/>
    <n v="2689"/>
    <n v="104518.08"/>
    <n v="633.44290909090898"/>
    <n v="3.1272727272727301"/>
    <n v="5.2112403100775202"/>
    <n v="7742.0800000000099"/>
    <n v="7.4074074074074195E-2"/>
    <n v="2279.9200000000101"/>
    <n v="2.1813642194728498E-2"/>
  </r>
  <r>
    <x v="2"/>
    <x v="180"/>
    <x v="180"/>
    <x v="0"/>
    <x v="0"/>
    <x v="0"/>
    <x v="0"/>
    <x v="0"/>
    <n v="40"/>
    <n v="74"/>
    <n v="182"/>
    <n v="8558.9732000000004"/>
    <n v="213.97433000000001"/>
    <n v="1.85"/>
    <n v="2.4594594594594601"/>
    <n v="1653.4731999999999"/>
    <n v="0.19318593029360101"/>
    <n v="419.473199999999"/>
    <n v="4.9009757385383497E-2"/>
  </r>
  <r>
    <x v="2"/>
    <x v="181"/>
    <x v="181"/>
    <x v="0"/>
    <x v="0"/>
    <x v="0"/>
    <x v="0"/>
    <x v="0"/>
    <n v="42"/>
    <n v="82"/>
    <n v="262"/>
    <n v="12780.2736"/>
    <n v="304.29222857142901"/>
    <n v="1.9523809523809501"/>
    <n v="3.1951219512195101"/>
    <n v="3126.7736"/>
    <n v="0.244656233337602"/>
    <n v="1827.7336"/>
    <n v="0.143012087002582"/>
  </r>
  <r>
    <x v="2"/>
    <x v="182"/>
    <x v="182"/>
    <x v="1"/>
    <x v="1"/>
    <x v="1"/>
    <x v="0"/>
    <x v="0"/>
    <n v="19"/>
    <n v="39"/>
    <n v="75"/>
    <n v="3785.4"/>
    <n v="199.23157894736801"/>
    <n v="2.0526315789473699"/>
    <n v="1.92307692307692"/>
    <n v="630.9"/>
    <n v="0.16666666666666699"/>
    <n v="-20"/>
    <n v="-5.2834574945844603E-3"/>
  </r>
  <r>
    <x v="2"/>
    <x v="439"/>
    <x v="440"/>
    <x v="1"/>
    <x v="40"/>
    <x v="1"/>
    <x v="0"/>
    <x v="1"/>
    <n v="67"/>
    <n v="234"/>
    <n v="835"/>
    <n v="38827.5"/>
    <n v="579.51492537313402"/>
    <n v="3.4925373134328401"/>
    <n v="3.5683760683760699"/>
    <n v="6471.25"/>
    <n v="0.16666666666666699"/>
    <n v="4075.9"/>
    <n v="0.104974566995042"/>
  </r>
  <r>
    <x v="2"/>
    <x v="400"/>
    <x v="400"/>
    <x v="3"/>
    <x v="24"/>
    <x v="5"/>
    <x v="1"/>
    <x v="1"/>
    <n v="167"/>
    <n v="320"/>
    <n v="1349"/>
    <n v="63700.2"/>
    <n v="381.43832335329301"/>
    <n v="1.91616766467066"/>
    <n v="4.2156250000000002"/>
    <n v="10616.7"/>
    <n v="0.16666666666666699"/>
    <n v="5289.1"/>
    <n v="8.3031136479948295E-2"/>
  </r>
  <r>
    <x v="2"/>
    <x v="400"/>
    <x v="400"/>
    <x v="4"/>
    <x v="19"/>
    <x v="5"/>
    <x v="1"/>
    <x v="1"/>
    <n v="41"/>
    <n v="106"/>
    <n v="361"/>
    <n v="16447.5"/>
    <n v="401.15853658536599"/>
    <n v="2.5853658536585402"/>
    <n v="3.4056603773584899"/>
    <n v="2741.25"/>
    <n v="0.16666666666666699"/>
    <n v="1355.3"/>
    <n v="8.2401580787353698E-2"/>
  </r>
  <r>
    <x v="2"/>
    <x v="400"/>
    <x v="441"/>
    <x v="4"/>
    <x v="19"/>
    <x v="5"/>
    <x v="1"/>
    <x v="1"/>
    <n v="41"/>
    <n v="106"/>
    <n v="361"/>
    <n v="16447.5"/>
    <n v="401.15853658536599"/>
    <n v="2.5853658536585402"/>
    <n v="3.4056603773584899"/>
    <n v="2741.25"/>
    <n v="0.16666666666666699"/>
    <n v="1355.3"/>
    <n v="8.2401580787353698E-2"/>
  </r>
  <r>
    <x v="2"/>
    <x v="400"/>
    <x v="400"/>
    <x v="1"/>
    <x v="38"/>
    <x v="5"/>
    <x v="1"/>
    <x v="1"/>
    <n v="126"/>
    <n v="251"/>
    <n v="1157"/>
    <n v="52246.8"/>
    <n v="414.65714285714301"/>
    <n v="1.9920634920634901"/>
    <n v="4.6095617529880499"/>
    <n v="8707.7999999999993"/>
    <n v="0.16666666666666699"/>
    <n v="4402.45"/>
    <n v="8.4262576846811807E-2"/>
  </r>
  <r>
    <x v="2"/>
    <x v="400"/>
    <x v="441"/>
    <x v="1"/>
    <x v="11"/>
    <x v="1"/>
    <x v="1"/>
    <x v="1"/>
    <n v="126"/>
    <n v="251"/>
    <n v="1157"/>
    <n v="52246.8"/>
    <n v="414.65714285714301"/>
    <n v="1.9920634920634901"/>
    <n v="4.6095617529880499"/>
    <n v="8707.7999999999993"/>
    <n v="0.16666666666666699"/>
    <n v="4402.45"/>
    <n v="8.4262576846811807E-2"/>
  </r>
  <r>
    <x v="2"/>
    <x v="400"/>
    <x v="400"/>
    <x v="5"/>
    <x v="39"/>
    <x v="5"/>
    <x v="1"/>
    <x v="0"/>
    <n v="15"/>
    <n v="37"/>
    <n v="65"/>
    <n v="2946.6"/>
    <n v="196.44"/>
    <n v="2.4666666666666699"/>
    <n v="1.7567567567567599"/>
    <n v="491.1"/>
    <n v="0.16666666666666699"/>
    <n v="-14.5999999999999"/>
    <n v="-4.95486323219981E-3"/>
  </r>
  <r>
    <x v="2"/>
    <x v="400"/>
    <x v="441"/>
    <x v="5"/>
    <x v="10"/>
    <x v="5"/>
    <x v="1"/>
    <x v="0"/>
    <n v="15"/>
    <n v="37"/>
    <n v="65"/>
    <n v="2946.6"/>
    <n v="196.44"/>
    <n v="2.4666666666666699"/>
    <n v="1.7567567567567599"/>
    <n v="491.1"/>
    <n v="0.16666666666666699"/>
    <n v="-14.5999999999999"/>
    <n v="-4.95486323219981E-3"/>
  </r>
  <r>
    <x v="2"/>
    <x v="440"/>
    <x v="442"/>
    <x v="3"/>
    <x v="43"/>
    <x v="5"/>
    <x v="0"/>
    <x v="0"/>
    <n v="15"/>
    <n v="38"/>
    <n v="84"/>
    <n v="4528.1279999999997"/>
    <n v="301.87520000000001"/>
    <n v="2.5333333333333301"/>
    <n v="2.2105263157894699"/>
    <n v="1748.8779999999999"/>
    <n v="0.38622538938828599"/>
    <n v="1261.838"/>
    <n v="0.27866659246381698"/>
  </r>
  <r>
    <x v="2"/>
    <x v="183"/>
    <x v="183"/>
    <x v="2"/>
    <x v="21"/>
    <x v="2"/>
    <x v="1"/>
    <x v="1"/>
    <n v="124"/>
    <n v="246"/>
    <n v="696"/>
    <n v="31130.349600000001"/>
    <n v="251.05120645161301"/>
    <n v="1.9838709677419399"/>
    <n v="2.8292682926829298"/>
    <n v="8355.5995999999996"/>
    <n v="0.26840686684739301"/>
    <n v="4242.7096000000001"/>
    <n v="0.13628853046995701"/>
  </r>
  <r>
    <x v="2"/>
    <x v="184"/>
    <x v="184"/>
    <x v="4"/>
    <x v="34"/>
    <x v="3"/>
    <x v="0"/>
    <x v="1"/>
    <n v="67"/>
    <n v="101"/>
    <n v="409"/>
    <n v="17907.055199999999"/>
    <n v="267.26948059701499"/>
    <n v="1.5074626865671601"/>
    <n v="4.0495049504950504"/>
    <n v="2709.8051999999998"/>
    <n v="0.15132612089116701"/>
    <n v="521.70519999999897"/>
    <n v="2.9134058848492201E-2"/>
  </r>
  <r>
    <x v="2"/>
    <x v="185"/>
    <x v="185"/>
    <x v="3"/>
    <x v="28"/>
    <x v="0"/>
    <x v="1"/>
    <x v="1"/>
    <n v="154"/>
    <n v="500"/>
    <n v="1817"/>
    <n v="71527.59"/>
    <n v="464.46487012987001"/>
    <n v="3.2467532467532498"/>
    <n v="3.6339999999999999"/>
    <n v="5298.3400000000101"/>
    <n v="7.4074074074074195E-2"/>
    <n v="187.460000000007"/>
    <n v="2.6208068802542699E-3"/>
  </r>
  <r>
    <x v="2"/>
    <x v="185"/>
    <x v="185"/>
    <x v="4"/>
    <x v="5"/>
    <x v="0"/>
    <x v="1"/>
    <x v="2"/>
    <n v="179"/>
    <n v="516"/>
    <n v="2357"/>
    <n v="92348.64"/>
    <n v="515.91418994413402"/>
    <n v="2.8826815642458099"/>
    <n v="4.5678294573643399"/>
    <n v="6840.6400000000103"/>
    <n v="7.4074074074074098E-2"/>
    <n v="727.89000000000999"/>
    <n v="7.8819785543134194E-3"/>
  </r>
  <r>
    <x v="2"/>
    <x v="185"/>
    <x v="185"/>
    <x v="0"/>
    <x v="25"/>
    <x v="0"/>
    <x v="1"/>
    <x v="3"/>
    <n v="251"/>
    <n v="1024"/>
    <n v="5295"/>
    <n v="200028.96"/>
    <n v="796.92812749003997"/>
    <n v="4.0796812749004001"/>
    <n v="5.1708984375"/>
    <n v="14816.96"/>
    <n v="7.4074074074074195E-2"/>
    <n v="6529.8000000000202"/>
    <n v="3.2644273109253899E-2"/>
  </r>
  <r>
    <x v="2"/>
    <x v="186"/>
    <x v="186"/>
    <x v="3"/>
    <x v="23"/>
    <x v="5"/>
    <x v="0"/>
    <x v="0"/>
    <n v="28"/>
    <n v="37"/>
    <n v="111"/>
    <n v="5654.3119999999999"/>
    <n v="201.93971428571399"/>
    <n v="1.3214285714285701"/>
    <n v="3"/>
    <n v="1850.3119999999999"/>
    <n v="0.327239105305827"/>
    <n v="973.31200000000001"/>
    <n v="0.172136238679436"/>
  </r>
  <r>
    <x v="2"/>
    <x v="187"/>
    <x v="187"/>
    <x v="3"/>
    <x v="4"/>
    <x v="5"/>
    <x v="0"/>
    <x v="2"/>
    <n v="194"/>
    <n v="388"/>
    <n v="3524"/>
    <n v="139705.5"/>
    <n v="720.13144329896897"/>
    <n v="2"/>
    <n v="9.0824742268041199"/>
    <n v="12700.5"/>
    <n v="9.0909090909090995E-2"/>
    <n v="6494.4200000000101"/>
    <n v="4.6486501963058001E-2"/>
  </r>
  <r>
    <x v="2"/>
    <x v="188"/>
    <x v="188"/>
    <x v="4"/>
    <x v="14"/>
    <x v="4"/>
    <x v="1"/>
    <x v="1"/>
    <n v="65"/>
    <n v="248"/>
    <n v="909"/>
    <n v="34965.9"/>
    <n v="537.93692307692299"/>
    <n v="3.81538461538462"/>
    <n v="3.6653225806451601"/>
    <n v="5827.65"/>
    <n v="0.16666666666666699"/>
    <n v="3539.85"/>
    <n v="0.10123720539153901"/>
  </r>
  <r>
    <x v="2"/>
    <x v="188"/>
    <x v="188"/>
    <x v="5"/>
    <x v="22"/>
    <x v="4"/>
    <x v="1"/>
    <x v="0"/>
    <n v="64"/>
    <n v="100"/>
    <n v="314"/>
    <n v="12844.2"/>
    <n v="200.69062500000001"/>
    <n v="1.5625"/>
    <n v="3.14"/>
    <n v="2140.6999999999998"/>
    <n v="0.16666666666666699"/>
    <n v="46.699999999999697"/>
    <n v="3.63588234378161E-3"/>
  </r>
  <r>
    <x v="2"/>
    <x v="189"/>
    <x v="189"/>
    <x v="4"/>
    <x v="18"/>
    <x v="4"/>
    <x v="1"/>
    <x v="2"/>
    <n v="131"/>
    <n v="507"/>
    <n v="3134"/>
    <n v="132079.7824"/>
    <n v="1008.24261374046"/>
    <n v="3.8702290076335899"/>
    <n v="6.1814595660749498"/>
    <n v="15832.0324"/>
    <n v="0.11986719021124"/>
    <n v="11216.082399999999"/>
    <n v="8.4918995142136106E-2"/>
  </r>
  <r>
    <x v="2"/>
    <x v="189"/>
    <x v="189"/>
    <x v="5"/>
    <x v="16"/>
    <x v="4"/>
    <x v="1"/>
    <x v="1"/>
    <n v="53"/>
    <n v="127"/>
    <n v="704"/>
    <n v="28460.774399999998"/>
    <n v="536.99574339622598"/>
    <n v="2.3962264150943402"/>
    <n v="5.5433070866141696"/>
    <n v="2537.5243999999998"/>
    <n v="8.9158656202973904E-2"/>
    <n v="754.82439999999997"/>
    <n v="2.65215692795766E-2"/>
  </r>
  <r>
    <x v="2"/>
    <x v="401"/>
    <x v="401"/>
    <x v="1"/>
    <x v="1"/>
    <x v="1"/>
    <x v="0"/>
    <x v="1"/>
    <n v="37"/>
    <n v="164"/>
    <n v="697"/>
    <n v="33963.0622"/>
    <n v="917.92060000000004"/>
    <n v="4.4324324324324298"/>
    <n v="4.25"/>
    <n v="8541.0622000000003"/>
    <n v="0.25148092211779399"/>
    <n v="7179.9621999999999"/>
    <n v="0.21140503049221501"/>
  </r>
  <r>
    <x v="2"/>
    <x v="190"/>
    <x v="190"/>
    <x v="2"/>
    <x v="13"/>
    <x v="2"/>
    <x v="0"/>
    <x v="1"/>
    <n v="251"/>
    <n v="470"/>
    <n v="1536"/>
    <n v="56163.983999999997"/>
    <n v="223.760892430279"/>
    <n v="1.87250996015936"/>
    <n v="3.2680851063829799"/>
    <n v="2535.9839999999899"/>
    <n v="4.5153207080181397E-2"/>
    <n v="-5758.5959999999995"/>
    <n v="-0.102531828938631"/>
  </r>
  <r>
    <x v="2"/>
    <x v="191"/>
    <x v="191"/>
    <x v="0"/>
    <x v="26"/>
    <x v="0"/>
    <x v="0"/>
    <x v="1"/>
    <n v="86"/>
    <n v="333"/>
    <n v="1019"/>
    <n v="53125.476600000002"/>
    <n v="617.73810000000003"/>
    <n v="3.8720930232558102"/>
    <n v="3.06006006006006"/>
    <n v="17202.476600000002"/>
    <n v="0.32380841925472698"/>
    <n v="14384.116599999999"/>
    <n v="0.270757412837968"/>
  </r>
  <r>
    <x v="2"/>
    <x v="192"/>
    <x v="192"/>
    <x v="0"/>
    <x v="15"/>
    <x v="0"/>
    <x v="0"/>
    <x v="1"/>
    <n v="49"/>
    <n v="117"/>
    <n v="356"/>
    <n v="17199.552"/>
    <n v="351.01126530612203"/>
    <n v="2.3877551020408201"/>
    <n v="3.0427350427350399"/>
    <n v="5709.8019999999997"/>
    <n v="0.331973879319648"/>
    <n v="4171.8019999999997"/>
    <n v="0.24255294556509399"/>
  </r>
  <r>
    <x v="2"/>
    <x v="193"/>
    <x v="193"/>
    <x v="3"/>
    <x v="23"/>
    <x v="5"/>
    <x v="0"/>
    <x v="0"/>
    <n v="14"/>
    <n v="23"/>
    <n v="59"/>
    <n v="2692.328"/>
    <n v="192.309142857143"/>
    <n v="1.6428571428571399"/>
    <n v="2.5652173913043499"/>
    <n v="927.57799999999997"/>
    <n v="0.34452637271536002"/>
    <n v="484.57799999999997"/>
    <n v="0.17998475668640701"/>
  </r>
  <r>
    <x v="2"/>
    <x v="194"/>
    <x v="194"/>
    <x v="5"/>
    <x v="16"/>
    <x v="4"/>
    <x v="0"/>
    <x v="1"/>
    <n v="69"/>
    <n v="277"/>
    <n v="1363"/>
    <n v="63997.2"/>
    <n v="927.49565217391296"/>
    <n v="4.0144927536231902"/>
    <n v="4.9205776173285196"/>
    <n v="10666.2"/>
    <n v="0.16666666666666699"/>
    <n v="8226.49"/>
    <n v="0.128544530073191"/>
  </r>
  <r>
    <x v="2"/>
    <x v="195"/>
    <x v="195"/>
    <x v="5"/>
    <x v="10"/>
    <x v="4"/>
    <x v="0"/>
    <x v="0"/>
    <n v="5"/>
    <n v="9"/>
    <n v="14"/>
    <n v="874.28800000000001"/>
    <n v="174.85759999999999"/>
    <n v="1.8"/>
    <n v="1.55555555555556"/>
    <n v="278.28800000000001"/>
    <n v="0.31830243581062501"/>
    <n v="113.38800000000001"/>
    <n v="0.129691817799169"/>
  </r>
  <r>
    <x v="2"/>
    <x v="402"/>
    <x v="402"/>
    <x v="1"/>
    <x v="38"/>
    <x v="1"/>
    <x v="0"/>
    <x v="0"/>
    <n v="19"/>
    <n v="77"/>
    <n v="241"/>
    <n v="12297.272000000001"/>
    <n v="647.22484210526295"/>
    <n v="4.0526315789473699"/>
    <n v="3.1298701298701301"/>
    <n v="4024.7719999999999"/>
    <n v="0.32728982493027697"/>
    <n v="3334.8220000000001"/>
    <n v="0.27118388533651999"/>
  </r>
  <r>
    <x v="2"/>
    <x v="441"/>
    <x v="443"/>
    <x v="1"/>
    <x v="11"/>
    <x v="1"/>
    <x v="0"/>
    <x v="1"/>
    <n v="53"/>
    <n v="163"/>
    <n v="582"/>
    <n v="28731"/>
    <n v="542.094339622642"/>
    <n v="3.0754716981132102"/>
    <n v="3.5705521472392601"/>
    <n v="4788.5"/>
    <n v="0.16666666666666699"/>
    <n v="2914.85"/>
    <n v="0.10145313424524"/>
  </r>
  <r>
    <x v="2"/>
    <x v="196"/>
    <x v="196"/>
    <x v="2"/>
    <x v="21"/>
    <x v="2"/>
    <x v="0"/>
    <x v="1"/>
    <n v="92"/>
    <n v="314"/>
    <n v="1498"/>
    <n v="70344.734400000001"/>
    <n v="764.61667826087"/>
    <n v="3.4130434782608701"/>
    <n v="4.7707006369426797"/>
    <n v="17461.734400000001"/>
    <n v="0.24823086687210499"/>
    <n v="14266.6144"/>
    <n v="0.202809983173381"/>
  </r>
  <r>
    <x v="2"/>
    <x v="198"/>
    <x v="198"/>
    <x v="2"/>
    <x v="20"/>
    <x v="2"/>
    <x v="0"/>
    <x v="1"/>
    <n v="36"/>
    <n v="77"/>
    <n v="331"/>
    <n v="18856.552"/>
    <n v="523.79311111111099"/>
    <n v="2.1388888888888902"/>
    <n v="4.2987012987012996"/>
    <n v="5690.8019999999997"/>
    <n v="0.30179441077032498"/>
    <n v="4490.6719999999996"/>
    <n v="0.23814915897667799"/>
  </r>
  <r>
    <x v="2"/>
    <x v="199"/>
    <x v="199"/>
    <x v="4"/>
    <x v="14"/>
    <x v="3"/>
    <x v="0"/>
    <x v="0"/>
    <n v="25"/>
    <n v="46"/>
    <n v="156"/>
    <n v="7475.7"/>
    <n v="299.02800000000002"/>
    <n v="1.84"/>
    <n v="3.39130434782609"/>
    <n v="1245.95"/>
    <n v="0.16666666666666699"/>
    <n v="420.35"/>
    <n v="5.6228848134622797E-2"/>
  </r>
  <r>
    <x v="2"/>
    <x v="200"/>
    <x v="200"/>
    <x v="1"/>
    <x v="3"/>
    <x v="1"/>
    <x v="0"/>
    <x v="1"/>
    <n v="14"/>
    <n v="152"/>
    <n v="514"/>
    <n v="23617.275000000001"/>
    <n v="1686.94821428571"/>
    <n v="10.8571428571429"/>
    <n v="3.3815789473684199"/>
    <n v="2147.0250000000001"/>
    <n v="9.0909090909090898E-2"/>
    <n v="1555.855"/>
    <n v="6.5877837303414594E-2"/>
  </r>
  <r>
    <x v="2"/>
    <x v="201"/>
    <x v="201"/>
    <x v="2"/>
    <x v="20"/>
    <x v="2"/>
    <x v="0"/>
    <x v="0"/>
    <n v="21"/>
    <n v="79"/>
    <n v="190"/>
    <n v="9526.48"/>
    <n v="453.64190476190498"/>
    <n v="3.7619047619047601"/>
    <n v="2.40506329113924"/>
    <n v="3313.73"/>
    <n v="0.34784411451029101"/>
    <n v="2578.6799999999998"/>
    <n v="0.27068549978585998"/>
  </r>
  <r>
    <x v="2"/>
    <x v="202"/>
    <x v="202"/>
    <x v="3"/>
    <x v="17"/>
    <x v="5"/>
    <x v="0"/>
    <x v="0"/>
    <n v="30"/>
    <n v="48"/>
    <n v="93"/>
    <n v="4364.8559999999998"/>
    <n v="145.49520000000001"/>
    <n v="1.6"/>
    <n v="1.9375"/>
    <n v="1517.856"/>
    <n v="0.34774480532691099"/>
    <n v="569.85599999999999"/>
    <n v="0.130555509735029"/>
  </r>
  <r>
    <x v="2"/>
    <x v="203"/>
    <x v="203"/>
    <x v="5"/>
    <x v="22"/>
    <x v="4"/>
    <x v="0"/>
    <x v="2"/>
    <n v="88"/>
    <n v="330"/>
    <n v="1577"/>
    <n v="77219.7"/>
    <n v="877.49659090909097"/>
    <n v="3.75"/>
    <n v="4.7787878787878801"/>
    <n v="12869.95"/>
    <n v="0.16666666666666699"/>
    <n v="9780.66"/>
    <n v="0.12666016573491001"/>
  </r>
  <r>
    <x v="2"/>
    <x v="442"/>
    <x v="444"/>
    <x v="1"/>
    <x v="40"/>
    <x v="1"/>
    <x v="0"/>
    <x v="0"/>
    <n v="2"/>
    <n v="3"/>
    <n v="3"/>
    <n v="144.77600000000001"/>
    <n v="72.388000000000005"/>
    <n v="1.5"/>
    <n v="1"/>
    <n v="58.776000000000003"/>
    <n v="0.40597889152898298"/>
    <n v="-8.5239999999999903"/>
    <n v="-5.8877161960545897E-2"/>
  </r>
  <r>
    <x v="2"/>
    <x v="204"/>
    <x v="204"/>
    <x v="1"/>
    <x v="1"/>
    <x v="1"/>
    <x v="0"/>
    <x v="1"/>
    <n v="137"/>
    <n v="290"/>
    <n v="1245"/>
    <n v="55567.8"/>
    <n v="405.60437956204402"/>
    <n v="2.11678832116788"/>
    <n v="4.2931034482758603"/>
    <n v="9261.2999999999993"/>
    <n v="0.16666666666666699"/>
    <n v="4561.05"/>
    <n v="8.2080809389610598E-2"/>
  </r>
  <r>
    <x v="2"/>
    <x v="403"/>
    <x v="403"/>
    <x v="1"/>
    <x v="38"/>
    <x v="1"/>
    <x v="0"/>
    <x v="0"/>
    <n v="18"/>
    <n v="36"/>
    <n v="81"/>
    <n v="5381.7520000000004"/>
    <n v="298.98622222222201"/>
    <n v="2"/>
    <n v="2.25"/>
    <n v="1499.752"/>
    <n v="0.27867356206677701"/>
    <n v="884.15200000000004"/>
    <n v="0.16428702028632999"/>
  </r>
  <r>
    <x v="2"/>
    <x v="205"/>
    <x v="205"/>
    <x v="3"/>
    <x v="12"/>
    <x v="5"/>
    <x v="1"/>
    <x v="1"/>
    <n v="85"/>
    <n v="278"/>
    <n v="1380"/>
    <n v="59649.599999999999"/>
    <n v="701.76"/>
    <n v="3.2705882352941198"/>
    <n v="4.9640287769784202"/>
    <n v="9941.6"/>
    <n v="0.16666666666666699"/>
    <n v="7113.6"/>
    <n v="0.119256457713044"/>
  </r>
  <r>
    <x v="2"/>
    <x v="205"/>
    <x v="205"/>
    <x v="2"/>
    <x v="21"/>
    <x v="5"/>
    <x v="1"/>
    <x v="1"/>
    <n v="83"/>
    <n v="149"/>
    <n v="472"/>
    <n v="17917.8"/>
    <n v="215.877108433735"/>
    <n v="1.7951807228915699"/>
    <n v="3.1677852348993301"/>
    <n v="2986.3"/>
    <n v="0.16666666666666699"/>
    <n v="250.54"/>
    <n v="1.39827434171606E-2"/>
  </r>
  <r>
    <x v="2"/>
    <x v="205"/>
    <x v="205"/>
    <x v="4"/>
    <x v="14"/>
    <x v="5"/>
    <x v="1"/>
    <x v="0"/>
    <n v="7"/>
    <n v="7"/>
    <n v="17"/>
    <n v="973.2"/>
    <n v="139.02857142857101"/>
    <n v="1"/>
    <n v="2.4285714285714302"/>
    <n v="162.19999999999999"/>
    <n v="0.16666666666666699"/>
    <n v="-62.5"/>
    <n v="-6.4221126181668697E-2"/>
  </r>
  <r>
    <x v="2"/>
    <x v="206"/>
    <x v="206"/>
    <x v="2"/>
    <x v="21"/>
    <x v="2"/>
    <x v="0"/>
    <x v="1"/>
    <n v="99"/>
    <n v="117"/>
    <n v="444"/>
    <n v="23535.374400000001"/>
    <n v="237.73105454545501"/>
    <n v="1.1818181818181801"/>
    <n v="3.7948717948717898"/>
    <n v="5828.3743999999997"/>
    <n v="0.24764315625248801"/>
    <n v="2630.6743999999999"/>
    <n v="0.111775336788354"/>
  </r>
  <r>
    <x v="2"/>
    <x v="207"/>
    <x v="207"/>
    <x v="5"/>
    <x v="10"/>
    <x v="4"/>
    <x v="0"/>
    <x v="0"/>
    <n v="11"/>
    <n v="20"/>
    <n v="59"/>
    <n v="4420.3280000000004"/>
    <n v="401.84800000000001"/>
    <n v="1.8181818181818199"/>
    <n v="2.95"/>
    <n v="1028.328"/>
    <n v="0.232636130169526"/>
    <n v="665.32799999999997"/>
    <n v="0.150515527354531"/>
  </r>
  <r>
    <x v="2"/>
    <x v="208"/>
    <x v="208"/>
    <x v="4"/>
    <x v="7"/>
    <x v="3"/>
    <x v="0"/>
    <x v="0"/>
    <n v="41"/>
    <n v="59"/>
    <n v="176"/>
    <n v="9356.1919999999991"/>
    <n v="228.19980487804901"/>
    <n v="1.4390243902438999"/>
    <n v="2.9830508474576298"/>
    <n v="2237.442"/>
    <n v="0.239140239960873"/>
    <n v="901.54200000000196"/>
    <n v="9.6357791716972202E-2"/>
  </r>
  <r>
    <x v="2"/>
    <x v="209"/>
    <x v="209"/>
    <x v="0"/>
    <x v="6"/>
    <x v="0"/>
    <x v="0"/>
    <x v="3"/>
    <n v="252"/>
    <n v="826"/>
    <n v="3618"/>
    <n v="183880.84"/>
    <n v="729.68587301587297"/>
    <n v="3.2777777777777799"/>
    <n v="4.3801452784503603"/>
    <n v="48674.34"/>
    <n v="0.26470588235294101"/>
    <n v="40545.14"/>
    <n v="0.220496817395439"/>
  </r>
  <r>
    <x v="2"/>
    <x v="404"/>
    <x v="404"/>
    <x v="1"/>
    <x v="38"/>
    <x v="1"/>
    <x v="0"/>
    <x v="0"/>
    <n v="75"/>
    <n v="146"/>
    <n v="326"/>
    <n v="9083.7000000000007"/>
    <n v="121.116"/>
    <n v="1.9466666666666701"/>
    <n v="2.2328767123287698"/>
    <n v="1513.95"/>
    <n v="0.16666666666666699"/>
    <n v="-1045.55"/>
    <n v="-0.115101775708137"/>
  </r>
  <r>
    <x v="2"/>
    <x v="210"/>
    <x v="210"/>
    <x v="4"/>
    <x v="7"/>
    <x v="3"/>
    <x v="0"/>
    <x v="0"/>
    <n v="30"/>
    <n v="70"/>
    <n v="219"/>
    <n v="12191.048000000001"/>
    <n v="406.36826666666701"/>
    <n v="2.3333333333333299"/>
    <n v="3.1285714285714299"/>
    <n v="3454.0479999999998"/>
    <n v="0.28332658521236198"/>
    <n v="2448.1480000000001"/>
    <n v="0.20081522113603401"/>
  </r>
  <r>
    <x v="2"/>
    <x v="211"/>
    <x v="211"/>
    <x v="4"/>
    <x v="14"/>
    <x v="3"/>
    <x v="0"/>
    <x v="0"/>
    <n v="8"/>
    <n v="8"/>
    <n v="26"/>
    <n v="1705.7180000000001"/>
    <n v="213.21475000000001"/>
    <n v="1"/>
    <n v="3.25"/>
    <n v="125.718"/>
    <n v="7.3703859606335798E-2"/>
    <n v="-131.08199999999999"/>
    <n v="-7.6848576376634406E-2"/>
  </r>
  <r>
    <x v="2"/>
    <x v="212"/>
    <x v="212"/>
    <x v="0"/>
    <x v="15"/>
    <x v="0"/>
    <x v="0"/>
    <x v="0"/>
    <n v="7"/>
    <n v="36"/>
    <n v="149"/>
    <n v="6107.2650000000003"/>
    <n v="872.46642857142899"/>
    <n v="5.1428571428571397"/>
    <n v="4.1388888888888902"/>
    <n v="750.01500000000101"/>
    <n v="0.12280701754386"/>
    <n v="512.45500000000095"/>
    <n v="8.3909082052277206E-2"/>
  </r>
  <r>
    <x v="2"/>
    <x v="213"/>
    <x v="213"/>
    <x v="1"/>
    <x v="9"/>
    <x v="1"/>
    <x v="0"/>
    <x v="0"/>
    <n v="32"/>
    <n v="70"/>
    <n v="170"/>
    <n v="9185.84"/>
    <n v="287.0575"/>
    <n v="2.1875"/>
    <n v="2.4285714285714302"/>
    <n v="2205.09"/>
    <n v="0.24005316879022501"/>
    <n v="1104.0899999999999"/>
    <n v="0.120194778049694"/>
  </r>
  <r>
    <x v="2"/>
    <x v="215"/>
    <x v="215"/>
    <x v="3"/>
    <x v="27"/>
    <x v="5"/>
    <x v="0"/>
    <x v="0"/>
    <n v="29"/>
    <n v="78"/>
    <n v="295"/>
    <n v="13122.674000000001"/>
    <n v="452.50599999999997"/>
    <n v="2.68965517241379"/>
    <n v="3.7820512820512802"/>
    <n v="1682.924"/>
    <n v="0.128245508499259"/>
    <n v="736.36399999999901"/>
    <n v="5.61138682558142E-2"/>
  </r>
  <r>
    <x v="2"/>
    <x v="216"/>
    <x v="216"/>
    <x v="3"/>
    <x v="17"/>
    <x v="5"/>
    <x v="0"/>
    <x v="0"/>
    <n v="7"/>
    <n v="9"/>
    <n v="18"/>
    <n v="1196.6559999999999"/>
    <n v="170.95085714285699"/>
    <n v="1.28571428571429"/>
    <n v="2"/>
    <n v="364.40600000000001"/>
    <n v="0.30452026313326502"/>
    <n v="145.40600000000001"/>
    <n v="0.121510275300504"/>
  </r>
  <r>
    <x v="2"/>
    <x v="217"/>
    <x v="217"/>
    <x v="2"/>
    <x v="2"/>
    <x v="2"/>
    <x v="1"/>
    <x v="0"/>
    <n v="2"/>
    <n v="5"/>
    <n v="14"/>
    <n v="818.90200000000004"/>
    <n v="409.45100000000002"/>
    <n v="2.5"/>
    <n v="2.8"/>
    <n v="239.40199999999999"/>
    <n v="0.29234511577697903"/>
    <n v="171.90199999999999"/>
    <n v="0.20991767024625699"/>
  </r>
  <r>
    <x v="2"/>
    <x v="217"/>
    <x v="217"/>
    <x v="4"/>
    <x v="14"/>
    <x v="2"/>
    <x v="1"/>
    <x v="0"/>
    <n v="8"/>
    <n v="26"/>
    <n v="44"/>
    <n v="2296.3919999999998"/>
    <n v="287.04899999999998"/>
    <n v="3.25"/>
    <n v="1.6923076923076901"/>
    <n v="544.14200000000005"/>
    <n v="0.23695518883535499"/>
    <n v="268.64199999999897"/>
    <n v="0.11698438245735"/>
  </r>
  <r>
    <x v="2"/>
    <x v="217"/>
    <x v="217"/>
    <x v="0"/>
    <x v="0"/>
    <x v="2"/>
    <x v="1"/>
    <x v="1"/>
    <n v="21"/>
    <n v="77"/>
    <n v="378"/>
    <n v="18084.653999999999"/>
    <n v="861.17399999999998"/>
    <n v="3.6666666666666701"/>
    <n v="4.9090909090909101"/>
    <n v="3734.404"/>
    <n v="0.20649573942636701"/>
    <n v="3049.8440000000001"/>
    <n v="0.16864265138829901"/>
  </r>
  <r>
    <x v="2"/>
    <x v="405"/>
    <x v="405"/>
    <x v="3"/>
    <x v="37"/>
    <x v="5"/>
    <x v="0"/>
    <x v="0"/>
    <n v="18"/>
    <n v="42"/>
    <n v="122"/>
    <n v="4850.2240000000002"/>
    <n v="269.45688888888901"/>
    <n v="2.3333333333333299"/>
    <n v="2.9047619047619002"/>
    <n v="1433.4739999999999"/>
    <n v="0.29554799943260401"/>
    <n v="851.95399999999995"/>
    <n v="0.175652505946117"/>
  </r>
  <r>
    <x v="2"/>
    <x v="218"/>
    <x v="218"/>
    <x v="2"/>
    <x v="30"/>
    <x v="2"/>
    <x v="0"/>
    <x v="1"/>
    <n v="35"/>
    <n v="89"/>
    <n v="326"/>
    <n v="16541.400000000001"/>
    <n v="472.61142857142897"/>
    <n v="2.54285714285714"/>
    <n v="3.6629213483146099"/>
    <n v="2756.9"/>
    <n v="0.16666666666666699"/>
    <n v="1574"/>
    <n v="9.5155186380838405E-2"/>
  </r>
  <r>
    <x v="2"/>
    <x v="219"/>
    <x v="219"/>
    <x v="2"/>
    <x v="20"/>
    <x v="2"/>
    <x v="0"/>
    <x v="0"/>
    <n v="26"/>
    <n v="49"/>
    <n v="67"/>
    <n v="2894.6640000000002"/>
    <n v="111.33323076923099"/>
    <n v="1.8846153846153799"/>
    <n v="1.3673469387755099"/>
    <n v="931.16399999999999"/>
    <n v="0.32168293107593798"/>
    <n v="71.264000000000095"/>
    <n v="2.4619092233157301E-2"/>
  </r>
  <r>
    <x v="2"/>
    <x v="220"/>
    <x v="220"/>
    <x v="5"/>
    <x v="22"/>
    <x v="4"/>
    <x v="0"/>
    <x v="0"/>
    <n v="25"/>
    <n v="48"/>
    <n v="162"/>
    <n v="8059.366"/>
    <n v="322.37464"/>
    <n v="1.92"/>
    <n v="3.375"/>
    <n v="1869.366"/>
    <n v="0.23194951066870501"/>
    <n v="1041.566"/>
    <n v="0.129236716635031"/>
  </r>
  <r>
    <x v="2"/>
    <x v="221"/>
    <x v="221"/>
    <x v="5"/>
    <x v="10"/>
    <x v="4"/>
    <x v="0"/>
    <x v="1"/>
    <n v="42"/>
    <n v="99"/>
    <n v="353"/>
    <n v="19109.175999999999"/>
    <n v="454.98038095238098"/>
    <n v="2.3571428571428599"/>
    <n v="3.5656565656565702"/>
    <n v="5867.6760000000004"/>
    <n v="0.30706064981556502"/>
    <n v="4457.3459999999995"/>
    <n v="0.23325683954137999"/>
  </r>
  <r>
    <x v="2"/>
    <x v="443"/>
    <x v="445"/>
    <x v="3"/>
    <x v="2"/>
    <x v="5"/>
    <x v="1"/>
    <x v="1"/>
    <n v="110"/>
    <n v="318"/>
    <n v="1295"/>
    <n v="58870.23"/>
    <n v="535.18390909090897"/>
    <n v="2.8909090909090902"/>
    <n v="4.07232704402516"/>
    <n v="3475.97999999999"/>
    <n v="5.90447837557284E-2"/>
    <n v="-138.180000000006"/>
    <n v="-2.3471965371972599E-3"/>
  </r>
  <r>
    <x v="2"/>
    <x v="443"/>
    <x v="445"/>
    <x v="1"/>
    <x v="38"/>
    <x v="2"/>
    <x v="1"/>
    <x v="1"/>
    <n v="91"/>
    <n v="297"/>
    <n v="1024"/>
    <n v="40777.055999999997"/>
    <n v="448.09951648351603"/>
    <n v="3.2637362637362601"/>
    <n v="3.4478114478114499"/>
    <n v="2899.80599999999"/>
    <n v="7.1113667450636797E-2"/>
    <n v="-332.29400000000402"/>
    <n v="-8.1490434228504403E-3"/>
  </r>
  <r>
    <x v="2"/>
    <x v="222"/>
    <x v="222"/>
    <x v="4"/>
    <x v="34"/>
    <x v="3"/>
    <x v="0"/>
    <x v="2"/>
    <n v="248"/>
    <n v="641"/>
    <n v="3206"/>
    <n v="124640.8052"/>
    <n v="502.58389193548402"/>
    <n v="2.5846774193548399"/>
    <n v="5.0015600624024996"/>
    <n v="4835.8052000000098"/>
    <n v="3.8797929716840499E-2"/>
    <n v="-3551.2447999999899"/>
    <n v="-2.8491831341282001E-2"/>
  </r>
  <r>
    <x v="2"/>
    <x v="444"/>
    <x v="446"/>
    <x v="3"/>
    <x v="24"/>
    <x v="5"/>
    <x v="0"/>
    <x v="0"/>
    <n v="15"/>
    <n v="32"/>
    <n v="112"/>
    <n v="4933.4912000000004"/>
    <n v="328.89941333333297"/>
    <n v="2.1333333333333302"/>
    <n v="3.5"/>
    <n v="1148.7411999999999"/>
    <n v="0.232845494890109"/>
    <n v="666.74120000000005"/>
    <n v="0.135145918573849"/>
  </r>
  <r>
    <x v="2"/>
    <x v="223"/>
    <x v="223"/>
    <x v="4"/>
    <x v="7"/>
    <x v="3"/>
    <x v="0"/>
    <x v="0"/>
    <n v="5"/>
    <n v="13"/>
    <n v="36"/>
    <n v="2012.5119999999999"/>
    <n v="402.50240000000002"/>
    <n v="2.6"/>
    <n v="2.7692307692307701"/>
    <n v="545.26199999999994"/>
    <n v="0.27093602423240198"/>
    <n v="375.96199999999999"/>
    <n v="0.18681230223720399"/>
  </r>
  <r>
    <x v="2"/>
    <x v="225"/>
    <x v="225"/>
    <x v="3"/>
    <x v="17"/>
    <x v="5"/>
    <x v="0"/>
    <x v="0"/>
    <n v="34"/>
    <n v="52"/>
    <n v="124"/>
    <n v="7923.808"/>
    <n v="233.053176470588"/>
    <n v="1.52941176470588"/>
    <n v="2.3846153846153801"/>
    <n v="2430.808"/>
    <n v="0.30677270322552003"/>
    <n v="1358.808"/>
    <n v="0.17148421567004099"/>
  </r>
  <r>
    <x v="2"/>
    <x v="226"/>
    <x v="226"/>
    <x v="1"/>
    <x v="1"/>
    <x v="1"/>
    <x v="0"/>
    <x v="0"/>
    <n v="17"/>
    <n v="54"/>
    <n v="173"/>
    <n v="8581.5"/>
    <n v="504.79411764705901"/>
    <n v="3.1764705882352899"/>
    <n v="3.2037037037037002"/>
    <n v="1430.25"/>
    <n v="0.16666666666666699"/>
    <n v="826.85"/>
    <n v="9.6352619006001297E-2"/>
  </r>
  <r>
    <x v="2"/>
    <x v="227"/>
    <x v="227"/>
    <x v="3"/>
    <x v="28"/>
    <x v="5"/>
    <x v="0"/>
    <x v="2"/>
    <n v="126"/>
    <n v="529"/>
    <n v="1777"/>
    <n v="89986.561000000002"/>
    <n v="714.17905555555501"/>
    <n v="4.1984126984127004"/>
    <n v="3.3591682419659699"/>
    <n v="18598.811000000002"/>
    <n v="0.20668431811723501"/>
    <n v="14298.450999999999"/>
    <n v="0.158895404392663"/>
  </r>
  <r>
    <x v="2"/>
    <x v="445"/>
    <x v="447"/>
    <x v="5"/>
    <x v="41"/>
    <x v="4"/>
    <x v="0"/>
    <x v="0"/>
    <n v="13"/>
    <n v="47"/>
    <n v="146"/>
    <n v="7849.232"/>
    <n v="603.78707692307705"/>
    <n v="3.6153846153846199"/>
    <n v="3.1063829787234001"/>
    <n v="2022.232"/>
    <n v="0.25763437747794898"/>
    <n v="1567.5319999999999"/>
    <n v="0.199705143127379"/>
  </r>
  <r>
    <x v="2"/>
    <x v="406"/>
    <x v="406"/>
    <x v="3"/>
    <x v="36"/>
    <x v="5"/>
    <x v="0"/>
    <x v="2"/>
    <n v="165"/>
    <n v="473"/>
    <n v="2839"/>
    <n v="125049.69"/>
    <n v="757.87690909090895"/>
    <n v="2.8666666666666698"/>
    <n v="6.0021141649048602"/>
    <n v="9262.9400000000096"/>
    <n v="7.4074074074074195E-2"/>
    <n v="3847.1400000000099"/>
    <n v="3.0764890340791901E-2"/>
  </r>
  <r>
    <x v="2"/>
    <x v="228"/>
    <x v="228"/>
    <x v="0"/>
    <x v="15"/>
    <x v="0"/>
    <x v="0"/>
    <x v="1"/>
    <n v="102"/>
    <n v="297"/>
    <n v="961"/>
    <n v="35949.834000000003"/>
    <n v="352.44935294117602"/>
    <n v="2.9117647058823501"/>
    <n v="3.2356902356902402"/>
    <n v="3400.5839999999998"/>
    <n v="9.4592481289343305E-2"/>
    <n v="149.423999999996"/>
    <n v="4.1564586918536499E-3"/>
  </r>
  <r>
    <x v="2"/>
    <x v="230"/>
    <x v="230"/>
    <x v="5"/>
    <x v="10"/>
    <x v="4"/>
    <x v="0"/>
    <x v="0"/>
    <n v="12"/>
    <n v="16"/>
    <n v="25"/>
    <n v="1419.8"/>
    <n v="118.316666666667"/>
    <n v="1.3333333333333299"/>
    <n v="1.5625"/>
    <n v="500.8"/>
    <n v="0.35272573601915802"/>
    <n v="111.2"/>
    <n v="7.8320890266234705E-2"/>
  </r>
  <r>
    <x v="2"/>
    <x v="231"/>
    <x v="231"/>
    <x v="3"/>
    <x v="12"/>
    <x v="5"/>
    <x v="1"/>
    <x v="1"/>
    <n v="54"/>
    <n v="168"/>
    <n v="710"/>
    <n v="32648.63"/>
    <n v="604.60425925925904"/>
    <n v="3.1111111111111098"/>
    <n v="4.2261904761904798"/>
    <n v="6404.13"/>
    <n v="0.19615310045168799"/>
    <n v="4618.53"/>
    <n v="0.14146167848390601"/>
  </r>
  <r>
    <x v="2"/>
    <x v="231"/>
    <x v="231"/>
    <x v="4"/>
    <x v="7"/>
    <x v="5"/>
    <x v="1"/>
    <x v="0"/>
    <n v="42"/>
    <n v="60"/>
    <n v="150"/>
    <n v="6122.55"/>
    <n v="145.77500000000001"/>
    <n v="1.4285714285714299"/>
    <n v="2.5"/>
    <n v="978.79999999999905"/>
    <n v="0.15986802884419099"/>
    <n v="-389.20000000000101"/>
    <n v="-6.3568284456639895E-2"/>
  </r>
  <r>
    <x v="2"/>
    <x v="232"/>
    <x v="232"/>
    <x v="4"/>
    <x v="34"/>
    <x v="0"/>
    <x v="1"/>
    <x v="3"/>
    <n v="158"/>
    <n v="667"/>
    <n v="4846"/>
    <n v="194417.28"/>
    <n v="1230.4891139240499"/>
    <n v="4.2215189873417698"/>
    <n v="7.2653673163418304"/>
    <n v="14401.28"/>
    <n v="7.4074074074074195E-2"/>
    <n v="8786.0800000000199"/>
    <n v="4.5191867718754303E-2"/>
  </r>
  <r>
    <x v="2"/>
    <x v="407"/>
    <x v="407"/>
    <x v="3"/>
    <x v="37"/>
    <x v="2"/>
    <x v="1"/>
    <x v="1"/>
    <n v="60"/>
    <n v="251"/>
    <n v="923"/>
    <n v="38731.800000000003"/>
    <n v="645.53"/>
    <n v="4.18333333333333"/>
    <n v="3.6772908366533898"/>
    <n v="6455.3"/>
    <n v="0.16666666666666699"/>
    <n v="4409.1000000000004"/>
    <n v="0.113836692330333"/>
  </r>
  <r>
    <x v="2"/>
    <x v="407"/>
    <x v="407"/>
    <x v="0"/>
    <x v="0"/>
    <x v="2"/>
    <x v="1"/>
    <x v="1"/>
    <n v="43"/>
    <n v="127"/>
    <n v="583"/>
    <n v="25116.9"/>
    <n v="584.11395348837198"/>
    <n v="2.9534883720930201"/>
    <n v="4.5905511811023603"/>
    <n v="4186.1499999999996"/>
    <n v="0.16666666666666699"/>
    <n v="2812.15"/>
    <n v="0.111962463520578"/>
  </r>
  <r>
    <x v="2"/>
    <x v="407"/>
    <x v="407"/>
    <x v="1"/>
    <x v="11"/>
    <x v="2"/>
    <x v="1"/>
    <x v="0"/>
    <n v="37"/>
    <n v="90"/>
    <n v="262"/>
    <n v="13232.7"/>
    <n v="357.640540540541"/>
    <n v="2.4324324324324298"/>
    <n v="2.9111111111111101"/>
    <n v="2205.4499999999998"/>
    <n v="0.16666666666666699"/>
    <n v="922.45"/>
    <n v="6.9709885359752796E-2"/>
  </r>
  <r>
    <x v="2"/>
    <x v="233"/>
    <x v="233"/>
    <x v="3"/>
    <x v="17"/>
    <x v="1"/>
    <x v="1"/>
    <x v="0"/>
    <n v="5"/>
    <n v="11"/>
    <n v="29"/>
    <n v="1177.3679999999999"/>
    <n v="235.4736"/>
    <n v="2.2000000000000002"/>
    <n v="2.6363636363636398"/>
    <n v="461.11799999999999"/>
    <n v="0.39165154819903403"/>
    <n v="300.11799999999999"/>
    <n v="0.25490585781166097"/>
  </r>
  <r>
    <x v="2"/>
    <x v="233"/>
    <x v="233"/>
    <x v="0"/>
    <x v="15"/>
    <x v="1"/>
    <x v="1"/>
    <x v="1"/>
    <n v="57"/>
    <n v="218"/>
    <n v="1136"/>
    <n v="63505.311999999998"/>
    <n v="1114.1282807017601"/>
    <n v="3.8245614035087701"/>
    <n v="5.21100917431193"/>
    <n v="18195.312000000002"/>
    <n v="0.28651637834642901"/>
    <n v="16327.191999999999"/>
    <n v="0.25709962656352298"/>
  </r>
  <r>
    <x v="2"/>
    <x v="233"/>
    <x v="233"/>
    <x v="1"/>
    <x v="11"/>
    <x v="1"/>
    <x v="1"/>
    <x v="0"/>
    <n v="6"/>
    <n v="8"/>
    <n v="26"/>
    <n v="616.59199999999998"/>
    <n v="102.765333333333"/>
    <n v="1.3333333333333299"/>
    <n v="3.25"/>
    <n v="209.09200000000001"/>
    <n v="0.33910916781275102"/>
    <n v="8.2920000000000105"/>
    <n v="1.34481147987648E-2"/>
  </r>
  <r>
    <x v="2"/>
    <x v="234"/>
    <x v="234"/>
    <x v="0"/>
    <x v="0"/>
    <x v="0"/>
    <x v="0"/>
    <x v="0"/>
    <n v="44"/>
    <n v="80"/>
    <n v="253"/>
    <n v="12248.376"/>
    <n v="278.37218181818201"/>
    <n v="1.8181818181818199"/>
    <n v="3.1625000000000001"/>
    <n v="3610.1260000000002"/>
    <n v="0.29474323779740302"/>
    <n v="2254.1260000000002"/>
    <n v="0.18403468345517801"/>
  </r>
  <r>
    <x v="2"/>
    <x v="235"/>
    <x v="235"/>
    <x v="2"/>
    <x v="30"/>
    <x v="2"/>
    <x v="0"/>
    <x v="0"/>
    <n v="28"/>
    <n v="92"/>
    <n v="182"/>
    <n v="7953.9696000000004"/>
    <n v="284.07034285714298"/>
    <n v="3.28571428571429"/>
    <n v="1.97826086956522"/>
    <n v="1936.7195999999999"/>
    <n v="0.243490948217856"/>
    <n v="969.79960000000005"/>
    <n v="0.121926490641855"/>
  </r>
  <r>
    <x v="2"/>
    <x v="408"/>
    <x v="408"/>
    <x v="5"/>
    <x v="39"/>
    <x v="4"/>
    <x v="0"/>
    <x v="0"/>
    <n v="24"/>
    <n v="73"/>
    <n v="228"/>
    <n v="13005.8784"/>
    <n v="541.91160000000002"/>
    <n v="3.0416666666666701"/>
    <n v="3.1232876712328799"/>
    <n v="2712.3784000000001"/>
    <n v="0.208550189120636"/>
    <n v="1888.0784000000001"/>
    <n v="0.14517115583673301"/>
  </r>
  <r>
    <x v="2"/>
    <x v="236"/>
    <x v="236"/>
    <x v="4"/>
    <x v="7"/>
    <x v="0"/>
    <x v="1"/>
    <x v="0"/>
    <n v="43"/>
    <n v="95"/>
    <n v="259"/>
    <n v="9056.5254999999997"/>
    <n v="210.61687209302301"/>
    <n v="2.2093023255814002"/>
    <n v="2.7263157894736798"/>
    <n v="107.775500000001"/>
    <n v="1.1900314309279099E-2"/>
    <n v="-1329.1745000000001"/>
    <n v="-0.14676428614925199"/>
  </r>
  <r>
    <x v="2"/>
    <x v="236"/>
    <x v="236"/>
    <x v="0"/>
    <x v="29"/>
    <x v="0"/>
    <x v="1"/>
    <x v="1"/>
    <n v="252"/>
    <n v="492"/>
    <n v="1691"/>
    <n v="63404.599500000098"/>
    <n v="251.605553571429"/>
    <n v="1.9523809523809501"/>
    <n v="3.4369918699187001"/>
    <n v="-3335.9005000000002"/>
    <n v="-5.2612910203777799E-2"/>
    <n v="-11132.540499999999"/>
    <n v="-0.17557938363761699"/>
  </r>
  <r>
    <x v="2"/>
    <x v="236"/>
    <x v="236"/>
    <x v="1"/>
    <x v="3"/>
    <x v="0"/>
    <x v="1"/>
    <x v="1"/>
    <n v="49"/>
    <n v="131"/>
    <n v="426"/>
    <n v="15531.307000000001"/>
    <n v="316.965448979592"/>
    <n v="2.6734693877550999"/>
    <n v="3.2519083969465599"/>
    <n v="-30.1929999999996"/>
    <n v="-1.94400896202744E-3"/>
    <n v="-1740.0930000000001"/>
    <n v="-0.112037769905649"/>
  </r>
  <r>
    <x v="2"/>
    <x v="237"/>
    <x v="237"/>
    <x v="2"/>
    <x v="21"/>
    <x v="2"/>
    <x v="0"/>
    <x v="1"/>
    <n v="81"/>
    <n v="200"/>
    <n v="713"/>
    <n v="35598.300000000003"/>
    <n v="439.485185185185"/>
    <n v="2.4691358024691401"/>
    <n v="3.5649999999999999"/>
    <n v="5933.05"/>
    <n v="0.16666666666666699"/>
    <n v="3204.9"/>
    <n v="9.0029580064216602E-2"/>
  </r>
  <r>
    <x v="2"/>
    <x v="238"/>
    <x v="238"/>
    <x v="3"/>
    <x v="23"/>
    <x v="5"/>
    <x v="0"/>
    <x v="0"/>
    <n v="29"/>
    <n v="71"/>
    <n v="232"/>
    <n v="10449.343999999999"/>
    <n v="360.32220689655202"/>
    <n v="2.4482758620689702"/>
    <n v="3.2676056338028201"/>
    <n v="3227.0940000000001"/>
    <n v="0.30883220994542798"/>
    <n v="2286.5740000000001"/>
    <n v="0.21882464583422601"/>
  </r>
  <r>
    <x v="2"/>
    <x v="239"/>
    <x v="239"/>
    <x v="0"/>
    <x v="26"/>
    <x v="0"/>
    <x v="0"/>
    <x v="1"/>
    <n v="97"/>
    <n v="410"/>
    <n v="1679"/>
    <n v="69037.574399999998"/>
    <n v="711.72757113401997"/>
    <n v="4.2268041237113403"/>
    <n v="4.0951219512195101"/>
    <n v="6902.5744000000004"/>
    <n v="9.99828638243698E-2"/>
    <n v="3689.1743999999999"/>
    <n v="5.3437196078545898E-2"/>
  </r>
  <r>
    <x v="2"/>
    <x v="240"/>
    <x v="240"/>
    <x v="4"/>
    <x v="7"/>
    <x v="3"/>
    <x v="0"/>
    <x v="0"/>
    <n v="37"/>
    <n v="64"/>
    <n v="136"/>
    <n v="7617.3119999999999"/>
    <n v="205.873297297297"/>
    <n v="1.72972972972973"/>
    <n v="2.125"/>
    <n v="2170.5619999999999"/>
    <n v="0.28495117437752299"/>
    <n v="953.71199999999999"/>
    <n v="0.12520322129381101"/>
  </r>
  <r>
    <x v="2"/>
    <x v="242"/>
    <x v="242"/>
    <x v="4"/>
    <x v="7"/>
    <x v="3"/>
    <x v="0"/>
    <x v="0"/>
    <n v="62"/>
    <n v="71"/>
    <n v="161"/>
    <n v="9171.5120000000006"/>
    <n v="147.92761290322599"/>
    <n v="1.1451612903225801"/>
    <n v="2.2676056338028201"/>
    <n v="3019.5120000000002"/>
    <n v="0.32922728553372699"/>
    <n v="1019.412"/>
    <n v="0.111149830038929"/>
  </r>
  <r>
    <x v="2"/>
    <x v="243"/>
    <x v="243"/>
    <x v="1"/>
    <x v="9"/>
    <x v="1"/>
    <x v="0"/>
    <x v="0"/>
    <n v="2"/>
    <n v="3"/>
    <n v="3"/>
    <n v="224.77600000000001"/>
    <n v="112.38800000000001"/>
    <n v="1.5"/>
    <n v="1"/>
    <n v="54.776000000000003"/>
    <n v="0.24369149731288001"/>
    <n v="-12.523999999999999"/>
    <n v="-5.5717692280314597E-2"/>
  </r>
  <r>
    <x v="2"/>
    <x v="244"/>
    <x v="244"/>
    <x v="0"/>
    <x v="0"/>
    <x v="0"/>
    <x v="0"/>
    <x v="0"/>
    <n v="30"/>
    <n v="48"/>
    <n v="165"/>
    <n v="9898.68"/>
    <n v="329.95600000000002"/>
    <n v="1.6"/>
    <n v="3.4375"/>
    <n v="3290.43"/>
    <n v="0.33241098813175102"/>
    <n v="2372.4299999999998"/>
    <n v="0.23967135011940999"/>
  </r>
  <r>
    <x v="2"/>
    <x v="245"/>
    <x v="245"/>
    <x v="5"/>
    <x v="16"/>
    <x v="4"/>
    <x v="0"/>
    <x v="0"/>
    <n v="16"/>
    <n v="58"/>
    <n v="198"/>
    <n v="11878.8"/>
    <n v="742.42499999999995"/>
    <n v="3.625"/>
    <n v="3.4137931034482798"/>
    <n v="1979.8"/>
    <n v="0.16666666666666699"/>
    <n v="1422.28"/>
    <n v="0.119732632925885"/>
  </r>
  <r>
    <x v="2"/>
    <x v="446"/>
    <x v="448"/>
    <x v="1"/>
    <x v="40"/>
    <x v="1"/>
    <x v="0"/>
    <x v="0"/>
    <n v="27"/>
    <n v="71"/>
    <n v="170"/>
    <n v="7846.64"/>
    <n v="290.61629629629601"/>
    <n v="2.6296296296296302"/>
    <n v="2.3943661971830998"/>
    <n v="2825.14"/>
    <n v="0.36004455410213798"/>
    <n v="1883.59"/>
    <n v="0.240050518438465"/>
  </r>
  <r>
    <x v="2"/>
    <x v="246"/>
    <x v="246"/>
    <x v="4"/>
    <x v="8"/>
    <x v="3"/>
    <x v="1"/>
    <x v="2"/>
    <n v="226"/>
    <n v="389"/>
    <n v="2641"/>
    <n v="107936.625"/>
    <n v="477.59568584070797"/>
    <n v="1.7212389380530999"/>
    <n v="6.7892030848329004"/>
    <n v="13255.375"/>
    <n v="0.12280701754386"/>
    <n v="5822.5750000000098"/>
    <n v="5.3944386347081097E-2"/>
  </r>
  <r>
    <x v="2"/>
    <x v="246"/>
    <x v="246"/>
    <x v="0"/>
    <x v="0"/>
    <x v="3"/>
    <x v="1"/>
    <x v="1"/>
    <n v="68"/>
    <n v="110"/>
    <n v="456"/>
    <n v="18120.87"/>
    <n v="266.48338235294102"/>
    <n v="1.6176470588235301"/>
    <n v="4.1454545454545499"/>
    <n v="2225.37"/>
    <n v="0.12280701754386"/>
    <n v="143.37000000000199"/>
    <n v="7.9118717809907504E-3"/>
  </r>
  <r>
    <x v="2"/>
    <x v="246"/>
    <x v="246"/>
    <x v="1"/>
    <x v="3"/>
    <x v="3"/>
    <x v="1"/>
    <x v="1"/>
    <n v="114"/>
    <n v="426"/>
    <n v="1763"/>
    <n v="71446.365000000005"/>
    <n v="626.72249999999997"/>
    <n v="3.7368421052631602"/>
    <n v="4.13849765258216"/>
    <n v="8774.1150000000107"/>
    <n v="0.12280701754386"/>
    <n v="4663.0150000000103"/>
    <n v="6.5265951598797306E-2"/>
  </r>
  <r>
    <x v="2"/>
    <x v="247"/>
    <x v="247"/>
    <x v="2"/>
    <x v="13"/>
    <x v="2"/>
    <x v="0"/>
    <x v="1"/>
    <n v="242"/>
    <n v="341"/>
    <n v="1437"/>
    <n v="60120.180000000102"/>
    <n v="248.430495867769"/>
    <n v="1.4090909090909101"/>
    <n v="4.2140762463343098"/>
    <n v="7383.18"/>
    <n v="0.122807017543859"/>
    <n v="-493.91999999999399"/>
    <n v="-8.2155442648374193E-3"/>
  </r>
  <r>
    <x v="2"/>
    <x v="447"/>
    <x v="449"/>
    <x v="3"/>
    <x v="27"/>
    <x v="5"/>
    <x v="0"/>
    <x v="1"/>
    <n v="40"/>
    <n v="106"/>
    <n v="406"/>
    <n v="16976.400000000001"/>
    <n v="424.41"/>
    <n v="2.65"/>
    <n v="3.8301886792452802"/>
    <n v="2829.4"/>
    <n v="0.16666666666666699"/>
    <n v="1523.4"/>
    <n v="8.9736339860040995E-2"/>
  </r>
  <r>
    <x v="2"/>
    <x v="248"/>
    <x v="248"/>
    <x v="5"/>
    <x v="10"/>
    <x v="4"/>
    <x v="0"/>
    <x v="1"/>
    <n v="46"/>
    <n v="102"/>
    <n v="268"/>
    <n v="15203.456"/>
    <n v="330.50991304347798"/>
    <n v="2.2173913043478302"/>
    <n v="2.62745098039216"/>
    <n v="3938.4560000000001"/>
    <n v="0.25905004756813199"/>
    <n v="2400.826"/>
    <n v="0.15791317447822401"/>
  </r>
  <r>
    <x v="2"/>
    <x v="249"/>
    <x v="249"/>
    <x v="0"/>
    <x v="26"/>
    <x v="0"/>
    <x v="0"/>
    <x v="0"/>
    <n v="33"/>
    <n v="42"/>
    <n v="181"/>
    <n v="9264.0833999999995"/>
    <n v="280.72980000000001"/>
    <n v="1.27272727272727"/>
    <n v="4.3095238095238102"/>
    <n v="3130.3334"/>
    <n v="0.33789995888853902"/>
    <n v="2131.3334"/>
    <n v="0.23006414212549101"/>
  </r>
  <r>
    <x v="2"/>
    <x v="250"/>
    <x v="250"/>
    <x v="3"/>
    <x v="27"/>
    <x v="0"/>
    <x v="1"/>
    <x v="1"/>
    <n v="250"/>
    <n v="487"/>
    <n v="1604"/>
    <n v="69891.69"/>
    <n v="279.56675999999999"/>
    <n v="1.948"/>
    <n v="3.2936344969199198"/>
    <n v="8583.19"/>
    <n v="0.12280701754386"/>
    <n v="599.07000000000596"/>
    <n v="8.5714052700686695E-3"/>
  </r>
  <r>
    <x v="2"/>
    <x v="250"/>
    <x v="250"/>
    <x v="2"/>
    <x v="30"/>
    <x v="0"/>
    <x v="1"/>
    <x v="1"/>
    <n v="122"/>
    <n v="370"/>
    <n v="1546"/>
    <n v="69070.035000000003"/>
    <n v="566.147827868852"/>
    <n v="3.0327868852458999"/>
    <n v="4.1783783783783797"/>
    <n v="8482.2849999999999"/>
    <n v="0.12280701754386"/>
    <n v="4297.8450000000103"/>
    <n v="6.2224450878011102E-2"/>
  </r>
  <r>
    <x v="2"/>
    <x v="250"/>
    <x v="250"/>
    <x v="4"/>
    <x v="32"/>
    <x v="0"/>
    <x v="1"/>
    <x v="0"/>
    <n v="58"/>
    <n v="85"/>
    <n v="274"/>
    <n v="12676.514999999999"/>
    <n v="218.560603448276"/>
    <n v="1.4655172413793101"/>
    <n v="3.22352941176471"/>
    <n v="1556.7650000000001"/>
    <n v="0.12280701754386"/>
    <n v="-334.73499999999802"/>
    <n v="-2.6405916768133701E-2"/>
  </r>
  <r>
    <x v="2"/>
    <x v="250"/>
    <x v="250"/>
    <x v="0"/>
    <x v="26"/>
    <x v="0"/>
    <x v="1"/>
    <x v="1"/>
    <n v="60"/>
    <n v="248"/>
    <n v="1025"/>
    <n v="50941.47"/>
    <n v="849.02449999999999"/>
    <n v="4.1333333333333302"/>
    <n v="4.1330645161290303"/>
    <n v="6255.97"/>
    <n v="0.12280701754386"/>
    <n v="4272.7700000000104"/>
    <n v="8.3876064039769702E-2"/>
  </r>
  <r>
    <x v="2"/>
    <x v="250"/>
    <x v="250"/>
    <x v="1"/>
    <x v="3"/>
    <x v="0"/>
    <x v="1"/>
    <x v="1"/>
    <n v="126"/>
    <n v="180"/>
    <n v="702"/>
    <n v="25107.93"/>
    <n v="199.26928571428601"/>
    <n v="1.4285714285714299"/>
    <n v="3.9"/>
    <n v="3083.43"/>
    <n v="0.12280701754386"/>
    <n v="-1146.57"/>
    <n v="-4.5665652246122901E-2"/>
  </r>
  <r>
    <x v="2"/>
    <x v="250"/>
    <x v="250"/>
    <x v="5"/>
    <x v="16"/>
    <x v="0"/>
    <x v="1"/>
    <x v="0"/>
    <n v="5"/>
    <n v="9"/>
    <n v="40"/>
    <n v="2188.23"/>
    <n v="437.64600000000002"/>
    <n v="1.8"/>
    <n v="4.4444444444444402"/>
    <n v="268.73"/>
    <n v="0.12280701754386"/>
    <n v="103.83"/>
    <n v="4.7449308345100999E-2"/>
  </r>
  <r>
    <x v="2"/>
    <x v="251"/>
    <x v="251"/>
    <x v="2"/>
    <x v="2"/>
    <x v="2"/>
    <x v="0"/>
    <x v="0"/>
    <n v="16"/>
    <n v="25"/>
    <n v="88"/>
    <n v="4795.2960000000003"/>
    <n v="299.70600000000002"/>
    <n v="1.5625"/>
    <n v="3.52"/>
    <n v="1375.046"/>
    <n v="0.28674893061867301"/>
    <n v="851.54600000000005"/>
    <n v="0.17757944452229901"/>
  </r>
  <r>
    <x v="2"/>
    <x v="252"/>
    <x v="252"/>
    <x v="4"/>
    <x v="34"/>
    <x v="3"/>
    <x v="0"/>
    <x v="1"/>
    <n v="28"/>
    <n v="110"/>
    <n v="458"/>
    <n v="20877.6456"/>
    <n v="745.63019999999995"/>
    <n v="3.9285714285714302"/>
    <n v="4.1636363636363596"/>
    <n v="3081.3955999999998"/>
    <n v="0.14759306001439201"/>
    <n v="2094.5956000000001"/>
    <n v="0.10032719398206499"/>
  </r>
  <r>
    <x v="2"/>
    <x v="253"/>
    <x v="253"/>
    <x v="4"/>
    <x v="7"/>
    <x v="3"/>
    <x v="0"/>
    <x v="0"/>
    <n v="7"/>
    <n v="16"/>
    <n v="25"/>
    <n v="1100.5999999999999"/>
    <n v="157.228571428571"/>
    <n v="2.28571428571429"/>
    <n v="1.5625"/>
    <n v="306.35000000000002"/>
    <n v="0.27834817372342402"/>
    <n v="71.75"/>
    <n v="6.5191713610757804E-2"/>
  </r>
  <r>
    <x v="2"/>
    <x v="254"/>
    <x v="254"/>
    <x v="5"/>
    <x v="10"/>
    <x v="4"/>
    <x v="0"/>
    <x v="0"/>
    <n v="9"/>
    <n v="20"/>
    <n v="29"/>
    <n v="1622.9680000000001"/>
    <n v="180.32977777777799"/>
    <n v="2.2222222222222201"/>
    <n v="1.45"/>
    <n v="570.96799999999996"/>
    <n v="0.35180484150026398"/>
    <n v="269.96800000000002"/>
    <n v="0.16634215831735399"/>
  </r>
  <r>
    <x v="2"/>
    <x v="410"/>
    <x v="410"/>
    <x v="1"/>
    <x v="1"/>
    <x v="1"/>
    <x v="0"/>
    <x v="1"/>
    <n v="55"/>
    <n v="150"/>
    <n v="825"/>
    <n v="39799.199999999997"/>
    <n v="723.62181818181796"/>
    <n v="2.7272727272727302"/>
    <n v="5.5"/>
    <n v="6633.2"/>
    <n v="0.16666666666666699"/>
    <n v="4709.3"/>
    <n v="0.118326499025106"/>
  </r>
  <r>
    <x v="2"/>
    <x v="255"/>
    <x v="255"/>
    <x v="3"/>
    <x v="17"/>
    <x v="5"/>
    <x v="0"/>
    <x v="0"/>
    <n v="24"/>
    <n v="33"/>
    <n v="105"/>
    <n v="4166.3599999999997"/>
    <n v="173.59833333333299"/>
    <n v="1.375"/>
    <n v="3.1818181818181799"/>
    <n v="1363.86"/>
    <n v="0.32735049299628399"/>
    <n v="610.86"/>
    <n v="0.146617191025259"/>
  </r>
  <r>
    <x v="2"/>
    <x v="256"/>
    <x v="256"/>
    <x v="1"/>
    <x v="9"/>
    <x v="1"/>
    <x v="0"/>
    <x v="0"/>
    <n v="21"/>
    <n v="21"/>
    <n v="30"/>
    <n v="1608.56"/>
    <n v="76.598095238095198"/>
    <n v="1"/>
    <n v="1.4285714285714299"/>
    <n v="525.55999999999995"/>
    <n v="0.32672701049385799"/>
    <n v="-169.54"/>
    <n v="-0.10539861739692601"/>
  </r>
  <r>
    <x v="2"/>
    <x v="411"/>
    <x v="411"/>
    <x v="1"/>
    <x v="11"/>
    <x v="1"/>
    <x v="0"/>
    <x v="0"/>
    <n v="2"/>
    <n v="6"/>
    <n v="36"/>
    <n v="1070.1120000000001"/>
    <n v="535.05600000000004"/>
    <n v="3"/>
    <n v="6"/>
    <n v="333.61200000000002"/>
    <n v="0.31175428366376601"/>
    <n v="263.012"/>
    <n v="0.24577988098442"/>
  </r>
  <r>
    <x v="2"/>
    <x v="257"/>
    <x v="257"/>
    <x v="0"/>
    <x v="33"/>
    <x v="0"/>
    <x v="0"/>
    <x v="3"/>
    <n v="140"/>
    <n v="1554"/>
    <n v="8051"/>
    <n v="329177.75"/>
    <n v="2351.2696428571398"/>
    <n v="11.1"/>
    <n v="5.1808236808236803"/>
    <n v="29925.25"/>
    <n v="9.0909090909090898E-2"/>
    <n v="24513.57"/>
    <n v="7.4469097622788902E-2"/>
  </r>
  <r>
    <x v="2"/>
    <x v="258"/>
    <x v="258"/>
    <x v="1"/>
    <x v="11"/>
    <x v="1"/>
    <x v="0"/>
    <x v="0"/>
    <n v="5"/>
    <n v="5"/>
    <n v="8"/>
    <n v="335.13600000000002"/>
    <n v="67.027199999999993"/>
    <n v="1"/>
    <n v="1.6"/>
    <n v="102.636"/>
    <n v="0.30625179031796101"/>
    <n v="-62.863999999999997"/>
    <n v="-0.18757758044495401"/>
  </r>
  <r>
    <x v="2"/>
    <x v="259"/>
    <x v="259"/>
    <x v="3"/>
    <x v="17"/>
    <x v="4"/>
    <x v="1"/>
    <x v="0"/>
    <n v="11"/>
    <n v="20"/>
    <n v="29"/>
    <n v="2013.3679999999999"/>
    <n v="183.03345454545499"/>
    <n v="1.8181818181818199"/>
    <n v="1.45"/>
    <n v="624.61800000000005"/>
    <n v="0.31023538667546102"/>
    <n v="274.61799999999999"/>
    <n v="0.13639732031104099"/>
  </r>
  <r>
    <x v="2"/>
    <x v="259"/>
    <x v="259"/>
    <x v="4"/>
    <x v="7"/>
    <x v="4"/>
    <x v="1"/>
    <x v="0"/>
    <n v="44"/>
    <n v="85"/>
    <n v="271"/>
    <n v="14857.031999999999"/>
    <n v="337.65981818181803"/>
    <n v="1.9318181818181801"/>
    <n v="3.1882352941176499"/>
    <n v="4852.5320000000002"/>
    <n v="0.32661516782086802"/>
    <n v="3395.0320000000002"/>
    <n v="0.22851347429284699"/>
  </r>
  <r>
    <x v="2"/>
    <x v="259"/>
    <x v="259"/>
    <x v="5"/>
    <x v="16"/>
    <x v="4"/>
    <x v="1"/>
    <x v="1"/>
    <n v="129"/>
    <n v="233"/>
    <n v="934"/>
    <n v="51095.728000000003"/>
    <n v="396.09091472868198"/>
    <n v="1.8062015503876001"/>
    <n v="4.0085836909871198"/>
    <n v="14301.977999999999"/>
    <n v="0.27990555296521102"/>
    <n v="10046.678"/>
    <n v="0.196624618011118"/>
  </r>
  <r>
    <x v="2"/>
    <x v="260"/>
    <x v="260"/>
    <x v="1"/>
    <x v="11"/>
    <x v="1"/>
    <x v="0"/>
    <x v="0"/>
    <n v="9"/>
    <n v="32"/>
    <n v="64"/>
    <n v="2688.288"/>
    <n v="298.69866666666701"/>
    <n v="3.5555555555555598"/>
    <n v="2"/>
    <n v="943.03800000000001"/>
    <n v="0.350795004106703"/>
    <n v="620.38800000000003"/>
    <n v="0.230774381316288"/>
  </r>
  <r>
    <x v="2"/>
    <x v="262"/>
    <x v="262"/>
    <x v="0"/>
    <x v="0"/>
    <x v="0"/>
    <x v="0"/>
    <x v="1"/>
    <n v="99"/>
    <n v="363"/>
    <n v="1205"/>
    <n v="49999.249000000003"/>
    <n v="505.042919191919"/>
    <n v="3.6666666666666701"/>
    <n v="3.3195592286501401"/>
    <n v="4442.2489999999998"/>
    <n v="8.8846314471643303E-2"/>
    <n v="1215.9290000000001"/>
    <n v="2.4318945270557901E-2"/>
  </r>
  <r>
    <x v="2"/>
    <x v="263"/>
    <x v="263"/>
    <x v="0"/>
    <x v="0"/>
    <x v="0"/>
    <x v="0"/>
    <x v="0"/>
    <n v="29"/>
    <n v="61"/>
    <n v="186"/>
    <n v="10494.043600000001"/>
    <n v="361.86357241379301"/>
    <n v="2.1034482758620698"/>
    <n v="3.0491803278688501"/>
    <n v="2592.0436"/>
    <n v="0.247001413258851"/>
    <n v="1690.5236"/>
    <n v="0.16109363220103301"/>
  </r>
  <r>
    <x v="2"/>
    <x v="264"/>
    <x v="264"/>
    <x v="5"/>
    <x v="22"/>
    <x v="4"/>
    <x v="0"/>
    <x v="0"/>
    <n v="19"/>
    <n v="60"/>
    <n v="225"/>
    <n v="9232.5"/>
    <n v="485.92105263157902"/>
    <n v="3.1578947368421102"/>
    <n v="3.75"/>
    <n v="1538.75"/>
    <n v="0.16666666666666699"/>
    <n v="884.89"/>
    <n v="9.5845112374763106E-2"/>
  </r>
  <r>
    <x v="2"/>
    <x v="265"/>
    <x v="265"/>
    <x v="1"/>
    <x v="9"/>
    <x v="1"/>
    <x v="0"/>
    <x v="0"/>
    <n v="32"/>
    <n v="48"/>
    <n v="143"/>
    <n v="8814.8559999999998"/>
    <n v="275.46424999999999"/>
    <n v="1.5"/>
    <n v="2.9791666666666701"/>
    <n v="3240.6060000000002"/>
    <n v="0.367630055442766"/>
    <n v="2163.806"/>
    <n v="0.24547264300176899"/>
  </r>
  <r>
    <x v="2"/>
    <x v="266"/>
    <x v="266"/>
    <x v="4"/>
    <x v="32"/>
    <x v="3"/>
    <x v="0"/>
    <x v="2"/>
    <n v="104"/>
    <n v="385"/>
    <n v="1678"/>
    <n v="86997.989600000001"/>
    <n v="836.51913076923097"/>
    <n v="3.7019230769230802"/>
    <n v="4.3584415584415597"/>
    <n v="13503.739600000001"/>
    <n v="0.15521898450857999"/>
    <n v="9860.6395999999895"/>
    <n v="0.113343304199756"/>
  </r>
  <r>
    <x v="2"/>
    <x v="268"/>
    <x v="268"/>
    <x v="0"/>
    <x v="0"/>
    <x v="0"/>
    <x v="0"/>
    <x v="0"/>
    <n v="43"/>
    <n v="43"/>
    <n v="88"/>
    <n v="4212.8959999999997"/>
    <n v="97.974325581395405"/>
    <n v="1"/>
    <n v="2.0465116279069799"/>
    <n v="1379.396"/>
    <n v="0.32742227674264901"/>
    <n v="89.396000000000001"/>
    <n v="2.1219607604839999E-2"/>
  </r>
  <r>
    <x v="2"/>
    <x v="269"/>
    <x v="269"/>
    <x v="4"/>
    <x v="19"/>
    <x v="3"/>
    <x v="1"/>
    <x v="1"/>
    <n v="103"/>
    <n v="213"/>
    <n v="830"/>
    <n v="36128.196000000004"/>
    <n v="350.75918446601901"/>
    <n v="2.0679611650485401"/>
    <n v="3.89671361502347"/>
    <n v="6517.9459999999999"/>
    <n v="0.18041160981301099"/>
    <n v="3092.84599999999"/>
    <n v="8.5607540437391105E-2"/>
  </r>
  <r>
    <x v="2"/>
    <x v="269"/>
    <x v="269"/>
    <x v="0"/>
    <x v="26"/>
    <x v="3"/>
    <x v="1"/>
    <x v="1"/>
    <n v="94"/>
    <n v="121"/>
    <n v="446"/>
    <n v="18167.247200000002"/>
    <n v="193.268587234043"/>
    <n v="1.2872340425531901"/>
    <n v="3.6859504132231402"/>
    <n v="3538.4971999999998"/>
    <n v="0.194773438212477"/>
    <n v="691.49719999999797"/>
    <n v="3.8062849720016903E-2"/>
  </r>
  <r>
    <x v="2"/>
    <x v="269"/>
    <x v="269"/>
    <x v="1"/>
    <x v="1"/>
    <x v="3"/>
    <x v="1"/>
    <x v="2"/>
    <n v="111"/>
    <n v="445"/>
    <n v="2006"/>
    <n v="88166.039199999999"/>
    <n v="794.288641441442"/>
    <n v="4.0090090090090102"/>
    <n v="4.5078651685393298"/>
    <n v="14358.539199999999"/>
    <n v="0.162857936346992"/>
    <n v="10324.7392"/>
    <n v="0.11710562585871501"/>
  </r>
  <r>
    <x v="2"/>
    <x v="270"/>
    <x v="270"/>
    <x v="5"/>
    <x v="16"/>
    <x v="4"/>
    <x v="0"/>
    <x v="1"/>
    <n v="64"/>
    <n v="124"/>
    <n v="697"/>
    <n v="39302.661599999999"/>
    <n v="614.10408749999999"/>
    <n v="1.9375"/>
    <n v="5.6209677419354804"/>
    <n v="7835.9115999999904"/>
    <n v="0.199373561000764"/>
    <n v="5717.2215999999999"/>
    <n v="0.14546652484217501"/>
  </r>
  <r>
    <x v="2"/>
    <x v="271"/>
    <x v="271"/>
    <x v="0"/>
    <x v="0"/>
    <x v="0"/>
    <x v="0"/>
    <x v="1"/>
    <n v="44"/>
    <n v="103"/>
    <n v="610"/>
    <n v="31046.32"/>
    <n v="705.59818181818196"/>
    <n v="2.3409090909090899"/>
    <n v="5.9223300970873796"/>
    <n v="8854.32"/>
    <n v="0.28519708616029199"/>
    <n v="7476.76"/>
    <n v="0.24082596584716001"/>
  </r>
  <r>
    <x v="2"/>
    <x v="272"/>
    <x v="272"/>
    <x v="0"/>
    <x v="0"/>
    <x v="0"/>
    <x v="0"/>
    <x v="0"/>
    <n v="3"/>
    <n v="19"/>
    <n v="44"/>
    <n v="1831.5"/>
    <n v="610.5"/>
    <n v="6.3333333333333304"/>
    <n v="2.3157894736842102"/>
    <n v="0"/>
    <n v="0"/>
    <n v="-104.56"/>
    <n v="-5.7089817089817099E-2"/>
  </r>
  <r>
    <x v="2"/>
    <x v="273"/>
    <x v="273"/>
    <x v="4"/>
    <x v="19"/>
    <x v="3"/>
    <x v="0"/>
    <x v="1"/>
    <n v="61"/>
    <n v="208"/>
    <n v="770"/>
    <n v="34589.1"/>
    <n v="567.03442622950797"/>
    <n v="3.4098360655737698"/>
    <n v="3.7019230769230802"/>
    <n v="5764.85"/>
    <n v="0.16666666666666699"/>
    <n v="3652.75"/>
    <n v="0.105604077585135"/>
  </r>
  <r>
    <x v="2"/>
    <x v="274"/>
    <x v="274"/>
    <x v="2"/>
    <x v="21"/>
    <x v="2"/>
    <x v="0"/>
    <x v="2"/>
    <n v="122"/>
    <n v="467"/>
    <n v="2383"/>
    <n v="113573.719"/>
    <n v="930.93212295082003"/>
    <n v="3.8278688524590199"/>
    <n v="5.1027837259100597"/>
    <n v="22651.469000000001"/>
    <n v="0.19944287463193799"/>
    <n v="18367.169000000002"/>
    <n v="0.161720239169063"/>
  </r>
  <r>
    <x v="2"/>
    <x v="275"/>
    <x v="275"/>
    <x v="3"/>
    <x v="24"/>
    <x v="5"/>
    <x v="0"/>
    <x v="0"/>
    <n v="9"/>
    <n v="18"/>
    <n v="72"/>
    <n v="2896.8"/>
    <n v="321.86666666666702"/>
    <n v="2"/>
    <n v="4"/>
    <n v="482.8"/>
    <n v="0.16666666666666699"/>
    <n v="194.8"/>
    <n v="6.7246616956641803E-2"/>
  </r>
  <r>
    <x v="2"/>
    <x v="277"/>
    <x v="277"/>
    <x v="1"/>
    <x v="1"/>
    <x v="1"/>
    <x v="0"/>
    <x v="0"/>
    <n v="55"/>
    <n v="73"/>
    <n v="183"/>
    <n v="6890.9189999999999"/>
    <n v="125.289436363636"/>
    <n v="1.32727272727273"/>
    <n v="2.5068493150684898"/>
    <n v="1265.6690000000001"/>
    <n v="0.183672018202507"/>
    <n v="-574.63100000000099"/>
    <n v="-8.3389603041335997E-2"/>
  </r>
  <r>
    <x v="2"/>
    <x v="278"/>
    <x v="278"/>
    <x v="3"/>
    <x v="13"/>
    <x v="0"/>
    <x v="1"/>
    <x v="0"/>
    <n v="22"/>
    <n v="40"/>
    <n v="126"/>
    <n v="5712.6"/>
    <n v="259.66363636363599"/>
    <n v="1.8181818181818199"/>
    <n v="3.15"/>
    <n v="952.1"/>
    <n v="0.16666666666666699"/>
    <n v="252.1"/>
    <n v="4.4130518502958398E-2"/>
  </r>
  <r>
    <x v="2"/>
    <x v="278"/>
    <x v="278"/>
    <x v="0"/>
    <x v="15"/>
    <x v="0"/>
    <x v="1"/>
    <x v="1"/>
    <n v="120"/>
    <n v="183"/>
    <n v="596"/>
    <n v="27432.3"/>
    <n v="228.60249999999999"/>
    <n v="1.5249999999999999"/>
    <n v="3.2568306010928998"/>
    <n v="4572.05"/>
    <n v="0.16666666666666699"/>
    <n v="909.05"/>
    <n v="3.3137943227509202E-2"/>
  </r>
  <r>
    <x v="2"/>
    <x v="278"/>
    <x v="278"/>
    <x v="1"/>
    <x v="3"/>
    <x v="0"/>
    <x v="1"/>
    <x v="1"/>
    <n v="77"/>
    <n v="226"/>
    <n v="1113"/>
    <n v="48235.199999999997"/>
    <n v="626.43116883116897"/>
    <n v="2.93506493506493"/>
    <n v="4.9247787610619502"/>
    <n v="8039.2"/>
    <n v="0.16666666666666699"/>
    <n v="5334.3"/>
    <n v="0.110589362125585"/>
  </r>
  <r>
    <x v="2"/>
    <x v="279"/>
    <x v="279"/>
    <x v="3"/>
    <x v="23"/>
    <x v="5"/>
    <x v="0"/>
    <x v="0"/>
    <n v="44"/>
    <n v="91"/>
    <n v="253"/>
    <n v="14849.175999999999"/>
    <n v="337.48127272727299"/>
    <n v="2.0681818181818201"/>
    <n v="2.7802197802197801"/>
    <n v="4362.6760000000004"/>
    <n v="0.29379919801610499"/>
    <n v="2952.1559999999999"/>
    <n v="0.19880941541806799"/>
  </r>
  <r>
    <x v="2"/>
    <x v="412"/>
    <x v="412"/>
    <x v="5"/>
    <x v="39"/>
    <x v="4"/>
    <x v="0"/>
    <x v="0"/>
    <n v="37"/>
    <n v="55"/>
    <n v="154"/>
    <n v="8943.5679999999993"/>
    <n v="241.71805405405399"/>
    <n v="1.48648648648649"/>
    <n v="2.8"/>
    <n v="2839.3180000000002"/>
    <n v="0.31747038765736502"/>
    <n v="1631.818"/>
    <n v="0.18245715803804499"/>
  </r>
  <r>
    <x v="2"/>
    <x v="280"/>
    <x v="280"/>
    <x v="2"/>
    <x v="2"/>
    <x v="2"/>
    <x v="0"/>
    <x v="0"/>
    <n v="36"/>
    <n v="36"/>
    <n v="81"/>
    <n v="5110.5519999999997"/>
    <n v="141.95977777777799"/>
    <n v="1"/>
    <n v="2.25"/>
    <n v="1377.3019999999999"/>
    <n v="0.269501611567596"/>
    <n v="221.702"/>
    <n v="4.3381223789524102E-2"/>
  </r>
  <r>
    <x v="2"/>
    <x v="281"/>
    <x v="281"/>
    <x v="3"/>
    <x v="4"/>
    <x v="5"/>
    <x v="0"/>
    <x v="3"/>
    <n v="142"/>
    <n v="902"/>
    <n v="4591"/>
    <n v="181182.92499999999"/>
    <n v="1275.9360915493"/>
    <n v="6.3521126760563398"/>
    <n v="5.0898004434589801"/>
    <n v="16471.174999999999"/>
    <n v="9.0909090909090995E-2"/>
    <n v="11334.135"/>
    <n v="6.2556308769162405E-2"/>
  </r>
  <r>
    <x v="2"/>
    <x v="282"/>
    <x v="282"/>
    <x v="3"/>
    <x v="23"/>
    <x v="5"/>
    <x v="0"/>
    <x v="0"/>
    <n v="5"/>
    <n v="9"/>
    <n v="38"/>
    <n v="1225.296"/>
    <n v="245.0592"/>
    <n v="1.8"/>
    <n v="4.2222222222222197"/>
    <n v="402.54599999999999"/>
    <n v="0.32852959611391902"/>
    <n v="243.54599999999999"/>
    <n v="0.198765033102206"/>
  </r>
  <r>
    <x v="2"/>
    <x v="283"/>
    <x v="283"/>
    <x v="0"/>
    <x v="0"/>
    <x v="0"/>
    <x v="0"/>
    <x v="0"/>
    <n v="25"/>
    <n v="48"/>
    <n v="93"/>
    <n v="5018.4503999999997"/>
    <n v="200.73801599999999"/>
    <n v="1.92"/>
    <n v="1.9375"/>
    <n v="1010.9503999999999"/>
    <n v="0.20144672546728801"/>
    <n v="237.9504"/>
    <n v="4.7415114434527401E-2"/>
  </r>
  <r>
    <x v="2"/>
    <x v="284"/>
    <x v="284"/>
    <x v="0"/>
    <x v="15"/>
    <x v="0"/>
    <x v="0"/>
    <x v="1"/>
    <n v="41"/>
    <n v="101"/>
    <n v="314"/>
    <n v="18418.374"/>
    <n v="449.22863414634099"/>
    <n v="2.4634146341463401"/>
    <n v="3.1089108910891099"/>
    <n v="7240.1239999999998"/>
    <n v="0.393092462993748"/>
    <n v="5950.6040000000003"/>
    <n v="0.32307976806204503"/>
  </r>
  <r>
    <x v="2"/>
    <x v="285"/>
    <x v="285"/>
    <x v="3"/>
    <x v="17"/>
    <x v="5"/>
    <x v="0"/>
    <x v="0"/>
    <n v="32"/>
    <n v="59"/>
    <n v="149"/>
    <n v="7494.808"/>
    <n v="234.21275"/>
    <n v="1.84375"/>
    <n v="2.5254237288135601"/>
    <n v="2143.558"/>
    <n v="0.28600572556361697"/>
    <n v="1124.558"/>
    <n v="0.150044937775591"/>
  </r>
  <r>
    <x v="2"/>
    <x v="286"/>
    <x v="286"/>
    <x v="3"/>
    <x v="24"/>
    <x v="5"/>
    <x v="0"/>
    <x v="2"/>
    <n v="137"/>
    <n v="537"/>
    <n v="2297"/>
    <n v="106039.5"/>
    <n v="774.01094890510899"/>
    <n v="3.9197080291970798"/>
    <n v="4.2774674115456204"/>
    <n v="17673.25"/>
    <n v="0.16666666666666699"/>
    <n v="13036.33"/>
    <n v="0.12293843331965899"/>
  </r>
  <r>
    <x v="2"/>
    <x v="448"/>
    <x v="450"/>
    <x v="5"/>
    <x v="41"/>
    <x v="4"/>
    <x v="0"/>
    <x v="1"/>
    <n v="69"/>
    <n v="222"/>
    <n v="882"/>
    <n v="46095.6"/>
    <n v="668.05217391304302"/>
    <n v="3.2173913043478302"/>
    <n v="3.9729729729729701"/>
    <n v="7682.5999999999904"/>
    <n v="0.16666666666666699"/>
    <n v="5302.82"/>
    <n v="0.11503961332535"/>
  </r>
  <r>
    <x v="2"/>
    <x v="287"/>
    <x v="287"/>
    <x v="0"/>
    <x v="0"/>
    <x v="0"/>
    <x v="0"/>
    <x v="0"/>
    <n v="8"/>
    <n v="15"/>
    <n v="24"/>
    <n v="1024.6079999999999"/>
    <n v="128.07599999999999"/>
    <n v="1.875"/>
    <n v="1.6"/>
    <n v="318.608"/>
    <n v="0.31095599487804099"/>
    <n v="71.608000000000004"/>
    <n v="6.9888191386364401E-2"/>
  </r>
  <r>
    <x v="2"/>
    <x v="288"/>
    <x v="288"/>
    <x v="5"/>
    <x v="10"/>
    <x v="4"/>
    <x v="0"/>
    <x v="0"/>
    <n v="21"/>
    <n v="41"/>
    <n v="59"/>
    <n v="3187.5279999999998"/>
    <n v="151.787047619048"/>
    <n v="1.9523809523809501"/>
    <n v="1.4390243902438999"/>
    <n v="853.52800000000002"/>
    <n v="0.26777113801039498"/>
    <n v="157.428"/>
    <n v="4.93887426243785E-2"/>
  </r>
  <r>
    <x v="2"/>
    <x v="413"/>
    <x v="410"/>
    <x v="5"/>
    <x v="39"/>
    <x v="4"/>
    <x v="0"/>
    <x v="0"/>
    <n v="29"/>
    <n v="74"/>
    <n v="218"/>
    <n v="14700.656000000001"/>
    <n v="506.91917241379298"/>
    <n v="2.5517241379310298"/>
    <n v="2.9459459459459501"/>
    <n v="3687.4059999999999"/>
    <n v="0.250832751953382"/>
    <n v="2708.1460000000002"/>
    <n v="0.18421939810033"/>
  </r>
  <r>
    <x v="2"/>
    <x v="289"/>
    <x v="289"/>
    <x v="5"/>
    <x v="10"/>
    <x v="4"/>
    <x v="0"/>
    <x v="0"/>
    <n v="27"/>
    <n v="63"/>
    <n v="135"/>
    <n v="7594.92"/>
    <n v="281.29333333333301"/>
    <n v="2.3333333333333299"/>
    <n v="2.1428571428571401"/>
    <n v="1910.17"/>
    <n v="0.25150626998046099"/>
    <n v="1003.87"/>
    <n v="0.13217650745498299"/>
  </r>
  <r>
    <x v="2"/>
    <x v="290"/>
    <x v="290"/>
    <x v="0"/>
    <x v="26"/>
    <x v="0"/>
    <x v="0"/>
    <x v="0"/>
    <n v="46"/>
    <n v="64"/>
    <n v="258"/>
    <n v="11163.55"/>
    <n v="242.68586956521699"/>
    <n v="1.39130434782609"/>
    <n v="4.03125"/>
    <n v="1539.8"/>
    <n v="0.13793103448275901"/>
    <n v="141.79999999999899"/>
    <n v="1.27020526624594E-2"/>
  </r>
  <r>
    <x v="2"/>
    <x v="291"/>
    <x v="291"/>
    <x v="4"/>
    <x v="19"/>
    <x v="3"/>
    <x v="0"/>
    <x v="1"/>
    <n v="37"/>
    <n v="105"/>
    <n v="306"/>
    <n v="15386.775600000001"/>
    <n v="415.85879999999997"/>
    <n v="2.8378378378378399"/>
    <n v="2.9142857142857101"/>
    <n v="4034.2755999999999"/>
    <n v="0.26219109869906698"/>
    <n v="2772.8755999999998"/>
    <n v="0.18021160976702599"/>
  </r>
  <r>
    <x v="2"/>
    <x v="293"/>
    <x v="293"/>
    <x v="2"/>
    <x v="2"/>
    <x v="2"/>
    <x v="0"/>
    <x v="0"/>
    <n v="21"/>
    <n v="39"/>
    <n v="148"/>
    <n v="7460.4160000000002"/>
    <n v="355.25790476190502"/>
    <n v="1.8571428571428601"/>
    <n v="3.7948717948717898"/>
    <n v="2293.9160000000002"/>
    <n v="0.30747829611646299"/>
    <n v="1600.0160000000001"/>
    <n v="0.21446739699233899"/>
  </r>
  <r>
    <x v="2"/>
    <x v="294"/>
    <x v="294"/>
    <x v="0"/>
    <x v="15"/>
    <x v="0"/>
    <x v="1"/>
    <x v="0"/>
    <n v="25"/>
    <n v="65"/>
    <n v="296"/>
    <n v="10030.004999999999"/>
    <n v="401.2002"/>
    <n v="2.6"/>
    <n v="4.5538461538461501"/>
    <n v="1231.7550000000001"/>
    <n v="0.12280701754386"/>
    <n v="443.19500000000198"/>
    <n v="4.4186917155076402E-2"/>
  </r>
  <r>
    <x v="2"/>
    <x v="295"/>
    <x v="295"/>
    <x v="5"/>
    <x v="10"/>
    <x v="4"/>
    <x v="0"/>
    <x v="0"/>
    <n v="31"/>
    <n v="51"/>
    <n v="150"/>
    <n v="8834"/>
    <n v="284.96774193548401"/>
    <n v="1.6451612903225801"/>
    <n v="2.9411764705882399"/>
    <n v="2222.25"/>
    <n v="0.25155648630291999"/>
    <n v="1205.1500000000001"/>
    <n v="0.13642177948834"/>
  </r>
  <r>
    <x v="2"/>
    <x v="296"/>
    <x v="296"/>
    <x v="0"/>
    <x v="15"/>
    <x v="1"/>
    <x v="1"/>
    <x v="0"/>
    <n v="12"/>
    <n v="33"/>
    <n v="81"/>
    <n v="3606.0378000000001"/>
    <n v="300.50315000000001"/>
    <n v="2.75"/>
    <n v="2.4545454545454501"/>
    <n v="451.28779999999898"/>
    <n v="0.12514782845593"/>
    <n v="71.247799999999202"/>
    <n v="1.9757918233691101E-2"/>
  </r>
  <r>
    <x v="2"/>
    <x v="296"/>
    <x v="296"/>
    <x v="1"/>
    <x v="3"/>
    <x v="1"/>
    <x v="1"/>
    <x v="3"/>
    <n v="167"/>
    <n v="570"/>
    <n v="4159"/>
    <n v="174089.43419999999"/>
    <n v="1042.4517017964099"/>
    <n v="3.4131736526946099"/>
    <n v="7.2964912280701801"/>
    <n v="17104.6842"/>
    <n v="9.8252282102023206E-2"/>
    <n v="11139.734200000001"/>
    <n v="6.3988571455762602E-2"/>
  </r>
  <r>
    <x v="2"/>
    <x v="297"/>
    <x v="297"/>
    <x v="5"/>
    <x v="10"/>
    <x v="4"/>
    <x v="0"/>
    <x v="0"/>
    <n v="15"/>
    <n v="24"/>
    <n v="51"/>
    <n v="2541.192"/>
    <n v="169.4128"/>
    <n v="1.6"/>
    <n v="2.125"/>
    <n v="714.19200000000001"/>
    <n v="0.28104606027407603"/>
    <n v="222.792"/>
    <n v="8.7672242002965597E-2"/>
  </r>
  <r>
    <x v="2"/>
    <x v="449"/>
    <x v="451"/>
    <x v="3"/>
    <x v="43"/>
    <x v="5"/>
    <x v="0"/>
    <x v="0"/>
    <n v="33"/>
    <n v="51"/>
    <n v="150"/>
    <n v="7521.2"/>
    <n v="227.91515151515199"/>
    <n v="1.5454545454545501"/>
    <n v="2.9411764705882399"/>
    <n v="2392.1999999999998"/>
    <n v="0.31806094772110799"/>
    <n v="1351.2"/>
    <n v="0.179652183162261"/>
  </r>
  <r>
    <x v="2"/>
    <x v="414"/>
    <x v="414"/>
    <x v="4"/>
    <x v="32"/>
    <x v="1"/>
    <x v="1"/>
    <x v="0"/>
    <n v="21"/>
    <n v="36"/>
    <n v="133"/>
    <n v="7622.04"/>
    <n v="362.95428571428602"/>
    <n v="1.71428571428571"/>
    <n v="3.6944444444444402"/>
    <n v="936.04000000000099"/>
    <n v="0.12280701754386"/>
    <n v="245.44000000000099"/>
    <n v="3.2201352918641298E-2"/>
  </r>
  <r>
    <x v="2"/>
    <x v="414"/>
    <x v="414"/>
    <x v="0"/>
    <x v="26"/>
    <x v="1"/>
    <x v="1"/>
    <x v="0"/>
    <n v="39"/>
    <n v="97"/>
    <n v="270"/>
    <n v="9271.9050000000007"/>
    <n v="237.74115384615399"/>
    <n v="2.4871794871794899"/>
    <n v="2.78350515463918"/>
    <n v="1138.655"/>
    <n v="0.12280701754386"/>
    <n v="-89.344999999999104"/>
    <n v="-9.6360995933412897E-3"/>
  </r>
  <r>
    <x v="2"/>
    <x v="414"/>
    <x v="414"/>
    <x v="1"/>
    <x v="9"/>
    <x v="1"/>
    <x v="1"/>
    <x v="3"/>
    <n v="247"/>
    <n v="828"/>
    <n v="3903"/>
    <n v="166013.07"/>
    <n v="672.11769230769198"/>
    <n v="3.3522267206477698"/>
    <n v="4.7137681159420302"/>
    <n v="20387.57"/>
    <n v="0.12280701754386"/>
    <n v="11585.97"/>
    <n v="6.9789505127518095E-2"/>
  </r>
  <r>
    <x v="2"/>
    <x v="298"/>
    <x v="298"/>
    <x v="2"/>
    <x v="30"/>
    <x v="2"/>
    <x v="1"/>
    <x v="1"/>
    <n v="42"/>
    <n v="104"/>
    <n v="433"/>
    <n v="21112.5"/>
    <n v="502.67857142857099"/>
    <n v="2.4761904761904798"/>
    <n v="4.1634615384615401"/>
    <n v="3518.75"/>
    <n v="0.16666666666666699"/>
    <n v="2102.35"/>
    <n v="9.9578448786264095E-2"/>
  </r>
  <r>
    <x v="2"/>
    <x v="298"/>
    <x v="298"/>
    <x v="4"/>
    <x v="5"/>
    <x v="2"/>
    <x v="1"/>
    <x v="3"/>
    <n v="140"/>
    <n v="941"/>
    <n v="4385"/>
    <n v="180148.5"/>
    <n v="1286.7750000000001"/>
    <n v="6.7214285714285698"/>
    <n v="4.6599362380446303"/>
    <n v="30024.75"/>
    <n v="0.16666666666666699"/>
    <n v="24682.65"/>
    <n v="0.137012797775169"/>
  </r>
  <r>
    <x v="2"/>
    <x v="298"/>
    <x v="298"/>
    <x v="0"/>
    <x v="6"/>
    <x v="2"/>
    <x v="1"/>
    <x v="1"/>
    <n v="246"/>
    <n v="399"/>
    <n v="1413"/>
    <n v="63815.4"/>
    <n v="259.41219512195102"/>
    <n v="1.6219512195121999"/>
    <n v="3.5413533834586501"/>
    <n v="10635.9"/>
    <n v="0.16666666666666699"/>
    <n v="3102.9"/>
    <n v="4.8623059637642303E-2"/>
  </r>
  <r>
    <x v="2"/>
    <x v="298"/>
    <x v="298"/>
    <x v="1"/>
    <x v="1"/>
    <x v="2"/>
    <x v="1"/>
    <x v="1"/>
    <n v="118"/>
    <n v="181"/>
    <n v="724"/>
    <n v="31681.5"/>
    <n v="268.48728813559302"/>
    <n v="1.5338983050847499"/>
    <n v="4"/>
    <n v="5280.25"/>
    <n v="0.16666666666666699"/>
    <n v="1305.1500000000001"/>
    <n v="4.1195966100089999E-2"/>
  </r>
  <r>
    <x v="2"/>
    <x v="299"/>
    <x v="299"/>
    <x v="4"/>
    <x v="32"/>
    <x v="3"/>
    <x v="0"/>
    <x v="2"/>
    <n v="122"/>
    <n v="308"/>
    <n v="1672"/>
    <n v="83358.921600000001"/>
    <n v="683.26984918032804"/>
    <n v="2.5245901639344299"/>
    <n v="5.4285714285714297"/>
    <n v="18956.421600000001"/>
    <n v="0.227407231717355"/>
    <n v="14840.571599999999"/>
    <n v="0.178032192777311"/>
  </r>
  <r>
    <x v="2"/>
    <x v="300"/>
    <x v="300"/>
    <x v="2"/>
    <x v="30"/>
    <x v="2"/>
    <x v="0"/>
    <x v="0"/>
    <n v="34"/>
    <n v="54"/>
    <n v="155"/>
    <n v="7439.1"/>
    <n v="218.797058823529"/>
    <n v="1.5882352941176501"/>
    <n v="2.8703703703703698"/>
    <n v="1239.8499999999999"/>
    <n v="0.16666666666666699"/>
    <n v="126.45"/>
    <n v="1.69980239545106E-2"/>
  </r>
  <r>
    <x v="2"/>
    <x v="301"/>
    <x v="301"/>
    <x v="3"/>
    <x v="17"/>
    <x v="5"/>
    <x v="0"/>
    <x v="0"/>
    <n v="10"/>
    <n v="19"/>
    <n v="54"/>
    <n v="2194.768"/>
    <n v="219.4768"/>
    <n v="1.9"/>
    <n v="2.8421052631578898"/>
    <n v="467.76799999999997"/>
    <n v="0.21312867692621701"/>
    <n v="148.768"/>
    <n v="6.7783018524053607E-2"/>
  </r>
  <r>
    <x v="2"/>
    <x v="415"/>
    <x v="415"/>
    <x v="5"/>
    <x v="39"/>
    <x v="4"/>
    <x v="0"/>
    <x v="0"/>
    <n v="12"/>
    <n v="30"/>
    <n v="108"/>
    <n v="4339.1360000000004"/>
    <n v="361.59466666666702"/>
    <n v="2.5"/>
    <n v="3.6"/>
    <n v="1246.386"/>
    <n v="0.28724289812534098"/>
    <n v="841.38599999999997"/>
    <n v="0.19390634448885699"/>
  </r>
  <r>
    <x v="2"/>
    <x v="302"/>
    <x v="302"/>
    <x v="5"/>
    <x v="16"/>
    <x v="4"/>
    <x v="0"/>
    <x v="0"/>
    <n v="36"/>
    <n v="36"/>
    <n v="78"/>
    <n v="2167.9895999999999"/>
    <n v="60.221933333333297"/>
    <n v="1"/>
    <n v="2.1666666666666701"/>
    <n v="393.9896"/>
    <n v="0.181730392064611"/>
    <n v="-761.61040000000003"/>
    <n v="-0.35129799515643501"/>
  </r>
  <r>
    <x v="2"/>
    <x v="303"/>
    <x v="303"/>
    <x v="0"/>
    <x v="15"/>
    <x v="0"/>
    <x v="0"/>
    <x v="0"/>
    <n v="38"/>
    <n v="56"/>
    <n v="249"/>
    <n v="9846.2250000000004"/>
    <n v="259.11118421052601"/>
    <n v="1.4736842105263199"/>
    <n v="4.4464285714285703"/>
    <n v="2552.7249999999999"/>
    <n v="0.25925925925925902"/>
    <n v="1394.7249999999999"/>
    <n v="0.14165073416461599"/>
  </r>
  <r>
    <x v="2"/>
    <x v="304"/>
    <x v="304"/>
    <x v="4"/>
    <x v="32"/>
    <x v="3"/>
    <x v="0"/>
    <x v="1"/>
    <n v="61"/>
    <n v="195"/>
    <n v="709"/>
    <n v="31794.415199999999"/>
    <n v="521.21992131147499"/>
    <n v="3.1967213114754101"/>
    <n v="3.6358974358974399"/>
    <n v="7887.4152000000004"/>
    <n v="0.24807549220153599"/>
    <n v="5785.2151999999996"/>
    <n v="0.18195696205162501"/>
  </r>
  <r>
    <x v="2"/>
    <x v="306"/>
    <x v="306"/>
    <x v="5"/>
    <x v="22"/>
    <x v="4"/>
    <x v="0"/>
    <x v="1"/>
    <n v="113"/>
    <n v="446"/>
    <n v="1478"/>
    <n v="62094.9"/>
    <n v="549.51238938053098"/>
    <n v="3.9469026548672601"/>
    <n v="3.3139013452914798"/>
    <n v="10349.15"/>
    <n v="0.16666666666666699"/>
    <n v="6366.95"/>
    <n v="0.102535796015454"/>
  </r>
  <r>
    <x v="2"/>
    <x v="307"/>
    <x v="307"/>
    <x v="5"/>
    <x v="22"/>
    <x v="4"/>
    <x v="0"/>
    <x v="1"/>
    <n v="67"/>
    <n v="179"/>
    <n v="817"/>
    <n v="39141.080999999998"/>
    <n v="584.19523880597001"/>
    <n v="2.6716417910447801"/>
    <n v="4.56424581005587"/>
    <n v="7154.8310000000001"/>
    <n v="0.18279594781758801"/>
    <n v="4882.6409999999996"/>
    <n v="0.124744664052584"/>
  </r>
  <r>
    <x v="2"/>
    <x v="308"/>
    <x v="308"/>
    <x v="3"/>
    <x v="24"/>
    <x v="5"/>
    <x v="0"/>
    <x v="1"/>
    <n v="18"/>
    <n v="86"/>
    <n v="394"/>
    <n v="17133"/>
    <n v="951.83333333333303"/>
    <n v="4.7777777777777803"/>
    <n v="4.5813953488372103"/>
    <n v="2855.5"/>
    <n v="0.16666666666666699"/>
    <n v="2231.9"/>
    <n v="0.13026907138271199"/>
  </r>
  <r>
    <x v="2"/>
    <x v="309"/>
    <x v="309"/>
    <x v="5"/>
    <x v="10"/>
    <x v="4"/>
    <x v="0"/>
    <x v="0"/>
    <n v="15"/>
    <n v="15"/>
    <n v="60"/>
    <n v="3665.92"/>
    <n v="244.39466666666701"/>
    <n v="1"/>
    <n v="4"/>
    <n v="912.67"/>
    <n v="0.24896069745111701"/>
    <n v="431.17"/>
    <n v="0.11761576902933001"/>
  </r>
  <r>
    <x v="2"/>
    <x v="310"/>
    <x v="310"/>
    <x v="5"/>
    <x v="10"/>
    <x v="4"/>
    <x v="0"/>
    <x v="0"/>
    <n v="7"/>
    <n v="14"/>
    <n v="64"/>
    <n v="3534.6880000000001"/>
    <n v="504.95542857142902"/>
    <n v="2"/>
    <n v="4.5714285714285703"/>
    <n v="1010.188"/>
    <n v="0.28579269231117399"/>
    <n v="777.78800000000001"/>
    <n v="0.220044315085235"/>
  </r>
  <r>
    <x v="2"/>
    <x v="311"/>
    <x v="311"/>
    <x v="3"/>
    <x v="17"/>
    <x v="5"/>
    <x v="0"/>
    <x v="0"/>
    <n v="9"/>
    <n v="23"/>
    <n v="90"/>
    <n v="2955.28"/>
    <n v="328.36444444444402"/>
    <n v="2.5555555555555598"/>
    <n v="3.9130434782608701"/>
    <n v="538.28"/>
    <n v="0.18214179367098901"/>
    <n v="245.28"/>
    <n v="8.2997211770119997E-2"/>
  </r>
  <r>
    <x v="2"/>
    <x v="312"/>
    <x v="312"/>
    <x v="2"/>
    <x v="21"/>
    <x v="2"/>
    <x v="0"/>
    <x v="0"/>
    <n v="12"/>
    <n v="24"/>
    <n v="60"/>
    <n v="2817.3"/>
    <n v="234.77500000000001"/>
    <n v="2"/>
    <n v="2.5"/>
    <n v="469.55"/>
    <n v="0.16666666666666699"/>
    <n v="71.149999999999906"/>
    <n v="2.52546764632804E-2"/>
  </r>
  <r>
    <x v="2"/>
    <x v="313"/>
    <x v="313"/>
    <x v="4"/>
    <x v="14"/>
    <x v="0"/>
    <x v="1"/>
    <x v="0"/>
    <n v="6"/>
    <n v="16"/>
    <n v="57"/>
    <n v="2573.4"/>
    <n v="428.9"/>
    <n v="2.6666666666666701"/>
    <n v="3.5625"/>
    <n v="428.9"/>
    <n v="0.16666666666666699"/>
    <n v="225.3"/>
    <n v="8.7549545348566099E-2"/>
  </r>
  <r>
    <x v="2"/>
    <x v="313"/>
    <x v="313"/>
    <x v="0"/>
    <x v="6"/>
    <x v="0"/>
    <x v="1"/>
    <x v="3"/>
    <n v="179"/>
    <n v="1211"/>
    <n v="6456"/>
    <n v="302169"/>
    <n v="1688.0949720670401"/>
    <n v="6.7653631284916198"/>
    <n v="5.3311312964492199"/>
    <n v="50361.499999999898"/>
    <n v="0.16666666666666599"/>
    <n v="44002.22"/>
    <n v="0.14562122520841"/>
  </r>
  <r>
    <x v="2"/>
    <x v="313"/>
    <x v="313"/>
    <x v="1"/>
    <x v="11"/>
    <x v="0"/>
    <x v="1"/>
    <x v="0"/>
    <n v="20"/>
    <n v="32"/>
    <n v="67"/>
    <n v="2753.4"/>
    <n v="137.66999999999999"/>
    <n v="1.6"/>
    <n v="2.09375"/>
    <n v="458.9"/>
    <n v="0.16666666666666699"/>
    <n v="-216.3"/>
    <n v="-7.8557419917193297E-2"/>
  </r>
  <r>
    <x v="2"/>
    <x v="450"/>
    <x v="452"/>
    <x v="5"/>
    <x v="41"/>
    <x v="4"/>
    <x v="0"/>
    <x v="0"/>
    <n v="15"/>
    <n v="30"/>
    <n v="39"/>
    <n v="1142.5999999999999"/>
    <n v="76.173333333333304"/>
    <n v="2"/>
    <n v="1.3"/>
    <n v="157.6"/>
    <n v="0.13793103448275901"/>
    <n v="-339.83"/>
    <n v="-0.29741816908804503"/>
  </r>
  <r>
    <x v="2"/>
    <x v="314"/>
    <x v="314"/>
    <x v="4"/>
    <x v="7"/>
    <x v="3"/>
    <x v="0"/>
    <x v="0"/>
    <n v="48"/>
    <n v="75"/>
    <n v="234"/>
    <n v="12956.528"/>
    <n v="269.92766666666699"/>
    <n v="1.5625"/>
    <n v="3.12"/>
    <n v="3568.2779999999998"/>
    <n v="0.27540387363034302"/>
    <n v="1997.778"/>
    <n v="0.15419084495475899"/>
  </r>
  <r>
    <x v="2"/>
    <x v="416"/>
    <x v="416"/>
    <x v="5"/>
    <x v="22"/>
    <x v="4"/>
    <x v="0"/>
    <x v="1"/>
    <n v="30"/>
    <n v="96"/>
    <n v="422"/>
    <n v="20218.117200000001"/>
    <n v="673.93723999999997"/>
    <n v="3.2"/>
    <n v="4.3958333333333304"/>
    <n v="4651.6171999999997"/>
    <n v="0.230071729923496"/>
    <n v="3619.4371999999998"/>
    <n v="0.17901949841303699"/>
  </r>
  <r>
    <x v="2"/>
    <x v="315"/>
    <x v="315"/>
    <x v="4"/>
    <x v="19"/>
    <x v="3"/>
    <x v="1"/>
    <x v="0"/>
    <n v="19"/>
    <n v="81"/>
    <n v="202"/>
    <n v="8989.5864000000001"/>
    <n v="473.136126315789"/>
    <n v="4.2631578947368398"/>
    <n v="2.4938271604938298"/>
    <n v="1699.5863999999999"/>
    <n v="0.18906169031313799"/>
    <n v="1022.5864"/>
    <n v="0.113752330140572"/>
  </r>
  <r>
    <x v="2"/>
    <x v="315"/>
    <x v="315"/>
    <x v="1"/>
    <x v="9"/>
    <x v="3"/>
    <x v="1"/>
    <x v="0"/>
    <n v="34"/>
    <n v="49"/>
    <n v="148"/>
    <n v="6585.4736000000003"/>
    <n v="193.69040000000001"/>
    <n v="1.4411764705882399"/>
    <n v="3.0204081632653099"/>
    <n v="1340.2236"/>
    <n v="0.20351210579600501"/>
    <n v="198.323599999999"/>
    <n v="3.0115313194786698E-2"/>
  </r>
  <r>
    <x v="2"/>
    <x v="417"/>
    <x v="417"/>
    <x v="5"/>
    <x v="39"/>
    <x v="4"/>
    <x v="0"/>
    <x v="0"/>
    <n v="30"/>
    <n v="71"/>
    <n v="179"/>
    <n v="8620.1679999999997"/>
    <n v="287.33893333333299"/>
    <n v="2.3666666666666698"/>
    <n v="2.52112676056338"/>
    <n v="2667.9180000000001"/>
    <n v="0.30949721629555199"/>
    <n v="1659.818"/>
    <n v="0.192550539618253"/>
  </r>
  <r>
    <x v="2"/>
    <x v="316"/>
    <x v="316"/>
    <x v="4"/>
    <x v="7"/>
    <x v="3"/>
    <x v="0"/>
    <x v="0"/>
    <n v="11"/>
    <n v="11"/>
    <n v="25"/>
    <n v="1614.2"/>
    <n v="146.745454545455"/>
    <n v="1"/>
    <n v="2.2727272727272698"/>
    <n v="530.20000000000005"/>
    <n v="0.32845991822574699"/>
    <n v="177.1"/>
    <n v="0.109713790112749"/>
  </r>
  <r>
    <x v="2"/>
    <x v="317"/>
    <x v="317"/>
    <x v="4"/>
    <x v="14"/>
    <x v="3"/>
    <x v="0"/>
    <x v="1"/>
    <n v="100"/>
    <n v="378"/>
    <n v="1535"/>
    <n v="71767.255000000005"/>
    <n v="717.67255"/>
    <n v="3.78"/>
    <n v="4.06084656084656"/>
    <n v="15617.504999999999"/>
    <n v="0.21761324158211101"/>
    <n v="12104.455"/>
    <n v="0.168662644265828"/>
  </r>
  <r>
    <x v="2"/>
    <x v="318"/>
    <x v="318"/>
    <x v="5"/>
    <x v="10"/>
    <x v="4"/>
    <x v="0"/>
    <x v="0"/>
    <n v="23"/>
    <n v="49"/>
    <n v="139"/>
    <n v="7859.6880000000001"/>
    <n v="341.72556521739102"/>
    <n v="2.1304347826086998"/>
    <n v="2.83673469387755"/>
    <n v="1789.4380000000001"/>
    <n v="0.227672905082237"/>
    <n v="1023.1079999999999"/>
    <n v="0.130171579329867"/>
  </r>
  <r>
    <x v="2"/>
    <x v="319"/>
    <x v="319"/>
    <x v="0"/>
    <x v="0"/>
    <x v="0"/>
    <x v="0"/>
    <x v="0"/>
    <n v="32"/>
    <n v="135"/>
    <n v="360"/>
    <n v="14130"/>
    <n v="441.5625"/>
    <n v="4.21875"/>
    <n v="2.6666666666666701"/>
    <n v="0"/>
    <n v="0"/>
    <n v="-1061.56"/>
    <n v="-7.51280962491154E-2"/>
  </r>
  <r>
    <x v="2"/>
    <x v="451"/>
    <x v="453"/>
    <x v="3"/>
    <x v="43"/>
    <x v="5"/>
    <x v="0"/>
    <x v="0"/>
    <n v="36"/>
    <n v="45"/>
    <n v="117"/>
    <n v="5581.2"/>
    <n v="155.03333333333299"/>
    <n v="1.25"/>
    <n v="2.6"/>
    <n v="930.2"/>
    <n v="0.16666666666666699"/>
    <n v="-194.8"/>
    <n v="-3.4902888267756102E-2"/>
  </r>
  <r>
    <x v="2"/>
    <x v="321"/>
    <x v="321"/>
    <x v="2"/>
    <x v="21"/>
    <x v="2"/>
    <x v="0"/>
    <x v="0"/>
    <n v="16"/>
    <n v="49"/>
    <n v="148"/>
    <n v="7602.8544000000002"/>
    <n v="475.17840000000001"/>
    <n v="3.0625"/>
    <n v="3.0204081632653099"/>
    <n v="1454.3543999999999"/>
    <n v="0.191290576339328"/>
    <n v="906.73440000000005"/>
    <n v="0.11926236546105599"/>
  </r>
  <r>
    <x v="2"/>
    <x v="452"/>
    <x v="454"/>
    <x v="3"/>
    <x v="27"/>
    <x v="5"/>
    <x v="1"/>
    <x v="2"/>
    <n v="34"/>
    <n v="310"/>
    <n v="2473"/>
    <n v="104700.47500000001"/>
    <n v="3079.4257352941199"/>
    <n v="9.1176470588235308"/>
    <n v="7.9774193548387098"/>
    <n v="9518.2250000000004"/>
    <n v="9.0909090909090898E-2"/>
    <n v="8215.7250000000004"/>
    <n v="7.8468841712513698E-2"/>
  </r>
  <r>
    <x v="2"/>
    <x v="452"/>
    <x v="454"/>
    <x v="2"/>
    <x v="14"/>
    <x v="5"/>
    <x v="1"/>
    <x v="2"/>
    <n v="79"/>
    <n v="501"/>
    <n v="2795"/>
    <n v="107693.85"/>
    <n v="1363.21329113924"/>
    <n v="6.3417721518987298"/>
    <n v="5.5788423153692603"/>
    <n v="9790.35"/>
    <n v="9.0909090909090995E-2"/>
    <n v="6810.77"/>
    <n v="6.3241958570521895E-2"/>
  </r>
  <r>
    <x v="2"/>
    <x v="322"/>
    <x v="322"/>
    <x v="5"/>
    <x v="10"/>
    <x v="4"/>
    <x v="0"/>
    <x v="0"/>
    <n v="17"/>
    <n v="44"/>
    <n v="107"/>
    <n v="3742.3440000000001"/>
    <n v="220.13788235294101"/>
    <n v="2.5882352941176499"/>
    <n v="2.4318181818181799"/>
    <n v="1270.8440000000001"/>
    <n v="0.33958503013084801"/>
    <n v="696.01400000000103"/>
    <n v="0.185983437118555"/>
  </r>
  <r>
    <x v="2"/>
    <x v="323"/>
    <x v="323"/>
    <x v="4"/>
    <x v="18"/>
    <x v="3"/>
    <x v="0"/>
    <x v="3"/>
    <n v="252"/>
    <n v="908"/>
    <n v="4483"/>
    <n v="184690.27499999999"/>
    <n v="732.89791666666702"/>
    <n v="3.6031746031746001"/>
    <n v="4.9372246696035198"/>
    <n v="16790.025000000001"/>
    <n v="9.0909090909090898E-2"/>
    <n v="8002.87500000001"/>
    <n v="4.3331328625722199E-2"/>
  </r>
  <r>
    <x v="2"/>
    <x v="418"/>
    <x v="418"/>
    <x v="3"/>
    <x v="37"/>
    <x v="2"/>
    <x v="1"/>
    <x v="1"/>
    <n v="103"/>
    <n v="284"/>
    <n v="1105"/>
    <n v="49154.97"/>
    <n v="477.23271844660201"/>
    <n v="2.7572815533980601"/>
    <n v="3.8908450704225399"/>
    <n v="4711.72"/>
    <n v="9.58543968188771E-2"/>
    <n v="1339.64"/>
    <n v="2.7253398791617499E-2"/>
  </r>
  <r>
    <x v="2"/>
    <x v="418"/>
    <x v="418"/>
    <x v="2"/>
    <x v="21"/>
    <x v="2"/>
    <x v="1"/>
    <x v="2"/>
    <n v="189"/>
    <n v="653"/>
    <n v="2818"/>
    <n v="121670.292"/>
    <n v="643.75815873015904"/>
    <n v="3.45502645502645"/>
    <n v="4.3154670750382804"/>
    <n v="7419.7919999999904"/>
    <n v="6.0982774661212998E-2"/>
    <n v="853.89199999998698"/>
    <n v="7.0180812913639397E-3"/>
  </r>
  <r>
    <x v="2"/>
    <x v="418"/>
    <x v="418"/>
    <x v="1"/>
    <x v="38"/>
    <x v="2"/>
    <x v="1"/>
    <x v="2"/>
    <n v="187"/>
    <n v="533"/>
    <n v="1977"/>
    <n v="77999.537999999899"/>
    <n v="417.10982887700499"/>
    <n v="2.8502673796791398"/>
    <n v="3.7091932457786099"/>
    <n v="6272.2879999999896"/>
    <n v="8.0414425018773703E-2"/>
    <n v="-290.31200000000899"/>
    <n v="-3.7219707634679701E-3"/>
  </r>
  <r>
    <x v="2"/>
    <x v="324"/>
    <x v="324"/>
    <x v="3"/>
    <x v="28"/>
    <x v="5"/>
    <x v="0"/>
    <x v="0"/>
    <n v="41"/>
    <n v="97"/>
    <n v="232"/>
    <n v="11544.876"/>
    <n v="281.58234146341499"/>
    <n v="2.3658536585365901"/>
    <n v="2.3917525773195898"/>
    <n v="2256.3760000000002"/>
    <n v="0.195443935474058"/>
    <n v="929.85599999999897"/>
    <n v="8.0542744677378805E-2"/>
  </r>
  <r>
    <x v="2"/>
    <x v="325"/>
    <x v="325"/>
    <x v="2"/>
    <x v="13"/>
    <x v="2"/>
    <x v="1"/>
    <x v="2"/>
    <n v="52"/>
    <n v="393"/>
    <n v="2324"/>
    <n v="96947.4"/>
    <n v="1864.3730769230799"/>
    <n v="7.5576923076923102"/>
    <n v="5.9134860050890596"/>
    <n v="8813.4000000000106"/>
    <n v="9.0909090909090995E-2"/>
    <n v="6789.67"/>
    <n v="7.0034575450192593E-2"/>
  </r>
  <r>
    <x v="2"/>
    <x v="325"/>
    <x v="325"/>
    <x v="4"/>
    <x v="34"/>
    <x v="2"/>
    <x v="1"/>
    <x v="0"/>
    <n v="6"/>
    <n v="6"/>
    <n v="32"/>
    <n v="1253.175"/>
    <n v="208.86250000000001"/>
    <n v="1"/>
    <n v="5.3333333333333304"/>
    <n v="113.925"/>
    <n v="9.0909090909090898E-2"/>
    <n v="-78.674999999999997"/>
    <n v="-6.2780537434915296E-2"/>
  </r>
  <r>
    <x v="2"/>
    <x v="326"/>
    <x v="326"/>
    <x v="1"/>
    <x v="11"/>
    <x v="1"/>
    <x v="0"/>
    <x v="0"/>
    <n v="49"/>
    <n v="94"/>
    <n v="220"/>
    <n v="12140.64"/>
    <n v="247.76816326530599"/>
    <n v="1.9183673469387801"/>
    <n v="2.3404255319148901"/>
    <n v="3751.14"/>
    <n v="0.30897382675048402"/>
    <n v="2080.84"/>
    <n v="0.171394588753147"/>
  </r>
  <r>
    <x v="2"/>
    <x v="327"/>
    <x v="327"/>
    <x v="3"/>
    <x v="4"/>
    <x v="0"/>
    <x v="1"/>
    <x v="2"/>
    <n v="140"/>
    <n v="548"/>
    <n v="2723"/>
    <n v="116156.29124999999"/>
    <n v="829.68779464285706"/>
    <n v="3.9142857142857101"/>
    <n v="4.9689781021897801"/>
    <n v="6055.5412499999902"/>
    <n v="5.2132701421800903E-2"/>
    <n v="1315.2212500000001"/>
    <n v="1.1322858502509201E-2"/>
  </r>
  <r>
    <x v="2"/>
    <x v="327"/>
    <x v="327"/>
    <x v="2"/>
    <x v="21"/>
    <x v="0"/>
    <x v="1"/>
    <x v="2"/>
    <n v="166"/>
    <n v="641"/>
    <n v="3163"/>
    <n v="119358.48"/>
    <n v="719.02698795180697"/>
    <n v="3.8614457831325302"/>
    <n v="4.9344773790951599"/>
    <n v="6222.48"/>
    <n v="5.2132701421800903E-2"/>
    <n v="379.92999999999302"/>
    <n v="3.1831001869326199E-3"/>
  </r>
  <r>
    <x v="2"/>
    <x v="327"/>
    <x v="327"/>
    <x v="4"/>
    <x v="31"/>
    <x v="0"/>
    <x v="1"/>
    <x v="3"/>
    <n v="125"/>
    <n v="777"/>
    <n v="7320"/>
    <n v="279072.02875"/>
    <n v="2232.5762300000001"/>
    <n v="6.2160000000000002"/>
    <n v="9.4208494208494198"/>
    <n v="14548.778749999999"/>
    <n v="5.2132701421800903E-2"/>
    <n v="9835.0287499999904"/>
    <n v="3.5241900788310403E-2"/>
  </r>
  <r>
    <x v="2"/>
    <x v="327"/>
    <x v="327"/>
    <x v="0"/>
    <x v="33"/>
    <x v="0"/>
    <x v="1"/>
    <x v="2"/>
    <n v="55"/>
    <n v="337"/>
    <n v="2943"/>
    <n v="111546.205"/>
    <n v="2028.1128181818201"/>
    <n v="6.1272727272727296"/>
    <n v="8.7329376854599392"/>
    <n v="5815.2049999999999"/>
    <n v="5.2132701421800903E-2"/>
    <n v="3888.0050000000001"/>
    <n v="3.4855556045138403E-2"/>
  </r>
  <r>
    <x v="2"/>
    <x v="328"/>
    <x v="328"/>
    <x v="3"/>
    <x v="23"/>
    <x v="5"/>
    <x v="0"/>
    <x v="1"/>
    <n v="33"/>
    <n v="103"/>
    <n v="298"/>
    <n v="18999.216"/>
    <n v="575.73381818181804"/>
    <n v="3.1212121212121202"/>
    <n v="2.8932038834951501"/>
    <n v="5326.7160000000003"/>
    <n v="0.28036504243122501"/>
    <n v="4235.6360000000004"/>
    <n v="0.22293740962785"/>
  </r>
  <r>
    <x v="2"/>
    <x v="329"/>
    <x v="329"/>
    <x v="0"/>
    <x v="0"/>
    <x v="0"/>
    <x v="0"/>
    <x v="0"/>
    <n v="33"/>
    <n v="101"/>
    <n v="268"/>
    <n v="14108.6304"/>
    <n v="427.53425454545402"/>
    <n v="3.0606060606060601"/>
    <n v="2.65346534653465"/>
    <n v="3044.8804"/>
    <n v="0.21581686624947"/>
    <n v="1988.8004000000001"/>
    <n v="0.140963392165975"/>
  </r>
  <r>
    <x v="2"/>
    <x v="330"/>
    <x v="330"/>
    <x v="4"/>
    <x v="34"/>
    <x v="3"/>
    <x v="1"/>
    <x v="1"/>
    <n v="69"/>
    <n v="257"/>
    <n v="1207"/>
    <n v="48909.56"/>
    <n v="708.83420289854996"/>
    <n v="3.72463768115942"/>
    <n v="4.6964980544747101"/>
    <n v="5240.3100000000104"/>
    <n v="0.107142857142857"/>
    <n v="2821.9100000000099"/>
    <n v="5.7696491238113899E-2"/>
  </r>
  <r>
    <x v="2"/>
    <x v="330"/>
    <x v="330"/>
    <x v="0"/>
    <x v="0"/>
    <x v="3"/>
    <x v="1"/>
    <x v="1"/>
    <n v="45"/>
    <n v="173"/>
    <n v="862"/>
    <n v="41865.879999999997"/>
    <n v="930.35288888888897"/>
    <n v="3.8444444444444401"/>
    <n v="4.9826589595375701"/>
    <n v="4485.63"/>
    <n v="0.107142857142857"/>
    <n v="3014.83"/>
    <n v="7.2011623785287804E-2"/>
  </r>
  <r>
    <x v="2"/>
    <x v="330"/>
    <x v="330"/>
    <x v="5"/>
    <x v="22"/>
    <x v="3"/>
    <x v="1"/>
    <x v="1"/>
    <n v="29"/>
    <n v="81"/>
    <n v="418"/>
    <n v="19237.68"/>
    <n v="663.36827586206903"/>
    <n v="2.7931034482758599"/>
    <n v="5.1604938271604901"/>
    <n v="2061.1799999999998"/>
    <n v="0.107142857142857"/>
    <n v="1073.08"/>
    <n v="5.5780114857924702E-2"/>
  </r>
  <r>
    <x v="2"/>
    <x v="331"/>
    <x v="331"/>
    <x v="0"/>
    <x v="26"/>
    <x v="0"/>
    <x v="0"/>
    <x v="0"/>
    <n v="6"/>
    <n v="27"/>
    <n v="88"/>
    <n v="1708.7944"/>
    <n v="284.79906666666699"/>
    <n v="4.5"/>
    <n v="3.25925925925926"/>
    <n v="55.794399999999897"/>
    <n v="3.2651324231867701E-2"/>
    <n v="-143.76560000000001"/>
    <n v="-8.4132766352698798E-2"/>
  </r>
  <r>
    <x v="2"/>
    <x v="332"/>
    <x v="332"/>
    <x v="2"/>
    <x v="20"/>
    <x v="2"/>
    <x v="0"/>
    <x v="0"/>
    <n v="39"/>
    <n v="57"/>
    <n v="129"/>
    <n v="7976.5680000000002"/>
    <n v="204.52738461538499"/>
    <n v="1.4615384615384599"/>
    <n v="2.2631578947368398"/>
    <n v="2548.8180000000002"/>
    <n v="0.31953817732137402"/>
    <n v="1277.1179999999999"/>
    <n v="0.16010870840692401"/>
  </r>
  <r>
    <x v="2"/>
    <x v="333"/>
    <x v="333"/>
    <x v="3"/>
    <x v="23"/>
    <x v="5"/>
    <x v="0"/>
    <x v="1"/>
    <n v="45"/>
    <n v="105"/>
    <n v="354"/>
    <n v="18688.367999999999"/>
    <n v="415.29706666666698"/>
    <n v="2.3333333333333299"/>
    <n v="3.3714285714285701"/>
    <n v="6004.8680000000004"/>
    <n v="0.32131580456891701"/>
    <n v="4550.8280000000004"/>
    <n v="0.243511257911873"/>
  </r>
  <r>
    <x v="2"/>
    <x v="334"/>
    <x v="334"/>
    <x v="1"/>
    <x v="9"/>
    <x v="1"/>
    <x v="0"/>
    <x v="0"/>
    <n v="47"/>
    <n v="120"/>
    <n v="255"/>
    <n v="14285.96"/>
    <n v="303.95659574468101"/>
    <n v="2.5531914893617"/>
    <n v="2.125"/>
    <n v="4438.71"/>
    <n v="0.310704355885079"/>
    <n v="2804.36"/>
    <n v="0.19630182360863399"/>
  </r>
  <r>
    <x v="2"/>
    <x v="419"/>
    <x v="419"/>
    <x v="5"/>
    <x v="39"/>
    <x v="4"/>
    <x v="0"/>
    <x v="1"/>
    <n v="60"/>
    <n v="244"/>
    <n v="1016"/>
    <n v="46565.8848"/>
    <n v="776.09807999999998"/>
    <n v="4.06666666666667"/>
    <n v="4.1639344262295097"/>
    <n v="9307.3847999999998"/>
    <n v="0.199875613659552"/>
    <n v="7182.9748"/>
    <n v="0.15425401731011401"/>
  </r>
  <r>
    <x v="2"/>
    <x v="335"/>
    <x v="335"/>
    <x v="3"/>
    <x v="13"/>
    <x v="5"/>
    <x v="0"/>
    <x v="0"/>
    <n v="39"/>
    <n v="48"/>
    <n v="147"/>
    <n v="5926.8"/>
    <n v="151.96923076923099"/>
    <n v="1.2307692307692299"/>
    <n v="3.0625"/>
    <n v="987.8"/>
    <n v="0.16666666666666699"/>
    <n v="-230.2"/>
    <n v="-3.8840521023149097E-2"/>
  </r>
  <r>
    <x v="2"/>
    <x v="336"/>
    <x v="336"/>
    <x v="0"/>
    <x v="25"/>
    <x v="0"/>
    <x v="0"/>
    <x v="3"/>
    <n v="130"/>
    <n v="892"/>
    <n v="5205"/>
    <n v="217702.33"/>
    <n v="1674.6333076923099"/>
    <n v="6.8615384615384603"/>
    <n v="5.8352017937219696"/>
    <n v="33208.83"/>
    <n v="0.152542372881356"/>
    <n v="28599.96"/>
    <n v="0.13137185991532599"/>
  </r>
  <r>
    <x v="2"/>
    <x v="337"/>
    <x v="337"/>
    <x v="3"/>
    <x v="12"/>
    <x v="0"/>
    <x v="1"/>
    <x v="1"/>
    <n v="81"/>
    <n v="308"/>
    <n v="1372"/>
    <n v="57445.64"/>
    <n v="709.20543209876598"/>
    <n v="3.80246913580247"/>
    <n v="4.4545454545454497"/>
    <n v="6154.8900000000103"/>
    <n v="0.107142857142857"/>
    <n v="3420.25000000001"/>
    <n v="5.95388962504379E-2"/>
  </r>
  <r>
    <x v="2"/>
    <x v="337"/>
    <x v="337"/>
    <x v="4"/>
    <x v="18"/>
    <x v="0"/>
    <x v="1"/>
    <x v="2"/>
    <n v="244"/>
    <n v="512"/>
    <n v="1790"/>
    <n v="77848.399999999994"/>
    <n v="319.05081967213101"/>
    <n v="2.0983606557377099"/>
    <n v="3.49609375"/>
    <n v="8340.9"/>
    <n v="0.107142857142857"/>
    <n v="218.650000000007"/>
    <n v="2.8086640187853199E-3"/>
  </r>
  <r>
    <x v="2"/>
    <x v="337"/>
    <x v="337"/>
    <x v="5"/>
    <x v="22"/>
    <x v="0"/>
    <x v="1"/>
    <x v="0"/>
    <n v="38"/>
    <n v="122"/>
    <n v="312"/>
    <n v="11471.32"/>
    <n v="301.87684210526299"/>
    <n v="3.2105263157894699"/>
    <n v="2.5573770491803298"/>
    <n v="1229.07"/>
    <n v="0.107142857142857"/>
    <n v="-80.8499999999989"/>
    <n v="-7.0480119114451397E-3"/>
  </r>
  <r>
    <x v="2"/>
    <x v="338"/>
    <x v="338"/>
    <x v="2"/>
    <x v="20"/>
    <x v="2"/>
    <x v="0"/>
    <x v="0"/>
    <n v="16"/>
    <n v="29"/>
    <n v="65"/>
    <n v="4219.4799999999996"/>
    <n v="263.71749999999997"/>
    <n v="1.8125"/>
    <n v="2.2413793103448301"/>
    <n v="1532.48"/>
    <n v="0.36319167290756199"/>
    <n v="1004.58"/>
    <n v="0.23808146975456701"/>
  </r>
  <r>
    <x v="2"/>
    <x v="339"/>
    <x v="339"/>
    <x v="3"/>
    <x v="24"/>
    <x v="5"/>
    <x v="0"/>
    <x v="0"/>
    <n v="17"/>
    <n v="56"/>
    <n v="135"/>
    <n v="6558.3609999999999"/>
    <n v="385.785941176471"/>
    <n v="3.2941176470588198"/>
    <n v="2.41071428571429"/>
    <n v="1787.1110000000001"/>
    <n v="0.272493539163215"/>
    <n v="1222.0709999999999"/>
    <n v="0.18633786703720601"/>
  </r>
  <r>
    <x v="2"/>
    <x v="340"/>
    <x v="340"/>
    <x v="3"/>
    <x v="23"/>
    <x v="5"/>
    <x v="0"/>
    <x v="0"/>
    <n v="18"/>
    <n v="37"/>
    <n v="82"/>
    <n v="4092.1439999999998"/>
    <n v="227.34133333333301"/>
    <n v="2.0555555555555598"/>
    <n v="2.2162162162162198"/>
    <n v="1263.894"/>
    <n v="0.30885863254078999"/>
    <n v="686.89400000000001"/>
    <n v="0.16785675186405999"/>
  </r>
  <r>
    <x v="2"/>
    <x v="341"/>
    <x v="341"/>
    <x v="4"/>
    <x v="7"/>
    <x v="3"/>
    <x v="0"/>
    <x v="0"/>
    <n v="5"/>
    <n v="21"/>
    <n v="87"/>
    <n v="5478.5039999999999"/>
    <n v="1095.7008000000001"/>
    <n v="4.2"/>
    <n v="4.1428571428571397"/>
    <n v="984.00400000000002"/>
    <n v="0.179611806434749"/>
    <n v="807.00400000000002"/>
    <n v="0.14730371648902699"/>
  </r>
  <r>
    <x v="2"/>
    <x v="342"/>
    <x v="342"/>
    <x v="3"/>
    <x v="17"/>
    <x v="5"/>
    <x v="0"/>
    <x v="1"/>
    <n v="48"/>
    <n v="125"/>
    <n v="314"/>
    <n v="17049.488000000001"/>
    <n v="355.19766666666698"/>
    <n v="2.6041666666666701"/>
    <n v="2.512"/>
    <n v="5052.2380000000003"/>
    <n v="0.29632784280677499"/>
    <n v="3488.6779999999999"/>
    <n v="0.20462069007585501"/>
  </r>
  <r>
    <x v="2"/>
    <x v="420"/>
    <x v="420"/>
    <x v="5"/>
    <x v="39"/>
    <x v="4"/>
    <x v="0"/>
    <x v="0"/>
    <n v="23"/>
    <n v="65"/>
    <n v="172"/>
    <n v="8732.1299999999992"/>
    <n v="379.65782608695702"/>
    <n v="2.8260869565217401"/>
    <n v="2.6461538461538501"/>
    <n v="2116.88"/>
    <n v="0.24242424242424301"/>
    <n v="1332.95"/>
    <n v="0.152648895515756"/>
  </r>
  <r>
    <x v="2"/>
    <x v="421"/>
    <x v="421"/>
    <x v="2"/>
    <x v="13"/>
    <x v="2"/>
    <x v="0"/>
    <x v="2"/>
    <n v="142"/>
    <n v="440"/>
    <n v="2221"/>
    <n v="98588.07"/>
    <n v="694.28218309859199"/>
    <n v="3.0985915492957701"/>
    <n v="5.0477272727272702"/>
    <n v="7302.8200000000097"/>
    <n v="7.4074074074074195E-2"/>
    <n v="2423.0900000000101"/>
    <n v="2.4577923069190901E-2"/>
  </r>
  <r>
    <x v="2"/>
    <x v="344"/>
    <x v="344"/>
    <x v="2"/>
    <x v="30"/>
    <x v="2"/>
    <x v="0"/>
    <x v="1"/>
    <n v="72"/>
    <n v="272"/>
    <n v="1218"/>
    <n v="57960.590400000001"/>
    <n v="805.00819999999999"/>
    <n v="3.7777777777777799"/>
    <n v="4.4779411764705896"/>
    <n v="13526.590399999999"/>
    <n v="0.233375648982347"/>
    <n v="11001.090399999999"/>
    <n v="0.18980293892934499"/>
  </r>
  <r>
    <x v="2"/>
    <x v="345"/>
    <x v="345"/>
    <x v="2"/>
    <x v="21"/>
    <x v="2"/>
    <x v="0"/>
    <x v="1"/>
    <n v="66"/>
    <n v="120"/>
    <n v="436"/>
    <n v="22194.553599999999"/>
    <n v="336.281115151515"/>
    <n v="1.8181818181818199"/>
    <n v="3.6333333333333302"/>
    <n v="5364.8036000000002"/>
    <n v="0.24171712108686"/>
    <n v="3186.8036000000002"/>
    <n v="0.143584937883139"/>
  </r>
  <r>
    <x v="2"/>
    <x v="346"/>
    <x v="346"/>
    <x v="1"/>
    <x v="9"/>
    <x v="1"/>
    <x v="0"/>
    <x v="0"/>
    <n v="30"/>
    <n v="73"/>
    <n v="188"/>
    <n v="10682.495999999999"/>
    <n v="356.08319999999998"/>
    <n v="2.43333333333333"/>
    <n v="2.5753424657534199"/>
    <n v="3492.7460000000001"/>
    <n v="0.32695972926177502"/>
    <n v="2452.4459999999999"/>
    <n v="0.229576121535641"/>
  </r>
  <r>
    <x v="2"/>
    <x v="347"/>
    <x v="347"/>
    <x v="5"/>
    <x v="16"/>
    <x v="4"/>
    <x v="0"/>
    <x v="0"/>
    <n v="23"/>
    <n v="66"/>
    <n v="216"/>
    <n v="11263.5648"/>
    <n v="489.72020869565199"/>
    <n v="2.8695652173913002"/>
    <n v="3.2727272727272698"/>
    <n v="2101.3148000000001"/>
    <n v="0.18655859288881599"/>
    <n v="1315.7148"/>
    <n v="0.11681157993604301"/>
  </r>
  <r>
    <x v="2"/>
    <x v="348"/>
    <x v="348"/>
    <x v="4"/>
    <x v="7"/>
    <x v="3"/>
    <x v="1"/>
    <x v="0"/>
    <n v="30"/>
    <n v="76"/>
    <n v="188"/>
    <n v="8757.6959999999999"/>
    <n v="291.92320000000001"/>
    <n v="2.5333333333333301"/>
    <n v="2.4736842105263199"/>
    <n v="2909.4459999999999"/>
    <n v="0.33221591614963603"/>
    <n v="1896.9459999999999"/>
    <n v="0.216603316671417"/>
  </r>
  <r>
    <x v="2"/>
    <x v="348"/>
    <x v="348"/>
    <x v="5"/>
    <x v="22"/>
    <x v="3"/>
    <x v="1"/>
    <x v="1"/>
    <n v="87"/>
    <n v="303"/>
    <n v="1268"/>
    <n v="65045.055999999997"/>
    <n v="747.64432183908104"/>
    <n v="3.4827586206896601"/>
    <n v="4.1848184818481799"/>
    <n v="19832.056"/>
    <n v="0.30489720848268598"/>
    <n v="16805.745999999999"/>
    <n v="0.258370843742528"/>
  </r>
  <r>
    <x v="2"/>
    <x v="453"/>
    <x v="455"/>
    <x v="3"/>
    <x v="43"/>
    <x v="5"/>
    <x v="1"/>
    <x v="3"/>
    <n v="145"/>
    <n v="981"/>
    <n v="5061"/>
    <n v="218320.2"/>
    <n v="1505.6565517241399"/>
    <n v="6.7655172413793103"/>
    <n v="5.1590214067278302"/>
    <n v="36386.699999999997"/>
    <n v="0.16666666666666699"/>
    <n v="31084.02"/>
    <n v="0.14237812167632699"/>
  </r>
  <r>
    <x v="2"/>
    <x v="453"/>
    <x v="455"/>
    <x v="4"/>
    <x v="14"/>
    <x v="5"/>
    <x v="1"/>
    <x v="0"/>
    <n v="8"/>
    <n v="22"/>
    <n v="91"/>
    <n v="4254"/>
    <n v="531.75"/>
    <n v="2.75"/>
    <n v="4.1363636363636402"/>
    <n v="709"/>
    <n v="0.16666666666666699"/>
    <n v="436.8"/>
    <n v="0.10267983074753199"/>
  </r>
  <r>
    <x v="2"/>
    <x v="453"/>
    <x v="455"/>
    <x v="1"/>
    <x v="11"/>
    <x v="5"/>
    <x v="1"/>
    <x v="0"/>
    <n v="19"/>
    <n v="31"/>
    <n v="51"/>
    <n v="2407.1999999999998"/>
    <n v="126.694736842105"/>
    <n v="1.6315789473684199"/>
    <n v="1.6451612903225801"/>
    <n v="401.2"/>
    <n v="0.16666666666666699"/>
    <n v="-240.9"/>
    <n v="-0.100074775672981"/>
  </r>
  <r>
    <x v="2"/>
    <x v="422"/>
    <x v="422"/>
    <x v="1"/>
    <x v="11"/>
    <x v="1"/>
    <x v="0"/>
    <x v="0"/>
    <n v="16"/>
    <n v="34"/>
    <n v="106"/>
    <n v="4465.5519999999997"/>
    <n v="279.09699999999998"/>
    <n v="2.125"/>
    <n v="3.1176470588235299"/>
    <n v="1578.0519999999999"/>
    <n v="0.35338341150209401"/>
    <n v="1028.652"/>
    <n v="0.23035270891482201"/>
  </r>
  <r>
    <x v="2"/>
    <x v="349"/>
    <x v="349"/>
    <x v="4"/>
    <x v="34"/>
    <x v="3"/>
    <x v="0"/>
    <x v="2"/>
    <n v="197"/>
    <n v="598"/>
    <n v="3568"/>
    <n v="137462.5056"/>
    <n v="697.77921624365501"/>
    <n v="3.0355329949238601"/>
    <n v="5.9665551839464896"/>
    <n v="6527.0056000000104"/>
    <n v="4.7482079360555499E-2"/>
    <n v="-226.79439999998601"/>
    <n v="-1.6498637138183099E-3"/>
  </r>
  <r>
    <x v="2"/>
    <x v="350"/>
    <x v="350"/>
    <x v="0"/>
    <x v="0"/>
    <x v="0"/>
    <x v="0"/>
    <x v="0"/>
    <n v="25"/>
    <n v="34"/>
    <n v="108"/>
    <n v="6016.2623999999996"/>
    <n v="240.650496"/>
    <n v="1.36"/>
    <n v="3.1764705882352899"/>
    <n v="1100.0124000000001"/>
    <n v="0.18283983092226799"/>
    <n v="341.01240000000001"/>
    <n v="5.6681769731320199E-2"/>
  </r>
  <r>
    <x v="2"/>
    <x v="351"/>
    <x v="351"/>
    <x v="4"/>
    <x v="7"/>
    <x v="3"/>
    <x v="0"/>
    <x v="0"/>
    <n v="23"/>
    <n v="46"/>
    <n v="91"/>
    <n v="5104.0720000000001"/>
    <n v="221.91617391304399"/>
    <n v="2"/>
    <n v="1.97826086956522"/>
    <n v="1428.3219999999999"/>
    <n v="0.27983970445557999"/>
    <n v="665.27200000000005"/>
    <n v="0.13034142151599701"/>
  </r>
  <r>
    <x v="2"/>
    <x v="352"/>
    <x v="352"/>
    <x v="0"/>
    <x v="6"/>
    <x v="0"/>
    <x v="0"/>
    <x v="2"/>
    <n v="61"/>
    <n v="513"/>
    <n v="2496"/>
    <n v="120618.75"/>
    <n v="1977.35655737705"/>
    <n v="8.4098360655737707"/>
    <n v="4.8654970760233898"/>
    <n v="34462.5"/>
    <n v="0.28571428571428598"/>
    <n v="32217.31"/>
    <n v="0.26710034716824699"/>
  </r>
  <r>
    <x v="2"/>
    <x v="454"/>
    <x v="456"/>
    <x v="1"/>
    <x v="40"/>
    <x v="1"/>
    <x v="0"/>
    <x v="0"/>
    <n v="15"/>
    <n v="31"/>
    <n v="58"/>
    <n v="2703.5360000000001"/>
    <n v="180.235733333333"/>
    <n v="2.06666666666667"/>
    <n v="1.87096774193548"/>
    <n v="630.03599999999994"/>
    <n v="0.23304146865438399"/>
    <n v="115.93600000000001"/>
    <n v="4.28830982831373E-2"/>
  </r>
  <r>
    <x v="2"/>
    <x v="353"/>
    <x v="353"/>
    <x v="1"/>
    <x v="9"/>
    <x v="1"/>
    <x v="0"/>
    <x v="0"/>
    <n v="21"/>
    <n v="43"/>
    <n v="142"/>
    <n v="7244.4639999999999"/>
    <n v="344.97447619047603"/>
    <n v="2.0476190476190501"/>
    <n v="3.3023255813953498"/>
    <n v="2293.7139999999999"/>
    <n v="0.31661610852093403"/>
    <n v="1574.414"/>
    <n v="0.217326499241352"/>
  </r>
  <r>
    <x v="2"/>
    <x v="354"/>
    <x v="354"/>
    <x v="2"/>
    <x v="30"/>
    <x v="2"/>
    <x v="1"/>
    <x v="1"/>
    <n v="82"/>
    <n v="204"/>
    <n v="602"/>
    <n v="30275.4"/>
    <n v="369.21219512195103"/>
    <n v="2.48780487804878"/>
    <n v="2.9509803921568598"/>
    <n v="5045.8999999999996"/>
    <n v="0.16666666666666699"/>
    <n v="2282.92"/>
    <n v="7.5405114383294794E-2"/>
  </r>
  <r>
    <x v="2"/>
    <x v="354"/>
    <x v="354"/>
    <x v="4"/>
    <x v="19"/>
    <x v="2"/>
    <x v="1"/>
    <x v="1"/>
    <n v="122"/>
    <n v="345"/>
    <n v="1319"/>
    <n v="62122.2"/>
    <n v="509.19836065573799"/>
    <n v="2.8278688524590199"/>
    <n v="3.8231884057971"/>
    <n v="10353.700000000001"/>
    <n v="0.16666666666666699"/>
    <n v="6197.7"/>
    <n v="9.9766267131556896E-2"/>
  </r>
  <r>
    <x v="2"/>
    <x v="354"/>
    <x v="354"/>
    <x v="0"/>
    <x v="6"/>
    <x v="2"/>
    <x v="1"/>
    <x v="2"/>
    <n v="248"/>
    <n v="510"/>
    <n v="2495"/>
    <n v="105772.2"/>
    <n v="426.50080645161302"/>
    <n v="2.05645161290323"/>
    <n v="4.8921568627451002"/>
    <n v="17628.7"/>
    <n v="0.16666666666666699"/>
    <n v="9929.58"/>
    <n v="9.3877030070283099E-2"/>
  </r>
  <r>
    <x v="2"/>
    <x v="355"/>
    <x v="355"/>
    <x v="0"/>
    <x v="26"/>
    <x v="0"/>
    <x v="0"/>
    <x v="0"/>
    <n v="7"/>
    <n v="14"/>
    <n v="35"/>
    <n v="2598.8850000000002"/>
    <n v="371.26928571428601"/>
    <n v="2"/>
    <n v="2.5"/>
    <n v="976.38499999999999"/>
    <n v="0.37569380715191297"/>
    <n v="759.38499999999999"/>
    <n v="0.292196461174696"/>
  </r>
  <r>
    <x v="2"/>
    <x v="356"/>
    <x v="356"/>
    <x v="3"/>
    <x v="17"/>
    <x v="5"/>
    <x v="0"/>
    <x v="1"/>
    <n v="26"/>
    <n v="67"/>
    <n v="254"/>
    <n v="15025.168"/>
    <n v="577.89107692307698"/>
    <n v="2.5769230769230802"/>
    <n v="3.7910447761194002"/>
    <n v="3840.9180000000001"/>
    <n v="0.25563228311323999"/>
    <n v="2994.3980000000001"/>
    <n v="0.19929214768181"/>
  </r>
  <r>
    <x v="2"/>
    <x v="358"/>
    <x v="358"/>
    <x v="5"/>
    <x v="22"/>
    <x v="4"/>
    <x v="0"/>
    <x v="1"/>
    <n v="48"/>
    <n v="91"/>
    <n v="334"/>
    <n v="15525.9"/>
    <n v="323.45625000000001"/>
    <n v="1.8958333333333299"/>
    <n v="3.6703296703296702"/>
    <n v="2587.65"/>
    <n v="0.16666666666666699"/>
    <n v="1000.12"/>
    <n v="6.4416233519473898E-2"/>
  </r>
  <r>
    <x v="2"/>
    <x v="359"/>
    <x v="359"/>
    <x v="1"/>
    <x v="11"/>
    <x v="1"/>
    <x v="0"/>
    <x v="0"/>
    <n v="47"/>
    <n v="65"/>
    <n v="206"/>
    <n v="13107.951999999999"/>
    <n v="278.89259574468099"/>
    <n v="1.3829787234042601"/>
    <n v="3.16923076923077"/>
    <n v="4028.4520000000002"/>
    <n v="0.30732886418869998"/>
    <n v="2452.9520000000002"/>
    <n v="0.18713464925718401"/>
  </r>
  <r>
    <x v="2"/>
    <x v="360"/>
    <x v="360"/>
    <x v="1"/>
    <x v="3"/>
    <x v="1"/>
    <x v="0"/>
    <x v="0"/>
    <n v="22"/>
    <n v="34"/>
    <n v="97"/>
    <n v="3564.6"/>
    <n v="162.02727272727299"/>
    <n v="1.5454545454545501"/>
    <n v="2.8529411764705901"/>
    <n v="594.1"/>
    <n v="0.16666666666666699"/>
    <n v="-147.30000000000001"/>
    <n v="-4.1323009594344401E-2"/>
  </r>
  <r>
    <x v="2"/>
    <x v="361"/>
    <x v="361"/>
    <x v="2"/>
    <x v="30"/>
    <x v="2"/>
    <x v="0"/>
    <x v="1"/>
    <n v="65"/>
    <n v="251"/>
    <n v="1027"/>
    <n v="46636.936399999999"/>
    <n v="717.491329230769"/>
    <n v="3.8615384615384598"/>
    <n v="4.0916334661354599"/>
    <n v="9043.6863999999896"/>
    <n v="0.19391681997362101"/>
    <n v="6753.1563999999998"/>
    <n v="0.14480274480465199"/>
  </r>
  <r>
    <x v="2"/>
    <x v="362"/>
    <x v="362"/>
    <x v="3"/>
    <x v="17"/>
    <x v="5"/>
    <x v="0"/>
    <x v="0"/>
    <n v="32"/>
    <n v="66"/>
    <n v="183"/>
    <n v="12404.136"/>
    <n v="387.62925000000001"/>
    <n v="2.0625"/>
    <n v="2.7727272727272698"/>
    <n v="3383.136"/>
    <n v="0.27274257554093201"/>
    <n v="2357.616"/>
    <n v="0.19006692606401601"/>
  </r>
  <r>
    <x v="2"/>
    <x v="363"/>
    <x v="363"/>
    <x v="4"/>
    <x v="7"/>
    <x v="3"/>
    <x v="0"/>
    <x v="0"/>
    <n v="45"/>
    <n v="72"/>
    <n v="228"/>
    <n v="10771.776"/>
    <n v="239.37280000000001"/>
    <n v="1.6"/>
    <n v="3.1666666666666701"/>
    <n v="3282.2759999999998"/>
    <n v="0.304710755218081"/>
    <n v="1808.076"/>
    <n v="0.16785310054720801"/>
  </r>
  <r>
    <x v="2"/>
    <x v="364"/>
    <x v="364"/>
    <x v="2"/>
    <x v="21"/>
    <x v="2"/>
    <x v="0"/>
    <x v="1"/>
    <n v="101"/>
    <n v="128"/>
    <n v="393"/>
    <n v="20930.951799999999"/>
    <n v="207.23714653465299"/>
    <n v="1.26732673267327"/>
    <n v="3.0703125"/>
    <n v="5498.9517999999998"/>
    <n v="0.26271866910514802"/>
    <n v="2227.1518000000001"/>
    <n v="0.10640470731006101"/>
  </r>
  <r>
    <x v="2"/>
    <x v="455"/>
    <x v="457"/>
    <x v="1"/>
    <x v="40"/>
    <x v="2"/>
    <x v="0"/>
    <x v="0"/>
    <n v="61"/>
    <n v="70"/>
    <n v="184"/>
    <n v="10587.6"/>
    <n v="173.567213114754"/>
    <n v="1.14754098360656"/>
    <n v="2.6285714285714299"/>
    <n v="1764.6"/>
    <n v="0.16666666666666699"/>
    <n v="-264.39999999999998"/>
    <n v="-2.4972609467679201E-2"/>
  </r>
  <r>
    <x v="2"/>
    <x v="365"/>
    <x v="365"/>
    <x v="4"/>
    <x v="7"/>
    <x v="3"/>
    <x v="0"/>
    <x v="0"/>
    <n v="7"/>
    <n v="10"/>
    <n v="22"/>
    <n v="1195.0239999999999"/>
    <n v="170.71771428571401"/>
    <n v="1.4285714285714299"/>
    <n v="2.2000000000000002"/>
    <n v="486.774"/>
    <n v="0.40733407864611898"/>
    <n v="258.774"/>
    <n v="0.21654293135535299"/>
  </r>
  <r>
    <x v="2"/>
    <x v="366"/>
    <x v="366"/>
    <x v="1"/>
    <x v="1"/>
    <x v="1"/>
    <x v="0"/>
    <x v="2"/>
    <n v="119"/>
    <n v="479"/>
    <n v="2145"/>
    <n v="103785.40700000001"/>
    <n v="872.14627731092401"/>
    <n v="4.0252100840336098"/>
    <n v="4.4780793319415402"/>
    <n v="24399.656999999999"/>
    <n v="0.23509718471306801"/>
    <n v="20072.456999999999"/>
    <n v="0.19340346181809501"/>
  </r>
  <r>
    <x v="2"/>
    <x v="367"/>
    <x v="367"/>
    <x v="1"/>
    <x v="1"/>
    <x v="1"/>
    <x v="0"/>
    <x v="0"/>
    <n v="8"/>
    <n v="8"/>
    <n v="10"/>
    <n v="459.6"/>
    <n v="57.45"/>
    <n v="1"/>
    <n v="1.25"/>
    <n v="76.599999999999994"/>
    <n v="0.16666666666666699"/>
    <n v="-188.2"/>
    <n v="-0.40948651000870301"/>
  </r>
  <r>
    <x v="2"/>
    <x v="368"/>
    <x v="368"/>
    <x v="4"/>
    <x v="19"/>
    <x v="3"/>
    <x v="1"/>
    <x v="1"/>
    <n v="101"/>
    <n v="182"/>
    <n v="757"/>
    <n v="36136.852400000003"/>
    <n v="357.79061782178201"/>
    <n v="1.8019801980198"/>
    <n v="4.1593406593406597"/>
    <n v="5562.6023999999898"/>
    <n v="0.15393156931398899"/>
    <n v="2231.9523999999901"/>
    <n v="6.17638851135799E-2"/>
  </r>
  <r>
    <x v="2"/>
    <x v="368"/>
    <x v="368"/>
    <x v="0"/>
    <x v="15"/>
    <x v="3"/>
    <x v="1"/>
    <x v="1"/>
    <n v="107"/>
    <n v="296"/>
    <n v="1467"/>
    <n v="63321.824399999998"/>
    <n v="591.79275140186905"/>
    <n v="2.7663551401869202"/>
    <n v="4.9560810810810798"/>
    <n v="10758.0744"/>
    <n v="0.16989520598841101"/>
    <n v="7364.3543999999902"/>
    <n v="0.116300414111252"/>
  </r>
  <r>
    <x v="2"/>
    <x v="369"/>
    <x v="369"/>
    <x v="1"/>
    <x v="3"/>
    <x v="1"/>
    <x v="0"/>
    <x v="0"/>
    <n v="45"/>
    <n v="68"/>
    <n v="158"/>
    <n v="6465.0456000000004"/>
    <n v="143.66767999999999"/>
    <n v="1.51111111111111"/>
    <n v="2.3235294117647101"/>
    <n v="1407.5455999999999"/>
    <n v="0.21771626792547299"/>
    <n v="-107.254400000001"/>
    <n v="-1.6589890719409799E-2"/>
  </r>
  <r>
    <x v="2"/>
    <x v="370"/>
    <x v="370"/>
    <x v="2"/>
    <x v="20"/>
    <x v="2"/>
    <x v="0"/>
    <x v="0"/>
    <n v="41"/>
    <n v="59"/>
    <n v="166"/>
    <n v="8654.6720000000005"/>
    <n v="211.08956097561"/>
    <n v="1.4390243902438999"/>
    <n v="2.8135593220339001"/>
    <n v="2478.172"/>
    <n v="0.286339216552632"/>
    <n v="1142.2719999999999"/>
    <n v="0.131983280244474"/>
  </r>
  <r>
    <x v="2"/>
    <x v="371"/>
    <x v="371"/>
    <x v="3"/>
    <x v="17"/>
    <x v="5"/>
    <x v="0"/>
    <x v="0"/>
    <n v="41"/>
    <n v="83"/>
    <n v="219"/>
    <n v="12894.248"/>
    <n v="314.49385365853698"/>
    <n v="2.0243902439024399"/>
    <n v="2.6385542168674698"/>
    <n v="3766.248"/>
    <n v="0.29208744860498997"/>
    <n v="2453.248"/>
    <n v="0.19025909847553699"/>
  </r>
  <r>
    <x v="2"/>
    <x v="373"/>
    <x v="373"/>
    <x v="1"/>
    <x v="9"/>
    <x v="1"/>
    <x v="0"/>
    <x v="0"/>
    <n v="28"/>
    <n v="37"/>
    <n v="102"/>
    <n v="5112.7839999999997"/>
    <n v="182.599428571429"/>
    <n v="1.3214285714285701"/>
    <n v="2.7567567567567601"/>
    <n v="1335.5340000000001"/>
    <n v="0.26121463374944098"/>
    <n v="398.834"/>
    <n v="7.8007207032411305E-2"/>
  </r>
  <r>
    <x v="2"/>
    <x v="374"/>
    <x v="374"/>
    <x v="2"/>
    <x v="2"/>
    <x v="2"/>
    <x v="0"/>
    <x v="1"/>
    <n v="51"/>
    <n v="113"/>
    <n v="375"/>
    <n v="19343.400000000001"/>
    <n v="379.28235294117599"/>
    <n v="2.2156862745098"/>
    <n v="3.3185840707964598"/>
    <n v="5756.9"/>
    <n v="0.29761572422635102"/>
    <n v="4053.31"/>
    <n v="0.20954485767755399"/>
  </r>
  <r>
    <x v="2"/>
    <x v="375"/>
    <x v="375"/>
    <x v="2"/>
    <x v="2"/>
    <x v="2"/>
    <x v="0"/>
    <x v="0"/>
    <n v="10"/>
    <n v="26"/>
    <n v="44"/>
    <n v="2047.6479999999999"/>
    <n v="204.76480000000001"/>
    <n v="2.6"/>
    <n v="1.6923076923076901"/>
    <n v="400.89800000000002"/>
    <n v="0.195784627045273"/>
    <n v="62.868000000000002"/>
    <n v="3.07025426245136E-2"/>
  </r>
  <r>
    <x v="2"/>
    <x v="376"/>
    <x v="376"/>
    <x v="5"/>
    <x v="22"/>
    <x v="4"/>
    <x v="0"/>
    <x v="1"/>
    <n v="48"/>
    <n v="122"/>
    <n v="446"/>
    <n v="22433.499599999999"/>
    <n v="467.364575"/>
    <n v="2.5416666666666701"/>
    <n v="3.65573770491803"/>
    <n v="4541.2496000000001"/>
    <n v="0.20243161704471599"/>
    <n v="2921.3296"/>
    <n v="0.13022175104592201"/>
  </r>
  <r>
    <x v="2"/>
    <x v="378"/>
    <x v="378"/>
    <x v="3"/>
    <x v="17"/>
    <x v="5"/>
    <x v="0"/>
    <x v="0"/>
    <n v="25"/>
    <n v="32"/>
    <n v="86"/>
    <n v="4712.1120000000001"/>
    <n v="188.48447999999999"/>
    <n v="1.28"/>
    <n v="2.6875"/>
    <n v="1798.8620000000001"/>
    <n v="0.38175281062928901"/>
    <n v="1016.862"/>
    <n v="0.21579750226649999"/>
  </r>
  <r>
    <x v="2"/>
    <x v="379"/>
    <x v="379"/>
    <x v="2"/>
    <x v="2"/>
    <x v="2"/>
    <x v="0"/>
    <x v="0"/>
    <n v="26"/>
    <n v="68"/>
    <n v="172"/>
    <n v="10250.624"/>
    <n v="394.254769230769"/>
    <n v="2.6153846153846199"/>
    <n v="2.52941176470588"/>
    <n v="2454.1239999999998"/>
    <n v="0.239412156762359"/>
    <n v="1573.3240000000001"/>
    <n v="0.15348568048149999"/>
  </r>
  <r>
    <x v="2"/>
    <x v="456"/>
    <x v="458"/>
    <x v="5"/>
    <x v="42"/>
    <x v="4"/>
    <x v="0"/>
    <x v="0"/>
    <n v="3"/>
    <n v="8"/>
    <n v="21"/>
    <n v="1199.8320000000001"/>
    <n v="399.94400000000002"/>
    <n v="2.6666666666666701"/>
    <n v="2.625"/>
    <n v="485.83199999999999"/>
    <n v="0.40491668833636701"/>
    <n v="384.03199999999998"/>
    <n v="0.32007147667340102"/>
  </r>
  <r>
    <x v="2"/>
    <x v="380"/>
    <x v="380"/>
    <x v="0"/>
    <x v="29"/>
    <x v="0"/>
    <x v="0"/>
    <x v="3"/>
    <n v="234"/>
    <n v="1182"/>
    <n v="5919"/>
    <n v="262276.82650000002"/>
    <n v="1120.8411388888901"/>
    <n v="5.0512820512820502"/>
    <n v="5.0076142131979697"/>
    <n v="35279.076500000003"/>
    <n v="0.134510840972067"/>
    <n v="27336.996500000001"/>
    <n v="0.10422955342568201"/>
  </r>
  <r>
    <x v="2"/>
    <x v="381"/>
    <x v="381"/>
    <x v="1"/>
    <x v="11"/>
    <x v="1"/>
    <x v="0"/>
    <x v="0"/>
    <n v="11"/>
    <n v="32"/>
    <n v="66"/>
    <n v="3071.4720000000002"/>
    <n v="279.22472727272702"/>
    <n v="2.9090909090909101"/>
    <n v="2.0625"/>
    <n v="804.97199999999998"/>
    <n v="0.26208020128459603"/>
    <n v="418.87200000000001"/>
    <n v="0.1363750019534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8D48EC-3D44-4267-89B9-71DF3C788C95}" name="PivotTable2" cacheId="5"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Year">
  <location ref="A17:T1194" firstHeaderRow="0" firstDataRow="1" firstDataCol="6"/>
  <pivotFields count="25">
    <pivotField axis="axisRow" outline="0" showAll="0">
      <items count="4">
        <item x="0"/>
        <item x="1"/>
        <item x="2"/>
        <item t="default"/>
      </items>
      <extLst>
        <ext xmlns:x14="http://schemas.microsoft.com/office/spreadsheetml/2009/9/main" uri="{2946ED86-A175-432a-8AC1-64E0C546D7DE}">
          <x14:pivotField fillDownLabels="1"/>
        </ext>
      </extLst>
    </pivotField>
    <pivotField axis="axisRow" outline="0" showAll="0" defaultSubtotal="0">
      <items count="441">
        <item x="0"/>
        <item x="1"/>
        <item x="2"/>
        <item x="3"/>
        <item x="4"/>
        <item x="5"/>
        <item x="6"/>
        <item x="7"/>
        <item x="8"/>
        <item x="9"/>
        <item x="10"/>
        <item x="11"/>
        <item x="376"/>
        <item x="12"/>
        <item x="13"/>
        <item x="14"/>
        <item x="15"/>
        <item x="16"/>
        <item x="17"/>
        <item x="18"/>
        <item x="19"/>
        <item x="20"/>
        <item x="21"/>
        <item x="22"/>
        <item x="23"/>
        <item x="24"/>
        <item x="25"/>
        <item x="26"/>
        <item x="27"/>
        <item x="28"/>
        <item x="29"/>
        <item x="377"/>
        <item x="378"/>
        <item x="30"/>
        <item x="31"/>
        <item x="379"/>
        <item x="32"/>
        <item x="33"/>
        <item x="34"/>
        <item x="35"/>
        <item x="36"/>
        <item x="37"/>
        <item x="38"/>
        <item x="39"/>
        <item x="40"/>
        <item x="41"/>
        <item x="42"/>
        <item x="43"/>
        <item x="44"/>
        <item x="45"/>
        <item x="46"/>
        <item x="47"/>
        <item x="48"/>
        <item x="49"/>
        <item x="50"/>
        <item x="51"/>
        <item x="52"/>
        <item x="53"/>
        <item x="54"/>
        <item x="55"/>
        <item x="56"/>
        <item x="57"/>
        <item x="380"/>
        <item x="58"/>
        <item x="59"/>
        <item x="60"/>
        <item x="61"/>
        <item x="62"/>
        <item x="63"/>
        <item x="64"/>
        <item x="65"/>
        <item x="66"/>
        <item x="67"/>
        <item x="68"/>
        <item x="381"/>
        <item x="69"/>
        <item x="70"/>
        <item x="71"/>
        <item x="72"/>
        <item x="73"/>
        <item x="74"/>
        <item x="382"/>
        <item x="383"/>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384"/>
        <item x="106"/>
        <item x="107"/>
        <item x="108"/>
        <item x="109"/>
        <item x="110"/>
        <item x="111"/>
        <item x="112"/>
        <item x="113"/>
        <item x="385"/>
        <item x="114"/>
        <item x="115"/>
        <item x="116"/>
        <item x="117"/>
        <item x="118"/>
        <item x="119"/>
        <item x="120"/>
        <item x="121"/>
        <item x="122"/>
        <item x="123"/>
        <item x="124"/>
        <item x="125"/>
        <item x="126"/>
        <item x="127"/>
        <item x="128"/>
        <item x="129"/>
        <item x="130"/>
        <item x="131"/>
        <item x="132"/>
        <item x="133"/>
        <item x="134"/>
        <item x="386"/>
        <item x="135"/>
        <item x="136"/>
        <item x="137"/>
        <item x="138"/>
        <item x="139"/>
        <item x="140"/>
        <item x="141"/>
        <item x="142"/>
        <item x="143"/>
        <item x="144"/>
        <item x="145"/>
        <item x="146"/>
        <item x="147"/>
        <item x="387"/>
        <item x="148"/>
        <item x="149"/>
        <item x="150"/>
        <item x="151"/>
        <item x="388"/>
        <item x="152"/>
        <item x="153"/>
        <item x="154"/>
        <item x="155"/>
        <item x="156"/>
        <item x="157"/>
        <item x="158"/>
        <item x="159"/>
        <item x="160"/>
        <item x="161"/>
        <item x="162"/>
        <item x="163"/>
        <item x="164"/>
        <item x="165"/>
        <item x="166"/>
        <item x="389"/>
        <item x="167"/>
        <item x="390"/>
        <item x="168"/>
        <item x="169"/>
        <item x="391"/>
        <item x="170"/>
        <item x="392"/>
        <item x="171"/>
        <item x="393"/>
        <item x="172"/>
        <item x="173"/>
        <item x="174"/>
        <item x="175"/>
        <item x="176"/>
        <item x="177"/>
        <item x="178"/>
        <item x="179"/>
        <item x="394"/>
        <item x="180"/>
        <item x="181"/>
        <item x="182"/>
        <item x="183"/>
        <item x="184"/>
        <item x="185"/>
        <item x="186"/>
        <item x="395"/>
        <item x="187"/>
        <item x="188"/>
        <item x="189"/>
        <item x="190"/>
        <item x="191"/>
        <item x="192"/>
        <item x="396"/>
        <item x="193"/>
        <item x="194"/>
        <item x="195"/>
        <item x="196"/>
        <item x="197"/>
        <item x="198"/>
        <item x="199"/>
        <item x="200"/>
        <item x="201"/>
        <item x="397"/>
        <item x="202"/>
        <item x="203"/>
        <item x="204"/>
        <item x="205"/>
        <item x="206"/>
        <item x="398"/>
        <item x="207"/>
        <item x="208"/>
        <item x="209"/>
        <item x="210"/>
        <item x="211"/>
        <item x="212"/>
        <item x="213"/>
        <item x="214"/>
        <item x="399"/>
        <item x="215"/>
        <item x="216"/>
        <item x="217"/>
        <item x="218"/>
        <item x="219"/>
        <item x="220"/>
        <item x="221"/>
        <item x="222"/>
        <item x="223"/>
        <item x="400"/>
        <item x="224"/>
        <item x="225"/>
        <item x="226"/>
        <item x="227"/>
        <item x="228"/>
        <item x="229"/>
        <item x="230"/>
        <item x="231"/>
        <item x="401"/>
        <item x="232"/>
        <item x="233"/>
        <item x="234"/>
        <item x="235"/>
        <item x="236"/>
        <item x="237"/>
        <item x="238"/>
        <item x="239"/>
        <item x="240"/>
        <item x="241"/>
        <item x="242"/>
        <item x="243"/>
        <item x="402"/>
        <item x="244"/>
        <item x="245"/>
        <item x="246"/>
        <item x="247"/>
        <item x="248"/>
        <item x="249"/>
        <item x="250"/>
        <item x="403"/>
        <item x="251"/>
        <item x="252"/>
        <item x="404"/>
        <item x="253"/>
        <item x="254"/>
        <item x="255"/>
        <item x="256"/>
        <item x="257"/>
        <item x="258"/>
        <item x="259"/>
        <item x="260"/>
        <item x="261"/>
        <item x="262"/>
        <item x="263"/>
        <item x="264"/>
        <item x="265"/>
        <item x="266"/>
        <item x="267"/>
        <item x="268"/>
        <item x="269"/>
        <item x="270"/>
        <item x="271"/>
        <item x="272"/>
        <item x="273"/>
        <item x="274"/>
        <item x="275"/>
        <item x="405"/>
        <item x="276"/>
        <item x="277"/>
        <item x="278"/>
        <item x="279"/>
        <item x="280"/>
        <item x="281"/>
        <item x="282"/>
        <item x="283"/>
        <item x="284"/>
        <item x="406"/>
        <item x="285"/>
        <item x="286"/>
        <item x="287"/>
        <item x="288"/>
        <item x="289"/>
        <item x="290"/>
        <item x="291"/>
        <item x="292"/>
        <item x="293"/>
        <item x="407"/>
        <item x="294"/>
        <item x="295"/>
        <item x="296"/>
        <item x="297"/>
        <item x="408"/>
        <item x="298"/>
        <item x="299"/>
        <item x="300"/>
        <item x="301"/>
        <item x="302"/>
        <item x="303"/>
        <item x="304"/>
        <item x="305"/>
        <item x="306"/>
        <item x="307"/>
        <item x="308"/>
        <item x="309"/>
        <item x="310"/>
        <item x="409"/>
        <item x="311"/>
        <item x="410"/>
        <item x="312"/>
        <item x="313"/>
        <item x="314"/>
        <item x="315"/>
        <item x="316"/>
        <item x="317"/>
        <item x="318"/>
        <item x="319"/>
        <item x="411"/>
        <item x="320"/>
        <item x="321"/>
        <item x="322"/>
        <item x="323"/>
        <item x="324"/>
        <item x="325"/>
        <item x="326"/>
        <item x="327"/>
        <item x="328"/>
        <item x="329"/>
        <item x="412"/>
        <item x="330"/>
        <item x="331"/>
        <item x="332"/>
        <item x="333"/>
        <item x="334"/>
        <item x="335"/>
        <item x="336"/>
        <item x="337"/>
        <item x="413"/>
        <item x="414"/>
        <item x="338"/>
        <item x="339"/>
        <item x="340"/>
        <item x="341"/>
        <item x="342"/>
        <item x="415"/>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416"/>
        <item x="417"/>
        <item x="418"/>
        <item x="419"/>
        <item x="420"/>
        <item x="421"/>
        <item x="422"/>
        <item x="423"/>
        <item x="424"/>
        <item x="425"/>
        <item x="426"/>
        <item x="427"/>
        <item x="428"/>
        <item x="429"/>
        <item x="430"/>
        <item x="431"/>
        <item x="432"/>
        <item x="433"/>
        <item x="434"/>
        <item x="435"/>
        <item x="436"/>
        <item x="437"/>
        <item x="438"/>
        <item x="439"/>
        <item x="440"/>
      </items>
      <extLst>
        <ext xmlns:x14="http://schemas.microsoft.com/office/spreadsheetml/2009/9/main" uri="{2946ED86-A175-432a-8AC1-64E0C546D7DE}">
          <x14:pivotField fillDownLabels="1"/>
        </ext>
      </extLst>
    </pivotField>
    <pivotField axis="axisRow" outline="0" showAll="0" defaultSubtotal="0">
      <items count="442">
        <item x="345"/>
        <item x="4"/>
        <item x="413"/>
        <item x="36"/>
        <item x="322"/>
        <item x="53"/>
        <item x="0"/>
        <item x="1"/>
        <item x="5"/>
        <item x="7"/>
        <item x="9"/>
        <item x="10"/>
        <item x="11"/>
        <item x="6"/>
        <item x="48"/>
        <item x="13"/>
        <item x="14"/>
        <item x="210"/>
        <item x="15"/>
        <item x="2"/>
        <item x="17"/>
        <item x="386"/>
        <item x="18"/>
        <item x="406"/>
        <item x="20"/>
        <item x="23"/>
        <item x="24"/>
        <item x="25"/>
        <item x="26"/>
        <item x="93"/>
        <item x="111"/>
        <item x="32"/>
        <item x="28"/>
        <item x="29"/>
        <item x="77"/>
        <item x="30"/>
        <item x="31"/>
        <item x="33"/>
        <item x="34"/>
        <item x="35"/>
        <item x="19"/>
        <item x="319"/>
        <item x="37"/>
        <item x="22"/>
        <item x="38"/>
        <item x="39"/>
        <item x="40"/>
        <item x="8"/>
        <item x="343"/>
        <item x="172"/>
        <item x="41"/>
        <item x="398"/>
        <item x="147"/>
        <item x="42"/>
        <item x="72"/>
        <item x="43"/>
        <item x="90"/>
        <item x="44"/>
        <item x="45"/>
        <item x="47"/>
        <item x="49"/>
        <item x="51"/>
        <item x="52"/>
        <item x="403"/>
        <item x="55"/>
        <item x="294"/>
        <item x="395"/>
        <item x="247"/>
        <item x="56"/>
        <item x="57"/>
        <item x="58"/>
        <item x="59"/>
        <item x="239"/>
        <item x="54"/>
        <item x="60"/>
        <item x="62"/>
        <item x="63"/>
        <item x="392"/>
        <item x="64"/>
        <item x="391"/>
        <item x="65"/>
        <item x="66"/>
        <item x="92"/>
        <item x="265"/>
        <item x="70"/>
        <item x="67"/>
        <item x="68"/>
        <item x="74"/>
        <item x="76"/>
        <item x="79"/>
        <item x="80"/>
        <item x="83"/>
        <item x="84"/>
        <item x="94"/>
        <item x="85"/>
        <item x="86"/>
        <item x="96"/>
        <item x="78"/>
        <item x="87"/>
        <item x="88"/>
        <item x="91"/>
        <item x="95"/>
        <item x="378"/>
        <item x="82"/>
        <item x="75"/>
        <item x="100"/>
        <item x="101"/>
        <item x="98"/>
        <item x="103"/>
        <item x="330"/>
        <item x="104"/>
        <item x="105"/>
        <item x="377"/>
        <item x="298"/>
        <item x="106"/>
        <item x="387"/>
        <item x="107"/>
        <item x="108"/>
        <item x="109"/>
        <item x="112"/>
        <item x="113"/>
        <item x="292"/>
        <item x="27"/>
        <item x="141"/>
        <item x="115"/>
        <item x="116"/>
        <item x="117"/>
        <item x="119"/>
        <item x="121"/>
        <item x="123"/>
        <item x="124"/>
        <item x="120"/>
        <item x="125"/>
        <item x="126"/>
        <item x="388"/>
        <item x="127"/>
        <item x="128"/>
        <item x="122"/>
        <item x="129"/>
        <item x="131"/>
        <item x="132"/>
        <item x="133"/>
        <item x="134"/>
        <item x="135"/>
        <item x="358"/>
        <item x="136"/>
        <item x="379"/>
        <item x="99"/>
        <item x="137"/>
        <item x="138"/>
        <item x="139"/>
        <item x="384"/>
        <item x="152"/>
        <item x="140"/>
        <item x="182"/>
        <item x="142"/>
        <item x="143"/>
        <item x="144"/>
        <item x="145"/>
        <item x="146"/>
        <item x="148"/>
        <item x="149"/>
        <item x="150"/>
        <item x="156"/>
        <item x="151"/>
        <item x="155"/>
        <item x="380"/>
        <item x="154"/>
        <item x="153"/>
        <item x="159"/>
        <item x="160"/>
        <item x="161"/>
        <item x="162"/>
        <item x="177"/>
        <item x="163"/>
        <item x="164"/>
        <item x="165"/>
        <item x="166"/>
        <item x="178"/>
        <item x="169"/>
        <item x="170"/>
        <item x="171"/>
        <item x="320"/>
        <item x="16"/>
        <item x="173"/>
        <item x="174"/>
        <item x="175"/>
        <item x="412"/>
        <item x="181"/>
        <item x="179"/>
        <item x="180"/>
        <item x="176"/>
        <item x="184"/>
        <item x="183"/>
        <item x="185"/>
        <item x="73"/>
        <item x="355"/>
        <item x="187"/>
        <item x="188"/>
        <item x="189"/>
        <item x="190"/>
        <item x="194"/>
        <item x="191"/>
        <item x="192"/>
        <item x="195"/>
        <item x="193"/>
        <item x="196"/>
        <item x="389"/>
        <item x="197"/>
        <item x="198"/>
        <item x="381"/>
        <item x="199"/>
        <item x="200"/>
        <item x="201"/>
        <item x="202"/>
        <item x="225"/>
        <item x="203"/>
        <item x="204"/>
        <item x="205"/>
        <item x="415"/>
        <item x="207"/>
        <item x="219"/>
        <item x="208"/>
        <item x="211"/>
        <item x="209"/>
        <item x="212"/>
        <item x="221"/>
        <item x="214"/>
        <item x="215"/>
        <item x="408"/>
        <item x="383"/>
        <item x="216"/>
        <item x="217"/>
        <item x="218"/>
        <item x="348"/>
        <item x="220"/>
        <item x="223"/>
        <item x="224"/>
        <item x="213"/>
        <item x="226"/>
        <item x="227"/>
        <item x="46"/>
        <item x="158"/>
        <item x="331"/>
        <item x="186"/>
        <item x="325"/>
        <item x="374"/>
        <item x="97"/>
        <item x="246"/>
        <item x="254"/>
        <item x="241"/>
        <item x="250"/>
        <item x="243"/>
        <item x="414"/>
        <item x="229"/>
        <item x="230"/>
        <item x="231"/>
        <item x="233"/>
        <item x="235"/>
        <item x="236"/>
        <item x="238"/>
        <item x="244"/>
        <item x="245"/>
        <item x="252"/>
        <item x="234"/>
        <item x="248"/>
        <item x="249"/>
        <item x="251"/>
        <item x="393"/>
        <item x="255"/>
        <item x="404"/>
        <item x="256"/>
        <item x="258"/>
        <item x="259"/>
        <item x="102"/>
        <item x="267"/>
        <item x="260"/>
        <item x="261"/>
        <item x="21"/>
        <item x="372"/>
        <item x="262"/>
        <item x="263"/>
        <item x="266"/>
        <item x="264"/>
        <item x="268"/>
        <item x="269"/>
        <item x="271"/>
        <item x="272"/>
        <item x="273"/>
        <item x="274"/>
        <item x="275"/>
        <item x="276"/>
        <item x="402"/>
        <item x="278"/>
        <item x="240"/>
        <item x="279"/>
        <item x="257"/>
        <item x="280"/>
        <item x="281"/>
        <item x="282"/>
        <item x="283"/>
        <item x="285"/>
        <item x="286"/>
        <item x="3"/>
        <item x="50"/>
        <item x="287"/>
        <item x="289"/>
        <item x="290"/>
        <item x="277"/>
        <item x="228"/>
        <item x="291"/>
        <item x="293"/>
        <item x="295"/>
        <item x="297"/>
        <item x="299"/>
        <item x="300"/>
        <item x="301"/>
        <item x="302"/>
        <item x="303"/>
        <item x="304"/>
        <item x="305"/>
        <item x="296"/>
        <item x="306"/>
        <item x="307"/>
        <item x="308"/>
        <item x="310"/>
        <item x="311"/>
        <item x="157"/>
        <item x="314"/>
        <item x="312"/>
        <item x="313"/>
        <item x="394"/>
        <item x="232"/>
        <item x="315"/>
        <item x="316"/>
        <item x="317"/>
        <item x="318"/>
        <item x="321"/>
        <item x="323"/>
        <item x="324"/>
        <item x="326"/>
        <item x="327"/>
        <item x="328"/>
        <item x="329"/>
        <item x="400"/>
        <item x="332"/>
        <item x="334"/>
        <item x="333"/>
        <item x="167"/>
        <item x="335"/>
        <item x="336"/>
        <item x="337"/>
        <item x="338"/>
        <item x="339"/>
        <item x="340"/>
        <item x="341"/>
        <item x="407"/>
        <item x="342"/>
        <item x="344"/>
        <item x="347"/>
        <item x="130"/>
        <item x="349"/>
        <item x="350"/>
        <item x="351"/>
        <item x="352"/>
        <item x="354"/>
        <item x="401"/>
        <item x="356"/>
        <item x="411"/>
        <item x="357"/>
        <item x="359"/>
        <item x="360"/>
        <item x="362"/>
        <item x="363"/>
        <item x="353"/>
        <item x="168"/>
        <item x="361"/>
        <item x="365"/>
        <item x="366"/>
        <item x="396"/>
        <item x="368"/>
        <item x="369"/>
        <item x="373"/>
        <item x="364"/>
        <item x="375"/>
        <item x="367"/>
        <item x="370"/>
        <item x="242"/>
        <item x="284"/>
        <item x="237"/>
        <item x="405"/>
        <item x="206"/>
        <item x="346"/>
        <item x="71"/>
        <item x="114"/>
        <item x="371"/>
        <item x="222"/>
        <item x="399"/>
        <item x="376"/>
        <item x="309"/>
        <item x="89"/>
        <item x="409"/>
        <item x="410"/>
        <item x="382"/>
        <item x="12"/>
        <item x="397"/>
        <item x="385"/>
        <item x="69"/>
        <item x="118"/>
        <item x="288"/>
        <item x="81"/>
        <item x="270"/>
        <item x="253"/>
        <item x="110"/>
        <item x="61"/>
        <item x="390"/>
        <item x="416"/>
        <item x="417"/>
        <item x="418"/>
        <item x="419"/>
        <item x="420"/>
        <item x="421"/>
        <item x="422"/>
        <item x="423"/>
        <item x="424"/>
        <item x="425"/>
        <item x="426"/>
        <item x="427"/>
        <item x="428"/>
        <item x="429"/>
        <item x="430"/>
        <item x="431"/>
        <item x="432"/>
        <item x="433"/>
        <item x="434"/>
        <item x="435"/>
        <item x="436"/>
        <item x="437"/>
        <item x="438"/>
        <item x="439"/>
        <item x="440"/>
        <item x="441"/>
      </items>
      <extLst>
        <ext xmlns:x14="http://schemas.microsoft.com/office/spreadsheetml/2009/9/main" uri="{2946ED86-A175-432a-8AC1-64E0C546D7DE}">
          <x14:pivotField fillDownLabels="1"/>
        </ext>
      </extLst>
    </pivotField>
    <pivotField axis="axisRow" outline="0" showAll="0" defaultSubtotal="0">
      <items count="6">
        <item x="5"/>
        <item x="2"/>
        <item x="3"/>
        <item x="0"/>
        <item x="1"/>
        <item x="4"/>
      </items>
      <extLst>
        <ext xmlns:x14="http://schemas.microsoft.com/office/spreadsheetml/2009/9/main" uri="{2946ED86-A175-432a-8AC1-64E0C546D7DE}">
          <x14:pivotField fillDownLabels="1"/>
        </ext>
      </extLst>
    </pivotField>
    <pivotField axis="axisRow" outline="0" showAll="0" defaultSubtotal="0">
      <items count="42">
        <item x="12"/>
        <item x="15"/>
        <item x="37"/>
        <item x="21"/>
        <item x="25"/>
        <item x="38"/>
        <item x="32"/>
        <item x="7"/>
        <item x="18"/>
        <item x="5"/>
        <item x="19"/>
        <item x="10"/>
        <item x="24"/>
        <item x="36"/>
        <item x="13"/>
        <item x="3"/>
        <item x="2"/>
        <item x="23"/>
        <item x="35"/>
        <item x="4"/>
        <item x="6"/>
        <item x="29"/>
        <item x="8"/>
        <item x="11"/>
        <item x="14"/>
        <item x="0"/>
        <item x="26"/>
        <item x="27"/>
        <item x="1"/>
        <item x="33"/>
        <item x="20"/>
        <item x="16"/>
        <item x="31"/>
        <item x="17"/>
        <item x="30"/>
        <item x="9"/>
        <item x="22"/>
        <item x="34"/>
        <item x="28"/>
        <item x="39"/>
        <item x="40"/>
        <item x="41"/>
      </items>
      <extLst>
        <ext xmlns:x14="http://schemas.microsoft.com/office/spreadsheetml/2009/9/main" uri="{2946ED86-A175-432a-8AC1-64E0C546D7DE}">
          <x14:pivotField fillDownLabels="1"/>
        </ext>
      </extLst>
    </pivotField>
    <pivotField axis="axisRow" outline="0" showAll="0" defaultSubtotal="0">
      <items count="2">
        <item x="1"/>
        <item x="0"/>
      </items>
      <extLst>
        <ext xmlns:x14="http://schemas.microsoft.com/office/spreadsheetml/2009/9/main" uri="{2946ED86-A175-432a-8AC1-64E0C546D7DE}">
          <x14:pivotField fillDownLabels="1"/>
        </ext>
      </extLst>
    </pivotField>
    <pivotField dataField="1" numFmtId="3" showAll="0"/>
    <pivotField dataField="1" numFmtId="3" showAll="0"/>
    <pivotField dataField="1" numFmtId="3" showAll="0"/>
    <pivotField dataField="1" numFmtId="164" showAll="0"/>
    <pivotField numFmtId="164" showAll="0"/>
    <pivotField numFmtId="167" showAll="0"/>
    <pivotField numFmtId="167" showAll="0"/>
    <pivotField dataField="1" numFmtId="164" showAll="0"/>
    <pivotField numFmtId="165" showAll="0"/>
    <pivotField dataField="1" numFmtId="164" showAll="0"/>
    <pivotField numFmtId="165" showAll="0"/>
    <pivotField dataField="1" showAll="0">
      <items count="417">
        <item x="110"/>
        <item x="322"/>
        <item x="53"/>
        <item x="172"/>
        <item x="237"/>
        <item x="182"/>
        <item x="309"/>
        <item x="253"/>
        <item x="71"/>
        <item x="374"/>
        <item x="294"/>
        <item x="4"/>
        <item x="331"/>
        <item x="228"/>
        <item x="157"/>
        <item x="147"/>
        <item x="221"/>
        <item x="292"/>
        <item x="206"/>
        <item x="8"/>
        <item x="89"/>
        <item x="330"/>
        <item x="186"/>
        <item x="16"/>
        <item x="319"/>
        <item x="348"/>
        <item x="242"/>
        <item x="27"/>
        <item x="12"/>
        <item x="168"/>
        <item x="277"/>
        <item x="246"/>
        <item x="69"/>
        <item x="141"/>
        <item x="265"/>
        <item x="36"/>
        <item x="48"/>
        <item x="111"/>
        <item x="21"/>
        <item x="343"/>
        <item x="5"/>
        <item x="219"/>
        <item x="61"/>
        <item x="346"/>
        <item x="408"/>
        <item x="412"/>
        <item x="184"/>
        <item x="42"/>
        <item x="362"/>
        <item x="25"/>
        <item x="371"/>
        <item x="232"/>
        <item x="202"/>
        <item x="3"/>
        <item x="325"/>
        <item x="235"/>
        <item x="338"/>
        <item x="126"/>
        <item x="54"/>
        <item x="99"/>
        <item x="77"/>
        <item x="282"/>
        <item x="88"/>
        <item x="148"/>
        <item x="123"/>
        <item x="87"/>
        <item x="274"/>
        <item x="134"/>
        <item x="35"/>
        <item x="187"/>
        <item x="109"/>
        <item x="342"/>
        <item x="139"/>
        <item x="193"/>
        <item x="229"/>
        <item x="151"/>
        <item x="135"/>
        <item x="180"/>
        <item x="262"/>
        <item x="188"/>
        <item x="295"/>
        <item x="75"/>
        <item x="40"/>
        <item x="243"/>
        <item x="313"/>
        <item x="320"/>
        <item x="170"/>
        <item x="47"/>
        <item x="302"/>
        <item x="185"/>
        <item x="51"/>
        <item x="152"/>
        <item x="200"/>
        <item x="59"/>
        <item x="162"/>
        <item x="159"/>
        <item x="389"/>
        <item x="355"/>
        <item x="191"/>
        <item x="266"/>
        <item x="130"/>
        <item x="158"/>
        <item x="137"/>
        <item x="83"/>
        <item x="360"/>
        <item x="96"/>
        <item x="52"/>
        <item x="280"/>
        <item x="225"/>
        <item x="125"/>
        <item x="173"/>
        <item x="1"/>
        <item x="50"/>
        <item x="214"/>
        <item x="19"/>
        <item x="189"/>
        <item x="248"/>
        <item x="227"/>
        <item x="270"/>
        <item x="164"/>
        <item x="288"/>
        <item x="255"/>
        <item x="303"/>
        <item x="149"/>
        <item x="194"/>
        <item x="287"/>
        <item x="23"/>
        <item x="339"/>
        <item x="140"/>
        <item x="224"/>
        <item x="203"/>
        <item x="269"/>
        <item x="370"/>
        <item x="181"/>
        <item x="146"/>
        <item x="201"/>
        <item x="329"/>
        <item x="62"/>
        <item x="108"/>
        <item x="29"/>
        <item x="86"/>
        <item x="161"/>
        <item x="405"/>
        <item x="195"/>
        <item x="174"/>
        <item x="142"/>
        <item x="97"/>
        <item x="6"/>
        <item x="324"/>
        <item x="336"/>
        <item x="328"/>
        <item x="230"/>
        <item x="14"/>
        <item x="311"/>
        <item x="136"/>
        <item x="290"/>
        <item x="82"/>
        <item x="116"/>
        <item x="257"/>
        <item x="9"/>
        <item x="352"/>
        <item x="327"/>
        <item x="207"/>
        <item x="34"/>
        <item x="363"/>
        <item x="57"/>
        <item x="120"/>
        <item x="38"/>
        <item x="364"/>
        <item x="267"/>
        <item x="44"/>
        <item x="58"/>
        <item x="323"/>
        <item x="101"/>
        <item x="315"/>
        <item x="78"/>
        <item x="275"/>
        <item x="212"/>
        <item x="165"/>
        <item x="333"/>
        <item x="107"/>
        <item x="260"/>
        <item x="92"/>
        <item x="258"/>
        <item x="178"/>
        <item x="84"/>
        <item x="358"/>
        <item x="177"/>
        <item x="72"/>
        <item x="335"/>
        <item x="56"/>
        <item x="215"/>
        <item x="171"/>
        <item x="226"/>
        <item x="304"/>
        <item x="245"/>
        <item x="113"/>
        <item x="300"/>
        <item x="43"/>
        <item x="341"/>
        <item x="73"/>
        <item x="37"/>
        <item x="175"/>
        <item x="31"/>
        <item x="24"/>
        <item x="284"/>
        <item x="372"/>
        <item x="261"/>
        <item x="145"/>
        <item x="273"/>
        <item x="91"/>
        <item x="124"/>
        <item x="67"/>
        <item x="264"/>
        <item x="0"/>
        <item x="321"/>
        <item x="183"/>
        <item x="367"/>
        <item x="310"/>
        <item x="286"/>
        <item x="131"/>
        <item x="291"/>
        <item x="143"/>
        <item x="347"/>
        <item x="153"/>
        <item x="121"/>
        <item x="197"/>
        <item x="318"/>
        <item x="285"/>
        <item x="39"/>
        <item x="276"/>
        <item x="81"/>
        <item x="314"/>
        <item x="218"/>
        <item x="268"/>
        <item x="298"/>
        <item x="317"/>
        <item x="209"/>
        <item x="340"/>
        <item x="30"/>
        <item x="357"/>
        <item x="238"/>
        <item x="236"/>
        <item x="138"/>
        <item x="233"/>
        <item x="80"/>
        <item x="76"/>
        <item x="169"/>
        <item x="144"/>
        <item x="366"/>
        <item x="15"/>
        <item x="74"/>
        <item x="114"/>
        <item x="263"/>
        <item x="196"/>
        <item x="368"/>
        <item x="150"/>
        <item x="353"/>
        <item x="305"/>
        <item x="279"/>
        <item x="106"/>
        <item x="46"/>
        <item x="293"/>
        <item x="296"/>
        <item x="244"/>
        <item x="154"/>
        <item x="211"/>
        <item x="217"/>
        <item x="356"/>
        <item x="332"/>
        <item x="231"/>
        <item x="132"/>
        <item x="112"/>
        <item x="98"/>
        <item x="241"/>
        <item x="250"/>
        <item x="93"/>
        <item x="222"/>
        <item x="234"/>
        <item x="100"/>
        <item x="373"/>
        <item x="393"/>
        <item x="375"/>
        <item x="117"/>
        <item x="259"/>
        <item x="32"/>
        <item x="299"/>
        <item x="344"/>
        <item x="240"/>
        <item x="351"/>
        <item x="361"/>
        <item x="256"/>
        <item x="20"/>
        <item x="155"/>
        <item x="95"/>
        <item x="216"/>
        <item x="306"/>
        <item x="205"/>
        <item x="2"/>
        <item x="17"/>
        <item x="167"/>
        <item x="198"/>
        <item x="210"/>
        <item x="129"/>
        <item x="388"/>
        <item x="271"/>
        <item x="350"/>
        <item x="223"/>
        <item x="247"/>
        <item x="104"/>
        <item x="68"/>
        <item x="192"/>
        <item x="272"/>
        <item x="66"/>
        <item x="283"/>
        <item x="354"/>
        <item x="55"/>
        <item x="251"/>
        <item x="13"/>
        <item x="281"/>
        <item x="190"/>
        <item x="337"/>
        <item x="33"/>
        <item x="345"/>
        <item x="166"/>
        <item x="254"/>
        <item x="22"/>
        <item x="163"/>
        <item x="278"/>
        <item x="115"/>
        <item x="133"/>
        <item x="156"/>
        <item x="28"/>
        <item x="199"/>
        <item x="85"/>
        <item x="41"/>
        <item x="208"/>
        <item x="63"/>
        <item x="204"/>
        <item x="60"/>
        <item x="334"/>
        <item x="359"/>
        <item x="179"/>
        <item x="308"/>
        <item x="326"/>
        <item x="289"/>
        <item x="213"/>
        <item x="301"/>
        <item x="312"/>
        <item x="90"/>
        <item x="365"/>
        <item x="70"/>
        <item x="65"/>
        <item x="252"/>
        <item x="49"/>
        <item x="10"/>
        <item x="176"/>
        <item x="11"/>
        <item x="127"/>
        <item x="102"/>
        <item x="118"/>
        <item x="94"/>
        <item x="122"/>
        <item x="64"/>
        <item x="239"/>
        <item x="316"/>
        <item x="45"/>
        <item x="160"/>
        <item x="307"/>
        <item x="26"/>
        <item x="249"/>
        <item x="128"/>
        <item x="297"/>
        <item x="79"/>
        <item x="369"/>
        <item x="7"/>
        <item x="349"/>
        <item x="105"/>
        <item x="18"/>
        <item x="220"/>
        <item x="103"/>
        <item x="119"/>
        <item x="398"/>
        <item x="381"/>
        <item x="403"/>
        <item x="382"/>
        <item x="401"/>
        <item x="397"/>
        <item x="396"/>
        <item x="404"/>
        <item x="386"/>
        <item x="394"/>
        <item x="385"/>
        <item x="379"/>
        <item x="377"/>
        <item x="391"/>
        <item x="395"/>
        <item x="376"/>
        <item x="399"/>
        <item x="392"/>
        <item x="402"/>
        <item x="384"/>
        <item x="380"/>
        <item x="383"/>
        <item x="390"/>
        <item x="387"/>
        <item x="378"/>
        <item x="400"/>
        <item x="415"/>
        <item x="414"/>
        <item x="406"/>
        <item x="413"/>
        <item x="407"/>
        <item x="411"/>
        <item x="409"/>
        <item x="410"/>
        <item t="default"/>
      </items>
    </pivotField>
    <pivotField dataField="1" showAll="0">
      <items count="417">
        <item x="172"/>
        <item x="89"/>
        <item x="237"/>
        <item x="53"/>
        <item x="374"/>
        <item x="309"/>
        <item x="206"/>
        <item x="42"/>
        <item x="221"/>
        <item x="69"/>
        <item x="294"/>
        <item x="168"/>
        <item x="110"/>
        <item x="265"/>
        <item x="4"/>
        <item x="330"/>
        <item x="71"/>
        <item x="12"/>
        <item x="186"/>
        <item x="5"/>
        <item x="322"/>
        <item x="346"/>
        <item x="348"/>
        <item x="253"/>
        <item x="292"/>
        <item x="157"/>
        <item x="27"/>
        <item x="188"/>
        <item x="25"/>
        <item x="147"/>
        <item x="141"/>
        <item x="182"/>
        <item x="16"/>
        <item x="342"/>
        <item x="111"/>
        <item x="36"/>
        <item x="148"/>
        <item x="362"/>
        <item x="331"/>
        <item x="229"/>
        <item x="8"/>
        <item x="338"/>
        <item x="3"/>
        <item x="123"/>
        <item x="242"/>
        <item x="180"/>
        <item x="35"/>
        <item x="246"/>
        <item x="170"/>
        <item x="295"/>
        <item x="193"/>
        <item x="235"/>
        <item x="61"/>
        <item x="380"/>
        <item x="152"/>
        <item x="343"/>
        <item x="280"/>
        <item x="319"/>
        <item x="313"/>
        <item x="262"/>
        <item x="228"/>
        <item x="202"/>
        <item x="51"/>
        <item x="159"/>
        <item x="134"/>
        <item x="393"/>
        <item x="277"/>
        <item x="126"/>
        <item x="360"/>
        <item x="384"/>
        <item x="219"/>
        <item x="355"/>
        <item x="266"/>
        <item x="282"/>
        <item x="88"/>
        <item x="158"/>
        <item x="371"/>
        <item x="189"/>
        <item x="96"/>
        <item x="125"/>
        <item x="87"/>
        <item x="274"/>
        <item x="83"/>
        <item x="187"/>
        <item x="214"/>
        <item x="151"/>
        <item x="48"/>
        <item x="135"/>
        <item x="75"/>
        <item x="255"/>
        <item x="164"/>
        <item x="21"/>
        <item x="99"/>
        <item x="47"/>
        <item x="302"/>
        <item x="185"/>
        <item x="200"/>
        <item x="184"/>
        <item x="325"/>
        <item x="287"/>
        <item x="54"/>
        <item x="108"/>
        <item x="227"/>
        <item x="59"/>
        <item x="29"/>
        <item x="339"/>
        <item x="77"/>
        <item x="203"/>
        <item x="329"/>
        <item x="19"/>
        <item x="140"/>
        <item x="139"/>
        <item x="303"/>
        <item x="109"/>
        <item x="270"/>
        <item x="191"/>
        <item x="370"/>
        <item x="288"/>
        <item x="40"/>
        <item x="130"/>
        <item x="243"/>
        <item x="181"/>
        <item x="52"/>
        <item x="225"/>
        <item x="6"/>
        <item x="173"/>
        <item x="195"/>
        <item x="162"/>
        <item x="232"/>
        <item x="1"/>
        <item x="248"/>
        <item x="23"/>
        <item x="399"/>
        <item x="97"/>
        <item x="136"/>
        <item x="328"/>
        <item x="14"/>
        <item x="336"/>
        <item x="62"/>
        <item x="230"/>
        <item x="174"/>
        <item x="320"/>
        <item x="9"/>
        <item x="327"/>
        <item x="137"/>
        <item x="207"/>
        <item x="50"/>
        <item x="324"/>
        <item x="323"/>
        <item x="34"/>
        <item x="120"/>
        <item x="364"/>
        <item x="38"/>
        <item x="149"/>
        <item x="194"/>
        <item x="267"/>
        <item x="44"/>
        <item x="57"/>
        <item x="78"/>
        <item x="269"/>
        <item x="275"/>
        <item x="82"/>
        <item x="165"/>
        <item x="245"/>
        <item x="58"/>
        <item x="56"/>
        <item x="311"/>
        <item x="335"/>
        <item x="201"/>
        <item x="171"/>
        <item x="116"/>
        <item x="372"/>
        <item x="175"/>
        <item x="86"/>
        <item x="37"/>
        <item x="84"/>
        <item x="161"/>
        <item x="363"/>
        <item x="226"/>
        <item x="178"/>
        <item x="73"/>
        <item x="333"/>
        <item x="24"/>
        <item x="101"/>
        <item x="347"/>
        <item x="224"/>
        <item x="261"/>
        <item x="31"/>
        <item x="91"/>
        <item x="124"/>
        <item x="284"/>
        <item x="291"/>
        <item x="367"/>
        <item x="0"/>
        <item x="67"/>
        <item x="177"/>
        <item x="264"/>
        <item x="212"/>
        <item x="310"/>
        <item x="143"/>
        <item x="321"/>
        <item x="183"/>
        <item x="285"/>
        <item x="131"/>
        <item x="113"/>
        <item x="121"/>
        <item x="318"/>
        <item x="72"/>
        <item x="142"/>
        <item x="273"/>
        <item x="39"/>
        <item x="340"/>
        <item x="92"/>
        <item x="358"/>
        <item x="341"/>
        <item x="300"/>
        <item x="257"/>
        <item x="238"/>
        <item x="366"/>
        <item x="169"/>
        <item x="276"/>
        <item x="30"/>
        <item x="352"/>
        <item x="218"/>
        <item x="236"/>
        <item x="357"/>
        <item x="74"/>
        <item x="107"/>
        <item x="244"/>
        <item x="15"/>
        <item x="368"/>
        <item x="353"/>
        <item x="314"/>
        <item x="263"/>
        <item x="144"/>
        <item x="138"/>
        <item x="211"/>
        <item x="154"/>
        <item x="305"/>
        <item x="317"/>
        <item x="106"/>
        <item x="332"/>
        <item x="93"/>
        <item x="112"/>
        <item x="114"/>
        <item x="153"/>
        <item x="293"/>
        <item x="222"/>
        <item x="290"/>
        <item x="375"/>
        <item x="260"/>
        <item x="132"/>
        <item x="356"/>
        <item x="76"/>
        <item x="32"/>
        <item x="234"/>
        <item x="215"/>
        <item x="81"/>
        <item x="304"/>
        <item x="373"/>
        <item x="95"/>
        <item x="259"/>
        <item x="258"/>
        <item x="150"/>
        <item x="20"/>
        <item x="46"/>
        <item x="250"/>
        <item x="298"/>
        <item x="217"/>
        <item x="306"/>
        <item x="17"/>
        <item x="279"/>
        <item x="145"/>
        <item x="117"/>
        <item x="240"/>
        <item x="397"/>
        <item x="210"/>
        <item x="129"/>
        <item x="2"/>
        <item x="256"/>
        <item x="205"/>
        <item x="231"/>
        <item x="351"/>
        <item x="155"/>
        <item x="216"/>
        <item x="192"/>
        <item x="344"/>
        <item x="247"/>
        <item x="198"/>
        <item x="98"/>
        <item x="286"/>
        <item x="13"/>
        <item x="299"/>
        <item x="283"/>
        <item x="337"/>
        <item x="233"/>
        <item x="80"/>
        <item x="66"/>
        <item x="251"/>
        <item x="33"/>
        <item x="43"/>
        <item x="55"/>
        <item x="281"/>
        <item x="196"/>
        <item x="345"/>
        <item x="156"/>
        <item x="350"/>
        <item x="68"/>
        <item x="166"/>
        <item x="22"/>
        <item x="278"/>
        <item x="28"/>
        <item x="167"/>
        <item x="190"/>
        <item x="254"/>
        <item x="296"/>
        <item x="63"/>
        <item x="209"/>
        <item x="334"/>
        <item x="199"/>
        <item x="241"/>
        <item x="115"/>
        <item x="60"/>
        <item x="133"/>
        <item x="204"/>
        <item x="359"/>
        <item x="197"/>
        <item x="361"/>
        <item x="90"/>
        <item x="213"/>
        <item x="289"/>
        <item x="70"/>
        <item x="365"/>
        <item x="163"/>
        <item x="41"/>
        <item x="312"/>
        <item x="65"/>
        <item x="11"/>
        <item x="49"/>
        <item x="377"/>
        <item x="271"/>
        <item x="223"/>
        <item x="10"/>
        <item x="104"/>
        <item x="252"/>
        <item x="176"/>
        <item x="301"/>
        <item x="100"/>
        <item x="354"/>
        <item x="208"/>
        <item x="122"/>
        <item x="102"/>
        <item x="127"/>
        <item x="272"/>
        <item x="316"/>
        <item x="94"/>
        <item x="64"/>
        <item x="160"/>
        <item x="249"/>
        <item x="239"/>
        <item x="26"/>
        <item x="179"/>
        <item x="308"/>
        <item x="297"/>
        <item x="128"/>
        <item x="307"/>
        <item x="118"/>
        <item x="45"/>
        <item x="326"/>
        <item x="79"/>
        <item x="369"/>
        <item x="7"/>
        <item x="105"/>
        <item x="18"/>
        <item x="349"/>
        <item x="220"/>
        <item x="103"/>
        <item x="119"/>
        <item x="315"/>
        <item x="268"/>
        <item x="146"/>
        <item x="85"/>
        <item x="402"/>
        <item x="395"/>
        <item x="385"/>
        <item x="389"/>
        <item x="388"/>
        <item x="386"/>
        <item x="394"/>
        <item x="390"/>
        <item x="382"/>
        <item x="404"/>
        <item x="405"/>
        <item x="403"/>
        <item x="392"/>
        <item x="387"/>
        <item x="381"/>
        <item x="396"/>
        <item x="400"/>
        <item x="378"/>
        <item x="376"/>
        <item x="407"/>
        <item x="398"/>
        <item x="391"/>
        <item x="383"/>
        <item x="406"/>
        <item x="379"/>
        <item x="401"/>
        <item x="413"/>
        <item x="408"/>
        <item x="410"/>
        <item x="415"/>
        <item x="414"/>
        <item x="411"/>
        <item x="409"/>
        <item x="412"/>
        <item t="default"/>
      </items>
    </pivotField>
    <pivotField dataField="1" showAll="0">
      <items count="417">
        <item x="89"/>
        <item x="172"/>
        <item x="237"/>
        <item x="374"/>
        <item x="309"/>
        <item x="42"/>
        <item x="206"/>
        <item x="221"/>
        <item x="168"/>
        <item x="53"/>
        <item x="330"/>
        <item x="69"/>
        <item x="346"/>
        <item x="5"/>
        <item x="186"/>
        <item x="12"/>
        <item x="265"/>
        <item x="110"/>
        <item x="188"/>
        <item x="25"/>
        <item x="253"/>
        <item x="294"/>
        <item x="292"/>
        <item x="157"/>
        <item x="229"/>
        <item x="148"/>
        <item x="36"/>
        <item x="147"/>
        <item x="342"/>
        <item x="338"/>
        <item x="3"/>
        <item x="71"/>
        <item x="35"/>
        <item x="123"/>
        <item x="362"/>
        <item x="193"/>
        <item x="235"/>
        <item x="180"/>
        <item x="280"/>
        <item x="141"/>
        <item x="170"/>
        <item x="295"/>
        <item x="4"/>
        <item x="111"/>
        <item x="348"/>
        <item x="152"/>
        <item x="262"/>
        <item x="313"/>
        <item x="27"/>
        <item x="360"/>
        <item x="51"/>
        <item x="8"/>
        <item x="159"/>
        <item x="61"/>
        <item x="266"/>
        <item x="189"/>
        <item x="83"/>
        <item x="390"/>
        <item x="355"/>
        <item x="343"/>
        <item x="16"/>
        <item x="125"/>
        <item x="322"/>
        <item x="277"/>
        <item x="214"/>
        <item x="126"/>
        <item x="282"/>
        <item x="331"/>
        <item x="108"/>
        <item x="202"/>
        <item x="96"/>
        <item x="29"/>
        <item x="242"/>
        <item x="164"/>
        <item x="158"/>
        <item x="329"/>
        <item x="287"/>
        <item x="19"/>
        <item x="21"/>
        <item x="228"/>
        <item x="87"/>
        <item x="109"/>
        <item x="135"/>
        <item x="54"/>
        <item x="255"/>
        <item x="319"/>
        <item x="140"/>
        <item x="270"/>
        <item x="339"/>
        <item x="387"/>
        <item x="134"/>
        <item x="88"/>
        <item x="396"/>
        <item x="200"/>
        <item x="151"/>
        <item x="227"/>
        <item x="303"/>
        <item x="75"/>
        <item x="302"/>
        <item x="185"/>
        <item x="203"/>
        <item x="370"/>
        <item x="195"/>
        <item x="6"/>
        <item x="384"/>
        <item x="99"/>
        <item x="191"/>
        <item x="288"/>
        <item x="181"/>
        <item x="136"/>
        <item x="274"/>
        <item x="248"/>
        <item x="14"/>
        <item x="328"/>
        <item x="230"/>
        <item x="59"/>
        <item x="47"/>
        <item x="207"/>
        <item x="336"/>
        <item x="219"/>
        <item x="139"/>
        <item x="9"/>
        <item x="182"/>
        <item x="120"/>
        <item x="174"/>
        <item x="325"/>
        <item x="34"/>
        <item x="23"/>
        <item x="97"/>
        <item x="324"/>
        <item x="130"/>
        <item x="267"/>
        <item x="57"/>
        <item x="225"/>
        <item x="52"/>
        <item x="1"/>
        <item x="44"/>
        <item x="82"/>
        <item x="38"/>
        <item x="327"/>
        <item x="62"/>
        <item x="364"/>
        <item x="371"/>
        <item x="162"/>
        <item x="323"/>
        <item x="245"/>
        <item x="50"/>
        <item x="335"/>
        <item x="320"/>
        <item x="116"/>
        <item x="184"/>
        <item x="275"/>
        <item x="56"/>
        <item x="78"/>
        <item x="37"/>
        <item x="137"/>
        <item x="261"/>
        <item x="58"/>
        <item x="171"/>
        <item x="173"/>
        <item x="165"/>
        <item x="333"/>
        <item x="84"/>
        <item x="226"/>
        <item x="311"/>
        <item x="131"/>
        <item x="318"/>
        <item x="372"/>
        <item x="291"/>
        <item x="347"/>
        <item x="284"/>
        <item x="212"/>
        <item x="178"/>
        <item x="31"/>
        <item x="187"/>
        <item x="244"/>
        <item x="194"/>
        <item x="175"/>
        <item x="72"/>
        <item x="0"/>
        <item x="67"/>
        <item x="183"/>
        <item x="24"/>
        <item x="73"/>
        <item x="142"/>
        <item x="177"/>
        <item x="124"/>
        <item x="101"/>
        <item x="285"/>
        <item x="149"/>
        <item x="341"/>
        <item x="161"/>
        <item x="264"/>
        <item x="211"/>
        <item x="340"/>
        <item x="367"/>
        <item x="39"/>
        <item x="114"/>
        <item x="375"/>
        <item x="321"/>
        <item x="269"/>
        <item x="143"/>
        <item x="113"/>
        <item x="310"/>
        <item x="121"/>
        <item x="169"/>
        <item x="314"/>
        <item x="107"/>
        <item x="15"/>
        <item x="91"/>
        <item x="74"/>
        <item x="236"/>
        <item x="363"/>
        <item x="300"/>
        <item x="201"/>
        <item x="218"/>
        <item x="234"/>
        <item x="48"/>
        <item x="17"/>
        <item x="238"/>
        <item x="250"/>
        <item x="306"/>
        <item x="351"/>
        <item x="317"/>
        <item x="81"/>
        <item x="305"/>
        <item x="112"/>
        <item x="357"/>
        <item x="260"/>
        <item x="192"/>
        <item x="256"/>
        <item x="366"/>
        <item x="373"/>
        <item x="263"/>
        <item x="276"/>
        <item x="273"/>
        <item x="92"/>
        <item x="304"/>
        <item x="293"/>
        <item x="144"/>
        <item x="95"/>
        <item x="332"/>
        <item x="20"/>
        <item x="138"/>
        <item x="222"/>
        <item x="46"/>
        <item x="117"/>
        <item x="210"/>
        <item x="356"/>
        <item x="150"/>
        <item x="217"/>
        <item x="283"/>
        <item x="231"/>
        <item x="30"/>
        <item x="368"/>
        <item x="353"/>
        <item x="153"/>
        <item x="279"/>
        <item x="155"/>
        <item x="132"/>
        <item x="352"/>
        <item x="259"/>
        <item x="106"/>
        <item x="156"/>
        <item x="278"/>
        <item x="258"/>
        <item x="240"/>
        <item x="166"/>
        <item x="392"/>
        <item x="129"/>
        <item x="13"/>
        <item x="198"/>
        <item x="66"/>
        <item x="22"/>
        <item x="247"/>
        <item x="98"/>
        <item x="70"/>
        <item x="254"/>
        <item x="281"/>
        <item x="215"/>
        <item x="60"/>
        <item x="115"/>
        <item x="344"/>
        <item x="43"/>
        <item x="154"/>
        <item x="209"/>
        <item x="68"/>
        <item x="213"/>
        <item x="299"/>
        <item x="251"/>
        <item x="365"/>
        <item x="2"/>
        <item x="350"/>
        <item x="163"/>
        <item x="65"/>
        <item x="55"/>
        <item x="233"/>
        <item x="33"/>
        <item x="197"/>
        <item x="224"/>
        <item x="359"/>
        <item x="196"/>
        <item x="76"/>
        <item x="167"/>
        <item x="334"/>
        <item x="93"/>
        <item x="301"/>
        <item x="272"/>
        <item x="345"/>
        <item x="216"/>
        <item x="11"/>
        <item x="290"/>
        <item x="90"/>
        <item x="190"/>
        <item x="176"/>
        <item x="100"/>
        <item x="208"/>
        <item x="10"/>
        <item x="160"/>
        <item x="204"/>
        <item x="337"/>
        <item x="63"/>
        <item x="133"/>
        <item x="199"/>
        <item x="26"/>
        <item x="223"/>
        <item x="241"/>
        <item x="297"/>
        <item x="41"/>
        <item x="49"/>
        <item x="205"/>
        <item x="257"/>
        <item x="127"/>
        <item x="249"/>
        <item x="271"/>
        <item x="32"/>
        <item x="118"/>
        <item x="122"/>
        <item x="326"/>
        <item x="128"/>
        <item x="349"/>
        <item x="316"/>
        <item x="307"/>
        <item x="289"/>
        <item x="45"/>
        <item x="312"/>
        <item x="7"/>
        <item x="18"/>
        <item x="64"/>
        <item x="296"/>
        <item x="86"/>
        <item x="102"/>
        <item x="119"/>
        <item x="103"/>
        <item x="239"/>
        <item x="28"/>
        <item x="80"/>
        <item x="94"/>
        <item x="308"/>
        <item x="369"/>
        <item x="220"/>
        <item x="105"/>
        <item x="286"/>
        <item x="104"/>
        <item x="252"/>
        <item x="361"/>
        <item x="179"/>
        <item x="79"/>
        <item x="298"/>
        <item x="40"/>
        <item x="354"/>
        <item x="77"/>
        <item x="358"/>
        <item x="268"/>
        <item x="145"/>
        <item x="85"/>
        <item x="382"/>
        <item x="246"/>
        <item x="315"/>
        <item x="243"/>
        <item x="146"/>
        <item x="232"/>
        <item x="383"/>
        <item x="403"/>
        <item x="402"/>
        <item x="400"/>
        <item x="398"/>
        <item x="404"/>
        <item x="407"/>
        <item x="391"/>
        <item x="388"/>
        <item x="394"/>
        <item x="380"/>
        <item x="399"/>
        <item x="385"/>
        <item x="395"/>
        <item x="401"/>
        <item x="379"/>
        <item x="389"/>
        <item x="378"/>
        <item x="386"/>
        <item x="406"/>
        <item x="381"/>
        <item x="393"/>
        <item x="377"/>
        <item x="397"/>
        <item x="405"/>
        <item x="376"/>
        <item x="415"/>
        <item x="409"/>
        <item x="411"/>
        <item x="410"/>
        <item x="413"/>
        <item x="408"/>
        <item x="412"/>
        <item x="414"/>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6">
    <field x="0"/>
    <field x="1"/>
    <field x="2"/>
    <field x="3"/>
    <field x="4"/>
    <field x="5"/>
  </rowFields>
  <rowItems count="1177">
    <i>
      <x/>
      <x/>
      <x v="6"/>
      <x v="3"/>
      <x v="25"/>
      <x v="1"/>
    </i>
    <i r="1">
      <x v="1"/>
      <x v="7"/>
      <x v="4"/>
      <x v="28"/>
      <x v="1"/>
    </i>
    <i r="1">
      <x v="2"/>
      <x v="19"/>
      <x v="1"/>
      <x v="16"/>
      <x v="1"/>
    </i>
    <i r="1">
      <x v="3"/>
      <x v="303"/>
      <x v="4"/>
      <x v="15"/>
      <x v="1"/>
    </i>
    <i r="1">
      <x v="4"/>
      <x v="1"/>
      <x v="3"/>
      <x v="19"/>
      <x/>
    </i>
    <i r="1">
      <x v="5"/>
      <x v="8"/>
      <x v="4"/>
      <x v="28"/>
      <x v="1"/>
    </i>
    <i r="1">
      <x v="6"/>
      <x v="13"/>
      <x v="2"/>
      <x v="9"/>
      <x v="1"/>
    </i>
    <i r="1">
      <x v="7"/>
      <x v="9"/>
      <x v="2"/>
      <x v="9"/>
      <x v="1"/>
    </i>
    <i r="1">
      <x v="8"/>
      <x v="47"/>
      <x v="4"/>
      <x v="20"/>
      <x/>
    </i>
    <i r="1">
      <x v="9"/>
      <x v="10"/>
      <x v="2"/>
      <x v="9"/>
      <x v="1"/>
    </i>
    <i r="1">
      <x v="10"/>
      <x v="11"/>
      <x v="5"/>
      <x v="7"/>
      <x v="1"/>
    </i>
    <i r="1">
      <x v="11"/>
      <x v="12"/>
      <x v="4"/>
      <x v="22"/>
      <x v="1"/>
    </i>
    <i r="1">
      <x v="13"/>
      <x v="404"/>
      <x v="2"/>
      <x v="35"/>
      <x v="1"/>
    </i>
    <i r="1">
      <x v="14"/>
      <x v="15"/>
      <x v="4"/>
      <x v="22"/>
      <x v="1"/>
    </i>
    <i r="1">
      <x v="15"/>
      <x v="16"/>
      <x v="2"/>
      <x v="9"/>
      <x v="1"/>
    </i>
    <i r="1">
      <x v="16"/>
      <x v="18"/>
      <x v="4"/>
      <x v="22"/>
      <x v="1"/>
    </i>
    <i r="1">
      <x v="17"/>
      <x v="183"/>
      <x/>
      <x v="11"/>
      <x/>
    </i>
    <i r="1">
      <x v="18"/>
      <x v="20"/>
      <x v="3"/>
      <x v="25"/>
      <x v="1"/>
    </i>
    <i r="1">
      <x v="19"/>
      <x v="22"/>
      <x v="2"/>
      <x v="9"/>
      <x v="1"/>
    </i>
    <i r="1">
      <x v="20"/>
      <x v="40"/>
      <x v="3"/>
      <x v="23"/>
      <x v="1"/>
    </i>
    <i r="1">
      <x v="21"/>
      <x v="24"/>
      <x/>
      <x/>
      <x v="1"/>
    </i>
    <i r="1">
      <x v="22"/>
      <x v="278"/>
      <x v="2"/>
      <x v="14"/>
      <x v="1"/>
    </i>
    <i r="1">
      <x v="23"/>
      <x v="43"/>
      <x v="5"/>
      <x v="7"/>
      <x v="1"/>
    </i>
    <i r="1">
      <x v="24"/>
      <x v="25"/>
      <x/>
      <x v="11"/>
      <x v="1"/>
    </i>
    <i r="1">
      <x v="25"/>
      <x v="26"/>
      <x v="2"/>
      <x v="9"/>
      <x v="1"/>
    </i>
    <i r="1">
      <x v="26"/>
      <x v="27"/>
      <x v="2"/>
      <x v="24"/>
      <x v="1"/>
    </i>
    <i r="1">
      <x v="27"/>
      <x v="28"/>
      <x v="1"/>
      <x v="1"/>
      <x v="1"/>
    </i>
    <i r="1">
      <x v="28"/>
      <x v="122"/>
      <x v="1"/>
      <x v="31"/>
      <x/>
    </i>
    <i r="1">
      <x v="29"/>
      <x v="32"/>
      <x/>
      <x/>
      <x v="1"/>
    </i>
    <i r="1">
      <x v="30"/>
      <x v="33"/>
      <x v="3"/>
      <x v="25"/>
      <x v="1"/>
    </i>
    <i r="1">
      <x v="33"/>
      <x v="35"/>
      <x v="1"/>
      <x v="16"/>
      <x v="1"/>
    </i>
    <i r="1">
      <x v="34"/>
      <x v="36"/>
      <x v="5"/>
      <x v="7"/>
      <x v="1"/>
    </i>
    <i r="1">
      <x v="36"/>
      <x v="31"/>
      <x v="1"/>
      <x v="1"/>
      <x v="1"/>
    </i>
    <i r="1">
      <x v="37"/>
      <x v="37"/>
      <x/>
      <x v="33"/>
      <x v="1"/>
    </i>
    <i r="1">
      <x v="38"/>
      <x v="38"/>
      <x v="4"/>
      <x v="22"/>
      <x v="1"/>
    </i>
    <i r="1">
      <x v="39"/>
      <x v="39"/>
      <x/>
      <x v="8"/>
      <x v="1"/>
    </i>
    <i r="1">
      <x v="40"/>
      <x v="3"/>
      <x v="3"/>
      <x v="10"/>
      <x/>
    </i>
    <i r="1">
      <x v="41"/>
      <x v="42"/>
      <x v="4"/>
      <x v="20"/>
      <x v="1"/>
    </i>
    <i r="1">
      <x v="42"/>
      <x v="44"/>
      <x v="1"/>
      <x v="1"/>
      <x v="1"/>
    </i>
    <i r="1">
      <x v="43"/>
      <x v="45"/>
      <x v="1"/>
      <x v="1"/>
      <x v="1"/>
    </i>
    <i r="1">
      <x v="44"/>
      <x v="46"/>
      <x v="3"/>
      <x v="19"/>
      <x v="1"/>
    </i>
    <i r="1">
      <x v="45"/>
      <x v="50"/>
      <x/>
      <x v="33"/>
      <x v="1"/>
    </i>
    <i r="1">
      <x v="46"/>
      <x v="53"/>
      <x v="3"/>
      <x v="30"/>
      <x v="1"/>
    </i>
    <i r="1">
      <x v="47"/>
      <x v="55"/>
      <x/>
      <x v="3"/>
      <x v="1"/>
    </i>
    <i r="1">
      <x v="48"/>
      <x v="57"/>
      <x/>
      <x/>
      <x v="1"/>
    </i>
    <i r="1">
      <x v="49"/>
      <x v="58"/>
      <x v="3"/>
      <x v="25"/>
      <x v="1"/>
    </i>
    <i r="1">
      <x v="50"/>
      <x v="241"/>
      <x v="5"/>
      <x v="36"/>
      <x v="1"/>
    </i>
    <i r="1">
      <x v="51"/>
      <x v="59"/>
      <x/>
      <x v="17"/>
      <x/>
    </i>
    <i r="1">
      <x v="52"/>
      <x v="14"/>
      <x v="1"/>
      <x v="12"/>
      <x v="1"/>
    </i>
    <i r="1">
      <x v="53"/>
      <x v="60"/>
      <x v="1"/>
      <x v="16"/>
      <x v="1"/>
    </i>
    <i r="1">
      <x v="54"/>
      <x v="304"/>
      <x v="3"/>
      <x v="23"/>
      <x v="1"/>
    </i>
    <i r="1">
      <x v="55"/>
      <x v="61"/>
      <x/>
      <x v="11"/>
      <x v="1"/>
    </i>
    <i r="1">
      <x v="56"/>
      <x v="62"/>
      <x v="4"/>
      <x v="28"/>
      <x v="1"/>
    </i>
    <i r="1">
      <x v="57"/>
      <x v="5"/>
      <x v="3"/>
      <x v="4"/>
      <x/>
    </i>
    <i r="1">
      <x v="58"/>
      <x v="73"/>
      <x v="2"/>
      <x v="35"/>
      <x v="1"/>
    </i>
    <i r="1">
      <x v="59"/>
      <x v="64"/>
      <x v="4"/>
      <x v="20"/>
      <x v="1"/>
    </i>
    <i r="1">
      <x v="60"/>
      <x v="68"/>
      <x v="4"/>
      <x v="22"/>
      <x v="1"/>
    </i>
    <i r="1">
      <x v="61"/>
      <x v="69"/>
      <x v="1"/>
      <x v="16"/>
      <x v="1"/>
    </i>
    <i r="1">
      <x v="63"/>
      <x v="70"/>
      <x v="3"/>
      <x v="25"/>
      <x v="1"/>
    </i>
    <i r="1">
      <x v="64"/>
      <x v="71"/>
      <x v="1"/>
      <x v="26"/>
      <x v="1"/>
    </i>
    <i r="1">
      <x v="65"/>
      <x v="74"/>
      <x v="4"/>
      <x v="20"/>
      <x v="1"/>
    </i>
    <i r="1">
      <x v="66"/>
      <x v="414"/>
      <x v="2"/>
      <x v="14"/>
      <x/>
    </i>
    <i r="1">
      <x v="67"/>
      <x v="75"/>
      <x v="5"/>
      <x v="27"/>
      <x v="1"/>
    </i>
    <i r="1">
      <x v="68"/>
      <x v="76"/>
      <x v="5"/>
      <x v="7"/>
      <x v="1"/>
    </i>
    <i r="1">
      <x v="69"/>
      <x v="78"/>
      <x v="4"/>
      <x v="22"/>
      <x v="1"/>
    </i>
    <i r="1">
      <x v="70"/>
      <x v="80"/>
      <x v="3"/>
      <x v="25"/>
      <x v="1"/>
    </i>
    <i r="1">
      <x v="71"/>
      <x v="81"/>
      <x/>
      <x/>
      <x v="1"/>
    </i>
    <i r="1">
      <x v="72"/>
      <x v="85"/>
      <x v="2"/>
      <x v="9"/>
      <x v="1"/>
    </i>
    <i r="1">
      <x v="73"/>
      <x v="86"/>
      <x v="4"/>
      <x v="28"/>
      <x v="1"/>
    </i>
    <i r="1">
      <x v="75"/>
      <x v="407"/>
      <x v="2"/>
      <x v="38"/>
      <x/>
    </i>
    <i r="1">
      <x v="76"/>
      <x v="84"/>
      <x v="3"/>
      <x v="23"/>
      <x v="1"/>
    </i>
    <i r="1">
      <x v="77"/>
      <x v="393"/>
      <x v="3"/>
      <x v="25"/>
      <x/>
    </i>
    <i r="1">
      <x v="78"/>
      <x v="54"/>
      <x v="3"/>
      <x v="25"/>
      <x v="1"/>
    </i>
    <i r="1">
      <x v="79"/>
      <x v="195"/>
      <x v="2"/>
      <x v="9"/>
      <x v="1"/>
    </i>
    <i r="1">
      <x v="80"/>
      <x v="87"/>
      <x v="1"/>
      <x v="1"/>
      <x v="1"/>
    </i>
    <i r="1">
      <x v="83"/>
      <x v="104"/>
      <x/>
      <x v="11"/>
      <x v="1"/>
    </i>
    <i r="1">
      <x v="84"/>
      <x v="88"/>
      <x v="3"/>
      <x v="25"/>
      <x v="1"/>
    </i>
    <i r="1">
      <x v="85"/>
      <x v="34"/>
      <x v="2"/>
      <x v="38"/>
      <x v="1"/>
    </i>
    <i r="1">
      <x v="86"/>
      <x v="97"/>
      <x v="1"/>
      <x v="1"/>
      <x v="1"/>
    </i>
    <i r="1">
      <x v="87"/>
      <x v="89"/>
      <x v="1"/>
      <x v="16"/>
      <x v="1"/>
    </i>
    <i r="1">
      <x v="88"/>
      <x v="90"/>
      <x v="5"/>
      <x v="7"/>
      <x/>
    </i>
    <i r="1">
      <x v="89"/>
      <x v="410"/>
      <x v="3"/>
      <x v="23"/>
      <x v="1"/>
    </i>
    <i r="1">
      <x v="90"/>
      <x v="103"/>
      <x v="2"/>
      <x v="24"/>
      <x v="1"/>
    </i>
    <i r="1">
      <x v="91"/>
      <x v="91"/>
      <x v="1"/>
      <x v="31"/>
      <x v="1"/>
    </i>
    <i r="1">
      <x v="92"/>
      <x v="92"/>
      <x/>
      <x v="33"/>
      <x v="1"/>
    </i>
    <i r="1">
      <x v="93"/>
      <x v="94"/>
      <x v="3"/>
      <x v="23"/>
      <x v="1"/>
    </i>
    <i r="1">
      <x v="94"/>
      <x v="95"/>
      <x v="5"/>
      <x v="27"/>
      <x v="1"/>
    </i>
    <i r="1">
      <x v="95"/>
      <x v="98"/>
      <x/>
      <x v="11"/>
      <x v="1"/>
    </i>
    <i r="1">
      <x v="96"/>
      <x v="99"/>
      <x v="2"/>
      <x v="24"/>
      <x/>
    </i>
    <i r="1">
      <x v="97"/>
      <x v="400"/>
      <x v="3"/>
      <x v="21"/>
      <x v="1"/>
    </i>
    <i r="1">
      <x v="98"/>
      <x v="56"/>
      <x v="4"/>
      <x v="20"/>
      <x v="1"/>
    </i>
    <i r="1">
      <x v="99"/>
      <x v="100"/>
      <x v="1"/>
      <x v="1"/>
      <x v="1"/>
    </i>
    <i r="1">
      <x v="100"/>
      <x v="82"/>
      <x v="1"/>
      <x v="26"/>
      <x v="1"/>
    </i>
    <i r="1">
      <x v="101"/>
      <x v="29"/>
      <x v="1"/>
      <x v="1"/>
      <x v="1"/>
    </i>
    <i r="1">
      <x v="102"/>
      <x v="93"/>
      <x/>
      <x/>
      <x v="1"/>
    </i>
    <i r="1">
      <x v="103"/>
      <x v="101"/>
      <x v="3"/>
      <x v="25"/>
      <x v="1"/>
    </i>
    <i r="1">
      <x v="104"/>
      <x v="96"/>
      <x v="2"/>
      <x v="34"/>
      <x v="1"/>
    </i>
    <i r="1">
      <x v="105"/>
      <x v="247"/>
      <x v="2"/>
      <x v="24"/>
      <x v="1"/>
    </i>
    <i r="1">
      <x v="106"/>
      <x v="107"/>
      <x v="3"/>
      <x v="25"/>
      <x v="1"/>
    </i>
    <i r="1">
      <x v="107"/>
      <x v="147"/>
      <x/>
      <x/>
      <x/>
    </i>
    <i r="1">
      <x v="108"/>
      <x v="105"/>
      <x v="3"/>
      <x v="23"/>
      <x v="1"/>
    </i>
    <i r="1">
      <x v="109"/>
      <x v="106"/>
      <x v="3"/>
      <x v="25"/>
      <x v="1"/>
    </i>
    <i r="1">
      <x v="110"/>
      <x v="274"/>
      <x v="4"/>
      <x v="28"/>
      <x v="1"/>
    </i>
    <i r="1">
      <x v="111"/>
      <x v="108"/>
      <x v="5"/>
      <x v="7"/>
      <x v="1"/>
    </i>
    <i r="1">
      <x v="112"/>
      <x v="110"/>
      <x v="4"/>
      <x v="15"/>
      <x v="1"/>
    </i>
    <i r="1">
      <x v="113"/>
      <x v="111"/>
      <x v="4"/>
      <x v="20"/>
      <x v="1"/>
    </i>
    <i r="1">
      <x v="115"/>
      <x v="114"/>
      <x v="2"/>
      <x v="34"/>
      <x/>
    </i>
    <i r="1">
      <x v="116"/>
      <x v="116"/>
      <x v="3"/>
      <x v="25"/>
      <x v="1"/>
    </i>
    <i r="1">
      <x v="117"/>
      <x v="117"/>
      <x v="3"/>
      <x v="25"/>
      <x v="1"/>
    </i>
    <i r="1">
      <x v="118"/>
      <x v="118"/>
      <x v="2"/>
      <x v="14"/>
      <x v="1"/>
    </i>
    <i r="1">
      <x v="119"/>
      <x v="413"/>
      <x v="2"/>
      <x v="32"/>
      <x/>
    </i>
    <i r="1">
      <x v="120"/>
      <x v="30"/>
      <x v="4"/>
      <x v="28"/>
      <x/>
    </i>
    <i r="1">
      <x v="121"/>
      <x v="119"/>
      <x v="2"/>
      <x v="9"/>
      <x v="1"/>
    </i>
    <i r="1">
      <x v="122"/>
      <x v="120"/>
      <x/>
      <x v="11"/>
      <x v="1"/>
    </i>
    <i r="1">
      <x v="124"/>
      <x v="394"/>
      <x v="3"/>
      <x v="25"/>
      <x v="1"/>
    </i>
    <i r="1">
      <x v="125"/>
      <x v="124"/>
      <x v="4"/>
      <x v="28"/>
      <x v="1"/>
    </i>
    <i r="1">
      <x v="126"/>
      <x v="125"/>
      <x v="5"/>
      <x v="36"/>
      <x v="1"/>
    </i>
    <i r="1">
      <x v="127"/>
      <x v="126"/>
      <x v="2"/>
      <x v="9"/>
      <x v="1"/>
    </i>
    <i r="1">
      <x v="128"/>
      <x v="408"/>
      <x v="5"/>
      <x v="7"/>
      <x v="1"/>
    </i>
    <i r="1">
      <x v="129"/>
      <x v="127"/>
      <x/>
      <x/>
      <x v="1"/>
    </i>
    <i r="1">
      <x v="130"/>
      <x v="131"/>
      <x/>
      <x v="33"/>
      <x v="1"/>
    </i>
    <i r="1">
      <x v="131"/>
      <x v="128"/>
      <x v="5"/>
      <x v="7"/>
      <x v="1"/>
    </i>
    <i r="1">
      <x v="132"/>
      <x v="137"/>
      <x v="4"/>
      <x v="20"/>
      <x v="1"/>
    </i>
    <i r="1">
      <x v="133"/>
      <x v="129"/>
      <x v="1"/>
      <x v="31"/>
      <x v="1"/>
    </i>
    <i r="1">
      <x v="134"/>
      <x v="130"/>
      <x v="1"/>
      <x v="1"/>
      <x v="1"/>
    </i>
    <i r="1">
      <x v="135"/>
      <x v="132"/>
      <x/>
      <x v="11"/>
      <x v="1"/>
    </i>
    <i r="1">
      <x v="136"/>
      <x v="133"/>
      <x v="4"/>
      <x v="15"/>
      <x v="1"/>
    </i>
    <i r="1">
      <x v="137"/>
      <x v="135"/>
      <x v="5"/>
      <x v="36"/>
      <x v="1"/>
    </i>
    <i r="1">
      <x v="138"/>
      <x v="136"/>
      <x/>
      <x/>
      <x v="1"/>
    </i>
    <i r="1">
      <x v="139"/>
      <x v="138"/>
      <x v="2"/>
      <x v="9"/>
      <x v="1"/>
    </i>
    <i r="1">
      <x v="140"/>
      <x v="360"/>
      <x v="4"/>
      <x v="28"/>
      <x v="1"/>
    </i>
    <i r="1">
      <x v="141"/>
      <x v="139"/>
      <x/>
      <x v="33"/>
      <x v="1"/>
    </i>
    <i r="1">
      <x v="142"/>
      <x v="140"/>
      <x/>
      <x v="33"/>
      <x v="1"/>
    </i>
    <i r="1">
      <x v="143"/>
      <x v="141"/>
      <x v="3"/>
      <x v="25"/>
      <x v="1"/>
    </i>
    <i r="1">
      <x v="144"/>
      <x v="142"/>
      <x/>
      <x v="3"/>
      <x v="1"/>
    </i>
    <i r="1">
      <x v="146"/>
      <x v="143"/>
      <x v="2"/>
      <x v="9"/>
      <x/>
    </i>
    <i r="1">
      <x v="147"/>
      <x v="145"/>
      <x v="1"/>
      <x v="16"/>
      <x v="1"/>
    </i>
    <i r="1">
      <x v="148"/>
      <x v="148"/>
      <x v="4"/>
      <x v="15"/>
      <x/>
    </i>
    <i r="1">
      <x v="149"/>
      <x v="149"/>
      <x v="2"/>
      <x v="9"/>
      <x v="1"/>
    </i>
    <i r="1">
      <x v="150"/>
      <x v="150"/>
      <x v="3"/>
      <x v="25"/>
      <x v="1"/>
    </i>
    <i r="1">
      <x v="151"/>
      <x v="153"/>
      <x v="1"/>
      <x v="31"/>
      <x v="1"/>
    </i>
    <i r="1">
      <x v="152"/>
      <x v="123"/>
      <x v="3"/>
      <x v="30"/>
      <x/>
    </i>
    <i r="1">
      <x v="153"/>
      <x v="155"/>
      <x v="1"/>
      <x v="31"/>
      <x v="1"/>
    </i>
    <i r="1">
      <x v="154"/>
      <x v="156"/>
      <x v="4"/>
      <x v="20"/>
      <x v="1"/>
    </i>
    <i r="1">
      <x v="155"/>
      <x v="157"/>
      <x v="3"/>
      <x v="25"/>
      <x v="1"/>
    </i>
    <i r="1">
      <x v="156"/>
      <x v="158"/>
      <x v="4"/>
      <x v="15"/>
      <x v="1"/>
    </i>
    <i r="1">
      <x v="157"/>
      <x v="159"/>
      <x v="3"/>
      <x v="23"/>
      <x v="1"/>
    </i>
    <i r="1">
      <x v="158"/>
      <x v="52"/>
      <x v="3"/>
      <x v="19"/>
      <x v="1"/>
    </i>
    <i r="1">
      <x v="160"/>
      <x v="160"/>
      <x v="2"/>
      <x v="34"/>
      <x v="1"/>
    </i>
    <i r="1">
      <x v="161"/>
      <x v="161"/>
      <x/>
      <x v="8"/>
      <x v="1"/>
    </i>
    <i r="1">
      <x v="162"/>
      <x v="162"/>
      <x v="5"/>
      <x v="36"/>
      <x v="1"/>
    </i>
    <i r="1">
      <x v="163"/>
      <x v="164"/>
      <x v="2"/>
      <x v="6"/>
      <x v="1"/>
    </i>
    <i r="1">
      <x v="165"/>
      <x v="152"/>
      <x/>
      <x v="8"/>
      <x v="1"/>
    </i>
    <i r="1">
      <x v="166"/>
      <x v="168"/>
      <x v="3"/>
      <x v="25"/>
      <x v="1"/>
    </i>
    <i r="1">
      <x v="167"/>
      <x v="167"/>
      <x v="1"/>
      <x v="1"/>
      <x v="1"/>
    </i>
    <i r="1">
      <x v="168"/>
      <x v="165"/>
      <x/>
      <x/>
      <x v="1"/>
    </i>
    <i r="1">
      <x v="169"/>
      <x v="163"/>
      <x v="3"/>
      <x v="25"/>
      <x v="1"/>
    </i>
    <i r="1">
      <x v="170"/>
      <x v="327"/>
      <x/>
      <x v="11"/>
      <x/>
    </i>
    <i r="1">
      <x v="171"/>
      <x v="242"/>
      <x v="5"/>
      <x v="27"/>
      <x v="1"/>
    </i>
    <i r="1">
      <x v="172"/>
      <x v="169"/>
      <x v="5"/>
      <x v="36"/>
      <x v="1"/>
    </i>
    <i r="1">
      <x v="173"/>
      <x v="170"/>
      <x v="2"/>
      <x v="9"/>
      <x v="1"/>
    </i>
    <i r="1">
      <x v="174"/>
      <x v="171"/>
      <x v="1"/>
      <x v="31"/>
      <x v="1"/>
    </i>
    <i r="1">
      <x v="175"/>
      <x v="172"/>
      <x v="3"/>
      <x v="25"/>
      <x v="1"/>
    </i>
    <i r="1">
      <x v="176"/>
      <x v="174"/>
      <x v="3"/>
      <x v="25"/>
      <x v="1"/>
    </i>
    <i r="1">
      <x v="177"/>
      <x v="175"/>
      <x v="2"/>
      <x v="9"/>
      <x/>
    </i>
    <i r="1">
      <x v="178"/>
      <x v="176"/>
      <x v="4"/>
      <x v="22"/>
      <x v="1"/>
    </i>
    <i r="1">
      <x v="179"/>
      <x v="177"/>
      <x v="4"/>
      <x v="22"/>
      <x v="1"/>
    </i>
    <i r="1">
      <x v="181"/>
      <x v="348"/>
      <x v="3"/>
      <x v="25"/>
      <x v="1"/>
    </i>
    <i r="1">
      <x v="183"/>
      <x v="375"/>
      <x v="3"/>
      <x v="23"/>
      <x/>
    </i>
    <i r="1">
      <x v="184"/>
      <x v="179"/>
      <x v="2"/>
      <x v="9"/>
      <x v="1"/>
    </i>
    <i r="1">
      <x v="186"/>
      <x v="180"/>
      <x v="3"/>
      <x v="23"/>
      <x/>
    </i>
    <i r="1">
      <x v="188"/>
      <x v="181"/>
      <x/>
      <x v="33"/>
      <x v="1"/>
    </i>
    <i r="1">
      <x v="190"/>
      <x v="49"/>
      <x v="3"/>
      <x v="21"/>
      <x/>
    </i>
    <i r="1">
      <x v="191"/>
      <x v="184"/>
      <x v="5"/>
      <x v="27"/>
      <x v="1"/>
    </i>
    <i r="1">
      <x v="192"/>
      <x v="185"/>
      <x v="4"/>
      <x v="28"/>
      <x v="1"/>
    </i>
    <i r="1">
      <x v="193"/>
      <x v="186"/>
      <x v="5"/>
      <x v="7"/>
      <x v="1"/>
    </i>
    <i r="1">
      <x v="194"/>
      <x v="191"/>
      <x v="5"/>
      <x v="7"/>
      <x v="1"/>
    </i>
    <i r="1">
      <x v="195"/>
      <x v="173"/>
      <x v="3"/>
      <x v="25"/>
      <x v="1"/>
    </i>
    <i r="1">
      <x v="196"/>
      <x v="178"/>
      <x v="3"/>
      <x v="25"/>
      <x v="1"/>
    </i>
    <i r="1">
      <x v="197"/>
      <x v="189"/>
      <x v="4"/>
      <x v="28"/>
      <x v="1"/>
    </i>
    <i r="1">
      <x v="199"/>
      <x v="190"/>
      <x v="1"/>
      <x v="31"/>
      <x/>
    </i>
    <i r="1">
      <x v="200"/>
      <x v="188"/>
      <x v="2"/>
      <x v="6"/>
      <x v="1"/>
    </i>
    <i r="1">
      <x v="201"/>
      <x v="154"/>
      <x v="3"/>
      <x v="10"/>
      <x/>
    </i>
    <i r="1">
      <x v="202"/>
      <x v="193"/>
      <x/>
      <x v="33"/>
      <x v="1"/>
    </i>
    <i r="1">
      <x v="203"/>
      <x v="192"/>
      <x/>
      <x v="3"/>
      <x v="1"/>
    </i>
    <i r="1">
      <x v="204"/>
      <x v="194"/>
      <x v="5"/>
      <x v="36"/>
      <x/>
    </i>
    <i r="1">
      <x v="205"/>
      <x v="244"/>
      <x v="5"/>
      <x v="27"/>
      <x/>
    </i>
    <i r="1">
      <x v="207"/>
      <x v="197"/>
      <x v="1"/>
      <x v="12"/>
      <x v="1"/>
    </i>
    <i r="1">
      <x v="208"/>
      <x v="198"/>
      <x v="3"/>
      <x v="30"/>
      <x v="1"/>
    </i>
    <i r="1">
      <x v="209"/>
      <x v="199"/>
      <x v="3"/>
      <x v="23"/>
      <x v="1"/>
    </i>
    <i r="1">
      <x v="210"/>
      <x v="200"/>
      <x/>
      <x v="33"/>
      <x v="1"/>
    </i>
    <i r="1">
      <x v="211"/>
      <x v="202"/>
      <x v="5"/>
      <x v="27"/>
      <x v="1"/>
    </i>
    <i r="1">
      <x v="212"/>
      <x v="203"/>
      <x v="5"/>
      <x v="7"/>
      <x v="1"/>
    </i>
    <i r="1">
      <x v="214"/>
      <x v="205"/>
      <x v="1"/>
      <x v="31"/>
      <x v="1"/>
    </i>
    <i r="1">
      <x v="215"/>
      <x v="201"/>
      <x v="2"/>
      <x v="34"/>
      <x v="1"/>
    </i>
    <i r="1">
      <x v="216"/>
      <x v="204"/>
      <x v="1"/>
      <x v="1"/>
      <x v="1"/>
    </i>
    <i r="1">
      <x v="217"/>
      <x v="206"/>
      <x v="2"/>
      <x v="29"/>
      <x v="1"/>
    </i>
    <i r="1">
      <x v="218"/>
      <x v="208"/>
      <x v="4"/>
      <x v="15"/>
      <x v="1"/>
    </i>
    <i r="1">
      <x v="219"/>
      <x v="209"/>
      <x v="1"/>
      <x v="1"/>
      <x v="1"/>
    </i>
    <i r="1">
      <x v="220"/>
      <x v="211"/>
      <x/>
      <x/>
      <x v="1"/>
    </i>
    <i r="1">
      <x v="221"/>
      <x v="212"/>
      <x v="5"/>
      <x v="36"/>
      <x v="1"/>
    </i>
    <i r="1">
      <x v="222"/>
      <x v="213"/>
      <x v="4"/>
      <x v="28"/>
      <x v="1"/>
    </i>
    <i r="1">
      <x v="224"/>
      <x v="214"/>
      <x/>
      <x v="11"/>
      <x/>
    </i>
    <i r="1">
      <x v="225"/>
      <x v="216"/>
      <x v="1"/>
      <x v="31"/>
      <x v="1"/>
    </i>
    <i r="1">
      <x v="226"/>
      <x v="217"/>
      <x v="5"/>
      <x v="7"/>
      <x v="1"/>
    </i>
    <i r="1">
      <x v="227"/>
      <x v="218"/>
      <x v="2"/>
      <x v="9"/>
      <x v="1"/>
    </i>
    <i r="1">
      <x v="228"/>
      <x v="391"/>
      <x v="3"/>
      <x v="19"/>
      <x v="1"/>
    </i>
    <i r="1">
      <x v="230"/>
      <x v="220"/>
      <x v="2"/>
      <x v="9"/>
      <x v="1"/>
    </i>
    <i r="1">
      <x v="231"/>
      <x v="222"/>
      <x v="2"/>
      <x v="29"/>
      <x v="1"/>
    </i>
    <i r="1">
      <x v="232"/>
      <x v="224"/>
      <x v="3"/>
      <x v="23"/>
      <x v="1"/>
    </i>
    <i r="1">
      <x v="233"/>
      <x v="17"/>
      <x v="4"/>
      <x v="20"/>
      <x v="1"/>
    </i>
    <i r="1">
      <x v="234"/>
      <x v="223"/>
      <x v="3"/>
      <x v="25"/>
      <x v="1"/>
    </i>
    <i r="1">
      <x v="235"/>
      <x v="225"/>
      <x/>
      <x v="17"/>
      <x v="1"/>
    </i>
    <i r="1">
      <x v="236"/>
      <x v="238"/>
      <x/>
      <x/>
      <x v="1"/>
    </i>
    <i r="1">
      <x v="237"/>
      <x v="227"/>
      <x v="1"/>
      <x v="16"/>
      <x/>
    </i>
    <i r="1">
      <x v="239"/>
      <x v="228"/>
      <x v="1"/>
      <x v="26"/>
      <x v="1"/>
    </i>
    <i r="1">
      <x v="240"/>
      <x v="231"/>
      <x v="1"/>
      <x v="1"/>
      <x v="1"/>
    </i>
    <i r="1">
      <x v="241"/>
      <x v="232"/>
      <x v="5"/>
      <x v="36"/>
      <x v="1"/>
    </i>
    <i r="1">
      <x v="242"/>
      <x v="233"/>
      <x v="5"/>
      <x v="7"/>
      <x v="1"/>
    </i>
    <i r="1">
      <x v="243"/>
      <x v="221"/>
      <x v="2"/>
      <x v="6"/>
      <x v="1"/>
    </i>
    <i r="1">
      <x v="244"/>
      <x v="235"/>
      <x v="2"/>
      <x v="9"/>
      <x v="1"/>
    </i>
    <i r="1">
      <x v="245"/>
      <x v="226"/>
      <x v="4"/>
      <x v="28"/>
      <x/>
    </i>
    <i r="1">
      <x v="246"/>
      <x v="396"/>
      <x/>
      <x/>
      <x v="1"/>
    </i>
    <i r="1">
      <x v="247"/>
      <x v="236"/>
      <x v="4"/>
      <x v="28"/>
      <x v="1"/>
    </i>
    <i r="1">
      <x v="249"/>
      <x v="237"/>
      <x v="3"/>
      <x v="23"/>
      <x v="1"/>
    </i>
    <i r="1">
      <x v="250"/>
      <x v="215"/>
      <x v="1"/>
      <x v="31"/>
      <x v="1"/>
    </i>
    <i r="1">
      <x v="251"/>
      <x v="239"/>
      <x v="5"/>
      <x v="7"/>
      <x v="1"/>
    </i>
    <i r="1">
      <x v="252"/>
      <x v="240"/>
      <x/>
      <x v="11"/>
      <x/>
    </i>
    <i r="1">
      <x v="253"/>
      <x v="309"/>
      <x v="3"/>
      <x v="23"/>
      <x/>
    </i>
    <i r="1">
      <x v="254"/>
      <x v="254"/>
      <x v="4"/>
      <x v="22"/>
      <x/>
    </i>
    <i r="1">
      <x v="255"/>
      <x v="255"/>
      <x v="3"/>
      <x v="25"/>
      <x v="1"/>
    </i>
    <i r="1">
      <x v="256"/>
      <x v="256"/>
      <x v="1"/>
      <x v="26"/>
      <x v="1"/>
    </i>
    <i r="1">
      <x v="258"/>
      <x v="332"/>
      <x v="3"/>
      <x v="4"/>
      <x/>
    </i>
    <i r="1">
      <x v="259"/>
      <x v="257"/>
      <x v="1"/>
      <x v="31"/>
      <x v="1"/>
    </i>
    <i r="1">
      <x v="260"/>
      <x v="264"/>
      <x/>
      <x v="33"/>
      <x v="1"/>
    </i>
    <i r="1">
      <x v="261"/>
      <x v="258"/>
      <x v="3"/>
      <x v="30"/>
      <x v="1"/>
    </i>
    <i r="1">
      <x v="262"/>
      <x v="259"/>
      <x v="2"/>
      <x v="9"/>
      <x v="1"/>
    </i>
    <i r="1">
      <x v="263"/>
      <x v="389"/>
      <x/>
      <x v="17"/>
      <x/>
    </i>
    <i r="1">
      <x v="264"/>
      <x v="260"/>
      <x v="2"/>
      <x v="9"/>
      <x v="1"/>
    </i>
    <i r="1">
      <x v="265"/>
      <x v="72"/>
      <x v="4"/>
      <x v="20"/>
      <x v="1"/>
    </i>
    <i r="1">
      <x v="266"/>
      <x v="294"/>
      <x v="3"/>
      <x v="25"/>
      <x v="1"/>
    </i>
    <i r="1">
      <x v="267"/>
      <x v="250"/>
      <x v="5"/>
      <x v="27"/>
      <x v="1"/>
    </i>
    <i r="1">
      <x v="268"/>
      <x v="387"/>
      <x v="2"/>
      <x v="35"/>
      <x/>
    </i>
    <i r="1">
      <x v="269"/>
      <x v="252"/>
      <x v="1"/>
      <x v="12"/>
      <x v="1"/>
    </i>
    <i r="1">
      <x v="271"/>
      <x v="261"/>
      <x v="5"/>
      <x v="7"/>
      <x v="1"/>
    </i>
    <i r="1">
      <x v="272"/>
      <x v="262"/>
      <x v="3"/>
      <x v="30"/>
      <x v="1"/>
    </i>
    <i r="1">
      <x v="273"/>
      <x v="248"/>
      <x v="3"/>
      <x v="30"/>
      <x/>
    </i>
    <i r="1">
      <x v="274"/>
      <x v="67"/>
      <x v="1"/>
      <x v="16"/>
      <x v="1"/>
    </i>
    <i r="1">
      <x v="275"/>
      <x v="265"/>
      <x v="2"/>
      <x v="6"/>
      <x v="1"/>
    </i>
    <i r="1">
      <x v="276"/>
      <x v="266"/>
      <x v="2"/>
      <x v="9"/>
      <x v="1"/>
    </i>
    <i r="1">
      <x v="277"/>
      <x v="251"/>
      <x v="5"/>
      <x v="7"/>
      <x v="1"/>
    </i>
    <i r="1">
      <x v="279"/>
      <x v="267"/>
      <x/>
      <x/>
      <x v="1"/>
    </i>
    <i r="1">
      <x v="280"/>
      <x v="263"/>
      <x v="4"/>
      <x v="20"/>
      <x v="1"/>
    </i>
    <i r="1">
      <x v="282"/>
      <x v="412"/>
      <x v="3"/>
      <x v="21"/>
      <x v="1"/>
    </i>
    <i r="1">
      <x v="283"/>
      <x v="249"/>
      <x v="4"/>
      <x v="22"/>
      <x v="1"/>
    </i>
    <i r="1">
      <x v="284"/>
      <x v="269"/>
      <x v="5"/>
      <x v="27"/>
      <x/>
    </i>
    <i r="1">
      <x v="285"/>
      <x v="271"/>
      <x v="4"/>
      <x v="22"/>
      <x v="1"/>
    </i>
    <i r="1">
      <x v="286"/>
      <x v="296"/>
      <x v="4"/>
      <x v="28"/>
      <x v="1"/>
    </i>
    <i r="1">
      <x v="287"/>
      <x v="272"/>
      <x v="3"/>
      <x v="25"/>
      <x v="1"/>
    </i>
    <i r="1">
      <x v="288"/>
      <x v="273"/>
      <x v="3"/>
      <x v="25"/>
      <x v="1"/>
    </i>
    <i r="1">
      <x v="289"/>
      <x v="276"/>
      <x v="5"/>
      <x v="36"/>
      <x v="1"/>
    </i>
    <i r="1">
      <x v="290"/>
      <x v="277"/>
      <x v="4"/>
      <x v="20"/>
      <x v="1"/>
    </i>
    <i r="1">
      <x v="291"/>
      <x v="280"/>
      <x v="2"/>
      <x v="34"/>
      <x v="1"/>
    </i>
    <i r="1">
      <x v="292"/>
      <x v="281"/>
      <x v="1"/>
      <x v="1"/>
      <x v="1"/>
    </i>
    <i r="1">
      <x v="293"/>
      <x v="283"/>
      <x v="3"/>
      <x v="25"/>
      <x v="1"/>
    </i>
    <i r="1">
      <x v="294"/>
      <x v="83"/>
      <x v="2"/>
      <x v="24"/>
      <x/>
    </i>
    <i r="1">
      <x v="295"/>
      <x v="282"/>
      <x v="5"/>
      <x v="27"/>
      <x v="1"/>
    </i>
    <i r="1">
      <x v="296"/>
      <x v="275"/>
      <x v="3"/>
      <x v="25"/>
      <x v="1"/>
    </i>
    <i r="1">
      <x v="297"/>
      <x v="284"/>
      <x v="3"/>
      <x v="25"/>
      <x v="1"/>
    </i>
    <i r="1">
      <x v="298"/>
      <x v="285"/>
      <x v="2"/>
      <x v="24"/>
      <x v="1"/>
    </i>
    <i r="1">
      <x v="299"/>
      <x v="411"/>
      <x v="1"/>
      <x v="31"/>
      <x v="1"/>
    </i>
    <i r="1">
      <x v="300"/>
      <x v="286"/>
      <x/>
      <x v="8"/>
      <x v="1"/>
    </i>
    <i r="1">
      <x v="301"/>
      <x v="287"/>
      <x v="3"/>
      <x v="19"/>
      <x v="1"/>
    </i>
    <i r="1">
      <x v="302"/>
      <x v="288"/>
      <x v="4"/>
      <x v="28"/>
      <x v="1"/>
    </i>
    <i r="1">
      <x v="303"/>
      <x v="289"/>
      <x v="3"/>
      <x v="23"/>
      <x/>
    </i>
    <i r="1">
      <x v="304"/>
      <x v="290"/>
      <x/>
      <x v="33"/>
      <x v="1"/>
    </i>
    <i r="1">
      <x v="306"/>
      <x v="291"/>
      <x v="1"/>
      <x v="16"/>
      <x v="1"/>
    </i>
    <i r="1">
      <x v="307"/>
      <x v="308"/>
      <x/>
      <x v="3"/>
      <x v="1"/>
    </i>
    <i r="1">
      <x v="308"/>
      <x v="293"/>
      <x/>
      <x v="33"/>
      <x v="1"/>
    </i>
    <i r="1">
      <x v="309"/>
      <x v="295"/>
      <x v="3"/>
      <x v="25"/>
      <x v="1"/>
    </i>
    <i r="1">
      <x v="310"/>
      <x v="297"/>
      <x v="3"/>
      <x v="23"/>
      <x v="1"/>
    </i>
    <i r="1">
      <x v="311"/>
      <x v="298"/>
      <x/>
      <x/>
      <x v="1"/>
    </i>
    <i r="1">
      <x v="312"/>
      <x v="299"/>
      <x/>
      <x v="8"/>
      <x v="1"/>
    </i>
    <i r="1">
      <x v="313"/>
      <x v="300"/>
      <x v="3"/>
      <x v="25"/>
      <x v="1"/>
    </i>
    <i r="1">
      <x v="314"/>
      <x v="388"/>
      <x v="5"/>
      <x v="7"/>
      <x v="1"/>
    </i>
    <i r="1">
      <x v="316"/>
      <x v="301"/>
      <x v="5"/>
      <x v="7"/>
      <x v="1"/>
    </i>
    <i r="1">
      <x v="317"/>
      <x v="302"/>
      <x v="3"/>
      <x v="30"/>
      <x v="1"/>
    </i>
    <i r="1">
      <x v="318"/>
      <x v="305"/>
      <x v="2"/>
      <x v="24"/>
      <x v="1"/>
    </i>
    <i r="1">
      <x v="319"/>
      <x v="409"/>
      <x v="2"/>
      <x v="29"/>
      <x v="1"/>
    </i>
    <i r="1">
      <x v="320"/>
      <x v="306"/>
      <x v="1"/>
      <x v="16"/>
      <x v="1"/>
    </i>
    <i r="1">
      <x v="321"/>
      <x v="307"/>
      <x v="3"/>
      <x v="23"/>
      <x/>
    </i>
    <i r="1">
      <x v="322"/>
      <x v="310"/>
      <x v="5"/>
      <x v="7"/>
      <x v="1"/>
    </i>
    <i r="1">
      <x v="323"/>
      <x v="121"/>
      <x v="4"/>
      <x v="15"/>
      <x/>
    </i>
    <i r="1">
      <x v="324"/>
      <x v="311"/>
      <x v="5"/>
      <x v="7"/>
      <x v="1"/>
    </i>
    <i r="1">
      <x v="326"/>
      <x v="65"/>
      <x v="1"/>
      <x v="26"/>
      <x/>
    </i>
    <i r="1">
      <x v="327"/>
      <x v="312"/>
      <x v="2"/>
      <x v="34"/>
      <x v="1"/>
    </i>
    <i r="1">
      <x v="328"/>
      <x v="321"/>
      <x v="1"/>
      <x v="26"/>
      <x v="1"/>
    </i>
    <i r="1">
      <x v="329"/>
      <x v="313"/>
      <x/>
      <x/>
      <x v="1"/>
    </i>
    <i r="1">
      <x v="331"/>
      <x v="113"/>
      <x v="5"/>
      <x v="27"/>
      <x v="1"/>
    </i>
    <i r="1">
      <x v="332"/>
      <x v="314"/>
      <x v="3"/>
      <x v="23"/>
      <x v="1"/>
    </i>
    <i r="1">
      <x v="333"/>
      <x v="315"/>
      <x v="2"/>
      <x v="34"/>
      <x v="1"/>
    </i>
    <i r="1">
      <x v="334"/>
      <x v="316"/>
      <x/>
      <x/>
      <x v="1"/>
    </i>
    <i r="1">
      <x v="335"/>
      <x v="317"/>
      <x v="5"/>
      <x v="36"/>
      <x v="1"/>
    </i>
    <i r="1">
      <x v="336"/>
      <x v="318"/>
      <x v="5"/>
      <x v="36"/>
      <x v="1"/>
    </i>
    <i r="1">
      <x v="337"/>
      <x v="319"/>
      <x/>
      <x v="8"/>
      <x v="1"/>
    </i>
    <i r="1">
      <x v="338"/>
      <x v="320"/>
      <x v="5"/>
      <x v="7"/>
      <x v="1"/>
    </i>
    <i r="1">
      <x v="339"/>
      <x v="322"/>
      <x v="5"/>
      <x v="7"/>
      <x v="1"/>
    </i>
    <i r="1">
      <x v="340"/>
      <x v="323"/>
      <x/>
      <x/>
      <x v="1"/>
    </i>
    <i r="1">
      <x v="341"/>
      <x v="324"/>
      <x v="1"/>
      <x v="31"/>
      <x v="1"/>
    </i>
    <i r="1">
      <x v="342"/>
      <x v="399"/>
      <x v="3"/>
      <x v="19"/>
      <x/>
    </i>
    <i r="1">
      <x v="343"/>
      <x v="325"/>
      <x v="2"/>
      <x v="9"/>
      <x v="1"/>
    </i>
    <i r="1">
      <x v="345"/>
      <x v="326"/>
      <x v="2"/>
      <x v="24"/>
      <x/>
    </i>
    <i r="1">
      <x v="347"/>
      <x v="329"/>
      <x v="2"/>
      <x v="9"/>
      <x v="1"/>
    </i>
    <i r="1">
      <x v="348"/>
      <x v="330"/>
      <x v="2"/>
      <x v="29"/>
      <x v="1"/>
    </i>
    <i r="1">
      <x v="349"/>
      <x v="328"/>
      <x v="5"/>
      <x v="7"/>
      <x v="1"/>
    </i>
    <i r="1">
      <x v="350"/>
      <x v="333"/>
      <x v="3"/>
      <x v="25"/>
      <x v="1"/>
    </i>
    <i r="1">
      <x v="351"/>
      <x v="334"/>
      <x v="1"/>
      <x v="16"/>
      <x v="1"/>
    </i>
    <i r="1">
      <x v="352"/>
      <x v="335"/>
      <x v="1"/>
      <x v="31"/>
      <x v="1"/>
    </i>
    <i r="1">
      <x v="353"/>
      <x v="336"/>
      <x v="5"/>
      <x v="7"/>
      <x v="1"/>
    </i>
    <i r="1">
      <x v="354"/>
      <x v="41"/>
      <x v="2"/>
      <x v="14"/>
      <x v="1"/>
    </i>
    <i r="1">
      <x v="356"/>
      <x v="182"/>
      <x v="1"/>
      <x v="12"/>
      <x/>
    </i>
    <i r="1">
      <x v="357"/>
      <x v="337"/>
      <x v="4"/>
      <x v="22"/>
      <x v="1"/>
    </i>
    <i r="1">
      <x v="358"/>
      <x v="4"/>
      <x v="3"/>
      <x v="21"/>
      <x/>
    </i>
    <i r="1">
      <x v="359"/>
      <x v="338"/>
      <x/>
      <x v="33"/>
      <x v="1"/>
    </i>
    <i r="1">
      <x v="360"/>
      <x v="339"/>
      <x v="3"/>
      <x v="25"/>
      <x v="1"/>
    </i>
    <i r="1">
      <x v="361"/>
      <x v="245"/>
      <x v="2"/>
      <x v="6"/>
      <x/>
    </i>
    <i r="1">
      <x v="362"/>
      <x v="340"/>
      <x v="3"/>
      <x v="30"/>
      <x v="1"/>
    </i>
    <i r="1">
      <x v="363"/>
      <x v="341"/>
      <x v="1"/>
      <x v="1"/>
      <x v="1"/>
    </i>
    <i r="1">
      <x v="364"/>
      <x v="342"/>
      <x/>
      <x v="33"/>
      <x v="1"/>
    </i>
    <i r="1">
      <x v="365"/>
      <x v="343"/>
      <x v="4"/>
      <x v="20"/>
      <x v="1"/>
    </i>
    <i r="1">
      <x v="367"/>
      <x v="109"/>
      <x v="3"/>
      <x v="10"/>
      <x v="1"/>
    </i>
    <i r="1">
      <x v="368"/>
      <x v="243"/>
      <x v="3"/>
      <x v="4"/>
      <x/>
    </i>
    <i r="1">
      <x v="369"/>
      <x v="345"/>
      <x v="1"/>
      <x v="1"/>
      <x v="1"/>
    </i>
    <i r="1">
      <x v="370"/>
      <x v="347"/>
      <x/>
      <x v="8"/>
      <x v="1"/>
    </i>
    <i r="1">
      <x v="371"/>
      <x v="346"/>
      <x/>
      <x v="33"/>
      <x v="1"/>
    </i>
    <i r="1">
      <x v="372"/>
      <x v="349"/>
      <x v="2"/>
      <x v="9"/>
      <x v="1"/>
    </i>
    <i r="1">
      <x v="373"/>
      <x v="350"/>
      <x/>
      <x/>
      <x v="1"/>
    </i>
    <i r="1">
      <x v="374"/>
      <x v="351"/>
      <x v="4"/>
      <x v="20"/>
      <x v="1"/>
    </i>
    <i r="1">
      <x v="377"/>
      <x v="352"/>
      <x v="1"/>
      <x v="26"/>
      <x v="1"/>
    </i>
    <i r="1">
      <x v="378"/>
      <x v="353"/>
      <x v="1"/>
      <x v="31"/>
      <x v="1"/>
    </i>
    <i r="1">
      <x v="379"/>
      <x v="354"/>
      <x v="4"/>
      <x v="20"/>
      <x v="1"/>
    </i>
    <i r="1">
      <x v="380"/>
      <x v="355"/>
      <x v="5"/>
      <x v="27"/>
      <x v="1"/>
    </i>
    <i r="1">
      <x v="381"/>
      <x v="357"/>
      <x v="2"/>
      <x v="9"/>
      <x/>
    </i>
    <i r="1">
      <x v="383"/>
      <x v="48"/>
      <x v="2"/>
      <x v="6"/>
      <x v="1"/>
    </i>
    <i r="1">
      <x v="384"/>
      <x v="358"/>
      <x v="3"/>
      <x v="25"/>
      <x v="1"/>
    </i>
    <i r="1">
      <x v="385"/>
      <x/>
      <x v="2"/>
      <x v="9"/>
      <x v="1"/>
    </i>
    <i r="1">
      <x v="386"/>
      <x v="392"/>
      <x v="3"/>
      <x v="19"/>
      <x v="1"/>
    </i>
    <i r="1">
      <x v="387"/>
      <x v="359"/>
      <x v="4"/>
      <x v="20"/>
      <x v="1"/>
    </i>
    <i r="1">
      <x v="388"/>
      <x v="234"/>
      <x v="1"/>
      <x v="26"/>
      <x/>
    </i>
    <i r="1">
      <x v="389"/>
      <x v="361"/>
      <x v="3"/>
      <x v="30"/>
      <x v="1"/>
    </i>
    <i r="1">
      <x v="390"/>
      <x v="362"/>
      <x/>
      <x/>
      <x v="1"/>
    </i>
    <i r="1">
      <x v="391"/>
      <x v="363"/>
      <x v="5"/>
      <x v="7"/>
      <x v="1"/>
    </i>
    <i r="1">
      <x v="392"/>
      <x v="364"/>
      <x v="5"/>
      <x v="36"/>
      <x v="1"/>
    </i>
    <i r="1">
      <x v="393"/>
      <x v="374"/>
      <x v="4"/>
      <x v="22"/>
      <x v="1"/>
    </i>
    <i r="1">
      <x v="394"/>
      <x v="365"/>
      <x v="4"/>
      <x v="15"/>
      <x v="1"/>
    </i>
    <i r="1">
      <x v="395"/>
      <x v="196"/>
      <x v="1"/>
      <x v="26"/>
      <x v="1"/>
    </i>
    <i r="1">
      <x v="396"/>
      <x v="367"/>
      <x/>
      <x/>
      <x v="1"/>
    </i>
    <i r="1">
      <x v="397"/>
      <x v="369"/>
      <x v="2"/>
      <x v="9"/>
      <x v="1"/>
    </i>
    <i r="1">
      <x v="398"/>
      <x v="144"/>
      <x v="1"/>
      <x v="31"/>
      <x v="1"/>
    </i>
    <i r="1">
      <x v="399"/>
      <x v="370"/>
      <x v="2"/>
      <x v="9"/>
      <x v="1"/>
    </i>
    <i r="1">
      <x v="400"/>
      <x v="371"/>
      <x v="4"/>
      <x v="28"/>
      <x v="1"/>
    </i>
    <i r="1">
      <x v="401"/>
      <x v="376"/>
      <x v="4"/>
      <x v="28"/>
      <x v="1"/>
    </i>
    <i r="1">
      <x v="402"/>
      <x v="372"/>
      <x v="2"/>
      <x v="24"/>
      <x/>
    </i>
    <i r="1">
      <x v="403"/>
      <x v="373"/>
      <x v="4"/>
      <x v="15"/>
      <x v="1"/>
    </i>
    <i r="1">
      <x v="404"/>
      <x v="383"/>
      <x v="1"/>
      <x v="1"/>
      <x v="1"/>
    </i>
    <i r="1">
      <x v="405"/>
      <x v="377"/>
      <x/>
      <x/>
      <x v="1"/>
    </i>
    <i r="1">
      <x v="406"/>
      <x v="378"/>
      <x/>
      <x/>
      <x v="1"/>
    </i>
    <i r="1">
      <x v="407"/>
      <x v="385"/>
      <x v="4"/>
      <x v="20"/>
      <x v="1"/>
    </i>
    <i r="1">
      <x v="408"/>
      <x v="380"/>
      <x v="1"/>
      <x v="16"/>
      <x v="1"/>
    </i>
    <i r="1">
      <x v="409"/>
      <x v="381"/>
      <x v="1"/>
      <x v="16"/>
      <x v="1"/>
    </i>
    <i r="1">
      <x v="410"/>
      <x v="386"/>
      <x v="5"/>
      <x v="36"/>
      <x v="1"/>
    </i>
    <i r="1">
      <x v="411"/>
      <x v="395"/>
      <x v="2"/>
      <x v="32"/>
      <x v="1"/>
    </i>
    <i r="1">
      <x v="412"/>
      <x v="279"/>
      <x/>
      <x/>
      <x v="1"/>
    </i>
    <i r="1">
      <x v="413"/>
      <x v="382"/>
      <x v="1"/>
      <x v="16"/>
      <x v="1"/>
    </i>
    <i r="1">
      <x v="414"/>
      <x v="246"/>
      <x v="3"/>
      <x v="4"/>
      <x v="1"/>
    </i>
    <i r="1">
      <x v="415"/>
      <x v="384"/>
      <x v="4"/>
      <x v="22"/>
      <x v="1"/>
    </i>
    <i t="default">
      <x/>
    </i>
    <i>
      <x v="1"/>
      <x/>
      <x v="6"/>
      <x v="3"/>
      <x v="25"/>
      <x v="1"/>
    </i>
    <i r="1">
      <x v="1"/>
      <x v="7"/>
      <x v="4"/>
      <x v="28"/>
      <x v="1"/>
    </i>
    <i r="1">
      <x v="2"/>
      <x v="19"/>
      <x v="1"/>
      <x v="16"/>
      <x v="1"/>
    </i>
    <i r="1">
      <x v="3"/>
      <x v="303"/>
      <x v="4"/>
      <x v="15"/>
      <x v="1"/>
    </i>
    <i r="1">
      <x v="4"/>
      <x v="1"/>
      <x v="3"/>
      <x v="19"/>
      <x/>
    </i>
    <i r="1">
      <x v="5"/>
      <x v="8"/>
      <x v="4"/>
      <x v="28"/>
      <x v="1"/>
    </i>
    <i r="1">
      <x v="6"/>
      <x v="13"/>
      <x v="2"/>
      <x v="9"/>
      <x v="1"/>
    </i>
    <i r="1">
      <x v="7"/>
      <x v="9"/>
      <x v="2"/>
      <x v="9"/>
      <x v="1"/>
    </i>
    <i r="1">
      <x v="8"/>
      <x v="47"/>
      <x v="4"/>
      <x v="20"/>
      <x/>
    </i>
    <i r="1">
      <x v="9"/>
      <x v="10"/>
      <x v="2"/>
      <x v="9"/>
      <x v="1"/>
    </i>
    <i r="1">
      <x v="10"/>
      <x v="11"/>
      <x v="5"/>
      <x v="7"/>
      <x v="1"/>
    </i>
    <i r="1">
      <x v="11"/>
      <x v="12"/>
      <x v="4"/>
      <x v="22"/>
      <x v="1"/>
    </i>
    <i r="1">
      <x v="12"/>
      <x v="398"/>
      <x v="1"/>
      <x v="37"/>
      <x/>
    </i>
    <i r="1">
      <x v="13"/>
      <x v="404"/>
      <x v="2"/>
      <x v="35"/>
      <x v="1"/>
    </i>
    <i r="1">
      <x v="14"/>
      <x v="15"/>
      <x v="4"/>
      <x v="22"/>
      <x v="1"/>
    </i>
    <i r="1">
      <x v="15"/>
      <x v="16"/>
      <x v="2"/>
      <x v="9"/>
      <x v="1"/>
    </i>
    <i r="1">
      <x v="16"/>
      <x v="18"/>
      <x v="4"/>
      <x v="22"/>
      <x v="1"/>
    </i>
    <i r="1">
      <x v="17"/>
      <x v="183"/>
      <x/>
      <x v="11"/>
      <x/>
    </i>
    <i r="1">
      <x v="18"/>
      <x v="20"/>
      <x v="3"/>
      <x v="25"/>
      <x v="1"/>
    </i>
    <i r="1">
      <x v="19"/>
      <x v="22"/>
      <x v="2"/>
      <x v="9"/>
      <x v="1"/>
    </i>
    <i r="1">
      <x v="20"/>
      <x v="40"/>
      <x v="3"/>
      <x v="23"/>
      <x v="1"/>
    </i>
    <i r="1">
      <x v="21"/>
      <x v="24"/>
      <x/>
      <x/>
      <x v="1"/>
    </i>
    <i r="1">
      <x v="22"/>
      <x v="278"/>
      <x v="2"/>
      <x v="14"/>
      <x v="1"/>
    </i>
    <i r="1">
      <x v="23"/>
      <x v="43"/>
      <x v="5"/>
      <x v="7"/>
      <x v="1"/>
    </i>
    <i r="1">
      <x v="24"/>
      <x v="25"/>
      <x/>
      <x v="11"/>
      <x v="1"/>
    </i>
    <i r="1">
      <x v="25"/>
      <x v="26"/>
      <x v="2"/>
      <x v="9"/>
      <x v="1"/>
    </i>
    <i r="1">
      <x v="26"/>
      <x v="27"/>
      <x v="2"/>
      <x v="24"/>
      <x v="1"/>
    </i>
    <i r="1">
      <x v="27"/>
      <x v="28"/>
      <x v="1"/>
      <x v="1"/>
      <x v="1"/>
    </i>
    <i r="1">
      <x v="29"/>
      <x v="32"/>
      <x/>
      <x/>
      <x v="1"/>
    </i>
    <i r="1">
      <x v="30"/>
      <x v="33"/>
      <x v="3"/>
      <x v="25"/>
      <x v="1"/>
    </i>
    <i r="1">
      <x v="31"/>
      <x v="112"/>
      <x v="5"/>
      <x v="36"/>
      <x v="1"/>
    </i>
    <i r="1">
      <x v="32"/>
      <x v="102"/>
      <x v="1"/>
      <x v="37"/>
      <x v="1"/>
    </i>
    <i r="1">
      <x v="33"/>
      <x v="35"/>
      <x v="1"/>
      <x v="16"/>
      <x v="1"/>
    </i>
    <i r="1">
      <x v="34"/>
      <x v="36"/>
      <x v="5"/>
      <x v="7"/>
      <x v="1"/>
    </i>
    <i r="1">
      <x v="35"/>
      <x v="146"/>
      <x v="1"/>
      <x v="37"/>
      <x v="1"/>
    </i>
    <i r="1">
      <x v="36"/>
      <x v="31"/>
      <x v="1"/>
      <x v="1"/>
      <x v="1"/>
    </i>
    <i r="1">
      <x v="37"/>
      <x v="37"/>
      <x/>
      <x v="33"/>
      <x v="1"/>
    </i>
    <i r="1">
      <x v="38"/>
      <x v="38"/>
      <x v="4"/>
      <x v="22"/>
      <x v="1"/>
    </i>
    <i r="1">
      <x v="39"/>
      <x v="39"/>
      <x/>
      <x v="8"/>
      <x v="1"/>
    </i>
    <i r="1">
      <x v="40"/>
      <x v="3"/>
      <x v="3"/>
      <x v="10"/>
      <x/>
    </i>
    <i r="1">
      <x v="41"/>
      <x v="42"/>
      <x v="4"/>
      <x v="20"/>
      <x v="1"/>
    </i>
    <i r="1">
      <x v="42"/>
      <x v="44"/>
      <x v="1"/>
      <x v="1"/>
      <x v="1"/>
    </i>
    <i r="1">
      <x v="43"/>
      <x v="45"/>
      <x v="1"/>
      <x v="1"/>
      <x v="1"/>
    </i>
    <i r="1">
      <x v="44"/>
      <x v="46"/>
      <x v="3"/>
      <x v="19"/>
      <x v="1"/>
    </i>
    <i r="1">
      <x v="45"/>
      <x v="50"/>
      <x/>
      <x v="33"/>
      <x v="1"/>
    </i>
    <i r="1">
      <x v="46"/>
      <x v="53"/>
      <x v="3"/>
      <x v="30"/>
      <x v="1"/>
    </i>
    <i r="1">
      <x v="48"/>
      <x v="57"/>
      <x/>
      <x/>
      <x v="1"/>
    </i>
    <i r="1">
      <x v="49"/>
      <x v="58"/>
      <x v="3"/>
      <x v="25"/>
      <x v="1"/>
    </i>
    <i r="1">
      <x v="50"/>
      <x v="241"/>
      <x v="5"/>
      <x v="36"/>
      <x v="1"/>
    </i>
    <i r="1">
      <x v="51"/>
      <x v="59"/>
      <x/>
      <x v="17"/>
      <x/>
    </i>
    <i r="1">
      <x v="52"/>
      <x v="14"/>
      <x v="1"/>
      <x v="12"/>
      <x v="1"/>
    </i>
    <i r="1">
      <x v="53"/>
      <x v="60"/>
      <x v="1"/>
      <x v="16"/>
      <x v="1"/>
    </i>
    <i r="1">
      <x v="54"/>
      <x v="304"/>
      <x v="3"/>
      <x v="23"/>
      <x v="1"/>
    </i>
    <i r="1">
      <x v="55"/>
      <x v="61"/>
      <x/>
      <x v="11"/>
      <x v="1"/>
    </i>
    <i r="1">
      <x v="56"/>
      <x v="62"/>
      <x v="4"/>
      <x v="28"/>
      <x v="1"/>
    </i>
    <i r="1">
      <x v="57"/>
      <x v="5"/>
      <x v="3"/>
      <x v="4"/>
      <x/>
    </i>
    <i r="1">
      <x v="58"/>
      <x v="73"/>
      <x v="2"/>
      <x v="35"/>
      <x v="1"/>
    </i>
    <i r="1">
      <x v="59"/>
      <x v="64"/>
      <x v="4"/>
      <x v="20"/>
      <x v="1"/>
    </i>
    <i r="1">
      <x v="60"/>
      <x v="68"/>
      <x v="4"/>
      <x v="22"/>
      <x v="1"/>
    </i>
    <i r="1">
      <x v="61"/>
      <x v="69"/>
      <x v="1"/>
      <x v="16"/>
      <x v="1"/>
    </i>
    <i r="1">
      <x v="62"/>
      <x v="166"/>
      <x/>
      <x v="18"/>
      <x v="1"/>
    </i>
    <i r="1">
      <x v="63"/>
      <x v="70"/>
      <x v="3"/>
      <x v="25"/>
      <x v="1"/>
    </i>
    <i r="1">
      <x v="64"/>
      <x v="71"/>
      <x v="1"/>
      <x v="26"/>
      <x v="1"/>
    </i>
    <i r="1">
      <x v="65"/>
      <x v="74"/>
      <x v="4"/>
      <x v="20"/>
      <x v="1"/>
    </i>
    <i r="1">
      <x v="67"/>
      <x v="75"/>
      <x v="5"/>
      <x v="27"/>
      <x v="1"/>
    </i>
    <i r="1">
      <x v="68"/>
      <x v="76"/>
      <x v="5"/>
      <x v="7"/>
      <x v="1"/>
    </i>
    <i r="1">
      <x v="69"/>
      <x v="78"/>
      <x v="4"/>
      <x v="22"/>
      <x v="1"/>
    </i>
    <i r="1">
      <x v="70"/>
      <x v="80"/>
      <x v="3"/>
      <x v="25"/>
      <x v="1"/>
    </i>
    <i r="1">
      <x v="71"/>
      <x v="81"/>
      <x/>
      <x/>
      <x v="1"/>
    </i>
    <i r="1">
      <x v="72"/>
      <x v="85"/>
      <x v="2"/>
      <x v="9"/>
      <x v="1"/>
    </i>
    <i r="1">
      <x v="73"/>
      <x v="86"/>
      <x v="4"/>
      <x v="28"/>
      <x v="1"/>
    </i>
    <i r="1">
      <x v="74"/>
      <x v="210"/>
      <x v="3"/>
      <x v="25"/>
      <x v="1"/>
    </i>
    <i r="1">
      <x v="75"/>
      <x v="407"/>
      <x v="2"/>
      <x v="38"/>
      <x/>
    </i>
    <i r="1">
      <x v="76"/>
      <x v="84"/>
      <x v="3"/>
      <x v="23"/>
      <x v="1"/>
    </i>
    <i r="1">
      <x v="77"/>
      <x v="393"/>
      <x v="3"/>
      <x v="25"/>
      <x/>
    </i>
    <i r="1">
      <x v="78"/>
      <x v="54"/>
      <x v="3"/>
      <x v="25"/>
      <x v="1"/>
    </i>
    <i r="1">
      <x v="79"/>
      <x v="195"/>
      <x v="2"/>
      <x v="9"/>
      <x v="1"/>
    </i>
    <i r="1">
      <x v="80"/>
      <x v="87"/>
      <x v="1"/>
      <x v="1"/>
      <x v="1"/>
    </i>
    <i r="1">
      <x v="81"/>
      <x v="403"/>
      <x v="1"/>
      <x v="37"/>
      <x/>
    </i>
    <i r="1">
      <x v="82"/>
      <x v="230"/>
      <x v="5"/>
      <x v="7"/>
      <x v="1"/>
    </i>
    <i r="1">
      <x v="83"/>
      <x v="104"/>
      <x/>
      <x v="11"/>
      <x v="1"/>
    </i>
    <i r="1">
      <x v="84"/>
      <x v="88"/>
      <x v="3"/>
      <x v="25"/>
      <x v="1"/>
    </i>
    <i r="1">
      <x v="85"/>
      <x v="34"/>
      <x v="2"/>
      <x v="38"/>
      <x v="1"/>
    </i>
    <i r="1">
      <x v="86"/>
      <x v="97"/>
      <x v="1"/>
      <x v="1"/>
      <x v="1"/>
    </i>
    <i r="1">
      <x v="87"/>
      <x v="89"/>
      <x v="1"/>
      <x v="16"/>
      <x v="1"/>
    </i>
    <i r="1">
      <x v="88"/>
      <x v="90"/>
      <x v="5"/>
      <x v="7"/>
      <x/>
    </i>
    <i r="1">
      <x v="89"/>
      <x v="410"/>
      <x v="3"/>
      <x v="23"/>
      <x v="1"/>
    </i>
    <i r="1">
      <x v="90"/>
      <x v="103"/>
      <x v="2"/>
      <x v="24"/>
      <x v="1"/>
    </i>
    <i r="1">
      <x v="91"/>
      <x v="91"/>
      <x v="1"/>
      <x v="31"/>
      <x v="1"/>
    </i>
    <i r="1">
      <x v="92"/>
      <x v="92"/>
      <x/>
      <x v="33"/>
      <x v="1"/>
    </i>
    <i r="1">
      <x v="93"/>
      <x v="94"/>
      <x v="3"/>
      <x v="23"/>
      <x v="1"/>
    </i>
    <i r="1">
      <x v="94"/>
      <x v="95"/>
      <x v="5"/>
      <x v="27"/>
      <x v="1"/>
    </i>
    <i r="1">
      <x v="95"/>
      <x v="98"/>
      <x/>
      <x v="11"/>
      <x v="1"/>
    </i>
    <i r="1">
      <x v="96"/>
      <x v="99"/>
      <x v="2"/>
      <x v="24"/>
      <x/>
    </i>
    <i r="1">
      <x v="97"/>
      <x v="400"/>
      <x v="3"/>
      <x v="21"/>
      <x v="1"/>
    </i>
    <i r="1">
      <x v="98"/>
      <x v="56"/>
      <x v="4"/>
      <x v="20"/>
      <x v="1"/>
    </i>
    <i r="1">
      <x v="100"/>
      <x v="82"/>
      <x v="1"/>
      <x v="26"/>
      <x v="1"/>
    </i>
    <i r="1">
      <x v="101"/>
      <x v="29"/>
      <x v="1"/>
      <x v="1"/>
      <x v="1"/>
    </i>
    <i r="1">
      <x v="102"/>
      <x v="93"/>
      <x/>
      <x/>
      <x v="1"/>
    </i>
    <i r="1">
      <x v="103"/>
      <x v="101"/>
      <x v="3"/>
      <x v="25"/>
      <x v="1"/>
    </i>
    <i r="1">
      <x v="104"/>
      <x v="96"/>
      <x v="2"/>
      <x v="34"/>
      <x v="1"/>
    </i>
    <i r="1">
      <x v="105"/>
      <x v="247"/>
      <x v="2"/>
      <x v="24"/>
      <x v="1"/>
    </i>
    <i r="1">
      <x v="106"/>
      <x v="107"/>
      <x v="3"/>
      <x v="25"/>
      <x v="1"/>
    </i>
    <i r="1">
      <x v="107"/>
      <x v="147"/>
      <x/>
      <x/>
      <x/>
    </i>
    <i r="1">
      <x v="108"/>
      <x v="105"/>
      <x v="3"/>
      <x v="23"/>
      <x v="1"/>
    </i>
    <i r="1">
      <x v="109"/>
      <x v="106"/>
      <x v="3"/>
      <x v="25"/>
      <x v="1"/>
    </i>
    <i r="1">
      <x v="110"/>
      <x v="274"/>
      <x v="4"/>
      <x v="28"/>
      <x v="1"/>
    </i>
    <i r="1">
      <x v="111"/>
      <x v="108"/>
      <x v="5"/>
      <x v="7"/>
      <x v="1"/>
    </i>
    <i r="1">
      <x v="112"/>
      <x v="110"/>
      <x v="4"/>
      <x v="15"/>
      <x v="1"/>
    </i>
    <i r="1">
      <x v="113"/>
      <x v="111"/>
      <x v="4"/>
      <x v="20"/>
      <x v="1"/>
    </i>
    <i r="1">
      <x v="114"/>
      <x v="151"/>
      <x/>
      <x v="13"/>
      <x v="1"/>
    </i>
    <i r="1">
      <x v="115"/>
      <x v="114"/>
      <x v="2"/>
      <x v="34"/>
      <x/>
    </i>
    <i r="1">
      <x v="116"/>
      <x v="116"/>
      <x v="3"/>
      <x v="25"/>
      <x v="1"/>
    </i>
    <i r="1">
      <x v="119"/>
      <x v="413"/>
      <x v="2"/>
      <x v="32"/>
      <x/>
    </i>
    <i r="1">
      <x v="120"/>
      <x v="30"/>
      <x v="4"/>
      <x v="28"/>
      <x/>
    </i>
    <i r="1">
      <x v="121"/>
      <x v="119"/>
      <x v="2"/>
      <x v="9"/>
      <x v="1"/>
    </i>
    <i r="1">
      <x v="122"/>
      <x v="120"/>
      <x/>
      <x v="11"/>
      <x v="1"/>
    </i>
    <i r="1">
      <x v="123"/>
      <x v="406"/>
      <x v="4"/>
      <x v="2"/>
      <x v="1"/>
    </i>
    <i r="1">
      <x v="125"/>
      <x v="124"/>
      <x v="4"/>
      <x v="28"/>
      <x v="1"/>
    </i>
    <i r="1">
      <x v="126"/>
      <x v="125"/>
      <x v="5"/>
      <x v="36"/>
      <x v="1"/>
    </i>
    <i r="1">
      <x v="127"/>
      <x v="126"/>
      <x v="2"/>
      <x v="9"/>
      <x v="1"/>
    </i>
    <i r="1">
      <x v="128"/>
      <x v="408"/>
      <x v="5"/>
      <x v="7"/>
      <x v="1"/>
    </i>
    <i r="1">
      <x v="129"/>
      <x v="127"/>
      <x/>
      <x/>
      <x v="1"/>
    </i>
    <i r="1">
      <x v="130"/>
      <x v="131"/>
      <x/>
      <x v="33"/>
      <x v="1"/>
    </i>
    <i r="1">
      <x v="131"/>
      <x v="128"/>
      <x v="5"/>
      <x v="7"/>
      <x v="1"/>
    </i>
    <i r="1">
      <x v="132"/>
      <x v="137"/>
      <x v="4"/>
      <x v="20"/>
      <x v="1"/>
    </i>
    <i r="1">
      <x v="133"/>
      <x v="129"/>
      <x v="1"/>
      <x v="31"/>
      <x v="1"/>
    </i>
    <i r="1">
      <x v="134"/>
      <x v="130"/>
      <x v="1"/>
      <x v="1"/>
      <x v="1"/>
    </i>
    <i r="1">
      <x v="135"/>
      <x v="132"/>
      <x/>
      <x v="11"/>
      <x v="1"/>
    </i>
    <i r="1">
      <x v="136"/>
      <x v="133"/>
      <x v="4"/>
      <x v="15"/>
      <x v="1"/>
    </i>
    <i r="1">
      <x v="137"/>
      <x v="135"/>
      <x v="5"/>
      <x v="36"/>
      <x v="1"/>
    </i>
    <i r="1">
      <x v="138"/>
      <x v="136"/>
      <x/>
      <x/>
      <x v="1"/>
    </i>
    <i r="1">
      <x v="140"/>
      <x v="360"/>
      <x v="4"/>
      <x v="28"/>
      <x v="1"/>
    </i>
    <i r="1">
      <x v="141"/>
      <x v="139"/>
      <x/>
      <x v="33"/>
      <x v="1"/>
    </i>
    <i r="1">
      <x v="142"/>
      <x v="140"/>
      <x/>
      <x v="33"/>
      <x v="1"/>
    </i>
    <i r="1">
      <x v="143"/>
      <x v="141"/>
      <x v="3"/>
      <x v="25"/>
      <x v="1"/>
    </i>
    <i r="1">
      <x v="144"/>
      <x v="142"/>
      <x/>
      <x v="3"/>
      <x v="1"/>
    </i>
    <i r="1">
      <x v="145"/>
      <x v="21"/>
      <x/>
      <x v="13"/>
      <x v="1"/>
    </i>
    <i r="1">
      <x v="146"/>
      <x v="143"/>
      <x v="2"/>
      <x v="9"/>
      <x/>
    </i>
    <i r="1">
      <x v="147"/>
      <x v="145"/>
      <x v="1"/>
      <x v="16"/>
      <x v="1"/>
    </i>
    <i r="1">
      <x v="148"/>
      <x v="148"/>
      <x v="4"/>
      <x v="15"/>
      <x/>
    </i>
    <i r="1">
      <x v="149"/>
      <x v="149"/>
      <x v="2"/>
      <x v="9"/>
      <x v="1"/>
    </i>
    <i r="1">
      <x v="150"/>
      <x v="150"/>
      <x v="3"/>
      <x v="25"/>
      <x v="1"/>
    </i>
    <i r="1">
      <x v="151"/>
      <x v="153"/>
      <x v="1"/>
      <x v="31"/>
      <x v="1"/>
    </i>
    <i r="1">
      <x v="152"/>
      <x v="123"/>
      <x v="3"/>
      <x v="30"/>
      <x/>
    </i>
    <i r="1">
      <x v="153"/>
      <x v="155"/>
      <x v="1"/>
      <x v="31"/>
      <x v="1"/>
    </i>
    <i r="1">
      <x v="154"/>
      <x v="156"/>
      <x v="4"/>
      <x v="20"/>
      <x v="1"/>
    </i>
    <i r="1">
      <x v="155"/>
      <x v="157"/>
      <x v="3"/>
      <x v="25"/>
      <x v="1"/>
    </i>
    <i r="1">
      <x v="156"/>
      <x v="158"/>
      <x v="4"/>
      <x v="15"/>
      <x v="1"/>
    </i>
    <i r="1">
      <x v="157"/>
      <x v="159"/>
      <x v="3"/>
      <x v="23"/>
      <x v="1"/>
    </i>
    <i r="1">
      <x v="158"/>
      <x v="52"/>
      <x v="3"/>
      <x v="19"/>
      <x v="1"/>
    </i>
    <i r="1">
      <x v="159"/>
      <x v="115"/>
      <x/>
      <x v="13"/>
      <x v="1"/>
    </i>
    <i r="1">
      <x v="160"/>
      <x v="160"/>
      <x v="2"/>
      <x v="34"/>
      <x v="1"/>
    </i>
    <i r="1">
      <x v="162"/>
      <x v="162"/>
      <x v="5"/>
      <x v="36"/>
      <x v="1"/>
    </i>
    <i r="1">
      <x v="163"/>
      <x v="164"/>
      <x v="2"/>
      <x v="6"/>
      <x v="1"/>
    </i>
    <i r="1">
      <x v="164"/>
      <x v="134"/>
      <x v="2"/>
      <x v="24"/>
      <x/>
    </i>
    <i r="1">
      <x v="165"/>
      <x v="152"/>
      <x/>
      <x v="8"/>
      <x v="1"/>
    </i>
    <i r="1">
      <x v="166"/>
      <x v="168"/>
      <x v="3"/>
      <x v="25"/>
      <x v="1"/>
    </i>
    <i r="1">
      <x v="167"/>
      <x v="167"/>
      <x v="1"/>
      <x v="1"/>
      <x v="1"/>
    </i>
    <i r="1">
      <x v="169"/>
      <x v="163"/>
      <x v="3"/>
      <x v="25"/>
      <x v="1"/>
    </i>
    <i r="1">
      <x v="170"/>
      <x v="327"/>
      <x/>
      <x v="11"/>
      <x/>
    </i>
    <i r="1">
      <x v="171"/>
      <x v="242"/>
      <x v="5"/>
      <x v="27"/>
      <x v="1"/>
    </i>
    <i r="1">
      <x v="172"/>
      <x v="169"/>
      <x v="5"/>
      <x v="36"/>
      <x v="1"/>
    </i>
    <i r="1">
      <x v="173"/>
      <x v="170"/>
      <x v="2"/>
      <x v="9"/>
      <x v="1"/>
    </i>
    <i r="1">
      <x v="174"/>
      <x v="171"/>
      <x v="1"/>
      <x v="31"/>
      <x v="1"/>
    </i>
    <i r="1">
      <x v="175"/>
      <x v="172"/>
      <x v="3"/>
      <x v="25"/>
      <x v="1"/>
    </i>
    <i r="1">
      <x v="176"/>
      <x v="174"/>
      <x v="3"/>
      <x v="25"/>
      <x v="1"/>
    </i>
    <i r="1">
      <x v="177"/>
      <x v="175"/>
      <x v="2"/>
      <x v="9"/>
      <x/>
    </i>
    <i r="1">
      <x v="178"/>
      <x v="176"/>
      <x v="4"/>
      <x v="22"/>
      <x v="1"/>
    </i>
    <i r="1">
      <x v="179"/>
      <x v="177"/>
      <x v="4"/>
      <x v="22"/>
      <x v="1"/>
    </i>
    <i r="1">
      <x v="180"/>
      <x v="207"/>
      <x/>
      <x v="13"/>
      <x v="1"/>
    </i>
    <i r="1">
      <x v="181"/>
      <x v="348"/>
      <x v="3"/>
      <x v="25"/>
      <x v="1"/>
    </i>
    <i r="1">
      <x v="182"/>
      <x v="415"/>
      <x v="4"/>
      <x v="2"/>
      <x v="1"/>
    </i>
    <i r="1">
      <x v="183"/>
      <x v="375"/>
      <x v="3"/>
      <x v="23"/>
      <x/>
    </i>
    <i r="1">
      <x v="184"/>
      <x v="179"/>
      <x v="2"/>
      <x v="9"/>
      <x v="1"/>
    </i>
    <i r="1">
      <x v="185"/>
      <x v="79"/>
      <x v="2"/>
      <x v="9"/>
      <x v="1"/>
    </i>
    <i r="1">
      <x v="186"/>
      <x v="180"/>
      <x v="3"/>
      <x v="23"/>
      <x/>
    </i>
    <i r="1">
      <x v="187"/>
      <x v="77"/>
      <x v="4"/>
      <x v="20"/>
      <x v="1"/>
    </i>
    <i r="1">
      <x v="188"/>
      <x v="181"/>
      <x/>
      <x v="33"/>
      <x v="1"/>
    </i>
    <i r="1">
      <x v="189"/>
      <x v="268"/>
      <x/>
      <x v="13"/>
      <x v="1"/>
    </i>
    <i r="1">
      <x v="190"/>
      <x v="49"/>
      <x v="3"/>
      <x v="21"/>
      <x/>
    </i>
    <i r="1">
      <x v="191"/>
      <x v="184"/>
      <x v="5"/>
      <x v="27"/>
      <x v="1"/>
    </i>
    <i r="1">
      <x v="192"/>
      <x v="185"/>
      <x v="4"/>
      <x v="28"/>
      <x v="1"/>
    </i>
    <i r="1">
      <x v="193"/>
      <x v="186"/>
      <x v="5"/>
      <x v="7"/>
      <x v="1"/>
    </i>
    <i r="1">
      <x v="195"/>
      <x v="173"/>
      <x v="3"/>
      <x v="25"/>
      <x v="1"/>
    </i>
    <i r="1">
      <x v="196"/>
      <x v="178"/>
      <x v="3"/>
      <x v="25"/>
      <x v="1"/>
    </i>
    <i r="1">
      <x v="197"/>
      <x v="189"/>
      <x v="4"/>
      <x v="28"/>
      <x v="1"/>
    </i>
    <i r="1">
      <x v="198"/>
      <x v="331"/>
      <x/>
      <x v="8"/>
      <x/>
    </i>
    <i r="1">
      <x v="199"/>
      <x v="190"/>
      <x v="1"/>
      <x v="31"/>
      <x/>
    </i>
    <i r="1">
      <x v="200"/>
      <x v="188"/>
      <x v="2"/>
      <x v="6"/>
      <x v="1"/>
    </i>
    <i r="1">
      <x v="201"/>
      <x v="154"/>
      <x v="3"/>
      <x v="10"/>
      <x/>
    </i>
    <i r="1">
      <x v="202"/>
      <x v="193"/>
      <x/>
      <x v="33"/>
      <x v="1"/>
    </i>
    <i r="1">
      <x v="203"/>
      <x v="192"/>
      <x/>
      <x v="3"/>
      <x v="1"/>
    </i>
    <i r="1">
      <x v="204"/>
      <x v="194"/>
      <x v="5"/>
      <x v="36"/>
      <x/>
    </i>
    <i r="1">
      <x v="205"/>
      <x v="244"/>
      <x v="5"/>
      <x v="27"/>
      <x/>
    </i>
    <i r="1">
      <x v="206"/>
      <x v="66"/>
      <x v="4"/>
      <x v="28"/>
      <x v="1"/>
    </i>
    <i r="1">
      <x v="207"/>
      <x v="197"/>
      <x v="1"/>
      <x v="12"/>
      <x v="1"/>
    </i>
    <i r="1">
      <x v="208"/>
      <x v="198"/>
      <x v="3"/>
      <x v="30"/>
      <x v="1"/>
    </i>
    <i r="1">
      <x v="209"/>
      <x v="199"/>
      <x v="3"/>
      <x v="23"/>
      <x v="1"/>
    </i>
    <i r="1">
      <x v="210"/>
      <x v="200"/>
      <x/>
      <x v="33"/>
      <x v="1"/>
    </i>
    <i r="1">
      <x v="211"/>
      <x v="202"/>
      <x v="5"/>
      <x v="27"/>
      <x v="1"/>
    </i>
    <i r="1">
      <x v="212"/>
      <x v="203"/>
      <x v="5"/>
      <x v="7"/>
      <x v="1"/>
    </i>
    <i r="1">
      <x v="213"/>
      <x v="379"/>
      <x v="4"/>
      <x v="2"/>
      <x v="1"/>
    </i>
    <i r="1">
      <x v="214"/>
      <x v="205"/>
      <x v="1"/>
      <x v="31"/>
      <x v="1"/>
    </i>
    <i r="1">
      <x v="215"/>
      <x v="201"/>
      <x v="2"/>
      <x v="34"/>
      <x v="1"/>
    </i>
    <i r="1">
      <x v="216"/>
      <x v="204"/>
      <x v="1"/>
      <x v="1"/>
      <x v="1"/>
    </i>
    <i r="1">
      <x v="217"/>
      <x v="206"/>
      <x v="2"/>
      <x v="29"/>
      <x v="1"/>
    </i>
    <i r="1">
      <x v="218"/>
      <x v="208"/>
      <x v="4"/>
      <x v="15"/>
      <x v="1"/>
    </i>
    <i r="1">
      <x v="219"/>
      <x v="209"/>
      <x v="1"/>
      <x v="1"/>
      <x v="1"/>
    </i>
    <i r="1">
      <x v="220"/>
      <x v="211"/>
      <x/>
      <x/>
      <x v="1"/>
    </i>
    <i r="1">
      <x v="221"/>
      <x v="212"/>
      <x v="5"/>
      <x v="36"/>
      <x v="1"/>
    </i>
    <i r="1">
      <x v="222"/>
      <x v="213"/>
      <x v="4"/>
      <x v="28"/>
      <x v="1"/>
    </i>
    <i r="1">
      <x v="223"/>
      <x v="405"/>
      <x v="4"/>
      <x v="2"/>
      <x v="1"/>
    </i>
    <i r="1">
      <x v="224"/>
      <x v="214"/>
      <x/>
      <x v="11"/>
      <x/>
    </i>
    <i r="1">
      <x v="225"/>
      <x v="216"/>
      <x v="1"/>
      <x v="31"/>
      <x v="1"/>
    </i>
    <i r="1">
      <x v="226"/>
      <x v="217"/>
      <x v="5"/>
      <x v="7"/>
      <x v="1"/>
    </i>
    <i r="1">
      <x v="227"/>
      <x v="218"/>
      <x v="2"/>
      <x v="9"/>
      <x v="1"/>
    </i>
    <i r="1">
      <x v="228"/>
      <x v="391"/>
      <x v="3"/>
      <x v="19"/>
      <x v="1"/>
    </i>
    <i r="1">
      <x v="229"/>
      <x v="51"/>
      <x v="4"/>
      <x v="2"/>
      <x v="1"/>
    </i>
    <i r="1">
      <x v="230"/>
      <x v="220"/>
      <x v="2"/>
      <x v="9"/>
      <x v="1"/>
    </i>
    <i r="1">
      <x v="231"/>
      <x v="222"/>
      <x v="2"/>
      <x v="29"/>
      <x v="1"/>
    </i>
    <i r="1">
      <x v="232"/>
      <x v="224"/>
      <x v="3"/>
      <x v="23"/>
      <x v="1"/>
    </i>
    <i r="1">
      <x v="233"/>
      <x v="17"/>
      <x v="4"/>
      <x v="20"/>
      <x v="1"/>
    </i>
    <i r="1">
      <x v="234"/>
      <x v="223"/>
      <x v="3"/>
      <x v="25"/>
      <x v="1"/>
    </i>
    <i r="1">
      <x v="235"/>
      <x v="225"/>
      <x/>
      <x v="17"/>
      <x v="1"/>
    </i>
    <i r="1">
      <x v="236"/>
      <x v="238"/>
      <x/>
      <x/>
      <x v="1"/>
    </i>
    <i r="1">
      <x v="237"/>
      <x v="227"/>
      <x v="1"/>
      <x v="16"/>
      <x/>
    </i>
    <i r="1">
      <x v="238"/>
      <x v="397"/>
      <x/>
      <x v="13"/>
      <x v="1"/>
    </i>
    <i r="1">
      <x v="239"/>
      <x v="228"/>
      <x v="1"/>
      <x v="26"/>
      <x v="1"/>
    </i>
    <i r="1">
      <x v="240"/>
      <x v="231"/>
      <x v="1"/>
      <x v="1"/>
      <x v="1"/>
    </i>
    <i r="1">
      <x v="241"/>
      <x v="232"/>
      <x v="5"/>
      <x v="36"/>
      <x v="1"/>
    </i>
    <i r="1">
      <x v="242"/>
      <x v="233"/>
      <x v="5"/>
      <x v="7"/>
      <x v="1"/>
    </i>
    <i r="1">
      <x v="243"/>
      <x v="221"/>
      <x v="2"/>
      <x v="6"/>
      <x v="1"/>
    </i>
    <i r="1">
      <x v="244"/>
      <x v="235"/>
      <x v="2"/>
      <x v="9"/>
      <x v="1"/>
    </i>
    <i r="1">
      <x v="245"/>
      <x v="226"/>
      <x v="4"/>
      <x v="28"/>
      <x/>
    </i>
    <i r="1">
      <x v="246"/>
      <x v="396"/>
      <x/>
      <x/>
      <x v="1"/>
    </i>
    <i r="1">
      <x v="247"/>
      <x v="236"/>
      <x v="4"/>
      <x v="28"/>
      <x v="1"/>
    </i>
    <i r="1">
      <x v="248"/>
      <x v="344"/>
      <x/>
      <x v="18"/>
      <x v="1"/>
    </i>
    <i r="1">
      <x v="249"/>
      <x v="237"/>
      <x v="3"/>
      <x v="23"/>
      <x v="1"/>
    </i>
    <i r="1">
      <x v="251"/>
      <x v="239"/>
      <x v="5"/>
      <x v="7"/>
      <x v="1"/>
    </i>
    <i r="1">
      <x v="252"/>
      <x v="240"/>
      <x/>
      <x v="11"/>
      <x/>
    </i>
    <i r="1">
      <x v="254"/>
      <x v="254"/>
      <x v="4"/>
      <x v="22"/>
      <x/>
    </i>
    <i r="1">
      <x v="255"/>
      <x v="255"/>
      <x v="3"/>
      <x v="25"/>
      <x v="1"/>
    </i>
    <i r="1">
      <x v="256"/>
      <x v="256"/>
      <x v="1"/>
      <x v="26"/>
      <x v="1"/>
    </i>
    <i r="1">
      <x v="257"/>
      <x v="366"/>
      <x v="5"/>
      <x v="5"/>
      <x v="1"/>
    </i>
    <i r="1">
      <x v="258"/>
      <x v="332"/>
      <x v="3"/>
      <x v="4"/>
      <x/>
    </i>
    <i r="1">
      <x v="259"/>
      <x v="257"/>
      <x v="1"/>
      <x v="31"/>
      <x v="1"/>
    </i>
    <i r="1">
      <x v="260"/>
      <x v="264"/>
      <x/>
      <x v="33"/>
      <x v="1"/>
    </i>
    <i r="1">
      <x v="261"/>
      <x v="258"/>
      <x v="3"/>
      <x v="30"/>
      <x v="1"/>
    </i>
    <i r="1">
      <x v="262"/>
      <x v="259"/>
      <x v="2"/>
      <x v="9"/>
      <x v="1"/>
    </i>
    <i r="1">
      <x v="264"/>
      <x v="260"/>
      <x v="2"/>
      <x v="9"/>
      <x v="1"/>
    </i>
    <i r="1">
      <x v="265"/>
      <x v="72"/>
      <x v="4"/>
      <x v="20"/>
      <x v="1"/>
    </i>
    <i r="1">
      <x v="266"/>
      <x v="294"/>
      <x v="3"/>
      <x v="25"/>
      <x v="1"/>
    </i>
    <i r="1">
      <x v="267"/>
      <x v="250"/>
      <x v="5"/>
      <x v="27"/>
      <x v="1"/>
    </i>
    <i r="1">
      <x v="268"/>
      <x v="387"/>
      <x v="2"/>
      <x v="35"/>
      <x/>
    </i>
    <i r="1">
      <x v="269"/>
      <x v="252"/>
      <x v="1"/>
      <x v="12"/>
      <x v="1"/>
    </i>
    <i r="1">
      <x v="270"/>
      <x v="292"/>
      <x v="2"/>
      <x v="9"/>
      <x v="1"/>
    </i>
    <i r="1">
      <x v="271"/>
      <x v="261"/>
      <x v="5"/>
      <x v="7"/>
      <x v="1"/>
    </i>
    <i r="1">
      <x v="272"/>
      <x v="262"/>
      <x v="3"/>
      <x v="30"/>
      <x v="1"/>
    </i>
    <i r="1">
      <x v="273"/>
      <x v="248"/>
      <x v="3"/>
      <x v="30"/>
      <x/>
    </i>
    <i r="1">
      <x v="274"/>
      <x v="67"/>
      <x v="1"/>
      <x v="16"/>
      <x v="1"/>
    </i>
    <i r="1">
      <x v="275"/>
      <x v="265"/>
      <x v="2"/>
      <x v="6"/>
      <x v="1"/>
    </i>
    <i r="1">
      <x v="276"/>
      <x v="266"/>
      <x v="2"/>
      <x v="9"/>
      <x v="1"/>
    </i>
    <i r="1">
      <x v="277"/>
      <x v="251"/>
      <x v="5"/>
      <x v="7"/>
      <x v="1"/>
    </i>
    <i r="1">
      <x v="278"/>
      <x v="63"/>
      <x v="4"/>
      <x v="28"/>
      <x v="1"/>
    </i>
    <i r="1">
      <x v="279"/>
      <x v="267"/>
      <x/>
      <x/>
      <x v="1"/>
    </i>
    <i r="1">
      <x v="280"/>
      <x v="263"/>
      <x v="4"/>
      <x v="20"/>
      <x v="1"/>
    </i>
    <i r="1">
      <x v="281"/>
      <x v="270"/>
      <x v="4"/>
      <x v="22"/>
      <x v="1"/>
    </i>
    <i r="1">
      <x v="282"/>
      <x v="412"/>
      <x v="3"/>
      <x v="21"/>
      <x v="1"/>
    </i>
    <i r="1">
      <x v="283"/>
      <x v="249"/>
      <x v="4"/>
      <x v="22"/>
      <x v="1"/>
    </i>
    <i r="1">
      <x v="284"/>
      <x v="269"/>
      <x v="5"/>
      <x v="27"/>
      <x/>
    </i>
    <i r="1">
      <x v="285"/>
      <x v="271"/>
      <x v="4"/>
      <x v="22"/>
      <x v="1"/>
    </i>
    <i r="1">
      <x v="286"/>
      <x v="296"/>
      <x v="4"/>
      <x v="28"/>
      <x v="1"/>
    </i>
    <i r="1">
      <x v="287"/>
      <x v="272"/>
      <x v="3"/>
      <x v="25"/>
      <x v="1"/>
    </i>
    <i r="1">
      <x v="288"/>
      <x v="273"/>
      <x v="3"/>
      <x v="25"/>
      <x v="1"/>
    </i>
    <i r="1">
      <x v="289"/>
      <x v="276"/>
      <x v="5"/>
      <x v="36"/>
      <x v="1"/>
    </i>
    <i r="1">
      <x v="290"/>
      <x v="277"/>
      <x v="4"/>
      <x v="20"/>
      <x v="1"/>
    </i>
    <i r="1">
      <x v="291"/>
      <x v="280"/>
      <x v="2"/>
      <x v="34"/>
      <x v="1"/>
    </i>
    <i r="1">
      <x v="292"/>
      <x v="281"/>
      <x v="1"/>
      <x v="1"/>
      <x v="1"/>
    </i>
    <i r="1">
      <x v="293"/>
      <x v="283"/>
      <x v="3"/>
      <x v="25"/>
      <x v="1"/>
    </i>
    <i r="1">
      <x v="294"/>
      <x v="83"/>
      <x v="2"/>
      <x v="24"/>
      <x/>
    </i>
    <i r="1">
      <x v="295"/>
      <x v="282"/>
      <x v="5"/>
      <x v="27"/>
      <x v="1"/>
    </i>
    <i r="1">
      <x v="296"/>
      <x v="275"/>
      <x v="3"/>
      <x v="25"/>
      <x v="1"/>
    </i>
    <i r="1">
      <x v="297"/>
      <x v="284"/>
      <x v="3"/>
      <x v="25"/>
      <x v="1"/>
    </i>
    <i r="1">
      <x v="298"/>
      <x v="285"/>
      <x v="2"/>
      <x v="24"/>
      <x v="1"/>
    </i>
    <i r="1">
      <x v="299"/>
      <x v="411"/>
      <x v="1"/>
      <x v="31"/>
      <x v="1"/>
    </i>
    <i r="1">
      <x v="300"/>
      <x v="286"/>
      <x/>
      <x v="8"/>
      <x v="1"/>
    </i>
    <i r="1">
      <x v="302"/>
      <x v="288"/>
      <x v="4"/>
      <x v="28"/>
      <x v="1"/>
    </i>
    <i r="1">
      <x v="303"/>
      <x v="289"/>
      <x v="3"/>
      <x v="23"/>
      <x/>
    </i>
    <i r="1">
      <x v="304"/>
      <x v="290"/>
      <x/>
      <x v="33"/>
      <x v="1"/>
    </i>
    <i r="1">
      <x v="305"/>
      <x v="390"/>
      <x v="5"/>
      <x v="5"/>
      <x v="1"/>
    </i>
    <i r="1">
      <x v="306"/>
      <x v="291"/>
      <x v="1"/>
      <x v="16"/>
      <x v="1"/>
    </i>
    <i r="1">
      <x v="307"/>
      <x v="308"/>
      <x/>
      <x v="3"/>
      <x v="1"/>
    </i>
    <i r="1">
      <x v="308"/>
      <x v="293"/>
      <x/>
      <x v="33"/>
      <x v="1"/>
    </i>
    <i r="1">
      <x v="309"/>
      <x v="295"/>
      <x v="3"/>
      <x v="25"/>
      <x v="1"/>
    </i>
    <i r="1">
      <x v="310"/>
      <x v="297"/>
      <x v="3"/>
      <x v="23"/>
      <x v="1"/>
    </i>
    <i r="1">
      <x v="311"/>
      <x v="298"/>
      <x/>
      <x/>
      <x v="1"/>
    </i>
    <i r="1">
      <x v="312"/>
      <x v="299"/>
      <x/>
      <x v="8"/>
      <x v="1"/>
    </i>
    <i r="1">
      <x v="313"/>
      <x v="300"/>
      <x v="3"/>
      <x v="25"/>
      <x v="1"/>
    </i>
    <i r="1">
      <x v="314"/>
      <x v="388"/>
      <x v="5"/>
      <x v="7"/>
      <x v="1"/>
    </i>
    <i r="1">
      <x v="315"/>
      <x v="63"/>
      <x v="5"/>
      <x v="5"/>
      <x v="1"/>
    </i>
    <i r="1">
      <x v="316"/>
      <x v="301"/>
      <x v="5"/>
      <x v="7"/>
      <x v="1"/>
    </i>
    <i r="1">
      <x v="317"/>
      <x v="302"/>
      <x v="3"/>
      <x v="30"/>
      <x v="1"/>
    </i>
    <i r="1">
      <x v="318"/>
      <x v="305"/>
      <x v="2"/>
      <x v="24"/>
      <x v="1"/>
    </i>
    <i r="1">
      <x v="319"/>
      <x v="23"/>
      <x v="1"/>
      <x v="37"/>
      <x v="1"/>
    </i>
    <i r="2">
      <x v="409"/>
      <x v="2"/>
      <x v="29"/>
      <x v="1"/>
    </i>
    <i r="1">
      <x v="320"/>
      <x v="306"/>
      <x v="1"/>
      <x v="16"/>
      <x v="1"/>
    </i>
    <i r="1">
      <x v="321"/>
      <x v="307"/>
      <x v="3"/>
      <x v="23"/>
      <x/>
    </i>
    <i r="1">
      <x v="322"/>
      <x v="310"/>
      <x v="5"/>
      <x v="7"/>
      <x v="1"/>
    </i>
    <i r="1">
      <x v="323"/>
      <x v="121"/>
      <x v="4"/>
      <x v="15"/>
      <x/>
    </i>
    <i r="1">
      <x v="324"/>
      <x v="311"/>
      <x v="5"/>
      <x v="7"/>
      <x v="1"/>
    </i>
    <i r="1">
      <x v="325"/>
      <x v="356"/>
      <x v="4"/>
      <x v="20"/>
      <x/>
    </i>
    <i r="1">
      <x v="326"/>
      <x v="65"/>
      <x v="1"/>
      <x v="26"/>
      <x/>
    </i>
    <i r="1">
      <x v="327"/>
      <x v="312"/>
      <x v="2"/>
      <x v="34"/>
      <x v="1"/>
    </i>
    <i r="1">
      <x v="328"/>
      <x v="321"/>
      <x v="1"/>
      <x v="26"/>
      <x v="1"/>
    </i>
    <i r="1">
      <x v="329"/>
      <x v="313"/>
      <x/>
      <x/>
      <x v="1"/>
    </i>
    <i r="1">
      <x v="330"/>
      <x v="229"/>
      <x v="5"/>
      <x v="5"/>
      <x v="1"/>
    </i>
    <i r="1">
      <x v="331"/>
      <x v="113"/>
      <x v="5"/>
      <x v="27"/>
      <x v="1"/>
    </i>
    <i r="1">
      <x v="332"/>
      <x v="314"/>
      <x v="3"/>
      <x v="23"/>
      <x v="1"/>
    </i>
    <i r="1">
      <x v="333"/>
      <x v="315"/>
      <x v="2"/>
      <x v="34"/>
      <x v="1"/>
    </i>
    <i r="1">
      <x v="334"/>
      <x v="316"/>
      <x/>
      <x/>
      <x v="1"/>
    </i>
    <i r="1">
      <x v="335"/>
      <x v="317"/>
      <x v="5"/>
      <x v="36"/>
      <x v="1"/>
    </i>
    <i r="1">
      <x v="336"/>
      <x v="318"/>
      <x v="5"/>
      <x v="36"/>
      <x v="1"/>
    </i>
    <i r="1">
      <x v="337"/>
      <x v="319"/>
      <x/>
      <x v="8"/>
      <x v="1"/>
    </i>
    <i r="1">
      <x v="338"/>
      <x v="320"/>
      <x v="5"/>
      <x v="7"/>
      <x v="1"/>
    </i>
    <i r="1">
      <x v="339"/>
      <x v="322"/>
      <x v="5"/>
      <x v="7"/>
      <x v="1"/>
    </i>
    <i r="1">
      <x v="340"/>
      <x v="323"/>
      <x/>
      <x/>
      <x v="1"/>
    </i>
    <i r="1">
      <x v="341"/>
      <x v="324"/>
      <x v="1"/>
      <x v="31"/>
      <x v="1"/>
    </i>
    <i r="1">
      <x v="342"/>
      <x v="399"/>
      <x v="3"/>
      <x v="19"/>
      <x/>
    </i>
    <i r="1">
      <x v="343"/>
      <x v="325"/>
      <x v="2"/>
      <x v="9"/>
      <x v="1"/>
    </i>
    <i r="1">
      <x v="344"/>
      <x v="401"/>
      <x v="5"/>
      <x v="36"/>
      <x v="1"/>
    </i>
    <i r="1">
      <x v="345"/>
      <x v="326"/>
      <x v="2"/>
      <x v="24"/>
      <x/>
    </i>
    <i r="1">
      <x v="346"/>
      <x v="402"/>
      <x v="5"/>
      <x v="5"/>
      <x v="1"/>
    </i>
    <i r="1">
      <x v="347"/>
      <x v="329"/>
      <x v="2"/>
      <x v="9"/>
      <x v="1"/>
    </i>
    <i r="1">
      <x v="348"/>
      <x v="330"/>
      <x v="2"/>
      <x v="29"/>
      <x v="1"/>
    </i>
    <i r="1">
      <x v="349"/>
      <x v="328"/>
      <x v="5"/>
      <x v="7"/>
      <x v="1"/>
    </i>
    <i r="1">
      <x v="350"/>
      <x v="333"/>
      <x v="3"/>
      <x v="25"/>
      <x v="1"/>
    </i>
    <i r="1">
      <x v="351"/>
      <x v="334"/>
      <x v="1"/>
      <x v="16"/>
      <x v="1"/>
    </i>
    <i r="1">
      <x v="352"/>
      <x v="335"/>
      <x v="1"/>
      <x v="31"/>
      <x v="1"/>
    </i>
    <i r="1">
      <x v="353"/>
      <x v="336"/>
      <x v="5"/>
      <x v="7"/>
      <x v="1"/>
    </i>
    <i r="1">
      <x v="354"/>
      <x v="41"/>
      <x v="2"/>
      <x v="14"/>
      <x v="1"/>
    </i>
    <i r="1">
      <x v="355"/>
      <x v="368"/>
      <x v="1"/>
      <x v="31"/>
      <x/>
    </i>
    <i r="1">
      <x v="356"/>
      <x v="182"/>
      <x v="1"/>
      <x v="12"/>
      <x/>
    </i>
    <i r="1">
      <x v="357"/>
      <x v="337"/>
      <x v="4"/>
      <x v="22"/>
      <x v="1"/>
    </i>
    <i r="1">
      <x v="358"/>
      <x v="4"/>
      <x v="3"/>
      <x v="21"/>
      <x/>
    </i>
    <i r="1">
      <x v="359"/>
      <x v="338"/>
      <x/>
      <x v="33"/>
      <x v="1"/>
    </i>
    <i r="1">
      <x v="360"/>
      <x v="339"/>
      <x v="3"/>
      <x v="25"/>
      <x v="1"/>
    </i>
    <i r="1">
      <x v="361"/>
      <x v="245"/>
      <x v="2"/>
      <x v="6"/>
      <x/>
    </i>
    <i r="1">
      <x v="362"/>
      <x v="340"/>
      <x v="3"/>
      <x v="30"/>
      <x v="1"/>
    </i>
    <i r="1">
      <x v="363"/>
      <x v="341"/>
      <x v="1"/>
      <x v="1"/>
      <x v="1"/>
    </i>
    <i r="1">
      <x v="364"/>
      <x v="342"/>
      <x/>
      <x v="33"/>
      <x v="1"/>
    </i>
    <i r="1">
      <x v="365"/>
      <x v="343"/>
      <x v="4"/>
      <x v="20"/>
      <x v="1"/>
    </i>
    <i r="1">
      <x v="366"/>
      <x v="187"/>
      <x v="5"/>
      <x v="5"/>
      <x v="1"/>
    </i>
    <i r="1">
      <x v="369"/>
      <x v="345"/>
      <x v="1"/>
      <x v="1"/>
      <x v="1"/>
    </i>
    <i r="1">
      <x v="370"/>
      <x v="347"/>
      <x/>
      <x v="8"/>
      <x v="1"/>
    </i>
    <i r="1">
      <x v="371"/>
      <x v="346"/>
      <x/>
      <x v="33"/>
      <x v="1"/>
    </i>
    <i r="1">
      <x v="372"/>
      <x v="349"/>
      <x v="2"/>
      <x v="9"/>
      <x v="1"/>
    </i>
    <i r="1">
      <x v="373"/>
      <x v="350"/>
      <x/>
      <x/>
      <x v="1"/>
    </i>
    <i r="1">
      <x v="374"/>
      <x v="351"/>
      <x v="4"/>
      <x v="20"/>
      <x v="1"/>
    </i>
    <i r="1">
      <x v="375"/>
      <x v="2"/>
      <x v="5"/>
      <x v="5"/>
      <x v="1"/>
    </i>
    <i r="1">
      <x v="376"/>
      <x v="253"/>
      <x v="1"/>
      <x v="12"/>
      <x v="1"/>
    </i>
    <i r="1">
      <x v="377"/>
      <x v="352"/>
      <x v="1"/>
      <x v="26"/>
      <x v="1"/>
    </i>
    <i r="1">
      <x v="378"/>
      <x v="353"/>
      <x v="1"/>
      <x v="31"/>
      <x v="1"/>
    </i>
    <i r="1">
      <x v="379"/>
      <x v="354"/>
      <x v="4"/>
      <x v="20"/>
      <x v="1"/>
    </i>
    <i r="1">
      <x v="380"/>
      <x v="355"/>
      <x v="5"/>
      <x v="27"/>
      <x v="1"/>
    </i>
    <i r="1">
      <x v="381"/>
      <x v="357"/>
      <x v="2"/>
      <x v="9"/>
      <x/>
    </i>
    <i r="1">
      <x v="382"/>
      <x v="219"/>
      <x v="4"/>
      <x v="22"/>
      <x v="1"/>
    </i>
    <i r="1">
      <x v="383"/>
      <x v="48"/>
      <x v="2"/>
      <x v="6"/>
      <x v="1"/>
    </i>
    <i r="1">
      <x v="384"/>
      <x v="358"/>
      <x v="3"/>
      <x v="25"/>
      <x v="1"/>
    </i>
    <i r="1">
      <x v="385"/>
      <x/>
      <x v="2"/>
      <x v="9"/>
      <x v="1"/>
    </i>
    <i r="1">
      <x v="386"/>
      <x v="392"/>
      <x v="3"/>
      <x v="19"/>
      <x v="1"/>
    </i>
    <i r="1">
      <x v="387"/>
      <x v="359"/>
      <x v="4"/>
      <x v="20"/>
      <x v="1"/>
    </i>
    <i r="1">
      <x v="388"/>
      <x v="234"/>
      <x v="1"/>
      <x v="26"/>
      <x/>
    </i>
    <i r="1">
      <x v="389"/>
      <x v="361"/>
      <x v="3"/>
      <x v="30"/>
      <x v="1"/>
    </i>
    <i r="1">
      <x v="390"/>
      <x v="362"/>
      <x/>
      <x/>
      <x v="1"/>
    </i>
    <i r="1">
      <x v="392"/>
      <x v="364"/>
      <x v="5"/>
      <x v="36"/>
      <x v="1"/>
    </i>
    <i r="1">
      <x v="393"/>
      <x v="374"/>
      <x v="4"/>
      <x v="22"/>
      <x v="1"/>
    </i>
    <i r="1">
      <x v="394"/>
      <x v="365"/>
      <x v="4"/>
      <x v="15"/>
      <x v="1"/>
    </i>
    <i r="1">
      <x v="395"/>
      <x v="196"/>
      <x v="1"/>
      <x v="26"/>
      <x v="1"/>
    </i>
    <i r="1">
      <x v="396"/>
      <x v="367"/>
      <x/>
      <x/>
      <x v="1"/>
    </i>
    <i r="1">
      <x v="397"/>
      <x v="369"/>
      <x v="2"/>
      <x v="9"/>
      <x v="1"/>
    </i>
    <i r="1">
      <x v="398"/>
      <x v="144"/>
      <x v="1"/>
      <x v="31"/>
      <x v="1"/>
    </i>
    <i r="1">
      <x v="399"/>
      <x v="370"/>
      <x v="2"/>
      <x v="9"/>
      <x v="1"/>
    </i>
    <i r="1">
      <x v="400"/>
      <x v="371"/>
      <x v="4"/>
      <x v="28"/>
      <x v="1"/>
    </i>
    <i r="1">
      <x v="401"/>
      <x v="376"/>
      <x v="4"/>
      <x v="28"/>
      <x v="1"/>
    </i>
    <i r="1">
      <x v="402"/>
      <x v="372"/>
      <x v="2"/>
      <x v="24"/>
      <x/>
    </i>
    <i r="1">
      <x v="403"/>
      <x v="373"/>
      <x v="4"/>
      <x v="15"/>
      <x v="1"/>
    </i>
    <i r="1">
      <x v="404"/>
      <x v="383"/>
      <x v="1"/>
      <x v="1"/>
      <x v="1"/>
    </i>
    <i r="1">
      <x v="405"/>
      <x v="377"/>
      <x/>
      <x/>
      <x v="1"/>
    </i>
    <i r="1">
      <x v="406"/>
      <x v="378"/>
      <x/>
      <x/>
      <x v="1"/>
    </i>
    <i r="1">
      <x v="407"/>
      <x v="385"/>
      <x v="4"/>
      <x v="20"/>
      <x v="1"/>
    </i>
    <i r="1">
      <x v="408"/>
      <x v="380"/>
      <x v="1"/>
      <x v="16"/>
      <x v="1"/>
    </i>
    <i r="1">
      <x v="409"/>
      <x v="381"/>
      <x v="1"/>
      <x v="16"/>
      <x v="1"/>
    </i>
    <i r="1">
      <x v="410"/>
      <x v="386"/>
      <x v="5"/>
      <x v="36"/>
      <x v="1"/>
    </i>
    <i r="1">
      <x v="411"/>
      <x v="395"/>
      <x v="2"/>
      <x v="32"/>
      <x v="1"/>
    </i>
    <i r="1">
      <x v="412"/>
      <x v="279"/>
      <x/>
      <x/>
      <x v="1"/>
    </i>
    <i r="1">
      <x v="413"/>
      <x v="382"/>
      <x v="1"/>
      <x v="16"/>
      <x v="1"/>
    </i>
    <i r="1">
      <x v="414"/>
      <x v="246"/>
      <x v="3"/>
      <x v="4"/>
      <x v="1"/>
    </i>
    <i r="1">
      <x v="415"/>
      <x v="384"/>
      <x v="4"/>
      <x v="22"/>
      <x v="1"/>
    </i>
    <i t="default">
      <x v="1"/>
    </i>
    <i>
      <x v="2"/>
      <x/>
      <x v="6"/>
      <x v="3"/>
      <x v="25"/>
      <x v="1"/>
    </i>
    <i r="1">
      <x v="1"/>
      <x v="7"/>
      <x v="4"/>
      <x v="28"/>
      <x v="1"/>
    </i>
    <i r="1">
      <x v="2"/>
      <x v="19"/>
      <x v="1"/>
      <x v="16"/>
      <x v="1"/>
    </i>
    <i r="1">
      <x v="3"/>
      <x v="303"/>
      <x v="4"/>
      <x v="15"/>
      <x v="1"/>
    </i>
    <i r="1">
      <x v="4"/>
      <x v="1"/>
      <x v="3"/>
      <x v="19"/>
      <x/>
    </i>
    <i r="1">
      <x v="5"/>
      <x v="8"/>
      <x v="4"/>
      <x v="28"/>
      <x v="1"/>
    </i>
    <i r="1">
      <x v="7"/>
      <x v="9"/>
      <x v="2"/>
      <x v="9"/>
      <x v="1"/>
    </i>
    <i r="1">
      <x v="8"/>
      <x v="47"/>
      <x v="4"/>
      <x v="20"/>
      <x/>
    </i>
    <i r="1">
      <x v="9"/>
      <x v="10"/>
      <x v="2"/>
      <x v="9"/>
      <x v="1"/>
    </i>
    <i r="1">
      <x v="10"/>
      <x v="11"/>
      <x v="5"/>
      <x v="7"/>
      <x v="1"/>
    </i>
    <i r="1">
      <x v="11"/>
      <x v="12"/>
      <x v="4"/>
      <x v="22"/>
      <x v="1"/>
    </i>
    <i r="1">
      <x v="12"/>
      <x v="398"/>
      <x v="1"/>
      <x v="37"/>
      <x/>
    </i>
    <i r="1">
      <x v="13"/>
      <x v="404"/>
      <x v="2"/>
      <x v="35"/>
      <x v="1"/>
    </i>
    <i r="1">
      <x v="14"/>
      <x v="15"/>
      <x v="4"/>
      <x v="22"/>
      <x v="1"/>
    </i>
    <i r="1">
      <x v="15"/>
      <x v="16"/>
      <x v="2"/>
      <x v="9"/>
      <x v="1"/>
    </i>
    <i r="1">
      <x v="16"/>
      <x v="18"/>
      <x v="4"/>
      <x v="22"/>
      <x v="1"/>
    </i>
    <i r="1">
      <x v="17"/>
      <x v="183"/>
      <x/>
      <x v="11"/>
      <x/>
    </i>
    <i r="1">
      <x v="18"/>
      <x v="20"/>
      <x v="3"/>
      <x v="25"/>
      <x v="1"/>
    </i>
    <i r="1">
      <x v="19"/>
      <x v="22"/>
      <x v="2"/>
      <x v="9"/>
      <x v="1"/>
    </i>
    <i r="1">
      <x v="20"/>
      <x v="40"/>
      <x v="3"/>
      <x v="23"/>
      <x v="1"/>
    </i>
    <i r="1">
      <x v="21"/>
      <x v="24"/>
      <x/>
      <x/>
      <x v="1"/>
    </i>
    <i r="1">
      <x v="23"/>
      <x v="43"/>
      <x v="5"/>
      <x v="7"/>
      <x v="1"/>
    </i>
    <i r="1">
      <x v="24"/>
      <x v="25"/>
      <x/>
      <x v="11"/>
      <x v="1"/>
    </i>
    <i r="1">
      <x v="25"/>
      <x v="26"/>
      <x v="2"/>
      <x v="9"/>
      <x v="1"/>
    </i>
    <i r="1">
      <x v="26"/>
      <x v="27"/>
      <x v="2"/>
      <x v="24"/>
      <x v="1"/>
    </i>
    <i r="1">
      <x v="27"/>
      <x v="28"/>
      <x v="1"/>
      <x v="1"/>
      <x v="1"/>
    </i>
    <i r="1">
      <x v="29"/>
      <x v="32"/>
      <x/>
      <x/>
      <x v="1"/>
    </i>
    <i r="1">
      <x v="30"/>
      <x v="33"/>
      <x v="3"/>
      <x v="25"/>
      <x v="1"/>
    </i>
    <i r="1">
      <x v="31"/>
      <x v="112"/>
      <x v="5"/>
      <x v="36"/>
      <x v="1"/>
    </i>
    <i r="1">
      <x v="32"/>
      <x v="102"/>
      <x v="1"/>
      <x v="37"/>
      <x v="1"/>
    </i>
    <i r="1">
      <x v="33"/>
      <x v="35"/>
      <x v="1"/>
      <x v="16"/>
      <x v="1"/>
    </i>
    <i r="1">
      <x v="34"/>
      <x v="36"/>
      <x v="5"/>
      <x v="7"/>
      <x v="1"/>
    </i>
    <i r="1">
      <x v="35"/>
      <x v="146"/>
      <x v="1"/>
      <x v="37"/>
      <x v="1"/>
    </i>
    <i r="1">
      <x v="36"/>
      <x v="31"/>
      <x v="1"/>
      <x v="1"/>
      <x v="1"/>
    </i>
    <i r="1">
      <x v="37"/>
      <x v="37"/>
      <x/>
      <x v="33"/>
      <x v="1"/>
    </i>
    <i r="1">
      <x v="38"/>
      <x v="38"/>
      <x v="4"/>
      <x v="22"/>
      <x v="1"/>
    </i>
    <i r="1">
      <x v="39"/>
      <x v="39"/>
      <x/>
      <x v="8"/>
      <x v="1"/>
    </i>
    <i r="1">
      <x v="40"/>
      <x v="3"/>
      <x v="3"/>
      <x v="10"/>
      <x/>
    </i>
    <i r="1">
      <x v="41"/>
      <x v="42"/>
      <x v="4"/>
      <x v="20"/>
      <x v="1"/>
    </i>
    <i r="1">
      <x v="42"/>
      <x v="44"/>
      <x v="1"/>
      <x v="1"/>
      <x v="1"/>
    </i>
    <i r="1">
      <x v="43"/>
      <x v="45"/>
      <x v="1"/>
      <x v="1"/>
      <x v="1"/>
    </i>
    <i r="1">
      <x v="44"/>
      <x v="46"/>
      <x v="3"/>
      <x v="19"/>
      <x v="1"/>
    </i>
    <i r="1">
      <x v="45"/>
      <x v="50"/>
      <x/>
      <x v="33"/>
      <x v="1"/>
    </i>
    <i r="1">
      <x v="48"/>
      <x v="57"/>
      <x/>
      <x/>
      <x v="1"/>
    </i>
    <i r="1">
      <x v="50"/>
      <x v="241"/>
      <x v="5"/>
      <x v="36"/>
      <x v="1"/>
    </i>
    <i r="1">
      <x v="51"/>
      <x v="59"/>
      <x/>
      <x v="17"/>
      <x/>
    </i>
    <i r="1">
      <x v="52"/>
      <x v="14"/>
      <x v="1"/>
      <x v="12"/>
      <x v="1"/>
    </i>
    <i r="1">
      <x v="53"/>
      <x v="60"/>
      <x v="1"/>
      <x v="16"/>
      <x v="1"/>
    </i>
    <i r="1">
      <x v="54"/>
      <x v="304"/>
      <x v="3"/>
      <x v="23"/>
      <x v="1"/>
    </i>
    <i r="1">
      <x v="55"/>
      <x v="61"/>
      <x/>
      <x v="11"/>
      <x v="1"/>
    </i>
    <i r="1">
      <x v="56"/>
      <x v="62"/>
      <x v="4"/>
      <x v="28"/>
      <x v="1"/>
    </i>
    <i r="1">
      <x v="57"/>
      <x v="5"/>
      <x v="3"/>
      <x v="4"/>
      <x/>
    </i>
    <i r="1">
      <x v="58"/>
      <x v="73"/>
      <x v="2"/>
      <x v="35"/>
      <x v="1"/>
    </i>
    <i r="1">
      <x v="59"/>
      <x v="64"/>
      <x v="4"/>
      <x v="20"/>
      <x v="1"/>
    </i>
    <i r="1">
      <x v="60"/>
      <x v="68"/>
      <x v="4"/>
      <x v="22"/>
      <x v="1"/>
    </i>
    <i r="1">
      <x v="61"/>
      <x v="69"/>
      <x v="1"/>
      <x v="16"/>
      <x v="1"/>
    </i>
    <i r="1">
      <x v="62"/>
      <x v="166"/>
      <x/>
      <x v="18"/>
      <x v="1"/>
    </i>
    <i r="1">
      <x v="63"/>
      <x v="70"/>
      <x v="3"/>
      <x v="25"/>
      <x v="1"/>
    </i>
    <i r="1">
      <x v="64"/>
      <x v="71"/>
      <x v="1"/>
      <x v="26"/>
      <x v="1"/>
    </i>
    <i r="1">
      <x v="65"/>
      <x v="74"/>
      <x v="4"/>
      <x v="20"/>
      <x v="1"/>
    </i>
    <i r="1">
      <x v="67"/>
      <x v="75"/>
      <x v="5"/>
      <x v="27"/>
      <x v="1"/>
    </i>
    <i r="1">
      <x v="68"/>
      <x v="76"/>
      <x v="5"/>
      <x v="7"/>
      <x v="1"/>
    </i>
    <i r="1">
      <x v="69"/>
      <x v="78"/>
      <x v="4"/>
      <x v="22"/>
      <x v="1"/>
    </i>
    <i r="1">
      <x v="70"/>
      <x v="80"/>
      <x v="3"/>
      <x v="25"/>
      <x v="1"/>
    </i>
    <i r="1">
      <x v="72"/>
      <x v="85"/>
      <x v="2"/>
      <x v="9"/>
      <x v="1"/>
    </i>
    <i r="1">
      <x v="73"/>
      <x v="86"/>
      <x v="4"/>
      <x v="28"/>
      <x v="1"/>
    </i>
    <i r="1">
      <x v="74"/>
      <x v="210"/>
      <x v="3"/>
      <x v="25"/>
      <x v="1"/>
    </i>
    <i r="1">
      <x v="75"/>
      <x v="407"/>
      <x v="2"/>
      <x v="38"/>
      <x/>
    </i>
    <i r="1">
      <x v="76"/>
      <x v="84"/>
      <x v="3"/>
      <x v="23"/>
      <x v="1"/>
    </i>
    <i r="1">
      <x v="77"/>
      <x v="393"/>
      <x v="3"/>
      <x v="25"/>
      <x/>
    </i>
    <i r="1">
      <x v="78"/>
      <x v="54"/>
      <x v="3"/>
      <x v="25"/>
      <x v="1"/>
    </i>
    <i r="1">
      <x v="79"/>
      <x v="195"/>
      <x v="2"/>
      <x v="9"/>
      <x v="1"/>
    </i>
    <i r="1">
      <x v="80"/>
      <x v="87"/>
      <x v="1"/>
      <x v="1"/>
      <x v="1"/>
    </i>
    <i r="1">
      <x v="81"/>
      <x v="403"/>
      <x v="1"/>
      <x v="37"/>
      <x/>
    </i>
    <i r="1">
      <x v="82"/>
      <x v="230"/>
      <x v="5"/>
      <x v="7"/>
      <x v="1"/>
    </i>
    <i r="1">
      <x v="83"/>
      <x v="104"/>
      <x/>
      <x v="11"/>
      <x v="1"/>
    </i>
    <i r="1">
      <x v="84"/>
      <x v="88"/>
      <x v="3"/>
      <x v="25"/>
      <x v="1"/>
    </i>
    <i r="1">
      <x v="85"/>
      <x v="34"/>
      <x v="2"/>
      <x v="38"/>
      <x v="1"/>
    </i>
    <i r="1">
      <x v="86"/>
      <x v="97"/>
      <x v="1"/>
      <x v="1"/>
      <x v="1"/>
    </i>
    <i r="1">
      <x v="87"/>
      <x v="89"/>
      <x v="1"/>
      <x v="16"/>
      <x v="1"/>
    </i>
    <i r="1">
      <x v="88"/>
      <x v="90"/>
      <x v="5"/>
      <x v="7"/>
      <x/>
    </i>
    <i r="1">
      <x v="89"/>
      <x v="410"/>
      <x v="3"/>
      <x v="23"/>
      <x v="1"/>
    </i>
    <i r="1">
      <x v="90"/>
      <x v="103"/>
      <x v="2"/>
      <x v="24"/>
      <x v="1"/>
    </i>
    <i r="1">
      <x v="91"/>
      <x v="91"/>
      <x v="1"/>
      <x v="31"/>
      <x v="1"/>
    </i>
    <i r="1">
      <x v="92"/>
      <x v="92"/>
      <x/>
      <x v="33"/>
      <x v="1"/>
    </i>
    <i r="1">
      <x v="93"/>
      <x v="94"/>
      <x v="3"/>
      <x v="23"/>
      <x v="1"/>
    </i>
    <i r="1">
      <x v="94"/>
      <x v="95"/>
      <x v="5"/>
      <x v="27"/>
      <x v="1"/>
    </i>
    <i r="1">
      <x v="96"/>
      <x v="99"/>
      <x v="2"/>
      <x v="24"/>
      <x/>
    </i>
    <i r="1">
      <x v="97"/>
      <x v="400"/>
      <x v="3"/>
      <x v="21"/>
      <x v="1"/>
    </i>
    <i r="1">
      <x v="98"/>
      <x v="56"/>
      <x v="4"/>
      <x v="20"/>
      <x v="1"/>
    </i>
    <i r="1">
      <x v="100"/>
      <x v="82"/>
      <x v="1"/>
      <x v="26"/>
      <x v="1"/>
    </i>
    <i r="1">
      <x v="102"/>
      <x v="93"/>
      <x/>
      <x/>
      <x v="1"/>
    </i>
    <i r="1">
      <x v="103"/>
      <x v="101"/>
      <x v="3"/>
      <x v="25"/>
      <x v="1"/>
    </i>
    <i r="1">
      <x v="104"/>
      <x v="96"/>
      <x v="2"/>
      <x v="34"/>
      <x v="1"/>
    </i>
    <i r="1">
      <x v="106"/>
      <x v="107"/>
      <x v="3"/>
      <x v="25"/>
      <x v="1"/>
    </i>
    <i r="1">
      <x v="108"/>
      <x v="105"/>
      <x v="3"/>
      <x v="23"/>
      <x v="1"/>
    </i>
    <i r="1">
      <x v="109"/>
      <x v="106"/>
      <x v="3"/>
      <x v="25"/>
      <x v="1"/>
    </i>
    <i r="1">
      <x v="110"/>
      <x v="274"/>
      <x v="4"/>
      <x v="28"/>
      <x v="1"/>
    </i>
    <i r="1">
      <x v="111"/>
      <x v="108"/>
      <x v="5"/>
      <x v="7"/>
      <x v="1"/>
    </i>
    <i r="1">
      <x v="112"/>
      <x v="110"/>
      <x v="4"/>
      <x v="15"/>
      <x v="1"/>
    </i>
    <i r="1">
      <x v="113"/>
      <x v="111"/>
      <x v="4"/>
      <x v="20"/>
      <x v="1"/>
    </i>
    <i r="1">
      <x v="114"/>
      <x v="151"/>
      <x/>
      <x v="13"/>
      <x v="1"/>
    </i>
    <i r="1">
      <x v="115"/>
      <x v="114"/>
      <x v="2"/>
      <x v="34"/>
      <x/>
    </i>
    <i r="1">
      <x v="116"/>
      <x v="116"/>
      <x v="3"/>
      <x v="25"/>
      <x v="1"/>
    </i>
    <i r="1">
      <x v="119"/>
      <x v="413"/>
      <x v="2"/>
      <x v="32"/>
      <x/>
    </i>
    <i r="1">
      <x v="121"/>
      <x v="119"/>
      <x v="2"/>
      <x v="9"/>
      <x v="1"/>
    </i>
    <i r="1">
      <x v="122"/>
      <x v="120"/>
      <x/>
      <x v="11"/>
      <x v="1"/>
    </i>
    <i r="1">
      <x v="125"/>
      <x v="124"/>
      <x v="4"/>
      <x v="28"/>
      <x v="1"/>
    </i>
    <i r="1">
      <x v="126"/>
      <x v="125"/>
      <x v="5"/>
      <x v="36"/>
      <x v="1"/>
    </i>
    <i r="1">
      <x v="128"/>
      <x v="408"/>
      <x v="5"/>
      <x v="7"/>
      <x v="1"/>
    </i>
    <i r="1">
      <x v="129"/>
      <x v="127"/>
      <x/>
      <x/>
      <x v="1"/>
    </i>
    <i r="1">
      <x v="130"/>
      <x v="131"/>
      <x/>
      <x v="33"/>
      <x v="1"/>
    </i>
    <i r="1">
      <x v="131"/>
      <x v="128"/>
      <x v="5"/>
      <x v="7"/>
      <x v="1"/>
    </i>
    <i r="1">
      <x v="132"/>
      <x v="137"/>
      <x v="4"/>
      <x v="20"/>
      <x v="1"/>
    </i>
    <i r="1">
      <x v="133"/>
      <x v="129"/>
      <x v="1"/>
      <x v="31"/>
      <x v="1"/>
    </i>
    <i r="1">
      <x v="134"/>
      <x v="130"/>
      <x v="1"/>
      <x v="1"/>
      <x v="1"/>
    </i>
    <i r="1">
      <x v="135"/>
      <x v="132"/>
      <x/>
      <x v="11"/>
      <x v="1"/>
    </i>
    <i r="1">
      <x v="136"/>
      <x v="133"/>
      <x v="4"/>
      <x v="15"/>
      <x v="1"/>
    </i>
    <i r="1">
      <x v="137"/>
      <x v="135"/>
      <x v="5"/>
      <x v="36"/>
      <x v="1"/>
    </i>
    <i r="1">
      <x v="138"/>
      <x v="136"/>
      <x/>
      <x/>
      <x v="1"/>
    </i>
    <i r="1">
      <x v="140"/>
      <x v="360"/>
      <x v="4"/>
      <x v="28"/>
      <x v="1"/>
    </i>
    <i r="1">
      <x v="141"/>
      <x v="139"/>
      <x/>
      <x v="33"/>
      <x v="1"/>
    </i>
    <i r="1">
      <x v="142"/>
      <x v="140"/>
      <x/>
      <x v="33"/>
      <x v="1"/>
    </i>
    <i r="1">
      <x v="143"/>
      <x v="141"/>
      <x v="3"/>
      <x v="25"/>
      <x v="1"/>
    </i>
    <i r="1">
      <x v="144"/>
      <x v="142"/>
      <x/>
      <x v="3"/>
      <x v="1"/>
    </i>
    <i r="1">
      <x v="145"/>
      <x v="21"/>
      <x/>
      <x v="13"/>
      <x v="1"/>
    </i>
    <i r="1">
      <x v="146"/>
      <x v="143"/>
      <x v="2"/>
      <x v="9"/>
      <x/>
    </i>
    <i r="1">
      <x v="147"/>
      <x v="145"/>
      <x v="1"/>
      <x v="16"/>
      <x v="1"/>
    </i>
    <i r="1">
      <x v="148"/>
      <x v="148"/>
      <x v="4"/>
      <x v="15"/>
      <x/>
    </i>
    <i r="1">
      <x v="150"/>
      <x v="150"/>
      <x v="3"/>
      <x v="25"/>
      <x v="1"/>
    </i>
    <i r="1">
      <x v="151"/>
      <x v="153"/>
      <x v="1"/>
      <x v="31"/>
      <x v="1"/>
    </i>
    <i r="1">
      <x v="152"/>
      <x v="123"/>
      <x v="3"/>
      <x v="30"/>
      <x/>
    </i>
    <i r="1">
      <x v="153"/>
      <x v="155"/>
      <x v="1"/>
      <x v="31"/>
      <x v="1"/>
    </i>
    <i r="1">
      <x v="154"/>
      <x v="156"/>
      <x v="4"/>
      <x v="20"/>
      <x v="1"/>
    </i>
    <i r="1">
      <x v="155"/>
      <x v="157"/>
      <x v="3"/>
      <x v="25"/>
      <x v="1"/>
    </i>
    <i r="1">
      <x v="156"/>
      <x v="158"/>
      <x v="4"/>
      <x v="15"/>
      <x v="1"/>
    </i>
    <i r="1">
      <x v="157"/>
      <x v="159"/>
      <x v="3"/>
      <x v="23"/>
      <x v="1"/>
    </i>
    <i r="1">
      <x v="158"/>
      <x v="52"/>
      <x v="3"/>
      <x v="19"/>
      <x v="1"/>
    </i>
    <i r="1">
      <x v="160"/>
      <x v="160"/>
      <x v="2"/>
      <x v="34"/>
      <x v="1"/>
    </i>
    <i r="1">
      <x v="162"/>
      <x v="162"/>
      <x v="5"/>
      <x v="36"/>
      <x v="1"/>
    </i>
    <i r="1">
      <x v="163"/>
      <x v="164"/>
      <x v="2"/>
      <x v="6"/>
      <x v="1"/>
    </i>
    <i r="1">
      <x v="164"/>
      <x v="134"/>
      <x v="2"/>
      <x v="24"/>
      <x/>
    </i>
    <i r="1">
      <x v="165"/>
      <x v="152"/>
      <x/>
      <x v="8"/>
      <x v="1"/>
    </i>
    <i r="1">
      <x v="166"/>
      <x v="168"/>
      <x v="3"/>
      <x v="25"/>
      <x v="1"/>
    </i>
    <i r="1">
      <x v="167"/>
      <x v="167"/>
      <x v="1"/>
      <x v="1"/>
      <x v="1"/>
    </i>
    <i r="1">
      <x v="169"/>
      <x v="163"/>
      <x v="3"/>
      <x v="25"/>
      <x v="1"/>
    </i>
    <i r="1">
      <x v="170"/>
      <x v="327"/>
      <x/>
      <x v="11"/>
      <x/>
    </i>
    <i r="1">
      <x v="171"/>
      <x v="242"/>
      <x v="5"/>
      <x v="27"/>
      <x v="1"/>
    </i>
    <i r="1">
      <x v="172"/>
      <x v="169"/>
      <x v="5"/>
      <x v="36"/>
      <x v="1"/>
    </i>
    <i r="1">
      <x v="174"/>
      <x v="171"/>
      <x v="1"/>
      <x v="31"/>
      <x v="1"/>
    </i>
    <i r="1">
      <x v="175"/>
      <x v="172"/>
      <x v="3"/>
      <x v="25"/>
      <x v="1"/>
    </i>
    <i r="1">
      <x v="176"/>
      <x v="174"/>
      <x v="3"/>
      <x v="25"/>
      <x v="1"/>
    </i>
    <i r="1">
      <x v="177"/>
      <x v="175"/>
      <x v="2"/>
      <x v="9"/>
      <x/>
    </i>
    <i r="1">
      <x v="178"/>
      <x v="176"/>
      <x v="4"/>
      <x v="22"/>
      <x v="1"/>
    </i>
    <i r="1">
      <x v="179"/>
      <x v="177"/>
      <x v="4"/>
      <x v="22"/>
      <x v="1"/>
    </i>
    <i r="1">
      <x v="180"/>
      <x v="207"/>
      <x/>
      <x v="13"/>
      <x v="1"/>
    </i>
    <i r="1">
      <x v="181"/>
      <x v="348"/>
      <x v="3"/>
      <x v="25"/>
      <x v="1"/>
    </i>
    <i r="1">
      <x v="182"/>
      <x v="415"/>
      <x v="4"/>
      <x v="2"/>
      <x v="1"/>
    </i>
    <i r="1">
      <x v="183"/>
      <x v="375"/>
      <x v="3"/>
      <x v="23"/>
      <x/>
    </i>
    <i r="1">
      <x v="184"/>
      <x v="179"/>
      <x v="2"/>
      <x v="9"/>
      <x v="1"/>
    </i>
    <i r="1">
      <x v="185"/>
      <x v="79"/>
      <x v="2"/>
      <x v="9"/>
      <x v="1"/>
    </i>
    <i r="1">
      <x v="186"/>
      <x v="180"/>
      <x v="3"/>
      <x v="23"/>
      <x/>
    </i>
    <i r="1">
      <x v="187"/>
      <x v="77"/>
      <x v="4"/>
      <x v="20"/>
      <x v="1"/>
    </i>
    <i r="1">
      <x v="188"/>
      <x v="181"/>
      <x/>
      <x v="33"/>
      <x v="1"/>
    </i>
    <i r="1">
      <x v="189"/>
      <x v="268"/>
      <x/>
      <x v="13"/>
      <x v="1"/>
    </i>
    <i r="1">
      <x v="190"/>
      <x v="49"/>
      <x v="3"/>
      <x v="21"/>
      <x/>
    </i>
    <i r="1">
      <x v="191"/>
      <x v="184"/>
      <x v="5"/>
      <x v="27"/>
      <x v="1"/>
    </i>
    <i r="1">
      <x v="192"/>
      <x v="185"/>
      <x v="4"/>
      <x v="28"/>
      <x v="1"/>
    </i>
    <i r="1">
      <x v="193"/>
      <x v="186"/>
      <x v="5"/>
      <x v="7"/>
      <x v="1"/>
    </i>
    <i r="1">
      <x v="195"/>
      <x v="173"/>
      <x v="3"/>
      <x v="25"/>
      <x v="1"/>
    </i>
    <i r="1">
      <x v="196"/>
      <x v="178"/>
      <x v="3"/>
      <x v="25"/>
      <x v="1"/>
    </i>
    <i r="1">
      <x v="197"/>
      <x v="189"/>
      <x v="4"/>
      <x v="28"/>
      <x v="1"/>
    </i>
    <i r="1">
      <x v="198"/>
      <x v="331"/>
      <x/>
      <x v="8"/>
      <x/>
    </i>
    <i r="2">
      <x v="430"/>
      <x v="4"/>
      <x v="22"/>
      <x/>
    </i>
    <i r="1">
      <x v="199"/>
      <x v="190"/>
      <x v="1"/>
      <x v="31"/>
      <x/>
    </i>
    <i r="1">
      <x v="200"/>
      <x v="188"/>
      <x v="2"/>
      <x v="6"/>
      <x v="1"/>
    </i>
    <i r="1">
      <x v="201"/>
      <x v="154"/>
      <x v="3"/>
      <x v="10"/>
      <x/>
    </i>
    <i r="1">
      <x v="202"/>
      <x v="193"/>
      <x/>
      <x v="33"/>
      <x v="1"/>
    </i>
    <i r="1">
      <x v="203"/>
      <x v="192"/>
      <x/>
      <x v="3"/>
      <x v="1"/>
    </i>
    <i r="1">
      <x v="204"/>
      <x v="194"/>
      <x v="5"/>
      <x v="36"/>
      <x/>
    </i>
    <i r="1">
      <x v="205"/>
      <x v="244"/>
      <x v="5"/>
      <x v="27"/>
      <x/>
    </i>
    <i r="1">
      <x v="206"/>
      <x v="66"/>
      <x v="4"/>
      <x v="28"/>
      <x v="1"/>
    </i>
    <i r="1">
      <x v="207"/>
      <x v="197"/>
      <x v="1"/>
      <x v="12"/>
      <x v="1"/>
    </i>
    <i r="1">
      <x v="208"/>
      <x v="198"/>
      <x v="3"/>
      <x v="30"/>
      <x v="1"/>
    </i>
    <i r="1">
      <x v="209"/>
      <x v="199"/>
      <x v="3"/>
      <x v="23"/>
      <x v="1"/>
    </i>
    <i r="1">
      <x v="210"/>
      <x v="200"/>
      <x/>
      <x v="33"/>
      <x v="1"/>
    </i>
    <i r="1">
      <x v="211"/>
      <x v="202"/>
      <x v="5"/>
      <x v="27"/>
      <x v="1"/>
    </i>
    <i r="1">
      <x v="212"/>
      <x v="203"/>
      <x v="5"/>
      <x v="7"/>
      <x v="1"/>
    </i>
    <i r="1">
      <x v="213"/>
      <x v="379"/>
      <x v="4"/>
      <x v="2"/>
      <x v="1"/>
    </i>
    <i r="1">
      <x v="214"/>
      <x v="205"/>
      <x v="1"/>
      <x v="31"/>
      <x v="1"/>
    </i>
    <i r="1">
      <x v="216"/>
      <x v="204"/>
      <x v="1"/>
      <x v="1"/>
      <x v="1"/>
    </i>
    <i r="1">
      <x v="217"/>
      <x v="206"/>
      <x v="2"/>
      <x v="29"/>
      <x v="1"/>
    </i>
    <i r="1">
      <x v="218"/>
      <x v="208"/>
      <x v="4"/>
      <x v="15"/>
      <x v="1"/>
    </i>
    <i r="1">
      <x v="219"/>
      <x v="209"/>
      <x v="1"/>
      <x v="1"/>
      <x v="1"/>
    </i>
    <i r="1">
      <x v="220"/>
      <x v="211"/>
      <x/>
      <x/>
      <x v="1"/>
    </i>
    <i r="1">
      <x v="221"/>
      <x v="212"/>
      <x v="5"/>
      <x v="36"/>
      <x v="1"/>
    </i>
    <i r="1">
      <x v="222"/>
      <x v="213"/>
      <x v="4"/>
      <x v="28"/>
      <x v="1"/>
    </i>
    <i r="1">
      <x v="223"/>
      <x v="405"/>
      <x v="4"/>
      <x v="2"/>
      <x v="1"/>
    </i>
    <i r="1">
      <x v="224"/>
      <x v="214"/>
      <x/>
      <x v="11"/>
      <x/>
    </i>
    <i r="1">
      <x v="225"/>
      <x v="216"/>
      <x v="1"/>
      <x v="31"/>
      <x v="1"/>
    </i>
    <i r="1">
      <x v="226"/>
      <x v="217"/>
      <x v="5"/>
      <x v="7"/>
      <x v="1"/>
    </i>
    <i r="1">
      <x v="227"/>
      <x v="218"/>
      <x v="2"/>
      <x v="9"/>
      <x v="1"/>
    </i>
    <i r="1">
      <x v="228"/>
      <x v="391"/>
      <x v="3"/>
      <x v="19"/>
      <x v="1"/>
    </i>
    <i r="1">
      <x v="229"/>
      <x v="51"/>
      <x v="4"/>
      <x v="2"/>
      <x v="1"/>
    </i>
    <i r="1">
      <x v="230"/>
      <x v="220"/>
      <x v="2"/>
      <x v="9"/>
      <x v="1"/>
    </i>
    <i r="1">
      <x v="231"/>
      <x v="222"/>
      <x v="2"/>
      <x v="29"/>
      <x v="1"/>
    </i>
    <i r="1">
      <x v="232"/>
      <x v="224"/>
      <x v="3"/>
      <x v="23"/>
      <x v="1"/>
    </i>
    <i r="1">
      <x v="233"/>
      <x v="17"/>
      <x v="4"/>
      <x v="20"/>
      <x v="1"/>
    </i>
    <i r="1">
      <x v="235"/>
      <x v="225"/>
      <x/>
      <x v="17"/>
      <x v="1"/>
    </i>
    <i r="1">
      <x v="236"/>
      <x v="238"/>
      <x/>
      <x/>
      <x v="1"/>
    </i>
    <i r="1">
      <x v="237"/>
      <x v="227"/>
      <x v="1"/>
      <x v="16"/>
      <x/>
    </i>
    <i r="1">
      <x v="238"/>
      <x v="397"/>
      <x/>
      <x v="13"/>
      <x v="1"/>
    </i>
    <i r="1">
      <x v="239"/>
      <x v="228"/>
      <x v="1"/>
      <x v="26"/>
      <x v="1"/>
    </i>
    <i r="1">
      <x v="240"/>
      <x v="231"/>
      <x v="1"/>
      <x v="1"/>
      <x v="1"/>
    </i>
    <i r="1">
      <x v="241"/>
      <x v="232"/>
      <x v="5"/>
      <x v="36"/>
      <x v="1"/>
    </i>
    <i r="1">
      <x v="242"/>
      <x v="233"/>
      <x v="5"/>
      <x v="7"/>
      <x v="1"/>
    </i>
    <i r="1">
      <x v="243"/>
      <x v="221"/>
      <x v="2"/>
      <x v="6"/>
      <x v="1"/>
    </i>
    <i r="1">
      <x v="244"/>
      <x v="235"/>
      <x v="2"/>
      <x v="9"/>
      <x v="1"/>
    </i>
    <i r="1">
      <x v="246"/>
      <x v="396"/>
      <x/>
      <x/>
      <x v="1"/>
    </i>
    <i r="1">
      <x v="247"/>
      <x v="236"/>
      <x v="4"/>
      <x v="28"/>
      <x v="1"/>
    </i>
    <i r="1">
      <x v="248"/>
      <x v="344"/>
      <x/>
      <x v="18"/>
      <x v="1"/>
    </i>
    <i r="1">
      <x v="249"/>
      <x v="237"/>
      <x v="3"/>
      <x v="23"/>
      <x v="1"/>
    </i>
    <i r="1">
      <x v="251"/>
      <x v="239"/>
      <x v="5"/>
      <x v="7"/>
      <x v="1"/>
    </i>
    <i r="1">
      <x v="252"/>
      <x v="240"/>
      <x/>
      <x v="11"/>
      <x/>
    </i>
    <i r="1">
      <x v="254"/>
      <x v="254"/>
      <x v="4"/>
      <x v="22"/>
      <x/>
    </i>
    <i r="1">
      <x v="255"/>
      <x v="255"/>
      <x v="3"/>
      <x v="25"/>
      <x v="1"/>
    </i>
    <i r="1">
      <x v="256"/>
      <x v="256"/>
      <x v="1"/>
      <x v="26"/>
      <x v="1"/>
    </i>
    <i r="1">
      <x v="257"/>
      <x v="366"/>
      <x v="5"/>
      <x v="5"/>
      <x v="1"/>
    </i>
    <i r="1">
      <x v="258"/>
      <x v="332"/>
      <x v="3"/>
      <x v="4"/>
      <x/>
    </i>
    <i r="1">
      <x v="259"/>
      <x v="257"/>
      <x v="1"/>
      <x v="31"/>
      <x v="1"/>
    </i>
    <i r="1">
      <x v="260"/>
      <x v="264"/>
      <x/>
      <x v="33"/>
      <x v="1"/>
    </i>
    <i r="1">
      <x v="261"/>
      <x v="258"/>
      <x v="3"/>
      <x v="30"/>
      <x v="1"/>
    </i>
    <i r="1">
      <x v="262"/>
      <x v="259"/>
      <x v="2"/>
      <x v="9"/>
      <x v="1"/>
    </i>
    <i r="1">
      <x v="264"/>
      <x v="260"/>
      <x v="2"/>
      <x v="9"/>
      <x v="1"/>
    </i>
    <i r="1">
      <x v="265"/>
      <x v="72"/>
      <x v="4"/>
      <x v="20"/>
      <x v="1"/>
    </i>
    <i r="1">
      <x v="266"/>
      <x v="294"/>
      <x v="3"/>
      <x v="25"/>
      <x v="1"/>
    </i>
    <i r="1">
      <x v="267"/>
      <x v="250"/>
      <x v="5"/>
      <x v="27"/>
      <x v="1"/>
    </i>
    <i r="1">
      <x v="268"/>
      <x v="387"/>
      <x v="2"/>
      <x v="35"/>
      <x/>
    </i>
    <i r="1">
      <x v="269"/>
      <x v="252"/>
      <x v="1"/>
      <x v="12"/>
      <x v="1"/>
    </i>
    <i r="1">
      <x v="271"/>
      <x v="261"/>
      <x v="5"/>
      <x v="7"/>
      <x v="1"/>
    </i>
    <i r="1">
      <x v="272"/>
      <x v="262"/>
      <x v="3"/>
      <x v="30"/>
      <x v="1"/>
    </i>
    <i r="1">
      <x v="273"/>
      <x v="248"/>
      <x v="3"/>
      <x v="30"/>
      <x/>
    </i>
    <i r="1">
      <x v="274"/>
      <x v="67"/>
      <x v="1"/>
      <x v="16"/>
      <x v="1"/>
    </i>
    <i r="1">
      <x v="275"/>
      <x v="265"/>
      <x v="2"/>
      <x v="6"/>
      <x v="1"/>
    </i>
    <i r="1">
      <x v="276"/>
      <x v="266"/>
      <x v="2"/>
      <x v="9"/>
      <x v="1"/>
    </i>
    <i r="1">
      <x v="277"/>
      <x v="251"/>
      <x v="5"/>
      <x v="7"/>
      <x v="1"/>
    </i>
    <i r="1">
      <x v="278"/>
      <x v="63"/>
      <x v="4"/>
      <x v="28"/>
      <x v="1"/>
    </i>
    <i r="1">
      <x v="279"/>
      <x v="267"/>
      <x/>
      <x/>
      <x v="1"/>
    </i>
    <i r="1">
      <x v="280"/>
      <x v="263"/>
      <x v="4"/>
      <x v="20"/>
      <x v="1"/>
    </i>
    <i r="1">
      <x v="281"/>
      <x v="270"/>
      <x v="4"/>
      <x v="22"/>
      <x v="1"/>
    </i>
    <i r="1">
      <x v="282"/>
      <x v="412"/>
      <x v="3"/>
      <x v="21"/>
      <x v="1"/>
    </i>
    <i r="1">
      <x v="283"/>
      <x v="249"/>
      <x v="4"/>
      <x v="22"/>
      <x v="1"/>
    </i>
    <i r="1">
      <x v="284"/>
      <x v="269"/>
      <x v="5"/>
      <x v="27"/>
      <x/>
    </i>
    <i r="1">
      <x v="285"/>
      <x v="271"/>
      <x v="4"/>
      <x v="22"/>
      <x v="1"/>
    </i>
    <i r="1">
      <x v="287"/>
      <x v="272"/>
      <x v="3"/>
      <x v="25"/>
      <x v="1"/>
    </i>
    <i r="1">
      <x v="288"/>
      <x v="273"/>
      <x v="3"/>
      <x v="25"/>
      <x v="1"/>
    </i>
    <i r="1">
      <x v="289"/>
      <x v="276"/>
      <x v="5"/>
      <x v="36"/>
      <x v="1"/>
    </i>
    <i r="1">
      <x v="290"/>
      <x v="277"/>
      <x v="4"/>
      <x v="20"/>
      <x v="1"/>
    </i>
    <i r="1">
      <x v="291"/>
      <x v="280"/>
      <x v="2"/>
      <x v="34"/>
      <x v="1"/>
    </i>
    <i r="1">
      <x v="293"/>
      <x v="283"/>
      <x v="3"/>
      <x v="25"/>
      <x v="1"/>
    </i>
    <i r="1">
      <x v="294"/>
      <x v="83"/>
      <x v="2"/>
      <x v="24"/>
      <x/>
    </i>
    <i r="1">
      <x v="295"/>
      <x v="282"/>
      <x v="5"/>
      <x v="27"/>
      <x v="1"/>
    </i>
    <i r="1">
      <x v="296"/>
      <x v="275"/>
      <x v="3"/>
      <x v="25"/>
      <x v="1"/>
    </i>
    <i r="1">
      <x v="297"/>
      <x v="284"/>
      <x v="3"/>
      <x v="25"/>
      <x v="1"/>
    </i>
    <i r="1">
      <x v="298"/>
      <x v="285"/>
      <x v="2"/>
      <x v="24"/>
      <x v="1"/>
    </i>
    <i r="1">
      <x v="299"/>
      <x v="411"/>
      <x v="1"/>
      <x v="31"/>
      <x v="1"/>
    </i>
    <i r="1">
      <x v="300"/>
      <x v="286"/>
      <x/>
      <x v="8"/>
      <x v="1"/>
    </i>
    <i r="1">
      <x v="302"/>
      <x v="288"/>
      <x v="4"/>
      <x v="28"/>
      <x v="1"/>
    </i>
    <i r="1">
      <x v="303"/>
      <x v="289"/>
      <x v="3"/>
      <x v="23"/>
      <x/>
    </i>
    <i r="1">
      <x v="304"/>
      <x v="290"/>
      <x/>
      <x v="33"/>
      <x v="1"/>
    </i>
    <i r="1">
      <x v="305"/>
      <x v="390"/>
      <x v="5"/>
      <x v="5"/>
      <x v="1"/>
    </i>
    <i r="1">
      <x v="306"/>
      <x v="291"/>
      <x v="1"/>
      <x v="16"/>
      <x v="1"/>
    </i>
    <i r="1">
      <x v="307"/>
      <x v="308"/>
      <x/>
      <x v="3"/>
      <x v="1"/>
    </i>
    <i r="1">
      <x v="308"/>
      <x v="293"/>
      <x/>
      <x v="33"/>
      <x v="1"/>
    </i>
    <i r="1">
      <x v="309"/>
      <x v="295"/>
      <x v="3"/>
      <x v="25"/>
      <x v="1"/>
    </i>
    <i r="1">
      <x v="310"/>
      <x v="297"/>
      <x v="3"/>
      <x v="23"/>
      <x v="1"/>
    </i>
    <i r="1">
      <x v="311"/>
      <x v="298"/>
      <x/>
      <x/>
      <x v="1"/>
    </i>
    <i r="1">
      <x v="312"/>
      <x v="299"/>
      <x/>
      <x v="8"/>
      <x v="1"/>
    </i>
    <i r="1">
      <x v="313"/>
      <x v="300"/>
      <x v="3"/>
      <x v="25"/>
      <x v="1"/>
    </i>
    <i r="1">
      <x v="314"/>
      <x v="388"/>
      <x v="5"/>
      <x v="7"/>
      <x v="1"/>
    </i>
    <i r="1">
      <x v="315"/>
      <x v="63"/>
      <x v="5"/>
      <x v="5"/>
      <x v="1"/>
    </i>
    <i r="1">
      <x v="316"/>
      <x v="301"/>
      <x v="5"/>
      <x v="7"/>
      <x v="1"/>
    </i>
    <i r="1">
      <x v="317"/>
      <x v="302"/>
      <x v="3"/>
      <x v="30"/>
      <x v="1"/>
    </i>
    <i r="1">
      <x v="318"/>
      <x v="305"/>
      <x v="2"/>
      <x v="24"/>
      <x v="1"/>
    </i>
    <i r="1">
      <x v="320"/>
      <x v="306"/>
      <x v="1"/>
      <x v="16"/>
      <x v="1"/>
    </i>
    <i r="1">
      <x v="321"/>
      <x v="307"/>
      <x v="3"/>
      <x v="23"/>
      <x/>
    </i>
    <i r="1">
      <x v="322"/>
      <x v="310"/>
      <x v="5"/>
      <x v="7"/>
      <x v="1"/>
    </i>
    <i r="1">
      <x v="323"/>
      <x v="121"/>
      <x v="4"/>
      <x v="15"/>
      <x/>
    </i>
    <i r="1">
      <x v="324"/>
      <x v="311"/>
      <x v="5"/>
      <x v="7"/>
      <x v="1"/>
    </i>
    <i r="1">
      <x v="325"/>
      <x v="356"/>
      <x v="4"/>
      <x v="20"/>
      <x/>
    </i>
    <i r="1">
      <x v="326"/>
      <x v="65"/>
      <x v="1"/>
      <x v="26"/>
      <x/>
    </i>
    <i r="1">
      <x v="327"/>
      <x v="312"/>
      <x v="2"/>
      <x v="34"/>
      <x v="1"/>
    </i>
    <i r="1">
      <x v="328"/>
      <x v="321"/>
      <x v="1"/>
      <x v="26"/>
      <x v="1"/>
    </i>
    <i r="1">
      <x v="329"/>
      <x v="313"/>
      <x/>
      <x/>
      <x v="1"/>
    </i>
    <i r="1">
      <x v="330"/>
      <x v="229"/>
      <x v="5"/>
      <x v="5"/>
      <x v="1"/>
    </i>
    <i r="1">
      <x v="331"/>
      <x v="113"/>
      <x v="5"/>
      <x v="27"/>
      <x v="1"/>
    </i>
    <i r="1">
      <x v="332"/>
      <x v="314"/>
      <x v="3"/>
      <x v="23"/>
      <x v="1"/>
    </i>
    <i r="1">
      <x v="333"/>
      <x v="315"/>
      <x v="2"/>
      <x v="34"/>
      <x v="1"/>
    </i>
    <i r="1">
      <x v="335"/>
      <x v="317"/>
      <x v="5"/>
      <x v="36"/>
      <x v="1"/>
    </i>
    <i r="1">
      <x v="336"/>
      <x v="318"/>
      <x v="5"/>
      <x v="36"/>
      <x v="1"/>
    </i>
    <i r="1">
      <x v="337"/>
      <x v="319"/>
      <x/>
      <x v="8"/>
      <x v="1"/>
    </i>
    <i r="1">
      <x v="338"/>
      <x v="320"/>
      <x v="5"/>
      <x v="7"/>
      <x v="1"/>
    </i>
    <i r="1">
      <x v="339"/>
      <x v="322"/>
      <x v="5"/>
      <x v="7"/>
      <x v="1"/>
    </i>
    <i r="1">
      <x v="340"/>
      <x v="323"/>
      <x/>
      <x/>
      <x v="1"/>
    </i>
    <i r="1">
      <x v="341"/>
      <x v="324"/>
      <x v="1"/>
      <x v="31"/>
      <x v="1"/>
    </i>
    <i r="1">
      <x v="342"/>
      <x v="399"/>
      <x v="3"/>
      <x v="19"/>
      <x/>
    </i>
    <i r="1">
      <x v="343"/>
      <x v="325"/>
      <x v="2"/>
      <x v="9"/>
      <x v="1"/>
    </i>
    <i r="1">
      <x v="344"/>
      <x v="401"/>
      <x v="5"/>
      <x v="36"/>
      <x v="1"/>
    </i>
    <i r="1">
      <x v="345"/>
      <x v="326"/>
      <x v="2"/>
      <x v="24"/>
      <x/>
    </i>
    <i r="1">
      <x v="346"/>
      <x v="402"/>
      <x v="5"/>
      <x v="5"/>
      <x v="1"/>
    </i>
    <i r="1">
      <x v="347"/>
      <x v="329"/>
      <x v="2"/>
      <x v="9"/>
      <x v="1"/>
    </i>
    <i r="1">
      <x v="348"/>
      <x v="330"/>
      <x v="2"/>
      <x v="29"/>
      <x v="1"/>
    </i>
    <i r="1">
      <x v="349"/>
      <x v="328"/>
      <x v="5"/>
      <x v="7"/>
      <x v="1"/>
    </i>
    <i r="1">
      <x v="350"/>
      <x v="333"/>
      <x v="3"/>
      <x v="25"/>
      <x v="1"/>
    </i>
    <i r="1">
      <x v="352"/>
      <x v="335"/>
      <x v="1"/>
      <x v="31"/>
      <x v="1"/>
    </i>
    <i r="1">
      <x v="353"/>
      <x v="336"/>
      <x v="5"/>
      <x v="7"/>
      <x v="1"/>
    </i>
    <i r="1">
      <x v="354"/>
      <x v="41"/>
      <x v="2"/>
      <x v="14"/>
      <x v="1"/>
    </i>
    <i r="1">
      <x v="355"/>
      <x v="368"/>
      <x v="1"/>
      <x v="31"/>
      <x/>
    </i>
    <i r="1">
      <x v="356"/>
      <x v="182"/>
      <x v="1"/>
      <x v="12"/>
      <x/>
    </i>
    <i r="1">
      <x v="357"/>
      <x v="337"/>
      <x v="4"/>
      <x v="22"/>
      <x v="1"/>
    </i>
    <i r="1">
      <x v="358"/>
      <x v="4"/>
      <x v="3"/>
      <x v="21"/>
      <x/>
    </i>
    <i r="1">
      <x v="359"/>
      <x v="338"/>
      <x/>
      <x v="33"/>
      <x v="1"/>
    </i>
    <i r="1">
      <x v="360"/>
      <x v="339"/>
      <x v="3"/>
      <x v="25"/>
      <x v="1"/>
    </i>
    <i r="1">
      <x v="361"/>
      <x v="245"/>
      <x v="2"/>
      <x v="6"/>
      <x/>
    </i>
    <i r="1">
      <x v="362"/>
      <x v="340"/>
      <x v="3"/>
      <x v="30"/>
      <x v="1"/>
    </i>
    <i r="1">
      <x v="363"/>
      <x v="341"/>
      <x v="1"/>
      <x v="1"/>
      <x v="1"/>
    </i>
    <i r="1">
      <x v="364"/>
      <x v="342"/>
      <x/>
      <x v="33"/>
      <x v="1"/>
    </i>
    <i r="1">
      <x v="365"/>
      <x v="343"/>
      <x v="4"/>
      <x v="20"/>
      <x v="1"/>
    </i>
    <i r="1">
      <x v="366"/>
      <x v="187"/>
      <x v="5"/>
      <x v="5"/>
      <x v="1"/>
    </i>
    <i r="1">
      <x v="367"/>
      <x v="109"/>
      <x v="3"/>
      <x v="10"/>
      <x v="1"/>
    </i>
    <i r="1">
      <x v="369"/>
      <x v="345"/>
      <x v="1"/>
      <x v="1"/>
      <x v="1"/>
    </i>
    <i r="1">
      <x v="370"/>
      <x v="347"/>
      <x/>
      <x v="8"/>
      <x v="1"/>
    </i>
    <i r="1">
      <x v="371"/>
      <x v="346"/>
      <x/>
      <x v="33"/>
      <x v="1"/>
    </i>
    <i r="1">
      <x v="372"/>
      <x v="349"/>
      <x v="2"/>
      <x v="9"/>
      <x v="1"/>
    </i>
    <i r="1">
      <x v="373"/>
      <x v="350"/>
      <x/>
      <x/>
      <x v="1"/>
    </i>
    <i r="1">
      <x v="375"/>
      <x v="2"/>
      <x v="5"/>
      <x v="5"/>
      <x v="1"/>
    </i>
    <i r="1">
      <x v="376"/>
      <x v="253"/>
      <x v="1"/>
      <x v="12"/>
      <x v="1"/>
    </i>
    <i r="1">
      <x v="377"/>
      <x v="352"/>
      <x v="1"/>
      <x v="26"/>
      <x v="1"/>
    </i>
    <i r="1">
      <x v="378"/>
      <x v="353"/>
      <x v="1"/>
      <x v="31"/>
      <x v="1"/>
    </i>
    <i r="1">
      <x v="379"/>
      <x v="354"/>
      <x v="4"/>
      <x v="20"/>
      <x v="1"/>
    </i>
    <i r="1">
      <x v="380"/>
      <x v="355"/>
      <x v="5"/>
      <x v="27"/>
      <x v="1"/>
    </i>
    <i r="1">
      <x v="381"/>
      <x v="357"/>
      <x v="2"/>
      <x v="9"/>
      <x/>
    </i>
    <i r="1">
      <x v="382"/>
      <x v="219"/>
      <x v="4"/>
      <x v="22"/>
      <x v="1"/>
    </i>
    <i r="1">
      <x v="383"/>
      <x v="48"/>
      <x v="2"/>
      <x v="6"/>
      <x v="1"/>
    </i>
    <i r="1">
      <x v="384"/>
      <x v="358"/>
      <x v="3"/>
      <x v="25"/>
      <x v="1"/>
    </i>
    <i r="1">
      <x v="385"/>
      <x/>
      <x v="2"/>
      <x v="9"/>
      <x v="1"/>
    </i>
    <i r="1">
      <x v="386"/>
      <x v="392"/>
      <x v="3"/>
      <x v="19"/>
      <x v="1"/>
    </i>
    <i r="1">
      <x v="387"/>
      <x v="359"/>
      <x v="4"/>
      <x v="20"/>
      <x v="1"/>
    </i>
    <i r="1">
      <x v="388"/>
      <x v="234"/>
      <x v="1"/>
      <x v="26"/>
      <x/>
    </i>
    <i r="1">
      <x v="389"/>
      <x v="361"/>
      <x v="3"/>
      <x v="30"/>
      <x v="1"/>
    </i>
    <i r="1">
      <x v="390"/>
      <x v="362"/>
      <x/>
      <x/>
      <x v="1"/>
    </i>
    <i r="1">
      <x v="392"/>
      <x v="364"/>
      <x v="5"/>
      <x v="36"/>
      <x v="1"/>
    </i>
    <i r="1">
      <x v="393"/>
      <x v="374"/>
      <x v="4"/>
      <x v="22"/>
      <x v="1"/>
    </i>
    <i r="1">
      <x v="394"/>
      <x v="365"/>
      <x v="4"/>
      <x v="15"/>
      <x v="1"/>
    </i>
    <i r="1">
      <x v="395"/>
      <x v="196"/>
      <x v="1"/>
      <x v="26"/>
      <x v="1"/>
    </i>
    <i r="1">
      <x v="396"/>
      <x v="367"/>
      <x/>
      <x/>
      <x v="1"/>
    </i>
    <i r="1">
      <x v="397"/>
      <x v="369"/>
      <x v="2"/>
      <x v="9"/>
      <x v="1"/>
    </i>
    <i r="1">
      <x v="398"/>
      <x v="144"/>
      <x v="1"/>
      <x v="31"/>
      <x v="1"/>
    </i>
    <i r="1">
      <x v="399"/>
      <x v="370"/>
      <x v="2"/>
      <x v="9"/>
      <x v="1"/>
    </i>
    <i r="1">
      <x v="400"/>
      <x v="371"/>
      <x v="4"/>
      <x v="28"/>
      <x v="1"/>
    </i>
    <i r="1">
      <x v="401"/>
      <x v="376"/>
      <x v="4"/>
      <x v="28"/>
      <x v="1"/>
    </i>
    <i r="1">
      <x v="402"/>
      <x v="372"/>
      <x v="2"/>
      <x v="24"/>
      <x/>
    </i>
    <i r="1">
      <x v="403"/>
      <x v="373"/>
      <x v="4"/>
      <x v="15"/>
      <x v="1"/>
    </i>
    <i r="1">
      <x v="404"/>
      <x v="383"/>
      <x v="1"/>
      <x v="1"/>
      <x v="1"/>
    </i>
    <i r="1">
      <x v="405"/>
      <x v="377"/>
      <x/>
      <x/>
      <x v="1"/>
    </i>
    <i r="1">
      <x v="407"/>
      <x v="385"/>
      <x v="4"/>
      <x v="20"/>
      <x v="1"/>
    </i>
    <i r="1">
      <x v="408"/>
      <x v="380"/>
      <x v="1"/>
      <x v="16"/>
      <x v="1"/>
    </i>
    <i r="1">
      <x v="409"/>
      <x v="381"/>
      <x v="1"/>
      <x v="16"/>
      <x v="1"/>
    </i>
    <i r="1">
      <x v="410"/>
      <x v="386"/>
      <x v="5"/>
      <x v="36"/>
      <x v="1"/>
    </i>
    <i r="1">
      <x v="412"/>
      <x v="279"/>
      <x/>
      <x/>
      <x v="1"/>
    </i>
    <i r="1">
      <x v="413"/>
      <x v="382"/>
      <x v="1"/>
      <x v="16"/>
      <x v="1"/>
    </i>
    <i r="1">
      <x v="414"/>
      <x v="246"/>
      <x v="3"/>
      <x v="4"/>
      <x v="1"/>
    </i>
    <i r="1">
      <x v="415"/>
      <x v="384"/>
      <x v="4"/>
      <x v="22"/>
      <x v="1"/>
    </i>
    <i r="1">
      <x v="416"/>
      <x v="416"/>
      <x/>
      <x/>
      <x v="1"/>
    </i>
    <i r="1">
      <x v="417"/>
      <x v="417"/>
      <x v="4"/>
      <x v="39"/>
      <x v="1"/>
    </i>
    <i r="1">
      <x v="418"/>
      <x v="418"/>
      <x v="4"/>
      <x v="39"/>
      <x v="1"/>
    </i>
    <i r="1">
      <x v="419"/>
      <x v="419"/>
      <x v="5"/>
      <x v="40"/>
      <x v="1"/>
    </i>
    <i r="1">
      <x v="420"/>
      <x v="420"/>
      <x v="5"/>
      <x v="40"/>
      <x v="1"/>
    </i>
    <i r="1">
      <x v="421"/>
      <x v="421"/>
      <x v="4"/>
      <x v="39"/>
      <x/>
    </i>
    <i r="1">
      <x v="422"/>
      <x v="422"/>
      <x v="5"/>
      <x v="41"/>
      <x v="1"/>
    </i>
    <i r="1">
      <x v="423"/>
      <x v="423"/>
      <x/>
      <x v="13"/>
      <x v="1"/>
    </i>
    <i r="1">
      <x v="424"/>
      <x v="424"/>
      <x v="4"/>
      <x v="39"/>
      <x v="1"/>
    </i>
    <i r="1">
      <x v="425"/>
      <x v="425"/>
      <x/>
      <x v="33"/>
      <x v="1"/>
    </i>
    <i r="1">
      <x v="426"/>
      <x v="426"/>
      <x/>
      <x/>
      <x v="1"/>
    </i>
    <i r="1">
      <x v="427"/>
      <x v="427"/>
      <x v="5"/>
      <x v="41"/>
      <x v="1"/>
    </i>
    <i r="1">
      <x v="428"/>
      <x v="428"/>
      <x/>
      <x v="33"/>
      <x v="1"/>
    </i>
    <i r="1">
      <x v="429"/>
      <x v="429"/>
      <x v="4"/>
      <x v="39"/>
      <x v="1"/>
    </i>
    <i r="1">
      <x v="430"/>
      <x v="431"/>
      <x v="4"/>
      <x v="22"/>
      <x v="1"/>
    </i>
    <i r="1">
      <x v="431"/>
      <x v="432"/>
      <x v="4"/>
      <x v="39"/>
      <x v="1"/>
    </i>
    <i r="1">
      <x v="432"/>
      <x v="433"/>
      <x/>
      <x v="8"/>
      <x v="1"/>
    </i>
    <i r="1">
      <x v="433"/>
      <x v="434"/>
      <x v="5"/>
      <x v="40"/>
      <x v="1"/>
    </i>
    <i r="1">
      <x v="434"/>
      <x v="435"/>
      <x v="4"/>
      <x v="39"/>
      <x v="1"/>
    </i>
    <i r="1">
      <x v="435"/>
      <x v="436"/>
      <x/>
      <x v="17"/>
      <x v="1"/>
    </i>
    <i r="1">
      <x v="436"/>
      <x v="437"/>
      <x v="5"/>
      <x v="40"/>
      <x v="1"/>
    </i>
    <i r="1">
      <x v="437"/>
      <x v="438"/>
      <x v="5"/>
      <x v="40"/>
      <x v="1"/>
    </i>
    <i r="1">
      <x v="438"/>
      <x v="439"/>
      <x/>
      <x v="17"/>
      <x/>
    </i>
    <i r="1">
      <x v="439"/>
      <x v="440"/>
      <x v="4"/>
      <x v="39"/>
      <x v="1"/>
    </i>
    <i r="1">
      <x v="440"/>
      <x v="441"/>
      <x v="5"/>
      <x v="41"/>
      <x v="1"/>
    </i>
    <i t="default">
      <x v="2"/>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Orders" fld="6" baseField="5" baseItem="1" numFmtId="3"/>
    <dataField name="Lines" fld="7" baseField="5" baseItem="1" numFmtId="3"/>
    <dataField name="Qty" fld="8" baseField="5" baseItem="1" numFmtId="3"/>
    <dataField name="Sales " fld="9" baseField="5" baseItem="1" numFmtId="164"/>
    <dataField name="Sales / Order" fld="20" baseField="5" baseItem="0" numFmtId="164"/>
    <dataField name="Lines / Order" fld="21" baseField="5" baseItem="1" numFmtId="168"/>
    <dataField name="Qty / Line" fld="22" baseField="5" baseItem="1" numFmtId="168"/>
    <dataField name="Gross Profit" fld="13" baseField="5" baseItem="1" numFmtId="164"/>
    <dataField name="GP %" fld="24" baseField="5" baseItem="1" numFmtId="165"/>
    <dataField name="Net Profit" fld="15" baseField="5" baseItem="0" numFmtId="166"/>
    <dataField name="NP %" fld="23" baseField="5" baseItem="0" numFmtId="165"/>
    <dataField name="Sales Rank" fld="17" subtotal="average" baseField="5" baseItem="0" numFmtId="1"/>
    <dataField name="Gross Profit Rank" fld="18" subtotal="average" baseField="5" baseItem="0" numFmtId="1"/>
    <dataField name="Net Profit Rank" fld="19" subtotal="average" baseField="5" baseItem="0" numFmtId="1"/>
  </dataFields>
  <formats count="1">
    <format dxfId="1">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79CECA6-56D5-4400-9986-21C7F73FD610}" name="PivotTable1" cacheId="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Year">
  <location ref="A17:S1547" firstHeaderRow="0" firstDataRow="1" firstDataCol="8"/>
  <pivotFields count="24">
    <pivotField axis="axisRow" outline="0" showAll="0">
      <items count="4">
        <item x="0"/>
        <item x="1"/>
        <item x="2"/>
        <item t="default"/>
      </items>
      <extLst>
        <ext xmlns:x14="http://schemas.microsoft.com/office/spreadsheetml/2009/9/main" uri="{2946ED86-A175-432a-8AC1-64E0C546D7DE}">
          <x14:pivotField fillDownLabels="1"/>
        </ext>
      </extLst>
    </pivotField>
    <pivotField axis="axisRow" outline="0" showAll="0" defaultSubtotal="0">
      <items count="457">
        <item x="0"/>
        <item x="1"/>
        <item x="2"/>
        <item x="3"/>
        <item x="4"/>
        <item x="5"/>
        <item x="6"/>
        <item x="7"/>
        <item x="8"/>
        <item x="9"/>
        <item x="10"/>
        <item x="11"/>
        <item x="382"/>
        <item x="12"/>
        <item x="13"/>
        <item x="14"/>
        <item x="15"/>
        <item x="16"/>
        <item x="17"/>
        <item x="18"/>
        <item x="19"/>
        <item x="20"/>
        <item x="21"/>
        <item x="22"/>
        <item x="23"/>
        <item x="24"/>
        <item x="25"/>
        <item x="26"/>
        <item x="27"/>
        <item x="28"/>
        <item x="29"/>
        <item x="383"/>
        <item x="384"/>
        <item x="30"/>
        <item x="31"/>
        <item x="32"/>
        <item x="385"/>
        <item x="33"/>
        <item x="34"/>
        <item x="35"/>
        <item x="36"/>
        <item x="37"/>
        <item x="38"/>
        <item x="39"/>
        <item x="40"/>
        <item x="41"/>
        <item x="42"/>
        <item x="43"/>
        <item x="44"/>
        <item x="45"/>
        <item x="46"/>
        <item x="47"/>
        <item x="48"/>
        <item x="49"/>
        <item x="50"/>
        <item x="51"/>
        <item x="52"/>
        <item x="53"/>
        <item x="54"/>
        <item x="55"/>
        <item x="56"/>
        <item x="57"/>
        <item x="58"/>
        <item x="59"/>
        <item x="386"/>
        <item x="60"/>
        <item x="61"/>
        <item x="62"/>
        <item x="63"/>
        <item x="64"/>
        <item x="65"/>
        <item x="66"/>
        <item x="67"/>
        <item x="68"/>
        <item x="69"/>
        <item x="70"/>
        <item x="387"/>
        <item x="71"/>
        <item x="72"/>
        <item x="73"/>
        <item x="74"/>
        <item x="75"/>
        <item x="76"/>
        <item x="388"/>
        <item x="389"/>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390"/>
        <item x="109"/>
        <item x="110"/>
        <item x="111"/>
        <item x="112"/>
        <item x="113"/>
        <item x="114"/>
        <item x="115"/>
        <item x="116"/>
        <item x="391"/>
        <item x="117"/>
        <item x="118"/>
        <item x="119"/>
        <item x="120"/>
        <item x="121"/>
        <item x="122"/>
        <item x="123"/>
        <item x="124"/>
        <item x="125"/>
        <item x="126"/>
        <item x="127"/>
        <item x="128"/>
        <item x="129"/>
        <item x="130"/>
        <item x="131"/>
        <item x="132"/>
        <item x="133"/>
        <item x="134"/>
        <item x="135"/>
        <item x="136"/>
        <item x="137"/>
        <item x="392"/>
        <item x="138"/>
        <item x="139"/>
        <item x="140"/>
        <item x="141"/>
        <item x="142"/>
        <item x="143"/>
        <item x="144"/>
        <item x="145"/>
        <item x="146"/>
        <item x="147"/>
        <item x="148"/>
        <item x="149"/>
        <item x="150"/>
        <item x="393"/>
        <item x="151"/>
        <item x="152"/>
        <item x="153"/>
        <item x="154"/>
        <item x="394"/>
        <item x="155"/>
        <item x="156"/>
        <item x="157"/>
        <item x="158"/>
        <item x="159"/>
        <item x="160"/>
        <item x="161"/>
        <item x="162"/>
        <item x="163"/>
        <item x="164"/>
        <item x="165"/>
        <item x="166"/>
        <item x="167"/>
        <item x="168"/>
        <item x="169"/>
        <item x="395"/>
        <item x="170"/>
        <item x="396"/>
        <item x="171"/>
        <item x="172"/>
        <item x="397"/>
        <item x="173"/>
        <item x="398"/>
        <item x="174"/>
        <item x="399"/>
        <item x="175"/>
        <item x="176"/>
        <item x="177"/>
        <item x="178"/>
        <item x="179"/>
        <item x="180"/>
        <item x="181"/>
        <item x="182"/>
        <item x="400"/>
        <item x="183"/>
        <item x="184"/>
        <item x="185"/>
        <item x="186"/>
        <item x="187"/>
        <item x="188"/>
        <item x="189"/>
        <item x="401"/>
        <item x="190"/>
        <item x="191"/>
        <item x="192"/>
        <item x="193"/>
        <item x="194"/>
        <item x="195"/>
        <item x="402"/>
        <item x="196"/>
        <item x="197"/>
        <item x="198"/>
        <item x="199"/>
        <item x="200"/>
        <item x="201"/>
        <item x="202"/>
        <item x="203"/>
        <item x="204"/>
        <item x="403"/>
        <item x="205"/>
        <item x="206"/>
        <item x="207"/>
        <item x="208"/>
        <item x="209"/>
        <item x="404"/>
        <item x="210"/>
        <item x="211"/>
        <item x="212"/>
        <item x="213"/>
        <item x="214"/>
        <item x="215"/>
        <item x="216"/>
        <item x="217"/>
        <item x="405"/>
        <item x="218"/>
        <item x="219"/>
        <item x="220"/>
        <item x="221"/>
        <item x="222"/>
        <item x="223"/>
        <item x="224"/>
        <item x="225"/>
        <item x="226"/>
        <item x="227"/>
        <item x="406"/>
        <item x="228"/>
        <item x="229"/>
        <item x="230"/>
        <item x="231"/>
        <item x="232"/>
        <item x="407"/>
        <item x="233"/>
        <item x="234"/>
        <item x="235"/>
        <item x="408"/>
        <item x="236"/>
        <item x="237"/>
        <item x="238"/>
        <item x="239"/>
        <item x="240"/>
        <item x="241"/>
        <item x="242"/>
        <item x="243"/>
        <item x="244"/>
        <item x="245"/>
        <item x="246"/>
        <item x="247"/>
        <item x="409"/>
        <item x="248"/>
        <item x="249"/>
        <item x="250"/>
        <item x="251"/>
        <item x="252"/>
        <item x="253"/>
        <item x="254"/>
        <item x="410"/>
        <item x="255"/>
        <item x="256"/>
        <item x="411"/>
        <item x="257"/>
        <item x="258"/>
        <item x="259"/>
        <item x="260"/>
        <item x="261"/>
        <item x="262"/>
        <item x="263"/>
        <item x="264"/>
        <item x="265"/>
        <item x="266"/>
        <item x="267"/>
        <item x="268"/>
        <item x="269"/>
        <item x="270"/>
        <item x="271"/>
        <item x="272"/>
        <item x="273"/>
        <item x="274"/>
        <item x="275"/>
        <item x="276"/>
        <item x="277"/>
        <item x="278"/>
        <item x="279"/>
        <item x="412"/>
        <item x="280"/>
        <item x="281"/>
        <item x="282"/>
        <item x="283"/>
        <item x="284"/>
        <item x="285"/>
        <item x="286"/>
        <item x="287"/>
        <item x="288"/>
        <item x="413"/>
        <item x="289"/>
        <item x="290"/>
        <item x="291"/>
        <item x="292"/>
        <item x="293"/>
        <item x="294"/>
        <item x="295"/>
        <item x="296"/>
        <item x="297"/>
        <item x="414"/>
        <item x="298"/>
        <item x="299"/>
        <item x="300"/>
        <item x="301"/>
        <item x="415"/>
        <item x="302"/>
        <item x="303"/>
        <item x="304"/>
        <item x="305"/>
        <item x="306"/>
        <item x="307"/>
        <item x="308"/>
        <item x="309"/>
        <item x="310"/>
        <item x="311"/>
        <item x="312"/>
        <item x="313"/>
        <item x="314"/>
        <item x="416"/>
        <item x="315"/>
        <item x="417"/>
        <item x="316"/>
        <item x="317"/>
        <item x="318"/>
        <item x="319"/>
        <item x="320"/>
        <item x="321"/>
        <item x="322"/>
        <item x="323"/>
        <item x="418"/>
        <item x="324"/>
        <item x="325"/>
        <item x="326"/>
        <item x="327"/>
        <item x="328"/>
        <item x="329"/>
        <item x="330"/>
        <item x="331"/>
        <item x="332"/>
        <item x="333"/>
        <item x="334"/>
        <item x="419"/>
        <item x="335"/>
        <item x="336"/>
        <item x="337"/>
        <item x="338"/>
        <item x="339"/>
        <item x="340"/>
        <item x="341"/>
        <item x="342"/>
        <item x="343"/>
        <item x="420"/>
        <item x="421"/>
        <item x="344"/>
        <item x="345"/>
        <item x="346"/>
        <item x="347"/>
        <item x="348"/>
        <item x="422"/>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s>
      <extLst>
        <ext xmlns:x14="http://schemas.microsoft.com/office/spreadsheetml/2009/9/main" uri="{2946ED86-A175-432a-8AC1-64E0C546D7DE}">
          <x14:pivotField fillDownLabels="1"/>
        </ext>
      </extLst>
    </pivotField>
    <pivotField axis="axisRow" outline="0" showAll="0" defaultSubtotal="0">
      <items count="459">
        <item x="351"/>
        <item x="4"/>
        <item x="420"/>
        <item x="37"/>
        <item x="327"/>
        <item x="55"/>
        <item x="0"/>
        <item x="1"/>
        <item x="5"/>
        <item x="7"/>
        <item x="9"/>
        <item x="10"/>
        <item x="11"/>
        <item x="6"/>
        <item x="49"/>
        <item x="13"/>
        <item x="14"/>
        <item x="213"/>
        <item x="15"/>
        <item x="2"/>
        <item x="17"/>
        <item x="392"/>
        <item x="18"/>
        <item x="413"/>
        <item x="20"/>
        <item x="23"/>
        <item x="24"/>
        <item x="25"/>
        <item x="26"/>
        <item x="77"/>
        <item x="96"/>
        <item x="114"/>
        <item x="33"/>
        <item x="28"/>
        <item x="29"/>
        <item x="80"/>
        <item x="30"/>
        <item x="31"/>
        <item x="32"/>
        <item x="34"/>
        <item x="35"/>
        <item x="36"/>
        <item x="19"/>
        <item x="323"/>
        <item x="38"/>
        <item x="22"/>
        <item x="39"/>
        <item x="40"/>
        <item x="41"/>
        <item x="8"/>
        <item x="349"/>
        <item x="175"/>
        <item x="42"/>
        <item x="404"/>
        <item x="150"/>
        <item x="43"/>
        <item x="74"/>
        <item x="44"/>
        <item x="93"/>
        <item x="45"/>
        <item x="46"/>
        <item x="48"/>
        <item x="50"/>
        <item x="53"/>
        <item x="54"/>
        <item x="410"/>
        <item x="57"/>
        <item x="298"/>
        <item x="401"/>
        <item x="251"/>
        <item x="58"/>
        <item x="59"/>
        <item x="60"/>
        <item x="61"/>
        <item x="243"/>
        <item x="56"/>
        <item x="62"/>
        <item x="64"/>
        <item x="65"/>
        <item x="398"/>
        <item x="66"/>
        <item x="397"/>
        <item x="67"/>
        <item x="68"/>
        <item x="95"/>
        <item x="269"/>
        <item x="72"/>
        <item x="69"/>
        <item x="70"/>
        <item x="76"/>
        <item x="79"/>
        <item x="82"/>
        <item x="83"/>
        <item x="86"/>
        <item x="87"/>
        <item x="97"/>
        <item x="88"/>
        <item x="89"/>
        <item x="99"/>
        <item x="81"/>
        <item x="90"/>
        <item x="91"/>
        <item x="94"/>
        <item x="98"/>
        <item x="384"/>
        <item x="85"/>
        <item x="78"/>
        <item x="103"/>
        <item x="104"/>
        <item x="101"/>
        <item x="106"/>
        <item x="336"/>
        <item x="107"/>
        <item x="108"/>
        <item x="383"/>
        <item x="302"/>
        <item x="109"/>
        <item x="393"/>
        <item x="110"/>
        <item x="111"/>
        <item x="112"/>
        <item x="115"/>
        <item x="116"/>
        <item x="296"/>
        <item x="27"/>
        <item x="144"/>
        <item x="118"/>
        <item x="119"/>
        <item x="120"/>
        <item x="122"/>
        <item x="124"/>
        <item x="126"/>
        <item x="127"/>
        <item x="123"/>
        <item x="128"/>
        <item x="129"/>
        <item x="394"/>
        <item x="130"/>
        <item x="131"/>
        <item x="125"/>
        <item x="132"/>
        <item x="134"/>
        <item x="135"/>
        <item x="136"/>
        <item x="137"/>
        <item x="138"/>
        <item x="364"/>
        <item x="139"/>
        <item x="385"/>
        <item x="102"/>
        <item x="140"/>
        <item x="141"/>
        <item x="142"/>
        <item x="390"/>
        <item x="155"/>
        <item x="143"/>
        <item x="185"/>
        <item x="145"/>
        <item x="146"/>
        <item x="147"/>
        <item x="148"/>
        <item x="149"/>
        <item x="151"/>
        <item x="152"/>
        <item x="153"/>
        <item x="159"/>
        <item x="154"/>
        <item x="158"/>
        <item x="386"/>
        <item x="157"/>
        <item x="156"/>
        <item x="162"/>
        <item x="163"/>
        <item x="164"/>
        <item x="165"/>
        <item x="180"/>
        <item x="166"/>
        <item x="167"/>
        <item x="168"/>
        <item x="169"/>
        <item x="181"/>
        <item x="172"/>
        <item x="173"/>
        <item x="174"/>
        <item x="325"/>
        <item x="16"/>
        <item x="176"/>
        <item x="177"/>
        <item x="178"/>
        <item x="419"/>
        <item x="184"/>
        <item x="182"/>
        <item x="183"/>
        <item x="179"/>
        <item x="187"/>
        <item x="186"/>
        <item x="188"/>
        <item x="75"/>
        <item x="361"/>
        <item x="190"/>
        <item x="191"/>
        <item x="192"/>
        <item x="193"/>
        <item x="197"/>
        <item x="194"/>
        <item x="195"/>
        <item x="198"/>
        <item x="196"/>
        <item x="199"/>
        <item x="395"/>
        <item x="200"/>
        <item x="201"/>
        <item x="387"/>
        <item x="202"/>
        <item x="203"/>
        <item x="204"/>
        <item x="205"/>
        <item x="229"/>
        <item x="206"/>
        <item x="207"/>
        <item x="208"/>
        <item x="422"/>
        <item x="210"/>
        <item x="222"/>
        <item x="211"/>
        <item x="214"/>
        <item x="212"/>
        <item x="215"/>
        <item x="224"/>
        <item x="217"/>
        <item x="218"/>
        <item x="415"/>
        <item x="389"/>
        <item x="219"/>
        <item x="220"/>
        <item x="221"/>
        <item x="354"/>
        <item x="223"/>
        <item x="226"/>
        <item x="227"/>
        <item x="228"/>
        <item x="216"/>
        <item x="230"/>
        <item x="231"/>
        <item x="47"/>
        <item x="161"/>
        <item x="337"/>
        <item x="189"/>
        <item x="330"/>
        <item x="380"/>
        <item x="100"/>
        <item x="250"/>
        <item x="258"/>
        <item x="245"/>
        <item x="254"/>
        <item x="247"/>
        <item x="421"/>
        <item x="233"/>
        <item x="234"/>
        <item x="235"/>
        <item x="237"/>
        <item x="239"/>
        <item x="240"/>
        <item x="242"/>
        <item x="248"/>
        <item x="249"/>
        <item x="256"/>
        <item x="238"/>
        <item x="252"/>
        <item x="253"/>
        <item x="255"/>
        <item x="399"/>
        <item x="259"/>
        <item x="411"/>
        <item x="260"/>
        <item x="262"/>
        <item x="263"/>
        <item x="105"/>
        <item x="271"/>
        <item x="264"/>
        <item x="265"/>
        <item x="21"/>
        <item x="378"/>
        <item x="266"/>
        <item x="267"/>
        <item x="270"/>
        <item x="268"/>
        <item x="272"/>
        <item x="273"/>
        <item x="275"/>
        <item x="276"/>
        <item x="277"/>
        <item x="278"/>
        <item x="279"/>
        <item x="280"/>
        <item x="409"/>
        <item x="282"/>
        <item x="244"/>
        <item x="283"/>
        <item x="261"/>
        <item x="284"/>
        <item x="285"/>
        <item x="286"/>
        <item x="287"/>
        <item x="289"/>
        <item x="290"/>
        <item x="3"/>
        <item x="51"/>
        <item x="291"/>
        <item x="293"/>
        <item x="294"/>
        <item x="281"/>
        <item x="232"/>
        <item x="295"/>
        <item x="297"/>
        <item x="299"/>
        <item x="301"/>
        <item x="303"/>
        <item x="304"/>
        <item x="305"/>
        <item x="306"/>
        <item x="307"/>
        <item x="308"/>
        <item x="309"/>
        <item x="300"/>
        <item x="310"/>
        <item x="311"/>
        <item x="312"/>
        <item x="314"/>
        <item x="315"/>
        <item x="160"/>
        <item x="318"/>
        <item x="316"/>
        <item x="317"/>
        <item x="400"/>
        <item x="236"/>
        <item x="319"/>
        <item x="320"/>
        <item x="321"/>
        <item x="322"/>
        <item x="324"/>
        <item x="326"/>
        <item x="328"/>
        <item x="329"/>
        <item x="331"/>
        <item x="332"/>
        <item x="333"/>
        <item x="334"/>
        <item x="406"/>
        <item x="335"/>
        <item x="338"/>
        <item x="340"/>
        <item x="339"/>
        <item x="170"/>
        <item x="341"/>
        <item x="342"/>
        <item x="343"/>
        <item x="344"/>
        <item x="345"/>
        <item x="346"/>
        <item x="347"/>
        <item x="414"/>
        <item x="348"/>
        <item x="350"/>
        <item x="353"/>
        <item x="133"/>
        <item x="355"/>
        <item x="356"/>
        <item x="357"/>
        <item x="358"/>
        <item x="360"/>
        <item x="408"/>
        <item x="362"/>
        <item x="418"/>
        <item x="363"/>
        <item x="365"/>
        <item x="366"/>
        <item x="368"/>
        <item x="369"/>
        <item x="359"/>
        <item x="171"/>
        <item x="367"/>
        <item x="371"/>
        <item x="372"/>
        <item x="402"/>
        <item x="374"/>
        <item x="375"/>
        <item x="379"/>
        <item x="370"/>
        <item x="381"/>
        <item x="373"/>
        <item x="376"/>
        <item x="246"/>
        <item x="288"/>
        <item x="241"/>
        <item x="412"/>
        <item x="209"/>
        <item x="352"/>
        <item x="73"/>
        <item x="52"/>
        <item x="117"/>
        <item x="377"/>
        <item x="225"/>
        <item x="405"/>
        <item x="382"/>
        <item x="313"/>
        <item x="92"/>
        <item x="407"/>
        <item x="416"/>
        <item x="417"/>
        <item x="388"/>
        <item x="12"/>
        <item x="403"/>
        <item x="391"/>
        <item x="71"/>
        <item x="121"/>
        <item x="292"/>
        <item x="84"/>
        <item x="274"/>
        <item x="257"/>
        <item x="113"/>
        <item x="63"/>
        <item x="396"/>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s>
      <extLst>
        <ext xmlns:x14="http://schemas.microsoft.com/office/spreadsheetml/2009/9/main" uri="{2946ED86-A175-432a-8AC1-64E0C546D7DE}">
          <x14:pivotField fillDownLabels="1"/>
        </ext>
      </extLst>
    </pivotField>
    <pivotField axis="axisRow" outline="0" showAll="0" defaultSubtotal="0">
      <items count="6">
        <item x="3"/>
        <item x="2"/>
        <item x="4"/>
        <item x="0"/>
        <item x="1"/>
        <item x="5"/>
      </items>
      <extLst>
        <ext xmlns:x14="http://schemas.microsoft.com/office/spreadsheetml/2009/9/main" uri="{2946ED86-A175-432a-8AC1-64E0C546D7DE}">
          <x14:pivotField fillDownLabels="1"/>
        </ext>
      </extLst>
    </pivotField>
    <pivotField axis="axisRow" outline="0" showAll="0" defaultSubtotal="0">
      <items count="44">
        <item x="28"/>
        <item x="17"/>
        <item x="20"/>
        <item x="38"/>
        <item x="4"/>
        <item x="29"/>
        <item x="39"/>
        <item x="34"/>
        <item x="10"/>
        <item x="24"/>
        <item x="7"/>
        <item x="25"/>
        <item x="12"/>
        <item x="13"/>
        <item x="37"/>
        <item x="18"/>
        <item x="3"/>
        <item x="2"/>
        <item x="27"/>
        <item x="36"/>
        <item x="6"/>
        <item x="9"/>
        <item x="33"/>
        <item x="11"/>
        <item x="15"/>
        <item x="19"/>
        <item x="0"/>
        <item x="30"/>
        <item x="16"/>
        <item x="1"/>
        <item x="14"/>
        <item x="26"/>
        <item x="21"/>
        <item x="5"/>
        <item x="23"/>
        <item x="32"/>
        <item x="8"/>
        <item x="22"/>
        <item x="35"/>
        <item x="31"/>
        <item x="40"/>
        <item x="41"/>
        <item x="42"/>
        <item x="43"/>
      </items>
      <extLst>
        <ext xmlns:x14="http://schemas.microsoft.com/office/spreadsheetml/2009/9/main" uri="{2946ED86-A175-432a-8AC1-64E0C546D7DE}">
          <x14:pivotField fillDownLabels="1"/>
        </ext>
      </extLst>
    </pivotField>
    <pivotField axis="axisRow" outline="0" showAll="0" defaultSubtotal="0">
      <items count="6">
        <item x="5"/>
        <item x="2"/>
        <item x="3"/>
        <item x="0"/>
        <item x="1"/>
        <item x="4"/>
      </items>
      <extLst>
        <ext xmlns:x14="http://schemas.microsoft.com/office/spreadsheetml/2009/9/main" uri="{2946ED86-A175-432a-8AC1-64E0C546D7DE}">
          <x14:pivotField fillDownLabels="1"/>
        </ext>
      </extLst>
    </pivotField>
    <pivotField axis="axisRow" outline="0" showAll="0" defaultSubtotal="0">
      <items count="2">
        <item x="1"/>
        <item x="0"/>
      </items>
      <extLst>
        <ext xmlns:x14="http://schemas.microsoft.com/office/spreadsheetml/2009/9/main" uri="{2946ED86-A175-432a-8AC1-64E0C546D7DE}">
          <x14:pivotField fillDownLabels="1"/>
        </ext>
      </extLst>
    </pivotField>
    <pivotField axis="axisRow" outline="0" showAll="0" defaultSubtotal="0">
      <items count="4">
        <item x="2"/>
        <item x="1"/>
        <item x="0"/>
        <item x="3"/>
      </items>
      <extLst>
        <ext xmlns:x14="http://schemas.microsoft.com/office/spreadsheetml/2009/9/main" uri="{2946ED86-A175-432a-8AC1-64E0C546D7DE}">
          <x14:pivotField fillDownLabels="1"/>
        </ext>
      </extLst>
    </pivotField>
    <pivotField dataField="1" numFmtId="3" showAll="0"/>
    <pivotField dataField="1" numFmtId="3" showAll="0"/>
    <pivotField dataField="1" numFmtId="3" showAll="0"/>
    <pivotField dataField="1" numFmtId="164" showAll="0"/>
    <pivotField numFmtId="164" showAll="0"/>
    <pivotField numFmtId="167" showAll="0"/>
    <pivotField numFmtId="167" showAll="0"/>
    <pivotField dataField="1" numFmtId="164" showAll="0"/>
    <pivotField numFmtId="165" showAll="0"/>
    <pivotField dataField="1" numFmtId="164"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8">
    <field x="0"/>
    <field x="1"/>
    <field x="2"/>
    <field x="3"/>
    <field x="4"/>
    <field x="5"/>
    <field x="6"/>
    <field x="7"/>
  </rowFields>
  <rowItems count="1530">
    <i>
      <x/>
      <x/>
      <x v="6"/>
      <x v="3"/>
      <x v="26"/>
      <x v="3"/>
      <x v="1"/>
      <x v="2"/>
    </i>
    <i r="1">
      <x v="1"/>
      <x v="7"/>
      <x v="4"/>
      <x v="29"/>
      <x v="4"/>
      <x v="1"/>
      <x v="1"/>
    </i>
    <i r="1">
      <x v="2"/>
      <x v="19"/>
      <x v="1"/>
      <x v="17"/>
      <x v="1"/>
      <x v="1"/>
      <x v="2"/>
    </i>
    <i r="1">
      <x v="3"/>
      <x v="306"/>
      <x v="4"/>
      <x v="16"/>
      <x v="4"/>
      <x v="1"/>
      <x/>
    </i>
    <i r="1">
      <x v="4"/>
      <x v="1"/>
      <x/>
      <x v="4"/>
      <x v="3"/>
      <x/>
      <x v="1"/>
    </i>
    <i r="3">
      <x v="2"/>
      <x v="33"/>
      <x v="3"/>
      <x/>
      <x/>
    </i>
    <i r="3">
      <x v="3"/>
      <x v="20"/>
      <x v="3"/>
      <x/>
      <x/>
    </i>
    <i r="1">
      <x v="5"/>
      <x v="8"/>
      <x v="4"/>
      <x v="29"/>
      <x v="4"/>
      <x v="1"/>
      <x/>
    </i>
    <i r="1">
      <x v="6"/>
      <x v="13"/>
      <x v="2"/>
      <x v="10"/>
      <x v="2"/>
      <x v="1"/>
      <x v="1"/>
    </i>
    <i r="1">
      <x v="7"/>
      <x v="9"/>
      <x v="2"/>
      <x v="10"/>
      <x v="2"/>
      <x v="1"/>
      <x v="2"/>
    </i>
    <i r="1">
      <x v="8"/>
      <x v="49"/>
      <x v="2"/>
      <x v="36"/>
      <x v="4"/>
      <x/>
      <x v="3"/>
    </i>
    <i r="3">
      <x v="3"/>
      <x v="26"/>
      <x v="4"/>
      <x/>
      <x v="2"/>
    </i>
    <i r="3">
      <x v="4"/>
      <x v="21"/>
      <x v="4"/>
      <x/>
      <x v="2"/>
    </i>
    <i r="1">
      <x v="9"/>
      <x v="10"/>
      <x v="2"/>
      <x v="10"/>
      <x v="2"/>
      <x v="1"/>
      <x v="2"/>
    </i>
    <i r="1">
      <x v="10"/>
      <x v="11"/>
      <x v="5"/>
      <x v="8"/>
      <x v="5"/>
      <x v="1"/>
      <x v="2"/>
    </i>
    <i r="1">
      <x v="11"/>
      <x v="12"/>
      <x v="4"/>
      <x v="23"/>
      <x v="4"/>
      <x v="1"/>
      <x v="2"/>
    </i>
    <i r="1">
      <x v="13"/>
      <x v="411"/>
      <x v="2"/>
      <x v="36"/>
      <x v="2"/>
      <x v="1"/>
      <x v="3"/>
    </i>
    <i r="1">
      <x v="14"/>
      <x v="15"/>
      <x v="4"/>
      <x v="23"/>
      <x v="4"/>
      <x v="1"/>
      <x v="2"/>
    </i>
    <i r="1">
      <x v="15"/>
      <x v="16"/>
      <x v="2"/>
      <x v="10"/>
      <x v="2"/>
      <x v="1"/>
      <x v="1"/>
    </i>
    <i r="1">
      <x v="16"/>
      <x v="18"/>
      <x v="4"/>
      <x v="23"/>
      <x v="4"/>
      <x v="1"/>
      <x v="2"/>
    </i>
    <i r="1">
      <x v="17"/>
      <x v="185"/>
      <x/>
      <x v="12"/>
      <x/>
      <x/>
      <x v="1"/>
    </i>
    <i r="3">
      <x v="1"/>
      <x v="13"/>
      <x/>
      <x/>
      <x v="1"/>
    </i>
    <i r="3">
      <x v="2"/>
      <x v="30"/>
      <x/>
      <x/>
      <x v="1"/>
    </i>
    <i r="3">
      <x v="3"/>
      <x v="24"/>
      <x/>
      <x/>
      <x v="2"/>
    </i>
    <i r="3">
      <x v="4"/>
      <x v="29"/>
      <x/>
      <x/>
      <x v="1"/>
    </i>
    <i r="3">
      <x v="5"/>
      <x v="28"/>
      <x/>
      <x/>
      <x v="2"/>
    </i>
    <i r="1">
      <x v="18"/>
      <x v="20"/>
      <x v="3"/>
      <x v="26"/>
      <x v="3"/>
      <x v="1"/>
      <x v="2"/>
    </i>
    <i r="1">
      <x v="19"/>
      <x v="22"/>
      <x v="2"/>
      <x v="10"/>
      <x v="2"/>
      <x v="1"/>
      <x v="2"/>
    </i>
    <i r="1">
      <x v="20"/>
      <x v="42"/>
      <x v="3"/>
      <x v="24"/>
      <x v="3"/>
      <x v="1"/>
      <x v="1"/>
    </i>
    <i r="1">
      <x v="21"/>
      <x v="24"/>
      <x/>
      <x v="1"/>
      <x/>
      <x v="1"/>
      <x v="2"/>
    </i>
    <i r="1">
      <x v="22"/>
      <x v="281"/>
      <x v="2"/>
      <x v="15"/>
      <x v="2"/>
      <x v="1"/>
      <x/>
    </i>
    <i r="1">
      <x v="23"/>
      <x v="45"/>
      <x v="5"/>
      <x v="8"/>
      <x v="5"/>
      <x v="1"/>
      <x v="2"/>
    </i>
    <i r="1">
      <x v="24"/>
      <x v="25"/>
      <x/>
      <x v="12"/>
      <x/>
      <x v="1"/>
      <x v="1"/>
    </i>
    <i r="1">
      <x v="25"/>
      <x v="26"/>
      <x v="2"/>
      <x v="10"/>
      <x v="2"/>
      <x v="1"/>
      <x v="2"/>
    </i>
    <i r="1">
      <x v="26"/>
      <x v="27"/>
      <x v="2"/>
      <x v="25"/>
      <x v="2"/>
      <x v="1"/>
      <x/>
    </i>
    <i r="1">
      <x v="27"/>
      <x v="28"/>
      <x v="1"/>
      <x v="2"/>
      <x v="1"/>
      <x v="1"/>
      <x v="2"/>
    </i>
    <i r="1">
      <x v="28"/>
      <x v="124"/>
      <x v="1"/>
      <x v="32"/>
      <x v="1"/>
      <x/>
      <x v="2"/>
    </i>
    <i r="3">
      <x v="3"/>
      <x v="26"/>
      <x v="1"/>
      <x/>
      <x v="2"/>
    </i>
    <i r="3">
      <x v="4"/>
      <x v="16"/>
      <x v="1"/>
      <x/>
      <x/>
    </i>
    <i r="3">
      <x v="5"/>
      <x v="37"/>
      <x v="1"/>
      <x/>
      <x v="1"/>
    </i>
    <i r="1">
      <x v="29"/>
      <x v="33"/>
      <x/>
      <x v="1"/>
      <x/>
      <x v="1"/>
      <x v="2"/>
    </i>
    <i r="1">
      <x v="30"/>
      <x v="34"/>
      <x v="3"/>
      <x v="26"/>
      <x v="3"/>
      <x v="1"/>
      <x v="1"/>
    </i>
    <i r="1">
      <x v="33"/>
      <x v="36"/>
      <x/>
      <x v="13"/>
      <x/>
      <x v="1"/>
      <x v="1"/>
    </i>
    <i r="1">
      <x v="34"/>
      <x v="37"/>
      <x v="1"/>
      <x v="17"/>
      <x v="1"/>
      <x v="1"/>
      <x v="2"/>
    </i>
    <i r="1">
      <x v="35"/>
      <x v="38"/>
      <x v="5"/>
      <x v="8"/>
      <x v="5"/>
      <x v="1"/>
      <x v="2"/>
    </i>
    <i r="1">
      <x v="37"/>
      <x v="32"/>
      <x v="1"/>
      <x v="2"/>
      <x v="1"/>
      <x v="1"/>
      <x v="2"/>
    </i>
    <i r="1">
      <x v="38"/>
      <x v="39"/>
      <x/>
      <x v="34"/>
      <x/>
      <x v="1"/>
      <x v="2"/>
    </i>
    <i r="1">
      <x v="39"/>
      <x v="40"/>
      <x v="4"/>
      <x v="23"/>
      <x v="4"/>
      <x v="1"/>
      <x v="2"/>
    </i>
    <i r="1">
      <x v="40"/>
      <x v="41"/>
      <x/>
      <x v="9"/>
      <x/>
      <x v="1"/>
      <x v="1"/>
    </i>
    <i r="1">
      <x v="41"/>
      <x v="3"/>
      <x v="3"/>
      <x v="11"/>
      <x v="3"/>
      <x/>
      <x/>
    </i>
    <i r="3">
      <x v="4"/>
      <x v="29"/>
      <x v="3"/>
      <x/>
      <x v="2"/>
    </i>
    <i r="1">
      <x v="42"/>
      <x v="44"/>
      <x v="4"/>
      <x v="21"/>
      <x v="4"/>
      <x v="1"/>
      <x v="2"/>
    </i>
    <i r="1">
      <x v="43"/>
      <x v="46"/>
      <x v="1"/>
      <x v="2"/>
      <x v="1"/>
      <x v="1"/>
      <x v="2"/>
    </i>
    <i r="1">
      <x v="44"/>
      <x v="47"/>
      <x v="1"/>
      <x v="2"/>
      <x v="1"/>
      <x v="1"/>
      <x v="2"/>
    </i>
    <i r="1">
      <x v="45"/>
      <x v="48"/>
      <x v="3"/>
      <x v="20"/>
      <x v="3"/>
      <x v="1"/>
      <x v="1"/>
    </i>
    <i r="1">
      <x v="46"/>
      <x v="52"/>
      <x/>
      <x v="34"/>
      <x/>
      <x v="1"/>
      <x v="2"/>
    </i>
    <i r="1">
      <x v="47"/>
      <x v="55"/>
      <x v="3"/>
      <x v="31"/>
      <x v="3"/>
      <x v="1"/>
      <x/>
    </i>
    <i r="1">
      <x v="48"/>
      <x v="57"/>
      <x/>
      <x v="4"/>
      <x/>
      <x v="1"/>
      <x v="2"/>
    </i>
    <i r="1">
      <x v="49"/>
      <x v="59"/>
      <x/>
      <x v="1"/>
      <x/>
      <x v="1"/>
      <x v="2"/>
    </i>
    <i r="1">
      <x v="50"/>
      <x v="60"/>
      <x v="3"/>
      <x v="26"/>
      <x v="3"/>
      <x v="1"/>
      <x v="2"/>
    </i>
    <i r="1">
      <x v="51"/>
      <x v="244"/>
      <x v="5"/>
      <x v="37"/>
      <x v="5"/>
      <x v="1"/>
      <x v="2"/>
    </i>
    <i r="1">
      <x v="52"/>
      <x v="61"/>
      <x/>
      <x v="18"/>
      <x/>
      <x/>
      <x v="2"/>
    </i>
    <i r="3">
      <x v="3"/>
      <x v="24"/>
      <x/>
      <x/>
      <x v="2"/>
    </i>
    <i r="3">
      <x v="5"/>
      <x v="37"/>
      <x/>
      <x/>
      <x v="1"/>
    </i>
    <i r="1">
      <x v="53"/>
      <x v="14"/>
      <x v="1"/>
      <x v="13"/>
      <x v="1"/>
      <x v="1"/>
      <x/>
    </i>
    <i r="1">
      <x v="54"/>
      <x v="62"/>
      <x v="1"/>
      <x v="17"/>
      <x v="1"/>
      <x v="1"/>
      <x v="2"/>
    </i>
    <i r="1">
      <x v="55"/>
      <x v="307"/>
      <x v="3"/>
      <x v="24"/>
      <x v="3"/>
      <x v="1"/>
      <x v="1"/>
    </i>
    <i r="1">
      <x v="56"/>
      <x v="399"/>
      <x/>
      <x/>
      <x/>
      <x/>
      <x/>
    </i>
    <i r="3">
      <x v="3"/>
      <x v="26"/>
      <x/>
      <x/>
      <x v="2"/>
    </i>
    <i r="1">
      <x v="57"/>
      <x v="63"/>
      <x/>
      <x v="12"/>
      <x/>
      <x v="1"/>
      <x v="1"/>
    </i>
    <i r="1">
      <x v="58"/>
      <x v="64"/>
      <x v="4"/>
      <x v="29"/>
      <x v="4"/>
      <x v="1"/>
      <x v="1"/>
    </i>
    <i r="1">
      <x v="59"/>
      <x v="5"/>
      <x/>
      <x/>
      <x v="3"/>
      <x/>
      <x v="3"/>
    </i>
    <i r="3">
      <x v="2"/>
      <x v="33"/>
      <x v="3"/>
      <x/>
      <x v="3"/>
    </i>
    <i r="3">
      <x v="3"/>
      <x v="5"/>
      <x v="3"/>
      <x/>
      <x v="3"/>
    </i>
    <i r="1">
      <x v="60"/>
      <x v="75"/>
      <x v="2"/>
      <x v="36"/>
      <x v="2"/>
      <x v="1"/>
      <x/>
    </i>
    <i r="1">
      <x v="61"/>
      <x v="66"/>
      <x v="4"/>
      <x v="21"/>
      <x v="4"/>
      <x v="1"/>
      <x v="2"/>
    </i>
    <i r="1">
      <x v="62"/>
      <x v="70"/>
      <x v="4"/>
      <x v="23"/>
      <x v="4"/>
      <x v="1"/>
      <x v="2"/>
    </i>
    <i r="1">
      <x v="63"/>
      <x v="71"/>
      <x v="1"/>
      <x v="17"/>
      <x v="1"/>
      <x v="1"/>
      <x v="2"/>
    </i>
    <i r="1">
      <x v="65"/>
      <x v="72"/>
      <x v="3"/>
      <x v="26"/>
      <x v="3"/>
      <x v="1"/>
      <x v="2"/>
    </i>
    <i r="1">
      <x v="66"/>
      <x v="73"/>
      <x v="1"/>
      <x v="27"/>
      <x v="1"/>
      <x v="1"/>
      <x v="1"/>
    </i>
    <i r="1">
      <x v="67"/>
      <x v="76"/>
      <x v="4"/>
      <x v="21"/>
      <x v="4"/>
      <x v="1"/>
      <x v="2"/>
    </i>
    <i r="1">
      <x v="68"/>
      <x v="421"/>
      <x v="2"/>
      <x v="15"/>
      <x v="2"/>
      <x/>
      <x v="1"/>
    </i>
    <i r="3">
      <x v="3"/>
      <x v="5"/>
      <x v="2"/>
      <x/>
      <x v="1"/>
    </i>
    <i r="1">
      <x v="69"/>
      <x v="77"/>
      <x v="5"/>
      <x v="28"/>
      <x v="5"/>
      <x v="1"/>
      <x v="1"/>
    </i>
    <i r="1">
      <x v="70"/>
      <x v="78"/>
      <x v="5"/>
      <x v="8"/>
      <x v="5"/>
      <x v="1"/>
      <x v="2"/>
    </i>
    <i r="1">
      <x v="71"/>
      <x v="80"/>
      <x v="4"/>
      <x v="23"/>
      <x v="4"/>
      <x v="1"/>
      <x v="2"/>
    </i>
    <i r="1">
      <x v="72"/>
      <x v="82"/>
      <x v="3"/>
      <x v="26"/>
      <x v="3"/>
      <x v="1"/>
      <x v="2"/>
    </i>
    <i r="1">
      <x v="73"/>
      <x v="83"/>
      <x/>
      <x v="1"/>
      <x/>
      <x v="1"/>
      <x v="2"/>
    </i>
    <i r="1">
      <x v="74"/>
      <x v="87"/>
      <x v="2"/>
      <x v="10"/>
      <x v="2"/>
      <x v="1"/>
      <x v="2"/>
    </i>
    <i r="1">
      <x v="75"/>
      <x v="88"/>
      <x v="4"/>
      <x v="29"/>
      <x v="4"/>
      <x v="1"/>
      <x v="2"/>
    </i>
    <i r="1">
      <x v="77"/>
      <x v="414"/>
      <x/>
      <x v="9"/>
      <x v="2"/>
      <x/>
      <x v="1"/>
    </i>
    <i r="3">
      <x v="2"/>
      <x v="39"/>
      <x v="2"/>
      <x/>
      <x/>
    </i>
    <i r="1">
      <x v="78"/>
      <x v="86"/>
      <x v="3"/>
      <x v="24"/>
      <x v="3"/>
      <x v="1"/>
      <x v="2"/>
    </i>
    <i r="1">
      <x v="79"/>
      <x v="398"/>
      <x/>
      <x/>
      <x v="3"/>
      <x/>
      <x/>
    </i>
    <i r="3">
      <x v="2"/>
      <x v="39"/>
      <x v="3"/>
      <x/>
      <x v="3"/>
    </i>
    <i r="3">
      <x v="3"/>
      <x v="26"/>
      <x v="3"/>
      <x/>
      <x v="2"/>
    </i>
    <i r="1">
      <x v="80"/>
      <x v="56"/>
      <x v="3"/>
      <x v="26"/>
      <x v="3"/>
      <x v="1"/>
      <x v="2"/>
    </i>
    <i r="1">
      <x v="81"/>
      <x v="197"/>
      <x v="2"/>
      <x v="10"/>
      <x v="2"/>
      <x v="1"/>
      <x v="2"/>
    </i>
    <i r="1">
      <x v="82"/>
      <x v="89"/>
      <x v="1"/>
      <x v="2"/>
      <x v="1"/>
      <x v="1"/>
      <x v="2"/>
    </i>
    <i r="1">
      <x v="85"/>
      <x v="29"/>
      <x/>
      <x/>
      <x/>
      <x/>
      <x/>
    </i>
    <i r="3">
      <x v="2"/>
      <x v="35"/>
      <x/>
      <x/>
      <x v="1"/>
    </i>
    <i r="3">
      <x v="4"/>
      <x v="21"/>
      <x/>
      <x/>
      <x v="2"/>
    </i>
    <i r="3">
      <x v="5"/>
      <x v="8"/>
      <x/>
      <x/>
      <x v="2"/>
    </i>
    <i r="1">
      <x v="86"/>
      <x v="106"/>
      <x/>
      <x v="12"/>
      <x/>
      <x v="1"/>
      <x v="1"/>
    </i>
    <i r="1">
      <x v="87"/>
      <x v="90"/>
      <x v="3"/>
      <x v="26"/>
      <x v="3"/>
      <x v="1"/>
      <x v="2"/>
    </i>
    <i r="1">
      <x v="88"/>
      <x v="35"/>
      <x v="2"/>
      <x v="39"/>
      <x v="2"/>
      <x v="1"/>
      <x/>
    </i>
    <i r="1">
      <x v="89"/>
      <x v="99"/>
      <x v="1"/>
      <x v="2"/>
      <x v="1"/>
      <x v="1"/>
      <x v="2"/>
    </i>
    <i r="1">
      <x v="90"/>
      <x v="91"/>
      <x v="1"/>
      <x v="17"/>
      <x v="1"/>
      <x v="1"/>
      <x v="2"/>
    </i>
    <i r="1">
      <x v="91"/>
      <x v="92"/>
      <x v="2"/>
      <x v="10"/>
      <x/>
      <x/>
      <x v="2"/>
    </i>
    <i r="3">
      <x v="4"/>
      <x v="29"/>
      <x v="5"/>
      <x/>
      <x v="2"/>
    </i>
    <i r="3">
      <x v="5"/>
      <x v="8"/>
      <x v="5"/>
      <x/>
      <x v="2"/>
    </i>
    <i r="1">
      <x v="92"/>
      <x v="417"/>
      <x v="3"/>
      <x v="24"/>
      <x v="3"/>
      <x v="1"/>
      <x v="2"/>
    </i>
    <i r="1">
      <x v="93"/>
      <x v="105"/>
      <x v="2"/>
      <x v="25"/>
      <x v="2"/>
      <x v="1"/>
      <x v="2"/>
    </i>
    <i r="1">
      <x v="94"/>
      <x v="93"/>
      <x v="1"/>
      <x v="32"/>
      <x v="1"/>
      <x v="1"/>
      <x v="1"/>
    </i>
    <i r="1">
      <x v="95"/>
      <x v="94"/>
      <x/>
      <x v="34"/>
      <x/>
      <x v="1"/>
      <x v="2"/>
    </i>
    <i r="1">
      <x v="96"/>
      <x v="96"/>
      <x v="3"/>
      <x v="24"/>
      <x v="3"/>
      <x v="1"/>
      <x v="2"/>
    </i>
    <i r="1">
      <x v="97"/>
      <x v="97"/>
      <x v="5"/>
      <x v="28"/>
      <x v="5"/>
      <x v="1"/>
      <x v="1"/>
    </i>
    <i r="1">
      <x v="98"/>
      <x v="100"/>
      <x/>
      <x v="12"/>
      <x/>
      <x v="1"/>
      <x v="1"/>
    </i>
    <i r="1">
      <x v="99"/>
      <x v="101"/>
      <x v="2"/>
      <x v="25"/>
      <x v="2"/>
      <x/>
      <x v="1"/>
    </i>
    <i r="3">
      <x v="3"/>
      <x v="24"/>
      <x v="2"/>
      <x/>
      <x v="1"/>
    </i>
    <i r="1">
      <x v="100"/>
      <x v="406"/>
      <x v="3"/>
      <x v="22"/>
      <x v="3"/>
      <x v="1"/>
      <x v="3"/>
    </i>
    <i r="1">
      <x v="101"/>
      <x v="58"/>
      <x v="4"/>
      <x v="21"/>
      <x v="4"/>
      <x v="1"/>
      <x v="2"/>
    </i>
    <i r="1">
      <x v="102"/>
      <x v="102"/>
      <x v="1"/>
      <x v="2"/>
      <x v="1"/>
      <x v="1"/>
      <x v="2"/>
    </i>
    <i r="1">
      <x v="103"/>
      <x v="84"/>
      <x v="1"/>
      <x v="27"/>
      <x v="1"/>
      <x v="1"/>
      <x v="2"/>
    </i>
    <i r="1">
      <x v="104"/>
      <x v="30"/>
      <x v="1"/>
      <x v="2"/>
      <x v="1"/>
      <x v="1"/>
      <x v="2"/>
    </i>
    <i r="1">
      <x v="105"/>
      <x v="95"/>
      <x/>
      <x v="1"/>
      <x/>
      <x v="1"/>
      <x v="2"/>
    </i>
    <i r="1">
      <x v="106"/>
      <x v="103"/>
      <x v="3"/>
      <x v="26"/>
      <x v="3"/>
      <x v="1"/>
      <x v="2"/>
    </i>
    <i r="1">
      <x v="107"/>
      <x v="98"/>
      <x v="2"/>
      <x v="35"/>
      <x v="2"/>
      <x v="1"/>
      <x v="1"/>
    </i>
    <i r="1">
      <x v="108"/>
      <x v="250"/>
      <x v="2"/>
      <x v="25"/>
      <x v="2"/>
      <x v="1"/>
      <x v="1"/>
    </i>
    <i r="1">
      <x v="109"/>
      <x v="109"/>
      <x v="3"/>
      <x v="26"/>
      <x v="3"/>
      <x v="1"/>
      <x v="2"/>
    </i>
    <i r="1">
      <x v="110"/>
      <x v="149"/>
      <x/>
      <x v="1"/>
      <x/>
      <x/>
      <x v="2"/>
    </i>
    <i r="3">
      <x v="2"/>
      <x v="36"/>
      <x/>
      <x/>
      <x v="1"/>
    </i>
    <i r="3">
      <x v="3"/>
      <x v="26"/>
      <x/>
      <x/>
      <x v="2"/>
    </i>
    <i r="1">
      <x v="111"/>
      <x v="107"/>
      <x v="3"/>
      <x v="24"/>
      <x v="3"/>
      <x v="1"/>
      <x v="2"/>
    </i>
    <i r="1">
      <x v="112"/>
      <x v="108"/>
      <x v="3"/>
      <x v="26"/>
      <x v="3"/>
      <x v="1"/>
      <x v="2"/>
    </i>
    <i r="1">
      <x v="113"/>
      <x v="277"/>
      <x v="4"/>
      <x v="29"/>
      <x v="4"/>
      <x v="1"/>
      <x v="2"/>
    </i>
    <i r="1">
      <x v="114"/>
      <x v="110"/>
      <x v="5"/>
      <x v="8"/>
      <x v="5"/>
      <x v="1"/>
      <x v="2"/>
    </i>
    <i r="1">
      <x v="115"/>
      <x v="112"/>
      <x v="4"/>
      <x v="16"/>
      <x v="4"/>
      <x v="1"/>
      <x v="2"/>
    </i>
    <i r="1">
      <x v="116"/>
      <x v="113"/>
      <x v="4"/>
      <x v="21"/>
      <x v="4"/>
      <x v="1"/>
      <x v="2"/>
    </i>
    <i r="1">
      <x v="118"/>
      <x v="116"/>
      <x/>
      <x v="34"/>
      <x v="2"/>
      <x/>
      <x v="2"/>
    </i>
    <i r="3">
      <x v="2"/>
      <x v="35"/>
      <x v="2"/>
      <x/>
      <x v="2"/>
    </i>
    <i r="1">
      <x v="119"/>
      <x v="118"/>
      <x v="3"/>
      <x v="26"/>
      <x v="3"/>
      <x v="1"/>
      <x v="2"/>
    </i>
    <i r="1">
      <x v="120"/>
      <x v="119"/>
      <x v="3"/>
      <x v="26"/>
      <x v="3"/>
      <x v="1"/>
      <x v="1"/>
    </i>
    <i r="1">
      <x v="121"/>
      <x v="120"/>
      <x v="2"/>
      <x v="15"/>
      <x v="2"/>
      <x v="1"/>
      <x v="1"/>
    </i>
    <i r="1">
      <x v="122"/>
      <x v="420"/>
      <x/>
      <x v="4"/>
      <x v="2"/>
      <x/>
      <x/>
    </i>
    <i r="3">
      <x v="1"/>
      <x v="13"/>
      <x v="2"/>
      <x/>
      <x/>
    </i>
    <i r="3">
      <x v="2"/>
      <x v="33"/>
      <x v="2"/>
      <x/>
      <x v="3"/>
    </i>
    <i r="3">
      <x v="4"/>
      <x v="16"/>
      <x v="2"/>
      <x/>
      <x/>
    </i>
    <i r="3">
      <x v="5"/>
      <x v="28"/>
      <x v="2"/>
      <x/>
      <x v="1"/>
    </i>
    <i r="1">
      <x v="123"/>
      <x v="31"/>
      <x/>
      <x v="9"/>
      <x v="4"/>
      <x/>
      <x v="1"/>
    </i>
    <i r="3">
      <x v="2"/>
      <x v="35"/>
      <x v="4"/>
      <x/>
      <x v="2"/>
    </i>
    <i r="3">
      <x v="3"/>
      <x v="31"/>
      <x v="4"/>
      <x/>
      <x v="1"/>
    </i>
    <i r="3">
      <x v="4"/>
      <x v="29"/>
      <x v="4"/>
      <x/>
      <x v="2"/>
    </i>
    <i r="1">
      <x v="124"/>
      <x v="121"/>
      <x v="2"/>
      <x v="10"/>
      <x v="2"/>
      <x v="1"/>
      <x v="2"/>
    </i>
    <i r="1">
      <x v="125"/>
      <x v="122"/>
      <x/>
      <x v="12"/>
      <x/>
      <x v="1"/>
      <x v="2"/>
    </i>
    <i r="1">
      <x v="127"/>
      <x v="400"/>
      <x v="3"/>
      <x v="26"/>
      <x v="3"/>
      <x v="1"/>
      <x v="2"/>
    </i>
    <i r="1">
      <x v="128"/>
      <x v="126"/>
      <x v="4"/>
      <x v="29"/>
      <x v="4"/>
      <x v="1"/>
      <x v="2"/>
    </i>
    <i r="1">
      <x v="129"/>
      <x v="127"/>
      <x v="5"/>
      <x v="37"/>
      <x v="5"/>
      <x v="1"/>
      <x v="2"/>
    </i>
    <i r="1">
      <x v="130"/>
      <x v="128"/>
      <x v="2"/>
      <x v="10"/>
      <x v="2"/>
      <x v="1"/>
      <x v="2"/>
    </i>
    <i r="1">
      <x v="131"/>
      <x v="415"/>
      <x v="5"/>
      <x v="8"/>
      <x v="5"/>
      <x v="1"/>
      <x v="2"/>
    </i>
    <i r="1">
      <x v="132"/>
      <x v="129"/>
      <x/>
      <x v="1"/>
      <x/>
      <x v="1"/>
      <x v="2"/>
    </i>
    <i r="1">
      <x v="133"/>
      <x v="133"/>
      <x/>
      <x v="34"/>
      <x/>
      <x v="1"/>
      <x v="2"/>
    </i>
    <i r="1">
      <x v="134"/>
      <x v="130"/>
      <x v="5"/>
      <x v="8"/>
      <x v="5"/>
      <x v="1"/>
      <x v="2"/>
    </i>
    <i r="1">
      <x v="135"/>
      <x v="139"/>
      <x v="4"/>
      <x v="21"/>
      <x v="4"/>
      <x v="1"/>
      <x v="2"/>
    </i>
    <i r="1">
      <x v="136"/>
      <x v="131"/>
      <x v="1"/>
      <x v="32"/>
      <x v="1"/>
      <x v="1"/>
      <x v="1"/>
    </i>
    <i r="1">
      <x v="137"/>
      <x v="132"/>
      <x v="1"/>
      <x v="2"/>
      <x v="1"/>
      <x v="1"/>
      <x v="2"/>
    </i>
    <i r="1">
      <x v="138"/>
      <x v="134"/>
      <x/>
      <x v="12"/>
      <x/>
      <x v="1"/>
      <x v="1"/>
    </i>
    <i r="1">
      <x v="139"/>
      <x v="135"/>
      <x v="4"/>
      <x v="16"/>
      <x v="4"/>
      <x v="1"/>
      <x/>
    </i>
    <i r="1">
      <x v="140"/>
      <x v="137"/>
      <x v="5"/>
      <x v="37"/>
      <x v="5"/>
      <x v="1"/>
      <x v="2"/>
    </i>
    <i r="1">
      <x v="141"/>
      <x v="138"/>
      <x/>
      <x v="1"/>
      <x/>
      <x v="1"/>
      <x v="2"/>
    </i>
    <i r="1">
      <x v="142"/>
      <x v="140"/>
      <x v="2"/>
      <x v="10"/>
      <x v="2"/>
      <x v="1"/>
      <x v="2"/>
    </i>
    <i r="1">
      <x v="143"/>
      <x v="365"/>
      <x v="4"/>
      <x v="29"/>
      <x v="4"/>
      <x v="1"/>
      <x v="1"/>
    </i>
    <i r="1">
      <x v="144"/>
      <x v="141"/>
      <x/>
      <x v="34"/>
      <x/>
      <x v="1"/>
      <x v="2"/>
    </i>
    <i r="1">
      <x v="145"/>
      <x v="142"/>
      <x/>
      <x v="34"/>
      <x/>
      <x v="1"/>
      <x v="2"/>
    </i>
    <i r="1">
      <x v="146"/>
      <x v="143"/>
      <x v="3"/>
      <x v="26"/>
      <x v="3"/>
      <x v="1"/>
      <x v="2"/>
    </i>
    <i r="1">
      <x v="147"/>
      <x v="144"/>
      <x/>
      <x v="4"/>
      <x/>
      <x v="1"/>
      <x v="1"/>
    </i>
    <i r="1">
      <x v="149"/>
      <x v="145"/>
      <x/>
      <x v="13"/>
      <x v="2"/>
      <x/>
      <x v="1"/>
    </i>
    <i r="3">
      <x v="2"/>
      <x v="10"/>
      <x v="2"/>
      <x/>
      <x v="2"/>
    </i>
    <i r="1">
      <x v="150"/>
      <x v="147"/>
      <x v="1"/>
      <x v="17"/>
      <x v="1"/>
      <x v="1"/>
      <x v="2"/>
    </i>
    <i r="1">
      <x v="151"/>
      <x v="150"/>
      <x/>
      <x/>
      <x v="4"/>
      <x/>
      <x v="1"/>
    </i>
    <i r="3">
      <x v="4"/>
      <x v="16"/>
      <x v="4"/>
      <x/>
      <x v="2"/>
    </i>
    <i r="1">
      <x v="152"/>
      <x v="151"/>
      <x v="2"/>
      <x v="10"/>
      <x v="2"/>
      <x v="1"/>
      <x v="2"/>
    </i>
    <i r="1">
      <x v="153"/>
      <x v="152"/>
      <x v="3"/>
      <x v="26"/>
      <x v="3"/>
      <x v="1"/>
      <x v="1"/>
    </i>
    <i r="1">
      <x v="154"/>
      <x v="155"/>
      <x v="1"/>
      <x v="32"/>
      <x v="1"/>
      <x v="1"/>
      <x v="1"/>
    </i>
    <i r="1">
      <x v="155"/>
      <x v="125"/>
      <x/>
      <x v="12"/>
      <x v="3"/>
      <x/>
      <x v="1"/>
    </i>
    <i r="3">
      <x v="2"/>
      <x v="7"/>
      <x v="3"/>
      <x/>
      <x v="1"/>
    </i>
    <i r="3">
      <x v="3"/>
      <x v="31"/>
      <x v="3"/>
      <x/>
      <x v="1"/>
    </i>
    <i r="1">
      <x v="156"/>
      <x v="157"/>
      <x v="1"/>
      <x v="32"/>
      <x v="1"/>
      <x v="1"/>
      <x v="1"/>
    </i>
    <i r="1">
      <x v="157"/>
      <x v="158"/>
      <x v="4"/>
      <x v="21"/>
      <x v="4"/>
      <x v="1"/>
      <x v="2"/>
    </i>
    <i r="1">
      <x v="158"/>
      <x v="159"/>
      <x v="3"/>
      <x v="26"/>
      <x v="3"/>
      <x v="1"/>
      <x v="2"/>
    </i>
    <i r="1">
      <x v="159"/>
      <x v="160"/>
      <x v="4"/>
      <x v="16"/>
      <x v="4"/>
      <x v="1"/>
      <x v="2"/>
    </i>
    <i r="1">
      <x v="160"/>
      <x v="161"/>
      <x v="3"/>
      <x v="24"/>
      <x v="3"/>
      <x v="1"/>
      <x v="1"/>
    </i>
    <i r="1">
      <x v="161"/>
      <x v="54"/>
      <x v="3"/>
      <x v="20"/>
      <x v="3"/>
      <x v="1"/>
      <x v="3"/>
    </i>
    <i r="1">
      <x v="163"/>
      <x v="162"/>
      <x v="2"/>
      <x v="35"/>
      <x v="2"/>
      <x v="1"/>
      <x v="1"/>
    </i>
    <i r="1">
      <x v="164"/>
      <x v="163"/>
      <x/>
      <x v="9"/>
      <x/>
      <x v="1"/>
      <x v="1"/>
    </i>
    <i r="1">
      <x v="165"/>
      <x v="164"/>
      <x v="5"/>
      <x v="37"/>
      <x v="5"/>
      <x v="1"/>
      <x v="2"/>
    </i>
    <i r="1">
      <x v="166"/>
      <x v="166"/>
      <x v="2"/>
      <x v="7"/>
      <x v="2"/>
      <x v="1"/>
      <x v="1"/>
    </i>
    <i r="1">
      <x v="168"/>
      <x v="154"/>
      <x/>
      <x v="9"/>
      <x/>
      <x v="1"/>
      <x v="1"/>
    </i>
    <i r="1">
      <x v="169"/>
      <x v="170"/>
      <x v="3"/>
      <x v="26"/>
      <x v="3"/>
      <x v="1"/>
      <x v="2"/>
    </i>
    <i r="1">
      <x v="170"/>
      <x v="169"/>
      <x v="1"/>
      <x v="2"/>
      <x v="1"/>
      <x v="1"/>
      <x v="2"/>
    </i>
    <i r="1">
      <x v="171"/>
      <x v="167"/>
      <x/>
      <x v="1"/>
      <x/>
      <x v="1"/>
      <x v="2"/>
    </i>
    <i r="1">
      <x v="172"/>
      <x v="165"/>
      <x v="3"/>
      <x v="26"/>
      <x v="3"/>
      <x v="1"/>
      <x v="2"/>
    </i>
    <i r="1">
      <x v="173"/>
      <x v="330"/>
      <x/>
      <x v="12"/>
      <x/>
      <x/>
      <x v="2"/>
    </i>
    <i r="3">
      <x v="2"/>
      <x v="33"/>
      <x/>
      <x/>
      <x v="3"/>
    </i>
    <i r="1">
      <x v="174"/>
      <x v="245"/>
      <x v="5"/>
      <x v="28"/>
      <x v="5"/>
      <x v="1"/>
      <x v="1"/>
    </i>
    <i r="1">
      <x v="175"/>
      <x v="171"/>
      <x v="5"/>
      <x v="37"/>
      <x v="5"/>
      <x v="1"/>
      <x v="1"/>
    </i>
    <i r="1">
      <x v="176"/>
      <x v="172"/>
      <x v="2"/>
      <x v="10"/>
      <x v="2"/>
      <x v="1"/>
      <x v="2"/>
    </i>
    <i r="1">
      <x v="177"/>
      <x v="173"/>
      <x v="1"/>
      <x v="32"/>
      <x v="1"/>
      <x v="1"/>
      <x v="1"/>
    </i>
    <i r="1">
      <x v="178"/>
      <x v="174"/>
      <x v="3"/>
      <x v="26"/>
      <x v="3"/>
      <x v="1"/>
      <x v="1"/>
    </i>
    <i r="1">
      <x v="179"/>
      <x v="176"/>
      <x v="3"/>
      <x v="26"/>
      <x v="3"/>
      <x v="1"/>
      <x v="2"/>
    </i>
    <i r="1">
      <x v="180"/>
      <x v="177"/>
      <x/>
      <x v="34"/>
      <x v="2"/>
      <x/>
      <x v="2"/>
    </i>
    <i r="3">
      <x v="2"/>
      <x v="10"/>
      <x v="2"/>
      <x/>
      <x v="2"/>
    </i>
    <i r="3">
      <x v="3"/>
      <x v="26"/>
      <x v="2"/>
      <x/>
      <x v="2"/>
    </i>
    <i r="1">
      <x v="181"/>
      <x v="178"/>
      <x v="4"/>
      <x v="23"/>
      <x v="4"/>
      <x v="1"/>
      <x v="2"/>
    </i>
    <i r="1">
      <x v="182"/>
      <x v="179"/>
      <x v="4"/>
      <x v="23"/>
      <x v="4"/>
      <x v="1"/>
      <x v="2"/>
    </i>
    <i r="1">
      <x v="184"/>
      <x v="353"/>
      <x v="3"/>
      <x v="26"/>
      <x v="3"/>
      <x v="1"/>
      <x v="2"/>
    </i>
    <i r="1">
      <x v="186"/>
      <x v="380"/>
      <x/>
      <x v="9"/>
      <x v="3"/>
      <x/>
      <x v="1"/>
    </i>
    <i r="3">
      <x v="2"/>
      <x v="15"/>
      <x v="3"/>
      <x/>
      <x v="1"/>
    </i>
    <i r="3">
      <x v="3"/>
      <x v="24"/>
      <x v="3"/>
      <x/>
      <x v="1"/>
    </i>
    <i r="1">
      <x v="187"/>
      <x v="181"/>
      <x v="2"/>
      <x v="10"/>
      <x v="2"/>
      <x v="1"/>
      <x v="2"/>
    </i>
    <i r="1">
      <x v="189"/>
      <x v="182"/>
      <x/>
      <x v="9"/>
      <x v="3"/>
      <x/>
      <x v="2"/>
    </i>
    <i r="3">
      <x v="3"/>
      <x v="24"/>
      <x v="3"/>
      <x/>
      <x v="1"/>
    </i>
    <i r="1">
      <x v="191"/>
      <x v="183"/>
      <x/>
      <x v="34"/>
      <x/>
      <x v="1"/>
      <x v="2"/>
    </i>
    <i r="1">
      <x v="193"/>
      <x v="51"/>
      <x v="2"/>
      <x v="33"/>
      <x v="3"/>
      <x/>
      <x/>
    </i>
    <i r="3">
      <x v="3"/>
      <x v="22"/>
      <x v="3"/>
      <x/>
      <x v="3"/>
    </i>
    <i r="1">
      <x v="194"/>
      <x v="186"/>
      <x v="5"/>
      <x v="28"/>
      <x v="5"/>
      <x v="1"/>
      <x v="1"/>
    </i>
    <i r="1">
      <x v="195"/>
      <x v="187"/>
      <x v="4"/>
      <x v="29"/>
      <x v="4"/>
      <x v="1"/>
      <x v="1"/>
    </i>
    <i r="1">
      <x v="196"/>
      <x v="188"/>
      <x v="5"/>
      <x v="8"/>
      <x v="5"/>
      <x v="1"/>
      <x v="2"/>
    </i>
    <i r="1">
      <x v="197"/>
      <x v="193"/>
      <x v="5"/>
      <x v="8"/>
      <x v="5"/>
      <x v="1"/>
      <x v="2"/>
    </i>
    <i r="1">
      <x v="198"/>
      <x v="175"/>
      <x v="3"/>
      <x v="26"/>
      <x v="3"/>
      <x v="1"/>
      <x v="2"/>
    </i>
    <i r="1">
      <x v="199"/>
      <x v="180"/>
      <x v="3"/>
      <x v="26"/>
      <x v="3"/>
      <x v="1"/>
      <x v="2"/>
    </i>
    <i r="1">
      <x v="200"/>
      <x v="191"/>
      <x v="4"/>
      <x v="29"/>
      <x v="4"/>
      <x v="1"/>
      <x v="2"/>
    </i>
    <i r="1">
      <x v="202"/>
      <x v="192"/>
      <x v="1"/>
      <x v="32"/>
      <x v="1"/>
      <x/>
      <x v="1"/>
    </i>
    <i r="3">
      <x v="2"/>
      <x v="7"/>
      <x v="1"/>
      <x/>
      <x v="2"/>
    </i>
    <i r="1">
      <x v="203"/>
      <x v="190"/>
      <x v="2"/>
      <x v="7"/>
      <x v="2"/>
      <x v="1"/>
      <x v="1"/>
    </i>
    <i r="1">
      <x v="204"/>
      <x v="156"/>
      <x/>
      <x/>
      <x v="3"/>
      <x/>
      <x v="1"/>
    </i>
    <i r="3">
      <x v="2"/>
      <x v="33"/>
      <x v="3"/>
      <x/>
      <x/>
    </i>
    <i r="3">
      <x v="3"/>
      <x v="11"/>
      <x v="3"/>
      <x/>
      <x v="3"/>
    </i>
    <i r="1">
      <x v="205"/>
      <x v="195"/>
      <x/>
      <x v="34"/>
      <x/>
      <x v="1"/>
      <x v="2"/>
    </i>
    <i r="1">
      <x v="206"/>
      <x v="194"/>
      <x/>
      <x v="4"/>
      <x/>
      <x v="1"/>
      <x/>
    </i>
    <i r="1">
      <x v="207"/>
      <x v="196"/>
      <x v="2"/>
      <x v="30"/>
      <x v="5"/>
      <x/>
      <x v="1"/>
    </i>
    <i r="3">
      <x v="5"/>
      <x v="37"/>
      <x v="5"/>
      <x/>
      <x v="1"/>
    </i>
    <i r="1">
      <x v="208"/>
      <x v="247"/>
      <x v="2"/>
      <x v="15"/>
      <x v="5"/>
      <x/>
      <x/>
    </i>
    <i r="3">
      <x v="5"/>
      <x v="28"/>
      <x v="5"/>
      <x/>
      <x v="1"/>
    </i>
    <i r="1">
      <x v="210"/>
      <x v="199"/>
      <x v="1"/>
      <x v="13"/>
      <x v="1"/>
      <x v="1"/>
      <x v="1"/>
    </i>
    <i r="1">
      <x v="211"/>
      <x v="200"/>
      <x v="3"/>
      <x v="31"/>
      <x v="3"/>
      <x v="1"/>
      <x v="1"/>
    </i>
    <i r="1">
      <x v="212"/>
      <x v="201"/>
      <x v="3"/>
      <x v="24"/>
      <x v="3"/>
      <x v="1"/>
      <x v="1"/>
    </i>
    <i r="1">
      <x v="213"/>
      <x v="202"/>
      <x/>
      <x v="34"/>
      <x/>
      <x v="1"/>
      <x v="2"/>
    </i>
    <i r="1">
      <x v="214"/>
      <x v="204"/>
      <x v="5"/>
      <x v="28"/>
      <x v="5"/>
      <x v="1"/>
      <x v="1"/>
    </i>
    <i r="1">
      <x v="215"/>
      <x v="205"/>
      <x v="5"/>
      <x v="8"/>
      <x v="5"/>
      <x v="1"/>
      <x v="2"/>
    </i>
    <i r="1">
      <x v="217"/>
      <x v="207"/>
      <x v="1"/>
      <x v="32"/>
      <x v="1"/>
      <x v="1"/>
      <x v="1"/>
    </i>
    <i r="1">
      <x v="218"/>
      <x v="203"/>
      <x v="2"/>
      <x v="35"/>
      <x v="2"/>
      <x v="1"/>
      <x v="1"/>
    </i>
    <i r="1">
      <x v="219"/>
      <x v="206"/>
      <x v="1"/>
      <x v="2"/>
      <x v="1"/>
      <x v="1"/>
      <x v="1"/>
    </i>
    <i r="1">
      <x v="220"/>
      <x v="208"/>
      <x v="2"/>
      <x v="30"/>
      <x v="2"/>
      <x v="1"/>
      <x v="2"/>
    </i>
    <i r="1">
      <x v="221"/>
      <x v="210"/>
      <x v="4"/>
      <x v="16"/>
      <x v="4"/>
      <x v="1"/>
      <x v="2"/>
    </i>
    <i r="1">
      <x v="222"/>
      <x v="211"/>
      <x v="1"/>
      <x v="2"/>
      <x v="1"/>
      <x v="1"/>
      <x v="2"/>
    </i>
    <i r="1">
      <x v="223"/>
      <x v="213"/>
      <x/>
      <x v="1"/>
      <x/>
      <x v="1"/>
      <x v="2"/>
    </i>
    <i r="1">
      <x v="224"/>
      <x v="214"/>
      <x v="5"/>
      <x v="37"/>
      <x v="5"/>
      <x v="1"/>
      <x v="1"/>
    </i>
    <i r="1">
      <x v="225"/>
      <x v="215"/>
      <x v="4"/>
      <x v="29"/>
      <x v="4"/>
      <x v="1"/>
      <x v="1"/>
    </i>
    <i r="1">
      <x v="227"/>
      <x v="216"/>
      <x/>
      <x v="12"/>
      <x/>
      <x/>
      <x v="1"/>
    </i>
    <i r="3">
      <x v="1"/>
      <x v="32"/>
      <x/>
      <x/>
      <x v="2"/>
    </i>
    <i r="3">
      <x v="2"/>
      <x v="30"/>
      <x/>
      <x/>
      <x v="2"/>
    </i>
    <i r="1">
      <x v="228"/>
      <x v="218"/>
      <x v="1"/>
      <x v="32"/>
      <x v="1"/>
      <x v="1"/>
      <x v="1"/>
    </i>
    <i r="1">
      <x v="229"/>
      <x v="219"/>
      <x v="5"/>
      <x v="8"/>
      <x v="5"/>
      <x v="1"/>
      <x v="2"/>
    </i>
    <i r="1">
      <x v="230"/>
      <x v="220"/>
      <x v="2"/>
      <x v="10"/>
      <x v="2"/>
      <x v="1"/>
      <x v="2"/>
    </i>
    <i r="1">
      <x v="231"/>
      <x v="396"/>
      <x v="3"/>
      <x v="20"/>
      <x v="3"/>
      <x v="1"/>
      <x v="3"/>
    </i>
    <i r="1">
      <x v="233"/>
      <x v="222"/>
      <x v="2"/>
      <x v="10"/>
      <x v="2"/>
      <x v="1"/>
      <x v="2"/>
    </i>
    <i r="1">
      <x v="234"/>
      <x v="224"/>
      <x v="2"/>
      <x v="30"/>
      <x v="2"/>
      <x v="1"/>
      <x v="2"/>
    </i>
    <i r="1">
      <x v="235"/>
      <x v="226"/>
      <x v="3"/>
      <x v="24"/>
      <x v="3"/>
      <x v="1"/>
      <x v="2"/>
    </i>
    <i r="1">
      <x v="236"/>
      <x v="17"/>
      <x v="4"/>
      <x v="21"/>
      <x v="4"/>
      <x v="1"/>
      <x v="2"/>
    </i>
    <i r="1">
      <x v="237"/>
      <x v="225"/>
      <x v="3"/>
      <x v="26"/>
      <x v="3"/>
      <x v="1"/>
      <x v="2"/>
    </i>
    <i r="1">
      <x v="238"/>
      <x v="227"/>
      <x/>
      <x v="18"/>
      <x/>
      <x v="1"/>
      <x v="2"/>
    </i>
    <i r="1">
      <x v="239"/>
      <x v="241"/>
      <x/>
      <x v="1"/>
      <x/>
      <x v="1"/>
      <x v="2"/>
    </i>
    <i r="1">
      <x v="240"/>
      <x v="229"/>
      <x v="1"/>
      <x v="17"/>
      <x v="1"/>
      <x/>
      <x v="2"/>
    </i>
    <i r="3">
      <x v="2"/>
      <x v="30"/>
      <x v="1"/>
      <x/>
      <x v="2"/>
    </i>
    <i r="3">
      <x v="3"/>
      <x v="26"/>
      <x v="1"/>
      <x/>
      <x v="1"/>
    </i>
    <i r="1">
      <x v="242"/>
      <x v="230"/>
      <x v="1"/>
      <x v="27"/>
      <x v="1"/>
      <x v="1"/>
      <x v="2"/>
    </i>
    <i r="1">
      <x v="243"/>
      <x v="233"/>
      <x v="1"/>
      <x v="2"/>
      <x v="1"/>
      <x v="1"/>
      <x v="2"/>
    </i>
    <i r="1">
      <x v="244"/>
      <x v="234"/>
      <x v="5"/>
      <x v="37"/>
      <x v="5"/>
      <x v="1"/>
      <x v="2"/>
    </i>
    <i r="1">
      <x v="245"/>
      <x v="235"/>
      <x v="5"/>
      <x v="8"/>
      <x v="5"/>
      <x v="1"/>
      <x v="2"/>
    </i>
    <i r="1">
      <x v="246"/>
      <x v="223"/>
      <x v="2"/>
      <x v="7"/>
      <x v="2"/>
      <x v="1"/>
      <x/>
    </i>
    <i r="1">
      <x v="247"/>
      <x v="237"/>
      <x v="2"/>
      <x v="10"/>
      <x v="2"/>
      <x v="1"/>
      <x v="2"/>
    </i>
    <i r="1">
      <x v="248"/>
      <x v="228"/>
      <x v="2"/>
      <x v="33"/>
      <x v="4"/>
      <x/>
      <x v="3"/>
    </i>
    <i r="3">
      <x v="3"/>
      <x v="26"/>
      <x v="4"/>
      <x/>
      <x v="2"/>
    </i>
    <i r="3">
      <x v="4"/>
      <x v="29"/>
      <x v="4"/>
      <x/>
      <x v="1"/>
    </i>
    <i r="1">
      <x v="249"/>
      <x v="402"/>
      <x/>
      <x v="1"/>
      <x/>
      <x v="1"/>
      <x v="2"/>
    </i>
    <i r="1">
      <x v="250"/>
      <x v="238"/>
      <x v="4"/>
      <x v="29"/>
      <x v="4"/>
      <x v="1"/>
      <x v="2"/>
    </i>
    <i r="1">
      <x v="251"/>
      <x v="239"/>
      <x/>
      <x/>
      <x/>
      <x v="1"/>
      <x v="1"/>
    </i>
    <i r="1">
      <x v="253"/>
      <x v="240"/>
      <x v="3"/>
      <x v="24"/>
      <x v="3"/>
      <x v="1"/>
      <x v="1"/>
    </i>
    <i r="1">
      <x v="254"/>
      <x v="217"/>
      <x v="1"/>
      <x v="32"/>
      <x v="1"/>
      <x v="1"/>
      <x v="1"/>
    </i>
    <i r="1">
      <x v="255"/>
      <x v="242"/>
      <x v="5"/>
      <x v="8"/>
      <x v="5"/>
      <x v="1"/>
      <x v="2"/>
    </i>
    <i r="1">
      <x v="256"/>
      <x v="243"/>
      <x/>
      <x v="12"/>
      <x/>
      <x/>
      <x v="1"/>
    </i>
    <i r="3">
      <x v="2"/>
      <x v="10"/>
      <x/>
      <x/>
      <x v="2"/>
    </i>
    <i r="1">
      <x v="257"/>
      <x v="312"/>
      <x v="2"/>
      <x v="7"/>
      <x v="3"/>
      <x/>
      <x v="3"/>
    </i>
    <i r="3">
      <x v="3"/>
      <x v="24"/>
      <x v="3"/>
      <x/>
      <x v="1"/>
    </i>
    <i r="1">
      <x v="259"/>
      <x v="257"/>
      <x/>
      <x v="1"/>
      <x v="4"/>
      <x/>
      <x v="2"/>
    </i>
    <i r="3">
      <x v="3"/>
      <x v="24"/>
      <x v="4"/>
      <x/>
      <x v="1"/>
    </i>
    <i r="3">
      <x v="4"/>
      <x v="23"/>
      <x v="4"/>
      <x/>
      <x v="2"/>
    </i>
    <i r="1">
      <x v="260"/>
      <x v="258"/>
      <x v="3"/>
      <x v="26"/>
      <x v="3"/>
      <x v="1"/>
      <x v="1"/>
    </i>
    <i r="1">
      <x v="261"/>
      <x v="259"/>
      <x v="1"/>
      <x v="27"/>
      <x v="1"/>
      <x v="1"/>
      <x v="2"/>
    </i>
    <i r="1">
      <x v="263"/>
      <x v="335"/>
      <x v="2"/>
      <x v="10"/>
      <x v="3"/>
      <x/>
      <x v="2"/>
    </i>
    <i r="3">
      <x v="3"/>
      <x v="5"/>
      <x v="3"/>
      <x/>
      <x v="1"/>
    </i>
    <i r="3">
      <x v="4"/>
      <x v="16"/>
      <x v="3"/>
      <x/>
      <x v="1"/>
    </i>
    <i r="1">
      <x v="264"/>
      <x v="260"/>
      <x v="1"/>
      <x v="32"/>
      <x v="1"/>
      <x v="1"/>
      <x v="2"/>
    </i>
    <i r="1">
      <x v="265"/>
      <x v="267"/>
      <x/>
      <x v="34"/>
      <x/>
      <x v="1"/>
      <x v="2"/>
    </i>
    <i r="1">
      <x v="266"/>
      <x v="261"/>
      <x v="3"/>
      <x v="31"/>
      <x v="3"/>
      <x v="1"/>
      <x/>
    </i>
    <i r="1">
      <x v="267"/>
      <x v="262"/>
      <x v="2"/>
      <x v="10"/>
      <x v="2"/>
      <x v="1"/>
      <x v="2"/>
    </i>
    <i r="1">
      <x v="268"/>
      <x v="394"/>
      <x/>
      <x v="18"/>
      <x/>
      <x/>
      <x v="3"/>
    </i>
    <i r="3">
      <x v="1"/>
      <x v="13"/>
      <x/>
      <x/>
      <x/>
    </i>
    <i r="1">
      <x v="269"/>
      <x v="263"/>
      <x v="2"/>
      <x v="10"/>
      <x v="2"/>
      <x v="1"/>
      <x v="2"/>
    </i>
    <i r="1">
      <x v="270"/>
      <x v="74"/>
      <x v="4"/>
      <x v="21"/>
      <x v="4"/>
      <x v="1"/>
      <x v="2"/>
    </i>
    <i r="1">
      <x v="271"/>
      <x v="297"/>
      <x v="3"/>
      <x v="26"/>
      <x v="3"/>
      <x v="1"/>
      <x v="2"/>
    </i>
    <i r="1">
      <x v="272"/>
      <x v="253"/>
      <x v="5"/>
      <x v="28"/>
      <x v="5"/>
      <x v="1"/>
      <x v="2"/>
    </i>
    <i r="1">
      <x v="273"/>
      <x v="392"/>
      <x v="2"/>
      <x v="36"/>
      <x v="2"/>
      <x/>
      <x/>
    </i>
    <i r="3">
      <x v="3"/>
      <x v="26"/>
      <x v="2"/>
      <x/>
      <x v="2"/>
    </i>
    <i r="3">
      <x v="4"/>
      <x v="16"/>
      <x v="2"/>
      <x/>
      <x v="1"/>
    </i>
    <i r="1">
      <x v="274"/>
      <x v="255"/>
      <x v="1"/>
      <x v="13"/>
      <x v="1"/>
      <x v="1"/>
      <x v="1"/>
    </i>
    <i r="1">
      <x v="276"/>
      <x v="264"/>
      <x v="5"/>
      <x v="8"/>
      <x v="5"/>
      <x v="1"/>
      <x v="2"/>
    </i>
    <i r="1">
      <x v="277"/>
      <x v="265"/>
      <x v="3"/>
      <x v="31"/>
      <x v="3"/>
      <x v="1"/>
      <x v="2"/>
    </i>
    <i r="1">
      <x v="278"/>
      <x v="251"/>
      <x/>
      <x v="18"/>
      <x v="3"/>
      <x/>
      <x v="1"/>
    </i>
    <i r="3">
      <x v="1"/>
      <x v="27"/>
      <x v="3"/>
      <x/>
      <x v="1"/>
    </i>
    <i r="3">
      <x v="2"/>
      <x v="35"/>
      <x v="3"/>
      <x/>
      <x v="2"/>
    </i>
    <i r="3">
      <x v="3"/>
      <x v="31"/>
      <x v="3"/>
      <x/>
      <x v="1"/>
    </i>
    <i r="3">
      <x v="4"/>
      <x v="16"/>
      <x v="3"/>
      <x/>
      <x v="1"/>
    </i>
    <i r="3">
      <x v="5"/>
      <x v="28"/>
      <x v="3"/>
      <x/>
      <x v="2"/>
    </i>
    <i r="1">
      <x v="279"/>
      <x v="69"/>
      <x v="1"/>
      <x v="17"/>
      <x v="1"/>
      <x v="1"/>
      <x v="2"/>
    </i>
    <i r="1">
      <x v="280"/>
      <x v="268"/>
      <x v="2"/>
      <x v="7"/>
      <x v="2"/>
      <x v="1"/>
      <x v="1"/>
    </i>
    <i r="1">
      <x v="281"/>
      <x v="269"/>
      <x v="2"/>
      <x v="10"/>
      <x v="2"/>
      <x v="1"/>
      <x v="2"/>
    </i>
    <i r="1">
      <x v="282"/>
      <x v="254"/>
      <x v="5"/>
      <x v="8"/>
      <x v="5"/>
      <x v="1"/>
      <x v="2"/>
    </i>
    <i r="1">
      <x v="284"/>
      <x v="270"/>
      <x/>
      <x v="1"/>
      <x/>
      <x v="1"/>
      <x v="2"/>
    </i>
    <i r="1">
      <x v="285"/>
      <x v="266"/>
      <x v="4"/>
      <x v="21"/>
      <x v="4"/>
      <x v="1"/>
      <x v="2"/>
    </i>
    <i r="1">
      <x v="287"/>
      <x v="419"/>
      <x v="3"/>
      <x v="22"/>
      <x v="3"/>
      <x v="1"/>
      <x v="3"/>
    </i>
    <i r="1">
      <x v="288"/>
      <x v="252"/>
      <x v="4"/>
      <x v="23"/>
      <x v="4"/>
      <x v="1"/>
      <x v="2"/>
    </i>
    <i r="1">
      <x v="289"/>
      <x v="272"/>
      <x/>
      <x v="1"/>
      <x v="5"/>
      <x/>
      <x v="2"/>
    </i>
    <i r="3">
      <x v="2"/>
      <x v="10"/>
      <x v="5"/>
      <x/>
      <x v="2"/>
    </i>
    <i r="3">
      <x v="5"/>
      <x v="28"/>
      <x v="5"/>
      <x/>
      <x v="2"/>
    </i>
    <i r="1">
      <x v="290"/>
      <x v="274"/>
      <x v="4"/>
      <x v="23"/>
      <x v="4"/>
      <x v="1"/>
      <x v="2"/>
    </i>
    <i r="1">
      <x v="291"/>
      <x v="299"/>
      <x v="4"/>
      <x v="29"/>
      <x v="4"/>
      <x v="1"/>
      <x v="2"/>
    </i>
    <i r="1">
      <x v="292"/>
      <x v="275"/>
      <x v="3"/>
      <x v="26"/>
      <x v="3"/>
      <x v="1"/>
      <x v="2"/>
    </i>
    <i r="1">
      <x v="293"/>
      <x v="276"/>
      <x v="3"/>
      <x v="26"/>
      <x v="3"/>
      <x v="1"/>
      <x v="2"/>
    </i>
    <i r="1">
      <x v="294"/>
      <x v="279"/>
      <x v="5"/>
      <x v="37"/>
      <x v="5"/>
      <x v="1"/>
      <x v="2"/>
    </i>
    <i r="1">
      <x v="295"/>
      <x v="280"/>
      <x v="4"/>
      <x v="21"/>
      <x v="4"/>
      <x v="1"/>
      <x v="2"/>
    </i>
    <i r="1">
      <x v="296"/>
      <x v="283"/>
      <x v="2"/>
      <x v="35"/>
      <x v="2"/>
      <x v="1"/>
      <x v="1"/>
    </i>
    <i r="1">
      <x v="297"/>
      <x v="284"/>
      <x v="1"/>
      <x v="2"/>
      <x v="1"/>
      <x v="1"/>
      <x v="2"/>
    </i>
    <i r="1">
      <x v="298"/>
      <x v="286"/>
      <x v="3"/>
      <x v="26"/>
      <x v="3"/>
      <x v="1"/>
      <x v="2"/>
    </i>
    <i r="1">
      <x v="299"/>
      <x v="85"/>
      <x v="2"/>
      <x v="25"/>
      <x v="2"/>
      <x/>
      <x v="1"/>
    </i>
    <i r="3">
      <x v="3"/>
      <x v="31"/>
      <x v="2"/>
      <x/>
      <x v="1"/>
    </i>
    <i r="3">
      <x v="4"/>
      <x v="29"/>
      <x v="2"/>
      <x/>
      <x/>
    </i>
    <i r="1">
      <x v="300"/>
      <x v="285"/>
      <x v="5"/>
      <x v="28"/>
      <x v="5"/>
      <x v="1"/>
      <x v="1"/>
    </i>
    <i r="1">
      <x v="301"/>
      <x v="278"/>
      <x v="3"/>
      <x v="26"/>
      <x v="3"/>
      <x v="1"/>
      <x v="2"/>
    </i>
    <i r="1">
      <x v="302"/>
      <x v="287"/>
      <x v="3"/>
      <x v="26"/>
      <x v="3"/>
      <x v="1"/>
      <x v="2"/>
    </i>
    <i r="1">
      <x v="303"/>
      <x v="288"/>
      <x v="2"/>
      <x v="25"/>
      <x v="2"/>
      <x v="1"/>
      <x v="1"/>
    </i>
    <i r="1">
      <x v="304"/>
      <x v="418"/>
      <x v="1"/>
      <x v="32"/>
      <x v="1"/>
      <x v="1"/>
      <x v="1"/>
    </i>
    <i r="1">
      <x v="305"/>
      <x v="289"/>
      <x/>
      <x v="9"/>
      <x/>
      <x v="1"/>
      <x v="2"/>
    </i>
    <i r="1">
      <x v="306"/>
      <x v="290"/>
      <x v="3"/>
      <x v="20"/>
      <x v="3"/>
      <x v="1"/>
      <x v="2"/>
    </i>
    <i r="1">
      <x v="307"/>
      <x v="291"/>
      <x v="4"/>
      <x v="29"/>
      <x v="4"/>
      <x v="1"/>
      <x v="2"/>
    </i>
    <i r="1">
      <x v="308"/>
      <x v="292"/>
      <x/>
      <x v="13"/>
      <x v="3"/>
      <x/>
      <x v="2"/>
    </i>
    <i r="3">
      <x v="3"/>
      <x v="24"/>
      <x v="3"/>
      <x/>
      <x v="1"/>
    </i>
    <i r="3">
      <x v="4"/>
      <x v="16"/>
      <x v="3"/>
      <x/>
      <x v="1"/>
    </i>
    <i r="1">
      <x v="309"/>
      <x v="293"/>
      <x/>
      <x v="34"/>
      <x/>
      <x v="1"/>
      <x v="2"/>
    </i>
    <i r="1">
      <x v="311"/>
      <x v="294"/>
      <x v="1"/>
      <x v="17"/>
      <x v="1"/>
      <x v="1"/>
      <x v="2"/>
    </i>
    <i r="1">
      <x v="312"/>
      <x v="311"/>
      <x/>
      <x v="4"/>
      <x/>
      <x v="1"/>
      <x/>
    </i>
    <i r="1">
      <x v="313"/>
      <x v="296"/>
      <x/>
      <x v="34"/>
      <x/>
      <x v="1"/>
      <x v="2"/>
    </i>
    <i r="1">
      <x v="314"/>
      <x v="298"/>
      <x v="3"/>
      <x v="26"/>
      <x v="3"/>
      <x v="1"/>
      <x v="2"/>
    </i>
    <i r="1">
      <x v="315"/>
      <x v="300"/>
      <x v="3"/>
      <x v="24"/>
      <x v="3"/>
      <x v="1"/>
      <x v="1"/>
    </i>
    <i r="1">
      <x v="316"/>
      <x v="301"/>
      <x/>
      <x v="1"/>
      <x/>
      <x v="1"/>
      <x v="2"/>
    </i>
    <i r="1">
      <x v="317"/>
      <x v="302"/>
      <x/>
      <x v="9"/>
      <x/>
      <x v="1"/>
      <x v="1"/>
    </i>
    <i r="1">
      <x v="318"/>
      <x v="303"/>
      <x v="3"/>
      <x v="26"/>
      <x v="3"/>
      <x v="1"/>
      <x v="2"/>
    </i>
    <i r="1">
      <x v="319"/>
      <x v="393"/>
      <x v="5"/>
      <x v="8"/>
      <x v="5"/>
      <x v="1"/>
      <x v="2"/>
    </i>
    <i r="1">
      <x v="321"/>
      <x v="304"/>
      <x v="5"/>
      <x v="8"/>
      <x v="5"/>
      <x v="1"/>
      <x v="2"/>
    </i>
    <i r="1">
      <x v="322"/>
      <x v="305"/>
      <x v="3"/>
      <x v="31"/>
      <x v="3"/>
      <x v="1"/>
      <x v="2"/>
    </i>
    <i r="1">
      <x v="323"/>
      <x v="308"/>
      <x v="2"/>
      <x v="25"/>
      <x v="2"/>
      <x v="1"/>
      <x v="1"/>
    </i>
    <i r="1">
      <x v="324"/>
      <x v="416"/>
      <x v="2"/>
      <x v="30"/>
      <x v="2"/>
      <x v="1"/>
      <x v="1"/>
    </i>
    <i r="1">
      <x v="325"/>
      <x v="309"/>
      <x v="1"/>
      <x v="17"/>
      <x v="1"/>
      <x v="1"/>
      <x v="2"/>
    </i>
    <i r="1">
      <x v="326"/>
      <x v="310"/>
      <x v="3"/>
      <x v="24"/>
      <x v="3"/>
      <x/>
      <x v="2"/>
    </i>
    <i r="3">
      <x v="4"/>
      <x v="29"/>
      <x v="3"/>
      <x/>
      <x v="2"/>
    </i>
    <i r="1">
      <x v="327"/>
      <x v="313"/>
      <x v="5"/>
      <x v="8"/>
      <x v="5"/>
      <x v="1"/>
      <x v="2"/>
    </i>
    <i r="1">
      <x v="328"/>
      <x v="123"/>
      <x v="3"/>
      <x v="24"/>
      <x v="4"/>
      <x/>
      <x v="2"/>
    </i>
    <i r="3">
      <x v="4"/>
      <x v="16"/>
      <x v="4"/>
      <x/>
      <x v="3"/>
    </i>
    <i r="1">
      <x v="329"/>
      <x v="314"/>
      <x v="5"/>
      <x v="8"/>
      <x v="5"/>
      <x v="1"/>
      <x v="2"/>
    </i>
    <i r="1">
      <x v="331"/>
      <x v="67"/>
      <x v="1"/>
      <x v="27"/>
      <x v="1"/>
      <x/>
      <x v="1"/>
    </i>
    <i r="3">
      <x v="2"/>
      <x v="33"/>
      <x v="1"/>
      <x/>
      <x v="3"/>
    </i>
    <i r="3">
      <x v="3"/>
      <x v="20"/>
      <x v="1"/>
      <x/>
      <x v="1"/>
    </i>
    <i r="3">
      <x v="4"/>
      <x v="29"/>
      <x v="1"/>
      <x/>
      <x v="1"/>
    </i>
    <i r="1">
      <x v="332"/>
      <x v="315"/>
      <x v="2"/>
      <x v="35"/>
      <x v="2"/>
      <x v="1"/>
      <x v="1"/>
    </i>
    <i r="1">
      <x v="333"/>
      <x v="324"/>
      <x v="1"/>
      <x v="27"/>
      <x v="1"/>
      <x v="1"/>
      <x v="2"/>
    </i>
    <i r="1">
      <x v="334"/>
      <x v="316"/>
      <x/>
      <x v="1"/>
      <x/>
      <x v="1"/>
      <x v="2"/>
    </i>
    <i r="1">
      <x v="336"/>
      <x v="115"/>
      <x v="5"/>
      <x v="28"/>
      <x v="5"/>
      <x v="1"/>
      <x v="2"/>
    </i>
    <i r="1">
      <x v="337"/>
      <x v="317"/>
      <x v="3"/>
      <x v="24"/>
      <x v="3"/>
      <x v="1"/>
      <x v="2"/>
    </i>
    <i r="1">
      <x v="338"/>
      <x v="318"/>
      <x v="2"/>
      <x v="35"/>
      <x v="2"/>
      <x v="1"/>
      <x v="2"/>
    </i>
    <i r="1">
      <x v="339"/>
      <x v="319"/>
      <x/>
      <x v="1"/>
      <x/>
      <x v="1"/>
      <x v="2"/>
    </i>
    <i r="1">
      <x v="340"/>
      <x v="320"/>
      <x v="5"/>
      <x v="37"/>
      <x v="5"/>
      <x v="1"/>
      <x v="1"/>
    </i>
    <i r="1">
      <x v="341"/>
      <x v="321"/>
      <x v="5"/>
      <x v="37"/>
      <x v="5"/>
      <x v="1"/>
      <x v="1"/>
    </i>
    <i r="1">
      <x v="342"/>
      <x v="322"/>
      <x/>
      <x v="9"/>
      <x/>
      <x v="1"/>
      <x v="2"/>
    </i>
    <i r="1">
      <x v="343"/>
      <x v="323"/>
      <x v="5"/>
      <x v="8"/>
      <x v="5"/>
      <x v="1"/>
      <x v="2"/>
    </i>
    <i r="1">
      <x v="344"/>
      <x v="325"/>
      <x v="5"/>
      <x v="8"/>
      <x v="5"/>
      <x v="1"/>
      <x v="2"/>
    </i>
    <i r="1">
      <x v="345"/>
      <x v="326"/>
      <x/>
      <x v="1"/>
      <x/>
      <x v="1"/>
      <x v="2"/>
    </i>
    <i r="1">
      <x v="346"/>
      <x v="327"/>
      <x v="1"/>
      <x v="32"/>
      <x v="1"/>
      <x v="1"/>
      <x v="2"/>
    </i>
    <i r="1">
      <x v="347"/>
      <x v="405"/>
      <x v="2"/>
      <x v="30"/>
      <x v="3"/>
      <x/>
      <x v="2"/>
    </i>
    <i r="3">
      <x v="3"/>
      <x v="20"/>
      <x v="3"/>
      <x/>
      <x v="3"/>
    </i>
    <i r="3">
      <x v="4"/>
      <x v="23"/>
      <x v="3"/>
      <x/>
      <x v="2"/>
    </i>
    <i r="1">
      <x v="348"/>
      <x v="328"/>
      <x v="2"/>
      <x v="10"/>
      <x v="2"/>
      <x v="1"/>
      <x v="2"/>
    </i>
    <i r="1">
      <x v="350"/>
      <x v="329"/>
      <x v="2"/>
      <x v="25"/>
      <x v="2"/>
      <x/>
      <x v="2"/>
    </i>
    <i r="3">
      <x v="4"/>
      <x v="21"/>
      <x v="2"/>
      <x/>
      <x v="2"/>
    </i>
    <i r="1">
      <x v="352"/>
      <x v="332"/>
      <x v="2"/>
      <x v="10"/>
      <x v="2"/>
      <x v="1"/>
      <x v="2"/>
    </i>
    <i r="1">
      <x v="353"/>
      <x v="333"/>
      <x v="2"/>
      <x v="30"/>
      <x v="2"/>
      <x v="1"/>
      <x v="1"/>
    </i>
    <i r="1">
      <x v="354"/>
      <x v="331"/>
      <x v="5"/>
      <x v="8"/>
      <x v="5"/>
      <x v="1"/>
      <x v="2"/>
    </i>
    <i r="1">
      <x v="355"/>
      <x v="336"/>
      <x v="3"/>
      <x v="26"/>
      <x v="3"/>
      <x v="1"/>
      <x v="2"/>
    </i>
    <i r="1">
      <x v="356"/>
      <x v="337"/>
      <x v="1"/>
      <x v="17"/>
      <x v="1"/>
      <x v="1"/>
      <x v="2"/>
    </i>
    <i r="1">
      <x v="357"/>
      <x v="338"/>
      <x v="1"/>
      <x v="32"/>
      <x v="1"/>
      <x v="1"/>
      <x v="2"/>
    </i>
    <i r="1">
      <x v="358"/>
      <x v="339"/>
      <x v="5"/>
      <x v="8"/>
      <x v="5"/>
      <x v="1"/>
      <x v="2"/>
    </i>
    <i r="1">
      <x v="359"/>
      <x v="43"/>
      <x v="2"/>
      <x v="15"/>
      <x v="2"/>
      <x v="1"/>
      <x v="3"/>
    </i>
    <i r="1">
      <x v="361"/>
      <x v="340"/>
      <x/>
      <x/>
      <x/>
      <x v="1"/>
      <x v="2"/>
    </i>
    <i r="1">
      <x v="362"/>
      <x v="184"/>
      <x v="1"/>
      <x v="13"/>
      <x v="1"/>
      <x/>
      <x v="1"/>
    </i>
    <i r="3">
      <x v="2"/>
      <x v="7"/>
      <x v="1"/>
      <x/>
      <x v="2"/>
    </i>
    <i r="1">
      <x v="363"/>
      <x v="341"/>
      <x v="4"/>
      <x v="23"/>
      <x v="4"/>
      <x v="1"/>
      <x v="2"/>
    </i>
    <i r="1">
      <x v="364"/>
      <x v="4"/>
      <x/>
      <x v="4"/>
      <x v="3"/>
      <x/>
      <x/>
    </i>
    <i r="3">
      <x v="1"/>
      <x v="32"/>
      <x v="3"/>
      <x/>
      <x/>
    </i>
    <i r="3">
      <x v="2"/>
      <x v="39"/>
      <x v="3"/>
      <x/>
      <x v="3"/>
    </i>
    <i r="3">
      <x v="3"/>
      <x v="22"/>
      <x v="3"/>
      <x/>
      <x/>
    </i>
    <i r="1">
      <x v="365"/>
      <x v="342"/>
      <x/>
      <x v="34"/>
      <x/>
      <x v="1"/>
      <x v="2"/>
    </i>
    <i r="1">
      <x v="366"/>
      <x v="343"/>
      <x v="3"/>
      <x v="26"/>
      <x v="3"/>
      <x v="1"/>
      <x v="1"/>
    </i>
    <i r="1">
      <x v="367"/>
      <x v="248"/>
      <x v="2"/>
      <x v="7"/>
      <x v="2"/>
      <x/>
      <x v="1"/>
    </i>
    <i r="3">
      <x v="3"/>
      <x v="26"/>
      <x v="2"/>
      <x/>
      <x v="2"/>
    </i>
    <i r="3">
      <x v="5"/>
      <x v="37"/>
      <x v="2"/>
      <x/>
      <x v="1"/>
    </i>
    <i r="1">
      <x v="368"/>
      <x v="344"/>
      <x v="3"/>
      <x v="31"/>
      <x v="3"/>
      <x v="1"/>
      <x v="2"/>
    </i>
    <i r="1">
      <x v="369"/>
      <x v="345"/>
      <x v="1"/>
      <x v="2"/>
      <x v="1"/>
      <x v="1"/>
      <x v="2"/>
    </i>
    <i r="1">
      <x v="370"/>
      <x v="346"/>
      <x/>
      <x v="34"/>
      <x/>
      <x v="1"/>
      <x v="1"/>
    </i>
    <i r="1">
      <x v="371"/>
      <x v="347"/>
      <x v="4"/>
      <x v="21"/>
      <x v="4"/>
      <x v="1"/>
      <x v="1"/>
    </i>
    <i r="1">
      <x v="373"/>
      <x v="349"/>
      <x/>
      <x v="13"/>
      <x/>
      <x v="1"/>
      <x v="2"/>
    </i>
    <i r="1">
      <x v="374"/>
      <x v="111"/>
      <x v="3"/>
      <x v="11"/>
      <x v="3"/>
      <x v="1"/>
      <x v="3"/>
    </i>
    <i r="1">
      <x v="375"/>
      <x v="246"/>
      <x/>
      <x v="12"/>
      <x v="3"/>
      <x/>
      <x v="1"/>
    </i>
    <i r="3">
      <x v="2"/>
      <x v="15"/>
      <x v="3"/>
      <x/>
      <x v="1"/>
    </i>
    <i r="3">
      <x v="3"/>
      <x v="5"/>
      <x v="3"/>
      <x/>
      <x/>
    </i>
    <i r="3">
      <x v="5"/>
      <x v="37"/>
      <x v="3"/>
      <x/>
      <x v="2"/>
    </i>
    <i r="1">
      <x v="376"/>
      <x v="350"/>
      <x v="1"/>
      <x v="2"/>
      <x v="1"/>
      <x v="1"/>
      <x v="2"/>
    </i>
    <i r="1">
      <x v="377"/>
      <x v="352"/>
      <x/>
      <x v="9"/>
      <x/>
      <x v="1"/>
      <x v="2"/>
    </i>
    <i r="1">
      <x v="378"/>
      <x v="351"/>
      <x/>
      <x v="34"/>
      <x/>
      <x v="1"/>
      <x v="2"/>
    </i>
    <i r="1">
      <x v="379"/>
      <x v="354"/>
      <x v="2"/>
      <x v="10"/>
      <x v="2"/>
      <x v="1"/>
      <x v="2"/>
    </i>
    <i r="1">
      <x v="380"/>
      <x v="355"/>
      <x/>
      <x v="1"/>
      <x/>
      <x v="1"/>
      <x v="1"/>
    </i>
    <i r="1">
      <x v="381"/>
      <x v="356"/>
      <x v="4"/>
      <x v="21"/>
      <x v="4"/>
      <x v="1"/>
      <x v="2"/>
    </i>
    <i r="1">
      <x v="384"/>
      <x v="357"/>
      <x v="1"/>
      <x v="27"/>
      <x v="1"/>
      <x v="1"/>
      <x/>
    </i>
    <i r="1">
      <x v="385"/>
      <x v="358"/>
      <x v="1"/>
      <x v="32"/>
      <x v="1"/>
      <x v="1"/>
      <x v="1"/>
    </i>
    <i r="1">
      <x v="386"/>
      <x v="359"/>
      <x v="4"/>
      <x v="21"/>
      <x v="4"/>
      <x v="1"/>
      <x v="2"/>
    </i>
    <i r="1">
      <x v="387"/>
      <x v="360"/>
      <x v="5"/>
      <x v="28"/>
      <x v="5"/>
      <x v="1"/>
      <x v="2"/>
    </i>
    <i r="1">
      <x v="388"/>
      <x v="362"/>
      <x v="2"/>
      <x v="10"/>
      <x v="2"/>
      <x/>
      <x v="2"/>
    </i>
    <i r="3">
      <x v="5"/>
      <x v="37"/>
      <x v="2"/>
      <x/>
      <x v="1"/>
    </i>
    <i r="1">
      <x v="390"/>
      <x v="50"/>
      <x v="2"/>
      <x v="7"/>
      <x v="2"/>
      <x v="1"/>
      <x/>
    </i>
    <i r="1">
      <x v="391"/>
      <x v="363"/>
      <x v="3"/>
      <x v="26"/>
      <x v="3"/>
      <x v="1"/>
      <x v="2"/>
    </i>
    <i r="1">
      <x v="392"/>
      <x/>
      <x v="2"/>
      <x v="10"/>
      <x v="2"/>
      <x v="1"/>
      <x v="2"/>
    </i>
    <i r="1">
      <x v="393"/>
      <x v="397"/>
      <x v="3"/>
      <x v="20"/>
      <x v="3"/>
      <x v="1"/>
      <x/>
    </i>
    <i r="1">
      <x v="394"/>
      <x v="364"/>
      <x v="4"/>
      <x v="21"/>
      <x v="4"/>
      <x v="1"/>
      <x v="2"/>
    </i>
    <i r="1">
      <x v="395"/>
      <x v="236"/>
      <x v="1"/>
      <x v="27"/>
      <x v="1"/>
      <x/>
      <x v="1"/>
    </i>
    <i r="3">
      <x v="2"/>
      <x v="25"/>
      <x v="1"/>
      <x/>
      <x v="1"/>
    </i>
    <i r="3">
      <x v="3"/>
      <x v="20"/>
      <x v="1"/>
      <x/>
      <x v="1"/>
    </i>
    <i r="1">
      <x v="396"/>
      <x v="366"/>
      <x v="3"/>
      <x v="31"/>
      <x v="3"/>
      <x v="1"/>
      <x v="2"/>
    </i>
    <i r="1">
      <x v="397"/>
      <x v="367"/>
      <x/>
      <x v="1"/>
      <x/>
      <x v="1"/>
      <x v="2"/>
    </i>
    <i r="1">
      <x v="398"/>
      <x v="368"/>
      <x v="5"/>
      <x v="8"/>
      <x v="5"/>
      <x v="1"/>
      <x v="2"/>
    </i>
    <i r="1">
      <x v="399"/>
      <x v="369"/>
      <x v="5"/>
      <x v="37"/>
      <x v="5"/>
      <x v="1"/>
      <x v="2"/>
    </i>
    <i r="1">
      <x v="400"/>
      <x v="379"/>
      <x v="4"/>
      <x v="23"/>
      <x v="4"/>
      <x v="1"/>
      <x v="2"/>
    </i>
    <i r="1">
      <x v="401"/>
      <x v="370"/>
      <x v="4"/>
      <x v="16"/>
      <x v="4"/>
      <x v="1"/>
      <x v="2"/>
    </i>
    <i r="1">
      <x v="402"/>
      <x v="198"/>
      <x v="1"/>
      <x v="27"/>
      <x v="1"/>
      <x v="1"/>
      <x v="1"/>
    </i>
    <i r="1">
      <x v="403"/>
      <x v="372"/>
      <x/>
      <x v="1"/>
      <x/>
      <x v="1"/>
      <x v="2"/>
    </i>
    <i r="1">
      <x v="404"/>
      <x v="374"/>
      <x v="2"/>
      <x v="10"/>
      <x v="2"/>
      <x v="1"/>
      <x v="2"/>
    </i>
    <i r="1">
      <x v="405"/>
      <x v="146"/>
      <x v="1"/>
      <x v="32"/>
      <x v="1"/>
      <x v="1"/>
      <x v="2"/>
    </i>
    <i r="1">
      <x v="406"/>
      <x v="375"/>
      <x v="2"/>
      <x v="10"/>
      <x v="2"/>
      <x v="1"/>
      <x v="2"/>
    </i>
    <i r="1">
      <x v="407"/>
      <x v="376"/>
      <x v="4"/>
      <x v="29"/>
      <x v="4"/>
      <x v="1"/>
      <x v="1"/>
    </i>
    <i r="1">
      <x v="408"/>
      <x v="381"/>
      <x v="4"/>
      <x v="29"/>
      <x v="4"/>
      <x v="1"/>
      <x v="2"/>
    </i>
    <i r="1">
      <x v="409"/>
      <x v="377"/>
      <x v="2"/>
      <x v="25"/>
      <x v="2"/>
      <x/>
      <x v="1"/>
    </i>
    <i r="3">
      <x v="3"/>
      <x v="24"/>
      <x v="2"/>
      <x/>
      <x v="1"/>
    </i>
    <i r="1">
      <x v="410"/>
      <x v="378"/>
      <x v="4"/>
      <x v="16"/>
      <x v="4"/>
      <x v="1"/>
      <x v="2"/>
    </i>
    <i r="1">
      <x v="411"/>
      <x v="388"/>
      <x v="1"/>
      <x v="2"/>
      <x v="1"/>
      <x v="1"/>
      <x v="2"/>
    </i>
    <i r="1">
      <x v="412"/>
      <x v="382"/>
      <x/>
      <x v="1"/>
      <x/>
      <x v="1"/>
      <x v="2"/>
    </i>
    <i r="1">
      <x v="413"/>
      <x v="383"/>
      <x/>
      <x v="1"/>
      <x/>
      <x v="1"/>
      <x v="2"/>
    </i>
    <i r="1">
      <x v="414"/>
      <x v="390"/>
      <x v="4"/>
      <x v="21"/>
      <x v="4"/>
      <x v="1"/>
      <x v="2"/>
    </i>
    <i r="1">
      <x v="415"/>
      <x v="385"/>
      <x v="1"/>
      <x v="17"/>
      <x v="1"/>
      <x v="1"/>
      <x v="2"/>
    </i>
    <i r="1">
      <x v="416"/>
      <x v="386"/>
      <x v="1"/>
      <x v="17"/>
      <x v="1"/>
      <x v="1"/>
      <x v="2"/>
    </i>
    <i r="1">
      <x v="417"/>
      <x v="391"/>
      <x v="5"/>
      <x v="37"/>
      <x v="5"/>
      <x v="1"/>
      <x v="1"/>
    </i>
    <i r="1">
      <x v="418"/>
      <x v="401"/>
      <x v="2"/>
      <x v="33"/>
      <x v="2"/>
      <x v="1"/>
      <x/>
    </i>
    <i r="1">
      <x v="419"/>
      <x v="282"/>
      <x/>
      <x v="1"/>
      <x/>
      <x v="1"/>
      <x v="2"/>
    </i>
    <i r="1">
      <x v="420"/>
      <x v="387"/>
      <x v="1"/>
      <x v="17"/>
      <x v="1"/>
      <x v="1"/>
      <x v="2"/>
    </i>
    <i r="1">
      <x v="421"/>
      <x v="249"/>
      <x v="3"/>
      <x v="5"/>
      <x v="3"/>
      <x v="1"/>
      <x v="3"/>
    </i>
    <i r="1">
      <x v="422"/>
      <x v="389"/>
      <x v="4"/>
      <x v="23"/>
      <x v="4"/>
      <x v="1"/>
      <x v="2"/>
    </i>
    <i t="default">
      <x/>
    </i>
    <i>
      <x v="1"/>
      <x/>
      <x v="6"/>
      <x v="3"/>
      <x v="26"/>
      <x v="3"/>
      <x v="1"/>
      <x v="2"/>
    </i>
    <i r="1">
      <x v="1"/>
      <x v="7"/>
      <x v="4"/>
      <x v="29"/>
      <x v="4"/>
      <x v="1"/>
      <x v="1"/>
    </i>
    <i r="1">
      <x v="2"/>
      <x v="19"/>
      <x v="1"/>
      <x v="17"/>
      <x v="1"/>
      <x v="1"/>
      <x v="2"/>
    </i>
    <i r="1">
      <x v="3"/>
      <x v="306"/>
      <x v="4"/>
      <x v="16"/>
      <x v="4"/>
      <x v="1"/>
      <x/>
    </i>
    <i r="1">
      <x v="4"/>
      <x v="1"/>
      <x/>
      <x v="4"/>
      <x v="3"/>
      <x/>
      <x v="1"/>
    </i>
    <i r="3">
      <x v="2"/>
      <x v="33"/>
      <x v="3"/>
      <x/>
      <x/>
    </i>
    <i r="3">
      <x v="3"/>
      <x v="20"/>
      <x v="3"/>
      <x/>
      <x/>
    </i>
    <i r="1">
      <x v="5"/>
      <x v="8"/>
      <x v="4"/>
      <x v="29"/>
      <x v="4"/>
      <x v="1"/>
      <x/>
    </i>
    <i r="1">
      <x v="6"/>
      <x v="13"/>
      <x v="2"/>
      <x v="10"/>
      <x v="2"/>
      <x v="1"/>
      <x v="2"/>
    </i>
    <i r="1">
      <x v="7"/>
      <x v="9"/>
      <x v="2"/>
      <x v="10"/>
      <x v="2"/>
      <x v="1"/>
      <x v="2"/>
    </i>
    <i r="1">
      <x v="8"/>
      <x v="49"/>
      <x v="2"/>
      <x v="36"/>
      <x v="4"/>
      <x/>
      <x v="3"/>
    </i>
    <i r="3">
      <x v="3"/>
      <x v="26"/>
      <x v="4"/>
      <x/>
      <x v="2"/>
    </i>
    <i r="3">
      <x v="4"/>
      <x v="21"/>
      <x v="4"/>
      <x/>
      <x v="2"/>
    </i>
    <i r="1">
      <x v="9"/>
      <x v="10"/>
      <x v="2"/>
      <x v="10"/>
      <x v="2"/>
      <x v="1"/>
      <x v="1"/>
    </i>
    <i r="1">
      <x v="10"/>
      <x v="11"/>
      <x v="5"/>
      <x v="8"/>
      <x v="5"/>
      <x v="1"/>
      <x v="2"/>
    </i>
    <i r="1">
      <x v="11"/>
      <x v="12"/>
      <x v="4"/>
      <x v="23"/>
      <x v="4"/>
      <x v="1"/>
      <x v="2"/>
    </i>
    <i r="1">
      <x v="12"/>
      <x v="404"/>
      <x/>
      <x v="1"/>
      <x v="1"/>
      <x/>
      <x v="1"/>
    </i>
    <i r="3">
      <x v="1"/>
      <x v="38"/>
      <x v="1"/>
      <x/>
      <x/>
    </i>
    <i r="3">
      <x v="3"/>
      <x v="31"/>
      <x v="1"/>
      <x/>
      <x v="1"/>
    </i>
    <i r="1">
      <x v="13"/>
      <x v="411"/>
      <x v="2"/>
      <x v="36"/>
      <x v="2"/>
      <x v="1"/>
      <x/>
    </i>
    <i r="1">
      <x v="14"/>
      <x v="15"/>
      <x v="4"/>
      <x v="23"/>
      <x v="4"/>
      <x v="1"/>
      <x v="2"/>
    </i>
    <i r="1">
      <x v="15"/>
      <x v="16"/>
      <x v="2"/>
      <x v="10"/>
      <x v="2"/>
      <x v="1"/>
      <x v="1"/>
    </i>
    <i r="1">
      <x v="16"/>
      <x v="18"/>
      <x v="4"/>
      <x v="23"/>
      <x v="4"/>
      <x v="1"/>
      <x v="2"/>
    </i>
    <i r="1">
      <x v="17"/>
      <x v="185"/>
      <x/>
      <x v="12"/>
      <x/>
      <x/>
      <x v="1"/>
    </i>
    <i r="3">
      <x v="1"/>
      <x v="13"/>
      <x/>
      <x/>
      <x v="2"/>
    </i>
    <i r="3">
      <x v="2"/>
      <x v="30"/>
      <x/>
      <x/>
      <x v="1"/>
    </i>
    <i r="3">
      <x v="3"/>
      <x v="24"/>
      <x/>
      <x/>
      <x v="2"/>
    </i>
    <i r="3">
      <x v="4"/>
      <x v="29"/>
      <x/>
      <x/>
      <x v="1"/>
    </i>
    <i r="3">
      <x v="5"/>
      <x v="28"/>
      <x/>
      <x/>
      <x v="2"/>
    </i>
    <i r="1">
      <x v="18"/>
      <x v="20"/>
      <x v="3"/>
      <x v="26"/>
      <x v="3"/>
      <x v="1"/>
      <x v="2"/>
    </i>
    <i r="1">
      <x v="19"/>
      <x v="22"/>
      <x v="2"/>
      <x v="10"/>
      <x v="2"/>
      <x v="1"/>
      <x v="2"/>
    </i>
    <i r="1">
      <x v="20"/>
      <x v="42"/>
      <x v="3"/>
      <x v="24"/>
      <x v="3"/>
      <x v="1"/>
      <x v="1"/>
    </i>
    <i r="1">
      <x v="21"/>
      <x v="24"/>
      <x/>
      <x v="1"/>
      <x/>
      <x v="1"/>
      <x v="2"/>
    </i>
    <i r="1">
      <x v="22"/>
      <x v="281"/>
      <x v="2"/>
      <x v="15"/>
      <x v="2"/>
      <x v="1"/>
      <x/>
    </i>
    <i r="1">
      <x v="23"/>
      <x v="45"/>
      <x v="5"/>
      <x v="8"/>
      <x v="5"/>
      <x v="1"/>
      <x v="2"/>
    </i>
    <i r="1">
      <x v="24"/>
      <x v="25"/>
      <x/>
      <x v="12"/>
      <x/>
      <x v="1"/>
      <x v="1"/>
    </i>
    <i r="1">
      <x v="25"/>
      <x v="26"/>
      <x v="2"/>
      <x v="10"/>
      <x v="2"/>
      <x v="1"/>
      <x v="2"/>
    </i>
    <i r="1">
      <x v="26"/>
      <x v="27"/>
      <x v="2"/>
      <x v="25"/>
      <x v="2"/>
      <x v="1"/>
      <x/>
    </i>
    <i r="1">
      <x v="27"/>
      <x v="28"/>
      <x v="1"/>
      <x v="2"/>
      <x v="1"/>
      <x v="1"/>
      <x v="2"/>
    </i>
    <i r="1">
      <x v="28"/>
      <x v="124"/>
      <x v="3"/>
      <x v="26"/>
      <x v="1"/>
      <x/>
      <x v="2"/>
    </i>
    <i r="3">
      <x v="4"/>
      <x v="16"/>
      <x v="1"/>
      <x/>
      <x/>
    </i>
    <i r="3">
      <x v="5"/>
      <x v="37"/>
      <x v="1"/>
      <x/>
      <x v="1"/>
    </i>
    <i r="1">
      <x v="29"/>
      <x v="33"/>
      <x/>
      <x v="1"/>
      <x/>
      <x v="1"/>
      <x v="2"/>
    </i>
    <i r="1">
      <x v="30"/>
      <x v="34"/>
      <x v="3"/>
      <x v="26"/>
      <x v="3"/>
      <x v="1"/>
      <x v="1"/>
    </i>
    <i r="1">
      <x v="31"/>
      <x v="114"/>
      <x v="5"/>
      <x v="37"/>
      <x v="5"/>
      <x v="1"/>
      <x/>
    </i>
    <i r="1">
      <x v="32"/>
      <x v="104"/>
      <x v="1"/>
      <x v="38"/>
      <x v="1"/>
      <x v="1"/>
      <x v="1"/>
    </i>
    <i r="1">
      <x v="33"/>
      <x v="36"/>
      <x/>
      <x v="13"/>
      <x/>
      <x v="1"/>
      <x v="1"/>
    </i>
    <i r="1">
      <x v="34"/>
      <x v="37"/>
      <x v="1"/>
      <x v="17"/>
      <x v="1"/>
      <x v="1"/>
      <x v="2"/>
    </i>
    <i r="1">
      <x v="35"/>
      <x v="38"/>
      <x v="5"/>
      <x v="8"/>
      <x v="5"/>
      <x v="1"/>
      <x v="2"/>
    </i>
    <i r="1">
      <x v="36"/>
      <x v="148"/>
      <x v="1"/>
      <x v="38"/>
      <x v="1"/>
      <x v="1"/>
      <x v="2"/>
    </i>
    <i r="1">
      <x v="37"/>
      <x v="32"/>
      <x v="1"/>
      <x v="2"/>
      <x v="1"/>
      <x v="1"/>
      <x v="2"/>
    </i>
    <i r="1">
      <x v="38"/>
      <x v="39"/>
      <x/>
      <x v="34"/>
      <x/>
      <x v="1"/>
      <x v="2"/>
    </i>
    <i r="1">
      <x v="39"/>
      <x v="40"/>
      <x v="4"/>
      <x v="23"/>
      <x v="4"/>
      <x v="1"/>
      <x v="2"/>
    </i>
    <i r="1">
      <x v="40"/>
      <x v="41"/>
      <x/>
      <x v="9"/>
      <x/>
      <x v="1"/>
      <x/>
    </i>
    <i r="1">
      <x v="41"/>
      <x v="3"/>
      <x v="3"/>
      <x v="11"/>
      <x v="3"/>
      <x/>
      <x/>
    </i>
    <i r="3">
      <x v="4"/>
      <x v="29"/>
      <x v="3"/>
      <x/>
      <x v="2"/>
    </i>
    <i r="1">
      <x v="42"/>
      <x v="44"/>
      <x v="4"/>
      <x v="21"/>
      <x v="4"/>
      <x v="1"/>
      <x v="2"/>
    </i>
    <i r="1">
      <x v="43"/>
      <x v="46"/>
      <x v="1"/>
      <x v="2"/>
      <x v="1"/>
      <x v="1"/>
      <x v="2"/>
    </i>
    <i r="1">
      <x v="44"/>
      <x v="47"/>
      <x v="1"/>
      <x v="2"/>
      <x v="1"/>
      <x v="1"/>
      <x v="2"/>
    </i>
    <i r="1">
      <x v="45"/>
      <x v="48"/>
      <x v="3"/>
      <x v="20"/>
      <x v="3"/>
      <x v="1"/>
      <x v="1"/>
    </i>
    <i r="1">
      <x v="46"/>
      <x v="52"/>
      <x/>
      <x v="34"/>
      <x/>
      <x v="1"/>
      <x v="2"/>
    </i>
    <i r="1">
      <x v="47"/>
      <x v="55"/>
      <x v="3"/>
      <x v="31"/>
      <x v="3"/>
      <x v="1"/>
      <x v="1"/>
    </i>
    <i r="1">
      <x v="49"/>
      <x v="59"/>
      <x/>
      <x v="1"/>
      <x/>
      <x v="1"/>
      <x v="2"/>
    </i>
    <i r="1">
      <x v="50"/>
      <x v="60"/>
      <x v="3"/>
      <x v="26"/>
      <x v="3"/>
      <x v="1"/>
      <x v="2"/>
    </i>
    <i r="1">
      <x v="51"/>
      <x v="244"/>
      <x v="5"/>
      <x v="37"/>
      <x v="5"/>
      <x v="1"/>
      <x v="2"/>
    </i>
    <i r="1">
      <x v="52"/>
      <x v="61"/>
      <x/>
      <x v="18"/>
      <x/>
      <x/>
      <x v="2"/>
    </i>
    <i r="3">
      <x v="3"/>
      <x v="24"/>
      <x/>
      <x/>
      <x v="2"/>
    </i>
    <i r="3">
      <x v="5"/>
      <x v="37"/>
      <x/>
      <x/>
      <x v="1"/>
    </i>
    <i r="1">
      <x v="53"/>
      <x v="14"/>
      <x v="1"/>
      <x v="13"/>
      <x v="1"/>
      <x v="1"/>
      <x v="3"/>
    </i>
    <i r="1">
      <x v="54"/>
      <x v="62"/>
      <x v="1"/>
      <x v="17"/>
      <x v="1"/>
      <x v="1"/>
      <x v="2"/>
    </i>
    <i r="1">
      <x v="55"/>
      <x v="307"/>
      <x v="3"/>
      <x v="24"/>
      <x v="3"/>
      <x v="1"/>
      <x v="1"/>
    </i>
    <i r="1">
      <x v="56"/>
      <x v="399"/>
      <x/>
      <x/>
      <x/>
      <x/>
      <x/>
    </i>
    <i r="3">
      <x v="3"/>
      <x v="26"/>
      <x/>
      <x/>
      <x v="2"/>
    </i>
    <i r="1">
      <x v="57"/>
      <x v="63"/>
      <x/>
      <x v="12"/>
      <x/>
      <x v="1"/>
      <x v="1"/>
    </i>
    <i r="1">
      <x v="58"/>
      <x v="64"/>
      <x v="4"/>
      <x v="29"/>
      <x v="4"/>
      <x v="1"/>
      <x v="1"/>
    </i>
    <i r="1">
      <x v="59"/>
      <x v="5"/>
      <x/>
      <x/>
      <x v="3"/>
      <x/>
      <x v="3"/>
    </i>
    <i r="3">
      <x v="2"/>
      <x v="33"/>
      <x v="3"/>
      <x/>
      <x v="3"/>
    </i>
    <i r="3">
      <x v="3"/>
      <x v="5"/>
      <x v="3"/>
      <x/>
      <x v="3"/>
    </i>
    <i r="1">
      <x v="60"/>
      <x v="75"/>
      <x v="2"/>
      <x v="36"/>
      <x v="2"/>
      <x v="1"/>
      <x v="3"/>
    </i>
    <i r="1">
      <x v="61"/>
      <x v="66"/>
      <x v="4"/>
      <x v="21"/>
      <x v="4"/>
      <x v="1"/>
      <x v="2"/>
    </i>
    <i r="1">
      <x v="62"/>
      <x v="70"/>
      <x v="4"/>
      <x v="23"/>
      <x v="4"/>
      <x v="1"/>
      <x v="2"/>
    </i>
    <i r="1">
      <x v="63"/>
      <x v="71"/>
      <x v="1"/>
      <x v="17"/>
      <x v="1"/>
      <x v="1"/>
      <x v="2"/>
    </i>
    <i r="1">
      <x v="64"/>
      <x v="168"/>
      <x/>
      <x v="19"/>
      <x/>
      <x v="1"/>
      <x v="2"/>
    </i>
    <i r="1">
      <x v="65"/>
      <x v="72"/>
      <x v="3"/>
      <x v="26"/>
      <x v="3"/>
      <x v="1"/>
      <x v="2"/>
    </i>
    <i r="1">
      <x v="66"/>
      <x v="73"/>
      <x v="1"/>
      <x v="27"/>
      <x v="1"/>
      <x v="1"/>
      <x v="1"/>
    </i>
    <i r="1">
      <x v="67"/>
      <x v="76"/>
      <x v="4"/>
      <x v="21"/>
      <x v="4"/>
      <x v="1"/>
      <x v="2"/>
    </i>
    <i r="1">
      <x v="69"/>
      <x v="77"/>
      <x v="5"/>
      <x v="28"/>
      <x v="5"/>
      <x v="1"/>
      <x v="1"/>
    </i>
    <i r="1">
      <x v="70"/>
      <x v="78"/>
      <x v="5"/>
      <x v="8"/>
      <x v="5"/>
      <x v="1"/>
      <x v="2"/>
    </i>
    <i r="1">
      <x v="71"/>
      <x v="80"/>
      <x v="4"/>
      <x v="23"/>
      <x v="4"/>
      <x v="1"/>
      <x v="2"/>
    </i>
    <i r="1">
      <x v="72"/>
      <x v="82"/>
      <x v="3"/>
      <x v="26"/>
      <x v="3"/>
      <x v="1"/>
      <x v="2"/>
    </i>
    <i r="1">
      <x v="73"/>
      <x v="83"/>
      <x/>
      <x v="1"/>
      <x/>
      <x v="1"/>
      <x v="2"/>
    </i>
    <i r="1">
      <x v="74"/>
      <x v="87"/>
      <x v="2"/>
      <x v="10"/>
      <x v="2"/>
      <x v="1"/>
      <x v="2"/>
    </i>
    <i r="1">
      <x v="75"/>
      <x v="88"/>
      <x v="4"/>
      <x v="29"/>
      <x v="4"/>
      <x v="1"/>
      <x v="2"/>
    </i>
    <i r="1">
      <x v="76"/>
      <x v="212"/>
      <x v="3"/>
      <x v="26"/>
      <x v="3"/>
      <x v="1"/>
      <x v="2"/>
    </i>
    <i r="1">
      <x v="77"/>
      <x v="414"/>
      <x/>
      <x v="9"/>
      <x v="2"/>
      <x/>
      <x v="1"/>
    </i>
    <i r="3">
      <x v="2"/>
      <x v="39"/>
      <x v="2"/>
      <x/>
      <x/>
    </i>
    <i r="1">
      <x v="78"/>
      <x v="86"/>
      <x v="3"/>
      <x v="24"/>
      <x v="3"/>
      <x v="1"/>
      <x v="2"/>
    </i>
    <i r="1">
      <x v="79"/>
      <x v="398"/>
      <x/>
      <x/>
      <x v="3"/>
      <x/>
      <x/>
    </i>
    <i r="3">
      <x v="2"/>
      <x v="39"/>
      <x v="3"/>
      <x/>
      <x v="3"/>
    </i>
    <i r="3">
      <x v="3"/>
      <x v="26"/>
      <x v="3"/>
      <x/>
      <x v="2"/>
    </i>
    <i r="1">
      <x v="80"/>
      <x v="56"/>
      <x v="3"/>
      <x v="26"/>
      <x v="3"/>
      <x v="1"/>
      <x v="2"/>
    </i>
    <i r="1">
      <x v="81"/>
      <x v="197"/>
      <x v="2"/>
      <x v="10"/>
      <x v="2"/>
      <x v="1"/>
      <x v="2"/>
    </i>
    <i r="1">
      <x v="82"/>
      <x v="89"/>
      <x v="1"/>
      <x v="2"/>
      <x v="1"/>
      <x v="1"/>
      <x v="2"/>
    </i>
    <i r="1">
      <x v="83"/>
      <x v="410"/>
      <x v="1"/>
      <x v="38"/>
      <x v="1"/>
      <x/>
      <x v="3"/>
    </i>
    <i r="3">
      <x v="3"/>
      <x v="26"/>
      <x v="1"/>
      <x/>
      <x v="1"/>
    </i>
    <i r="3">
      <x v="4"/>
      <x v="23"/>
      <x v="1"/>
      <x/>
      <x v="2"/>
    </i>
    <i r="1">
      <x v="84"/>
      <x v="232"/>
      <x v="5"/>
      <x v="8"/>
      <x v="5"/>
      <x v="1"/>
      <x v="2"/>
    </i>
    <i r="1">
      <x v="85"/>
      <x v="29"/>
      <x/>
      <x/>
      <x/>
      <x/>
      <x/>
    </i>
    <i r="3">
      <x v="2"/>
      <x v="35"/>
      <x/>
      <x/>
      <x v="1"/>
    </i>
    <i r="3">
      <x v="4"/>
      <x v="21"/>
      <x/>
      <x/>
      <x v="2"/>
    </i>
    <i r="3">
      <x v="5"/>
      <x v="8"/>
      <x/>
      <x/>
      <x v="2"/>
    </i>
    <i r="1">
      <x v="86"/>
      <x v="106"/>
      <x/>
      <x v="12"/>
      <x/>
      <x v="1"/>
      <x v="1"/>
    </i>
    <i r="1">
      <x v="87"/>
      <x v="90"/>
      <x v="3"/>
      <x v="26"/>
      <x v="3"/>
      <x v="1"/>
      <x v="2"/>
    </i>
    <i r="1">
      <x v="88"/>
      <x v="35"/>
      <x v="2"/>
      <x v="39"/>
      <x v="2"/>
      <x v="1"/>
      <x/>
    </i>
    <i r="1">
      <x v="89"/>
      <x v="99"/>
      <x v="1"/>
      <x v="2"/>
      <x v="1"/>
      <x v="1"/>
      <x v="2"/>
    </i>
    <i r="1">
      <x v="90"/>
      <x v="91"/>
      <x v="1"/>
      <x v="17"/>
      <x v="1"/>
      <x v="1"/>
      <x v="2"/>
    </i>
    <i r="1">
      <x v="91"/>
      <x v="92"/>
      <x v="4"/>
      <x v="29"/>
      <x v="5"/>
      <x/>
      <x v="2"/>
    </i>
    <i r="3">
      <x v="5"/>
      <x v="8"/>
      <x v="5"/>
      <x/>
      <x v="2"/>
    </i>
    <i r="1">
      <x v="92"/>
      <x v="417"/>
      <x v="3"/>
      <x v="24"/>
      <x v="3"/>
      <x v="1"/>
      <x v="2"/>
    </i>
    <i r="1">
      <x v="93"/>
      <x v="105"/>
      <x v="2"/>
      <x v="25"/>
      <x v="2"/>
      <x v="1"/>
      <x v="1"/>
    </i>
    <i r="1">
      <x v="94"/>
      <x v="93"/>
      <x v="1"/>
      <x v="32"/>
      <x v="1"/>
      <x v="1"/>
      <x/>
    </i>
    <i r="1">
      <x v="95"/>
      <x v="94"/>
      <x/>
      <x v="34"/>
      <x/>
      <x v="1"/>
      <x v="2"/>
    </i>
    <i r="1">
      <x v="96"/>
      <x v="96"/>
      <x v="3"/>
      <x v="24"/>
      <x v="3"/>
      <x v="1"/>
      <x v="2"/>
    </i>
    <i r="1">
      <x v="97"/>
      <x v="97"/>
      <x v="5"/>
      <x v="28"/>
      <x v="5"/>
      <x v="1"/>
      <x v="1"/>
    </i>
    <i r="1">
      <x v="98"/>
      <x v="100"/>
      <x/>
      <x v="12"/>
      <x/>
      <x v="1"/>
      <x v="1"/>
    </i>
    <i r="1">
      <x v="99"/>
      <x v="101"/>
      <x v="2"/>
      <x v="25"/>
      <x v="2"/>
      <x/>
      <x v="1"/>
    </i>
    <i r="3">
      <x v="3"/>
      <x v="24"/>
      <x v="2"/>
      <x/>
      <x v="1"/>
    </i>
    <i r="1">
      <x v="100"/>
      <x v="406"/>
      <x v="3"/>
      <x v="22"/>
      <x v="3"/>
      <x v="1"/>
      <x v="3"/>
    </i>
    <i r="1">
      <x v="101"/>
      <x v="58"/>
      <x v="4"/>
      <x v="21"/>
      <x v="4"/>
      <x v="1"/>
      <x v="2"/>
    </i>
    <i r="1">
      <x v="103"/>
      <x v="84"/>
      <x v="1"/>
      <x v="27"/>
      <x v="1"/>
      <x v="1"/>
      <x v="2"/>
    </i>
    <i r="1">
      <x v="104"/>
      <x v="30"/>
      <x v="1"/>
      <x v="2"/>
      <x v="1"/>
      <x v="1"/>
      <x v="2"/>
    </i>
    <i r="1">
      <x v="105"/>
      <x v="95"/>
      <x/>
      <x v="1"/>
      <x/>
      <x v="1"/>
      <x v="2"/>
    </i>
    <i r="1">
      <x v="106"/>
      <x v="103"/>
      <x v="3"/>
      <x v="26"/>
      <x v="3"/>
      <x v="1"/>
      <x v="2"/>
    </i>
    <i r="1">
      <x v="107"/>
      <x v="98"/>
      <x v="2"/>
      <x v="35"/>
      <x v="2"/>
      <x v="1"/>
      <x v="1"/>
    </i>
    <i r="1">
      <x v="108"/>
      <x v="250"/>
      <x v="2"/>
      <x v="25"/>
      <x v="2"/>
      <x v="1"/>
      <x v="2"/>
    </i>
    <i r="1">
      <x v="109"/>
      <x v="109"/>
      <x v="3"/>
      <x v="26"/>
      <x v="3"/>
      <x v="1"/>
      <x v="2"/>
    </i>
    <i r="1">
      <x v="110"/>
      <x v="149"/>
      <x/>
      <x v="1"/>
      <x/>
      <x/>
      <x v="2"/>
    </i>
    <i r="3">
      <x v="2"/>
      <x v="36"/>
      <x/>
      <x/>
      <x v="1"/>
    </i>
    <i r="3">
      <x v="3"/>
      <x v="26"/>
      <x/>
      <x/>
      <x v="2"/>
    </i>
    <i r="1">
      <x v="111"/>
      <x v="107"/>
      <x v="3"/>
      <x v="24"/>
      <x v="3"/>
      <x v="1"/>
      <x v="2"/>
    </i>
    <i r="1">
      <x v="112"/>
      <x v="108"/>
      <x v="3"/>
      <x v="26"/>
      <x v="3"/>
      <x v="1"/>
      <x v="2"/>
    </i>
    <i r="1">
      <x v="113"/>
      <x v="277"/>
      <x v="4"/>
      <x v="29"/>
      <x v="4"/>
      <x v="1"/>
      <x v="2"/>
    </i>
    <i r="1">
      <x v="114"/>
      <x v="110"/>
      <x v="5"/>
      <x v="8"/>
      <x v="5"/>
      <x v="1"/>
      <x v="2"/>
    </i>
    <i r="1">
      <x v="115"/>
      <x v="112"/>
      <x v="4"/>
      <x v="16"/>
      <x v="4"/>
      <x v="1"/>
      <x v="2"/>
    </i>
    <i r="1">
      <x v="116"/>
      <x v="113"/>
      <x v="4"/>
      <x v="21"/>
      <x v="4"/>
      <x v="1"/>
      <x v="2"/>
    </i>
    <i r="1">
      <x v="117"/>
      <x v="153"/>
      <x/>
      <x v="14"/>
      <x/>
      <x v="1"/>
      <x v="2"/>
    </i>
    <i r="1">
      <x v="118"/>
      <x v="116"/>
      <x v="2"/>
      <x v="35"/>
      <x v="2"/>
      <x/>
      <x v="2"/>
    </i>
    <i r="1">
      <x v="119"/>
      <x v="118"/>
      <x v="3"/>
      <x v="26"/>
      <x v="3"/>
      <x v="1"/>
      <x v="2"/>
    </i>
    <i r="1">
      <x v="122"/>
      <x v="420"/>
      <x/>
      <x v="4"/>
      <x v="2"/>
      <x/>
      <x/>
    </i>
    <i r="3">
      <x v="1"/>
      <x v="13"/>
      <x v="2"/>
      <x/>
      <x/>
    </i>
    <i r="3">
      <x v="2"/>
      <x v="33"/>
      <x v="2"/>
      <x/>
      <x v="3"/>
    </i>
    <i r="3">
      <x v="4"/>
      <x v="16"/>
      <x v="2"/>
      <x/>
      <x v="3"/>
    </i>
    <i r="3">
      <x v="5"/>
      <x v="28"/>
      <x v="2"/>
      <x/>
      <x v="1"/>
    </i>
    <i r="1">
      <x v="123"/>
      <x v="31"/>
      <x/>
      <x v="9"/>
      <x v="4"/>
      <x/>
      <x v="1"/>
    </i>
    <i r="3">
      <x v="2"/>
      <x v="35"/>
      <x v="4"/>
      <x/>
      <x v="2"/>
    </i>
    <i r="3">
      <x v="3"/>
      <x v="31"/>
      <x v="4"/>
      <x/>
      <x v="1"/>
    </i>
    <i r="3">
      <x v="4"/>
      <x v="29"/>
      <x v="4"/>
      <x/>
      <x v="1"/>
    </i>
    <i r="1">
      <x v="124"/>
      <x v="121"/>
      <x v="2"/>
      <x v="10"/>
      <x v="2"/>
      <x v="1"/>
      <x v="2"/>
    </i>
    <i r="1">
      <x v="125"/>
      <x v="122"/>
      <x/>
      <x v="12"/>
      <x/>
      <x v="1"/>
      <x v="2"/>
    </i>
    <i r="1">
      <x v="126"/>
      <x v="413"/>
      <x v="4"/>
      <x v="3"/>
      <x v="4"/>
      <x v="1"/>
      <x v="1"/>
    </i>
    <i r="1">
      <x v="128"/>
      <x v="126"/>
      <x v="4"/>
      <x v="29"/>
      <x v="4"/>
      <x v="1"/>
      <x v="2"/>
    </i>
    <i r="1">
      <x v="129"/>
      <x v="127"/>
      <x v="5"/>
      <x v="37"/>
      <x v="5"/>
      <x v="1"/>
      <x v="2"/>
    </i>
    <i r="1">
      <x v="130"/>
      <x v="128"/>
      <x v="2"/>
      <x v="10"/>
      <x v="2"/>
      <x v="1"/>
      <x v="2"/>
    </i>
    <i r="1">
      <x v="131"/>
      <x v="415"/>
      <x v="5"/>
      <x v="8"/>
      <x v="5"/>
      <x v="1"/>
      <x v="2"/>
    </i>
    <i r="1">
      <x v="132"/>
      <x v="129"/>
      <x/>
      <x v="1"/>
      <x/>
      <x v="1"/>
      <x v="2"/>
    </i>
    <i r="1">
      <x v="133"/>
      <x v="133"/>
      <x/>
      <x v="34"/>
      <x/>
      <x v="1"/>
      <x v="1"/>
    </i>
    <i r="1">
      <x v="134"/>
      <x v="130"/>
      <x v="5"/>
      <x v="8"/>
      <x v="5"/>
      <x v="1"/>
      <x v="2"/>
    </i>
    <i r="1">
      <x v="135"/>
      <x v="139"/>
      <x v="4"/>
      <x v="21"/>
      <x v="4"/>
      <x v="1"/>
      <x v="2"/>
    </i>
    <i r="1">
      <x v="136"/>
      <x v="131"/>
      <x v="1"/>
      <x v="32"/>
      <x v="1"/>
      <x v="1"/>
      <x/>
    </i>
    <i r="1">
      <x v="137"/>
      <x v="132"/>
      <x v="1"/>
      <x v="2"/>
      <x v="1"/>
      <x v="1"/>
      <x v="2"/>
    </i>
    <i r="1">
      <x v="138"/>
      <x v="134"/>
      <x/>
      <x v="12"/>
      <x/>
      <x v="1"/>
      <x v="1"/>
    </i>
    <i r="1">
      <x v="139"/>
      <x v="135"/>
      <x v="4"/>
      <x v="16"/>
      <x v="4"/>
      <x v="1"/>
      <x v="1"/>
    </i>
    <i r="1">
      <x v="140"/>
      <x v="137"/>
      <x v="5"/>
      <x v="37"/>
      <x v="5"/>
      <x v="1"/>
      <x v="2"/>
    </i>
    <i r="1">
      <x v="141"/>
      <x v="138"/>
      <x/>
      <x v="1"/>
      <x/>
      <x v="1"/>
      <x v="2"/>
    </i>
    <i r="1">
      <x v="143"/>
      <x v="365"/>
      <x v="4"/>
      <x v="29"/>
      <x v="4"/>
      <x v="1"/>
      <x v="1"/>
    </i>
    <i r="1">
      <x v="144"/>
      <x v="141"/>
      <x/>
      <x v="34"/>
      <x/>
      <x v="1"/>
      <x v="2"/>
    </i>
    <i r="1">
      <x v="145"/>
      <x v="142"/>
      <x/>
      <x v="34"/>
      <x/>
      <x v="1"/>
      <x v="2"/>
    </i>
    <i r="1">
      <x v="146"/>
      <x v="143"/>
      <x v="3"/>
      <x v="26"/>
      <x v="3"/>
      <x v="1"/>
      <x v="2"/>
    </i>
    <i r="1">
      <x v="147"/>
      <x v="144"/>
      <x/>
      <x v="4"/>
      <x/>
      <x v="1"/>
      <x v="1"/>
    </i>
    <i r="1">
      <x v="148"/>
      <x v="21"/>
      <x/>
      <x v="14"/>
      <x/>
      <x v="1"/>
      <x v="2"/>
    </i>
    <i r="1">
      <x v="149"/>
      <x v="145"/>
      <x/>
      <x v="13"/>
      <x v="2"/>
      <x/>
      <x v="1"/>
    </i>
    <i r="3">
      <x v="2"/>
      <x v="10"/>
      <x v="2"/>
      <x/>
      <x v="2"/>
    </i>
    <i r="1">
      <x v="150"/>
      <x v="147"/>
      <x v="1"/>
      <x v="17"/>
      <x v="1"/>
      <x v="1"/>
      <x v="2"/>
    </i>
    <i r="1">
      <x v="151"/>
      <x v="150"/>
      <x/>
      <x/>
      <x v="4"/>
      <x/>
      <x v="1"/>
    </i>
    <i r="3">
      <x v="4"/>
      <x v="16"/>
      <x v="4"/>
      <x/>
      <x v="1"/>
    </i>
    <i r="1">
      <x v="152"/>
      <x v="151"/>
      <x v="2"/>
      <x v="10"/>
      <x v="2"/>
      <x v="1"/>
      <x v="2"/>
    </i>
    <i r="1">
      <x v="153"/>
      <x v="152"/>
      <x v="3"/>
      <x v="26"/>
      <x v="3"/>
      <x v="1"/>
      <x v="1"/>
    </i>
    <i r="1">
      <x v="154"/>
      <x v="155"/>
      <x v="1"/>
      <x v="32"/>
      <x v="1"/>
      <x v="1"/>
      <x v="1"/>
    </i>
    <i r="1">
      <x v="155"/>
      <x v="125"/>
      <x/>
      <x v="12"/>
      <x v="3"/>
      <x/>
      <x v="1"/>
    </i>
    <i r="3">
      <x v="2"/>
      <x v="7"/>
      <x v="3"/>
      <x/>
      <x v="1"/>
    </i>
    <i r="3">
      <x v="3"/>
      <x v="31"/>
      <x v="3"/>
      <x/>
      <x v="1"/>
    </i>
    <i r="1">
      <x v="156"/>
      <x v="157"/>
      <x v="1"/>
      <x v="32"/>
      <x v="1"/>
      <x v="1"/>
      <x v="1"/>
    </i>
    <i r="1">
      <x v="157"/>
      <x v="158"/>
      <x v="4"/>
      <x v="21"/>
      <x v="4"/>
      <x v="1"/>
      <x v="1"/>
    </i>
    <i r="1">
      <x v="158"/>
      <x v="159"/>
      <x v="3"/>
      <x v="26"/>
      <x v="3"/>
      <x v="1"/>
      <x v="2"/>
    </i>
    <i r="1">
      <x v="159"/>
      <x v="160"/>
      <x v="4"/>
      <x v="16"/>
      <x v="4"/>
      <x v="1"/>
      <x v="2"/>
    </i>
    <i r="1">
      <x v="160"/>
      <x v="161"/>
      <x v="3"/>
      <x v="24"/>
      <x v="3"/>
      <x v="1"/>
      <x v="1"/>
    </i>
    <i r="1">
      <x v="161"/>
      <x v="54"/>
      <x v="3"/>
      <x v="20"/>
      <x v="3"/>
      <x v="1"/>
      <x v="3"/>
    </i>
    <i r="1">
      <x v="162"/>
      <x v="117"/>
      <x/>
      <x v="14"/>
      <x/>
      <x v="1"/>
      <x v="2"/>
    </i>
    <i r="1">
      <x v="163"/>
      <x v="162"/>
      <x v="2"/>
      <x v="35"/>
      <x v="2"/>
      <x v="1"/>
      <x v="1"/>
    </i>
    <i r="1">
      <x v="165"/>
      <x v="164"/>
      <x v="5"/>
      <x v="37"/>
      <x v="5"/>
      <x v="1"/>
      <x v="2"/>
    </i>
    <i r="1">
      <x v="166"/>
      <x v="166"/>
      <x v="2"/>
      <x v="7"/>
      <x v="2"/>
      <x v="1"/>
      <x v="1"/>
    </i>
    <i r="1">
      <x v="167"/>
      <x v="136"/>
      <x/>
      <x v="34"/>
      <x v="2"/>
      <x/>
      <x/>
    </i>
    <i r="3">
      <x v="1"/>
      <x v="27"/>
      <x v="2"/>
      <x/>
      <x/>
    </i>
    <i r="3">
      <x v="2"/>
      <x v="25"/>
      <x v="2"/>
      <x/>
      <x v="3"/>
    </i>
    <i r="3">
      <x v="4"/>
      <x v="29"/>
      <x v="2"/>
      <x/>
      <x v="3"/>
    </i>
    <i r="3">
      <x v="5"/>
      <x v="6"/>
      <x v="2"/>
      <x/>
      <x v="1"/>
    </i>
    <i r="1">
      <x v="168"/>
      <x v="154"/>
      <x/>
      <x v="9"/>
      <x/>
      <x v="1"/>
      <x/>
    </i>
    <i r="1">
      <x v="169"/>
      <x v="170"/>
      <x v="3"/>
      <x v="26"/>
      <x v="3"/>
      <x v="1"/>
      <x v="2"/>
    </i>
    <i r="1">
      <x v="170"/>
      <x v="169"/>
      <x v="1"/>
      <x v="2"/>
      <x v="1"/>
      <x v="1"/>
      <x v="2"/>
    </i>
    <i r="1">
      <x v="172"/>
      <x v="165"/>
      <x v="3"/>
      <x v="26"/>
      <x v="3"/>
      <x v="1"/>
      <x v="2"/>
    </i>
    <i r="1">
      <x v="173"/>
      <x v="330"/>
      <x/>
      <x v="12"/>
      <x/>
      <x/>
      <x v="2"/>
    </i>
    <i r="3">
      <x v="2"/>
      <x v="33"/>
      <x/>
      <x/>
      <x v="3"/>
    </i>
    <i r="1">
      <x v="174"/>
      <x v="245"/>
      <x v="5"/>
      <x v="28"/>
      <x v="5"/>
      <x v="1"/>
      <x v="1"/>
    </i>
    <i r="1">
      <x v="175"/>
      <x v="171"/>
      <x v="5"/>
      <x v="37"/>
      <x v="5"/>
      <x v="1"/>
      <x v="1"/>
    </i>
    <i r="1">
      <x v="176"/>
      <x v="172"/>
      <x v="2"/>
      <x v="10"/>
      <x v="2"/>
      <x v="1"/>
      <x v="2"/>
    </i>
    <i r="1">
      <x v="177"/>
      <x v="173"/>
      <x v="1"/>
      <x v="32"/>
      <x v="1"/>
      <x v="1"/>
      <x v="1"/>
    </i>
    <i r="1">
      <x v="178"/>
      <x v="174"/>
      <x v="3"/>
      <x v="26"/>
      <x v="3"/>
      <x v="1"/>
      <x v="1"/>
    </i>
    <i r="1">
      <x v="179"/>
      <x v="176"/>
      <x v="3"/>
      <x v="26"/>
      <x v="3"/>
      <x v="1"/>
      <x v="2"/>
    </i>
    <i r="1">
      <x v="180"/>
      <x v="177"/>
      <x/>
      <x v="34"/>
      <x v="2"/>
      <x/>
      <x v="2"/>
    </i>
    <i r="3">
      <x v="2"/>
      <x v="10"/>
      <x v="2"/>
      <x/>
      <x v="2"/>
    </i>
    <i r="3">
      <x v="3"/>
      <x v="26"/>
      <x v="2"/>
      <x/>
      <x v="2"/>
    </i>
    <i r="1">
      <x v="181"/>
      <x v="178"/>
      <x v="4"/>
      <x v="23"/>
      <x v="4"/>
      <x v="1"/>
      <x v="2"/>
    </i>
    <i r="1">
      <x v="182"/>
      <x v="179"/>
      <x v="4"/>
      <x v="23"/>
      <x v="4"/>
      <x v="1"/>
      <x v="2"/>
    </i>
    <i r="1">
      <x v="183"/>
      <x v="209"/>
      <x/>
      <x v="14"/>
      <x/>
      <x v="1"/>
      <x v="1"/>
    </i>
    <i r="1">
      <x v="184"/>
      <x v="353"/>
      <x v="3"/>
      <x v="26"/>
      <x v="3"/>
      <x v="1"/>
      <x v="2"/>
    </i>
    <i r="1">
      <x v="185"/>
      <x v="422"/>
      <x v="4"/>
      <x v="3"/>
      <x v="4"/>
      <x v="1"/>
      <x v="1"/>
    </i>
    <i r="1">
      <x v="186"/>
      <x v="380"/>
      <x/>
      <x v="9"/>
      <x v="3"/>
      <x/>
      <x/>
    </i>
    <i r="3">
      <x v="2"/>
      <x v="15"/>
      <x v="3"/>
      <x/>
      <x/>
    </i>
    <i r="3">
      <x v="3"/>
      <x v="24"/>
      <x v="3"/>
      <x/>
      <x v="1"/>
    </i>
    <i r="1">
      <x v="187"/>
      <x v="181"/>
      <x v="2"/>
      <x v="10"/>
      <x v="2"/>
      <x v="1"/>
      <x v="2"/>
    </i>
    <i r="1">
      <x v="188"/>
      <x v="81"/>
      <x v="2"/>
      <x v="10"/>
      <x v="2"/>
      <x v="1"/>
      <x v="1"/>
    </i>
    <i r="1">
      <x v="189"/>
      <x v="182"/>
      <x v="3"/>
      <x v="24"/>
      <x v="3"/>
      <x/>
      <x v="1"/>
    </i>
    <i r="1">
      <x v="190"/>
      <x v="79"/>
      <x v="4"/>
      <x v="21"/>
      <x v="4"/>
      <x v="1"/>
      <x v="2"/>
    </i>
    <i r="1">
      <x v="191"/>
      <x v="183"/>
      <x/>
      <x v="34"/>
      <x/>
      <x v="1"/>
      <x v="2"/>
    </i>
    <i r="1">
      <x v="192"/>
      <x v="271"/>
      <x/>
      <x v="14"/>
      <x/>
      <x v="1"/>
      <x v="2"/>
    </i>
    <i r="1">
      <x v="193"/>
      <x v="51"/>
      <x v="2"/>
      <x v="33"/>
      <x v="3"/>
      <x/>
      <x/>
    </i>
    <i r="3">
      <x v="3"/>
      <x v="22"/>
      <x v="3"/>
      <x/>
      <x v="3"/>
    </i>
    <i r="1">
      <x v="194"/>
      <x v="186"/>
      <x v="5"/>
      <x v="28"/>
      <x v="5"/>
      <x v="1"/>
      <x v="1"/>
    </i>
    <i r="1">
      <x v="195"/>
      <x v="187"/>
      <x v="4"/>
      <x v="29"/>
      <x v="4"/>
      <x v="1"/>
      <x v="1"/>
    </i>
    <i r="1">
      <x v="196"/>
      <x v="188"/>
      <x v="5"/>
      <x v="8"/>
      <x v="5"/>
      <x v="1"/>
      <x v="2"/>
    </i>
    <i r="1">
      <x v="198"/>
      <x v="175"/>
      <x v="3"/>
      <x v="26"/>
      <x v="3"/>
      <x v="1"/>
      <x v="2"/>
    </i>
    <i r="1">
      <x v="199"/>
      <x v="180"/>
      <x v="3"/>
      <x v="26"/>
      <x v="3"/>
      <x v="1"/>
      <x v="2"/>
    </i>
    <i r="1">
      <x v="200"/>
      <x v="191"/>
      <x v="4"/>
      <x v="29"/>
      <x v="4"/>
      <x v="1"/>
      <x v="2"/>
    </i>
    <i r="1">
      <x v="201"/>
      <x v="334"/>
      <x/>
      <x v="9"/>
      <x/>
      <x/>
      <x v="1"/>
    </i>
    <i r="3">
      <x v="2"/>
      <x v="25"/>
      <x/>
      <x/>
      <x v="2"/>
    </i>
    <i r="3">
      <x v="4"/>
      <x v="3"/>
      <x/>
      <x/>
      <x v="2"/>
    </i>
    <i r="3">
      <x v="5"/>
      <x v="6"/>
      <x/>
      <x/>
      <x v="2"/>
    </i>
    <i r="1">
      <x v="202"/>
      <x v="192"/>
      <x v="1"/>
      <x v="32"/>
      <x v="1"/>
      <x/>
      <x v="1"/>
    </i>
    <i r="1">
      <x v="203"/>
      <x v="190"/>
      <x v="2"/>
      <x v="7"/>
      <x v="2"/>
      <x v="1"/>
      <x v="1"/>
    </i>
    <i r="1">
      <x v="204"/>
      <x v="156"/>
      <x/>
      <x/>
      <x v="3"/>
      <x/>
      <x/>
    </i>
    <i r="3">
      <x v="2"/>
      <x v="33"/>
      <x v="3"/>
      <x/>
      <x/>
    </i>
    <i r="3">
      <x v="3"/>
      <x v="11"/>
      <x v="3"/>
      <x/>
      <x v="3"/>
    </i>
    <i r="1">
      <x v="205"/>
      <x v="195"/>
      <x/>
      <x v="34"/>
      <x/>
      <x v="1"/>
      <x v="2"/>
    </i>
    <i r="1">
      <x v="206"/>
      <x v="194"/>
      <x/>
      <x v="4"/>
      <x/>
      <x v="1"/>
      <x v="3"/>
    </i>
    <i r="1">
      <x v="207"/>
      <x v="196"/>
      <x v="2"/>
      <x v="30"/>
      <x v="5"/>
      <x/>
      <x v="1"/>
    </i>
    <i r="3">
      <x v="5"/>
      <x v="37"/>
      <x v="5"/>
      <x/>
      <x v="2"/>
    </i>
    <i r="1">
      <x v="208"/>
      <x v="247"/>
      <x v="2"/>
      <x v="15"/>
      <x v="5"/>
      <x/>
      <x/>
    </i>
    <i r="3">
      <x v="5"/>
      <x v="28"/>
      <x v="5"/>
      <x/>
      <x v="1"/>
    </i>
    <i r="1">
      <x v="209"/>
      <x v="68"/>
      <x v="4"/>
      <x v="29"/>
      <x v="4"/>
      <x v="1"/>
      <x v="1"/>
    </i>
    <i r="1">
      <x v="210"/>
      <x v="199"/>
      <x v="1"/>
      <x v="13"/>
      <x v="1"/>
      <x v="1"/>
      <x/>
    </i>
    <i r="1">
      <x v="211"/>
      <x v="200"/>
      <x v="3"/>
      <x v="31"/>
      <x v="3"/>
      <x v="1"/>
      <x v="1"/>
    </i>
    <i r="1">
      <x v="212"/>
      <x v="201"/>
      <x v="3"/>
      <x v="24"/>
      <x v="3"/>
      <x v="1"/>
      <x v="1"/>
    </i>
    <i r="1">
      <x v="213"/>
      <x v="202"/>
      <x/>
      <x v="34"/>
      <x/>
      <x v="1"/>
      <x v="2"/>
    </i>
    <i r="1">
      <x v="214"/>
      <x v="204"/>
      <x v="5"/>
      <x v="28"/>
      <x v="5"/>
      <x v="1"/>
      <x v="1"/>
    </i>
    <i r="1">
      <x v="215"/>
      <x v="205"/>
      <x v="5"/>
      <x v="8"/>
      <x v="5"/>
      <x v="1"/>
      <x v="2"/>
    </i>
    <i r="1">
      <x v="216"/>
      <x v="384"/>
      <x v="4"/>
      <x v="3"/>
      <x v="4"/>
      <x v="1"/>
      <x v="2"/>
    </i>
    <i r="1">
      <x v="217"/>
      <x v="207"/>
      <x v="1"/>
      <x v="32"/>
      <x v="1"/>
      <x v="1"/>
      <x v="1"/>
    </i>
    <i r="1">
      <x v="218"/>
      <x v="203"/>
      <x v="2"/>
      <x v="35"/>
      <x v="2"/>
      <x v="1"/>
      <x v="1"/>
    </i>
    <i r="1">
      <x v="219"/>
      <x v="206"/>
      <x v="1"/>
      <x v="2"/>
      <x v="1"/>
      <x v="1"/>
      <x v="1"/>
    </i>
    <i r="1">
      <x v="220"/>
      <x v="208"/>
      <x v="2"/>
      <x v="30"/>
      <x v="2"/>
      <x v="1"/>
      <x v="2"/>
    </i>
    <i r="1">
      <x v="221"/>
      <x v="210"/>
      <x v="4"/>
      <x v="16"/>
      <x v="4"/>
      <x v="1"/>
      <x v="2"/>
    </i>
    <i r="1">
      <x v="222"/>
      <x v="211"/>
      <x v="1"/>
      <x v="2"/>
      <x v="1"/>
      <x v="1"/>
      <x v="2"/>
    </i>
    <i r="1">
      <x v="223"/>
      <x v="213"/>
      <x/>
      <x v="1"/>
      <x/>
      <x v="1"/>
      <x v="2"/>
    </i>
    <i r="1">
      <x v="224"/>
      <x v="214"/>
      <x v="5"/>
      <x v="37"/>
      <x v="5"/>
      <x v="1"/>
      <x/>
    </i>
    <i r="1">
      <x v="225"/>
      <x v="215"/>
      <x v="4"/>
      <x v="29"/>
      <x v="4"/>
      <x v="1"/>
      <x v="1"/>
    </i>
    <i r="1">
      <x v="226"/>
      <x v="412"/>
      <x v="4"/>
      <x v="3"/>
      <x v="4"/>
      <x v="1"/>
      <x v="2"/>
    </i>
    <i r="1">
      <x v="227"/>
      <x v="216"/>
      <x/>
      <x v="12"/>
      <x/>
      <x/>
      <x/>
    </i>
    <i r="3">
      <x v="1"/>
      <x v="32"/>
      <x/>
      <x/>
      <x v="1"/>
    </i>
    <i r="3">
      <x v="2"/>
      <x v="30"/>
      <x/>
      <x/>
      <x v="2"/>
    </i>
    <i r="1">
      <x v="228"/>
      <x v="218"/>
      <x v="1"/>
      <x v="32"/>
      <x v="1"/>
      <x v="1"/>
      <x v="1"/>
    </i>
    <i r="1">
      <x v="229"/>
      <x v="219"/>
      <x v="5"/>
      <x v="8"/>
      <x v="5"/>
      <x v="1"/>
      <x v="2"/>
    </i>
    <i r="1">
      <x v="230"/>
      <x v="220"/>
      <x v="2"/>
      <x v="10"/>
      <x v="2"/>
      <x v="1"/>
      <x v="2"/>
    </i>
    <i r="1">
      <x v="231"/>
      <x v="396"/>
      <x v="3"/>
      <x v="20"/>
      <x v="3"/>
      <x v="1"/>
      <x v="3"/>
    </i>
    <i r="1">
      <x v="232"/>
      <x v="53"/>
      <x v="4"/>
      <x v="3"/>
      <x v="4"/>
      <x v="1"/>
      <x v="2"/>
    </i>
    <i r="1">
      <x v="233"/>
      <x v="222"/>
      <x v="2"/>
      <x v="10"/>
      <x v="2"/>
      <x v="1"/>
      <x v="2"/>
    </i>
    <i r="1">
      <x v="234"/>
      <x v="224"/>
      <x v="2"/>
      <x v="30"/>
      <x v="2"/>
      <x v="1"/>
      <x v="2"/>
    </i>
    <i r="1">
      <x v="235"/>
      <x v="226"/>
      <x v="3"/>
      <x v="24"/>
      <x v="3"/>
      <x v="1"/>
      <x v="2"/>
    </i>
    <i r="1">
      <x v="236"/>
      <x v="17"/>
      <x v="4"/>
      <x v="21"/>
      <x v="4"/>
      <x v="1"/>
      <x v="2"/>
    </i>
    <i r="1">
      <x v="237"/>
      <x v="225"/>
      <x v="3"/>
      <x v="26"/>
      <x v="3"/>
      <x v="1"/>
      <x v="2"/>
    </i>
    <i r="1">
      <x v="238"/>
      <x v="227"/>
      <x/>
      <x v="18"/>
      <x/>
      <x v="1"/>
      <x v="2"/>
    </i>
    <i r="1">
      <x v="239"/>
      <x v="241"/>
      <x/>
      <x v="1"/>
      <x/>
      <x v="1"/>
      <x v="2"/>
    </i>
    <i r="1">
      <x v="240"/>
      <x v="229"/>
      <x v="1"/>
      <x v="17"/>
      <x v="1"/>
      <x/>
      <x v="2"/>
    </i>
    <i r="3">
      <x v="2"/>
      <x v="30"/>
      <x v="1"/>
      <x/>
      <x v="2"/>
    </i>
    <i r="3">
      <x v="3"/>
      <x v="26"/>
      <x v="1"/>
      <x/>
      <x v="1"/>
    </i>
    <i r="1">
      <x v="241"/>
      <x v="403"/>
      <x/>
      <x v="14"/>
      <x/>
      <x v="1"/>
      <x v="2"/>
    </i>
    <i r="1">
      <x v="242"/>
      <x v="230"/>
      <x v="1"/>
      <x v="27"/>
      <x v="1"/>
      <x v="1"/>
      <x v="1"/>
    </i>
    <i r="1">
      <x v="243"/>
      <x v="233"/>
      <x v="1"/>
      <x v="2"/>
      <x v="1"/>
      <x v="1"/>
      <x v="2"/>
    </i>
    <i r="1">
      <x v="244"/>
      <x v="234"/>
      <x v="5"/>
      <x v="37"/>
      <x v="5"/>
      <x v="1"/>
      <x v="2"/>
    </i>
    <i r="1">
      <x v="245"/>
      <x v="235"/>
      <x v="5"/>
      <x v="8"/>
      <x v="5"/>
      <x v="1"/>
      <x v="2"/>
    </i>
    <i r="1">
      <x v="246"/>
      <x v="223"/>
      <x v="2"/>
      <x v="7"/>
      <x v="2"/>
      <x v="1"/>
      <x/>
    </i>
    <i r="1">
      <x v="247"/>
      <x v="237"/>
      <x v="2"/>
      <x v="10"/>
      <x v="2"/>
      <x v="1"/>
      <x v="2"/>
    </i>
    <i r="1">
      <x v="248"/>
      <x v="228"/>
      <x v="2"/>
      <x v="33"/>
      <x v="4"/>
      <x/>
      <x v="1"/>
    </i>
    <i r="3">
      <x v="3"/>
      <x v="26"/>
      <x v="4"/>
      <x/>
      <x v="2"/>
    </i>
    <i r="3">
      <x v="4"/>
      <x v="29"/>
      <x v="4"/>
      <x/>
      <x v="2"/>
    </i>
    <i r="1">
      <x v="249"/>
      <x v="402"/>
      <x/>
      <x v="1"/>
      <x/>
      <x v="1"/>
      <x v="2"/>
    </i>
    <i r="1">
      <x v="250"/>
      <x v="238"/>
      <x v="4"/>
      <x v="29"/>
      <x v="4"/>
      <x v="1"/>
      <x v="1"/>
    </i>
    <i r="1">
      <x v="251"/>
      <x v="239"/>
      <x/>
      <x/>
      <x/>
      <x v="1"/>
      <x v="1"/>
    </i>
    <i r="1">
      <x v="252"/>
      <x v="348"/>
      <x/>
      <x v="19"/>
      <x/>
      <x v="1"/>
      <x/>
    </i>
    <i r="1">
      <x v="253"/>
      <x v="240"/>
      <x v="3"/>
      <x v="24"/>
      <x v="3"/>
      <x v="1"/>
      <x v="1"/>
    </i>
    <i r="1">
      <x v="255"/>
      <x v="242"/>
      <x v="5"/>
      <x v="8"/>
      <x v="5"/>
      <x v="1"/>
      <x v="2"/>
    </i>
    <i r="1">
      <x v="256"/>
      <x v="243"/>
      <x/>
      <x v="12"/>
      <x/>
      <x/>
      <x v="1"/>
    </i>
    <i r="3">
      <x v="2"/>
      <x v="10"/>
      <x/>
      <x/>
      <x v="2"/>
    </i>
    <i r="1">
      <x v="257"/>
      <x v="312"/>
      <x v="2"/>
      <x v="7"/>
      <x v="3"/>
      <x/>
      <x v="3"/>
    </i>
    <i r="1">
      <x v="258"/>
      <x v="407"/>
      <x/>
      <x v="14"/>
      <x v="1"/>
      <x/>
      <x v="1"/>
    </i>
    <i r="3">
      <x v="3"/>
      <x v="26"/>
      <x v="1"/>
      <x/>
      <x v="1"/>
    </i>
    <i r="3">
      <x v="4"/>
      <x v="23"/>
      <x v="1"/>
      <x/>
      <x v="2"/>
    </i>
    <i r="1">
      <x v="259"/>
      <x v="257"/>
      <x/>
      <x v="1"/>
      <x v="4"/>
      <x/>
      <x v="2"/>
    </i>
    <i r="3">
      <x v="3"/>
      <x v="24"/>
      <x v="4"/>
      <x/>
      <x v="1"/>
    </i>
    <i r="3">
      <x v="4"/>
      <x v="23"/>
      <x v="4"/>
      <x/>
      <x v="2"/>
    </i>
    <i r="1">
      <x v="260"/>
      <x v="258"/>
      <x v="3"/>
      <x v="26"/>
      <x v="3"/>
      <x v="1"/>
      <x v="1"/>
    </i>
    <i r="1">
      <x v="261"/>
      <x v="259"/>
      <x v="1"/>
      <x v="27"/>
      <x v="1"/>
      <x v="1"/>
      <x v="2"/>
    </i>
    <i r="1">
      <x v="262"/>
      <x v="371"/>
      <x v="5"/>
      <x v="6"/>
      <x v="5"/>
      <x v="1"/>
      <x v="2"/>
    </i>
    <i r="1">
      <x v="263"/>
      <x v="335"/>
      <x v="2"/>
      <x v="10"/>
      <x v="3"/>
      <x/>
      <x v="2"/>
    </i>
    <i r="3">
      <x v="3"/>
      <x v="5"/>
      <x v="3"/>
      <x/>
      <x v="1"/>
    </i>
    <i r="3">
      <x v="4"/>
      <x v="16"/>
      <x v="3"/>
      <x/>
      <x v="2"/>
    </i>
    <i r="1">
      <x v="264"/>
      <x v="260"/>
      <x v="1"/>
      <x v="32"/>
      <x v="1"/>
      <x v="1"/>
      <x v="1"/>
    </i>
    <i r="1">
      <x v="265"/>
      <x v="267"/>
      <x/>
      <x v="34"/>
      <x/>
      <x v="1"/>
      <x v="2"/>
    </i>
    <i r="1">
      <x v="266"/>
      <x v="261"/>
      <x v="3"/>
      <x v="31"/>
      <x v="3"/>
      <x v="1"/>
      <x v="1"/>
    </i>
    <i r="1">
      <x v="267"/>
      <x v="262"/>
      <x v="2"/>
      <x v="10"/>
      <x v="2"/>
      <x v="1"/>
      <x v="2"/>
    </i>
    <i r="1">
      <x v="269"/>
      <x v="263"/>
      <x v="2"/>
      <x v="10"/>
      <x v="2"/>
      <x v="1"/>
      <x v="2"/>
    </i>
    <i r="1">
      <x v="270"/>
      <x v="74"/>
      <x v="4"/>
      <x v="21"/>
      <x v="4"/>
      <x v="1"/>
      <x v="2"/>
    </i>
    <i r="1">
      <x v="271"/>
      <x v="297"/>
      <x v="3"/>
      <x v="26"/>
      <x v="3"/>
      <x v="1"/>
      <x v="2"/>
    </i>
    <i r="1">
      <x v="272"/>
      <x v="253"/>
      <x v="5"/>
      <x v="28"/>
      <x v="5"/>
      <x v="1"/>
      <x v="2"/>
    </i>
    <i r="1">
      <x v="273"/>
      <x v="392"/>
      <x v="2"/>
      <x v="36"/>
      <x v="2"/>
      <x/>
      <x/>
    </i>
    <i r="3">
      <x v="3"/>
      <x v="26"/>
      <x v="2"/>
      <x/>
      <x v="1"/>
    </i>
    <i r="3">
      <x v="4"/>
      <x v="16"/>
      <x v="2"/>
      <x/>
      <x/>
    </i>
    <i r="1">
      <x v="274"/>
      <x v="255"/>
      <x v="1"/>
      <x v="13"/>
      <x v="1"/>
      <x v="1"/>
      <x v="1"/>
    </i>
    <i r="1">
      <x v="275"/>
      <x v="295"/>
      <x v="2"/>
      <x v="10"/>
      <x v="2"/>
      <x v="1"/>
      <x v="2"/>
    </i>
    <i r="1">
      <x v="276"/>
      <x v="264"/>
      <x v="5"/>
      <x v="8"/>
      <x v="5"/>
      <x v="1"/>
      <x v="2"/>
    </i>
    <i r="1">
      <x v="277"/>
      <x v="265"/>
      <x v="3"/>
      <x v="31"/>
      <x v="3"/>
      <x v="1"/>
      <x v="1"/>
    </i>
    <i r="1">
      <x v="278"/>
      <x v="251"/>
      <x/>
      <x v="18"/>
      <x v="3"/>
      <x/>
      <x/>
    </i>
    <i r="3">
      <x v="1"/>
      <x v="27"/>
      <x v="3"/>
      <x/>
      <x/>
    </i>
    <i r="3">
      <x v="2"/>
      <x v="35"/>
      <x v="3"/>
      <x/>
      <x v="2"/>
    </i>
    <i r="3">
      <x v="3"/>
      <x v="31"/>
      <x v="3"/>
      <x/>
      <x v="1"/>
    </i>
    <i r="3">
      <x v="4"/>
      <x v="16"/>
      <x v="3"/>
      <x/>
      <x v="1"/>
    </i>
    <i r="3">
      <x v="5"/>
      <x v="28"/>
      <x v="3"/>
      <x/>
      <x v="2"/>
    </i>
    <i r="1">
      <x v="279"/>
      <x v="69"/>
      <x v="1"/>
      <x v="17"/>
      <x v="1"/>
      <x v="1"/>
      <x v="2"/>
    </i>
    <i r="1">
      <x v="280"/>
      <x v="268"/>
      <x v="2"/>
      <x v="7"/>
      <x v="2"/>
      <x v="1"/>
      <x v="1"/>
    </i>
    <i r="1">
      <x v="281"/>
      <x v="269"/>
      <x v="2"/>
      <x v="10"/>
      <x v="2"/>
      <x v="1"/>
      <x v="2"/>
    </i>
    <i r="1">
      <x v="282"/>
      <x v="254"/>
      <x v="5"/>
      <x v="8"/>
      <x v="5"/>
      <x v="1"/>
      <x v="2"/>
    </i>
    <i r="1">
      <x v="283"/>
      <x v="65"/>
      <x v="4"/>
      <x v="29"/>
      <x v="4"/>
      <x v="1"/>
      <x v="1"/>
    </i>
    <i r="1">
      <x v="284"/>
      <x v="270"/>
      <x/>
      <x v="1"/>
      <x/>
      <x v="1"/>
      <x v="2"/>
    </i>
    <i r="1">
      <x v="285"/>
      <x v="266"/>
      <x v="4"/>
      <x v="21"/>
      <x v="4"/>
      <x v="1"/>
      <x v="2"/>
    </i>
    <i r="1">
      <x v="286"/>
      <x v="273"/>
      <x v="4"/>
      <x v="23"/>
      <x v="4"/>
      <x v="1"/>
      <x v="2"/>
    </i>
    <i r="1">
      <x v="287"/>
      <x v="419"/>
      <x v="3"/>
      <x v="22"/>
      <x v="3"/>
      <x v="1"/>
      <x v="3"/>
    </i>
    <i r="1">
      <x v="288"/>
      <x v="252"/>
      <x v="4"/>
      <x v="23"/>
      <x v="4"/>
      <x v="1"/>
      <x v="2"/>
    </i>
    <i r="1">
      <x v="289"/>
      <x v="272"/>
      <x/>
      <x v="1"/>
      <x v="5"/>
      <x/>
      <x v="2"/>
    </i>
    <i r="3">
      <x v="2"/>
      <x v="10"/>
      <x v="5"/>
      <x/>
      <x v="1"/>
    </i>
    <i r="3">
      <x v="5"/>
      <x v="28"/>
      <x v="5"/>
      <x/>
      <x v="1"/>
    </i>
    <i r="1">
      <x v="290"/>
      <x v="274"/>
      <x v="4"/>
      <x v="23"/>
      <x v="4"/>
      <x v="1"/>
      <x v="2"/>
    </i>
    <i r="1">
      <x v="291"/>
      <x v="299"/>
      <x v="4"/>
      <x v="29"/>
      <x v="4"/>
      <x v="1"/>
      <x v="2"/>
    </i>
    <i r="1">
      <x v="292"/>
      <x v="275"/>
      <x v="3"/>
      <x v="26"/>
      <x v="3"/>
      <x v="1"/>
      <x v="1"/>
    </i>
    <i r="1">
      <x v="293"/>
      <x v="276"/>
      <x v="3"/>
      <x v="26"/>
      <x v="3"/>
      <x v="1"/>
      <x v="2"/>
    </i>
    <i r="1">
      <x v="294"/>
      <x v="279"/>
      <x v="5"/>
      <x v="37"/>
      <x v="5"/>
      <x v="1"/>
      <x v="2"/>
    </i>
    <i r="1">
      <x v="295"/>
      <x v="280"/>
      <x v="4"/>
      <x v="21"/>
      <x v="4"/>
      <x v="1"/>
      <x v="2"/>
    </i>
    <i r="1">
      <x v="296"/>
      <x v="283"/>
      <x v="2"/>
      <x v="35"/>
      <x v="2"/>
      <x v="1"/>
      <x v="1"/>
    </i>
    <i r="1">
      <x v="297"/>
      <x v="284"/>
      <x v="1"/>
      <x v="2"/>
      <x v="1"/>
      <x v="1"/>
      <x v="2"/>
    </i>
    <i r="1">
      <x v="298"/>
      <x v="286"/>
      <x v="3"/>
      <x v="26"/>
      <x v="3"/>
      <x v="1"/>
      <x v="2"/>
    </i>
    <i r="1">
      <x v="299"/>
      <x v="85"/>
      <x v="2"/>
      <x v="25"/>
      <x v="2"/>
      <x/>
      <x v="1"/>
    </i>
    <i r="3">
      <x v="3"/>
      <x v="31"/>
      <x v="2"/>
      <x/>
      <x v="1"/>
    </i>
    <i r="3">
      <x v="4"/>
      <x v="29"/>
      <x v="2"/>
      <x/>
      <x/>
    </i>
    <i r="1">
      <x v="300"/>
      <x v="285"/>
      <x v="5"/>
      <x v="28"/>
      <x v="5"/>
      <x v="1"/>
      <x v="1"/>
    </i>
    <i r="1">
      <x v="301"/>
      <x v="278"/>
      <x v="3"/>
      <x v="26"/>
      <x v="3"/>
      <x v="1"/>
      <x v="1"/>
    </i>
    <i r="1">
      <x v="302"/>
      <x v="287"/>
      <x v="3"/>
      <x v="26"/>
      <x v="3"/>
      <x v="1"/>
      <x v="2"/>
    </i>
    <i r="1">
      <x v="303"/>
      <x v="288"/>
      <x v="2"/>
      <x v="25"/>
      <x v="2"/>
      <x v="1"/>
      <x v="1"/>
    </i>
    <i r="1">
      <x v="304"/>
      <x v="418"/>
      <x v="1"/>
      <x v="32"/>
      <x v="1"/>
      <x v="1"/>
      <x/>
    </i>
    <i r="1">
      <x v="305"/>
      <x v="289"/>
      <x/>
      <x v="9"/>
      <x/>
      <x v="1"/>
      <x v="2"/>
    </i>
    <i r="1">
      <x v="307"/>
      <x v="291"/>
      <x v="4"/>
      <x v="29"/>
      <x v="4"/>
      <x v="1"/>
      <x v="2"/>
    </i>
    <i r="1">
      <x v="308"/>
      <x v="292"/>
      <x/>
      <x v="13"/>
      <x v="3"/>
      <x/>
      <x v="2"/>
    </i>
    <i r="3">
      <x v="3"/>
      <x v="24"/>
      <x v="3"/>
      <x/>
      <x v="1"/>
    </i>
    <i r="3">
      <x v="4"/>
      <x v="16"/>
      <x v="3"/>
      <x/>
      <x v="1"/>
    </i>
    <i r="1">
      <x v="309"/>
      <x v="293"/>
      <x/>
      <x v="34"/>
      <x/>
      <x v="1"/>
      <x v="2"/>
    </i>
    <i r="1">
      <x v="310"/>
      <x v="395"/>
      <x v="5"/>
      <x v="6"/>
      <x v="5"/>
      <x v="1"/>
      <x v="2"/>
    </i>
    <i r="1">
      <x v="311"/>
      <x v="294"/>
      <x v="1"/>
      <x v="17"/>
      <x v="1"/>
      <x v="1"/>
      <x v="2"/>
    </i>
    <i r="1">
      <x v="312"/>
      <x v="311"/>
      <x/>
      <x v="4"/>
      <x/>
      <x v="1"/>
      <x v="3"/>
    </i>
    <i r="1">
      <x v="313"/>
      <x v="296"/>
      <x/>
      <x v="34"/>
      <x/>
      <x v="1"/>
      <x v="2"/>
    </i>
    <i r="1">
      <x v="314"/>
      <x v="298"/>
      <x v="3"/>
      <x v="26"/>
      <x v="3"/>
      <x v="1"/>
      <x v="2"/>
    </i>
    <i r="1">
      <x v="315"/>
      <x v="300"/>
      <x v="3"/>
      <x v="24"/>
      <x v="3"/>
      <x v="1"/>
      <x v="2"/>
    </i>
    <i r="1">
      <x v="316"/>
      <x v="301"/>
      <x/>
      <x v="1"/>
      <x/>
      <x v="1"/>
      <x v="2"/>
    </i>
    <i r="1">
      <x v="317"/>
      <x v="302"/>
      <x/>
      <x v="9"/>
      <x/>
      <x v="1"/>
      <x/>
    </i>
    <i r="1">
      <x v="318"/>
      <x v="303"/>
      <x v="3"/>
      <x v="26"/>
      <x v="3"/>
      <x v="1"/>
      <x v="2"/>
    </i>
    <i r="1">
      <x v="319"/>
      <x v="393"/>
      <x v="5"/>
      <x v="8"/>
      <x v="5"/>
      <x v="1"/>
      <x v="2"/>
    </i>
    <i r="1">
      <x v="320"/>
      <x v="65"/>
      <x v="5"/>
      <x v="6"/>
      <x v="5"/>
      <x v="1"/>
      <x v="2"/>
    </i>
    <i r="1">
      <x v="321"/>
      <x v="304"/>
      <x v="5"/>
      <x v="8"/>
      <x v="5"/>
      <x v="1"/>
      <x v="2"/>
    </i>
    <i r="1">
      <x v="322"/>
      <x v="305"/>
      <x v="3"/>
      <x v="31"/>
      <x v="3"/>
      <x v="1"/>
      <x v="2"/>
    </i>
    <i r="1">
      <x v="323"/>
      <x v="308"/>
      <x v="2"/>
      <x v="25"/>
      <x v="2"/>
      <x v="1"/>
      <x v="1"/>
    </i>
    <i r="1">
      <x v="324"/>
      <x v="23"/>
      <x v="1"/>
      <x v="38"/>
      <x v="1"/>
      <x v="1"/>
      <x v="2"/>
    </i>
    <i r="2">
      <x v="416"/>
      <x v="2"/>
      <x v="30"/>
      <x v="2"/>
      <x v="1"/>
      <x v="1"/>
    </i>
    <i r="1">
      <x v="325"/>
      <x v="309"/>
      <x v="1"/>
      <x v="17"/>
      <x v="1"/>
      <x v="1"/>
      <x v="2"/>
    </i>
    <i r="1">
      <x v="326"/>
      <x v="310"/>
      <x v="3"/>
      <x v="24"/>
      <x v="3"/>
      <x/>
      <x v="1"/>
    </i>
    <i r="1">
      <x v="327"/>
      <x v="313"/>
      <x v="5"/>
      <x v="8"/>
      <x v="5"/>
      <x v="1"/>
      <x v="2"/>
    </i>
    <i r="1">
      <x v="328"/>
      <x v="123"/>
      <x v="3"/>
      <x v="24"/>
      <x v="4"/>
      <x/>
      <x v="2"/>
    </i>
    <i r="3">
      <x v="4"/>
      <x v="16"/>
      <x v="4"/>
      <x/>
      <x/>
    </i>
    <i r="1">
      <x v="329"/>
      <x v="314"/>
      <x v="5"/>
      <x v="8"/>
      <x v="5"/>
      <x v="1"/>
      <x v="2"/>
    </i>
    <i r="1">
      <x v="330"/>
      <x v="361"/>
      <x v="2"/>
      <x v="35"/>
      <x v="4"/>
      <x/>
      <x v="2"/>
    </i>
    <i r="3">
      <x v="3"/>
      <x v="31"/>
      <x v="4"/>
      <x/>
      <x v="1"/>
    </i>
    <i r="3">
      <x v="4"/>
      <x v="21"/>
      <x v="4"/>
      <x/>
      <x v="3"/>
    </i>
    <i r="1">
      <x v="331"/>
      <x v="67"/>
      <x v="1"/>
      <x v="27"/>
      <x v="1"/>
      <x/>
      <x v="1"/>
    </i>
    <i r="3">
      <x v="2"/>
      <x v="33"/>
      <x v="1"/>
      <x/>
      <x v="3"/>
    </i>
    <i r="3">
      <x v="3"/>
      <x v="20"/>
      <x v="1"/>
      <x/>
      <x v="1"/>
    </i>
    <i r="3">
      <x v="4"/>
      <x v="29"/>
      <x v="1"/>
      <x/>
      <x v="1"/>
    </i>
    <i r="1">
      <x v="332"/>
      <x v="315"/>
      <x v="2"/>
      <x v="35"/>
      <x v="2"/>
      <x v="1"/>
      <x/>
    </i>
    <i r="1">
      <x v="333"/>
      <x v="324"/>
      <x v="1"/>
      <x v="27"/>
      <x v="1"/>
      <x v="1"/>
      <x v="2"/>
    </i>
    <i r="1">
      <x v="334"/>
      <x v="316"/>
      <x/>
      <x v="1"/>
      <x/>
      <x v="1"/>
      <x v="2"/>
    </i>
    <i r="1">
      <x v="335"/>
      <x v="231"/>
      <x v="5"/>
      <x v="6"/>
      <x v="5"/>
      <x v="1"/>
      <x v="2"/>
    </i>
    <i r="1">
      <x v="336"/>
      <x v="115"/>
      <x v="5"/>
      <x v="28"/>
      <x v="5"/>
      <x v="1"/>
      <x v="2"/>
    </i>
    <i r="1">
      <x v="337"/>
      <x v="317"/>
      <x v="3"/>
      <x v="24"/>
      <x v="3"/>
      <x v="1"/>
      <x v="2"/>
    </i>
    <i r="1">
      <x v="338"/>
      <x v="318"/>
      <x v="2"/>
      <x v="35"/>
      <x v="2"/>
      <x v="1"/>
      <x v="1"/>
    </i>
    <i r="1">
      <x v="339"/>
      <x v="319"/>
      <x/>
      <x v="1"/>
      <x/>
      <x v="1"/>
      <x v="2"/>
    </i>
    <i r="1">
      <x v="340"/>
      <x v="320"/>
      <x v="5"/>
      <x v="37"/>
      <x v="5"/>
      <x v="1"/>
      <x v="1"/>
    </i>
    <i r="1">
      <x v="341"/>
      <x v="321"/>
      <x v="5"/>
      <x v="37"/>
      <x v="5"/>
      <x v="1"/>
      <x v="1"/>
    </i>
    <i r="1">
      <x v="342"/>
      <x v="322"/>
      <x/>
      <x v="9"/>
      <x/>
      <x v="1"/>
      <x v="2"/>
    </i>
    <i r="1">
      <x v="343"/>
      <x v="323"/>
      <x v="5"/>
      <x v="8"/>
      <x v="5"/>
      <x v="1"/>
      <x v="2"/>
    </i>
    <i r="1">
      <x v="344"/>
      <x v="325"/>
      <x v="5"/>
      <x v="8"/>
      <x v="5"/>
      <x v="1"/>
      <x v="2"/>
    </i>
    <i r="1">
      <x v="345"/>
      <x v="326"/>
      <x/>
      <x v="1"/>
      <x/>
      <x v="1"/>
      <x v="2"/>
    </i>
    <i r="1">
      <x v="346"/>
      <x v="327"/>
      <x v="1"/>
      <x v="32"/>
      <x v="1"/>
      <x v="1"/>
      <x v="2"/>
    </i>
    <i r="1">
      <x v="347"/>
      <x v="405"/>
      <x v="2"/>
      <x v="30"/>
      <x v="3"/>
      <x/>
      <x v="2"/>
    </i>
    <i r="3">
      <x v="3"/>
      <x v="20"/>
      <x v="3"/>
      <x/>
      <x v="3"/>
    </i>
    <i r="3">
      <x v="4"/>
      <x v="23"/>
      <x v="3"/>
      <x/>
      <x v="2"/>
    </i>
    <i r="1">
      <x v="348"/>
      <x v="328"/>
      <x v="2"/>
      <x v="10"/>
      <x v="2"/>
      <x v="1"/>
      <x v="2"/>
    </i>
    <i r="1">
      <x v="349"/>
      <x v="408"/>
      <x v="5"/>
      <x v="37"/>
      <x v="5"/>
      <x v="1"/>
      <x v="1"/>
    </i>
    <i r="1">
      <x v="350"/>
      <x v="329"/>
      <x v="2"/>
      <x v="25"/>
      <x v="2"/>
      <x/>
      <x v="2"/>
    </i>
    <i r="3">
      <x v="4"/>
      <x v="21"/>
      <x v="2"/>
      <x/>
      <x v="2"/>
    </i>
    <i r="1">
      <x v="351"/>
      <x v="409"/>
      <x v="5"/>
      <x v="6"/>
      <x v="5"/>
      <x v="1"/>
      <x v="2"/>
    </i>
    <i r="1">
      <x v="352"/>
      <x v="332"/>
      <x v="2"/>
      <x v="10"/>
      <x v="2"/>
      <x v="1"/>
      <x v="2"/>
    </i>
    <i r="1">
      <x v="353"/>
      <x v="333"/>
      <x v="2"/>
      <x v="30"/>
      <x v="2"/>
      <x v="1"/>
      <x v="1"/>
    </i>
    <i r="1">
      <x v="354"/>
      <x v="331"/>
      <x v="5"/>
      <x v="8"/>
      <x v="5"/>
      <x v="1"/>
      <x v="2"/>
    </i>
    <i r="1">
      <x v="355"/>
      <x v="336"/>
      <x v="3"/>
      <x v="26"/>
      <x v="3"/>
      <x v="1"/>
      <x v="2"/>
    </i>
    <i r="1">
      <x v="356"/>
      <x v="337"/>
      <x v="1"/>
      <x v="17"/>
      <x v="1"/>
      <x v="1"/>
      <x v="2"/>
    </i>
    <i r="1">
      <x v="357"/>
      <x v="338"/>
      <x v="1"/>
      <x v="32"/>
      <x v="1"/>
      <x v="1"/>
      <x v="2"/>
    </i>
    <i r="1">
      <x v="358"/>
      <x v="339"/>
      <x v="5"/>
      <x v="8"/>
      <x v="5"/>
      <x v="1"/>
      <x v="2"/>
    </i>
    <i r="1">
      <x v="359"/>
      <x v="43"/>
      <x v="2"/>
      <x v="15"/>
      <x v="2"/>
      <x v="1"/>
      <x v="3"/>
    </i>
    <i r="1">
      <x v="360"/>
      <x v="373"/>
      <x/>
      <x v="14"/>
      <x v="1"/>
      <x/>
      <x v="1"/>
    </i>
    <i r="3">
      <x v="1"/>
      <x v="32"/>
      <x v="1"/>
      <x/>
      <x/>
    </i>
    <i r="3">
      <x v="4"/>
      <x v="3"/>
      <x v="1"/>
      <x/>
      <x v="1"/>
    </i>
    <i r="1">
      <x v="361"/>
      <x v="340"/>
      <x/>
      <x/>
      <x/>
      <x v="1"/>
      <x v="2"/>
    </i>
    <i r="1">
      <x v="362"/>
      <x v="184"/>
      <x v="1"/>
      <x v="13"/>
      <x v="1"/>
      <x/>
      <x/>
    </i>
    <i r="3">
      <x v="2"/>
      <x v="7"/>
      <x v="1"/>
      <x/>
      <x v="2"/>
    </i>
    <i r="1">
      <x v="363"/>
      <x v="341"/>
      <x v="4"/>
      <x v="23"/>
      <x v="4"/>
      <x v="1"/>
      <x v="2"/>
    </i>
    <i r="1">
      <x v="364"/>
      <x v="4"/>
      <x/>
      <x v="4"/>
      <x v="3"/>
      <x/>
      <x/>
    </i>
    <i r="3">
      <x v="1"/>
      <x v="32"/>
      <x v="3"/>
      <x/>
      <x/>
    </i>
    <i r="3">
      <x v="2"/>
      <x v="39"/>
      <x v="3"/>
      <x/>
      <x v="3"/>
    </i>
    <i r="3">
      <x v="3"/>
      <x v="22"/>
      <x v="3"/>
      <x/>
      <x v="3"/>
    </i>
    <i r="1">
      <x v="365"/>
      <x v="342"/>
      <x/>
      <x v="34"/>
      <x/>
      <x v="1"/>
      <x v="1"/>
    </i>
    <i r="1">
      <x v="366"/>
      <x v="343"/>
      <x v="3"/>
      <x v="26"/>
      <x v="3"/>
      <x v="1"/>
      <x v="2"/>
    </i>
    <i r="1">
      <x v="367"/>
      <x v="248"/>
      <x v="2"/>
      <x v="7"/>
      <x v="2"/>
      <x/>
      <x v="1"/>
    </i>
    <i r="3">
      <x v="3"/>
      <x v="26"/>
      <x v="2"/>
      <x/>
      <x v="1"/>
    </i>
    <i r="3">
      <x v="5"/>
      <x v="37"/>
      <x v="2"/>
      <x/>
      <x v="1"/>
    </i>
    <i r="1">
      <x v="368"/>
      <x v="344"/>
      <x v="3"/>
      <x v="31"/>
      <x v="3"/>
      <x v="1"/>
      <x v="2"/>
    </i>
    <i r="1">
      <x v="369"/>
      <x v="345"/>
      <x v="1"/>
      <x v="2"/>
      <x v="1"/>
      <x v="1"/>
      <x v="2"/>
    </i>
    <i r="1">
      <x v="370"/>
      <x v="346"/>
      <x/>
      <x v="34"/>
      <x/>
      <x v="1"/>
      <x v="2"/>
    </i>
    <i r="1">
      <x v="371"/>
      <x v="347"/>
      <x v="4"/>
      <x v="21"/>
      <x v="4"/>
      <x v="1"/>
      <x v="2"/>
    </i>
    <i r="1">
      <x v="372"/>
      <x v="189"/>
      <x v="5"/>
      <x v="6"/>
      <x v="5"/>
      <x v="1"/>
      <x v="1"/>
    </i>
    <i r="1">
      <x v="373"/>
      <x v="349"/>
      <x/>
      <x v="13"/>
      <x/>
      <x v="1"/>
      <x v="2"/>
    </i>
    <i r="1">
      <x v="375"/>
      <x v="246"/>
      <x/>
      <x v="12"/>
      <x v="3"/>
      <x/>
      <x/>
    </i>
    <i r="3">
      <x v="2"/>
      <x v="15"/>
      <x v="3"/>
      <x/>
      <x v="1"/>
    </i>
    <i r="3">
      <x v="5"/>
      <x v="37"/>
      <x v="3"/>
      <x/>
      <x v="2"/>
    </i>
    <i r="1">
      <x v="376"/>
      <x v="350"/>
      <x v="1"/>
      <x v="2"/>
      <x v="1"/>
      <x v="1"/>
      <x v="2"/>
    </i>
    <i r="1">
      <x v="377"/>
      <x v="352"/>
      <x/>
      <x v="9"/>
      <x/>
      <x v="1"/>
      <x v="2"/>
    </i>
    <i r="1">
      <x v="378"/>
      <x v="351"/>
      <x/>
      <x v="34"/>
      <x/>
      <x v="1"/>
      <x v="2"/>
    </i>
    <i r="1">
      <x v="379"/>
      <x v="354"/>
      <x v="2"/>
      <x v="10"/>
      <x v="2"/>
      <x v="1"/>
      <x v="1"/>
    </i>
    <i r="1">
      <x v="380"/>
      <x v="355"/>
      <x/>
      <x v="1"/>
      <x/>
      <x v="1"/>
      <x v="2"/>
    </i>
    <i r="1">
      <x v="381"/>
      <x v="356"/>
      <x v="4"/>
      <x v="21"/>
      <x v="4"/>
      <x v="1"/>
      <x v="2"/>
    </i>
    <i r="1">
      <x v="382"/>
      <x v="2"/>
      <x v="5"/>
      <x v="6"/>
      <x v="5"/>
      <x v="1"/>
      <x v="2"/>
    </i>
    <i r="1">
      <x v="383"/>
      <x v="256"/>
      <x v="1"/>
      <x v="13"/>
      <x v="1"/>
      <x v="1"/>
      <x/>
    </i>
    <i r="1">
      <x v="384"/>
      <x v="357"/>
      <x v="1"/>
      <x v="27"/>
      <x v="1"/>
      <x v="1"/>
      <x v="1"/>
    </i>
    <i r="1">
      <x v="385"/>
      <x v="358"/>
      <x v="1"/>
      <x v="32"/>
      <x v="1"/>
      <x v="1"/>
      <x v="1"/>
    </i>
    <i r="1">
      <x v="386"/>
      <x v="359"/>
      <x v="4"/>
      <x v="21"/>
      <x v="4"/>
      <x v="1"/>
      <x v="2"/>
    </i>
    <i r="1">
      <x v="387"/>
      <x v="360"/>
      <x v="5"/>
      <x v="28"/>
      <x v="5"/>
      <x v="1"/>
      <x v="2"/>
    </i>
    <i r="1">
      <x v="388"/>
      <x v="362"/>
      <x v="2"/>
      <x v="10"/>
      <x v="2"/>
      <x/>
      <x v="1"/>
    </i>
    <i r="3">
      <x v="5"/>
      <x v="37"/>
      <x v="2"/>
      <x/>
      <x v="1"/>
    </i>
    <i r="1">
      <x v="389"/>
      <x v="221"/>
      <x v="4"/>
      <x v="23"/>
      <x v="4"/>
      <x v="1"/>
      <x v="2"/>
    </i>
    <i r="1">
      <x v="390"/>
      <x v="50"/>
      <x v="2"/>
      <x v="7"/>
      <x v="2"/>
      <x v="1"/>
      <x/>
    </i>
    <i r="1">
      <x v="391"/>
      <x v="363"/>
      <x v="3"/>
      <x v="26"/>
      <x v="3"/>
      <x v="1"/>
      <x v="2"/>
    </i>
    <i r="1">
      <x v="392"/>
      <x/>
      <x v="2"/>
      <x v="10"/>
      <x v="2"/>
      <x v="1"/>
      <x v="2"/>
    </i>
    <i r="1">
      <x v="393"/>
      <x v="397"/>
      <x v="3"/>
      <x v="20"/>
      <x v="3"/>
      <x v="1"/>
      <x/>
    </i>
    <i r="1">
      <x v="394"/>
      <x v="364"/>
      <x v="4"/>
      <x v="21"/>
      <x v="4"/>
      <x v="1"/>
      <x v="2"/>
    </i>
    <i r="1">
      <x v="395"/>
      <x v="236"/>
      <x v="1"/>
      <x v="27"/>
      <x v="1"/>
      <x/>
      <x v="1"/>
    </i>
    <i r="3">
      <x v="2"/>
      <x v="25"/>
      <x v="1"/>
      <x/>
      <x v="1"/>
    </i>
    <i r="3">
      <x v="3"/>
      <x v="20"/>
      <x v="1"/>
      <x/>
      <x/>
    </i>
    <i r="1">
      <x v="396"/>
      <x v="366"/>
      <x v="3"/>
      <x v="31"/>
      <x v="3"/>
      <x v="1"/>
      <x v="2"/>
    </i>
    <i r="1">
      <x v="397"/>
      <x v="367"/>
      <x/>
      <x v="1"/>
      <x/>
      <x v="1"/>
      <x v="2"/>
    </i>
    <i r="1">
      <x v="399"/>
      <x v="369"/>
      <x v="5"/>
      <x v="37"/>
      <x v="5"/>
      <x v="1"/>
      <x v="2"/>
    </i>
    <i r="1">
      <x v="400"/>
      <x v="379"/>
      <x v="4"/>
      <x v="23"/>
      <x v="4"/>
      <x v="1"/>
      <x v="2"/>
    </i>
    <i r="1">
      <x v="401"/>
      <x v="370"/>
      <x v="4"/>
      <x v="16"/>
      <x v="4"/>
      <x v="1"/>
      <x v="2"/>
    </i>
    <i r="1">
      <x v="402"/>
      <x v="198"/>
      <x v="1"/>
      <x v="27"/>
      <x v="1"/>
      <x v="1"/>
      <x v="1"/>
    </i>
    <i r="1">
      <x v="403"/>
      <x v="372"/>
      <x/>
      <x v="1"/>
      <x/>
      <x v="1"/>
      <x v="2"/>
    </i>
    <i r="1">
      <x v="404"/>
      <x v="374"/>
      <x v="2"/>
      <x v="10"/>
      <x v="2"/>
      <x v="1"/>
      <x v="2"/>
    </i>
    <i r="1">
      <x v="405"/>
      <x v="146"/>
      <x v="1"/>
      <x v="32"/>
      <x v="1"/>
      <x v="1"/>
      <x v="1"/>
    </i>
    <i r="1">
      <x v="406"/>
      <x v="375"/>
      <x v="2"/>
      <x v="10"/>
      <x v="2"/>
      <x v="1"/>
      <x v="2"/>
    </i>
    <i r="1">
      <x v="407"/>
      <x v="376"/>
      <x v="4"/>
      <x v="29"/>
      <x v="4"/>
      <x v="1"/>
      <x/>
    </i>
    <i r="1">
      <x v="408"/>
      <x v="381"/>
      <x v="4"/>
      <x v="29"/>
      <x v="4"/>
      <x v="1"/>
      <x v="2"/>
    </i>
    <i r="1">
      <x v="409"/>
      <x v="377"/>
      <x v="2"/>
      <x v="25"/>
      <x v="2"/>
      <x/>
      <x v="1"/>
    </i>
    <i r="3">
      <x v="3"/>
      <x v="24"/>
      <x v="2"/>
      <x/>
      <x v="1"/>
    </i>
    <i r="1">
      <x v="410"/>
      <x v="378"/>
      <x v="4"/>
      <x v="16"/>
      <x v="4"/>
      <x v="1"/>
      <x v="2"/>
    </i>
    <i r="1">
      <x v="411"/>
      <x v="388"/>
      <x v="1"/>
      <x v="2"/>
      <x v="1"/>
      <x v="1"/>
      <x v="2"/>
    </i>
    <i r="1">
      <x v="412"/>
      <x v="382"/>
      <x/>
      <x v="1"/>
      <x/>
      <x v="1"/>
      <x v="2"/>
    </i>
    <i r="1">
      <x v="413"/>
      <x v="383"/>
      <x/>
      <x v="1"/>
      <x/>
      <x v="1"/>
      <x v="2"/>
    </i>
    <i r="1">
      <x v="414"/>
      <x v="390"/>
      <x v="4"/>
      <x v="21"/>
      <x v="4"/>
      <x v="1"/>
      <x v="2"/>
    </i>
    <i r="1">
      <x v="415"/>
      <x v="385"/>
      <x v="1"/>
      <x v="17"/>
      <x v="1"/>
      <x v="1"/>
      <x v="2"/>
    </i>
    <i r="1">
      <x v="416"/>
      <x v="386"/>
      <x v="1"/>
      <x v="17"/>
      <x v="1"/>
      <x v="1"/>
      <x v="2"/>
    </i>
    <i r="1">
      <x v="417"/>
      <x v="391"/>
      <x v="5"/>
      <x v="37"/>
      <x v="5"/>
      <x v="1"/>
      <x v="1"/>
    </i>
    <i r="1">
      <x v="418"/>
      <x v="401"/>
      <x v="2"/>
      <x v="33"/>
      <x v="2"/>
      <x v="1"/>
      <x/>
    </i>
    <i r="1">
      <x v="419"/>
      <x v="282"/>
      <x/>
      <x v="1"/>
      <x/>
      <x v="1"/>
      <x v="2"/>
    </i>
    <i r="1">
      <x v="420"/>
      <x v="387"/>
      <x v="1"/>
      <x v="17"/>
      <x v="1"/>
      <x v="1"/>
      <x v="2"/>
    </i>
    <i r="1">
      <x v="421"/>
      <x v="249"/>
      <x v="3"/>
      <x v="5"/>
      <x v="3"/>
      <x v="1"/>
      <x v="3"/>
    </i>
    <i r="1">
      <x v="422"/>
      <x v="389"/>
      <x v="4"/>
      <x v="23"/>
      <x v="4"/>
      <x v="1"/>
      <x v="2"/>
    </i>
    <i t="default">
      <x v="1"/>
    </i>
    <i>
      <x v="2"/>
      <x/>
      <x v="6"/>
      <x v="3"/>
      <x v="26"/>
      <x v="3"/>
      <x v="1"/>
      <x v="2"/>
    </i>
    <i r="1">
      <x v="1"/>
      <x v="7"/>
      <x v="4"/>
      <x v="29"/>
      <x v="4"/>
      <x v="1"/>
      <x v="1"/>
    </i>
    <i r="1">
      <x v="2"/>
      <x v="19"/>
      <x v="1"/>
      <x v="17"/>
      <x v="1"/>
      <x v="1"/>
      <x v="2"/>
    </i>
    <i r="1">
      <x v="3"/>
      <x v="306"/>
      <x v="4"/>
      <x v="16"/>
      <x v="4"/>
      <x v="1"/>
      <x/>
    </i>
    <i r="1">
      <x v="4"/>
      <x v="1"/>
      <x/>
      <x v="4"/>
      <x v="3"/>
      <x/>
      <x v="1"/>
    </i>
    <i r="3">
      <x v="2"/>
      <x v="33"/>
      <x v="3"/>
      <x/>
      <x/>
    </i>
    <i r="3">
      <x v="3"/>
      <x v="20"/>
      <x v="3"/>
      <x/>
      <x/>
    </i>
    <i r="1">
      <x v="5"/>
      <x v="8"/>
      <x v="4"/>
      <x v="29"/>
      <x v="4"/>
      <x v="1"/>
      <x/>
    </i>
    <i r="1">
      <x v="7"/>
      <x v="9"/>
      <x v="2"/>
      <x v="10"/>
      <x v="2"/>
      <x v="1"/>
      <x v="2"/>
    </i>
    <i r="1">
      <x v="8"/>
      <x v="49"/>
      <x v="2"/>
      <x v="36"/>
      <x v="4"/>
      <x/>
      <x v="3"/>
    </i>
    <i r="3">
      <x v="3"/>
      <x v="26"/>
      <x v="4"/>
      <x/>
      <x v="2"/>
    </i>
    <i r="3">
      <x v="4"/>
      <x v="21"/>
      <x v="4"/>
      <x/>
      <x v="2"/>
    </i>
    <i r="1">
      <x v="9"/>
      <x v="10"/>
      <x v="2"/>
      <x v="10"/>
      <x v="2"/>
      <x v="1"/>
      <x v="1"/>
    </i>
    <i r="1">
      <x v="10"/>
      <x v="11"/>
      <x v="5"/>
      <x v="8"/>
      <x v="5"/>
      <x v="1"/>
      <x v="2"/>
    </i>
    <i r="1">
      <x v="11"/>
      <x v="12"/>
      <x v="4"/>
      <x v="23"/>
      <x v="4"/>
      <x v="1"/>
      <x v="2"/>
    </i>
    <i r="1">
      <x v="12"/>
      <x v="404"/>
      <x/>
      <x v="1"/>
      <x v="1"/>
      <x/>
      <x v="1"/>
    </i>
    <i r="3">
      <x v="1"/>
      <x v="38"/>
      <x v="1"/>
      <x/>
      <x/>
    </i>
    <i r="3">
      <x v="3"/>
      <x v="31"/>
      <x v="1"/>
      <x/>
      <x/>
    </i>
    <i r="1">
      <x v="13"/>
      <x v="411"/>
      <x v="2"/>
      <x v="36"/>
      <x v="2"/>
      <x v="1"/>
      <x v="3"/>
    </i>
    <i r="1">
      <x v="14"/>
      <x v="15"/>
      <x v="4"/>
      <x v="23"/>
      <x v="4"/>
      <x v="1"/>
      <x v="2"/>
    </i>
    <i r="1">
      <x v="15"/>
      <x v="16"/>
      <x v="2"/>
      <x v="10"/>
      <x v="2"/>
      <x v="1"/>
      <x v="1"/>
    </i>
    <i r="1">
      <x v="16"/>
      <x v="18"/>
      <x v="4"/>
      <x v="23"/>
      <x v="4"/>
      <x v="1"/>
      <x v="2"/>
    </i>
    <i r="1">
      <x v="17"/>
      <x v="185"/>
      <x/>
      <x v="12"/>
      <x/>
      <x/>
      <x v="1"/>
    </i>
    <i r="3">
      <x v="1"/>
      <x v="13"/>
      <x/>
      <x/>
      <x v="2"/>
    </i>
    <i r="3">
      <x v="2"/>
      <x v="30"/>
      <x/>
      <x/>
      <x v="1"/>
    </i>
    <i r="3">
      <x v="3"/>
      <x v="24"/>
      <x/>
      <x/>
      <x v="1"/>
    </i>
    <i r="3">
      <x v="4"/>
      <x v="29"/>
      <x/>
      <x/>
      <x v="1"/>
    </i>
    <i r="3">
      <x v="5"/>
      <x v="28"/>
      <x/>
      <x/>
      <x v="2"/>
    </i>
    <i r="1">
      <x v="18"/>
      <x v="20"/>
      <x v="3"/>
      <x v="26"/>
      <x v="3"/>
      <x v="1"/>
      <x v="2"/>
    </i>
    <i r="1">
      <x v="19"/>
      <x v="22"/>
      <x v="2"/>
      <x v="10"/>
      <x v="2"/>
      <x v="1"/>
      <x v="2"/>
    </i>
    <i r="1">
      <x v="20"/>
      <x v="42"/>
      <x v="3"/>
      <x v="24"/>
      <x v="3"/>
      <x v="1"/>
      <x v="1"/>
    </i>
    <i r="1">
      <x v="21"/>
      <x v="24"/>
      <x/>
      <x v="1"/>
      <x/>
      <x v="1"/>
      <x v="2"/>
    </i>
    <i r="1">
      <x v="23"/>
      <x v="45"/>
      <x v="5"/>
      <x v="8"/>
      <x v="5"/>
      <x v="1"/>
      <x v="2"/>
    </i>
    <i r="1">
      <x v="24"/>
      <x v="25"/>
      <x/>
      <x v="12"/>
      <x/>
      <x v="1"/>
      <x v="1"/>
    </i>
    <i r="1">
      <x v="25"/>
      <x v="26"/>
      <x v="2"/>
      <x v="10"/>
      <x v="2"/>
      <x v="1"/>
      <x v="2"/>
    </i>
    <i r="1">
      <x v="26"/>
      <x v="27"/>
      <x v="2"/>
      <x v="25"/>
      <x v="2"/>
      <x v="1"/>
      <x v="1"/>
    </i>
    <i r="1">
      <x v="27"/>
      <x v="28"/>
      <x v="1"/>
      <x v="2"/>
      <x v="1"/>
      <x v="1"/>
      <x v="2"/>
    </i>
    <i r="1">
      <x v="28"/>
      <x v="124"/>
      <x v="3"/>
      <x v="26"/>
      <x v="1"/>
      <x/>
      <x v="2"/>
    </i>
    <i r="3">
      <x v="4"/>
      <x v="16"/>
      <x v="1"/>
      <x/>
      <x/>
    </i>
    <i r="3">
      <x v="5"/>
      <x v="37"/>
      <x v="1"/>
      <x/>
      <x v="1"/>
    </i>
    <i r="1">
      <x v="29"/>
      <x v="33"/>
      <x/>
      <x v="1"/>
      <x/>
      <x v="1"/>
      <x v="2"/>
    </i>
    <i r="1">
      <x v="30"/>
      <x v="34"/>
      <x v="3"/>
      <x v="26"/>
      <x v="3"/>
      <x v="1"/>
      <x v="1"/>
    </i>
    <i r="1">
      <x v="31"/>
      <x v="114"/>
      <x v="5"/>
      <x v="37"/>
      <x v="5"/>
      <x v="1"/>
      <x/>
    </i>
    <i r="1">
      <x v="32"/>
      <x v="104"/>
      <x v="1"/>
      <x v="38"/>
      <x v="1"/>
      <x v="1"/>
      <x/>
    </i>
    <i r="1">
      <x v="33"/>
      <x v="36"/>
      <x/>
      <x v="13"/>
      <x/>
      <x v="1"/>
      <x v="1"/>
    </i>
    <i r="1">
      <x v="34"/>
      <x v="37"/>
      <x v="1"/>
      <x v="17"/>
      <x v="1"/>
      <x v="1"/>
      <x v="2"/>
    </i>
    <i r="1">
      <x v="35"/>
      <x v="38"/>
      <x v="5"/>
      <x v="8"/>
      <x v="5"/>
      <x v="1"/>
      <x v="2"/>
    </i>
    <i r="1">
      <x v="36"/>
      <x v="148"/>
      <x v="1"/>
      <x v="38"/>
      <x v="1"/>
      <x v="1"/>
      <x v="2"/>
    </i>
    <i r="1">
      <x v="37"/>
      <x v="32"/>
      <x v="1"/>
      <x v="2"/>
      <x v="1"/>
      <x v="1"/>
      <x v="2"/>
    </i>
    <i r="1">
      <x v="38"/>
      <x v="39"/>
      <x/>
      <x v="34"/>
      <x/>
      <x v="1"/>
      <x v="2"/>
    </i>
    <i r="1">
      <x v="39"/>
      <x v="40"/>
      <x v="4"/>
      <x v="23"/>
      <x v="4"/>
      <x v="1"/>
      <x v="2"/>
    </i>
    <i r="1">
      <x v="40"/>
      <x v="41"/>
      <x/>
      <x v="9"/>
      <x/>
      <x v="1"/>
      <x/>
    </i>
    <i r="1">
      <x v="41"/>
      <x v="3"/>
      <x v="3"/>
      <x v="11"/>
      <x v="3"/>
      <x/>
      <x/>
    </i>
    <i r="3">
      <x v="4"/>
      <x v="29"/>
      <x v="3"/>
      <x/>
      <x v="2"/>
    </i>
    <i r="1">
      <x v="42"/>
      <x v="44"/>
      <x v="4"/>
      <x v="21"/>
      <x v="4"/>
      <x v="1"/>
      <x v="2"/>
    </i>
    <i r="1">
      <x v="43"/>
      <x v="46"/>
      <x v="1"/>
      <x v="2"/>
      <x v="1"/>
      <x v="1"/>
      <x v="2"/>
    </i>
    <i r="1">
      <x v="44"/>
      <x v="47"/>
      <x v="1"/>
      <x v="2"/>
      <x v="1"/>
      <x v="1"/>
      <x v="2"/>
    </i>
    <i r="1">
      <x v="45"/>
      <x v="48"/>
      <x v="3"/>
      <x v="20"/>
      <x v="3"/>
      <x v="1"/>
      <x v="1"/>
    </i>
    <i r="1">
      <x v="46"/>
      <x v="52"/>
      <x/>
      <x v="34"/>
      <x/>
      <x v="1"/>
      <x v="2"/>
    </i>
    <i r="1">
      <x v="49"/>
      <x v="59"/>
      <x/>
      <x v="1"/>
      <x/>
      <x v="1"/>
      <x v="2"/>
    </i>
    <i r="1">
      <x v="51"/>
      <x v="244"/>
      <x v="5"/>
      <x v="37"/>
      <x v="5"/>
      <x v="1"/>
      <x v="2"/>
    </i>
    <i r="1">
      <x v="52"/>
      <x v="61"/>
      <x/>
      <x v="18"/>
      <x/>
      <x/>
      <x v="2"/>
    </i>
    <i r="3">
      <x v="3"/>
      <x v="24"/>
      <x/>
      <x/>
      <x v="2"/>
    </i>
    <i r="3">
      <x v="5"/>
      <x v="37"/>
      <x/>
      <x/>
      <x v="1"/>
    </i>
    <i r="1">
      <x v="53"/>
      <x v="14"/>
      <x v="1"/>
      <x v="13"/>
      <x v="1"/>
      <x v="1"/>
      <x/>
    </i>
    <i r="1">
      <x v="54"/>
      <x v="62"/>
      <x v="1"/>
      <x v="17"/>
      <x v="1"/>
      <x v="1"/>
      <x v="2"/>
    </i>
    <i r="1">
      <x v="55"/>
      <x v="307"/>
      <x v="3"/>
      <x v="24"/>
      <x v="3"/>
      <x v="1"/>
      <x v="1"/>
    </i>
    <i r="1">
      <x v="56"/>
      <x v="399"/>
      <x/>
      <x/>
      <x/>
      <x/>
      <x/>
    </i>
    <i r="3">
      <x v="3"/>
      <x v="26"/>
      <x/>
      <x/>
      <x v="2"/>
    </i>
    <i r="1">
      <x v="57"/>
      <x v="63"/>
      <x/>
      <x v="12"/>
      <x/>
      <x v="1"/>
      <x v="1"/>
    </i>
    <i r="1">
      <x v="58"/>
      <x v="64"/>
      <x v="4"/>
      <x v="29"/>
      <x v="4"/>
      <x v="1"/>
      <x v="1"/>
    </i>
    <i r="1">
      <x v="59"/>
      <x v="5"/>
      <x/>
      <x/>
      <x v="3"/>
      <x/>
      <x v="3"/>
    </i>
    <i r="3">
      <x v="2"/>
      <x v="33"/>
      <x v="3"/>
      <x/>
      <x v="3"/>
    </i>
    <i r="3">
      <x v="3"/>
      <x v="5"/>
      <x v="3"/>
      <x/>
      <x v="3"/>
    </i>
    <i r="1">
      <x v="60"/>
      <x v="75"/>
      <x v="2"/>
      <x v="36"/>
      <x v="2"/>
      <x v="1"/>
      <x v="3"/>
    </i>
    <i r="1">
      <x v="61"/>
      <x v="66"/>
      <x v="4"/>
      <x v="21"/>
      <x v="4"/>
      <x v="1"/>
      <x v="2"/>
    </i>
    <i r="1">
      <x v="62"/>
      <x v="70"/>
      <x v="4"/>
      <x v="23"/>
      <x v="4"/>
      <x v="1"/>
      <x v="2"/>
    </i>
    <i r="1">
      <x v="63"/>
      <x v="71"/>
      <x v="1"/>
      <x v="17"/>
      <x v="1"/>
      <x v="1"/>
      <x v="2"/>
    </i>
    <i r="1">
      <x v="64"/>
      <x v="168"/>
      <x/>
      <x v="19"/>
      <x/>
      <x v="1"/>
      <x v="2"/>
    </i>
    <i r="1">
      <x v="65"/>
      <x v="72"/>
      <x v="3"/>
      <x v="26"/>
      <x v="3"/>
      <x v="1"/>
      <x v="1"/>
    </i>
    <i r="1">
      <x v="66"/>
      <x v="73"/>
      <x v="1"/>
      <x v="27"/>
      <x v="1"/>
      <x v="1"/>
      <x v="1"/>
    </i>
    <i r="1">
      <x v="67"/>
      <x v="76"/>
      <x v="4"/>
      <x v="21"/>
      <x v="4"/>
      <x v="1"/>
      <x v="2"/>
    </i>
    <i r="1">
      <x v="69"/>
      <x v="77"/>
      <x v="5"/>
      <x v="28"/>
      <x v="5"/>
      <x v="1"/>
      <x v="1"/>
    </i>
    <i r="1">
      <x v="70"/>
      <x v="78"/>
      <x v="5"/>
      <x v="8"/>
      <x v="5"/>
      <x v="1"/>
      <x v="2"/>
    </i>
    <i r="1">
      <x v="71"/>
      <x v="80"/>
      <x v="4"/>
      <x v="23"/>
      <x v="4"/>
      <x v="1"/>
      <x v="2"/>
    </i>
    <i r="1">
      <x v="72"/>
      <x v="82"/>
      <x v="3"/>
      <x v="26"/>
      <x v="3"/>
      <x v="1"/>
      <x v="2"/>
    </i>
    <i r="1">
      <x v="74"/>
      <x v="87"/>
      <x v="2"/>
      <x v="10"/>
      <x v="2"/>
      <x v="1"/>
      <x v="2"/>
    </i>
    <i r="1">
      <x v="75"/>
      <x v="88"/>
      <x v="4"/>
      <x v="29"/>
      <x v="4"/>
      <x v="1"/>
      <x v="2"/>
    </i>
    <i r="1">
      <x v="76"/>
      <x v="212"/>
      <x v="3"/>
      <x v="26"/>
      <x v="3"/>
      <x v="1"/>
      <x v="2"/>
    </i>
    <i r="1">
      <x v="77"/>
      <x v="414"/>
      <x/>
      <x v="9"/>
      <x v="2"/>
      <x/>
      <x v="1"/>
    </i>
    <i r="3">
      <x v="2"/>
      <x v="39"/>
      <x v="2"/>
      <x/>
      <x/>
    </i>
    <i r="1">
      <x v="78"/>
      <x v="86"/>
      <x v="3"/>
      <x v="24"/>
      <x v="3"/>
      <x v="1"/>
      <x v="2"/>
    </i>
    <i r="1">
      <x v="79"/>
      <x v="398"/>
      <x/>
      <x/>
      <x v="3"/>
      <x/>
      <x/>
    </i>
    <i r="3">
      <x v="2"/>
      <x v="39"/>
      <x v="3"/>
      <x/>
      <x v="3"/>
    </i>
    <i r="3">
      <x v="3"/>
      <x v="26"/>
      <x v="3"/>
      <x/>
      <x v="2"/>
    </i>
    <i r="1">
      <x v="80"/>
      <x v="56"/>
      <x v="3"/>
      <x v="26"/>
      <x v="3"/>
      <x v="1"/>
      <x v="2"/>
    </i>
    <i r="1">
      <x v="81"/>
      <x v="197"/>
      <x v="2"/>
      <x v="10"/>
      <x v="2"/>
      <x v="1"/>
      <x v="2"/>
    </i>
    <i r="1">
      <x v="82"/>
      <x v="89"/>
      <x v="1"/>
      <x v="2"/>
      <x v="1"/>
      <x v="1"/>
      <x v="2"/>
    </i>
    <i r="1">
      <x v="83"/>
      <x v="410"/>
      <x v="1"/>
      <x v="38"/>
      <x v="1"/>
      <x/>
      <x v="3"/>
    </i>
    <i r="3">
      <x v="3"/>
      <x v="26"/>
      <x v="1"/>
      <x/>
      <x/>
    </i>
    <i r="3">
      <x v="4"/>
      <x v="23"/>
      <x v="1"/>
      <x/>
      <x v="2"/>
    </i>
    <i r="1">
      <x v="84"/>
      <x v="232"/>
      <x v="5"/>
      <x v="8"/>
      <x v="5"/>
      <x v="1"/>
      <x v="2"/>
    </i>
    <i r="1">
      <x v="85"/>
      <x v="29"/>
      <x/>
      <x/>
      <x/>
      <x/>
      <x v="1"/>
    </i>
    <i r="3">
      <x v="2"/>
      <x v="35"/>
      <x/>
      <x/>
      <x v="2"/>
    </i>
    <i r="3">
      <x v="4"/>
      <x v="21"/>
      <x/>
      <x/>
      <x v="2"/>
    </i>
    <i r="3">
      <x v="5"/>
      <x v="8"/>
      <x/>
      <x/>
      <x v="2"/>
    </i>
    <i r="1">
      <x v="86"/>
      <x v="106"/>
      <x/>
      <x v="12"/>
      <x/>
      <x v="1"/>
      <x v="1"/>
    </i>
    <i r="1">
      <x v="87"/>
      <x v="90"/>
      <x v="3"/>
      <x v="26"/>
      <x v="3"/>
      <x v="1"/>
      <x v="2"/>
    </i>
    <i r="1">
      <x v="88"/>
      <x v="35"/>
      <x v="2"/>
      <x v="39"/>
      <x v="2"/>
      <x v="1"/>
      <x/>
    </i>
    <i r="1">
      <x v="89"/>
      <x v="99"/>
      <x v="1"/>
      <x v="2"/>
      <x v="1"/>
      <x v="1"/>
      <x v="2"/>
    </i>
    <i r="1">
      <x v="90"/>
      <x v="91"/>
      <x v="1"/>
      <x v="17"/>
      <x v="1"/>
      <x v="1"/>
      <x v="2"/>
    </i>
    <i r="1">
      <x v="91"/>
      <x v="92"/>
      <x v="4"/>
      <x v="29"/>
      <x v="5"/>
      <x/>
      <x v="2"/>
    </i>
    <i r="3">
      <x v="5"/>
      <x v="8"/>
      <x v="5"/>
      <x/>
      <x v="2"/>
    </i>
    <i r="1">
      <x v="92"/>
      <x v="417"/>
      <x v="3"/>
      <x v="24"/>
      <x v="3"/>
      <x v="1"/>
      <x v="2"/>
    </i>
    <i r="1">
      <x v="93"/>
      <x v="105"/>
      <x v="2"/>
      <x v="25"/>
      <x v="2"/>
      <x v="1"/>
      <x v="2"/>
    </i>
    <i r="1">
      <x v="94"/>
      <x v="93"/>
      <x v="1"/>
      <x v="32"/>
      <x v="1"/>
      <x v="1"/>
      <x/>
    </i>
    <i r="1">
      <x v="95"/>
      <x v="94"/>
      <x/>
      <x v="34"/>
      <x/>
      <x v="1"/>
      <x v="2"/>
    </i>
    <i r="1">
      <x v="96"/>
      <x v="96"/>
      <x v="3"/>
      <x v="24"/>
      <x v="3"/>
      <x v="1"/>
      <x v="2"/>
    </i>
    <i r="1">
      <x v="97"/>
      <x v="97"/>
      <x v="5"/>
      <x v="28"/>
      <x v="5"/>
      <x v="1"/>
      <x v="1"/>
    </i>
    <i r="1">
      <x v="99"/>
      <x v="101"/>
      <x v="2"/>
      <x v="25"/>
      <x v="2"/>
      <x/>
      <x/>
    </i>
    <i r="3">
      <x v="3"/>
      <x v="24"/>
      <x v="2"/>
      <x/>
      <x v="1"/>
    </i>
    <i r="1">
      <x v="100"/>
      <x v="406"/>
      <x v="3"/>
      <x v="22"/>
      <x v="3"/>
      <x v="1"/>
      <x v="3"/>
    </i>
    <i r="1">
      <x v="101"/>
      <x v="58"/>
      <x v="4"/>
      <x v="21"/>
      <x v="4"/>
      <x v="1"/>
      <x v="2"/>
    </i>
    <i r="1">
      <x v="103"/>
      <x v="84"/>
      <x v="1"/>
      <x v="27"/>
      <x v="1"/>
      <x v="1"/>
      <x v="1"/>
    </i>
    <i r="1">
      <x v="105"/>
      <x v="95"/>
      <x/>
      <x v="1"/>
      <x/>
      <x v="1"/>
      <x v="2"/>
    </i>
    <i r="1">
      <x v="106"/>
      <x v="103"/>
      <x v="3"/>
      <x v="26"/>
      <x v="3"/>
      <x v="1"/>
      <x v="2"/>
    </i>
    <i r="1">
      <x v="107"/>
      <x v="98"/>
      <x v="2"/>
      <x v="35"/>
      <x v="2"/>
      <x v="1"/>
      <x v="1"/>
    </i>
    <i r="1">
      <x v="109"/>
      <x v="109"/>
      <x v="3"/>
      <x v="26"/>
      <x v="3"/>
      <x v="1"/>
      <x v="2"/>
    </i>
    <i r="1">
      <x v="111"/>
      <x v="107"/>
      <x v="3"/>
      <x v="24"/>
      <x v="3"/>
      <x v="1"/>
      <x v="2"/>
    </i>
    <i r="1">
      <x v="112"/>
      <x v="108"/>
      <x v="3"/>
      <x v="26"/>
      <x v="3"/>
      <x v="1"/>
      <x v="2"/>
    </i>
    <i r="1">
      <x v="113"/>
      <x v="277"/>
      <x v="4"/>
      <x v="29"/>
      <x v="4"/>
      <x v="1"/>
      <x v="2"/>
    </i>
    <i r="1">
      <x v="114"/>
      <x v="110"/>
      <x v="5"/>
      <x v="8"/>
      <x v="5"/>
      <x v="1"/>
      <x v="2"/>
    </i>
    <i r="1">
      <x v="115"/>
      <x v="112"/>
      <x v="4"/>
      <x v="16"/>
      <x v="4"/>
      <x v="1"/>
      <x v="2"/>
    </i>
    <i r="1">
      <x v="116"/>
      <x v="113"/>
      <x v="4"/>
      <x v="21"/>
      <x v="4"/>
      <x v="1"/>
      <x v="2"/>
    </i>
    <i r="1">
      <x v="117"/>
      <x v="153"/>
      <x/>
      <x v="14"/>
      <x/>
      <x v="1"/>
      <x v="2"/>
    </i>
    <i r="1">
      <x v="118"/>
      <x v="116"/>
      <x v="2"/>
      <x v="35"/>
      <x v="2"/>
      <x/>
      <x v="2"/>
    </i>
    <i r="1">
      <x v="119"/>
      <x v="118"/>
      <x v="3"/>
      <x v="26"/>
      <x v="3"/>
      <x v="1"/>
      <x v="2"/>
    </i>
    <i r="1">
      <x v="122"/>
      <x v="420"/>
      <x/>
      <x v="4"/>
      <x v="2"/>
      <x/>
      <x/>
    </i>
    <i r="3">
      <x v="1"/>
      <x v="13"/>
      <x v="2"/>
      <x/>
      <x/>
    </i>
    <i r="3">
      <x v="2"/>
      <x v="33"/>
      <x v="2"/>
      <x/>
      <x v="3"/>
    </i>
    <i r="3">
      <x v="4"/>
      <x v="16"/>
      <x v="2"/>
      <x/>
      <x v="3"/>
    </i>
    <i r="3">
      <x v="5"/>
      <x v="28"/>
      <x v="2"/>
      <x/>
      <x v="1"/>
    </i>
    <i r="1">
      <x v="124"/>
      <x v="121"/>
      <x v="2"/>
      <x v="10"/>
      <x v="2"/>
      <x v="1"/>
      <x v="2"/>
    </i>
    <i r="1">
      <x v="125"/>
      <x v="122"/>
      <x/>
      <x v="12"/>
      <x/>
      <x v="1"/>
      <x v="2"/>
    </i>
    <i r="1">
      <x v="128"/>
      <x v="126"/>
      <x v="4"/>
      <x v="29"/>
      <x v="4"/>
      <x v="1"/>
      <x v="2"/>
    </i>
    <i r="1">
      <x v="129"/>
      <x v="127"/>
      <x v="5"/>
      <x v="37"/>
      <x v="5"/>
      <x v="1"/>
      <x v="2"/>
    </i>
    <i r="1">
      <x v="131"/>
      <x v="415"/>
      <x v="5"/>
      <x v="8"/>
      <x v="5"/>
      <x v="1"/>
      <x v="2"/>
    </i>
    <i r="1">
      <x v="132"/>
      <x v="129"/>
      <x/>
      <x v="1"/>
      <x/>
      <x v="1"/>
      <x v="2"/>
    </i>
    <i r="1">
      <x v="133"/>
      <x v="133"/>
      <x/>
      <x v="34"/>
      <x/>
      <x v="1"/>
      <x v="1"/>
    </i>
    <i r="1">
      <x v="134"/>
      <x v="130"/>
      <x v="5"/>
      <x v="8"/>
      <x v="5"/>
      <x v="1"/>
      <x v="2"/>
    </i>
    <i r="1">
      <x v="135"/>
      <x v="139"/>
      <x v="4"/>
      <x v="21"/>
      <x v="4"/>
      <x v="1"/>
      <x v="2"/>
    </i>
    <i r="1">
      <x v="136"/>
      <x v="131"/>
      <x v="1"/>
      <x v="32"/>
      <x v="1"/>
      <x v="1"/>
      <x v="1"/>
    </i>
    <i r="1">
      <x v="137"/>
      <x v="132"/>
      <x v="1"/>
      <x v="2"/>
      <x v="1"/>
      <x v="1"/>
      <x v="2"/>
    </i>
    <i r="1">
      <x v="138"/>
      <x v="134"/>
      <x/>
      <x v="12"/>
      <x/>
      <x v="1"/>
      <x v="1"/>
    </i>
    <i r="1">
      <x v="139"/>
      <x v="135"/>
      <x v="4"/>
      <x v="16"/>
      <x v="4"/>
      <x v="1"/>
      <x/>
    </i>
    <i r="1">
      <x v="140"/>
      <x v="137"/>
      <x v="5"/>
      <x v="37"/>
      <x v="5"/>
      <x v="1"/>
      <x v="2"/>
    </i>
    <i r="1">
      <x v="141"/>
      <x v="138"/>
      <x/>
      <x v="1"/>
      <x/>
      <x v="1"/>
      <x v="2"/>
    </i>
    <i r="1">
      <x v="143"/>
      <x v="365"/>
      <x v="4"/>
      <x v="29"/>
      <x v="4"/>
      <x v="1"/>
      <x v="1"/>
    </i>
    <i r="1">
      <x v="144"/>
      <x v="141"/>
      <x/>
      <x v="34"/>
      <x/>
      <x v="1"/>
      <x v="2"/>
    </i>
    <i r="1">
      <x v="145"/>
      <x v="142"/>
      <x/>
      <x v="34"/>
      <x/>
      <x v="1"/>
      <x v="2"/>
    </i>
    <i r="1">
      <x v="146"/>
      <x v="143"/>
      <x v="3"/>
      <x v="26"/>
      <x v="3"/>
      <x v="1"/>
      <x v="2"/>
    </i>
    <i r="1">
      <x v="147"/>
      <x v="144"/>
      <x/>
      <x v="4"/>
      <x/>
      <x v="1"/>
      <x v="1"/>
    </i>
    <i r="1">
      <x v="148"/>
      <x v="21"/>
      <x/>
      <x v="14"/>
      <x/>
      <x v="1"/>
      <x v="2"/>
    </i>
    <i r="1">
      <x v="149"/>
      <x v="145"/>
      <x/>
      <x v="13"/>
      <x v="2"/>
      <x/>
      <x v="1"/>
    </i>
    <i r="3">
      <x v="2"/>
      <x v="10"/>
      <x v="2"/>
      <x/>
      <x v="2"/>
    </i>
    <i r="1">
      <x v="150"/>
      <x v="147"/>
      <x v="1"/>
      <x v="17"/>
      <x v="1"/>
      <x v="1"/>
      <x v="1"/>
    </i>
    <i r="1">
      <x v="151"/>
      <x v="150"/>
      <x/>
      <x/>
      <x v="4"/>
      <x/>
      <x v="1"/>
    </i>
    <i r="3">
      <x v="4"/>
      <x v="16"/>
      <x v="4"/>
      <x/>
      <x v="1"/>
    </i>
    <i r="1">
      <x v="153"/>
      <x v="152"/>
      <x v="3"/>
      <x v="26"/>
      <x v="3"/>
      <x v="1"/>
      <x v="1"/>
    </i>
    <i r="1">
      <x v="154"/>
      <x v="155"/>
      <x v="1"/>
      <x v="32"/>
      <x v="1"/>
      <x v="1"/>
      <x v="1"/>
    </i>
    <i r="1">
      <x v="155"/>
      <x v="125"/>
      <x/>
      <x v="12"/>
      <x v="3"/>
      <x/>
      <x v="1"/>
    </i>
    <i r="3">
      <x v="2"/>
      <x v="7"/>
      <x v="3"/>
      <x/>
      <x v="1"/>
    </i>
    <i r="3">
      <x v="3"/>
      <x v="31"/>
      <x v="3"/>
      <x/>
      <x/>
    </i>
    <i r="1">
      <x v="156"/>
      <x v="157"/>
      <x v="1"/>
      <x v="32"/>
      <x v="1"/>
      <x v="1"/>
      <x v="1"/>
    </i>
    <i r="1">
      <x v="157"/>
      <x v="158"/>
      <x v="4"/>
      <x v="21"/>
      <x v="4"/>
      <x v="1"/>
      <x v="1"/>
    </i>
    <i r="1">
      <x v="158"/>
      <x v="159"/>
      <x v="3"/>
      <x v="26"/>
      <x v="3"/>
      <x v="1"/>
      <x v="2"/>
    </i>
    <i r="1">
      <x v="159"/>
      <x v="160"/>
      <x v="4"/>
      <x v="16"/>
      <x v="4"/>
      <x v="1"/>
      <x v="2"/>
    </i>
    <i r="1">
      <x v="160"/>
      <x v="161"/>
      <x v="3"/>
      <x v="24"/>
      <x v="3"/>
      <x v="1"/>
      <x v="1"/>
    </i>
    <i r="1">
      <x v="161"/>
      <x v="54"/>
      <x v="3"/>
      <x v="20"/>
      <x v="3"/>
      <x v="1"/>
      <x v="3"/>
    </i>
    <i r="1">
      <x v="163"/>
      <x v="162"/>
      <x v="2"/>
      <x v="35"/>
      <x v="2"/>
      <x v="1"/>
      <x v="1"/>
    </i>
    <i r="1">
      <x v="165"/>
      <x v="164"/>
      <x v="5"/>
      <x v="37"/>
      <x v="5"/>
      <x v="1"/>
      <x v="2"/>
    </i>
    <i r="1">
      <x v="166"/>
      <x v="166"/>
      <x v="2"/>
      <x v="7"/>
      <x v="2"/>
      <x v="1"/>
      <x v="1"/>
    </i>
    <i r="1">
      <x v="167"/>
      <x v="136"/>
      <x/>
      <x v="34"/>
      <x v="2"/>
      <x/>
      <x/>
    </i>
    <i r="3">
      <x v="1"/>
      <x v="27"/>
      <x v="2"/>
      <x/>
      <x/>
    </i>
    <i r="3">
      <x v="2"/>
      <x v="25"/>
      <x v="2"/>
      <x/>
      <x v="3"/>
    </i>
    <i r="3">
      <x v="4"/>
      <x v="29"/>
      <x v="2"/>
      <x/>
      <x v="3"/>
    </i>
    <i r="3">
      <x v="5"/>
      <x v="6"/>
      <x v="2"/>
      <x/>
      <x v="1"/>
    </i>
    <i r="1">
      <x v="168"/>
      <x v="154"/>
      <x/>
      <x v="9"/>
      <x/>
      <x v="1"/>
      <x v="1"/>
    </i>
    <i r="1">
      <x v="169"/>
      <x v="170"/>
      <x v="3"/>
      <x v="26"/>
      <x v="3"/>
      <x v="1"/>
      <x v="2"/>
    </i>
    <i r="1">
      <x v="170"/>
      <x v="169"/>
      <x v="1"/>
      <x v="2"/>
      <x v="1"/>
      <x v="1"/>
      <x v="2"/>
    </i>
    <i r="1">
      <x v="172"/>
      <x v="165"/>
      <x v="3"/>
      <x v="26"/>
      <x v="3"/>
      <x v="1"/>
      <x v="2"/>
    </i>
    <i r="1">
      <x v="173"/>
      <x v="330"/>
      <x/>
      <x v="12"/>
      <x/>
      <x/>
      <x v="2"/>
    </i>
    <i r="3">
      <x v="2"/>
      <x v="33"/>
      <x/>
      <x/>
      <x v="3"/>
    </i>
    <i r="1">
      <x v="174"/>
      <x v="245"/>
      <x v="5"/>
      <x v="28"/>
      <x v="5"/>
      <x v="1"/>
      <x v="1"/>
    </i>
    <i r="1">
      <x v="175"/>
      <x v="171"/>
      <x v="5"/>
      <x v="37"/>
      <x v="5"/>
      <x v="1"/>
      <x v="1"/>
    </i>
    <i r="1">
      <x v="177"/>
      <x v="173"/>
      <x v="1"/>
      <x v="32"/>
      <x v="1"/>
      <x v="1"/>
      <x v="1"/>
    </i>
    <i r="1">
      <x v="178"/>
      <x v="174"/>
      <x v="3"/>
      <x v="26"/>
      <x v="3"/>
      <x v="1"/>
      <x/>
    </i>
    <i r="1">
      <x v="179"/>
      <x v="176"/>
      <x v="3"/>
      <x v="26"/>
      <x v="3"/>
      <x v="1"/>
      <x v="2"/>
    </i>
    <i r="1">
      <x v="180"/>
      <x v="177"/>
      <x/>
      <x v="34"/>
      <x v="2"/>
      <x/>
      <x v="2"/>
    </i>
    <i r="3">
      <x v="2"/>
      <x v="10"/>
      <x v="2"/>
      <x/>
      <x v="2"/>
    </i>
    <i r="3">
      <x v="3"/>
      <x v="26"/>
      <x v="2"/>
      <x/>
      <x v="2"/>
    </i>
    <i r="1">
      <x v="181"/>
      <x v="178"/>
      <x v="4"/>
      <x v="23"/>
      <x v="4"/>
      <x v="1"/>
      <x v="2"/>
    </i>
    <i r="1">
      <x v="182"/>
      <x v="179"/>
      <x v="4"/>
      <x v="23"/>
      <x v="4"/>
      <x v="1"/>
      <x v="2"/>
    </i>
    <i r="1">
      <x v="183"/>
      <x v="209"/>
      <x/>
      <x v="14"/>
      <x/>
      <x v="1"/>
      <x v="1"/>
    </i>
    <i r="1">
      <x v="184"/>
      <x v="353"/>
      <x v="3"/>
      <x v="26"/>
      <x v="3"/>
      <x v="1"/>
      <x v="2"/>
    </i>
    <i r="1">
      <x v="185"/>
      <x v="422"/>
      <x v="4"/>
      <x v="3"/>
      <x v="4"/>
      <x v="1"/>
      <x v="1"/>
    </i>
    <i r="1">
      <x v="186"/>
      <x v="380"/>
      <x/>
      <x v="9"/>
      <x v="3"/>
      <x/>
      <x v="1"/>
    </i>
    <i r="3">
      <x v="2"/>
      <x v="15"/>
      <x v="3"/>
      <x/>
      <x/>
    </i>
    <i r="3">
      <x v="3"/>
      <x v="24"/>
      <x v="3"/>
      <x/>
      <x v="1"/>
    </i>
    <i r="1">
      <x v="187"/>
      <x v="181"/>
      <x v="2"/>
      <x v="10"/>
      <x v="2"/>
      <x v="1"/>
      <x v="2"/>
    </i>
    <i r="1">
      <x v="188"/>
      <x v="81"/>
      <x v="2"/>
      <x v="10"/>
      <x v="2"/>
      <x v="1"/>
      <x v="1"/>
    </i>
    <i r="1">
      <x v="189"/>
      <x v="182"/>
      <x v="3"/>
      <x v="24"/>
      <x v="3"/>
      <x/>
      <x v="1"/>
    </i>
    <i r="1">
      <x v="190"/>
      <x v="79"/>
      <x v="4"/>
      <x v="21"/>
      <x v="4"/>
      <x v="1"/>
      <x v="2"/>
    </i>
    <i r="2">
      <x v="437"/>
      <x/>
      <x v="17"/>
      <x/>
      <x v="1"/>
      <x v="2"/>
    </i>
    <i r="1">
      <x v="191"/>
      <x v="183"/>
      <x/>
      <x v="34"/>
      <x/>
      <x v="1"/>
      <x v="2"/>
    </i>
    <i r="1">
      <x v="192"/>
      <x v="271"/>
      <x/>
      <x v="14"/>
      <x/>
      <x v="1"/>
      <x v="2"/>
    </i>
    <i r="1">
      <x v="193"/>
      <x v="51"/>
      <x v="2"/>
      <x v="33"/>
      <x v="3"/>
      <x/>
      <x v="1"/>
    </i>
    <i r="3">
      <x v="3"/>
      <x v="22"/>
      <x v="3"/>
      <x/>
      <x v="3"/>
    </i>
    <i r="1">
      <x v="194"/>
      <x v="186"/>
      <x v="5"/>
      <x v="28"/>
      <x v="5"/>
      <x v="1"/>
      <x v="1"/>
    </i>
    <i r="1">
      <x v="195"/>
      <x v="187"/>
      <x v="4"/>
      <x v="29"/>
      <x v="4"/>
      <x v="1"/>
      <x v="1"/>
    </i>
    <i r="1">
      <x v="196"/>
      <x v="188"/>
      <x v="5"/>
      <x v="8"/>
      <x v="5"/>
      <x v="1"/>
      <x v="2"/>
    </i>
    <i r="1">
      <x v="198"/>
      <x v="175"/>
      <x v="3"/>
      <x v="26"/>
      <x v="3"/>
      <x v="1"/>
      <x v="2"/>
    </i>
    <i r="1">
      <x v="199"/>
      <x v="180"/>
      <x v="3"/>
      <x v="26"/>
      <x v="3"/>
      <x v="1"/>
      <x v="2"/>
    </i>
    <i r="1">
      <x v="200"/>
      <x v="191"/>
      <x v="4"/>
      <x v="29"/>
      <x v="4"/>
      <x v="1"/>
      <x v="2"/>
    </i>
    <i r="1">
      <x v="201"/>
      <x v="334"/>
      <x/>
      <x v="9"/>
      <x/>
      <x/>
      <x v="1"/>
    </i>
    <i r="3">
      <x v="2"/>
      <x v="25"/>
      <x/>
      <x/>
      <x v="1"/>
    </i>
    <i r="3">
      <x v="4"/>
      <x v="3"/>
      <x/>
      <x/>
      <x v="1"/>
    </i>
    <i r="3">
      <x v="5"/>
      <x v="6"/>
      <x/>
      <x/>
      <x v="2"/>
    </i>
    <i r="2">
      <x v="441"/>
      <x v="2"/>
      <x v="25"/>
      <x/>
      <x/>
      <x v="1"/>
    </i>
    <i r="3">
      <x v="4"/>
      <x v="23"/>
      <x v="4"/>
      <x/>
      <x v="1"/>
    </i>
    <i r="3">
      <x v="5"/>
      <x v="8"/>
      <x/>
      <x/>
      <x v="2"/>
    </i>
    <i r="1">
      <x v="202"/>
      <x v="192"/>
      <x v="1"/>
      <x v="32"/>
      <x v="1"/>
      <x/>
      <x v="1"/>
    </i>
    <i r="1">
      <x v="203"/>
      <x v="190"/>
      <x v="2"/>
      <x v="7"/>
      <x v="2"/>
      <x v="1"/>
      <x v="1"/>
    </i>
    <i r="1">
      <x v="204"/>
      <x v="156"/>
      <x/>
      <x/>
      <x v="3"/>
      <x/>
      <x v="1"/>
    </i>
    <i r="3">
      <x v="2"/>
      <x v="33"/>
      <x v="3"/>
      <x/>
      <x/>
    </i>
    <i r="3">
      <x v="3"/>
      <x v="11"/>
      <x v="3"/>
      <x/>
      <x v="3"/>
    </i>
    <i r="1">
      <x v="205"/>
      <x v="195"/>
      <x/>
      <x v="34"/>
      <x/>
      <x v="1"/>
      <x v="2"/>
    </i>
    <i r="1">
      <x v="206"/>
      <x v="194"/>
      <x/>
      <x v="4"/>
      <x/>
      <x v="1"/>
      <x/>
    </i>
    <i r="1">
      <x v="207"/>
      <x v="196"/>
      <x v="2"/>
      <x v="30"/>
      <x v="5"/>
      <x/>
      <x v="1"/>
    </i>
    <i r="3">
      <x v="5"/>
      <x v="37"/>
      <x v="5"/>
      <x/>
      <x v="2"/>
    </i>
    <i r="1">
      <x v="208"/>
      <x v="247"/>
      <x v="2"/>
      <x v="15"/>
      <x v="5"/>
      <x/>
      <x/>
    </i>
    <i r="3">
      <x v="5"/>
      <x v="28"/>
      <x v="5"/>
      <x/>
      <x v="1"/>
    </i>
    <i r="1">
      <x v="209"/>
      <x v="68"/>
      <x v="4"/>
      <x v="29"/>
      <x v="4"/>
      <x v="1"/>
      <x v="1"/>
    </i>
    <i r="1">
      <x v="210"/>
      <x v="199"/>
      <x v="1"/>
      <x v="13"/>
      <x v="1"/>
      <x v="1"/>
      <x v="1"/>
    </i>
    <i r="1">
      <x v="211"/>
      <x v="200"/>
      <x v="3"/>
      <x v="31"/>
      <x v="3"/>
      <x v="1"/>
      <x v="1"/>
    </i>
    <i r="1">
      <x v="212"/>
      <x v="201"/>
      <x v="3"/>
      <x v="24"/>
      <x v="3"/>
      <x v="1"/>
      <x v="1"/>
    </i>
    <i r="1">
      <x v="213"/>
      <x v="202"/>
      <x/>
      <x v="34"/>
      <x/>
      <x v="1"/>
      <x v="2"/>
    </i>
    <i r="1">
      <x v="214"/>
      <x v="204"/>
      <x v="5"/>
      <x v="28"/>
      <x v="5"/>
      <x v="1"/>
      <x v="1"/>
    </i>
    <i r="1">
      <x v="215"/>
      <x v="205"/>
      <x v="5"/>
      <x v="8"/>
      <x v="5"/>
      <x v="1"/>
      <x v="2"/>
    </i>
    <i r="1">
      <x v="216"/>
      <x v="384"/>
      <x v="4"/>
      <x v="3"/>
      <x v="4"/>
      <x v="1"/>
      <x v="2"/>
    </i>
    <i r="1">
      <x v="217"/>
      <x v="207"/>
      <x v="1"/>
      <x v="32"/>
      <x v="1"/>
      <x v="1"/>
      <x v="1"/>
    </i>
    <i r="1">
      <x v="219"/>
      <x v="206"/>
      <x v="1"/>
      <x v="2"/>
      <x v="1"/>
      <x v="1"/>
      <x v="1"/>
    </i>
    <i r="1">
      <x v="220"/>
      <x v="208"/>
      <x v="2"/>
      <x v="30"/>
      <x v="2"/>
      <x v="1"/>
      <x v="2"/>
    </i>
    <i r="1">
      <x v="221"/>
      <x v="210"/>
      <x v="4"/>
      <x v="16"/>
      <x v="4"/>
      <x v="1"/>
      <x v="1"/>
    </i>
    <i r="1">
      <x v="222"/>
      <x v="211"/>
      <x v="1"/>
      <x v="2"/>
      <x v="1"/>
      <x v="1"/>
      <x v="2"/>
    </i>
    <i r="1">
      <x v="223"/>
      <x v="213"/>
      <x/>
      <x v="1"/>
      <x/>
      <x v="1"/>
      <x v="2"/>
    </i>
    <i r="1">
      <x v="224"/>
      <x v="214"/>
      <x v="5"/>
      <x v="37"/>
      <x v="5"/>
      <x v="1"/>
      <x/>
    </i>
    <i r="1">
      <x v="225"/>
      <x v="215"/>
      <x v="4"/>
      <x v="29"/>
      <x v="4"/>
      <x v="1"/>
      <x v="1"/>
    </i>
    <i r="1">
      <x v="226"/>
      <x v="412"/>
      <x v="4"/>
      <x v="3"/>
      <x v="4"/>
      <x v="1"/>
      <x v="2"/>
    </i>
    <i r="1">
      <x v="227"/>
      <x v="216"/>
      <x/>
      <x v="12"/>
      <x/>
      <x/>
      <x v="1"/>
    </i>
    <i r="3">
      <x v="1"/>
      <x v="32"/>
      <x/>
      <x/>
      <x v="1"/>
    </i>
    <i r="3">
      <x v="2"/>
      <x v="30"/>
      <x/>
      <x/>
      <x v="2"/>
    </i>
    <i r="1">
      <x v="228"/>
      <x v="218"/>
      <x v="1"/>
      <x v="32"/>
      <x v="1"/>
      <x v="1"/>
      <x v="1"/>
    </i>
    <i r="1">
      <x v="229"/>
      <x v="219"/>
      <x v="5"/>
      <x v="8"/>
      <x v="5"/>
      <x v="1"/>
      <x v="2"/>
    </i>
    <i r="1">
      <x v="230"/>
      <x v="220"/>
      <x v="2"/>
      <x v="10"/>
      <x v="2"/>
      <x v="1"/>
      <x v="2"/>
    </i>
    <i r="1">
      <x v="231"/>
      <x v="396"/>
      <x v="3"/>
      <x v="20"/>
      <x v="3"/>
      <x v="1"/>
      <x v="3"/>
    </i>
    <i r="1">
      <x v="232"/>
      <x v="53"/>
      <x v="4"/>
      <x v="3"/>
      <x v="4"/>
      <x v="1"/>
      <x v="2"/>
    </i>
    <i r="1">
      <x v="233"/>
      <x v="222"/>
      <x v="2"/>
      <x v="10"/>
      <x v="2"/>
      <x v="1"/>
      <x v="2"/>
    </i>
    <i r="1">
      <x v="234"/>
      <x v="224"/>
      <x v="2"/>
      <x v="30"/>
      <x v="2"/>
      <x v="1"/>
      <x v="2"/>
    </i>
    <i r="1">
      <x v="235"/>
      <x v="226"/>
      <x v="3"/>
      <x v="24"/>
      <x v="3"/>
      <x v="1"/>
      <x v="2"/>
    </i>
    <i r="1">
      <x v="236"/>
      <x v="17"/>
      <x v="4"/>
      <x v="21"/>
      <x v="4"/>
      <x v="1"/>
      <x v="2"/>
    </i>
    <i r="1">
      <x v="238"/>
      <x v="227"/>
      <x/>
      <x v="18"/>
      <x/>
      <x v="1"/>
      <x v="2"/>
    </i>
    <i r="1">
      <x v="239"/>
      <x v="241"/>
      <x/>
      <x v="1"/>
      <x/>
      <x v="1"/>
      <x v="2"/>
    </i>
    <i r="1">
      <x v="240"/>
      <x v="229"/>
      <x v="1"/>
      <x v="17"/>
      <x v="1"/>
      <x/>
      <x v="2"/>
    </i>
    <i r="3">
      <x v="2"/>
      <x v="30"/>
      <x v="1"/>
      <x/>
      <x v="2"/>
    </i>
    <i r="3">
      <x v="3"/>
      <x v="26"/>
      <x v="1"/>
      <x/>
      <x v="1"/>
    </i>
    <i r="1">
      <x v="241"/>
      <x v="403"/>
      <x/>
      <x v="14"/>
      <x/>
      <x v="1"/>
      <x v="2"/>
    </i>
    <i r="1">
      <x v="242"/>
      <x v="230"/>
      <x v="1"/>
      <x v="27"/>
      <x v="1"/>
      <x v="1"/>
      <x v="1"/>
    </i>
    <i r="1">
      <x v="243"/>
      <x v="233"/>
      <x v="1"/>
      <x v="2"/>
      <x v="1"/>
      <x v="1"/>
      <x v="2"/>
    </i>
    <i r="1">
      <x v="244"/>
      <x v="234"/>
      <x v="5"/>
      <x v="37"/>
      <x v="5"/>
      <x v="1"/>
      <x v="2"/>
    </i>
    <i r="1">
      <x v="245"/>
      <x v="235"/>
      <x v="5"/>
      <x v="8"/>
      <x v="5"/>
      <x v="1"/>
      <x v="1"/>
    </i>
    <i r="1">
      <x v="246"/>
      <x v="223"/>
      <x v="2"/>
      <x v="7"/>
      <x v="2"/>
      <x v="1"/>
      <x/>
    </i>
    <i r="1">
      <x v="247"/>
      <x v="237"/>
      <x v="2"/>
      <x v="10"/>
      <x v="2"/>
      <x v="1"/>
      <x v="2"/>
    </i>
    <i r="1">
      <x v="249"/>
      <x v="402"/>
      <x/>
      <x v="1"/>
      <x/>
      <x v="1"/>
      <x v="2"/>
    </i>
    <i r="1">
      <x v="250"/>
      <x v="238"/>
      <x v="4"/>
      <x v="29"/>
      <x v="4"/>
      <x v="1"/>
      <x v="2"/>
    </i>
    <i r="1">
      <x v="251"/>
      <x v="239"/>
      <x/>
      <x/>
      <x/>
      <x v="1"/>
      <x/>
    </i>
    <i r="1">
      <x v="252"/>
      <x v="348"/>
      <x/>
      <x v="19"/>
      <x/>
      <x v="1"/>
      <x/>
    </i>
    <i r="1">
      <x v="253"/>
      <x v="240"/>
      <x v="3"/>
      <x v="24"/>
      <x v="3"/>
      <x v="1"/>
      <x v="1"/>
    </i>
    <i r="1">
      <x v="255"/>
      <x v="242"/>
      <x v="5"/>
      <x v="8"/>
      <x v="5"/>
      <x v="1"/>
      <x v="2"/>
    </i>
    <i r="1">
      <x v="256"/>
      <x v="243"/>
      <x/>
      <x v="12"/>
      <x/>
      <x/>
      <x v="1"/>
    </i>
    <i r="3">
      <x v="2"/>
      <x v="10"/>
      <x/>
      <x/>
      <x v="2"/>
    </i>
    <i r="1">
      <x v="257"/>
      <x v="312"/>
      <x v="2"/>
      <x v="7"/>
      <x v="3"/>
      <x/>
      <x v="3"/>
    </i>
    <i r="1">
      <x v="258"/>
      <x v="407"/>
      <x/>
      <x v="14"/>
      <x v="1"/>
      <x/>
      <x v="1"/>
    </i>
    <i r="3">
      <x v="3"/>
      <x v="26"/>
      <x v="1"/>
      <x/>
      <x v="1"/>
    </i>
    <i r="3">
      <x v="4"/>
      <x v="23"/>
      <x v="1"/>
      <x/>
      <x v="2"/>
    </i>
    <i r="1">
      <x v="259"/>
      <x v="257"/>
      <x/>
      <x v="1"/>
      <x v="4"/>
      <x/>
      <x v="2"/>
    </i>
    <i r="3">
      <x v="3"/>
      <x v="24"/>
      <x v="4"/>
      <x/>
      <x v="1"/>
    </i>
    <i r="3">
      <x v="4"/>
      <x v="23"/>
      <x v="4"/>
      <x/>
      <x v="2"/>
    </i>
    <i r="1">
      <x v="260"/>
      <x v="258"/>
      <x v="3"/>
      <x v="26"/>
      <x v="3"/>
      <x v="1"/>
      <x v="2"/>
    </i>
    <i r="1">
      <x v="261"/>
      <x v="259"/>
      <x v="1"/>
      <x v="27"/>
      <x v="1"/>
      <x v="1"/>
      <x v="2"/>
    </i>
    <i r="1">
      <x v="262"/>
      <x v="371"/>
      <x v="5"/>
      <x v="6"/>
      <x v="5"/>
      <x v="1"/>
      <x v="2"/>
    </i>
    <i r="1">
      <x v="263"/>
      <x v="335"/>
      <x v="2"/>
      <x v="10"/>
      <x v="3"/>
      <x/>
      <x v="2"/>
    </i>
    <i r="3">
      <x v="3"/>
      <x v="5"/>
      <x v="3"/>
      <x/>
      <x v="1"/>
    </i>
    <i r="3">
      <x v="4"/>
      <x v="16"/>
      <x v="3"/>
      <x/>
      <x v="1"/>
    </i>
    <i r="1">
      <x v="264"/>
      <x v="260"/>
      <x v="1"/>
      <x v="32"/>
      <x v="1"/>
      <x v="1"/>
      <x v="1"/>
    </i>
    <i r="1">
      <x v="265"/>
      <x v="267"/>
      <x/>
      <x v="34"/>
      <x/>
      <x v="1"/>
      <x v="2"/>
    </i>
    <i r="1">
      <x v="266"/>
      <x v="261"/>
      <x v="3"/>
      <x v="31"/>
      <x v="3"/>
      <x v="1"/>
      <x v="1"/>
    </i>
    <i r="1">
      <x v="267"/>
      <x v="262"/>
      <x v="2"/>
      <x v="10"/>
      <x v="2"/>
      <x v="1"/>
      <x v="2"/>
    </i>
    <i r="1">
      <x v="269"/>
      <x v="263"/>
      <x v="2"/>
      <x v="10"/>
      <x v="2"/>
      <x v="1"/>
      <x v="2"/>
    </i>
    <i r="1">
      <x v="270"/>
      <x v="74"/>
      <x v="4"/>
      <x v="21"/>
      <x v="4"/>
      <x v="1"/>
      <x v="2"/>
    </i>
    <i r="1">
      <x v="271"/>
      <x v="297"/>
      <x v="3"/>
      <x v="26"/>
      <x v="3"/>
      <x v="1"/>
      <x v="2"/>
    </i>
    <i r="1">
      <x v="272"/>
      <x v="253"/>
      <x v="5"/>
      <x v="28"/>
      <x v="5"/>
      <x v="1"/>
      <x v="2"/>
    </i>
    <i r="1">
      <x v="273"/>
      <x v="392"/>
      <x v="2"/>
      <x v="36"/>
      <x v="2"/>
      <x/>
      <x/>
    </i>
    <i r="3">
      <x v="3"/>
      <x v="26"/>
      <x v="2"/>
      <x/>
      <x v="1"/>
    </i>
    <i r="3">
      <x v="4"/>
      <x v="16"/>
      <x v="2"/>
      <x/>
      <x v="1"/>
    </i>
    <i r="1">
      <x v="274"/>
      <x v="255"/>
      <x v="1"/>
      <x v="13"/>
      <x v="1"/>
      <x v="1"/>
      <x v="1"/>
    </i>
    <i r="1">
      <x v="276"/>
      <x v="264"/>
      <x v="5"/>
      <x v="8"/>
      <x v="5"/>
      <x v="1"/>
      <x v="1"/>
    </i>
    <i r="1">
      <x v="277"/>
      <x v="265"/>
      <x v="3"/>
      <x v="31"/>
      <x v="3"/>
      <x v="1"/>
      <x v="2"/>
    </i>
    <i r="1">
      <x v="278"/>
      <x v="251"/>
      <x/>
      <x v="18"/>
      <x v="3"/>
      <x/>
      <x v="1"/>
    </i>
    <i r="3">
      <x v="1"/>
      <x v="27"/>
      <x v="3"/>
      <x/>
      <x v="1"/>
    </i>
    <i r="3">
      <x v="2"/>
      <x v="35"/>
      <x v="3"/>
      <x/>
      <x v="2"/>
    </i>
    <i r="3">
      <x v="3"/>
      <x v="31"/>
      <x v="3"/>
      <x/>
      <x v="1"/>
    </i>
    <i r="3">
      <x v="4"/>
      <x v="16"/>
      <x v="3"/>
      <x/>
      <x v="1"/>
    </i>
    <i r="3">
      <x v="5"/>
      <x v="28"/>
      <x v="3"/>
      <x/>
      <x v="2"/>
    </i>
    <i r="1">
      <x v="279"/>
      <x v="69"/>
      <x v="1"/>
      <x v="17"/>
      <x v="1"/>
      <x v="1"/>
      <x v="2"/>
    </i>
    <i r="1">
      <x v="280"/>
      <x v="268"/>
      <x v="2"/>
      <x v="7"/>
      <x v="2"/>
      <x v="1"/>
      <x v="1"/>
    </i>
    <i r="1">
      <x v="281"/>
      <x v="269"/>
      <x v="2"/>
      <x v="10"/>
      <x v="2"/>
      <x v="1"/>
      <x v="2"/>
    </i>
    <i r="1">
      <x v="282"/>
      <x v="254"/>
      <x v="5"/>
      <x v="8"/>
      <x v="5"/>
      <x v="1"/>
      <x v="2"/>
    </i>
    <i r="1">
      <x v="283"/>
      <x v="65"/>
      <x v="4"/>
      <x v="29"/>
      <x v="4"/>
      <x v="1"/>
      <x v="1"/>
    </i>
    <i r="1">
      <x v="284"/>
      <x v="270"/>
      <x/>
      <x v="1"/>
      <x/>
      <x v="1"/>
      <x v="2"/>
    </i>
    <i r="1">
      <x v="285"/>
      <x v="266"/>
      <x v="4"/>
      <x v="21"/>
      <x v="4"/>
      <x v="1"/>
      <x v="2"/>
    </i>
    <i r="1">
      <x v="286"/>
      <x v="273"/>
      <x v="4"/>
      <x v="23"/>
      <x v="4"/>
      <x v="1"/>
      <x v="2"/>
    </i>
    <i r="1">
      <x v="287"/>
      <x v="419"/>
      <x v="3"/>
      <x v="22"/>
      <x v="3"/>
      <x v="1"/>
      <x v="3"/>
    </i>
    <i r="1">
      <x v="288"/>
      <x v="252"/>
      <x v="4"/>
      <x v="23"/>
      <x v="4"/>
      <x v="1"/>
      <x v="2"/>
    </i>
    <i r="1">
      <x v="289"/>
      <x v="272"/>
      <x/>
      <x v="1"/>
      <x v="5"/>
      <x/>
      <x v="2"/>
    </i>
    <i r="3">
      <x v="2"/>
      <x v="10"/>
      <x v="5"/>
      <x/>
      <x v="2"/>
    </i>
    <i r="3">
      <x v="5"/>
      <x v="28"/>
      <x v="5"/>
      <x/>
      <x v="1"/>
    </i>
    <i r="1">
      <x v="290"/>
      <x v="274"/>
      <x v="4"/>
      <x v="23"/>
      <x v="4"/>
      <x v="1"/>
      <x v="2"/>
    </i>
    <i r="1">
      <x v="292"/>
      <x v="275"/>
      <x v="3"/>
      <x v="26"/>
      <x v="3"/>
      <x v="1"/>
      <x v="1"/>
    </i>
    <i r="1">
      <x v="293"/>
      <x v="276"/>
      <x v="3"/>
      <x v="26"/>
      <x v="3"/>
      <x v="1"/>
      <x v="2"/>
    </i>
    <i r="1">
      <x v="294"/>
      <x v="279"/>
      <x v="5"/>
      <x v="37"/>
      <x v="5"/>
      <x v="1"/>
      <x v="2"/>
    </i>
    <i r="1">
      <x v="295"/>
      <x v="280"/>
      <x v="4"/>
      <x v="21"/>
      <x v="4"/>
      <x v="1"/>
      <x v="2"/>
    </i>
    <i r="1">
      <x v="296"/>
      <x v="283"/>
      <x v="2"/>
      <x v="35"/>
      <x v="2"/>
      <x v="1"/>
      <x/>
    </i>
    <i r="1">
      <x v="298"/>
      <x v="286"/>
      <x v="3"/>
      <x v="26"/>
      <x v="3"/>
      <x v="1"/>
      <x v="2"/>
    </i>
    <i r="1">
      <x v="299"/>
      <x v="85"/>
      <x v="2"/>
      <x v="25"/>
      <x v="2"/>
      <x/>
      <x v="1"/>
    </i>
    <i r="3">
      <x v="3"/>
      <x v="31"/>
      <x v="2"/>
      <x/>
      <x v="1"/>
    </i>
    <i r="3">
      <x v="4"/>
      <x v="29"/>
      <x v="2"/>
      <x/>
      <x/>
    </i>
    <i r="1">
      <x v="300"/>
      <x v="285"/>
      <x v="5"/>
      <x v="28"/>
      <x v="5"/>
      <x v="1"/>
      <x v="1"/>
    </i>
    <i r="1">
      <x v="301"/>
      <x v="278"/>
      <x v="3"/>
      <x v="26"/>
      <x v="3"/>
      <x v="1"/>
      <x v="1"/>
    </i>
    <i r="1">
      <x v="302"/>
      <x v="287"/>
      <x v="3"/>
      <x v="26"/>
      <x v="3"/>
      <x v="1"/>
      <x v="2"/>
    </i>
    <i r="1">
      <x v="303"/>
      <x v="288"/>
      <x v="2"/>
      <x v="25"/>
      <x v="2"/>
      <x v="1"/>
      <x v="1"/>
    </i>
    <i r="1">
      <x v="304"/>
      <x v="418"/>
      <x v="1"/>
      <x v="32"/>
      <x v="1"/>
      <x v="1"/>
      <x/>
    </i>
    <i r="1">
      <x v="305"/>
      <x v="289"/>
      <x/>
      <x v="9"/>
      <x/>
      <x v="1"/>
      <x v="2"/>
    </i>
    <i r="1">
      <x v="307"/>
      <x v="291"/>
      <x v="4"/>
      <x v="29"/>
      <x v="4"/>
      <x v="1"/>
      <x v="2"/>
    </i>
    <i r="1">
      <x v="308"/>
      <x v="292"/>
      <x/>
      <x v="13"/>
      <x v="3"/>
      <x/>
      <x v="2"/>
    </i>
    <i r="3">
      <x v="3"/>
      <x v="24"/>
      <x v="3"/>
      <x/>
      <x v="1"/>
    </i>
    <i r="3">
      <x v="4"/>
      <x v="16"/>
      <x v="3"/>
      <x/>
      <x v="1"/>
    </i>
    <i r="1">
      <x v="309"/>
      <x v="293"/>
      <x/>
      <x v="34"/>
      <x/>
      <x v="1"/>
      <x v="2"/>
    </i>
    <i r="1">
      <x v="310"/>
      <x v="395"/>
      <x v="5"/>
      <x v="6"/>
      <x v="5"/>
      <x v="1"/>
      <x v="2"/>
    </i>
    <i r="1">
      <x v="311"/>
      <x v="294"/>
      <x v="1"/>
      <x v="17"/>
      <x v="1"/>
      <x v="1"/>
      <x v="2"/>
    </i>
    <i r="1">
      <x v="312"/>
      <x v="311"/>
      <x/>
      <x v="4"/>
      <x/>
      <x v="1"/>
      <x v="3"/>
    </i>
    <i r="1">
      <x v="313"/>
      <x v="296"/>
      <x/>
      <x v="34"/>
      <x/>
      <x v="1"/>
      <x v="2"/>
    </i>
    <i r="1">
      <x v="314"/>
      <x v="298"/>
      <x v="3"/>
      <x v="26"/>
      <x v="3"/>
      <x v="1"/>
      <x v="2"/>
    </i>
    <i r="1">
      <x v="315"/>
      <x v="300"/>
      <x v="3"/>
      <x v="24"/>
      <x v="3"/>
      <x v="1"/>
      <x v="1"/>
    </i>
    <i r="1">
      <x v="316"/>
      <x v="301"/>
      <x/>
      <x v="1"/>
      <x/>
      <x v="1"/>
      <x v="2"/>
    </i>
    <i r="1">
      <x v="317"/>
      <x v="302"/>
      <x/>
      <x v="9"/>
      <x/>
      <x v="1"/>
      <x/>
    </i>
    <i r="1">
      <x v="318"/>
      <x v="303"/>
      <x v="3"/>
      <x v="26"/>
      <x v="3"/>
      <x v="1"/>
      <x v="2"/>
    </i>
    <i r="1">
      <x v="319"/>
      <x v="393"/>
      <x v="5"/>
      <x v="8"/>
      <x v="5"/>
      <x v="1"/>
      <x v="2"/>
    </i>
    <i r="1">
      <x v="320"/>
      <x v="65"/>
      <x v="5"/>
      <x v="6"/>
      <x v="5"/>
      <x v="1"/>
      <x v="2"/>
    </i>
    <i r="1">
      <x v="321"/>
      <x v="304"/>
      <x v="5"/>
      <x v="8"/>
      <x v="5"/>
      <x v="1"/>
      <x v="2"/>
    </i>
    <i r="1">
      <x v="322"/>
      <x v="305"/>
      <x v="3"/>
      <x v="31"/>
      <x v="3"/>
      <x v="1"/>
      <x v="2"/>
    </i>
    <i r="1">
      <x v="323"/>
      <x v="308"/>
      <x v="2"/>
      <x v="25"/>
      <x v="2"/>
      <x v="1"/>
      <x v="1"/>
    </i>
    <i r="1">
      <x v="325"/>
      <x v="309"/>
      <x v="1"/>
      <x v="17"/>
      <x v="1"/>
      <x v="1"/>
      <x v="2"/>
    </i>
    <i r="1">
      <x v="326"/>
      <x v="310"/>
      <x v="3"/>
      <x v="24"/>
      <x v="3"/>
      <x/>
      <x v="2"/>
    </i>
    <i r="1">
      <x v="327"/>
      <x v="313"/>
      <x v="5"/>
      <x v="8"/>
      <x v="5"/>
      <x v="1"/>
      <x v="2"/>
    </i>
    <i r="1">
      <x v="328"/>
      <x v="123"/>
      <x v="3"/>
      <x v="24"/>
      <x v="4"/>
      <x/>
      <x v="2"/>
    </i>
    <i r="3">
      <x v="4"/>
      <x v="16"/>
      <x v="4"/>
      <x/>
      <x v="3"/>
    </i>
    <i r="1">
      <x v="329"/>
      <x v="314"/>
      <x v="5"/>
      <x v="8"/>
      <x v="5"/>
      <x v="1"/>
      <x v="2"/>
    </i>
    <i r="1">
      <x v="330"/>
      <x v="361"/>
      <x v="2"/>
      <x v="35"/>
      <x v="4"/>
      <x/>
      <x v="2"/>
    </i>
    <i r="3">
      <x v="3"/>
      <x v="31"/>
      <x v="4"/>
      <x/>
      <x v="2"/>
    </i>
    <i r="3">
      <x v="4"/>
      <x v="21"/>
      <x v="4"/>
      <x/>
      <x v="3"/>
    </i>
    <i r="1">
      <x v="331"/>
      <x v="67"/>
      <x v="1"/>
      <x v="27"/>
      <x v="1"/>
      <x/>
      <x v="1"/>
    </i>
    <i r="3">
      <x v="2"/>
      <x v="33"/>
      <x v="1"/>
      <x/>
      <x v="3"/>
    </i>
    <i r="3">
      <x v="3"/>
      <x v="20"/>
      <x v="1"/>
      <x/>
      <x v="1"/>
    </i>
    <i r="3">
      <x v="4"/>
      <x v="29"/>
      <x v="1"/>
      <x/>
      <x v="1"/>
    </i>
    <i r="1">
      <x v="332"/>
      <x v="315"/>
      <x v="2"/>
      <x v="35"/>
      <x v="2"/>
      <x v="1"/>
      <x/>
    </i>
    <i r="1">
      <x v="333"/>
      <x v="324"/>
      <x v="1"/>
      <x v="27"/>
      <x v="1"/>
      <x v="1"/>
      <x v="2"/>
    </i>
    <i r="1">
      <x v="334"/>
      <x v="316"/>
      <x/>
      <x v="1"/>
      <x/>
      <x v="1"/>
      <x v="2"/>
    </i>
    <i r="1">
      <x v="335"/>
      <x v="231"/>
      <x v="5"/>
      <x v="6"/>
      <x v="5"/>
      <x v="1"/>
      <x v="2"/>
    </i>
    <i r="1">
      <x v="336"/>
      <x v="115"/>
      <x v="5"/>
      <x v="28"/>
      <x v="5"/>
      <x v="1"/>
      <x v="2"/>
    </i>
    <i r="1">
      <x v="337"/>
      <x v="317"/>
      <x v="3"/>
      <x v="24"/>
      <x v="3"/>
      <x v="1"/>
      <x v="2"/>
    </i>
    <i r="1">
      <x v="338"/>
      <x v="318"/>
      <x v="2"/>
      <x v="35"/>
      <x v="2"/>
      <x v="1"/>
      <x v="1"/>
    </i>
    <i r="1">
      <x v="340"/>
      <x v="320"/>
      <x v="5"/>
      <x v="37"/>
      <x v="5"/>
      <x v="1"/>
      <x v="1"/>
    </i>
    <i r="1">
      <x v="341"/>
      <x v="321"/>
      <x v="5"/>
      <x v="37"/>
      <x v="5"/>
      <x v="1"/>
      <x v="1"/>
    </i>
    <i r="1">
      <x v="342"/>
      <x v="322"/>
      <x/>
      <x v="9"/>
      <x/>
      <x v="1"/>
      <x v="1"/>
    </i>
    <i r="1">
      <x v="343"/>
      <x v="323"/>
      <x v="5"/>
      <x v="8"/>
      <x v="5"/>
      <x v="1"/>
      <x v="2"/>
    </i>
    <i r="1">
      <x v="344"/>
      <x v="325"/>
      <x v="5"/>
      <x v="8"/>
      <x v="5"/>
      <x v="1"/>
      <x v="2"/>
    </i>
    <i r="1">
      <x v="345"/>
      <x v="326"/>
      <x/>
      <x v="1"/>
      <x/>
      <x v="1"/>
      <x v="2"/>
    </i>
    <i r="1">
      <x v="346"/>
      <x v="327"/>
      <x v="1"/>
      <x v="32"/>
      <x v="1"/>
      <x v="1"/>
      <x v="2"/>
    </i>
    <i r="1">
      <x v="347"/>
      <x v="405"/>
      <x v="2"/>
      <x v="30"/>
      <x v="3"/>
      <x/>
      <x v="2"/>
    </i>
    <i r="3">
      <x v="3"/>
      <x v="20"/>
      <x v="3"/>
      <x/>
      <x v="3"/>
    </i>
    <i r="3">
      <x v="4"/>
      <x v="23"/>
      <x v="3"/>
      <x/>
      <x v="2"/>
    </i>
    <i r="1">
      <x v="348"/>
      <x v="328"/>
      <x v="2"/>
      <x v="10"/>
      <x v="2"/>
      <x v="1"/>
      <x v="2"/>
    </i>
    <i r="1">
      <x v="349"/>
      <x v="408"/>
      <x v="5"/>
      <x v="37"/>
      <x v="5"/>
      <x v="1"/>
      <x v="1"/>
    </i>
    <i r="1">
      <x v="350"/>
      <x v="329"/>
      <x v="2"/>
      <x v="25"/>
      <x v="2"/>
      <x/>
      <x v="2"/>
    </i>
    <i r="3">
      <x v="4"/>
      <x v="21"/>
      <x v="2"/>
      <x/>
      <x v="2"/>
    </i>
    <i r="1">
      <x v="351"/>
      <x v="409"/>
      <x v="5"/>
      <x v="6"/>
      <x v="5"/>
      <x v="1"/>
      <x v="2"/>
    </i>
    <i r="1">
      <x v="352"/>
      <x v="332"/>
      <x v="2"/>
      <x v="10"/>
      <x v="2"/>
      <x v="1"/>
      <x v="2"/>
    </i>
    <i r="1">
      <x v="353"/>
      <x v="333"/>
      <x v="2"/>
      <x v="30"/>
      <x v="2"/>
      <x v="1"/>
      <x v="1"/>
    </i>
    <i r="1">
      <x v="354"/>
      <x v="331"/>
      <x v="5"/>
      <x v="8"/>
      <x v="5"/>
      <x v="1"/>
      <x v="2"/>
    </i>
    <i r="1">
      <x v="355"/>
      <x v="336"/>
      <x v="3"/>
      <x v="26"/>
      <x v="3"/>
      <x v="1"/>
      <x v="2"/>
    </i>
    <i r="1">
      <x v="357"/>
      <x v="338"/>
      <x v="1"/>
      <x v="32"/>
      <x v="1"/>
      <x v="1"/>
      <x v="2"/>
    </i>
    <i r="1">
      <x v="358"/>
      <x v="339"/>
      <x v="5"/>
      <x v="8"/>
      <x v="5"/>
      <x v="1"/>
      <x v="2"/>
    </i>
    <i r="1">
      <x v="359"/>
      <x v="43"/>
      <x v="2"/>
      <x v="15"/>
      <x v="2"/>
      <x v="1"/>
      <x v="3"/>
    </i>
    <i r="1">
      <x v="360"/>
      <x v="373"/>
      <x/>
      <x v="14"/>
      <x v="1"/>
      <x/>
      <x v="1"/>
    </i>
    <i r="3">
      <x v="1"/>
      <x v="32"/>
      <x v="1"/>
      <x/>
      <x/>
    </i>
    <i r="3">
      <x v="4"/>
      <x v="3"/>
      <x v="1"/>
      <x/>
      <x/>
    </i>
    <i r="1">
      <x v="361"/>
      <x v="340"/>
      <x/>
      <x/>
      <x/>
      <x v="1"/>
      <x v="2"/>
    </i>
    <i r="1">
      <x v="362"/>
      <x v="184"/>
      <x v="1"/>
      <x v="13"/>
      <x v="1"/>
      <x/>
      <x/>
    </i>
    <i r="3">
      <x v="2"/>
      <x v="7"/>
      <x v="1"/>
      <x/>
      <x v="2"/>
    </i>
    <i r="1">
      <x v="363"/>
      <x v="341"/>
      <x v="4"/>
      <x v="23"/>
      <x v="4"/>
      <x v="1"/>
      <x v="2"/>
    </i>
    <i r="1">
      <x v="364"/>
      <x v="4"/>
      <x/>
      <x v="4"/>
      <x v="3"/>
      <x/>
      <x/>
    </i>
    <i r="3">
      <x v="1"/>
      <x v="32"/>
      <x v="3"/>
      <x/>
      <x/>
    </i>
    <i r="3">
      <x v="2"/>
      <x v="39"/>
      <x v="3"/>
      <x/>
      <x v="3"/>
    </i>
    <i r="3">
      <x v="3"/>
      <x v="22"/>
      <x v="3"/>
      <x/>
      <x/>
    </i>
    <i r="1">
      <x v="365"/>
      <x v="342"/>
      <x/>
      <x v="34"/>
      <x/>
      <x v="1"/>
      <x v="1"/>
    </i>
    <i r="1">
      <x v="366"/>
      <x v="343"/>
      <x v="3"/>
      <x v="26"/>
      <x v="3"/>
      <x v="1"/>
      <x v="2"/>
    </i>
    <i r="1">
      <x v="367"/>
      <x v="248"/>
      <x v="2"/>
      <x v="7"/>
      <x v="2"/>
      <x/>
      <x v="1"/>
    </i>
    <i r="3">
      <x v="3"/>
      <x v="26"/>
      <x v="2"/>
      <x/>
      <x v="1"/>
    </i>
    <i r="3">
      <x v="5"/>
      <x v="37"/>
      <x v="2"/>
      <x/>
      <x v="1"/>
    </i>
    <i r="1">
      <x v="368"/>
      <x v="344"/>
      <x v="3"/>
      <x v="31"/>
      <x v="3"/>
      <x v="1"/>
      <x v="2"/>
    </i>
    <i r="1">
      <x v="369"/>
      <x v="345"/>
      <x v="1"/>
      <x v="2"/>
      <x v="1"/>
      <x v="1"/>
      <x v="2"/>
    </i>
    <i r="1">
      <x v="370"/>
      <x v="346"/>
      <x/>
      <x v="34"/>
      <x/>
      <x v="1"/>
      <x v="1"/>
    </i>
    <i r="1">
      <x v="371"/>
      <x v="347"/>
      <x v="4"/>
      <x v="21"/>
      <x v="4"/>
      <x v="1"/>
      <x v="2"/>
    </i>
    <i r="1">
      <x v="372"/>
      <x v="189"/>
      <x v="5"/>
      <x v="6"/>
      <x v="5"/>
      <x v="1"/>
      <x v="1"/>
    </i>
    <i r="1">
      <x v="373"/>
      <x v="349"/>
      <x/>
      <x v="13"/>
      <x/>
      <x v="1"/>
      <x v="2"/>
    </i>
    <i r="1">
      <x v="374"/>
      <x v="111"/>
      <x v="3"/>
      <x v="11"/>
      <x v="3"/>
      <x v="1"/>
      <x v="3"/>
    </i>
    <i r="1">
      <x v="375"/>
      <x v="246"/>
      <x/>
      <x v="12"/>
      <x v="3"/>
      <x/>
      <x v="1"/>
    </i>
    <i r="3">
      <x v="2"/>
      <x v="15"/>
      <x v="3"/>
      <x/>
      <x/>
    </i>
    <i r="3">
      <x v="5"/>
      <x v="37"/>
      <x v="3"/>
      <x/>
      <x v="2"/>
    </i>
    <i r="1">
      <x v="376"/>
      <x v="350"/>
      <x v="1"/>
      <x v="2"/>
      <x v="1"/>
      <x v="1"/>
      <x v="2"/>
    </i>
    <i r="1">
      <x v="377"/>
      <x v="352"/>
      <x/>
      <x v="9"/>
      <x/>
      <x v="1"/>
      <x v="2"/>
    </i>
    <i r="1">
      <x v="378"/>
      <x v="351"/>
      <x/>
      <x v="34"/>
      <x/>
      <x v="1"/>
      <x v="2"/>
    </i>
    <i r="1">
      <x v="379"/>
      <x v="354"/>
      <x v="2"/>
      <x v="10"/>
      <x v="2"/>
      <x v="1"/>
      <x v="2"/>
    </i>
    <i r="1">
      <x v="380"/>
      <x v="355"/>
      <x/>
      <x v="1"/>
      <x/>
      <x v="1"/>
      <x v="1"/>
    </i>
    <i r="1">
      <x v="382"/>
      <x v="2"/>
      <x v="5"/>
      <x v="6"/>
      <x v="5"/>
      <x v="1"/>
      <x v="2"/>
    </i>
    <i r="1">
      <x v="383"/>
      <x v="256"/>
      <x v="1"/>
      <x v="13"/>
      <x v="1"/>
      <x v="1"/>
      <x/>
    </i>
    <i r="1">
      <x v="384"/>
      <x v="357"/>
      <x v="1"/>
      <x v="27"/>
      <x v="1"/>
      <x v="1"/>
      <x v="1"/>
    </i>
    <i r="1">
      <x v="385"/>
      <x v="358"/>
      <x v="1"/>
      <x v="32"/>
      <x v="1"/>
      <x v="1"/>
      <x v="1"/>
    </i>
    <i r="1">
      <x v="386"/>
      <x v="359"/>
      <x v="4"/>
      <x v="21"/>
      <x v="4"/>
      <x v="1"/>
      <x v="2"/>
    </i>
    <i r="1">
      <x v="387"/>
      <x v="360"/>
      <x v="5"/>
      <x v="28"/>
      <x v="5"/>
      <x v="1"/>
      <x v="2"/>
    </i>
    <i r="1">
      <x v="388"/>
      <x v="362"/>
      <x v="2"/>
      <x v="10"/>
      <x v="2"/>
      <x/>
      <x v="2"/>
    </i>
    <i r="3">
      <x v="5"/>
      <x v="37"/>
      <x v="2"/>
      <x/>
      <x v="1"/>
    </i>
    <i r="1">
      <x v="389"/>
      <x v="221"/>
      <x v="4"/>
      <x v="23"/>
      <x v="4"/>
      <x v="1"/>
      <x v="2"/>
    </i>
    <i r="1">
      <x v="390"/>
      <x v="50"/>
      <x v="2"/>
      <x v="7"/>
      <x v="2"/>
      <x v="1"/>
      <x/>
    </i>
    <i r="1">
      <x v="391"/>
      <x v="363"/>
      <x v="3"/>
      <x v="26"/>
      <x v="3"/>
      <x v="1"/>
      <x v="2"/>
    </i>
    <i r="1">
      <x v="392"/>
      <x/>
      <x v="2"/>
      <x v="10"/>
      <x v="2"/>
      <x v="1"/>
      <x v="2"/>
    </i>
    <i r="1">
      <x v="393"/>
      <x v="397"/>
      <x v="3"/>
      <x v="20"/>
      <x v="3"/>
      <x v="1"/>
      <x/>
    </i>
    <i r="1">
      <x v="394"/>
      <x v="364"/>
      <x v="4"/>
      <x v="21"/>
      <x v="4"/>
      <x v="1"/>
      <x v="2"/>
    </i>
    <i r="1">
      <x v="395"/>
      <x v="236"/>
      <x v="1"/>
      <x v="27"/>
      <x v="1"/>
      <x/>
      <x v="1"/>
    </i>
    <i r="3">
      <x v="2"/>
      <x v="25"/>
      <x v="1"/>
      <x/>
      <x v="1"/>
    </i>
    <i r="3">
      <x v="3"/>
      <x v="20"/>
      <x v="1"/>
      <x/>
      <x/>
    </i>
    <i r="1">
      <x v="396"/>
      <x v="366"/>
      <x v="3"/>
      <x v="31"/>
      <x v="3"/>
      <x v="1"/>
      <x v="2"/>
    </i>
    <i r="1">
      <x v="397"/>
      <x v="367"/>
      <x/>
      <x v="1"/>
      <x/>
      <x v="1"/>
      <x v="1"/>
    </i>
    <i r="1">
      <x v="399"/>
      <x v="369"/>
      <x v="5"/>
      <x v="37"/>
      <x v="5"/>
      <x v="1"/>
      <x v="1"/>
    </i>
    <i r="1">
      <x v="400"/>
      <x v="379"/>
      <x v="4"/>
      <x v="23"/>
      <x v="4"/>
      <x v="1"/>
      <x v="2"/>
    </i>
    <i r="1">
      <x v="401"/>
      <x v="370"/>
      <x v="4"/>
      <x v="16"/>
      <x v="4"/>
      <x v="1"/>
      <x v="2"/>
    </i>
    <i r="1">
      <x v="402"/>
      <x v="198"/>
      <x v="1"/>
      <x v="27"/>
      <x v="1"/>
      <x v="1"/>
      <x v="1"/>
    </i>
    <i r="1">
      <x v="403"/>
      <x v="372"/>
      <x/>
      <x v="1"/>
      <x/>
      <x v="1"/>
      <x v="2"/>
    </i>
    <i r="1">
      <x v="404"/>
      <x v="374"/>
      <x v="2"/>
      <x v="10"/>
      <x v="2"/>
      <x v="1"/>
      <x v="2"/>
    </i>
    <i r="1">
      <x v="405"/>
      <x v="146"/>
      <x v="1"/>
      <x v="32"/>
      <x v="1"/>
      <x v="1"/>
      <x v="1"/>
    </i>
    <i r="1">
      <x v="406"/>
      <x v="375"/>
      <x v="2"/>
      <x v="10"/>
      <x v="2"/>
      <x v="1"/>
      <x v="2"/>
    </i>
    <i r="1">
      <x v="407"/>
      <x v="376"/>
      <x v="4"/>
      <x v="29"/>
      <x v="4"/>
      <x v="1"/>
      <x/>
    </i>
    <i r="1">
      <x v="408"/>
      <x v="381"/>
      <x v="4"/>
      <x v="29"/>
      <x v="4"/>
      <x v="1"/>
      <x v="2"/>
    </i>
    <i r="1">
      <x v="409"/>
      <x v="377"/>
      <x v="2"/>
      <x v="25"/>
      <x v="2"/>
      <x/>
      <x v="1"/>
    </i>
    <i r="3">
      <x v="3"/>
      <x v="24"/>
      <x v="2"/>
      <x/>
      <x v="1"/>
    </i>
    <i r="1">
      <x v="410"/>
      <x v="378"/>
      <x v="4"/>
      <x v="16"/>
      <x v="4"/>
      <x v="1"/>
      <x v="2"/>
    </i>
    <i r="1">
      <x v="411"/>
      <x v="388"/>
      <x v="1"/>
      <x v="2"/>
      <x v="1"/>
      <x v="1"/>
      <x v="2"/>
    </i>
    <i r="1">
      <x v="412"/>
      <x v="382"/>
      <x/>
      <x v="1"/>
      <x/>
      <x v="1"/>
      <x v="2"/>
    </i>
    <i r="1">
      <x v="414"/>
      <x v="390"/>
      <x v="4"/>
      <x v="21"/>
      <x v="4"/>
      <x v="1"/>
      <x v="2"/>
    </i>
    <i r="1">
      <x v="415"/>
      <x v="385"/>
      <x v="1"/>
      <x v="17"/>
      <x v="1"/>
      <x v="1"/>
      <x v="1"/>
    </i>
    <i r="1">
      <x v="416"/>
      <x v="386"/>
      <x v="1"/>
      <x v="17"/>
      <x v="1"/>
      <x v="1"/>
      <x v="2"/>
    </i>
    <i r="1">
      <x v="417"/>
      <x v="391"/>
      <x v="5"/>
      <x v="37"/>
      <x v="5"/>
      <x v="1"/>
      <x v="1"/>
    </i>
    <i r="1">
      <x v="419"/>
      <x v="282"/>
      <x/>
      <x v="1"/>
      <x/>
      <x v="1"/>
      <x v="2"/>
    </i>
    <i r="1">
      <x v="420"/>
      <x v="387"/>
      <x v="1"/>
      <x v="17"/>
      <x v="1"/>
      <x v="1"/>
      <x v="2"/>
    </i>
    <i r="1">
      <x v="421"/>
      <x v="249"/>
      <x v="3"/>
      <x v="5"/>
      <x v="3"/>
      <x v="1"/>
      <x v="3"/>
    </i>
    <i r="1">
      <x v="422"/>
      <x v="389"/>
      <x v="4"/>
      <x v="23"/>
      <x v="4"/>
      <x v="1"/>
      <x v="2"/>
    </i>
    <i r="1">
      <x v="423"/>
      <x v="423"/>
      <x/>
      <x v="1"/>
      <x/>
      <x v="1"/>
      <x v="2"/>
    </i>
    <i r="1">
      <x v="424"/>
      <x v="424"/>
      <x v="4"/>
      <x v="40"/>
      <x v="4"/>
      <x v="1"/>
      <x v="2"/>
    </i>
    <i r="1">
      <x v="425"/>
      <x v="425"/>
      <x/>
      <x v="17"/>
      <x/>
      <x v="1"/>
      <x v="2"/>
    </i>
    <i r="1">
      <x v="426"/>
      <x v="426"/>
      <x v="4"/>
      <x v="40"/>
      <x v="4"/>
      <x v="1"/>
      <x v="2"/>
    </i>
    <i r="1">
      <x v="427"/>
      <x v="427"/>
      <x v="5"/>
      <x v="41"/>
      <x v="5"/>
      <x v="1"/>
      <x v="1"/>
    </i>
    <i r="1">
      <x v="428"/>
      <x v="428"/>
      <x v="5"/>
      <x v="41"/>
      <x v="5"/>
      <x v="1"/>
      <x v="1"/>
    </i>
    <i r="1">
      <x v="429"/>
      <x v="429"/>
      <x v="3"/>
      <x v="24"/>
      <x v="4"/>
      <x/>
      <x v="2"/>
    </i>
    <i r="3">
      <x v="4"/>
      <x v="40"/>
      <x v="4"/>
      <x/>
      <x/>
    </i>
    <i r="1">
      <x v="430"/>
      <x v="430"/>
      <x v="5"/>
      <x v="42"/>
      <x v="5"/>
      <x v="1"/>
      <x v="1"/>
    </i>
    <i r="1">
      <x v="431"/>
      <x v="431"/>
      <x/>
      <x v="14"/>
      <x/>
      <x v="1"/>
      <x/>
    </i>
    <i r="1">
      <x v="432"/>
      <x v="432"/>
      <x/>
      <x v="17"/>
      <x/>
      <x v="1"/>
      <x v="2"/>
    </i>
    <i r="1">
      <x v="433"/>
      <x v="433"/>
      <x v="4"/>
      <x v="40"/>
      <x v="4"/>
      <x v="1"/>
      <x v="1"/>
    </i>
    <i r="1">
      <x v="434"/>
      <x v="434"/>
      <x/>
      <x v="34"/>
      <x/>
      <x v="1"/>
      <x v="1"/>
    </i>
    <i r="1">
      <x v="435"/>
      <x v="435"/>
      <x/>
      <x v="1"/>
      <x/>
      <x v="1"/>
      <x v="2"/>
    </i>
    <i r="1">
      <x v="436"/>
      <x v="436"/>
      <x v="5"/>
      <x v="42"/>
      <x v="5"/>
      <x v="1"/>
      <x v="2"/>
    </i>
    <i r="1">
      <x v="437"/>
      <x v="438"/>
      <x/>
      <x v="34"/>
      <x/>
      <x v="1"/>
      <x v="2"/>
    </i>
    <i r="1">
      <x v="438"/>
      <x v="439"/>
      <x/>
      <x v="43"/>
      <x/>
      <x v="1"/>
      <x/>
    </i>
    <i r="1">
      <x v="439"/>
      <x v="440"/>
      <x v="4"/>
      <x v="40"/>
      <x v="4"/>
      <x v="1"/>
      <x v="1"/>
    </i>
    <i r="1">
      <x v="440"/>
      <x v="442"/>
      <x/>
      <x v="43"/>
      <x/>
      <x v="1"/>
      <x v="2"/>
    </i>
    <i r="1">
      <x v="441"/>
      <x v="443"/>
      <x v="4"/>
      <x v="23"/>
      <x v="4"/>
      <x v="1"/>
      <x v="1"/>
    </i>
    <i r="1">
      <x v="442"/>
      <x v="444"/>
      <x v="4"/>
      <x v="40"/>
      <x v="4"/>
      <x v="1"/>
      <x v="2"/>
    </i>
    <i r="1">
      <x v="443"/>
      <x v="445"/>
      <x/>
      <x v="17"/>
      <x/>
      <x/>
      <x v="1"/>
    </i>
    <i r="3">
      <x v="4"/>
      <x v="3"/>
      <x v="1"/>
      <x/>
      <x v="1"/>
    </i>
    <i r="1">
      <x v="444"/>
      <x v="446"/>
      <x/>
      <x v="9"/>
      <x/>
      <x v="1"/>
      <x v="2"/>
    </i>
    <i r="1">
      <x v="445"/>
      <x v="447"/>
      <x v="5"/>
      <x v="41"/>
      <x v="5"/>
      <x v="1"/>
      <x v="2"/>
    </i>
    <i r="1">
      <x v="446"/>
      <x v="448"/>
      <x v="4"/>
      <x v="40"/>
      <x v="4"/>
      <x v="1"/>
      <x v="2"/>
    </i>
    <i r="1">
      <x v="447"/>
      <x v="449"/>
      <x/>
      <x v="18"/>
      <x/>
      <x v="1"/>
      <x v="1"/>
    </i>
    <i r="1">
      <x v="448"/>
      <x v="450"/>
      <x v="5"/>
      <x v="41"/>
      <x v="5"/>
      <x v="1"/>
      <x v="1"/>
    </i>
    <i r="1">
      <x v="449"/>
      <x v="451"/>
      <x/>
      <x v="43"/>
      <x/>
      <x v="1"/>
      <x v="2"/>
    </i>
    <i r="1">
      <x v="450"/>
      <x v="452"/>
      <x v="5"/>
      <x v="41"/>
      <x v="5"/>
      <x v="1"/>
      <x v="2"/>
    </i>
    <i r="1">
      <x v="451"/>
      <x v="453"/>
      <x/>
      <x v="43"/>
      <x/>
      <x v="1"/>
      <x v="2"/>
    </i>
    <i r="1">
      <x v="452"/>
      <x v="454"/>
      <x/>
      <x v="18"/>
      <x/>
      <x/>
      <x/>
    </i>
    <i r="3">
      <x v="1"/>
      <x v="30"/>
      <x/>
      <x/>
      <x/>
    </i>
    <i r="1">
      <x v="453"/>
      <x v="455"/>
      <x/>
      <x v="43"/>
      <x/>
      <x/>
      <x v="3"/>
    </i>
    <i r="3">
      <x v="2"/>
      <x v="30"/>
      <x/>
      <x/>
      <x v="2"/>
    </i>
    <i r="3">
      <x v="4"/>
      <x v="23"/>
      <x/>
      <x/>
      <x v="2"/>
    </i>
    <i r="1">
      <x v="454"/>
      <x v="456"/>
      <x v="4"/>
      <x v="40"/>
      <x v="4"/>
      <x v="1"/>
      <x v="2"/>
    </i>
    <i r="1">
      <x v="455"/>
      <x v="457"/>
      <x v="4"/>
      <x v="40"/>
      <x v="1"/>
      <x v="1"/>
      <x v="2"/>
    </i>
    <i r="1">
      <x v="456"/>
      <x v="458"/>
      <x v="5"/>
      <x v="42"/>
      <x v="5"/>
      <x v="1"/>
      <x v="2"/>
    </i>
    <i t="default">
      <x v="2"/>
    </i>
    <i t="grand">
      <x/>
    </i>
  </rowItems>
  <colFields count="1">
    <field x="-2"/>
  </colFields>
  <colItems count="11">
    <i>
      <x/>
    </i>
    <i i="1">
      <x v="1"/>
    </i>
    <i i="2">
      <x v="2"/>
    </i>
    <i i="3">
      <x v="3"/>
    </i>
    <i i="4">
      <x v="4"/>
    </i>
    <i i="5">
      <x v="5"/>
    </i>
    <i i="6">
      <x v="6"/>
    </i>
    <i i="7">
      <x v="7"/>
    </i>
    <i i="8">
      <x v="8"/>
    </i>
    <i i="9">
      <x v="9"/>
    </i>
    <i i="10">
      <x v="10"/>
    </i>
  </colItems>
  <dataFields count="11">
    <dataField name="Orders" fld="8" baseField="7" baseItem="1" numFmtId="3"/>
    <dataField name="Lines" fld="9" baseField="7" baseItem="1" numFmtId="3"/>
    <dataField name="Qty" fld="10" baseField="7" baseItem="1" numFmtId="3"/>
    <dataField name="Sales " fld="11" baseField="7" baseItem="1" numFmtId="164"/>
    <dataField name="Sales / Order" fld="20" baseField="7" baseItem="1" numFmtId="164"/>
    <dataField name="Lines / Order" fld="19" baseField="7" baseItem="2" numFmtId="168"/>
    <dataField name="Qty / Line" fld="21" baseField="7" baseItem="0" numFmtId="168"/>
    <dataField name="Gross Profit" fld="15" baseField="7" baseItem="1" numFmtId="166"/>
    <dataField name="GP %" fld="22" baseField="7" baseItem="1" numFmtId="165"/>
    <dataField name="Net Profit" fld="17" baseField="7" baseItem="1" numFmtId="166"/>
    <dataField name="NP %" fld="23" baseField="7" baseItem="1" numFmtId="165"/>
  </dataFields>
  <formats count="1">
    <format dxfId="0">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r" xr10:uid="{DB61BE73-E4A8-428D-899C-0082D22E43E1}" sourceName="Yr">
  <pivotTables>
    <pivotTable tabId="6" name="PivotTable1"/>
  </pivotTables>
  <data>
    <tabular pivotCacheId="618718384">
      <items count="3">
        <i x="0"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r1" xr10:uid="{928A4D23-72B7-4DC9-ADF7-7423054751AD}" sourceName="Yr">
  <pivotTables>
    <pivotTable tabId="7" name="PivotTable2"/>
  </pivotTables>
  <data>
    <tabular pivotCacheId="612962578" sortOrder="descending">
      <items count="3">
        <i x="2" s="1"/>
        <i x="1"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wningReg" xr10:uid="{12DADD27-77AA-4EC0-AE07-7ED15CE77035}" sourceName="OwningReg">
  <pivotTables>
    <pivotTable tabId="7" name="PivotTable2"/>
  </pivotTables>
  <data>
    <tabular pivotCacheId="612962578">
      <items count="6">
        <i x="5" s="1"/>
        <i x="2" s="1"/>
        <i x="3" s="1"/>
        <i x="0" s="1"/>
        <i x="1" s="1"/>
        <i x="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 xr10:uid="{35951402-9B26-490B-BA3A-F05A6EF1FA60}" sourceName="SalesRep">
  <pivotTables>
    <pivotTable tabId="7" name="PivotTable2"/>
  </pivotTables>
  <data>
    <tabular pivotCacheId="612962578">
      <items count="42">
        <i x="12" s="1"/>
        <i x="15" s="1"/>
        <i x="37" s="1"/>
        <i x="21" s="1"/>
        <i x="25" s="1"/>
        <i x="38" s="1"/>
        <i x="32" s="1"/>
        <i x="7" s="1"/>
        <i x="18" s="1"/>
        <i x="5" s="1"/>
        <i x="19" s="1"/>
        <i x="10" s="1"/>
        <i x="24" s="1"/>
        <i x="36" s="1"/>
        <i x="13" s="1"/>
        <i x="3" s="1"/>
        <i x="2" s="1"/>
        <i x="41" s="1"/>
        <i x="23" s="1"/>
        <i x="35" s="1"/>
        <i x="4" s="1"/>
        <i x="6" s="1"/>
        <i x="29" s="1"/>
        <i x="8" s="1"/>
        <i x="11" s="1"/>
        <i x="14" s="1"/>
        <i x="0" s="1"/>
        <i x="26" s="1"/>
        <i x="27" s="1"/>
        <i x="1" s="1"/>
        <i x="39" s="1"/>
        <i x="33" s="1"/>
        <i x="20" s="1"/>
        <i x="16" s="1"/>
        <i x="31" s="1"/>
        <i x="17" s="1"/>
        <i x="30" s="1"/>
        <i x="9" s="1"/>
        <i x="22" s="1"/>
        <i x="34" s="1"/>
        <i x="28" s="1"/>
        <i x="4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Type1" xr10:uid="{68E579BB-6FB5-47F2-BE46-AD9FC66961FC}" sourceName="CustType">
  <pivotTables>
    <pivotTable tabId="7" name="PivotTable2"/>
  </pivotTables>
  <data>
    <tabular pivotCacheId="612962578">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Name" xr10:uid="{117B20A0-F451-4CD5-9F78-C0071A48F1B9}" sourceName="RegionName">
  <pivotTables>
    <pivotTable tabId="6" name="PivotTable1"/>
  </pivotTables>
  <data>
    <tabular pivotCacheId="618718384">
      <items count="6">
        <i x="3" s="1"/>
        <i x="2" s="1"/>
        <i x="4" s="1"/>
        <i x="0" s="1"/>
        <i x="1"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Rep" xr10:uid="{8A1A7605-80B8-49DB-AEB6-9E35B5F14690}" sourceName="AccountRep">
  <pivotTables>
    <pivotTable tabId="6" name="PivotTable1"/>
  </pivotTables>
  <data>
    <tabular pivotCacheId="618718384">
      <items count="44">
        <i x="28" s="1"/>
        <i x="17" s="1"/>
        <i x="20" s="1"/>
        <i x="38" s="1"/>
        <i x="4" s="1"/>
        <i x="29" s="1"/>
        <i x="39" s="1"/>
        <i x="34" s="1"/>
        <i x="10" s="1"/>
        <i x="24" s="1"/>
        <i x="7" s="1"/>
        <i x="25" s="1"/>
        <i x="12" s="1"/>
        <i x="13" s="1"/>
        <i x="37" s="1"/>
        <i x="18" s="1"/>
        <i x="3" s="1"/>
        <i x="2" s="1"/>
        <i x="42" s="1"/>
        <i x="27" s="1"/>
        <i x="36" s="1"/>
        <i x="6" s="1"/>
        <i x="9" s="1"/>
        <i x="33" s="1"/>
        <i x="11" s="1"/>
        <i x="15" s="1"/>
        <i x="19" s="1"/>
        <i x="0" s="1"/>
        <i x="30" s="1"/>
        <i x="16" s="1"/>
        <i x="1" s="1"/>
        <i x="40" s="1"/>
        <i x="14" s="1"/>
        <i x="26" s="1"/>
        <i x="21" s="1"/>
        <i x="43" s="1"/>
        <i x="5" s="1"/>
        <i x="23" s="1"/>
        <i x="32" s="1"/>
        <i x="8" s="1"/>
        <i x="22" s="1"/>
        <i x="35" s="1"/>
        <i x="31" s="1"/>
        <i x="4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wningRegionName" xr10:uid="{708D628C-CCC4-4965-A078-5C8645281CC2}" sourceName="OwningRegionName">
  <pivotTables>
    <pivotTable tabId="6" name="PivotTable1"/>
  </pivotTables>
  <data>
    <tabular pivotCacheId="618718384">
      <items count="6">
        <i x="5" s="1"/>
        <i x="2" s="1"/>
        <i x="3" s="1"/>
        <i x="0" s="1"/>
        <i x="1" s="1"/>
        <i x="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Type" xr10:uid="{CAFF385B-509E-47C7-872B-71BB5CE34D04}" sourceName="CustType">
  <pivotTables>
    <pivotTable tabId="6" name="PivotTable1"/>
  </pivotTables>
  <data>
    <tabular pivotCacheId="618718384">
      <items count="2">
        <i x="1"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Segment" xr10:uid="{BDEDBF91-CEA5-4344-A45D-0666E17F1745}" sourceName="CustSegment">
  <pivotTables>
    <pivotTable tabId="6" name="PivotTable1"/>
  </pivotTables>
  <data>
    <tabular pivotCacheId="618718384" sortOrder="descending">
      <items count="4">
        <i x="3" s="1"/>
        <i x="0" s="1"/>
        <i x="1" s="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nkSales" xr10:uid="{B10E5F3A-2D69-49B1-97D3-8B0089E98E61}" sourceName="RankSales">
  <pivotTables>
    <pivotTable tabId="7" name="PivotTable2"/>
  </pivotTables>
  <data>
    <tabular pivotCacheId="612962578">
      <items count="416">
        <i x="110" s="1"/>
        <i x="322" s="1"/>
        <i x="53" s="1"/>
        <i x="172" s="1"/>
        <i x="237" s="1"/>
        <i x="182" s="1"/>
        <i x="309" s="1"/>
        <i x="253" s="1"/>
        <i x="71" s="1"/>
        <i x="374" s="1"/>
        <i x="294" s="1"/>
        <i x="4" s="1"/>
        <i x="331" s="1"/>
        <i x="228" s="1"/>
        <i x="157" s="1"/>
        <i x="147" s="1"/>
        <i x="221" s="1"/>
        <i x="292" s="1"/>
        <i x="206" s="1"/>
        <i x="8" s="1"/>
        <i x="89" s="1"/>
        <i x="330" s="1"/>
        <i x="186" s="1"/>
        <i x="16" s="1"/>
        <i x="319" s="1"/>
        <i x="348" s="1"/>
        <i x="242" s="1"/>
        <i x="27" s="1"/>
        <i x="12" s="1"/>
        <i x="168" s="1"/>
        <i x="277" s="1"/>
        <i x="246" s="1"/>
        <i x="69" s="1"/>
        <i x="141" s="1"/>
        <i x="265" s="1"/>
        <i x="36" s="1"/>
        <i x="48" s="1"/>
        <i x="111" s="1"/>
        <i x="21" s="1"/>
        <i x="343" s="1"/>
        <i x="5" s="1"/>
        <i x="219" s="1"/>
        <i x="61" s="1"/>
        <i x="346" s="1"/>
        <i x="408" s="1"/>
        <i x="412" s="1"/>
        <i x="184" s="1"/>
        <i x="42" s="1"/>
        <i x="362" s="1"/>
        <i x="25" s="1"/>
        <i x="371" s="1"/>
        <i x="232" s="1"/>
        <i x="202" s="1"/>
        <i x="3" s="1"/>
        <i x="325" s="1"/>
        <i x="235" s="1"/>
        <i x="338" s="1"/>
        <i x="126" s="1"/>
        <i x="54" s="1"/>
        <i x="99" s="1"/>
        <i x="77" s="1"/>
        <i x="282" s="1"/>
        <i x="88" s="1"/>
        <i x="148" s="1"/>
        <i x="123" s="1"/>
        <i x="87" s="1"/>
        <i x="274" s="1"/>
        <i x="134" s="1"/>
        <i x="35" s="1"/>
        <i x="187" s="1"/>
        <i x="109" s="1"/>
        <i x="342" s="1"/>
        <i x="139" s="1"/>
        <i x="193" s="1"/>
        <i x="229" s="1"/>
        <i x="151" s="1"/>
        <i x="135" s="1"/>
        <i x="180" s="1"/>
        <i x="262" s="1"/>
        <i x="188" s="1"/>
        <i x="295" s="1"/>
        <i x="75" s="1"/>
        <i x="40" s="1"/>
        <i x="243" s="1"/>
        <i x="313" s="1"/>
        <i x="320" s="1"/>
        <i x="170" s="1"/>
        <i x="47" s="1"/>
        <i x="302" s="1"/>
        <i x="185" s="1"/>
        <i x="51" s="1"/>
        <i x="152" s="1"/>
        <i x="200" s="1"/>
        <i x="59" s="1"/>
        <i x="162" s="1"/>
        <i x="159" s="1"/>
        <i x="389" s="1"/>
        <i x="355" s="1"/>
        <i x="191" s="1"/>
        <i x="266" s="1"/>
        <i x="130" s="1"/>
        <i x="158" s="1"/>
        <i x="137" s="1"/>
        <i x="83" s="1"/>
        <i x="360" s="1"/>
        <i x="96" s="1"/>
        <i x="52" s="1"/>
        <i x="280" s="1"/>
        <i x="225" s="1"/>
        <i x="125" s="1"/>
        <i x="173" s="1"/>
        <i x="1" s="1"/>
        <i x="50" s="1"/>
        <i x="214" s="1"/>
        <i x="19" s="1"/>
        <i x="189" s="1"/>
        <i x="248" s="1"/>
        <i x="227" s="1"/>
        <i x="270" s="1"/>
        <i x="164" s="1"/>
        <i x="288" s="1"/>
        <i x="255" s="1"/>
        <i x="303" s="1"/>
        <i x="149" s="1"/>
        <i x="194" s="1"/>
        <i x="287" s="1"/>
        <i x="23" s="1"/>
        <i x="339" s="1"/>
        <i x="140" s="1"/>
        <i x="224" s="1"/>
        <i x="203" s="1"/>
        <i x="269" s="1"/>
        <i x="370" s="1"/>
        <i x="181" s="1"/>
        <i x="146" s="1"/>
        <i x="201" s="1"/>
        <i x="329" s="1"/>
        <i x="62" s="1"/>
        <i x="108" s="1"/>
        <i x="29" s="1"/>
        <i x="86" s="1"/>
        <i x="161" s="1"/>
        <i x="405" s="1"/>
        <i x="195" s="1"/>
        <i x="174" s="1"/>
        <i x="142" s="1"/>
        <i x="97" s="1"/>
        <i x="6" s="1"/>
        <i x="324" s="1"/>
        <i x="336" s="1"/>
        <i x="328" s="1"/>
        <i x="230" s="1"/>
        <i x="14" s="1"/>
        <i x="311" s="1"/>
        <i x="136" s="1"/>
        <i x="290" s="1"/>
        <i x="82" s="1"/>
        <i x="116" s="1"/>
        <i x="257" s="1"/>
        <i x="9" s="1"/>
        <i x="352" s="1"/>
        <i x="327" s="1"/>
        <i x="207" s="1"/>
        <i x="34" s="1"/>
        <i x="363" s="1"/>
        <i x="57" s="1"/>
        <i x="120" s="1"/>
        <i x="38" s="1"/>
        <i x="364" s="1"/>
        <i x="267" s="1"/>
        <i x="44" s="1"/>
        <i x="58" s="1"/>
        <i x="323" s="1"/>
        <i x="101" s="1"/>
        <i x="315" s="1"/>
        <i x="78" s="1"/>
        <i x="275" s="1"/>
        <i x="212" s="1"/>
        <i x="165" s="1"/>
        <i x="333" s="1"/>
        <i x="107" s="1"/>
        <i x="260" s="1"/>
        <i x="92" s="1"/>
        <i x="258" s="1"/>
        <i x="178" s="1"/>
        <i x="84" s="1"/>
        <i x="358" s="1"/>
        <i x="177" s="1"/>
        <i x="72" s="1"/>
        <i x="335" s="1"/>
        <i x="56" s="1"/>
        <i x="215" s="1"/>
        <i x="171" s="1"/>
        <i x="226" s="1"/>
        <i x="304" s="1"/>
        <i x="245" s="1"/>
        <i x="113" s="1"/>
        <i x="300" s="1"/>
        <i x="43" s="1"/>
        <i x="341" s="1"/>
        <i x="73" s="1"/>
        <i x="37" s="1"/>
        <i x="175" s="1"/>
        <i x="31" s="1"/>
        <i x="24" s="1"/>
        <i x="284" s="1"/>
        <i x="372" s="1"/>
        <i x="261" s="1"/>
        <i x="145" s="1"/>
        <i x="273" s="1"/>
        <i x="91" s="1"/>
        <i x="124" s="1"/>
        <i x="67" s="1"/>
        <i x="264" s="1"/>
        <i x="0" s="1"/>
        <i x="321" s="1"/>
        <i x="183" s="1"/>
        <i x="367" s="1"/>
        <i x="310" s="1"/>
        <i x="286" s="1"/>
        <i x="131" s="1"/>
        <i x="291" s="1"/>
        <i x="143" s="1"/>
        <i x="347" s="1"/>
        <i x="153" s="1"/>
        <i x="121" s="1"/>
        <i x="197" s="1"/>
        <i x="318" s="1"/>
        <i x="285" s="1"/>
        <i x="39" s="1"/>
        <i x="276" s="1"/>
        <i x="81" s="1"/>
        <i x="314" s="1"/>
        <i x="218" s="1"/>
        <i x="268" s="1"/>
        <i x="298" s="1"/>
        <i x="317" s="1"/>
        <i x="209" s="1"/>
        <i x="340" s="1"/>
        <i x="30" s="1"/>
        <i x="357" s="1"/>
        <i x="238" s="1"/>
        <i x="236" s="1"/>
        <i x="138" s="1"/>
        <i x="233" s="1"/>
        <i x="80" s="1"/>
        <i x="76" s="1"/>
        <i x="169" s="1"/>
        <i x="144" s="1"/>
        <i x="366" s="1"/>
        <i x="15" s="1"/>
        <i x="74" s="1"/>
        <i x="114" s="1"/>
        <i x="263" s="1"/>
        <i x="196" s="1"/>
        <i x="368" s="1"/>
        <i x="150" s="1"/>
        <i x="353" s="1"/>
        <i x="305" s="1"/>
        <i x="279" s="1"/>
        <i x="106" s="1"/>
        <i x="46" s="1"/>
        <i x="293" s="1"/>
        <i x="296" s="1"/>
        <i x="244" s="1"/>
        <i x="154" s="1"/>
        <i x="211" s="1"/>
        <i x="217" s="1"/>
        <i x="356" s="1"/>
        <i x="332" s="1"/>
        <i x="231" s="1"/>
        <i x="132" s="1"/>
        <i x="112" s="1"/>
        <i x="98" s="1"/>
        <i x="241" s="1"/>
        <i x="250" s="1"/>
        <i x="93" s="1"/>
        <i x="222" s="1"/>
        <i x="234" s="1"/>
        <i x="100" s="1"/>
        <i x="373" s="1"/>
        <i x="393" s="1"/>
        <i x="375" s="1"/>
        <i x="117" s="1"/>
        <i x="259" s="1"/>
        <i x="32" s="1"/>
        <i x="299" s="1"/>
        <i x="344" s="1"/>
        <i x="240" s="1"/>
        <i x="351" s="1"/>
        <i x="361" s="1"/>
        <i x="256" s="1"/>
        <i x="20" s="1"/>
        <i x="155" s="1"/>
        <i x="95" s="1"/>
        <i x="216" s="1"/>
        <i x="306" s="1"/>
        <i x="205" s="1"/>
        <i x="2" s="1"/>
        <i x="17" s="1"/>
        <i x="167" s="1"/>
        <i x="198" s="1"/>
        <i x="210" s="1"/>
        <i x="129" s="1"/>
        <i x="388" s="1"/>
        <i x="271" s="1"/>
        <i x="350" s="1"/>
        <i x="223" s="1"/>
        <i x="247" s="1"/>
        <i x="104" s="1"/>
        <i x="68" s="1"/>
        <i x="192" s="1"/>
        <i x="272" s="1"/>
        <i x="66" s="1"/>
        <i x="283" s="1"/>
        <i x="354" s="1"/>
        <i x="55" s="1"/>
        <i x="251" s="1"/>
        <i x="13" s="1"/>
        <i x="281" s="1"/>
        <i x="190" s="1"/>
        <i x="337" s="1"/>
        <i x="33" s="1"/>
        <i x="345" s="1"/>
        <i x="166" s="1"/>
        <i x="254" s="1"/>
        <i x="22" s="1"/>
        <i x="163" s="1"/>
        <i x="278" s="1"/>
        <i x="115" s="1"/>
        <i x="133" s="1"/>
        <i x="156" s="1"/>
        <i x="28" s="1"/>
        <i x="199" s="1"/>
        <i x="85" s="1"/>
        <i x="41" s="1"/>
        <i x="208" s="1"/>
        <i x="63" s="1"/>
        <i x="204" s="1"/>
        <i x="60" s="1"/>
        <i x="334" s="1"/>
        <i x="359" s="1"/>
        <i x="179" s="1"/>
        <i x="308" s="1"/>
        <i x="326" s="1"/>
        <i x="289" s="1"/>
        <i x="213" s="1"/>
        <i x="301" s="1"/>
        <i x="312" s="1"/>
        <i x="90" s="1"/>
        <i x="365" s="1"/>
        <i x="70" s="1"/>
        <i x="65" s="1"/>
        <i x="252" s="1"/>
        <i x="49" s="1"/>
        <i x="10" s="1"/>
        <i x="176" s="1"/>
        <i x="11" s="1"/>
        <i x="127" s="1"/>
        <i x="102" s="1"/>
        <i x="118" s="1"/>
        <i x="94" s="1"/>
        <i x="122" s="1"/>
        <i x="64" s="1"/>
        <i x="239" s="1"/>
        <i x="316" s="1"/>
        <i x="45" s="1"/>
        <i x="160" s="1"/>
        <i x="307" s="1"/>
        <i x="26" s="1"/>
        <i x="249" s="1"/>
        <i x="128" s="1"/>
        <i x="297" s="1"/>
        <i x="79" s="1"/>
        <i x="369" s="1"/>
        <i x="7" s="1"/>
        <i x="349" s="1"/>
        <i x="105" s="1"/>
        <i x="18" s="1"/>
        <i x="220" s="1"/>
        <i x="103" s="1"/>
        <i x="119" s="1"/>
        <i x="398" s="1"/>
        <i x="381" s="1"/>
        <i x="403" s="1"/>
        <i x="382" s="1"/>
        <i x="401" s="1"/>
        <i x="397" s="1"/>
        <i x="396" s="1"/>
        <i x="404" s="1"/>
        <i x="386" s="1"/>
        <i x="394" s="1"/>
        <i x="385" s="1"/>
        <i x="379" s="1"/>
        <i x="377" s="1"/>
        <i x="391" s="1"/>
        <i x="395" s="1"/>
        <i x="376" s="1"/>
        <i x="399" s="1"/>
        <i x="392" s="1"/>
        <i x="402" s="1"/>
        <i x="384" s="1"/>
        <i x="380" s="1"/>
        <i x="383" s="1"/>
        <i x="390" s="1"/>
        <i x="387" s="1"/>
        <i x="378" s="1"/>
        <i x="400" s="1"/>
        <i x="415" s="1"/>
        <i x="414" s="1"/>
        <i x="406" s="1"/>
        <i x="413" s="1"/>
        <i x="407" s="1"/>
        <i x="411" s="1"/>
        <i x="409" s="1"/>
        <i x="41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nkGrossProfit" xr10:uid="{95E76A4D-63EA-472C-8520-475FFE865657}" sourceName="RankGrossProfit">
  <pivotTables>
    <pivotTable tabId="7" name="PivotTable2"/>
  </pivotTables>
  <data>
    <tabular pivotCacheId="612962578">
      <items count="416">
        <i x="172" s="1"/>
        <i x="89" s="1"/>
        <i x="237" s="1"/>
        <i x="53" s="1"/>
        <i x="374" s="1"/>
        <i x="309" s="1"/>
        <i x="206" s="1"/>
        <i x="42" s="1"/>
        <i x="221" s="1"/>
        <i x="69" s="1"/>
        <i x="294" s="1"/>
        <i x="168" s="1"/>
        <i x="110" s="1"/>
        <i x="265" s="1"/>
        <i x="4" s="1"/>
        <i x="330" s="1"/>
        <i x="71" s="1"/>
        <i x="12" s="1"/>
        <i x="186" s="1"/>
        <i x="5" s="1"/>
        <i x="322" s="1"/>
        <i x="346" s="1"/>
        <i x="348" s="1"/>
        <i x="253" s="1"/>
        <i x="292" s="1"/>
        <i x="157" s="1"/>
        <i x="27" s="1"/>
        <i x="188" s="1"/>
        <i x="25" s="1"/>
        <i x="147" s="1"/>
        <i x="141" s="1"/>
        <i x="182" s="1"/>
        <i x="16" s="1"/>
        <i x="342" s="1"/>
        <i x="111" s="1"/>
        <i x="36" s="1"/>
        <i x="148" s="1"/>
        <i x="362" s="1"/>
        <i x="331" s="1"/>
        <i x="229" s="1"/>
        <i x="8" s="1"/>
        <i x="338" s="1"/>
        <i x="3" s="1"/>
        <i x="123" s="1"/>
        <i x="242" s="1"/>
        <i x="180" s="1"/>
        <i x="35" s="1"/>
        <i x="246" s="1"/>
        <i x="170" s="1"/>
        <i x="295" s="1"/>
        <i x="193" s="1"/>
        <i x="235" s="1"/>
        <i x="61" s="1"/>
        <i x="380" s="1"/>
        <i x="152" s="1"/>
        <i x="343" s="1"/>
        <i x="280" s="1"/>
        <i x="319" s="1"/>
        <i x="313" s="1"/>
        <i x="262" s="1"/>
        <i x="228" s="1"/>
        <i x="202" s="1"/>
        <i x="51" s="1"/>
        <i x="159" s="1"/>
        <i x="134" s="1"/>
        <i x="393" s="1"/>
        <i x="277" s="1"/>
        <i x="126" s="1"/>
        <i x="360" s="1"/>
        <i x="384" s="1"/>
        <i x="219" s="1"/>
        <i x="355" s="1"/>
        <i x="266" s="1"/>
        <i x="282" s="1"/>
        <i x="88" s="1"/>
        <i x="158" s="1"/>
        <i x="371" s="1"/>
        <i x="189" s="1"/>
        <i x="96" s="1"/>
        <i x="125" s="1"/>
        <i x="87" s="1"/>
        <i x="274" s="1"/>
        <i x="83" s="1"/>
        <i x="187" s="1"/>
        <i x="214" s="1"/>
        <i x="151" s="1"/>
        <i x="48" s="1"/>
        <i x="135" s="1"/>
        <i x="75" s="1"/>
        <i x="255" s="1"/>
        <i x="164" s="1"/>
        <i x="21" s="1"/>
        <i x="99" s="1"/>
        <i x="47" s="1"/>
        <i x="302" s="1"/>
        <i x="185" s="1"/>
        <i x="200" s="1"/>
        <i x="184" s="1"/>
        <i x="325" s="1"/>
        <i x="287" s="1"/>
        <i x="54" s="1"/>
        <i x="108" s="1"/>
        <i x="227" s="1"/>
        <i x="59" s="1"/>
        <i x="29" s="1"/>
        <i x="339" s="1"/>
        <i x="77" s="1"/>
        <i x="203" s="1"/>
        <i x="329" s="1"/>
        <i x="19" s="1"/>
        <i x="140" s="1"/>
        <i x="139" s="1"/>
        <i x="303" s="1"/>
        <i x="109" s="1"/>
        <i x="270" s="1"/>
        <i x="191" s="1"/>
        <i x="370" s="1"/>
        <i x="288" s="1"/>
        <i x="40" s="1"/>
        <i x="130" s="1"/>
        <i x="243" s="1"/>
        <i x="181" s="1"/>
        <i x="52" s="1"/>
        <i x="225" s="1"/>
        <i x="6" s="1"/>
        <i x="173" s="1"/>
        <i x="195" s="1"/>
        <i x="162" s="1"/>
        <i x="232" s="1"/>
        <i x="1" s="1"/>
        <i x="248" s="1"/>
        <i x="23" s="1"/>
        <i x="399" s="1"/>
        <i x="97" s="1"/>
        <i x="136" s="1"/>
        <i x="328" s="1"/>
        <i x="14" s="1"/>
        <i x="336" s="1"/>
        <i x="62" s="1"/>
        <i x="230" s="1"/>
        <i x="174" s="1"/>
        <i x="320" s="1"/>
        <i x="9" s="1"/>
        <i x="327" s="1"/>
        <i x="137" s="1"/>
        <i x="207" s="1"/>
        <i x="50" s="1"/>
        <i x="324" s="1"/>
        <i x="323" s="1"/>
        <i x="34" s="1"/>
        <i x="120" s="1"/>
        <i x="364" s="1"/>
        <i x="38" s="1"/>
        <i x="149" s="1"/>
        <i x="194" s="1"/>
        <i x="267" s="1"/>
        <i x="44" s="1"/>
        <i x="57" s="1"/>
        <i x="78" s="1"/>
        <i x="269" s="1"/>
        <i x="275" s="1"/>
        <i x="82" s="1"/>
        <i x="165" s="1"/>
        <i x="245" s="1"/>
        <i x="58" s="1"/>
        <i x="56" s="1"/>
        <i x="311" s="1"/>
        <i x="335" s="1"/>
        <i x="201" s="1"/>
        <i x="171" s="1"/>
        <i x="116" s="1"/>
        <i x="372" s="1"/>
        <i x="175" s="1"/>
        <i x="86" s="1"/>
        <i x="37" s="1"/>
        <i x="84" s="1"/>
        <i x="161" s="1"/>
        <i x="363" s="1"/>
        <i x="226" s="1"/>
        <i x="178" s="1"/>
        <i x="73" s="1"/>
        <i x="333" s="1"/>
        <i x="24" s="1"/>
        <i x="101" s="1"/>
        <i x="347" s="1"/>
        <i x="224" s="1"/>
        <i x="261" s="1"/>
        <i x="31" s="1"/>
        <i x="91" s="1"/>
        <i x="124" s="1"/>
        <i x="284" s="1"/>
        <i x="291" s="1"/>
        <i x="367" s="1"/>
        <i x="0" s="1"/>
        <i x="67" s="1"/>
        <i x="177" s="1"/>
        <i x="264" s="1"/>
        <i x="212" s="1"/>
        <i x="310" s="1"/>
        <i x="143" s="1"/>
        <i x="321" s="1"/>
        <i x="183" s="1"/>
        <i x="285" s="1"/>
        <i x="131" s="1"/>
        <i x="113" s="1"/>
        <i x="121" s="1"/>
        <i x="318" s="1"/>
        <i x="72" s="1"/>
        <i x="142" s="1"/>
        <i x="273" s="1"/>
        <i x="39" s="1"/>
        <i x="340" s="1"/>
        <i x="92" s="1"/>
        <i x="358" s="1"/>
        <i x="341" s="1"/>
        <i x="300" s="1"/>
        <i x="257" s="1"/>
        <i x="238" s="1"/>
        <i x="366" s="1"/>
        <i x="169" s="1"/>
        <i x="276" s="1"/>
        <i x="30" s="1"/>
        <i x="352" s="1"/>
        <i x="218" s="1"/>
        <i x="236" s="1"/>
        <i x="357" s="1"/>
        <i x="74" s="1"/>
        <i x="107" s="1"/>
        <i x="244" s="1"/>
        <i x="15" s="1"/>
        <i x="368" s="1"/>
        <i x="353" s="1"/>
        <i x="314" s="1"/>
        <i x="263" s="1"/>
        <i x="144" s="1"/>
        <i x="138" s="1"/>
        <i x="211" s="1"/>
        <i x="154" s="1"/>
        <i x="305" s="1"/>
        <i x="317" s="1"/>
        <i x="106" s="1"/>
        <i x="332" s="1"/>
        <i x="93" s="1"/>
        <i x="112" s="1"/>
        <i x="114" s="1"/>
        <i x="153" s="1"/>
        <i x="293" s="1"/>
        <i x="222" s="1"/>
        <i x="290" s="1"/>
        <i x="375" s="1"/>
        <i x="260" s="1"/>
        <i x="132" s="1"/>
        <i x="356" s="1"/>
        <i x="76" s="1"/>
        <i x="32" s="1"/>
        <i x="234" s="1"/>
        <i x="215" s="1"/>
        <i x="81" s="1"/>
        <i x="304" s="1"/>
        <i x="373" s="1"/>
        <i x="95" s="1"/>
        <i x="259" s="1"/>
        <i x="258" s="1"/>
        <i x="150" s="1"/>
        <i x="20" s="1"/>
        <i x="46" s="1"/>
        <i x="250" s="1"/>
        <i x="298" s="1"/>
        <i x="217" s="1"/>
        <i x="306" s="1"/>
        <i x="17" s="1"/>
        <i x="279" s="1"/>
        <i x="145" s="1"/>
        <i x="117" s="1"/>
        <i x="240" s="1"/>
        <i x="397" s="1"/>
        <i x="210" s="1"/>
        <i x="129" s="1"/>
        <i x="2" s="1"/>
        <i x="256" s="1"/>
        <i x="205" s="1"/>
        <i x="231" s="1"/>
        <i x="351" s="1"/>
        <i x="155" s="1"/>
        <i x="216" s="1"/>
        <i x="192" s="1"/>
        <i x="344" s="1"/>
        <i x="247" s="1"/>
        <i x="198" s="1"/>
        <i x="98" s="1"/>
        <i x="286" s="1"/>
        <i x="13" s="1"/>
        <i x="299" s="1"/>
        <i x="283" s="1"/>
        <i x="337" s="1"/>
        <i x="233" s="1"/>
        <i x="80" s="1"/>
        <i x="66" s="1"/>
        <i x="251" s="1"/>
        <i x="33" s="1"/>
        <i x="43" s="1"/>
        <i x="55" s="1"/>
        <i x="281" s="1"/>
        <i x="196" s="1"/>
        <i x="345" s="1"/>
        <i x="156" s="1"/>
        <i x="350" s="1"/>
        <i x="68" s="1"/>
        <i x="166" s="1"/>
        <i x="22" s="1"/>
        <i x="278" s="1"/>
        <i x="28" s="1"/>
        <i x="167" s="1"/>
        <i x="190" s="1"/>
        <i x="254" s="1"/>
        <i x="296" s="1"/>
        <i x="63" s="1"/>
        <i x="209" s="1"/>
        <i x="334" s="1"/>
        <i x="199" s="1"/>
        <i x="241" s="1"/>
        <i x="115" s="1"/>
        <i x="60" s="1"/>
        <i x="133" s="1"/>
        <i x="204" s="1"/>
        <i x="359" s="1"/>
        <i x="197" s="1"/>
        <i x="361" s="1"/>
        <i x="90" s="1"/>
        <i x="213" s="1"/>
        <i x="289" s="1"/>
        <i x="70" s="1"/>
        <i x="365" s="1"/>
        <i x="163" s="1"/>
        <i x="41" s="1"/>
        <i x="312" s="1"/>
        <i x="65" s="1"/>
        <i x="11" s="1"/>
        <i x="49" s="1"/>
        <i x="377" s="1"/>
        <i x="271" s="1"/>
        <i x="223" s="1"/>
        <i x="10" s="1"/>
        <i x="104" s="1"/>
        <i x="252" s="1"/>
        <i x="176" s="1"/>
        <i x="301" s="1"/>
        <i x="100" s="1"/>
        <i x="354" s="1"/>
        <i x="208" s="1"/>
        <i x="122" s="1"/>
        <i x="102" s="1"/>
        <i x="127" s="1"/>
        <i x="272" s="1"/>
        <i x="316" s="1"/>
        <i x="94" s="1"/>
        <i x="64" s="1"/>
        <i x="160" s="1"/>
        <i x="249" s="1"/>
        <i x="239" s="1"/>
        <i x="26" s="1"/>
        <i x="179" s="1"/>
        <i x="308" s="1"/>
        <i x="297" s="1"/>
        <i x="128" s="1"/>
        <i x="307" s="1"/>
        <i x="118" s="1"/>
        <i x="45" s="1"/>
        <i x="326" s="1"/>
        <i x="79" s="1"/>
        <i x="369" s="1"/>
        <i x="7" s="1"/>
        <i x="105" s="1"/>
        <i x="18" s="1"/>
        <i x="349" s="1"/>
        <i x="220" s="1"/>
        <i x="103" s="1"/>
        <i x="119" s="1"/>
        <i x="315" s="1"/>
        <i x="268" s="1"/>
        <i x="146" s="1"/>
        <i x="85" s="1"/>
        <i x="402" s="1"/>
        <i x="395" s="1"/>
        <i x="385" s="1"/>
        <i x="389" s="1"/>
        <i x="388" s="1"/>
        <i x="386" s="1"/>
        <i x="394" s="1"/>
        <i x="390" s="1"/>
        <i x="382" s="1"/>
        <i x="404" s="1"/>
        <i x="405" s="1"/>
        <i x="403" s="1"/>
        <i x="392" s="1"/>
        <i x="387" s="1"/>
        <i x="381" s="1"/>
        <i x="396" s="1"/>
        <i x="400" s="1"/>
        <i x="378" s="1"/>
        <i x="376" s="1"/>
        <i x="407" s="1"/>
        <i x="398" s="1"/>
        <i x="391" s="1"/>
        <i x="383" s="1"/>
        <i x="406" s="1"/>
        <i x="379" s="1"/>
        <i x="401" s="1"/>
        <i x="413" s="1"/>
        <i x="408" s="1"/>
        <i x="410" s="1"/>
        <i x="415" s="1"/>
        <i x="414" s="1"/>
        <i x="411" s="1"/>
        <i x="409" s="1"/>
        <i x="41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nkNetProfit" xr10:uid="{505FC039-3311-4F1F-861D-58193B24A662}" sourceName="RankNetProfit">
  <pivotTables>
    <pivotTable tabId="7" name="PivotTable2"/>
  </pivotTables>
  <data>
    <tabular pivotCacheId="612962578">
      <items count="416">
        <i x="89" s="1"/>
        <i x="172" s="1"/>
        <i x="237" s="1"/>
        <i x="374" s="1"/>
        <i x="309" s="1"/>
        <i x="42" s="1"/>
        <i x="206" s="1"/>
        <i x="221" s="1"/>
        <i x="168" s="1"/>
        <i x="53" s="1"/>
        <i x="330" s="1"/>
        <i x="69" s="1"/>
        <i x="346" s="1"/>
        <i x="5" s="1"/>
        <i x="186" s="1"/>
        <i x="12" s="1"/>
        <i x="265" s="1"/>
        <i x="110" s="1"/>
        <i x="188" s="1"/>
        <i x="25" s="1"/>
        <i x="253" s="1"/>
        <i x="294" s="1"/>
        <i x="292" s="1"/>
        <i x="157" s="1"/>
        <i x="229" s="1"/>
        <i x="148" s="1"/>
        <i x="36" s="1"/>
        <i x="147" s="1"/>
        <i x="342" s="1"/>
        <i x="338" s="1"/>
        <i x="3" s="1"/>
        <i x="71" s="1"/>
        <i x="35" s="1"/>
        <i x="123" s="1"/>
        <i x="362" s="1"/>
        <i x="193" s="1"/>
        <i x="235" s="1"/>
        <i x="180" s="1"/>
        <i x="280" s="1"/>
        <i x="141" s="1"/>
        <i x="170" s="1"/>
        <i x="295" s="1"/>
        <i x="4" s="1"/>
        <i x="111" s="1"/>
        <i x="348" s="1"/>
        <i x="152" s="1"/>
        <i x="262" s="1"/>
        <i x="313" s="1"/>
        <i x="27" s="1"/>
        <i x="360" s="1"/>
        <i x="51" s="1"/>
        <i x="8" s="1"/>
        <i x="159" s="1"/>
        <i x="61" s="1"/>
        <i x="266" s="1"/>
        <i x="189" s="1"/>
        <i x="83" s="1"/>
        <i x="390" s="1"/>
        <i x="355" s="1"/>
        <i x="343" s="1"/>
        <i x="16" s="1"/>
        <i x="125" s="1"/>
        <i x="322" s="1"/>
        <i x="277" s="1"/>
        <i x="214" s="1"/>
        <i x="126" s="1"/>
        <i x="282" s="1"/>
        <i x="331" s="1"/>
        <i x="108" s="1"/>
        <i x="202" s="1"/>
        <i x="96" s="1"/>
        <i x="29" s="1"/>
        <i x="242" s="1"/>
        <i x="164" s="1"/>
        <i x="158" s="1"/>
        <i x="329" s="1"/>
        <i x="287" s="1"/>
        <i x="19" s="1"/>
        <i x="21" s="1"/>
        <i x="228" s="1"/>
        <i x="87" s="1"/>
        <i x="109" s="1"/>
        <i x="135" s="1"/>
        <i x="54" s="1"/>
        <i x="255" s="1"/>
        <i x="319" s="1"/>
        <i x="140" s="1"/>
        <i x="270" s="1"/>
        <i x="339" s="1"/>
        <i x="387" s="1"/>
        <i x="134" s="1"/>
        <i x="88" s="1"/>
        <i x="396" s="1"/>
        <i x="200" s="1"/>
        <i x="151" s="1"/>
        <i x="227" s="1"/>
        <i x="303" s="1"/>
        <i x="75" s="1"/>
        <i x="302" s="1"/>
        <i x="185" s="1"/>
        <i x="203" s="1"/>
        <i x="370" s="1"/>
        <i x="195" s="1"/>
        <i x="6" s="1"/>
        <i x="384" s="1"/>
        <i x="99" s="1"/>
        <i x="191" s="1"/>
        <i x="288" s="1"/>
        <i x="181" s="1"/>
        <i x="136" s="1"/>
        <i x="274" s="1"/>
        <i x="248" s="1"/>
        <i x="14" s="1"/>
        <i x="328" s="1"/>
        <i x="230" s="1"/>
        <i x="59" s="1"/>
        <i x="47" s="1"/>
        <i x="207" s="1"/>
        <i x="336" s="1"/>
        <i x="219" s="1"/>
        <i x="139" s="1"/>
        <i x="9" s="1"/>
        <i x="182" s="1"/>
        <i x="120" s="1"/>
        <i x="174" s="1"/>
        <i x="325" s="1"/>
        <i x="34" s="1"/>
        <i x="23" s="1"/>
        <i x="97" s="1"/>
        <i x="324" s="1"/>
        <i x="130" s="1"/>
        <i x="267" s="1"/>
        <i x="57" s="1"/>
        <i x="225" s="1"/>
        <i x="52" s="1"/>
        <i x="1" s="1"/>
        <i x="44" s="1"/>
        <i x="82" s="1"/>
        <i x="38" s="1"/>
        <i x="327" s="1"/>
        <i x="62" s="1"/>
        <i x="364" s="1"/>
        <i x="371" s="1"/>
        <i x="162" s="1"/>
        <i x="323" s="1"/>
        <i x="245" s="1"/>
        <i x="50" s="1"/>
        <i x="335" s="1"/>
        <i x="320" s="1"/>
        <i x="116" s="1"/>
        <i x="184" s="1"/>
        <i x="275" s="1"/>
        <i x="56" s="1"/>
        <i x="78" s="1"/>
        <i x="37" s="1"/>
        <i x="137" s="1"/>
        <i x="261" s="1"/>
        <i x="58" s="1"/>
        <i x="171" s="1"/>
        <i x="173" s="1"/>
        <i x="165" s="1"/>
        <i x="333" s="1"/>
        <i x="84" s="1"/>
        <i x="226" s="1"/>
        <i x="311" s="1"/>
        <i x="131" s="1"/>
        <i x="318" s="1"/>
        <i x="372" s="1"/>
        <i x="291" s="1"/>
        <i x="347" s="1"/>
        <i x="284" s="1"/>
        <i x="212" s="1"/>
        <i x="178" s="1"/>
        <i x="31" s="1"/>
        <i x="187" s="1"/>
        <i x="244" s="1"/>
        <i x="194" s="1"/>
        <i x="175" s="1"/>
        <i x="72" s="1"/>
        <i x="0" s="1"/>
        <i x="67" s="1"/>
        <i x="183" s="1"/>
        <i x="24" s="1"/>
        <i x="73" s="1"/>
        <i x="142" s="1"/>
        <i x="177" s="1"/>
        <i x="124" s="1"/>
        <i x="101" s="1"/>
        <i x="285" s="1"/>
        <i x="149" s="1"/>
        <i x="341" s="1"/>
        <i x="161" s="1"/>
        <i x="264" s="1"/>
        <i x="211" s="1"/>
        <i x="340" s="1"/>
        <i x="367" s="1"/>
        <i x="39" s="1"/>
        <i x="114" s="1"/>
        <i x="375" s="1"/>
        <i x="321" s="1"/>
        <i x="269" s="1"/>
        <i x="143" s="1"/>
        <i x="113" s="1"/>
        <i x="310" s="1"/>
        <i x="121" s="1"/>
        <i x="169" s="1"/>
        <i x="314" s="1"/>
        <i x="107" s="1"/>
        <i x="15" s="1"/>
        <i x="91" s="1"/>
        <i x="74" s="1"/>
        <i x="236" s="1"/>
        <i x="363" s="1"/>
        <i x="300" s="1"/>
        <i x="201" s="1"/>
        <i x="218" s="1"/>
        <i x="234" s="1"/>
        <i x="48" s="1"/>
        <i x="17" s="1"/>
        <i x="238" s="1"/>
        <i x="250" s="1"/>
        <i x="306" s="1"/>
        <i x="351" s="1"/>
        <i x="317" s="1"/>
        <i x="81" s="1"/>
        <i x="305" s="1"/>
        <i x="112" s="1"/>
        <i x="357" s="1"/>
        <i x="260" s="1"/>
        <i x="192" s="1"/>
        <i x="256" s="1"/>
        <i x="366" s="1"/>
        <i x="373" s="1"/>
        <i x="263" s="1"/>
        <i x="276" s="1"/>
        <i x="273" s="1"/>
        <i x="92" s="1"/>
        <i x="304" s="1"/>
        <i x="293" s="1"/>
        <i x="144" s="1"/>
        <i x="95" s="1"/>
        <i x="332" s="1"/>
        <i x="20" s="1"/>
        <i x="138" s="1"/>
        <i x="222" s="1"/>
        <i x="46" s="1"/>
        <i x="117" s="1"/>
        <i x="210" s="1"/>
        <i x="356" s="1"/>
        <i x="150" s="1"/>
        <i x="217" s="1"/>
        <i x="283" s="1"/>
        <i x="231" s="1"/>
        <i x="30" s="1"/>
        <i x="368" s="1"/>
        <i x="353" s="1"/>
        <i x="153" s="1"/>
        <i x="279" s="1"/>
        <i x="155" s="1"/>
        <i x="132" s="1"/>
        <i x="352" s="1"/>
        <i x="259" s="1"/>
        <i x="106" s="1"/>
        <i x="156" s="1"/>
        <i x="278" s="1"/>
        <i x="258" s="1"/>
        <i x="240" s="1"/>
        <i x="166" s="1"/>
        <i x="392" s="1"/>
        <i x="129" s="1"/>
        <i x="13" s="1"/>
        <i x="198" s="1"/>
        <i x="66" s="1"/>
        <i x="22" s="1"/>
        <i x="247" s="1"/>
        <i x="98" s="1"/>
        <i x="70" s="1"/>
        <i x="254" s="1"/>
        <i x="281" s="1"/>
        <i x="215" s="1"/>
        <i x="60" s="1"/>
        <i x="115" s="1"/>
        <i x="344" s="1"/>
        <i x="43" s="1"/>
        <i x="154" s="1"/>
        <i x="209" s="1"/>
        <i x="68" s="1"/>
        <i x="213" s="1"/>
        <i x="299" s="1"/>
        <i x="251" s="1"/>
        <i x="365" s="1"/>
        <i x="2" s="1"/>
        <i x="350" s="1"/>
        <i x="163" s="1"/>
        <i x="65" s="1"/>
        <i x="55" s="1"/>
        <i x="233" s="1"/>
        <i x="33" s="1"/>
        <i x="197" s="1"/>
        <i x="224" s="1"/>
        <i x="359" s="1"/>
        <i x="196" s="1"/>
        <i x="76" s="1"/>
        <i x="167" s="1"/>
        <i x="334" s="1"/>
        <i x="93" s="1"/>
        <i x="301" s="1"/>
        <i x="272" s="1"/>
        <i x="345" s="1"/>
        <i x="216" s="1"/>
        <i x="11" s="1"/>
        <i x="290" s="1"/>
        <i x="90" s="1"/>
        <i x="190" s="1"/>
        <i x="176" s="1"/>
        <i x="100" s="1"/>
        <i x="208" s="1"/>
        <i x="10" s="1"/>
        <i x="160" s="1"/>
        <i x="204" s="1"/>
        <i x="337" s="1"/>
        <i x="63" s="1"/>
        <i x="133" s="1"/>
        <i x="199" s="1"/>
        <i x="26" s="1"/>
        <i x="223" s="1"/>
        <i x="241" s="1"/>
        <i x="297" s="1"/>
        <i x="41" s="1"/>
        <i x="49" s="1"/>
        <i x="205" s="1"/>
        <i x="257" s="1"/>
        <i x="127" s="1"/>
        <i x="249" s="1"/>
        <i x="271" s="1"/>
        <i x="32" s="1"/>
        <i x="118" s="1"/>
        <i x="122" s="1"/>
        <i x="326" s="1"/>
        <i x="128" s="1"/>
        <i x="349" s="1"/>
        <i x="316" s="1"/>
        <i x="307" s="1"/>
        <i x="289" s="1"/>
        <i x="45" s="1"/>
        <i x="312" s="1"/>
        <i x="7" s="1"/>
        <i x="18" s="1"/>
        <i x="64" s="1"/>
        <i x="296" s="1"/>
        <i x="86" s="1"/>
        <i x="102" s="1"/>
        <i x="119" s="1"/>
        <i x="103" s="1"/>
        <i x="239" s="1"/>
        <i x="28" s="1"/>
        <i x="80" s="1"/>
        <i x="94" s="1"/>
        <i x="308" s="1"/>
        <i x="369" s="1"/>
        <i x="220" s="1"/>
        <i x="105" s="1"/>
        <i x="286" s="1"/>
        <i x="104" s="1"/>
        <i x="252" s="1"/>
        <i x="361" s="1"/>
        <i x="179" s="1"/>
        <i x="79" s="1"/>
        <i x="298" s="1"/>
        <i x="40" s="1"/>
        <i x="354" s="1"/>
        <i x="77" s="1"/>
        <i x="358" s="1"/>
        <i x="268" s="1"/>
        <i x="145" s="1"/>
        <i x="85" s="1"/>
        <i x="382" s="1"/>
        <i x="246" s="1"/>
        <i x="315" s="1"/>
        <i x="243" s="1"/>
        <i x="146" s="1"/>
        <i x="232" s="1"/>
        <i x="383" s="1"/>
        <i x="403" s="1"/>
        <i x="402" s="1"/>
        <i x="400" s="1"/>
        <i x="398" s="1"/>
        <i x="404" s="1"/>
        <i x="407" s="1"/>
        <i x="391" s="1"/>
        <i x="388" s="1"/>
        <i x="394" s="1"/>
        <i x="380" s="1"/>
        <i x="399" s="1"/>
        <i x="385" s="1"/>
        <i x="395" s="1"/>
        <i x="401" s="1"/>
        <i x="379" s="1"/>
        <i x="389" s="1"/>
        <i x="378" s="1"/>
        <i x="386" s="1"/>
        <i x="406" s="1"/>
        <i x="381" s="1"/>
        <i x="393" s="1"/>
        <i x="377" s="1"/>
        <i x="397" s="1"/>
        <i x="405" s="1"/>
        <i x="376" s="1"/>
        <i x="415" s="1"/>
        <i x="409" s="1"/>
        <i x="411" s="1"/>
        <i x="410" s="1"/>
        <i x="413" s="1"/>
        <i x="408" s="1"/>
        <i x="412" s="1"/>
        <i x="4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nkSales" xr10:uid="{F20D7086-095D-4C80-8EC3-F9B75F03A0FC}" cache="Slicer_RankSales" caption="SalesRank" rowHeight="257175"/>
  <slicer name="RankGrossProfit" xr10:uid="{AF41DA53-64D9-4B9E-BF5A-C531FC213F8C}" cache="Slicer_RankGrossProfit" caption="GrossProfitRank" rowHeight="257175"/>
  <slicer name="RankNetProfit" xr10:uid="{98850A82-813D-4B47-AF4A-B1881047099A}" cache="Slicer_RankNetProfit" caption="NetProfitRank" rowHeight="257175"/>
  <slicer name="Yr 1" xr10:uid="{49D4DCD0-73F5-42ED-AF53-BF83508E79B8}" cache="Slicer_Yr1" caption="Yr" rowHeight="257175"/>
  <slicer name="OwningReg" xr10:uid="{F5C49FA4-339A-4D6C-87E2-ED44BB73D181}" cache="Slicer_OwningReg" caption="OwningReg" rowHeight="257175"/>
  <slicer name="SalesRep" xr10:uid="{41F500A6-8608-4E15-AE02-DADF38F1E90A}" cache="Slicer_SalesRep" caption="SalesRep" columnCount="3" rowHeight="257175"/>
  <slicer name="CustType 1" xr10:uid="{372AC938-88CE-473F-8A02-9598D73A2648}" cache="Slicer_CustType1" caption="CustType"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r" xr10:uid="{9E574CC5-03FC-42CF-96CE-9F9401DDF0A0}" cache="Slicer_Yr" caption="Yr" rowHeight="257175"/>
  <slicer name="RegionName" xr10:uid="{9E24353E-9CB0-445B-932F-A0B6AB7B6845}" cache="Slicer_RegionName" caption="RegionName" rowHeight="257175"/>
  <slicer name="AccountRep" xr10:uid="{8F913BB0-C303-4E2A-9718-16FD22D87F5D}" cache="Slicer_AccountRep" caption="AccountRep" columnCount="3" rowHeight="257175"/>
  <slicer name="OwningRegionName" xr10:uid="{C862D940-C99F-4943-A090-B284847C7CA0}" cache="Slicer_OwningRegionName" caption="OwningRegionName" rowHeight="257175"/>
  <slicer name="CustType" xr10:uid="{9913139B-F47F-4228-A353-A588C0191E6E}" cache="Slicer_CustType" caption="CustType" rowHeight="257175"/>
  <slicer name="CustSegment" xr10:uid="{FE8C21E3-D5C2-4474-B932-79BFF4807A9F}" cache="Slicer_CustSegment" caption="CustSegment"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ivotTable" Target="../pivotTables/pivotTable1.xml"/><Relationship Id="rId5" Type="http://schemas.openxmlformats.org/officeDocument/2006/relationships/comments" Target="../comments2.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ivotTable" Target="../pivotTables/pivotTable2.xml"/><Relationship Id="rId5" Type="http://schemas.openxmlformats.org/officeDocument/2006/relationships/comments" Target="../comments3.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18AB9-BB70-4151-A307-F7472026E70B}">
  <sheetPr>
    <pageSetUpPr fitToPage="1"/>
  </sheetPr>
  <dimension ref="A1:X26"/>
  <sheetViews>
    <sheetView showGridLines="0" tabSelected="1" workbookViewId="0">
      <selection activeCell="B5" sqref="B5"/>
    </sheetView>
  </sheetViews>
  <sheetFormatPr defaultRowHeight="15" x14ac:dyDescent="0.25"/>
  <cols>
    <col min="1" max="1" width="12.42578125" customWidth="1"/>
    <col min="2" max="2" width="12.28515625" customWidth="1"/>
    <col min="3" max="4" width="3.7109375" customWidth="1"/>
    <col min="5" max="5" width="14.5703125" bestFit="1" customWidth="1"/>
    <col min="6" max="6" width="7.42578125" customWidth="1"/>
    <col min="7" max="7" width="19.28515625" customWidth="1"/>
    <col min="9" max="9" width="10.7109375" customWidth="1"/>
    <col min="10" max="10" width="6.7109375" style="2" customWidth="1"/>
    <col min="11" max="11" width="9.85546875" customWidth="1"/>
    <col min="12" max="12" width="6.7109375" customWidth="1"/>
    <col min="13" max="13" width="7.85546875" customWidth="1"/>
    <col min="14" max="15" width="7.42578125" customWidth="1"/>
    <col min="16" max="16" width="4.7109375" customWidth="1"/>
    <col min="24" max="24" width="10.140625" bestFit="1" customWidth="1"/>
  </cols>
  <sheetData>
    <row r="1" spans="1:24" x14ac:dyDescent="0.25">
      <c r="A1" s="26" t="s">
        <v>425</v>
      </c>
      <c r="B1" s="28"/>
      <c r="C1" s="28"/>
      <c r="J1" s="41"/>
    </row>
    <row r="2" spans="1:24" ht="15.75" x14ac:dyDescent="0.25">
      <c r="A2" s="26"/>
      <c r="B2" s="28"/>
      <c r="C2" s="28"/>
      <c r="E2" s="30" t="s">
        <v>428</v>
      </c>
      <c r="F2" s="30"/>
      <c r="G2" s="30"/>
      <c r="H2" s="30"/>
      <c r="I2" s="30"/>
      <c r="J2" s="42"/>
      <c r="K2" s="30"/>
      <c r="L2" s="30"/>
      <c r="M2" s="30"/>
      <c r="N2" s="30"/>
      <c r="O2" s="30"/>
      <c r="P2" s="30"/>
      <c r="Q2" s="30"/>
      <c r="R2" s="30"/>
      <c r="S2" s="30"/>
      <c r="T2" s="30"/>
      <c r="U2" s="30"/>
      <c r="V2" s="30"/>
      <c r="W2" s="30"/>
      <c r="X2" s="30"/>
    </row>
    <row r="3" spans="1:24" x14ac:dyDescent="0.25">
      <c r="A3" s="27" t="s">
        <v>426</v>
      </c>
      <c r="B3" s="32">
        <v>205478</v>
      </c>
      <c r="C3" s="36"/>
    </row>
    <row r="4" spans="1:24" x14ac:dyDescent="0.25">
      <c r="A4" s="28"/>
      <c r="B4" s="39"/>
      <c r="C4" s="28"/>
      <c r="E4" s="3" t="s">
        <v>427</v>
      </c>
      <c r="F4" s="5" t="str">
        <f>B3&amp;"-"&amp;VLOOKUP(Customer_Perf!B3,Data_Customer_Reg_Sum!B:C,2,FALSE)</f>
        <v>205478-Allied Factories</v>
      </c>
      <c r="G4" s="5"/>
      <c r="H4" s="18" t="s">
        <v>568</v>
      </c>
      <c r="I4" s="31">
        <f>B5</f>
        <v>2024</v>
      </c>
      <c r="K4" s="18" t="s">
        <v>534</v>
      </c>
      <c r="L4" s="31">
        <f>SUMIFS(Data_Customer_Nat_Sum!R:R,Data_Customer_Nat_Sum!B:B,Enter_Acct,Data_Customer_Nat_Sum!A:A,Select_Year)</f>
        <v>3</v>
      </c>
      <c r="N4" s="18" t="s">
        <v>487</v>
      </c>
      <c r="O4" t="str">
        <f>VLOOKUP(Enter_Acct,Data_Customer_Reg_Sum!$B:$F,5,FALSE)</f>
        <v>04-South Central</v>
      </c>
    </row>
    <row r="5" spans="1:24" s="30" customFormat="1" ht="15.75" x14ac:dyDescent="0.25">
      <c r="A5" s="27" t="s">
        <v>429</v>
      </c>
      <c r="B5" s="32">
        <v>2024</v>
      </c>
      <c r="C5" s="38"/>
      <c r="E5"/>
      <c r="F5"/>
      <c r="G5"/>
      <c r="H5"/>
      <c r="I5"/>
      <c r="J5" s="2"/>
      <c r="K5"/>
      <c r="L5"/>
      <c r="M5"/>
      <c r="N5"/>
      <c r="O5"/>
      <c r="P5"/>
      <c r="Q5"/>
      <c r="R5"/>
      <c r="S5"/>
      <c r="T5"/>
      <c r="U5"/>
      <c r="V5"/>
      <c r="W5"/>
      <c r="X5"/>
    </row>
    <row r="6" spans="1:24" x14ac:dyDescent="0.25">
      <c r="A6" s="28"/>
      <c r="B6" s="39"/>
      <c r="C6" s="28"/>
      <c r="E6" s="20"/>
      <c r="F6" s="20"/>
      <c r="G6" s="20"/>
      <c r="H6" s="20"/>
      <c r="I6" s="19" t="s">
        <v>481</v>
      </c>
      <c r="J6" s="43"/>
      <c r="K6" s="19"/>
      <c r="L6" s="19"/>
      <c r="M6" s="19" t="s">
        <v>483</v>
      </c>
      <c r="N6" s="19" t="s">
        <v>484</v>
      </c>
      <c r="O6" s="19" t="s">
        <v>489</v>
      </c>
      <c r="R6" s="81" t="str">
        <f>Select_Metric</f>
        <v>Sales</v>
      </c>
      <c r="S6" s="81"/>
      <c r="T6" s="81"/>
      <c r="U6" s="81"/>
      <c r="V6" s="81"/>
      <c r="W6" s="81"/>
      <c r="X6" s="81"/>
    </row>
    <row r="7" spans="1:24" x14ac:dyDescent="0.25">
      <c r="A7" s="27" t="s">
        <v>491</v>
      </c>
      <c r="B7" s="32" t="s">
        <v>1</v>
      </c>
      <c r="C7" s="28"/>
      <c r="E7" s="13" t="s">
        <v>0</v>
      </c>
      <c r="F7" s="13" t="s">
        <v>357</v>
      </c>
      <c r="G7" s="13" t="s">
        <v>486</v>
      </c>
      <c r="H7" s="14" t="s">
        <v>1</v>
      </c>
      <c r="I7" s="14" t="s">
        <v>485</v>
      </c>
      <c r="J7" s="40" t="s">
        <v>295</v>
      </c>
      <c r="K7" s="14" t="s">
        <v>296</v>
      </c>
      <c r="L7" s="21" t="s">
        <v>295</v>
      </c>
      <c r="M7" s="14" t="s">
        <v>482</v>
      </c>
      <c r="N7" s="14" t="s">
        <v>482</v>
      </c>
      <c r="O7" s="14" t="s">
        <v>490</v>
      </c>
      <c r="P7" s="7"/>
      <c r="R7" s="19" t="s">
        <v>414</v>
      </c>
      <c r="S7" s="19" t="s">
        <v>415</v>
      </c>
      <c r="T7" s="19" t="s">
        <v>416</v>
      </c>
      <c r="U7" s="19" t="s">
        <v>417</v>
      </c>
      <c r="V7" s="19" t="s">
        <v>418</v>
      </c>
      <c r="W7" s="19" t="s">
        <v>419</v>
      </c>
      <c r="X7" s="19" t="s">
        <v>420</v>
      </c>
    </row>
    <row r="8" spans="1:24" x14ac:dyDescent="0.25">
      <c r="A8" s="28"/>
      <c r="B8" s="28"/>
      <c r="C8" s="28"/>
      <c r="E8" t="s">
        <v>3</v>
      </c>
      <c r="F8" s="35" t="s">
        <v>414</v>
      </c>
      <c r="G8" s="37" t="str">
        <f>IFERROR(VLOOKUP(Select_Year&amp;"-"&amp;Enter_Acct&amp;"-"&amp;F8,Data_Customer_Reg_Sum!$U:$V,2,FALSE),"-")</f>
        <v>Alberto Hunt</v>
      </c>
      <c r="H8" s="1">
        <f>SUMIFS(Data_Customer_Reg_Sum!$L:$L,Data_Customer_Reg_Sum!$B:$B,Enter_Acct,Data_Customer_Reg_Sum!$T:$T,$F8,Data_Customer_Reg_Sum!$A:$A,Select_Year)</f>
        <v>169532.16</v>
      </c>
      <c r="I8" s="1">
        <f>SUMIFS(Data_Customer_Reg_Sum!$P:$P,Data_Customer_Reg_Sum!$B:$B,Enter_Acct,Data_Customer_Reg_Sum!$T:$T,$F8,Data_Customer_Reg_Sum!$A:$A,Select_Year)</f>
        <v>18164.16</v>
      </c>
      <c r="J8" s="2">
        <f t="shared" ref="J8:J14" si="0">IFERROR(I8/H8,0)</f>
        <v>0.10714285714285714</v>
      </c>
      <c r="K8" s="1">
        <f>SUMIFS(Data_Customer_Reg_Sum!$R:$R,Data_Customer_Reg_Sum!$B:$B,Enter_Acct,Data_Customer_Reg_Sum!$T:$T,$F8,Data_Customer_Reg_Sum!$A:$A,Select_Year)</f>
        <v>10175.24</v>
      </c>
      <c r="L8" s="2">
        <f t="shared" ref="L8:L14" si="1">IFERROR(K8/H8,0)</f>
        <v>6.0019526678595961E-2</v>
      </c>
      <c r="M8" s="1">
        <f>IFERROR(H8/SUMIFS(Data_Customer_Reg_Sum!$I:$I,Data_Customer_Reg_Sum!$B:$B,Enter_Acct,Data_Customer_Reg_Sum!$T:$T,$F8,Data_Customer_Reg_Sum!$A:$A,Select_Year),0)</f>
        <v>700.54611570247937</v>
      </c>
      <c r="N8" s="15">
        <f>IFERROR(SUMIFS(Data_Customer_Reg_Sum!$J:$J,Data_Customer_Reg_Sum!$B:$B,Enter_Acct,Data_Customer_Reg_Sum!$T:$T,$F8,Data_Customer_Reg_Sum!$A:$A,Select_Year)/SUMIFS(Data_Customer_Reg_Sum!$I:$I,Data_Customer_Reg_Sum!$B:$B,Enter_Acct,Data_Customer_Reg_Sum!$T:$T,$F8,Data_Customer_Reg_Sum!$A:$A,Select_Year),0)</f>
        <v>3.053719008264463</v>
      </c>
      <c r="O8" s="15">
        <f>IFERROR(SUMIFS(Data_Customer_Reg_Sum!$K:$K,Data_Customer_Reg_Sum!$B:$B,Enter_Acct,Data_Customer_Reg_Sum!$T:$T,$F8,Data_Customer_Reg_Sum!$A:$A,Select_Year)/SUMIFS(Data_Customer_Reg_Sum!$J:$J,Data_Customer_Reg_Sum!$B:$B,Enter_Acct,Data_Customer_Reg_Sum!$T:$T,$F8,Data_Customer_Reg_Sum!$A:$A,Select_Year),0)</f>
        <v>5.6995940460081194</v>
      </c>
      <c r="Q8" s="18" t="s">
        <v>345</v>
      </c>
      <c r="R8" s="6">
        <f>SUMIFS(Data_Cust_Month!$E:$E,Data_Cust_Month!$B:$B,$B$3,Data_Cust_Month!$C:$C,R$7,Data_Cust_Month!$D:$D,Select_Metric,Data_Cust_Month!$A:$A,Select_Year)</f>
        <v>14451.92</v>
      </c>
      <c r="S8" s="6">
        <f>SUMIFS(Data_Cust_Month!$E:$E,Data_Cust_Month!$B:$B,$B$3,Data_Cust_Month!$C:$C,S$7,Data_Cust_Month!$D:$D,Select_Metric,Data_Cust_Month!$A:$A,Select_Year)</f>
        <v>0</v>
      </c>
      <c r="T8" s="6">
        <f>SUMIFS(Data_Cust_Month!$E:$E,Data_Cust_Month!$B:$B,$B$3,Data_Cust_Month!$C:$C,T$7,Data_Cust_Month!$D:$D,Select_Metric,Data_Cust_Month!$A:$A,Select_Year)</f>
        <v>20769.28</v>
      </c>
      <c r="U8" s="6">
        <f>SUMIFS(Data_Cust_Month!$E:$E,Data_Cust_Month!$B:$B,$B$3,Data_Cust_Month!$C:$C,U$7,Data_Cust_Month!$D:$D,Select_Metric,Data_Cust_Month!$A:$A,Select_Year)</f>
        <v>13713.28</v>
      </c>
      <c r="V8" s="6">
        <f>SUMIFS(Data_Cust_Month!$E:$E,Data_Cust_Month!$B:$B,$B$3,Data_Cust_Month!$C:$C,V$7,Data_Cust_Month!$D:$D,Select_Metric,Data_Cust_Month!$A:$A,Select_Year)</f>
        <v>0</v>
      </c>
      <c r="W8" s="6">
        <f>SUMIFS(Data_Cust_Month!$E:$E,Data_Cust_Month!$B:$B,$B$3,Data_Cust_Month!$C:$C,W$7,Data_Cust_Month!$D:$D,Select_Metric,Data_Cust_Month!$A:$A,Select_Year)</f>
        <v>0</v>
      </c>
      <c r="X8" s="24">
        <f>SUM(R8:W8)</f>
        <v>48934.479999999996</v>
      </c>
    </row>
    <row r="9" spans="1:24" x14ac:dyDescent="0.25">
      <c r="E9" t="s">
        <v>12</v>
      </c>
      <c r="F9" s="35" t="s">
        <v>415</v>
      </c>
      <c r="G9" s="37" t="str">
        <f>IFERROR(VLOOKUP(Select_Year&amp;"-"&amp;Enter_Acct&amp;"-"&amp;F9,Data_Customer_Reg_Sum!$U:$V,2,FALSE),"-")</f>
        <v>-</v>
      </c>
      <c r="H9" s="1">
        <f>SUMIFS(Data_Customer_Reg_Sum!$L:$L,Data_Customer_Reg_Sum!$B:$B,Enter_Acct,Data_Customer_Reg_Sum!$T:$T,$F9,Data_Customer_Reg_Sum!$A:$A,Select_Year)</f>
        <v>0</v>
      </c>
      <c r="I9" s="6">
        <f>SUMIFS(Data_Customer_Reg_Sum!$P:$P,Data_Customer_Reg_Sum!$B:$B,Enter_Acct,Data_Customer_Reg_Sum!$T:$T,$F9,Data_Customer_Reg_Sum!$A:$A,Select_Year)</f>
        <v>0</v>
      </c>
      <c r="J9" s="2">
        <f t="shared" si="0"/>
        <v>0</v>
      </c>
      <c r="K9" s="6">
        <f>SUMIFS(Data_Customer_Reg_Sum!$R:$R,Data_Customer_Reg_Sum!$B:$B,Enter_Acct,Data_Customer_Reg_Sum!$T:$T,$F9,Data_Customer_Reg_Sum!$A:$A,Select_Year)</f>
        <v>0</v>
      </c>
      <c r="L9" s="2">
        <f t="shared" si="1"/>
        <v>0</v>
      </c>
      <c r="M9" s="1">
        <f>IFERROR(H9/SUMIFS(Data_Customer_Reg_Sum!$I:$I,Data_Customer_Reg_Sum!$B:$B,Enter_Acct,Data_Customer_Reg_Sum!$T:$T,$F9,Data_Customer_Reg_Sum!$A:$A,Select_Year),0)</f>
        <v>0</v>
      </c>
      <c r="N9" s="15">
        <f>IFERROR(SUMIFS(Data_Customer_Reg_Sum!$J:$J,Data_Customer_Reg_Sum!$B:$B,Enter_Acct,Data_Customer_Reg_Sum!$T:$T,$F9,Data_Customer_Reg_Sum!$A:$A,Select_Year)/SUMIFS(Data_Customer_Reg_Sum!$I:$I,Data_Customer_Reg_Sum!$B:$B,Enter_Acct,Data_Customer_Reg_Sum!$T:$T,$F9,Data_Customer_Reg_Sum!$A:$A,Select_Year),0)</f>
        <v>0</v>
      </c>
      <c r="O9" s="15">
        <f>IFERROR(SUMIFS(Data_Customer_Reg_Sum!$K:$K,Data_Customer_Reg_Sum!$B:$B,Enter_Acct,Data_Customer_Reg_Sum!$T:$T,$F9,Data_Customer_Reg_Sum!$A:$A,Select_Year)/SUMIFS(Data_Customer_Reg_Sum!$J:$J,Data_Customer_Reg_Sum!$B:$B,Enter_Acct,Data_Customer_Reg_Sum!$T:$T,$F9,Data_Customer_Reg_Sum!$A:$A,Select_Year),0)</f>
        <v>0</v>
      </c>
      <c r="Q9" s="18" t="s">
        <v>346</v>
      </c>
      <c r="R9" s="6">
        <f>SUMIFS(Data_Cust_Month!$F:$F,Data_Cust_Month!$B:$B,$B$3,Data_Cust_Month!$C:$C,R$7,Data_Cust_Month!$D:$D,Select_Metric,Data_Cust_Month!$A:$A,Select_Year)</f>
        <v>11208.4</v>
      </c>
      <c r="S9" s="6">
        <f>SUMIFS(Data_Cust_Month!$F:$F,Data_Cust_Month!$B:$B,$B$3,Data_Cust_Month!$C:$C,S$7,Data_Cust_Month!$D:$D,Select_Metric,Data_Cust_Month!$A:$A,Select_Year)</f>
        <v>0</v>
      </c>
      <c r="T9" s="6">
        <f>SUMIFS(Data_Cust_Month!$F:$F,Data_Cust_Month!$B:$B,$B$3,Data_Cust_Month!$C:$C,T$7,Data_Cust_Month!$D:$D,Select_Metric,Data_Cust_Month!$A:$A,Select_Year)</f>
        <v>26019.279999999999</v>
      </c>
      <c r="U9" s="6">
        <f>SUMIFS(Data_Cust_Month!$F:$F,Data_Cust_Month!$B:$B,$B$3,Data_Cust_Month!$C:$C,U$7,Data_Cust_Month!$D:$D,Select_Metric,Data_Cust_Month!$A:$A,Select_Year)</f>
        <v>13176.8</v>
      </c>
      <c r="V9" s="6">
        <f>SUMIFS(Data_Cust_Month!$F:$F,Data_Cust_Month!$B:$B,$B$3,Data_Cust_Month!$C:$C,V$7,Data_Cust_Month!$D:$D,Select_Metric,Data_Cust_Month!$A:$A,Select_Year)</f>
        <v>0</v>
      </c>
      <c r="W9" s="6">
        <f>SUMIFS(Data_Cust_Month!$F:$F,Data_Cust_Month!$B:$B,$B$3,Data_Cust_Month!$C:$C,W$7,Data_Cust_Month!$D:$D,Select_Metric,Data_Cust_Month!$A:$A,Select_Year)</f>
        <v>0</v>
      </c>
      <c r="X9" s="24">
        <f t="shared" ref="X9:X19" si="2">SUM(R9:W9)</f>
        <v>50404.479999999996</v>
      </c>
    </row>
    <row r="10" spans="1:24" s="7" customFormat="1" x14ac:dyDescent="0.25">
      <c r="E10" t="s">
        <v>6</v>
      </c>
      <c r="F10" s="35" t="s">
        <v>416</v>
      </c>
      <c r="G10" s="37" t="str">
        <f>IFERROR(VLOOKUP(Select_Year&amp;"-"&amp;Enter_Acct&amp;"-"&amp;F10,Data_Customer_Reg_Sum!$U:$V,2,FALSE),"-")</f>
        <v>Paul Martell</v>
      </c>
      <c r="H10" s="1">
        <f>SUMIFS(Data_Customer_Reg_Sum!$L:$L,Data_Customer_Reg_Sum!$B:$B,Enter_Acct,Data_Customer_Reg_Sum!$T:$T,$F10,Data_Customer_Reg_Sum!$A:$A,Select_Year)</f>
        <v>236123.16</v>
      </c>
      <c r="I10" s="6">
        <f>SUMIFS(Data_Customer_Reg_Sum!$P:$P,Data_Customer_Reg_Sum!$B:$B,Enter_Acct,Data_Customer_Reg_Sum!$T:$T,$F10,Data_Customer_Reg_Sum!$A:$A,Select_Year)</f>
        <v>25298.91</v>
      </c>
      <c r="J10" s="2">
        <f t="shared" si="0"/>
        <v>0.10714285714285714</v>
      </c>
      <c r="K10" s="6">
        <f>SUMIFS(Data_Customer_Reg_Sum!$R:$R,Data_Customer_Reg_Sum!$B:$B,Enter_Acct,Data_Customer_Reg_Sum!$T:$T,$F10,Data_Customer_Reg_Sum!$A:$A,Select_Year)</f>
        <v>16781.71</v>
      </c>
      <c r="L10" s="2">
        <f t="shared" si="1"/>
        <v>7.1071850808705081E-2</v>
      </c>
      <c r="M10" s="1">
        <f>IFERROR(H10/SUMIFS(Data_Customer_Reg_Sum!$I:$I,Data_Customer_Reg_Sum!$B:$B,Enter_Acct,Data_Customer_Reg_Sum!$T:$T,$F10,Data_Customer_Reg_Sum!$A:$A,Select_Year),0)</f>
        <v>955.96421052631581</v>
      </c>
      <c r="N10" s="15">
        <f>IFERROR(SUMIFS(Data_Customer_Reg_Sum!$J:$J,Data_Customer_Reg_Sum!$B:$B,Enter_Acct,Data_Customer_Reg_Sum!$T:$T,$F10,Data_Customer_Reg_Sum!$A:$A,Select_Year)/SUMIFS(Data_Customer_Reg_Sum!$I:$I,Data_Customer_Reg_Sum!$B:$B,Enter_Acct,Data_Customer_Reg_Sum!$T:$T,$F10,Data_Customer_Reg_Sum!$A:$A,Select_Year),0)</f>
        <v>3.2267206477732793</v>
      </c>
      <c r="O10" s="15">
        <f>IFERROR(SUMIFS(Data_Customer_Reg_Sum!$K:$K,Data_Customer_Reg_Sum!$B:$B,Enter_Acct,Data_Customer_Reg_Sum!$T:$T,$F10,Data_Customer_Reg_Sum!$A:$A,Select_Year)/SUMIFS(Data_Customer_Reg_Sum!$J:$J,Data_Customer_Reg_Sum!$B:$B,Enter_Acct,Data_Customer_Reg_Sum!$T:$T,$F10,Data_Customer_Reg_Sum!$A:$A,Select_Year),0)</f>
        <v>6.8281053952321207</v>
      </c>
      <c r="P10"/>
      <c r="Q10" s="18" t="s">
        <v>347</v>
      </c>
      <c r="R10" s="6">
        <f>SUMIFS(Data_Cust_Month!$G:$G,Data_Cust_Month!$B:$B,$B$3,Data_Cust_Month!$C:$C,R$7,Data_Cust_Month!$D:$D,Select_Metric,Data_Cust_Month!$A:$A,Select_Year)</f>
        <v>17690.400000000001</v>
      </c>
      <c r="S10" s="6">
        <f>SUMIFS(Data_Cust_Month!$G:$G,Data_Cust_Month!$B:$B,$B$3,Data_Cust_Month!$C:$C,S$7,Data_Cust_Month!$D:$D,Select_Metric,Data_Cust_Month!$A:$A,Select_Year)</f>
        <v>0</v>
      </c>
      <c r="T10" s="6">
        <f>SUMIFS(Data_Cust_Month!$G:$G,Data_Cust_Month!$B:$B,$B$3,Data_Cust_Month!$C:$C,T$7,Data_Cust_Month!$D:$D,Select_Metric,Data_Cust_Month!$A:$A,Select_Year)</f>
        <v>17731.560000000001</v>
      </c>
      <c r="U10" s="6">
        <f>SUMIFS(Data_Cust_Month!$G:$G,Data_Cust_Month!$B:$B,$B$3,Data_Cust_Month!$C:$C,U$7,Data_Cust_Month!$D:$D,Select_Metric,Data_Cust_Month!$A:$A,Select_Year)</f>
        <v>22395.8</v>
      </c>
      <c r="V10" s="6">
        <f>SUMIFS(Data_Cust_Month!$G:$G,Data_Cust_Month!$B:$B,$B$3,Data_Cust_Month!$C:$C,V$7,Data_Cust_Month!$D:$D,Select_Metric,Data_Cust_Month!$A:$A,Select_Year)</f>
        <v>0</v>
      </c>
      <c r="W10" s="6">
        <f>SUMIFS(Data_Cust_Month!$G:$G,Data_Cust_Month!$B:$B,$B$3,Data_Cust_Month!$C:$C,W$7,Data_Cust_Month!$D:$D,Select_Metric,Data_Cust_Month!$A:$A,Select_Year)</f>
        <v>0</v>
      </c>
      <c r="X10" s="24">
        <f t="shared" si="2"/>
        <v>57817.760000000009</v>
      </c>
    </row>
    <row r="11" spans="1:24" x14ac:dyDescent="0.25">
      <c r="E11" t="s">
        <v>8</v>
      </c>
      <c r="F11" s="35" t="s">
        <v>417</v>
      </c>
      <c r="G11" s="37" t="str">
        <f>IFERROR(VLOOKUP(Select_Year&amp;"-"&amp;Enter_Acct&amp;"-"&amp;F11,Data_Customer_Reg_Sum!$U:$V,2,FALSE),"-")</f>
        <v>Bill Hampton</v>
      </c>
      <c r="H11" s="1">
        <f>SUMIFS(Data_Customer_Reg_Sum!$L:$L,Data_Customer_Reg_Sum!$B:$B,Enter_Acct,Data_Customer_Reg_Sum!$T:$T,$F11,Data_Customer_Reg_Sum!$A:$A,Select_Year)</f>
        <v>227055.35999999999</v>
      </c>
      <c r="I11" s="6">
        <f>SUMIFS(Data_Customer_Reg_Sum!$P:$P,Data_Customer_Reg_Sum!$B:$B,Enter_Acct,Data_Customer_Reg_Sum!$T:$T,$F11,Data_Customer_Reg_Sum!$A:$A,Select_Year)</f>
        <v>24327.360000000001</v>
      </c>
      <c r="J11" s="2">
        <f t="shared" si="0"/>
        <v>0.10714285714285715</v>
      </c>
      <c r="K11" s="6">
        <f>SUMIFS(Data_Customer_Reg_Sum!$R:$R,Data_Customer_Reg_Sum!$B:$B,Enter_Acct,Data_Customer_Reg_Sum!$T:$T,$F11,Data_Customer_Reg_Sum!$A:$A,Select_Year)</f>
        <v>16591.080000000002</v>
      </c>
      <c r="L11" s="2">
        <f t="shared" si="1"/>
        <v>7.3070637927243831E-2</v>
      </c>
      <c r="M11" s="1">
        <f>IFERROR(H11/SUMIFS(Data_Customer_Reg_Sum!$I:$I,Data_Customer_Reg_Sum!$B:$B,Enter_Acct,Data_Customer_Reg_Sum!$T:$T,$F11,Data_Customer_Reg_Sum!$A:$A,Select_Year),0)</f>
        <v>934.38419753086418</v>
      </c>
      <c r="N11" s="15">
        <f>IFERROR(SUMIFS(Data_Customer_Reg_Sum!$J:$J,Data_Customer_Reg_Sum!$B:$B,Enter_Acct,Data_Customer_Reg_Sum!$T:$T,$F11,Data_Customer_Reg_Sum!$A:$A,Select_Year)/SUMIFS(Data_Customer_Reg_Sum!$I:$I,Data_Customer_Reg_Sum!$B:$B,Enter_Acct,Data_Customer_Reg_Sum!$T:$T,$F11,Data_Customer_Reg_Sum!$A:$A,Select_Year),0)</f>
        <v>2.8641975308641974</v>
      </c>
      <c r="O11" s="15">
        <f>IFERROR(SUMIFS(Data_Customer_Reg_Sum!$K:$K,Data_Customer_Reg_Sum!$B:$B,Enter_Acct,Data_Customer_Reg_Sum!$T:$T,$F11,Data_Customer_Reg_Sum!$A:$A,Select_Year)/SUMIFS(Data_Customer_Reg_Sum!$J:$J,Data_Customer_Reg_Sum!$B:$B,Enter_Acct,Data_Customer_Reg_Sum!$T:$T,$F11,Data_Customer_Reg_Sum!$A:$A,Select_Year),0)</f>
        <v>8.0186781609195403</v>
      </c>
      <c r="Q11" s="18" t="s">
        <v>348</v>
      </c>
      <c r="R11" s="6">
        <f>SUMIFS(Data_Cust_Month!$H:$H,Data_Cust_Month!$B:$B,$B$3,Data_Cust_Month!$C:$C,R$7,Data_Cust_Month!$D:$D,Select_Metric,Data_Cust_Month!$A:$A,Select_Year)</f>
        <v>13338.92</v>
      </c>
      <c r="S11" s="6">
        <f>SUMIFS(Data_Cust_Month!$H:$H,Data_Cust_Month!$B:$B,$B$3,Data_Cust_Month!$C:$C,S$7,Data_Cust_Month!$D:$D,Select_Metric,Data_Cust_Month!$A:$A,Select_Year)</f>
        <v>0</v>
      </c>
      <c r="T11" s="6">
        <f>SUMIFS(Data_Cust_Month!$H:$H,Data_Cust_Month!$B:$B,$B$3,Data_Cust_Month!$C:$C,T$7,Data_Cust_Month!$D:$D,Select_Metric,Data_Cust_Month!$A:$A,Select_Year)</f>
        <v>17427.759999999998</v>
      </c>
      <c r="U11" s="6">
        <f>SUMIFS(Data_Cust_Month!$H:$H,Data_Cust_Month!$B:$B,$B$3,Data_Cust_Month!$C:$C,U$7,Data_Cust_Month!$D:$D,Select_Metric,Data_Cust_Month!$A:$A,Select_Year)</f>
        <v>21005.599999999999</v>
      </c>
      <c r="V11" s="6">
        <f>SUMIFS(Data_Cust_Month!$H:$H,Data_Cust_Month!$B:$B,$B$3,Data_Cust_Month!$C:$C,V$7,Data_Cust_Month!$D:$D,Select_Metric,Data_Cust_Month!$A:$A,Select_Year)</f>
        <v>0</v>
      </c>
      <c r="W11" s="6">
        <f>SUMIFS(Data_Cust_Month!$H:$H,Data_Cust_Month!$B:$B,$B$3,Data_Cust_Month!$C:$C,W$7,Data_Cust_Month!$D:$D,Select_Metric,Data_Cust_Month!$A:$A,Select_Year)</f>
        <v>0</v>
      </c>
      <c r="X11" s="24">
        <f t="shared" si="2"/>
        <v>51772.28</v>
      </c>
    </row>
    <row r="12" spans="1:24" x14ac:dyDescent="0.25">
      <c r="E12" t="s">
        <v>11</v>
      </c>
      <c r="F12" s="35" t="s">
        <v>418</v>
      </c>
      <c r="G12" s="37" t="str">
        <f>IFERROR(VLOOKUP(Select_Year&amp;"-"&amp;Enter_Acct&amp;"-"&amp;F12,Data_Customer_Reg_Sum!$U:$V,2,FALSE),"-")</f>
        <v>-</v>
      </c>
      <c r="H12" s="1">
        <f>SUMIFS(Data_Customer_Reg_Sum!$L:$L,Data_Customer_Reg_Sum!$B:$B,Enter_Acct,Data_Customer_Reg_Sum!$T:$T,$F12,Data_Customer_Reg_Sum!$A:$A,Select_Year)</f>
        <v>0</v>
      </c>
      <c r="I12" s="6">
        <f>SUMIFS(Data_Customer_Reg_Sum!$P:$P,Data_Customer_Reg_Sum!$B:$B,Enter_Acct,Data_Customer_Reg_Sum!$T:$T,$F12,Data_Customer_Reg_Sum!$A:$A,Select_Year)</f>
        <v>0</v>
      </c>
      <c r="J12" s="2">
        <f t="shared" si="0"/>
        <v>0</v>
      </c>
      <c r="K12" s="6">
        <f>SUMIFS(Data_Customer_Reg_Sum!$R:$R,Data_Customer_Reg_Sum!$B:$B,Enter_Acct,Data_Customer_Reg_Sum!$T:$T,$F12,Data_Customer_Reg_Sum!$A:$A,Select_Year)</f>
        <v>0</v>
      </c>
      <c r="L12" s="2">
        <f t="shared" si="1"/>
        <v>0</v>
      </c>
      <c r="M12" s="1">
        <f>IFERROR(H12/SUMIFS(Data_Customer_Reg_Sum!$I:$I,Data_Customer_Reg_Sum!$B:$B,Enter_Acct,Data_Customer_Reg_Sum!$T:$T,$F12,Data_Customer_Reg_Sum!$A:$A,Select_Year),0)</f>
        <v>0</v>
      </c>
      <c r="N12" s="15">
        <f>IFERROR(SUMIFS(Data_Customer_Reg_Sum!$J:$J,Data_Customer_Reg_Sum!$B:$B,Enter_Acct,Data_Customer_Reg_Sum!$T:$T,$F12,Data_Customer_Reg_Sum!$A:$A,Select_Year)/SUMIFS(Data_Customer_Reg_Sum!$I:$I,Data_Customer_Reg_Sum!$B:$B,Enter_Acct,Data_Customer_Reg_Sum!$T:$T,$F12,Data_Customer_Reg_Sum!$A:$A,Select_Year),0)</f>
        <v>0</v>
      </c>
      <c r="O12" s="15">
        <f>IFERROR(SUMIFS(Data_Customer_Reg_Sum!$K:$K,Data_Customer_Reg_Sum!$B:$B,Enter_Acct,Data_Customer_Reg_Sum!$T:$T,$F12,Data_Customer_Reg_Sum!$A:$A,Select_Year)/SUMIFS(Data_Customer_Reg_Sum!$J:$J,Data_Customer_Reg_Sum!$B:$B,Enter_Acct,Data_Customer_Reg_Sum!$T:$T,$F12,Data_Customer_Reg_Sum!$A:$A,Select_Year),0)</f>
        <v>0</v>
      </c>
      <c r="Q12" s="18" t="s">
        <v>349</v>
      </c>
      <c r="R12" s="6">
        <f>SUMIFS(Data_Cust_Month!$I:$I,Data_Cust_Month!$B:$B,$B$3,Data_Cust_Month!$C:$C,R$7,Data_Cust_Month!$D:$D,Select_Metric,Data_Cust_Month!$A:$A,Select_Year)</f>
        <v>15860.6</v>
      </c>
      <c r="S12" s="6">
        <f>SUMIFS(Data_Cust_Month!$I:$I,Data_Cust_Month!$B:$B,$B$3,Data_Cust_Month!$C:$C,S$7,Data_Cust_Month!$D:$D,Select_Metric,Data_Cust_Month!$A:$A,Select_Year)</f>
        <v>0</v>
      </c>
      <c r="T12" s="6">
        <f>SUMIFS(Data_Cust_Month!$I:$I,Data_Cust_Month!$B:$B,$B$3,Data_Cust_Month!$C:$C,T$7,Data_Cust_Month!$D:$D,Select_Metric,Data_Cust_Month!$A:$A,Select_Year)</f>
        <v>16432.919999999998</v>
      </c>
      <c r="U12" s="6">
        <f>SUMIFS(Data_Cust_Month!$I:$I,Data_Cust_Month!$B:$B,$B$3,Data_Cust_Month!$C:$C,U$7,Data_Cust_Month!$D:$D,Select_Metric,Data_Cust_Month!$A:$A,Select_Year)</f>
        <v>17480.400000000001</v>
      </c>
      <c r="V12" s="6">
        <f>SUMIFS(Data_Cust_Month!$I:$I,Data_Cust_Month!$B:$B,$B$3,Data_Cust_Month!$C:$C,V$7,Data_Cust_Month!$D:$D,Select_Metric,Data_Cust_Month!$A:$A,Select_Year)</f>
        <v>0</v>
      </c>
      <c r="W12" s="6">
        <f>SUMIFS(Data_Cust_Month!$I:$I,Data_Cust_Month!$B:$B,$B$3,Data_Cust_Month!$C:$C,W$7,Data_Cust_Month!$D:$D,Select_Metric,Data_Cust_Month!$A:$A,Select_Year)</f>
        <v>0</v>
      </c>
      <c r="X12" s="24">
        <f t="shared" si="2"/>
        <v>49773.919999999998</v>
      </c>
    </row>
    <row r="13" spans="1:24" x14ac:dyDescent="0.25">
      <c r="E13" t="s">
        <v>21</v>
      </c>
      <c r="F13" s="35" t="s">
        <v>419</v>
      </c>
      <c r="G13" s="37" t="str">
        <f>IFERROR(VLOOKUP(Select_Year&amp;"-"&amp;Enter_Acct&amp;"-"&amp;F13,Data_Customer_Reg_Sum!$U:$V,2,FALSE),"-")</f>
        <v>-</v>
      </c>
      <c r="H13" s="10">
        <f>SUMIFS(Data_Customer_Reg_Sum!$L:$L,Data_Customer_Reg_Sum!$B:$B,Enter_Acct,Data_Customer_Reg_Sum!$T:$T,$F13,Data_Customer_Reg_Sum!$A:$A,Select_Year)</f>
        <v>0</v>
      </c>
      <c r="I13" s="11">
        <f>SUMIFS(Data_Customer_Reg_Sum!$P:$P,Data_Customer_Reg_Sum!$B:$B,Enter_Acct,Data_Customer_Reg_Sum!$T:$T,$F13,Data_Customer_Reg_Sum!$A:$A,Select_Year)</f>
        <v>0</v>
      </c>
      <c r="J13" s="12">
        <f t="shared" si="0"/>
        <v>0</v>
      </c>
      <c r="K13" s="11">
        <f>SUMIFS(Data_Customer_Reg_Sum!$R:$R,Data_Customer_Reg_Sum!$B:$B,Enter_Acct,Data_Customer_Reg_Sum!$T:$T,$F13,Data_Customer_Reg_Sum!$A:$A,Select_Year)</f>
        <v>0</v>
      </c>
      <c r="L13" s="12">
        <f t="shared" si="1"/>
        <v>0</v>
      </c>
      <c r="M13" s="10">
        <f>IFERROR(H13/SUMIFS(Data_Customer_Reg_Sum!$I:$I,Data_Customer_Reg_Sum!$B:$B,Enter_Acct,Data_Customer_Reg_Sum!$T:$T,$F13,Data_Customer_Reg_Sum!$A:$A,Select_Year),0)</f>
        <v>0</v>
      </c>
      <c r="N13" s="16">
        <f>IFERROR(SUMIFS(Data_Customer_Reg_Sum!$J:$J,Data_Customer_Reg_Sum!$B:$B,Enter_Acct,Data_Customer_Reg_Sum!$T:$T,$F13,Data_Customer_Reg_Sum!$A:$A,Select_Year)/SUMIFS(Data_Customer_Reg_Sum!$I:$I,Data_Customer_Reg_Sum!$B:$B,Enter_Acct,Data_Customer_Reg_Sum!$T:$T,$F13,Data_Customer_Reg_Sum!$A:$A,Select_Year),0)</f>
        <v>0</v>
      </c>
      <c r="O13" s="16">
        <f>IFERROR(SUMIFS(Data_Customer_Reg_Sum!$K:$K,Data_Customer_Reg_Sum!$B:$B,Enter_Acct,Data_Customer_Reg_Sum!$T:$T,$F13,Data_Customer_Reg_Sum!$A:$A,Select_Year)/SUMIFS(Data_Customer_Reg_Sum!$J:$J,Data_Customer_Reg_Sum!$B:$B,Enter_Acct,Data_Customer_Reg_Sum!$T:$T,$F13,Data_Customer_Reg_Sum!$A:$A,Select_Year),0)</f>
        <v>0</v>
      </c>
      <c r="Q13" s="18" t="s">
        <v>350</v>
      </c>
      <c r="R13" s="6">
        <f>SUMIFS(Data_Cust_Month!$J:$J,Data_Cust_Month!$B:$B,$B$3,Data_Cust_Month!$C:$C,R$7,Data_Cust_Month!$D:$D,Select_Metric,Data_Cust_Month!$A:$A,Select_Year)</f>
        <v>17428.599999999999</v>
      </c>
      <c r="S13" s="6">
        <f>SUMIFS(Data_Cust_Month!$J:$J,Data_Cust_Month!$B:$B,$B$3,Data_Cust_Month!$C:$C,S$7,Data_Cust_Month!$D:$D,Select_Metric,Data_Cust_Month!$A:$A,Select_Year)</f>
        <v>0</v>
      </c>
      <c r="T13" s="6">
        <f>SUMIFS(Data_Cust_Month!$J:$J,Data_Cust_Month!$B:$B,$B$3,Data_Cust_Month!$C:$C,T$7,Data_Cust_Month!$D:$D,Select_Metric,Data_Cust_Month!$A:$A,Select_Year)</f>
        <v>13742.68</v>
      </c>
      <c r="U13" s="6">
        <f>SUMIFS(Data_Cust_Month!$J:$J,Data_Cust_Month!$B:$B,$B$3,Data_Cust_Month!$C:$C,U$7,Data_Cust_Month!$D:$D,Select_Metric,Data_Cust_Month!$A:$A,Select_Year)</f>
        <v>17561.599999999999</v>
      </c>
      <c r="V13" s="6">
        <f>SUMIFS(Data_Cust_Month!$J:$J,Data_Cust_Month!$B:$B,$B$3,Data_Cust_Month!$C:$C,V$7,Data_Cust_Month!$D:$D,Select_Metric,Data_Cust_Month!$A:$A,Select_Year)</f>
        <v>0</v>
      </c>
      <c r="W13" s="6">
        <f>SUMIFS(Data_Cust_Month!$J:$J,Data_Cust_Month!$B:$B,$B$3,Data_Cust_Month!$C:$C,W$7,Data_Cust_Month!$D:$D,Select_Metric,Data_Cust_Month!$A:$A,Select_Year)</f>
        <v>0</v>
      </c>
      <c r="X13" s="24">
        <f t="shared" si="2"/>
        <v>48732.88</v>
      </c>
    </row>
    <row r="14" spans="1:24" x14ac:dyDescent="0.25">
      <c r="E14" s="3" t="s">
        <v>420</v>
      </c>
      <c r="F14" s="3"/>
      <c r="G14" s="3"/>
      <c r="H14" s="8">
        <f>SUM(H8:H13)</f>
        <v>632710.67999999993</v>
      </c>
      <c r="I14" s="8">
        <f>SUM(I8:I13)</f>
        <v>67790.429999999993</v>
      </c>
      <c r="J14" s="9">
        <f t="shared" si="0"/>
        <v>0.10714285714285714</v>
      </c>
      <c r="K14" s="8">
        <f>SUM(K8:K13)</f>
        <v>43548.03</v>
      </c>
      <c r="L14" s="9">
        <f t="shared" si="1"/>
        <v>6.8827714430235318E-2</v>
      </c>
      <c r="M14" s="8">
        <f>IFERROR(H14/SUMIFS(Data_Customer_Reg_Sum!$I:$I,Data_Customer_Reg_Sum!$B:$B,$B$3),0)</f>
        <v>288.25087927107057</v>
      </c>
      <c r="N14" s="17">
        <f>IFERROR(SUMIFS(Data_Customer_Reg_Sum!$J:$J,Data_Customer_Reg_Sum!$B:$B,$B$3)/SUMIFS(Data_Customer_Reg_Sum!$I:$I,Data_Customer_Reg_Sum!$B:$B,$B$3),0)</f>
        <v>2.9936218678815489</v>
      </c>
      <c r="O14" s="17">
        <f>IFERROR(SUMIFS(Data_Customer_Reg_Sum!$J:$J,Data_Customer_Reg_Sum!$B:$B,$B$3)/SUMIFS(Data_Customer_Reg_Sum!$I:$I,Data_Customer_Reg_Sum!$B:$B,$B$3),0)</f>
        <v>2.9936218678815489</v>
      </c>
      <c r="Q14" s="18" t="s">
        <v>351</v>
      </c>
      <c r="R14" s="6">
        <f>SUMIFS(Data_Cust_Month!$K:$K,Data_Cust_Month!$B:$B,$B$3,Data_Cust_Month!$C:$C,R$7,Data_Cust_Month!$D:$D,Select_Metric,Data_Cust_Month!$A:$A,Select_Year)</f>
        <v>11435.48</v>
      </c>
      <c r="S14" s="6">
        <f>SUMIFS(Data_Cust_Month!$K:$K,Data_Cust_Month!$B:$B,$B$3,Data_Cust_Month!$C:$C,S$7,Data_Cust_Month!$D:$D,Select_Metric,Data_Cust_Month!$A:$A,Select_Year)</f>
        <v>0</v>
      </c>
      <c r="T14" s="6">
        <f>SUMIFS(Data_Cust_Month!$K:$K,Data_Cust_Month!$B:$B,$B$3,Data_Cust_Month!$C:$C,T$7,Data_Cust_Month!$D:$D,Select_Metric,Data_Cust_Month!$A:$A,Select_Year)</f>
        <v>20906.2</v>
      </c>
      <c r="U14" s="6">
        <f>SUMIFS(Data_Cust_Month!$K:$K,Data_Cust_Month!$B:$B,$B$3,Data_Cust_Month!$C:$C,U$7,Data_Cust_Month!$D:$D,Select_Metric,Data_Cust_Month!$A:$A,Select_Year)</f>
        <v>16473.52</v>
      </c>
      <c r="V14" s="6">
        <f>SUMIFS(Data_Cust_Month!$K:$K,Data_Cust_Month!$B:$B,$B$3,Data_Cust_Month!$C:$C,V$7,Data_Cust_Month!$D:$D,Select_Metric,Data_Cust_Month!$A:$A,Select_Year)</f>
        <v>0</v>
      </c>
      <c r="W14" s="6">
        <f>SUMIFS(Data_Cust_Month!$K:$K,Data_Cust_Month!$B:$B,$B$3,Data_Cust_Month!$C:$C,W$7,Data_Cust_Month!$D:$D,Select_Metric,Data_Cust_Month!$A:$A,Select_Year)</f>
        <v>0</v>
      </c>
      <c r="X14" s="24">
        <f t="shared" si="2"/>
        <v>48815.199999999997</v>
      </c>
    </row>
    <row r="15" spans="1:24" x14ac:dyDescent="0.25">
      <c r="Q15" s="18" t="s">
        <v>352</v>
      </c>
      <c r="R15" s="6">
        <f>SUMIFS(Data_Cust_Month!$L:$L,Data_Cust_Month!$B:$B,$B$3,Data_Cust_Month!$C:$C,R$7,Data_Cust_Month!$D:$D,Select_Metric,Data_Cust_Month!$A:$A,Select_Year)</f>
        <v>14162.68</v>
      </c>
      <c r="S15" s="6">
        <f>SUMIFS(Data_Cust_Month!$L:$L,Data_Cust_Month!$B:$B,$B$3,Data_Cust_Month!$C:$C,S$7,Data_Cust_Month!$D:$D,Select_Metric,Data_Cust_Month!$A:$A,Select_Year)</f>
        <v>0</v>
      </c>
      <c r="T15" s="6">
        <f>SUMIFS(Data_Cust_Month!$L:$L,Data_Cust_Month!$B:$B,$B$3,Data_Cust_Month!$C:$C,T$7,Data_Cust_Month!$D:$D,Select_Metric,Data_Cust_Month!$A:$A,Select_Year)</f>
        <v>20287.12</v>
      </c>
      <c r="U15" s="6">
        <f>SUMIFS(Data_Cust_Month!$L:$L,Data_Cust_Month!$B:$B,$B$3,Data_Cust_Month!$C:$C,U$7,Data_Cust_Month!$D:$D,Select_Metric,Data_Cust_Month!$A:$A,Select_Year)</f>
        <v>22419.599999999999</v>
      </c>
      <c r="V15" s="6">
        <f>SUMIFS(Data_Cust_Month!$L:$L,Data_Cust_Month!$B:$B,$B$3,Data_Cust_Month!$C:$C,V$7,Data_Cust_Month!$D:$D,Select_Metric,Data_Cust_Month!$A:$A,Select_Year)</f>
        <v>0</v>
      </c>
      <c r="W15" s="6">
        <f>SUMIFS(Data_Cust_Month!$L:$L,Data_Cust_Month!$B:$B,$B$3,Data_Cust_Month!$C:$C,W$7,Data_Cust_Month!$D:$D,Select_Metric,Data_Cust_Month!$A:$A,Select_Year)</f>
        <v>0</v>
      </c>
      <c r="X15" s="24">
        <f t="shared" si="2"/>
        <v>56869.4</v>
      </c>
    </row>
    <row r="16" spans="1:24" x14ac:dyDescent="0.25">
      <c r="E16" s="3"/>
      <c r="F16" s="5"/>
      <c r="G16" s="5"/>
      <c r="H16" s="18" t="s">
        <v>568</v>
      </c>
      <c r="I16" s="31">
        <f>I4-1</f>
        <v>2023</v>
      </c>
      <c r="K16" s="18" t="s">
        <v>534</v>
      </c>
      <c r="L16" s="31">
        <f>SUMIFS(Data_Customer_Nat_Sum!R:R,Data_Customer_Nat_Sum!B:B,Enter_Acct,Data_Customer_Nat_Sum!A:A,Prior_Year)</f>
        <v>4</v>
      </c>
      <c r="Q16" s="18" t="s">
        <v>353</v>
      </c>
      <c r="R16" s="6">
        <f>SUMIFS(Data_Cust_Month!$M:$M,Data_Cust_Month!$B:$B,$B$3,Data_Cust_Month!$C:$C,R$7,Data_Cust_Month!$D:$D,Select_Metric,Data_Cust_Month!$A:$A,Select_Year)</f>
        <v>13013.56</v>
      </c>
      <c r="S16" s="6">
        <f>SUMIFS(Data_Cust_Month!$M:$M,Data_Cust_Month!$B:$B,$B$3,Data_Cust_Month!$C:$C,S$7,Data_Cust_Month!$D:$D,Select_Metric,Data_Cust_Month!$A:$A,Select_Year)</f>
        <v>0</v>
      </c>
      <c r="T16" s="6">
        <f>SUMIFS(Data_Cust_Month!$M:$M,Data_Cust_Month!$B:$B,$B$3,Data_Cust_Month!$C:$C,T$7,Data_Cust_Month!$D:$D,Select_Metric,Data_Cust_Month!$A:$A,Select_Year)</f>
        <v>21256.48</v>
      </c>
      <c r="U16" s="6">
        <f>SUMIFS(Data_Cust_Month!$M:$M,Data_Cust_Month!$B:$B,$B$3,Data_Cust_Month!$C:$C,U$7,Data_Cust_Month!$D:$D,Select_Metric,Data_Cust_Month!$A:$A,Select_Year)</f>
        <v>17031.560000000001</v>
      </c>
      <c r="V16" s="6">
        <f>SUMIFS(Data_Cust_Month!$M:$M,Data_Cust_Month!$B:$B,$B$3,Data_Cust_Month!$C:$C,V$7,Data_Cust_Month!$D:$D,Select_Metric,Data_Cust_Month!$A:$A,Select_Year)</f>
        <v>0</v>
      </c>
      <c r="W16" s="6">
        <f>SUMIFS(Data_Cust_Month!$M:$M,Data_Cust_Month!$B:$B,$B$3,Data_Cust_Month!$C:$C,W$7,Data_Cust_Month!$D:$D,Select_Metric,Data_Cust_Month!$A:$A,Select_Year)</f>
        <v>0</v>
      </c>
      <c r="X16" s="24">
        <f t="shared" si="2"/>
        <v>51301.600000000006</v>
      </c>
    </row>
    <row r="17" spans="5:24" x14ac:dyDescent="0.25">
      <c r="Q17" s="18" t="s">
        <v>354</v>
      </c>
      <c r="R17" s="6">
        <f>SUMIFS(Data_Cust_Month!$N:$N,Data_Cust_Month!$B:$B,$B$3,Data_Cust_Month!$C:$C,R$7,Data_Cust_Month!$D:$D,Select_Metric,Data_Cust_Month!$A:$A,Select_Year)</f>
        <v>9720.48</v>
      </c>
      <c r="S17" s="6">
        <f>SUMIFS(Data_Cust_Month!$N:$N,Data_Cust_Month!$B:$B,$B$3,Data_Cust_Month!$C:$C,S$7,Data_Cust_Month!$D:$D,Select_Metric,Data_Cust_Month!$A:$A,Select_Year)</f>
        <v>0</v>
      </c>
      <c r="T17" s="6">
        <f>SUMIFS(Data_Cust_Month!$N:$N,Data_Cust_Month!$B:$B,$B$3,Data_Cust_Month!$C:$C,T$7,Data_Cust_Month!$D:$D,Select_Metric,Data_Cust_Month!$A:$A,Select_Year)</f>
        <v>19266.52</v>
      </c>
      <c r="U17" s="6">
        <f>SUMIFS(Data_Cust_Month!$N:$N,Data_Cust_Month!$B:$B,$B$3,Data_Cust_Month!$C:$C,U$7,Data_Cust_Month!$D:$D,Select_Metric,Data_Cust_Month!$A:$A,Select_Year)</f>
        <v>24942.68</v>
      </c>
      <c r="V17" s="6">
        <f>SUMIFS(Data_Cust_Month!$N:$N,Data_Cust_Month!$B:$B,$B$3,Data_Cust_Month!$C:$C,V$7,Data_Cust_Month!$D:$D,Select_Metric,Data_Cust_Month!$A:$A,Select_Year)</f>
        <v>0</v>
      </c>
      <c r="W17" s="6">
        <f>SUMIFS(Data_Cust_Month!$N:$N,Data_Cust_Month!$B:$B,$B$3,Data_Cust_Month!$C:$C,W$7,Data_Cust_Month!$D:$D,Select_Metric,Data_Cust_Month!$A:$A,Select_Year)</f>
        <v>0</v>
      </c>
      <c r="X17" s="24">
        <f t="shared" si="2"/>
        <v>53929.68</v>
      </c>
    </row>
    <row r="18" spans="5:24" x14ac:dyDescent="0.25">
      <c r="E18" s="20"/>
      <c r="F18" s="20"/>
      <c r="G18" s="20"/>
      <c r="H18" s="20"/>
      <c r="I18" s="19" t="s">
        <v>481</v>
      </c>
      <c r="J18" s="43"/>
      <c r="K18" s="19"/>
      <c r="L18" s="19"/>
      <c r="M18" s="19" t="s">
        <v>483</v>
      </c>
      <c r="N18" s="19" t="s">
        <v>484</v>
      </c>
      <c r="O18" s="19" t="s">
        <v>489</v>
      </c>
      <c r="Q18" s="18" t="s">
        <v>355</v>
      </c>
      <c r="R18" s="6">
        <f>SUMIFS(Data_Cust_Month!$O:$O,Data_Cust_Month!$B:$B,$B$3,Data_Cust_Month!$C:$C,R$7,Data_Cust_Month!$D:$D,Select_Metric,Data_Cust_Month!$A:$A,Select_Year)</f>
        <v>11416.16</v>
      </c>
      <c r="S18" s="6">
        <f>SUMIFS(Data_Cust_Month!$O:$O,Data_Cust_Month!$B:$B,$B$3,Data_Cust_Month!$C:$C,S$7,Data_Cust_Month!$D:$D,Select_Metric,Data_Cust_Month!$A:$A,Select_Year)</f>
        <v>0</v>
      </c>
      <c r="T18" s="6">
        <f>SUMIFS(Data_Cust_Month!$O:$O,Data_Cust_Month!$B:$B,$B$3,Data_Cust_Month!$C:$C,T$7,Data_Cust_Month!$D:$D,Select_Metric,Data_Cust_Month!$A:$A,Select_Year)</f>
        <v>23452.240000000002</v>
      </c>
      <c r="U18" s="6">
        <f>SUMIFS(Data_Cust_Month!$O:$O,Data_Cust_Month!$B:$B,$B$3,Data_Cust_Month!$C:$C,U$7,Data_Cust_Month!$D:$D,Select_Metric,Data_Cust_Month!$A:$A,Select_Year)</f>
        <v>19692.68</v>
      </c>
      <c r="V18" s="6">
        <f>SUMIFS(Data_Cust_Month!$O:$O,Data_Cust_Month!$B:$B,$B$3,Data_Cust_Month!$C:$C,V$7,Data_Cust_Month!$D:$D,Select_Metric,Data_Cust_Month!$A:$A,Select_Year)</f>
        <v>0</v>
      </c>
      <c r="W18" s="6">
        <f>SUMIFS(Data_Cust_Month!$O:$O,Data_Cust_Month!$B:$B,$B$3,Data_Cust_Month!$C:$C,W$7,Data_Cust_Month!$D:$D,Select_Metric,Data_Cust_Month!$A:$A,Select_Year)</f>
        <v>0</v>
      </c>
      <c r="X18" s="24">
        <f t="shared" si="2"/>
        <v>54561.08</v>
      </c>
    </row>
    <row r="19" spans="5:24" x14ac:dyDescent="0.25">
      <c r="E19" s="13" t="s">
        <v>0</v>
      </c>
      <c r="F19" s="13" t="s">
        <v>357</v>
      </c>
      <c r="G19" s="13" t="s">
        <v>486</v>
      </c>
      <c r="H19" s="14" t="s">
        <v>1</v>
      </c>
      <c r="I19" s="14" t="s">
        <v>485</v>
      </c>
      <c r="J19" s="44" t="s">
        <v>295</v>
      </c>
      <c r="K19" s="14" t="s">
        <v>296</v>
      </c>
      <c r="L19" s="14" t="s">
        <v>295</v>
      </c>
      <c r="M19" s="14" t="s">
        <v>482</v>
      </c>
      <c r="N19" s="14" t="s">
        <v>482</v>
      </c>
      <c r="O19" s="14" t="s">
        <v>490</v>
      </c>
      <c r="Q19" s="18" t="s">
        <v>356</v>
      </c>
      <c r="R19" s="11">
        <f>SUMIFS(Data_Cust_Month!$P:$P,Data_Cust_Month!$B:$B,$B$3,Data_Cust_Month!$C:$C,R$7,Data_Cust_Month!$D:$D,Select_Metric,Data_Cust_Month!$A:$A,Select_Year)</f>
        <v>19804.96</v>
      </c>
      <c r="S19" s="11">
        <f>SUMIFS(Data_Cust_Month!$P:$P,Data_Cust_Month!$B:$B,$B$3,Data_Cust_Month!$C:$C,S$7,Data_Cust_Month!$D:$D,Select_Metric,Data_Cust_Month!$A:$A,Select_Year)</f>
        <v>0</v>
      </c>
      <c r="T19" s="11">
        <f>SUMIFS(Data_Cust_Month!$P:$P,Data_Cust_Month!$B:$B,$B$3,Data_Cust_Month!$C:$C,T$7,Data_Cust_Month!$D:$D,Select_Metric,Data_Cust_Month!$A:$A,Select_Year)</f>
        <v>18831.12</v>
      </c>
      <c r="U19" s="11">
        <f>SUMIFS(Data_Cust_Month!$P:$P,Data_Cust_Month!$B:$B,$B$3,Data_Cust_Month!$C:$C,U$7,Data_Cust_Month!$D:$D,Select_Metric,Data_Cust_Month!$A:$A,Select_Year)</f>
        <v>21161.84</v>
      </c>
      <c r="V19" s="11">
        <f>SUMIFS(Data_Cust_Month!$P:$P,Data_Cust_Month!$B:$B,$B$3,Data_Cust_Month!$C:$C,V$7,Data_Cust_Month!$D:$D,Select_Metric,Data_Cust_Month!$A:$A,Select_Year)</f>
        <v>0</v>
      </c>
      <c r="W19" s="11">
        <f>SUMIFS(Data_Cust_Month!$P:$P,Data_Cust_Month!$B:$B,$B$3,Data_Cust_Month!$C:$C,W$7,Data_Cust_Month!$D:$D,Select_Metric,Data_Cust_Month!$A:$A,Select_Year)</f>
        <v>0</v>
      </c>
      <c r="X19" s="25">
        <f t="shared" si="2"/>
        <v>59797.919999999998</v>
      </c>
    </row>
    <row r="20" spans="5:24" x14ac:dyDescent="0.25">
      <c r="E20" t="s">
        <v>3</v>
      </c>
      <c r="F20" s="35" t="s">
        <v>414</v>
      </c>
      <c r="G20" s="37" t="str">
        <f>IFERROR(VLOOKUP(Prior_Year&amp;"-"&amp;Enter_Acct&amp;"-"&amp;F20,Data_Customer_Reg_Sum!$U:$V,2,FALSE),"-")</f>
        <v>Alberto Hunt</v>
      </c>
      <c r="H20" s="1">
        <f>SUMIFS(Data_Customer_Reg_Sum!$L:$L,Data_Customer_Reg_Sum!$B:$B,Enter_Acct,Data_Customer_Reg_Sum!$T:$T,$F20,Data_Customer_Reg_Sum!$A:$A,Prior_Year)</f>
        <v>164986.54500000001</v>
      </c>
      <c r="I20" s="1">
        <f>SUMIFS(Data_Customer_Reg_Sum!$P:$P,Data_Customer_Reg_Sum!$B:$B,Enter_Acct,Data_Customer_Reg_Sum!$T:$T,$F20,Data_Customer_Reg_Sum!$A:$A,Prior_Year)</f>
        <v>14780.295</v>
      </c>
      <c r="J20" s="2">
        <f t="shared" ref="J20:J26" si="3">IFERROR(I20/H20,0)</f>
        <v>8.9584850691915505E-2</v>
      </c>
      <c r="K20" s="1">
        <f>SUMIFS(Data_Customer_Reg_Sum!$R:$R,Data_Customer_Reg_Sum!$B:$B,Enter_Acct,Data_Customer_Reg_Sum!$T:$T,$F20,Data_Customer_Reg_Sum!$A:$A,Prior_Year)</f>
        <v>6741.2449999999999</v>
      </c>
      <c r="L20" s="2">
        <f t="shared" ref="L20:L26" si="4">IFERROR(K20/H20,0)</f>
        <v>4.0859362198293198E-2</v>
      </c>
      <c r="M20" s="1">
        <f>IFERROR(H20/SUMIFS(Data_Customer_Reg_Sum!$I:$I,Data_Customer_Reg_Sum!$B:$B,Enter_Acct,Data_Customer_Reg_Sum!$T:$T,$F20,Data_Customer_Reg_Sum!$A:$A,Prior_Year),0)</f>
        <v>702.0704042553192</v>
      </c>
      <c r="N20" s="15">
        <f>IFERROR(SUMIFS(Data_Customer_Reg_Sum!$J:$J,Data_Customer_Reg_Sum!$B:$B,Enter_Acct,Data_Customer_Reg_Sum!$T:$T,$F20,Data_Customer_Reg_Sum!$A:$A,Prior_Year)/SUMIFS(Data_Customer_Reg_Sum!$I:$I,Data_Customer_Reg_Sum!$B:$B,Enter_Acct,Data_Customer_Reg_Sum!$T:$T,$F20,Data_Customer_Reg_Sum!$A:$A,Prior_Year),0)</f>
        <v>2.9574468085106385</v>
      </c>
      <c r="O20" s="15">
        <f>IFERROR(SUMIFS(Data_Customer_Reg_Sum!$K:$K,Data_Customer_Reg_Sum!$B:$B,Enter_Acct,Data_Customer_Reg_Sum!$T:$T,$F20,Data_Customer_Reg_Sum!$A:$A,Prior_Year)/SUMIFS(Data_Customer_Reg_Sum!$J:$J,Data_Customer_Reg_Sum!$B:$B,Enter_Acct,Data_Customer_Reg_Sum!$T:$T,$F20,Data_Customer_Reg_Sum!$A:$A,Prior_Year),0)</f>
        <v>5.7856115107913668</v>
      </c>
      <c r="Q20" s="18" t="s">
        <v>420</v>
      </c>
      <c r="R20" s="24">
        <f>SUM(R8:R19)</f>
        <v>169532.16</v>
      </c>
      <c r="S20" s="24">
        <f t="shared" ref="S20:X20" si="5">SUM(S8:S19)</f>
        <v>0</v>
      </c>
      <c r="T20" s="24">
        <f t="shared" si="5"/>
        <v>236123.15999999997</v>
      </c>
      <c r="U20" s="24">
        <f t="shared" si="5"/>
        <v>227055.35999999999</v>
      </c>
      <c r="V20" s="24">
        <f t="shared" si="5"/>
        <v>0</v>
      </c>
      <c r="W20" s="24">
        <f t="shared" si="5"/>
        <v>0</v>
      </c>
      <c r="X20" s="24">
        <f t="shared" si="5"/>
        <v>632710.68000000005</v>
      </c>
    </row>
    <row r="21" spans="5:24" x14ac:dyDescent="0.25">
      <c r="E21" t="s">
        <v>12</v>
      </c>
      <c r="F21" s="35" t="s">
        <v>415</v>
      </c>
      <c r="G21" s="37" t="str">
        <f>IFERROR(VLOOKUP(Prior_Year&amp;"-"&amp;Enter_Acct&amp;"-"&amp;F21,Data_Customer_Reg_Sum!$U:$V,2,FALSE),"-")</f>
        <v>-</v>
      </c>
      <c r="H21" s="1">
        <f>SUMIFS(Data_Customer_Reg_Sum!$L:$L,Data_Customer_Reg_Sum!$B:$B,Enter_Acct,Data_Customer_Reg_Sum!$T:$T,$F21,Data_Customer_Reg_Sum!$A:$A,Prior_Year)</f>
        <v>0</v>
      </c>
      <c r="I21" s="6">
        <f>SUMIFS(Data_Customer_Reg_Sum!$P:$P,Data_Customer_Reg_Sum!$B:$B,Enter_Acct,Data_Customer_Reg_Sum!$T:$T,$F21,Data_Customer_Reg_Sum!$A:$A,Prior_Year)</f>
        <v>0</v>
      </c>
      <c r="J21" s="2">
        <f t="shared" si="3"/>
        <v>0</v>
      </c>
      <c r="K21" s="6">
        <f>SUMIFS(Data_Customer_Reg_Sum!$R:$R,Data_Customer_Reg_Sum!$B:$B,Enter_Acct,Data_Customer_Reg_Sum!$T:$T,$F21,Data_Customer_Reg_Sum!$A:$A,Prior_Year)</f>
        <v>0</v>
      </c>
      <c r="L21" s="2">
        <f t="shared" si="4"/>
        <v>0</v>
      </c>
      <c r="M21" s="1">
        <f>IFERROR(H21/SUMIFS(Data_Customer_Reg_Sum!$I:$I,Data_Customer_Reg_Sum!$B:$B,Enter_Acct,Data_Customer_Reg_Sum!$T:$T,$F21,Data_Customer_Reg_Sum!$A:$A,Prior_Year),0)</f>
        <v>0</v>
      </c>
      <c r="N21" s="15">
        <f>IFERROR(SUMIFS(Data_Customer_Reg_Sum!$J:$J,Data_Customer_Reg_Sum!$B:$B,Enter_Acct,Data_Customer_Reg_Sum!$T:$T,$F21,Data_Customer_Reg_Sum!$A:$A,Prior_Year)/SUMIFS(Data_Customer_Reg_Sum!$I:$I,Data_Customer_Reg_Sum!$B:$B,Enter_Acct,Data_Customer_Reg_Sum!$T:$T,$F21,Data_Customer_Reg_Sum!$A:$A,Prior_Year),0)</f>
        <v>0</v>
      </c>
      <c r="O21" s="15">
        <f>IFERROR(SUMIFS(Data_Customer_Reg_Sum!$K:$K,Data_Customer_Reg_Sum!$B:$B,Enter_Acct,Data_Customer_Reg_Sum!$T:$T,$F21,Data_Customer_Reg_Sum!$A:$A,Prior_Year)/SUMIFS(Data_Customer_Reg_Sum!$J:$J,Data_Customer_Reg_Sum!$B:$B,Enter_Acct,Data_Customer_Reg_Sum!$T:$T,$F21,Data_Customer_Reg_Sum!$A:$A,Prior_Year),0)</f>
        <v>0</v>
      </c>
    </row>
    <row r="22" spans="5:24" x14ac:dyDescent="0.25">
      <c r="E22" t="s">
        <v>6</v>
      </c>
      <c r="F22" s="35" t="s">
        <v>416</v>
      </c>
      <c r="G22" s="37" t="str">
        <f>IFERROR(VLOOKUP(Prior_Year&amp;"-"&amp;Enter_Acct&amp;"-"&amp;F22,Data_Customer_Reg_Sum!$U:$V,2,FALSE),"-")</f>
        <v>Paul Martell</v>
      </c>
      <c r="H22" s="1">
        <f>SUMIFS(Data_Customer_Reg_Sum!$L:$L,Data_Customer_Reg_Sum!$B:$B,Enter_Acct,Data_Customer_Reg_Sum!$T:$T,$F22,Data_Customer_Reg_Sum!$A:$A,Prior_Year)</f>
        <v>195037.39600000001</v>
      </c>
      <c r="I22" s="6">
        <f>SUMIFS(Data_Customer_Reg_Sum!$P:$P,Data_Customer_Reg_Sum!$B:$B,Enter_Acct,Data_Customer_Reg_Sum!$T:$T,$F22,Data_Customer_Reg_Sum!$A:$A,Prior_Year)</f>
        <v>17472.396000000001</v>
      </c>
      <c r="J22" s="2">
        <f t="shared" si="3"/>
        <v>8.9584850691915519E-2</v>
      </c>
      <c r="K22" s="6">
        <f>SUMIFS(Data_Customer_Reg_Sum!$R:$R,Data_Customer_Reg_Sum!$B:$B,Enter_Acct,Data_Customer_Reg_Sum!$T:$T,$F22,Data_Customer_Reg_Sum!$A:$A,Prior_Year)</f>
        <v>9058.7960000000094</v>
      </c>
      <c r="L22" s="2">
        <f t="shared" si="4"/>
        <v>4.6446456863072604E-2</v>
      </c>
      <c r="M22" s="1">
        <f>IFERROR(H22/SUMIFS(Data_Customer_Reg_Sum!$I:$I,Data_Customer_Reg_Sum!$B:$B,Enter_Acct,Data_Customer_Reg_Sum!$T:$T,$F22,Data_Customer_Reg_Sum!$A:$A,Prior_Year),0)</f>
        <v>792.83494308943091</v>
      </c>
      <c r="N22" s="15">
        <f>IFERROR(SUMIFS(Data_Customer_Reg_Sum!$J:$J,Data_Customer_Reg_Sum!$B:$B,Enter_Acct,Data_Customer_Reg_Sum!$T:$T,$F22,Data_Customer_Reg_Sum!$A:$A,Prior_Year)/SUMIFS(Data_Customer_Reg_Sum!$I:$I,Data_Customer_Reg_Sum!$B:$B,Enter_Acct,Data_Customer_Reg_Sum!$T:$T,$F22,Data_Customer_Reg_Sum!$A:$A,Prior_Year),0)</f>
        <v>2.9430894308943087</v>
      </c>
      <c r="O22" s="15">
        <f>IFERROR(SUMIFS(Data_Customer_Reg_Sum!$K:$K,Data_Customer_Reg_Sum!$B:$B,Enter_Acct,Data_Customer_Reg_Sum!$T:$T,$F22,Data_Customer_Reg_Sum!$A:$A,Prior_Year)/SUMIFS(Data_Customer_Reg_Sum!$J:$J,Data_Customer_Reg_Sum!$B:$B,Enter_Acct,Data_Customer_Reg_Sum!$T:$T,$F22,Data_Customer_Reg_Sum!$A:$A,Prior_Year),0)</f>
        <v>6.8162983425414367</v>
      </c>
    </row>
    <row r="23" spans="5:24" x14ac:dyDescent="0.25">
      <c r="E23" t="s">
        <v>8</v>
      </c>
      <c r="F23" s="35" t="s">
        <v>417</v>
      </c>
      <c r="G23" s="37" t="str">
        <f>IFERROR(VLOOKUP(Prior_Year&amp;"-"&amp;Enter_Acct&amp;"-"&amp;F23,Data_Customer_Reg_Sum!$U:$V,2,FALSE),"-")</f>
        <v>Bill Hampton</v>
      </c>
      <c r="H23" s="1">
        <f>SUMIFS(Data_Customer_Reg_Sum!$L:$L,Data_Customer_Reg_Sum!$B:$B,Enter_Acct,Data_Customer_Reg_Sum!$T:$T,$F23,Data_Customer_Reg_Sum!$A:$A,Prior_Year)</f>
        <v>233255.67480000001</v>
      </c>
      <c r="I23" s="6">
        <f>SUMIFS(Data_Customer_Reg_Sum!$P:$P,Data_Customer_Reg_Sum!$B:$B,Enter_Acct,Data_Customer_Reg_Sum!$T:$T,$F23,Data_Customer_Reg_Sum!$A:$A,Prior_Year)</f>
        <v>20896.174800000001</v>
      </c>
      <c r="J23" s="2">
        <f t="shared" si="3"/>
        <v>8.9584850691915519E-2</v>
      </c>
      <c r="K23" s="6">
        <f>SUMIFS(Data_Customer_Reg_Sum!$R:$R,Data_Customer_Reg_Sum!$B:$B,Enter_Acct,Data_Customer_Reg_Sum!$T:$T,$F23,Data_Customer_Reg_Sum!$A:$A,Prior_Year)</f>
        <v>13232.674800000001</v>
      </c>
      <c r="L23" s="2">
        <f t="shared" si="4"/>
        <v>5.6730344551514426E-2</v>
      </c>
      <c r="M23" s="1">
        <f>IFERROR(H23/SUMIFS(Data_Customer_Reg_Sum!$I:$I,Data_Customer_Reg_Sum!$B:$B,Enter_Acct,Data_Customer_Reg_Sum!$T:$T,$F23,Data_Customer_Reg_Sum!$A:$A,Prior_Year),0)</f>
        <v>940.54707580645163</v>
      </c>
      <c r="N23" s="15">
        <f>IFERROR(SUMIFS(Data_Customer_Reg_Sum!$J:$J,Data_Customer_Reg_Sum!$B:$B,Enter_Acct,Data_Customer_Reg_Sum!$T:$T,$F23,Data_Customer_Reg_Sum!$A:$A,Prior_Year)/SUMIFS(Data_Customer_Reg_Sum!$I:$I,Data_Customer_Reg_Sum!$B:$B,Enter_Acct,Data_Customer_Reg_Sum!$T:$T,$F23,Data_Customer_Reg_Sum!$A:$A,Prior_Year),0)</f>
        <v>2.943548387096774</v>
      </c>
      <c r="O23" s="15">
        <f>IFERROR(SUMIFS(Data_Customer_Reg_Sum!$K:$K,Data_Customer_Reg_Sum!$B:$B,Enter_Acct,Data_Customer_Reg_Sum!$T:$T,$F23,Data_Customer_Reg_Sum!$A:$A,Prior_Year)/SUMIFS(Data_Customer_Reg_Sum!$J:$J,Data_Customer_Reg_Sum!$B:$B,Enter_Acct,Data_Customer_Reg_Sum!$T:$T,$F23,Data_Customer_Reg_Sum!$A:$A,Prior_Year),0)</f>
        <v>7.6808219178082195</v>
      </c>
    </row>
    <row r="24" spans="5:24" x14ac:dyDescent="0.25">
      <c r="E24" t="s">
        <v>11</v>
      </c>
      <c r="F24" s="35" t="s">
        <v>418</v>
      </c>
      <c r="G24" s="37" t="str">
        <f>IFERROR(VLOOKUP(Prior_Year&amp;"-"&amp;Enter_Acct&amp;"-"&amp;F24,Data_Customer_Reg_Sum!$U:$V,2,FALSE),"-")</f>
        <v>-</v>
      </c>
      <c r="H24" s="1">
        <f>SUMIFS(Data_Customer_Reg_Sum!$L:$L,Data_Customer_Reg_Sum!$B:$B,Enter_Acct,Data_Customer_Reg_Sum!$T:$T,$F24,Data_Customer_Reg_Sum!$A:$A,Prior_Year)</f>
        <v>0</v>
      </c>
      <c r="I24" s="6">
        <f>SUMIFS(Data_Customer_Reg_Sum!$P:$P,Data_Customer_Reg_Sum!$B:$B,Enter_Acct,Data_Customer_Reg_Sum!$T:$T,$F24,Data_Customer_Reg_Sum!$A:$A,Prior_Year)</f>
        <v>0</v>
      </c>
      <c r="J24" s="2">
        <f t="shared" si="3"/>
        <v>0</v>
      </c>
      <c r="K24" s="6">
        <f>SUMIFS(Data_Customer_Reg_Sum!$R:$R,Data_Customer_Reg_Sum!$B:$B,Enter_Acct,Data_Customer_Reg_Sum!$T:$T,$F24,Data_Customer_Reg_Sum!$A:$A,Prior_Year)</f>
        <v>0</v>
      </c>
      <c r="L24" s="2">
        <f t="shared" si="4"/>
        <v>0</v>
      </c>
      <c r="M24" s="1">
        <f>IFERROR(H24/SUMIFS(Data_Customer_Reg_Sum!$I:$I,Data_Customer_Reg_Sum!$B:$B,Enter_Acct,Data_Customer_Reg_Sum!$T:$T,$F24,Data_Customer_Reg_Sum!$A:$A,Prior_Year),0)</f>
        <v>0</v>
      </c>
      <c r="N24" s="15">
        <f>IFERROR(SUMIFS(Data_Customer_Reg_Sum!$J:$J,Data_Customer_Reg_Sum!$B:$B,Enter_Acct,Data_Customer_Reg_Sum!$T:$T,$F24,Data_Customer_Reg_Sum!$A:$A,Prior_Year)/SUMIFS(Data_Customer_Reg_Sum!$I:$I,Data_Customer_Reg_Sum!$B:$B,Enter_Acct,Data_Customer_Reg_Sum!$T:$T,$F24,Data_Customer_Reg_Sum!$A:$A,Prior_Year),0)</f>
        <v>0</v>
      </c>
      <c r="O24" s="15">
        <f>IFERROR(SUMIFS(Data_Customer_Reg_Sum!$K:$K,Data_Customer_Reg_Sum!$B:$B,Enter_Acct,Data_Customer_Reg_Sum!$T:$T,$F24,Data_Customer_Reg_Sum!$A:$A,Prior_Year)/SUMIFS(Data_Customer_Reg_Sum!$J:$J,Data_Customer_Reg_Sum!$B:$B,Enter_Acct,Data_Customer_Reg_Sum!$T:$T,$F24,Data_Customer_Reg_Sum!$A:$A,Prior_Year),0)</f>
        <v>0</v>
      </c>
    </row>
    <row r="25" spans="5:24" x14ac:dyDescent="0.25">
      <c r="E25" t="s">
        <v>21</v>
      </c>
      <c r="F25" s="35" t="s">
        <v>419</v>
      </c>
      <c r="G25" s="37" t="str">
        <f>IFERROR(VLOOKUP(Prior_Year&amp;"-"&amp;Enter_Acct&amp;"-"&amp;F25,Data_Customer_Reg_Sum!$U:$V,2,FALSE),"-")</f>
        <v>-</v>
      </c>
      <c r="H25" s="10">
        <f>SUMIFS(Data_Customer_Reg_Sum!$L:$L,Data_Customer_Reg_Sum!$B:$B,Enter_Acct,Data_Customer_Reg_Sum!$T:$T,$F25,Data_Customer_Reg_Sum!$A:$A,Prior_Year)</f>
        <v>0</v>
      </c>
      <c r="I25" s="11">
        <f>SUMIFS(Data_Customer_Reg_Sum!$P:$P,Data_Customer_Reg_Sum!$B:$B,Enter_Acct,Data_Customer_Reg_Sum!$T:$T,$F25,Data_Customer_Reg_Sum!$A:$A,Prior_Year)</f>
        <v>0</v>
      </c>
      <c r="J25" s="12">
        <f t="shared" si="3"/>
        <v>0</v>
      </c>
      <c r="K25" s="11">
        <f>SUMIFS(Data_Customer_Reg_Sum!$R:$R,Data_Customer_Reg_Sum!$B:$B,Enter_Acct,Data_Customer_Reg_Sum!$T:$T,$F25,Data_Customer_Reg_Sum!$A:$A,Prior_Year)</f>
        <v>0</v>
      </c>
      <c r="L25" s="12">
        <f t="shared" si="4"/>
        <v>0</v>
      </c>
      <c r="M25" s="10">
        <f>IFERROR(H25/SUMIFS(Data_Customer_Reg_Sum!$I:$I,Data_Customer_Reg_Sum!$B:$B,Enter_Acct,Data_Customer_Reg_Sum!$T:$T,$F25,Data_Customer_Reg_Sum!$A:$A,Prior_Year),0)</f>
        <v>0</v>
      </c>
      <c r="N25" s="16">
        <f>IFERROR(SUMIFS(Data_Customer_Reg_Sum!$J:$J,Data_Customer_Reg_Sum!$B:$B,Enter_Acct,Data_Customer_Reg_Sum!$T:$T,$F25,Data_Customer_Reg_Sum!$A:$A,Prior_Year)/SUMIFS(Data_Customer_Reg_Sum!$I:$I,Data_Customer_Reg_Sum!$B:$B,Enter_Acct,Data_Customer_Reg_Sum!$T:$T,$F25,Data_Customer_Reg_Sum!$A:$A,Prior_Year),0)</f>
        <v>0</v>
      </c>
      <c r="O25" s="16">
        <f>IFERROR(SUMIFS(Data_Customer_Reg_Sum!$K:$K,Data_Customer_Reg_Sum!$B:$B,Enter_Acct,Data_Customer_Reg_Sum!$T:$T,$F25,Data_Customer_Reg_Sum!$A:$A,Prior_Year)/SUMIFS(Data_Customer_Reg_Sum!$J:$J,Data_Customer_Reg_Sum!$B:$B,Enter_Acct,Data_Customer_Reg_Sum!$T:$T,$F25,Data_Customer_Reg_Sum!$A:$A,Prior_Year),0)</f>
        <v>0</v>
      </c>
    </row>
    <row r="26" spans="5:24" x14ac:dyDescent="0.25">
      <c r="E26" s="3" t="s">
        <v>420</v>
      </c>
      <c r="F26" s="3"/>
      <c r="G26" s="3"/>
      <c r="H26" s="8">
        <f>SUM(H20:H25)</f>
        <v>593279.61580000003</v>
      </c>
      <c r="I26" s="8">
        <f>SUM(I20:I25)</f>
        <v>53148.8658</v>
      </c>
      <c r="J26" s="9">
        <f t="shared" si="3"/>
        <v>8.9584850691915505E-2</v>
      </c>
      <c r="K26" s="8">
        <f>SUM(K20:K25)</f>
        <v>29032.715800000009</v>
      </c>
      <c r="L26" s="9">
        <f t="shared" si="4"/>
        <v>4.8935973909791639E-2</v>
      </c>
      <c r="M26" s="8">
        <f>IFERROR(H26/SUMIFS(Data_Customer_Reg_Sum!$I:$I,Data_Customer_Reg_Sum!$B:$B,$B$3),0)</f>
        <v>270.28684091116173</v>
      </c>
      <c r="N26" s="17">
        <f>IFERROR(SUMIFS(Data_Customer_Reg_Sum!$J:$J,Data_Customer_Reg_Sum!$B:$B,$B$3)/SUMIFS(Data_Customer_Reg_Sum!$I:$I,Data_Customer_Reg_Sum!$B:$B,$B$3),0)</f>
        <v>2.9936218678815489</v>
      </c>
      <c r="O26" s="17">
        <f>IFERROR(SUMIFS(Data_Customer_Reg_Sum!$J:$J,Data_Customer_Reg_Sum!$B:$B,$B$3)/SUMIFS(Data_Customer_Reg_Sum!$I:$I,Data_Customer_Reg_Sum!$B:$B,$B$3),0)</f>
        <v>2.9936218678815489</v>
      </c>
    </row>
  </sheetData>
  <mergeCells count="1">
    <mergeCell ref="R6:X6"/>
  </mergeCells>
  <phoneticPr fontId="4" type="noConversion"/>
  <dataValidations count="2">
    <dataValidation type="list" allowBlank="1" showInputMessage="1" showErrorMessage="1" sqref="B7" xr:uid="{C62860CA-8556-4A72-91B9-C2ABE4C63102}">
      <formula1>Lookup_Metric</formula1>
    </dataValidation>
    <dataValidation type="list" allowBlank="1" showInputMessage="1" showErrorMessage="1" sqref="B5" xr:uid="{7E5C843A-DCC3-442D-860E-7D1441AD077E}">
      <formula1>Lookup_Year</formula1>
    </dataValidation>
  </dataValidations>
  <pageMargins left="0.5" right="0.5" top="0.75" bottom="0.75" header="0.3" footer="0.3"/>
  <pageSetup scale="62" orientation="landscape" horizontalDpi="300" verticalDpi="300" r:id="rId1"/>
  <ignoredErrors>
    <ignoredError sqref="R7:W7 F8:F13 F20:F25"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EEE3-AC34-44D7-9B37-DF1F2BD152AC}">
  <dimension ref="A1:T1194"/>
  <sheetViews>
    <sheetView showGridLines="0" workbookViewId="0">
      <selection activeCell="U10" sqref="U9:U10"/>
    </sheetView>
  </sheetViews>
  <sheetFormatPr defaultRowHeight="15" x14ac:dyDescent="0.25"/>
  <cols>
    <col min="1" max="1" width="7.42578125" customWidth="1"/>
    <col min="2" max="2" width="11.42578125" bestFit="1" customWidth="1"/>
    <col min="3" max="3" width="30.28515625" bestFit="1" customWidth="1"/>
    <col min="4" max="4" width="18.140625" bestFit="1" customWidth="1"/>
    <col min="5" max="5" width="21" bestFit="1" customWidth="1"/>
    <col min="6" max="6" width="11.85546875" bestFit="1" customWidth="1"/>
    <col min="7" max="7" width="7.140625" bestFit="1" customWidth="1"/>
    <col min="8" max="9" width="7.5703125" bestFit="1" customWidth="1"/>
    <col min="10" max="10" width="11.140625" bestFit="1" customWidth="1"/>
    <col min="11" max="12" width="12.5703125" bestFit="1" customWidth="1"/>
    <col min="13" max="13" width="9.5703125" bestFit="1" customWidth="1"/>
    <col min="14" max="14" width="11.7109375" bestFit="1" customWidth="1"/>
    <col min="15" max="15" width="6.85546875" bestFit="1" customWidth="1"/>
    <col min="16" max="16" width="10.140625" bestFit="1" customWidth="1"/>
    <col min="17" max="17" width="7.85546875" bestFit="1" customWidth="1"/>
    <col min="18" max="18" width="10.7109375" bestFit="1" customWidth="1"/>
    <col min="19" max="19" width="16.7109375" bestFit="1" customWidth="1"/>
    <col min="20" max="20" width="14.7109375" bestFit="1" customWidth="1"/>
  </cols>
  <sheetData>
    <row r="1" spans="1:19" s="30" customFormat="1" ht="15.75" x14ac:dyDescent="0.25">
      <c r="A1" s="30" t="s">
        <v>567</v>
      </c>
    </row>
    <row r="3" spans="1:19" x14ac:dyDescent="0.25">
      <c r="B3" s="65" t="s">
        <v>566</v>
      </c>
      <c r="C3" s="66"/>
      <c r="D3" s="66"/>
      <c r="E3" s="66"/>
      <c r="F3" s="66"/>
      <c r="G3" s="66"/>
      <c r="H3" s="66"/>
      <c r="I3" s="66"/>
      <c r="J3" s="66"/>
      <c r="K3" s="66"/>
      <c r="L3" s="66"/>
      <c r="M3" s="66"/>
      <c r="N3" s="66"/>
      <c r="O3" s="66"/>
      <c r="P3" s="66"/>
      <c r="Q3" s="66"/>
      <c r="R3" s="66"/>
      <c r="S3" s="67"/>
    </row>
    <row r="4" spans="1:19" x14ac:dyDescent="0.25">
      <c r="B4" s="68"/>
      <c r="S4" s="69"/>
    </row>
    <row r="5" spans="1:19" x14ac:dyDescent="0.25">
      <c r="B5" s="68"/>
      <c r="S5" s="69"/>
    </row>
    <row r="6" spans="1:19" x14ac:dyDescent="0.25">
      <c r="B6" s="68"/>
      <c r="S6" s="69"/>
    </row>
    <row r="7" spans="1:19" x14ac:dyDescent="0.25">
      <c r="B7" s="68"/>
      <c r="S7" s="69"/>
    </row>
    <row r="8" spans="1:19" x14ac:dyDescent="0.25">
      <c r="B8" s="68"/>
      <c r="S8" s="69"/>
    </row>
    <row r="9" spans="1:19" x14ac:dyDescent="0.25">
      <c r="B9" s="68"/>
      <c r="S9" s="69"/>
    </row>
    <row r="10" spans="1:19" x14ac:dyDescent="0.25">
      <c r="B10" s="68"/>
      <c r="S10" s="69"/>
    </row>
    <row r="11" spans="1:19" x14ac:dyDescent="0.25">
      <c r="B11" s="68"/>
      <c r="S11" s="69"/>
    </row>
    <row r="12" spans="1:19" x14ac:dyDescent="0.25">
      <c r="B12" s="68"/>
      <c r="S12" s="69"/>
    </row>
    <row r="13" spans="1:19" x14ac:dyDescent="0.25">
      <c r="B13" s="68"/>
      <c r="S13" s="69"/>
    </row>
    <row r="14" spans="1:19" x14ac:dyDescent="0.25">
      <c r="B14" s="68"/>
      <c r="S14" s="69"/>
    </row>
    <row r="15" spans="1:19" x14ac:dyDescent="0.25">
      <c r="B15" s="70"/>
      <c r="C15" s="71"/>
      <c r="D15" s="71"/>
      <c r="E15" s="71"/>
      <c r="F15" s="71"/>
      <c r="G15" s="71"/>
      <c r="H15" s="71"/>
      <c r="I15" s="71"/>
      <c r="J15" s="71"/>
      <c r="K15" s="71"/>
      <c r="L15" s="71"/>
      <c r="M15" s="71"/>
      <c r="N15" s="71"/>
      <c r="O15" s="71"/>
      <c r="P15" s="71"/>
      <c r="Q15" s="71"/>
      <c r="R15" s="71"/>
      <c r="S15" s="72"/>
    </row>
    <row r="17" spans="1:20" x14ac:dyDescent="0.25">
      <c r="A17" s="60" t="s">
        <v>422</v>
      </c>
      <c r="B17" s="60" t="s">
        <v>424</v>
      </c>
      <c r="C17" s="60" t="s">
        <v>536</v>
      </c>
      <c r="D17" s="60" t="s">
        <v>551</v>
      </c>
      <c r="E17" s="60" t="s">
        <v>552</v>
      </c>
      <c r="F17" s="60" t="s">
        <v>539</v>
      </c>
      <c r="G17" s="63" t="s">
        <v>340</v>
      </c>
      <c r="H17" s="63" t="s">
        <v>341</v>
      </c>
      <c r="I17" s="63" t="s">
        <v>559</v>
      </c>
      <c r="J17" s="63" t="s">
        <v>560</v>
      </c>
      <c r="K17" s="63" t="s">
        <v>343</v>
      </c>
      <c r="L17" s="63" t="s">
        <v>342</v>
      </c>
      <c r="M17" s="63" t="s">
        <v>480</v>
      </c>
      <c r="N17" s="63" t="s">
        <v>294</v>
      </c>
      <c r="O17" s="63" t="s">
        <v>562</v>
      </c>
      <c r="P17" s="63" t="s">
        <v>296</v>
      </c>
      <c r="Q17" s="63" t="s">
        <v>561</v>
      </c>
      <c r="R17" t="s">
        <v>531</v>
      </c>
      <c r="S17" t="s">
        <v>532</v>
      </c>
      <c r="T17" t="s">
        <v>533</v>
      </c>
    </row>
    <row r="18" spans="1:20" x14ac:dyDescent="0.25">
      <c r="A18">
        <v>2022</v>
      </c>
      <c r="B18">
        <v>104983</v>
      </c>
      <c r="C18" t="s">
        <v>14</v>
      </c>
      <c r="D18" t="s">
        <v>432</v>
      </c>
      <c r="E18" t="s">
        <v>498</v>
      </c>
      <c r="F18" t="s">
        <v>15</v>
      </c>
      <c r="G18" s="23">
        <v>39</v>
      </c>
      <c r="H18" s="23">
        <v>94</v>
      </c>
      <c r="I18" s="23">
        <v>175</v>
      </c>
      <c r="J18" s="1">
        <v>8273.7999999999993</v>
      </c>
      <c r="K18" s="1">
        <v>212.14871794871792</v>
      </c>
      <c r="L18" s="62">
        <v>2.4102564102564101</v>
      </c>
      <c r="M18" s="62">
        <v>1.8617021276595744</v>
      </c>
      <c r="N18" s="1">
        <v>3044.4</v>
      </c>
      <c r="O18" s="61">
        <v>0.36795668254006625</v>
      </c>
      <c r="P18" s="6">
        <v>1859.4</v>
      </c>
      <c r="Q18" s="61">
        <v>0.22473349609611065</v>
      </c>
      <c r="R18" s="64">
        <v>215</v>
      </c>
      <c r="S18" s="64">
        <v>194</v>
      </c>
      <c r="T18" s="64">
        <v>180</v>
      </c>
    </row>
    <row r="19" spans="1:20" x14ac:dyDescent="0.25">
      <c r="A19">
        <v>2022</v>
      </c>
      <c r="B19">
        <v>105021</v>
      </c>
      <c r="C19" t="s">
        <v>17</v>
      </c>
      <c r="D19" t="s">
        <v>433</v>
      </c>
      <c r="E19" t="s">
        <v>502</v>
      </c>
      <c r="F19" t="s">
        <v>15</v>
      </c>
      <c r="G19" s="23">
        <v>76</v>
      </c>
      <c r="H19" s="23">
        <v>232</v>
      </c>
      <c r="I19" s="23">
        <v>1013</v>
      </c>
      <c r="J19" s="1">
        <v>34904.82</v>
      </c>
      <c r="K19" s="1">
        <v>459.27394736842103</v>
      </c>
      <c r="L19" s="62">
        <v>3.0526315789473686</v>
      </c>
      <c r="M19" s="62">
        <v>4.3663793103448274</v>
      </c>
      <c r="N19" s="1">
        <v>5817.47</v>
      </c>
      <c r="O19" s="61">
        <v>0.16666666666666669</v>
      </c>
      <c r="P19" s="6">
        <v>3211.22</v>
      </c>
      <c r="Q19" s="61">
        <v>9.1999328459507881E-2</v>
      </c>
      <c r="R19" s="64">
        <v>112</v>
      </c>
      <c r="S19" s="64">
        <v>130</v>
      </c>
      <c r="T19" s="64">
        <v>136</v>
      </c>
    </row>
    <row r="20" spans="1:20" x14ac:dyDescent="0.25">
      <c r="A20">
        <v>2022</v>
      </c>
      <c r="B20">
        <v>105397</v>
      </c>
      <c r="C20" t="s">
        <v>300</v>
      </c>
      <c r="D20" t="s">
        <v>434</v>
      </c>
      <c r="E20" t="s">
        <v>522</v>
      </c>
      <c r="F20" t="s">
        <v>15</v>
      </c>
      <c r="G20" s="23">
        <v>27</v>
      </c>
      <c r="H20" s="23">
        <v>36</v>
      </c>
      <c r="I20" s="23">
        <v>98</v>
      </c>
      <c r="J20" s="1">
        <v>3671.2159999999999</v>
      </c>
      <c r="K20" s="1">
        <v>135.97096296296297</v>
      </c>
      <c r="L20" s="62">
        <v>1.3333333333333333</v>
      </c>
      <c r="M20" s="62">
        <v>2.7222222222222223</v>
      </c>
      <c r="N20" s="1">
        <v>1357.5160000000001</v>
      </c>
      <c r="O20" s="61">
        <v>0.36977284910503772</v>
      </c>
      <c r="P20" s="6">
        <v>453.916</v>
      </c>
      <c r="Q20" s="61">
        <v>0.12364186689097019</v>
      </c>
      <c r="R20" s="64">
        <v>299</v>
      </c>
      <c r="S20" s="64">
        <v>279</v>
      </c>
      <c r="T20" s="64">
        <v>292</v>
      </c>
    </row>
    <row r="21" spans="1:20" x14ac:dyDescent="0.25">
      <c r="A21">
        <v>2022</v>
      </c>
      <c r="B21">
        <v>106224</v>
      </c>
      <c r="C21" t="s">
        <v>393</v>
      </c>
      <c r="D21" t="s">
        <v>433</v>
      </c>
      <c r="E21" t="s">
        <v>503</v>
      </c>
      <c r="F21" t="s">
        <v>15</v>
      </c>
      <c r="G21" s="23">
        <v>109</v>
      </c>
      <c r="H21" s="23">
        <v>396</v>
      </c>
      <c r="I21" s="23">
        <v>1873</v>
      </c>
      <c r="J21" s="1">
        <v>82515.489000000001</v>
      </c>
      <c r="K21" s="1">
        <v>757.02283486238537</v>
      </c>
      <c r="L21" s="62">
        <v>3.6330275229357798</v>
      </c>
      <c r="M21" s="62">
        <v>4.7297979797979801</v>
      </c>
      <c r="N21" s="1">
        <v>19995.039000000001</v>
      </c>
      <c r="O21" s="61">
        <v>0.24231861487241504</v>
      </c>
      <c r="P21" s="6">
        <v>16189.239</v>
      </c>
      <c r="Q21" s="61">
        <v>0.19619636502426835</v>
      </c>
      <c r="R21" s="64">
        <v>54</v>
      </c>
      <c r="S21" s="64">
        <v>43</v>
      </c>
      <c r="T21" s="64">
        <v>31</v>
      </c>
    </row>
    <row r="22" spans="1:20" x14ac:dyDescent="0.25">
      <c r="A22">
        <v>2022</v>
      </c>
      <c r="B22">
        <v>107439</v>
      </c>
      <c r="C22" t="s">
        <v>2</v>
      </c>
      <c r="D22" t="s">
        <v>432</v>
      </c>
      <c r="E22" t="s">
        <v>497</v>
      </c>
      <c r="F22" t="s">
        <v>4</v>
      </c>
      <c r="G22" s="23">
        <v>621</v>
      </c>
      <c r="H22" s="23">
        <v>1560</v>
      </c>
      <c r="I22" s="23">
        <v>6010</v>
      </c>
      <c r="J22" s="1">
        <v>212169.540000001</v>
      </c>
      <c r="K22" s="1">
        <v>341.65787439613689</v>
      </c>
      <c r="L22" s="62">
        <v>2.5120772946859904</v>
      </c>
      <c r="M22" s="62">
        <v>3.8525641025641026</v>
      </c>
      <c r="N22" s="1">
        <v>33456.339999999997</v>
      </c>
      <c r="O22" s="61">
        <v>0.15768681970088561</v>
      </c>
      <c r="P22" s="6">
        <v>12769.64</v>
      </c>
      <c r="Q22" s="61">
        <v>6.0186019161845475E-2</v>
      </c>
      <c r="R22" s="64">
        <v>12</v>
      </c>
      <c r="S22" s="64">
        <v>15</v>
      </c>
      <c r="T22" s="64">
        <v>43</v>
      </c>
    </row>
    <row r="23" spans="1:20" x14ac:dyDescent="0.25">
      <c r="A23">
        <v>2022</v>
      </c>
      <c r="B23">
        <v>110765</v>
      </c>
      <c r="C23" t="s">
        <v>18</v>
      </c>
      <c r="D23" t="s">
        <v>433</v>
      </c>
      <c r="E23" t="s">
        <v>502</v>
      </c>
      <c r="F23" t="s">
        <v>15</v>
      </c>
      <c r="G23" s="23">
        <v>126</v>
      </c>
      <c r="H23" s="23">
        <v>519</v>
      </c>
      <c r="I23" s="23">
        <v>2918</v>
      </c>
      <c r="J23" s="1">
        <v>121604.2776</v>
      </c>
      <c r="K23" s="1">
        <v>965.1133142857143</v>
      </c>
      <c r="L23" s="62">
        <v>4.1190476190476186</v>
      </c>
      <c r="M23" s="62">
        <v>5.6223506743737959</v>
      </c>
      <c r="N23" s="1">
        <v>30508.777600000001</v>
      </c>
      <c r="O23" s="61">
        <v>0.25088572706590384</v>
      </c>
      <c r="P23" s="6">
        <v>26047.827600000001</v>
      </c>
      <c r="Q23" s="61">
        <v>0.21420157344859717</v>
      </c>
      <c r="R23" s="64">
        <v>41</v>
      </c>
      <c r="S23" s="64">
        <v>20</v>
      </c>
      <c r="T23" s="64">
        <v>14</v>
      </c>
    </row>
    <row r="24" spans="1:20" x14ac:dyDescent="0.25">
      <c r="A24">
        <v>2022</v>
      </c>
      <c r="B24">
        <v>113724</v>
      </c>
      <c r="C24" t="s">
        <v>298</v>
      </c>
      <c r="D24" t="s">
        <v>430</v>
      </c>
      <c r="E24" t="s">
        <v>518</v>
      </c>
      <c r="F24" t="s">
        <v>15</v>
      </c>
      <c r="G24" s="23">
        <v>46</v>
      </c>
      <c r="H24" s="23">
        <v>107</v>
      </c>
      <c r="I24" s="23">
        <v>366</v>
      </c>
      <c r="J24" s="1">
        <v>16505.072</v>
      </c>
      <c r="K24" s="1">
        <v>358.80591304347826</v>
      </c>
      <c r="L24" s="62">
        <v>2.3260869565217392</v>
      </c>
      <c r="M24" s="62">
        <v>3.4205607476635516</v>
      </c>
      <c r="N24" s="1">
        <v>6259.9719999999998</v>
      </c>
      <c r="O24" s="61">
        <v>0.37927565538641694</v>
      </c>
      <c r="P24" s="6">
        <v>4614.1719999999996</v>
      </c>
      <c r="Q24" s="61">
        <v>0.27956085256701696</v>
      </c>
      <c r="R24" s="64">
        <v>148</v>
      </c>
      <c r="S24" s="64">
        <v>125</v>
      </c>
      <c r="T24" s="64">
        <v>104</v>
      </c>
    </row>
    <row r="25" spans="1:20" x14ac:dyDescent="0.25">
      <c r="A25">
        <v>2022</v>
      </c>
      <c r="B25">
        <v>114251</v>
      </c>
      <c r="C25" t="s">
        <v>19</v>
      </c>
      <c r="D25" t="s">
        <v>430</v>
      </c>
      <c r="E25" t="s">
        <v>518</v>
      </c>
      <c r="F25" t="s">
        <v>15</v>
      </c>
      <c r="G25" s="23">
        <v>3</v>
      </c>
      <c r="H25" s="23">
        <v>6</v>
      </c>
      <c r="I25" s="23">
        <v>6</v>
      </c>
      <c r="J25" s="1">
        <v>279.15199999999999</v>
      </c>
      <c r="K25" s="1">
        <v>93.050666666666658</v>
      </c>
      <c r="L25" s="62">
        <v>2</v>
      </c>
      <c r="M25" s="62">
        <v>1</v>
      </c>
      <c r="N25" s="1">
        <v>108.652</v>
      </c>
      <c r="O25" s="61">
        <v>0.38922164268928761</v>
      </c>
      <c r="P25" s="6">
        <v>2.4520000000000302</v>
      </c>
      <c r="Q25" s="61">
        <v>8.7837450564568053E-3</v>
      </c>
      <c r="R25" s="64">
        <v>376</v>
      </c>
      <c r="S25" s="64">
        <v>372</v>
      </c>
      <c r="T25" s="64">
        <v>347</v>
      </c>
    </row>
    <row r="26" spans="1:20" x14ac:dyDescent="0.25">
      <c r="A26">
        <v>2022</v>
      </c>
      <c r="B26">
        <v>116138</v>
      </c>
      <c r="C26" t="s">
        <v>46</v>
      </c>
      <c r="D26" t="s">
        <v>433</v>
      </c>
      <c r="E26" t="s">
        <v>504</v>
      </c>
      <c r="F26" t="s">
        <v>4</v>
      </c>
      <c r="G26" s="23">
        <v>299</v>
      </c>
      <c r="H26" s="23">
        <v>1043</v>
      </c>
      <c r="I26" s="23">
        <v>4739</v>
      </c>
      <c r="J26" s="1">
        <v>174913.33499999999</v>
      </c>
      <c r="K26" s="1">
        <v>584.99443143812709</v>
      </c>
      <c r="L26" s="62">
        <v>3.488294314381271</v>
      </c>
      <c r="M26" s="62">
        <v>4.5436241610738257</v>
      </c>
      <c r="N26" s="1">
        <v>21480.584999999999</v>
      </c>
      <c r="O26" s="61">
        <v>0.12280701754385966</v>
      </c>
      <c r="P26" s="6">
        <v>10598.834999999999</v>
      </c>
      <c r="Q26" s="61">
        <v>6.0594779694755692E-2</v>
      </c>
      <c r="R26" s="64">
        <v>20</v>
      </c>
      <c r="S26" s="64">
        <v>41</v>
      </c>
      <c r="T26" s="64">
        <v>52</v>
      </c>
    </row>
    <row r="27" spans="1:20" x14ac:dyDescent="0.25">
      <c r="A27">
        <v>2022</v>
      </c>
      <c r="B27">
        <v>117127</v>
      </c>
      <c r="C27" t="s">
        <v>297</v>
      </c>
      <c r="D27" t="s">
        <v>430</v>
      </c>
      <c r="E27" t="s">
        <v>518</v>
      </c>
      <c r="F27" t="s">
        <v>15</v>
      </c>
      <c r="G27" s="23">
        <v>41</v>
      </c>
      <c r="H27" s="23">
        <v>90</v>
      </c>
      <c r="I27" s="23">
        <v>413</v>
      </c>
      <c r="J27" s="1">
        <v>14475.096</v>
      </c>
      <c r="K27" s="1">
        <v>353.0511219512195</v>
      </c>
      <c r="L27" s="62">
        <v>2.1951219512195124</v>
      </c>
      <c r="M27" s="62">
        <v>4.5888888888888886</v>
      </c>
      <c r="N27" s="1">
        <v>5053.4459999999999</v>
      </c>
      <c r="O27" s="61">
        <v>0.34911312505284942</v>
      </c>
      <c r="P27" s="6">
        <v>3594.2460000000001</v>
      </c>
      <c r="Q27" s="61">
        <v>0.24830550346609101</v>
      </c>
      <c r="R27" s="64">
        <v>160</v>
      </c>
      <c r="S27" s="64">
        <v>143</v>
      </c>
      <c r="T27" s="64">
        <v>122</v>
      </c>
    </row>
    <row r="28" spans="1:20" x14ac:dyDescent="0.25">
      <c r="A28">
        <v>2022</v>
      </c>
      <c r="B28">
        <v>119707</v>
      </c>
      <c r="C28" t="s">
        <v>20</v>
      </c>
      <c r="D28" t="s">
        <v>435</v>
      </c>
      <c r="E28" t="s">
        <v>525</v>
      </c>
      <c r="F28" t="s">
        <v>15</v>
      </c>
      <c r="G28" s="23">
        <v>8</v>
      </c>
      <c r="H28" s="23">
        <v>13</v>
      </c>
      <c r="I28" s="23">
        <v>28</v>
      </c>
      <c r="J28" s="1">
        <v>1490.1759999999999</v>
      </c>
      <c r="K28" s="1">
        <v>186.27199999999999</v>
      </c>
      <c r="L28" s="62">
        <v>1.625</v>
      </c>
      <c r="M28" s="62">
        <v>2.1538461538461537</v>
      </c>
      <c r="N28" s="1">
        <v>566.87599999999998</v>
      </c>
      <c r="O28" s="61">
        <v>0.38040875708641125</v>
      </c>
      <c r="P28" s="6">
        <v>270.62599999999998</v>
      </c>
      <c r="Q28" s="61">
        <v>0.18160673638550076</v>
      </c>
      <c r="R28" s="64">
        <v>356</v>
      </c>
      <c r="S28" s="64">
        <v>343</v>
      </c>
      <c r="T28" s="64">
        <v>318</v>
      </c>
    </row>
    <row r="29" spans="1:20" x14ac:dyDescent="0.25">
      <c r="A29">
        <v>2022</v>
      </c>
      <c r="B29">
        <v>122003</v>
      </c>
      <c r="C29" t="s">
        <v>22</v>
      </c>
      <c r="D29" t="s">
        <v>433</v>
      </c>
      <c r="E29" t="s">
        <v>519</v>
      </c>
      <c r="F29" t="s">
        <v>15</v>
      </c>
      <c r="G29" s="23">
        <v>8</v>
      </c>
      <c r="H29" s="23">
        <v>17</v>
      </c>
      <c r="I29" s="23">
        <v>35</v>
      </c>
      <c r="J29" s="1">
        <v>1456.52</v>
      </c>
      <c r="K29" s="1">
        <v>182.065</v>
      </c>
      <c r="L29" s="62">
        <v>2.125</v>
      </c>
      <c r="M29" s="62">
        <v>2.0588235294117645</v>
      </c>
      <c r="N29" s="1">
        <v>614.77</v>
      </c>
      <c r="O29" s="61">
        <v>0.42208139950017848</v>
      </c>
      <c r="P29" s="6">
        <v>348.07</v>
      </c>
      <c r="Q29" s="61">
        <v>0.23897371817757393</v>
      </c>
      <c r="R29" s="64">
        <v>358</v>
      </c>
      <c r="S29" s="64">
        <v>338</v>
      </c>
      <c r="T29" s="64">
        <v>311</v>
      </c>
    </row>
    <row r="30" spans="1:20" x14ac:dyDescent="0.25">
      <c r="A30">
        <v>2022</v>
      </c>
      <c r="B30">
        <v>123654</v>
      </c>
      <c r="C30" t="s">
        <v>289</v>
      </c>
      <c r="D30" t="s">
        <v>430</v>
      </c>
      <c r="E30" t="s">
        <v>507</v>
      </c>
      <c r="F30" t="s">
        <v>15</v>
      </c>
      <c r="G30" s="23">
        <v>211</v>
      </c>
      <c r="H30" s="23">
        <v>706</v>
      </c>
      <c r="I30" s="23">
        <v>3876</v>
      </c>
      <c r="J30" s="1">
        <v>152027.356</v>
      </c>
      <c r="K30" s="1">
        <v>720.50879620853084</v>
      </c>
      <c r="L30" s="62">
        <v>3.3459715639810428</v>
      </c>
      <c r="M30" s="62">
        <v>5.4900849858356944</v>
      </c>
      <c r="N30" s="1">
        <v>33033.555999999997</v>
      </c>
      <c r="O30" s="61">
        <v>0.21728692038819644</v>
      </c>
      <c r="P30" s="6">
        <v>25237.155999999999</v>
      </c>
      <c r="Q30" s="61">
        <v>0.16600404469311431</v>
      </c>
      <c r="R30" s="64">
        <v>29</v>
      </c>
      <c r="S30" s="64">
        <v>18</v>
      </c>
      <c r="T30" s="64">
        <v>16</v>
      </c>
    </row>
    <row r="31" spans="1:20" x14ac:dyDescent="0.25">
      <c r="A31">
        <v>2022</v>
      </c>
      <c r="B31">
        <v>126102</v>
      </c>
      <c r="C31" t="s">
        <v>24</v>
      </c>
      <c r="D31" t="s">
        <v>433</v>
      </c>
      <c r="E31" t="s">
        <v>519</v>
      </c>
      <c r="F31" t="s">
        <v>15</v>
      </c>
      <c r="G31" s="23">
        <v>14</v>
      </c>
      <c r="H31" s="23">
        <v>34</v>
      </c>
      <c r="I31" s="23">
        <v>52</v>
      </c>
      <c r="J31" s="1">
        <v>2813.1840000000002</v>
      </c>
      <c r="K31" s="1">
        <v>200.94171428571431</v>
      </c>
      <c r="L31" s="62">
        <v>2.4285714285714284</v>
      </c>
      <c r="M31" s="62">
        <v>1.5294117647058822</v>
      </c>
      <c r="N31" s="1">
        <v>1100.934</v>
      </c>
      <c r="O31" s="61">
        <v>0.39134802416052411</v>
      </c>
      <c r="P31" s="6">
        <v>629.53399999999999</v>
      </c>
      <c r="Q31" s="61">
        <v>0.22377988784238784</v>
      </c>
      <c r="R31" s="64">
        <v>319</v>
      </c>
      <c r="S31" s="64">
        <v>292</v>
      </c>
      <c r="T31" s="64">
        <v>271</v>
      </c>
    </row>
    <row r="32" spans="1:20" x14ac:dyDescent="0.25">
      <c r="A32">
        <v>2022</v>
      </c>
      <c r="B32">
        <v>126747</v>
      </c>
      <c r="C32" t="s">
        <v>299</v>
      </c>
      <c r="D32" t="s">
        <v>430</v>
      </c>
      <c r="E32" t="s">
        <v>518</v>
      </c>
      <c r="F32" t="s">
        <v>15</v>
      </c>
      <c r="G32" s="23">
        <v>41</v>
      </c>
      <c r="H32" s="23">
        <v>90</v>
      </c>
      <c r="I32" s="23">
        <v>292</v>
      </c>
      <c r="J32" s="1">
        <v>15040.064</v>
      </c>
      <c r="K32" s="1">
        <v>366.83082926829269</v>
      </c>
      <c r="L32" s="62">
        <v>2.1951219512195124</v>
      </c>
      <c r="M32" s="62">
        <v>3.2444444444444445</v>
      </c>
      <c r="N32" s="1">
        <v>5336.7139999999999</v>
      </c>
      <c r="O32" s="61">
        <v>0.35483319751830844</v>
      </c>
      <c r="P32" s="6">
        <v>3877.5140000000001</v>
      </c>
      <c r="Q32" s="61">
        <v>0.25781233377730306</v>
      </c>
      <c r="R32" s="64">
        <v>153</v>
      </c>
      <c r="S32" s="64">
        <v>137</v>
      </c>
      <c r="T32" s="64">
        <v>113</v>
      </c>
    </row>
    <row r="33" spans="1:20" x14ac:dyDescent="0.25">
      <c r="A33">
        <v>2022</v>
      </c>
      <c r="B33">
        <v>127511</v>
      </c>
      <c r="C33" t="s">
        <v>25</v>
      </c>
      <c r="D33" t="s">
        <v>433</v>
      </c>
      <c r="E33" t="s">
        <v>519</v>
      </c>
      <c r="F33" t="s">
        <v>15</v>
      </c>
      <c r="G33" s="23">
        <v>25</v>
      </c>
      <c r="H33" s="23">
        <v>43</v>
      </c>
      <c r="I33" s="23">
        <v>124</v>
      </c>
      <c r="J33" s="1">
        <v>6082.2079999999996</v>
      </c>
      <c r="K33" s="1">
        <v>243.28832</v>
      </c>
      <c r="L33" s="62">
        <v>1.72</v>
      </c>
      <c r="M33" s="62">
        <v>2.8837209302325579</v>
      </c>
      <c r="N33" s="1">
        <v>2200.2579999999998</v>
      </c>
      <c r="O33" s="61">
        <v>0.36175316595552143</v>
      </c>
      <c r="P33" s="6">
        <v>1377.9580000000001</v>
      </c>
      <c r="Q33" s="61">
        <v>0.22655555350951501</v>
      </c>
      <c r="R33" s="64">
        <v>251</v>
      </c>
      <c r="S33" s="64">
        <v>230</v>
      </c>
      <c r="T33" s="64">
        <v>209</v>
      </c>
    </row>
    <row r="34" spans="1:20" x14ac:dyDescent="0.25">
      <c r="A34">
        <v>2022</v>
      </c>
      <c r="B34">
        <v>128453</v>
      </c>
      <c r="C34" t="s">
        <v>137</v>
      </c>
      <c r="D34" t="s">
        <v>431</v>
      </c>
      <c r="E34" t="s">
        <v>501</v>
      </c>
      <c r="F34" t="s">
        <v>4</v>
      </c>
      <c r="G34" s="23">
        <v>431</v>
      </c>
      <c r="H34" s="23">
        <v>1092</v>
      </c>
      <c r="I34" s="23">
        <v>4528</v>
      </c>
      <c r="J34" s="1">
        <v>165615.34599999999</v>
      </c>
      <c r="K34" s="1">
        <v>384.25834338747097</v>
      </c>
      <c r="L34" s="62">
        <v>2.5336426914153134</v>
      </c>
      <c r="M34" s="62">
        <v>4.1465201465201469</v>
      </c>
      <c r="N34" s="1">
        <v>22843.495999999999</v>
      </c>
      <c r="O34" s="61">
        <v>0.13793103448275862</v>
      </c>
      <c r="P34" s="6">
        <v>8310.1459999999897</v>
      </c>
      <c r="Q34" s="61">
        <v>5.0177391170018688E-2</v>
      </c>
      <c r="R34" s="64">
        <v>24</v>
      </c>
      <c r="S34" s="64">
        <v>33</v>
      </c>
      <c r="T34" s="64">
        <v>61</v>
      </c>
    </row>
    <row r="35" spans="1:20" x14ac:dyDescent="0.25">
      <c r="A35">
        <v>2022</v>
      </c>
      <c r="B35">
        <v>129543</v>
      </c>
      <c r="C35" t="s">
        <v>26</v>
      </c>
      <c r="D35" t="s">
        <v>432</v>
      </c>
      <c r="E35" t="s">
        <v>498</v>
      </c>
      <c r="F35" t="s">
        <v>15</v>
      </c>
      <c r="G35" s="23">
        <v>10</v>
      </c>
      <c r="H35" s="23">
        <v>30</v>
      </c>
      <c r="I35" s="23">
        <v>80</v>
      </c>
      <c r="J35" s="1">
        <v>3636.96</v>
      </c>
      <c r="K35" s="1">
        <v>363.69600000000003</v>
      </c>
      <c r="L35" s="62">
        <v>3</v>
      </c>
      <c r="M35" s="62">
        <v>2.6666666666666665</v>
      </c>
      <c r="N35" s="1">
        <v>1506.51</v>
      </c>
      <c r="O35" s="61">
        <v>0.41422231753992345</v>
      </c>
      <c r="P35" s="6">
        <v>1197.01</v>
      </c>
      <c r="Q35" s="61">
        <v>0.32912377370111301</v>
      </c>
      <c r="R35" s="64">
        <v>300</v>
      </c>
      <c r="S35" s="64">
        <v>271</v>
      </c>
      <c r="T35" s="64">
        <v>219</v>
      </c>
    </row>
    <row r="36" spans="1:20" x14ac:dyDescent="0.25">
      <c r="A36">
        <v>2022</v>
      </c>
      <c r="B36">
        <v>130897</v>
      </c>
      <c r="C36" t="s">
        <v>301</v>
      </c>
      <c r="D36" t="s">
        <v>430</v>
      </c>
      <c r="E36" t="s">
        <v>518</v>
      </c>
      <c r="F36" t="s">
        <v>15</v>
      </c>
      <c r="G36" s="23">
        <v>3</v>
      </c>
      <c r="H36" s="23">
        <v>4</v>
      </c>
      <c r="I36" s="23">
        <v>4</v>
      </c>
      <c r="J36" s="1">
        <v>247.96799999999999</v>
      </c>
      <c r="K36" s="1">
        <v>82.655999999999992</v>
      </c>
      <c r="L36" s="62">
        <v>1.3333333333333333</v>
      </c>
      <c r="M36" s="62">
        <v>1</v>
      </c>
      <c r="N36" s="1">
        <v>97.968000000000004</v>
      </c>
      <c r="O36" s="61">
        <v>0.39508323654665123</v>
      </c>
      <c r="P36" s="6">
        <v>-5.8319999999999901</v>
      </c>
      <c r="Q36" s="61">
        <v>-2.3519163763066162E-2</v>
      </c>
      <c r="R36" s="64">
        <v>379</v>
      </c>
      <c r="S36" s="64">
        <v>374</v>
      </c>
      <c r="T36" s="64">
        <v>348</v>
      </c>
    </row>
    <row r="37" spans="1:20" x14ac:dyDescent="0.25">
      <c r="A37">
        <v>2022</v>
      </c>
      <c r="B37">
        <v>131289</v>
      </c>
      <c r="C37" t="s">
        <v>364</v>
      </c>
      <c r="D37" t="s">
        <v>432</v>
      </c>
      <c r="E37" t="s">
        <v>500</v>
      </c>
      <c r="F37" t="s">
        <v>15</v>
      </c>
      <c r="G37" s="23">
        <v>49</v>
      </c>
      <c r="H37" s="23">
        <v>164</v>
      </c>
      <c r="I37" s="23">
        <v>640</v>
      </c>
      <c r="J37" s="1">
        <v>32626.704000000002</v>
      </c>
      <c r="K37" s="1">
        <v>665.85110204081639</v>
      </c>
      <c r="L37" s="62">
        <v>3.3469387755102042</v>
      </c>
      <c r="M37" s="62">
        <v>3.9024390243902438</v>
      </c>
      <c r="N37" s="1">
        <v>7909.5039999999999</v>
      </c>
      <c r="O37" s="61">
        <v>0.2424242424242424</v>
      </c>
      <c r="P37" s="6">
        <v>6378.0039999999999</v>
      </c>
      <c r="Q37" s="61">
        <v>0.19548416536343971</v>
      </c>
      <c r="R37" s="64">
        <v>115</v>
      </c>
      <c r="S37" s="64">
        <v>110</v>
      </c>
      <c r="T37" s="64">
        <v>78</v>
      </c>
    </row>
    <row r="38" spans="1:20" x14ac:dyDescent="0.25">
      <c r="A38">
        <v>2022</v>
      </c>
      <c r="B38">
        <v>133279</v>
      </c>
      <c r="C38" t="s">
        <v>27</v>
      </c>
      <c r="D38" t="s">
        <v>431</v>
      </c>
      <c r="E38" t="s">
        <v>515</v>
      </c>
      <c r="F38" t="s">
        <v>15</v>
      </c>
      <c r="G38" s="23">
        <v>19</v>
      </c>
      <c r="H38" s="23">
        <v>28</v>
      </c>
      <c r="I38" s="23">
        <v>91</v>
      </c>
      <c r="J38" s="1">
        <v>4037.672</v>
      </c>
      <c r="K38" s="1">
        <v>212.50905263157895</v>
      </c>
      <c r="L38" s="62">
        <v>1.4736842105263157</v>
      </c>
      <c r="M38" s="62">
        <v>3.25</v>
      </c>
      <c r="N38" s="1">
        <v>1575.972</v>
      </c>
      <c r="O38" s="61">
        <v>0.39031699454537166</v>
      </c>
      <c r="P38" s="6">
        <v>956.17200000000003</v>
      </c>
      <c r="Q38" s="61">
        <v>0.23681269801014052</v>
      </c>
      <c r="R38" s="64">
        <v>293</v>
      </c>
      <c r="S38" s="64">
        <v>265</v>
      </c>
      <c r="T38" s="64">
        <v>243</v>
      </c>
    </row>
    <row r="39" spans="1:20" x14ac:dyDescent="0.25">
      <c r="A39">
        <v>2022</v>
      </c>
      <c r="B39">
        <v>134581</v>
      </c>
      <c r="C39" t="s">
        <v>201</v>
      </c>
      <c r="D39" t="s">
        <v>430</v>
      </c>
      <c r="E39" t="s">
        <v>506</v>
      </c>
      <c r="F39" t="s">
        <v>15</v>
      </c>
      <c r="G39" s="23">
        <v>76</v>
      </c>
      <c r="H39" s="23">
        <v>601</v>
      </c>
      <c r="I39" s="23">
        <v>3201</v>
      </c>
      <c r="J39" s="1">
        <v>124843.8342</v>
      </c>
      <c r="K39" s="1">
        <v>1642.6820289473683</v>
      </c>
      <c r="L39" s="62">
        <v>7.9078947368421053</v>
      </c>
      <c r="M39" s="62">
        <v>5.3261231281198</v>
      </c>
      <c r="N39" s="1">
        <v>9495.7342000000099</v>
      </c>
      <c r="O39" s="61">
        <v>7.6060898488489473E-2</v>
      </c>
      <c r="P39" s="6">
        <v>6307.9342000000097</v>
      </c>
      <c r="Q39" s="61">
        <v>5.0526597812549479E-2</v>
      </c>
      <c r="R39" s="64">
        <v>39</v>
      </c>
      <c r="S39" s="64">
        <v>92</v>
      </c>
      <c r="T39" s="64">
        <v>79</v>
      </c>
    </row>
    <row r="40" spans="1:20" x14ac:dyDescent="0.25">
      <c r="A40">
        <v>2022</v>
      </c>
      <c r="B40">
        <v>135228</v>
      </c>
      <c r="C40" t="s">
        <v>303</v>
      </c>
      <c r="D40" t="s">
        <v>435</v>
      </c>
      <c r="E40" t="s">
        <v>525</v>
      </c>
      <c r="F40" t="s">
        <v>15</v>
      </c>
      <c r="G40" s="23">
        <v>10</v>
      </c>
      <c r="H40" s="23">
        <v>19</v>
      </c>
      <c r="I40" s="23">
        <v>46</v>
      </c>
      <c r="J40" s="1">
        <v>2498.8319999999999</v>
      </c>
      <c r="K40" s="1">
        <v>249.88319999999999</v>
      </c>
      <c r="L40" s="62">
        <v>1.9</v>
      </c>
      <c r="M40" s="62">
        <v>2.4210526315789473</v>
      </c>
      <c r="N40" s="1">
        <v>966.43200000000002</v>
      </c>
      <c r="O40" s="61">
        <v>0.3867534912311032</v>
      </c>
      <c r="P40" s="6">
        <v>592.68200000000002</v>
      </c>
      <c r="Q40" s="61">
        <v>0.2371836121836122</v>
      </c>
      <c r="R40" s="64">
        <v>327</v>
      </c>
      <c r="S40" s="64">
        <v>310</v>
      </c>
      <c r="T40" s="64">
        <v>274</v>
      </c>
    </row>
    <row r="41" spans="1:20" x14ac:dyDescent="0.25">
      <c r="A41">
        <v>2022</v>
      </c>
      <c r="B41">
        <v>135718</v>
      </c>
      <c r="C41" t="s">
        <v>302</v>
      </c>
      <c r="D41" t="s">
        <v>431</v>
      </c>
      <c r="E41" t="s">
        <v>501</v>
      </c>
      <c r="F41" t="s">
        <v>15</v>
      </c>
      <c r="G41" s="23">
        <v>69</v>
      </c>
      <c r="H41" s="23">
        <v>124</v>
      </c>
      <c r="I41" s="23">
        <v>544</v>
      </c>
      <c r="J41" s="1">
        <v>26041.3632</v>
      </c>
      <c r="K41" s="1">
        <v>377.41106086956523</v>
      </c>
      <c r="L41" s="62">
        <v>1.7971014492753623</v>
      </c>
      <c r="M41" s="62">
        <v>4.387096774193548</v>
      </c>
      <c r="N41" s="1">
        <v>5713.2632000000003</v>
      </c>
      <c r="O41" s="61">
        <v>0.21939186347971218</v>
      </c>
      <c r="P41" s="6">
        <v>3438.9632000000001</v>
      </c>
      <c r="Q41" s="61">
        <v>0.13205772576452526</v>
      </c>
      <c r="R41" s="64">
        <v>127</v>
      </c>
      <c r="S41" s="64">
        <v>132</v>
      </c>
      <c r="T41" s="64">
        <v>128</v>
      </c>
    </row>
    <row r="42" spans="1:20" x14ac:dyDescent="0.25">
      <c r="A42">
        <v>2022</v>
      </c>
      <c r="B42">
        <v>136833</v>
      </c>
      <c r="C42" t="s">
        <v>28</v>
      </c>
      <c r="D42" t="s">
        <v>430</v>
      </c>
      <c r="E42" t="s">
        <v>518</v>
      </c>
      <c r="F42" t="s">
        <v>15</v>
      </c>
      <c r="G42" s="23">
        <v>40</v>
      </c>
      <c r="H42" s="23">
        <v>73</v>
      </c>
      <c r="I42" s="23">
        <v>197</v>
      </c>
      <c r="J42" s="1">
        <v>8874.4240000000009</v>
      </c>
      <c r="K42" s="1">
        <v>221.86060000000003</v>
      </c>
      <c r="L42" s="62">
        <v>1.825</v>
      </c>
      <c r="M42" s="62">
        <v>2.6986301369863015</v>
      </c>
      <c r="N42" s="1">
        <v>3200.3240000000001</v>
      </c>
      <c r="O42" s="61">
        <v>0.36062329228353296</v>
      </c>
      <c r="P42" s="6">
        <v>1792.7239999999999</v>
      </c>
      <c r="Q42" s="61">
        <v>0.20201018116781436</v>
      </c>
      <c r="R42" s="64">
        <v>205</v>
      </c>
      <c r="S42" s="64">
        <v>183</v>
      </c>
      <c r="T42" s="64">
        <v>183</v>
      </c>
    </row>
    <row r="43" spans="1:20" x14ac:dyDescent="0.25">
      <c r="A43">
        <v>2022</v>
      </c>
      <c r="B43">
        <v>141109</v>
      </c>
      <c r="C43" t="s">
        <v>29</v>
      </c>
      <c r="D43" t="s">
        <v>430</v>
      </c>
      <c r="E43" t="s">
        <v>512</v>
      </c>
      <c r="F43" t="s">
        <v>15</v>
      </c>
      <c r="G43" s="23">
        <v>90</v>
      </c>
      <c r="H43" s="23">
        <v>346</v>
      </c>
      <c r="I43" s="23">
        <v>1900</v>
      </c>
      <c r="J43" s="1">
        <v>87035.04</v>
      </c>
      <c r="K43" s="1">
        <v>967.05599999999993</v>
      </c>
      <c r="L43" s="62">
        <v>3.8444444444444446</v>
      </c>
      <c r="M43" s="62">
        <v>5.4913294797687859</v>
      </c>
      <c r="N43" s="1">
        <v>24524.79</v>
      </c>
      <c r="O43" s="61">
        <v>0.28178064834576971</v>
      </c>
      <c r="P43" s="6">
        <v>21146.19</v>
      </c>
      <c r="Q43" s="61">
        <v>0.24296180021287977</v>
      </c>
      <c r="R43" s="64">
        <v>50</v>
      </c>
      <c r="S43" s="64">
        <v>29</v>
      </c>
      <c r="T43" s="64">
        <v>20</v>
      </c>
    </row>
    <row r="44" spans="1:20" x14ac:dyDescent="0.25">
      <c r="A44">
        <v>2022</v>
      </c>
      <c r="B44">
        <v>141852</v>
      </c>
      <c r="C44" t="s">
        <v>30</v>
      </c>
      <c r="D44" t="s">
        <v>434</v>
      </c>
      <c r="E44" t="s">
        <v>523</v>
      </c>
      <c r="F44" t="s">
        <v>15</v>
      </c>
      <c r="G44" s="23">
        <v>4</v>
      </c>
      <c r="H44" s="23">
        <v>4</v>
      </c>
      <c r="I44" s="23">
        <v>32</v>
      </c>
      <c r="J44" s="1">
        <v>800.54399999999998</v>
      </c>
      <c r="K44" s="1">
        <v>200.136</v>
      </c>
      <c r="L44" s="62">
        <v>1</v>
      </c>
      <c r="M44" s="62">
        <v>8</v>
      </c>
      <c r="N44" s="1">
        <v>336.59399999999999</v>
      </c>
      <c r="O44" s="61">
        <v>0.42045658951912701</v>
      </c>
      <c r="P44" s="6">
        <v>204.19399999999999</v>
      </c>
      <c r="Q44" s="61">
        <v>0.25506905304393013</v>
      </c>
      <c r="R44" s="64">
        <v>370</v>
      </c>
      <c r="S44" s="64">
        <v>361</v>
      </c>
      <c r="T44" s="64">
        <v>325</v>
      </c>
    </row>
    <row r="45" spans="1:20" x14ac:dyDescent="0.25">
      <c r="A45">
        <v>2022</v>
      </c>
      <c r="B45">
        <v>143836</v>
      </c>
      <c r="C45" t="s">
        <v>94</v>
      </c>
      <c r="D45" t="s">
        <v>434</v>
      </c>
      <c r="E45" t="s">
        <v>508</v>
      </c>
      <c r="F45" t="s">
        <v>4</v>
      </c>
      <c r="G45" s="23">
        <v>406</v>
      </c>
      <c r="H45" s="23">
        <v>1126</v>
      </c>
      <c r="I45" s="23">
        <v>4091</v>
      </c>
      <c r="J45" s="1">
        <v>153051</v>
      </c>
      <c r="K45" s="1">
        <v>376.9729064039409</v>
      </c>
      <c r="L45" s="62">
        <v>2.7733990147783252</v>
      </c>
      <c r="M45" s="62">
        <v>3.633214920071048</v>
      </c>
      <c r="N45" s="1">
        <v>25508.5</v>
      </c>
      <c r="O45" s="61">
        <v>0.16666666666666666</v>
      </c>
      <c r="P45" s="6">
        <v>11327.99</v>
      </c>
      <c r="Q45" s="61">
        <v>7.4014478833852773E-2</v>
      </c>
      <c r="R45" s="64">
        <v>28</v>
      </c>
      <c r="S45" s="64">
        <v>27</v>
      </c>
      <c r="T45" s="64">
        <v>49</v>
      </c>
    </row>
    <row r="46" spans="1:20" x14ac:dyDescent="0.25">
      <c r="A46">
        <v>2022</v>
      </c>
      <c r="B46">
        <v>144503</v>
      </c>
      <c r="C46" t="s">
        <v>33</v>
      </c>
      <c r="D46" t="s">
        <v>431</v>
      </c>
      <c r="E46" t="s">
        <v>515</v>
      </c>
      <c r="F46" t="s">
        <v>15</v>
      </c>
      <c r="G46" s="23">
        <v>31</v>
      </c>
      <c r="H46" s="23">
        <v>31</v>
      </c>
      <c r="I46" s="23">
        <v>62</v>
      </c>
      <c r="J46" s="1">
        <v>2348.3040000000001</v>
      </c>
      <c r="K46" s="1">
        <v>75.751741935483878</v>
      </c>
      <c r="L46" s="62">
        <v>1</v>
      </c>
      <c r="M46" s="62">
        <v>2</v>
      </c>
      <c r="N46" s="1">
        <v>944.70399999999995</v>
      </c>
      <c r="O46" s="61">
        <v>0.40229203714680889</v>
      </c>
      <c r="P46" s="6">
        <v>-50.3960000000001</v>
      </c>
      <c r="Q46" s="61">
        <v>-2.1460594539718918E-2</v>
      </c>
      <c r="R46" s="64">
        <v>333</v>
      </c>
      <c r="S46" s="64">
        <v>312</v>
      </c>
      <c r="T46" s="64">
        <v>356</v>
      </c>
    </row>
    <row r="47" spans="1:20" x14ac:dyDescent="0.25">
      <c r="A47">
        <v>2022</v>
      </c>
      <c r="B47">
        <v>145784</v>
      </c>
      <c r="C47" t="s">
        <v>34</v>
      </c>
      <c r="D47" t="s">
        <v>432</v>
      </c>
      <c r="E47" t="s">
        <v>498</v>
      </c>
      <c r="F47" t="s">
        <v>15</v>
      </c>
      <c r="G47" s="23">
        <v>36</v>
      </c>
      <c r="H47" s="23">
        <v>82</v>
      </c>
      <c r="I47" s="23">
        <v>496</v>
      </c>
      <c r="J47" s="1">
        <v>20593.632000000001</v>
      </c>
      <c r="K47" s="1">
        <v>572.04533333333336</v>
      </c>
      <c r="L47" s="62">
        <v>2.2777777777777777</v>
      </c>
      <c r="M47" s="62">
        <v>6.0487804878048781</v>
      </c>
      <c r="N47" s="1">
        <v>8230.4320000000007</v>
      </c>
      <c r="O47" s="61">
        <v>0.39965907907842579</v>
      </c>
      <c r="P47" s="6">
        <v>7141.4319999999998</v>
      </c>
      <c r="Q47" s="61">
        <v>0.34677865468315638</v>
      </c>
      <c r="R47" s="64">
        <v>140</v>
      </c>
      <c r="S47" s="64">
        <v>105</v>
      </c>
      <c r="T47" s="64">
        <v>72</v>
      </c>
    </row>
    <row r="48" spans="1:20" x14ac:dyDescent="0.25">
      <c r="A48">
        <v>2022</v>
      </c>
      <c r="B48">
        <v>155535</v>
      </c>
      <c r="C48" t="s">
        <v>36</v>
      </c>
      <c r="D48" t="s">
        <v>434</v>
      </c>
      <c r="E48" t="s">
        <v>522</v>
      </c>
      <c r="F48" t="s">
        <v>15</v>
      </c>
      <c r="G48" s="23">
        <v>44</v>
      </c>
      <c r="H48" s="23">
        <v>71</v>
      </c>
      <c r="I48" s="23">
        <v>188</v>
      </c>
      <c r="J48" s="1">
        <v>6681.6959999999999</v>
      </c>
      <c r="K48" s="1">
        <v>151.85672727272728</v>
      </c>
      <c r="L48" s="62">
        <v>1.6136363636363635</v>
      </c>
      <c r="M48" s="62">
        <v>2.647887323943662</v>
      </c>
      <c r="N48" s="1">
        <v>2330.2959999999998</v>
      </c>
      <c r="O48" s="61">
        <v>0.34875815960498652</v>
      </c>
      <c r="P48" s="6">
        <v>844.19600000000105</v>
      </c>
      <c r="Q48" s="61">
        <v>0.12634456880408823</v>
      </c>
      <c r="R48" s="64">
        <v>240</v>
      </c>
      <c r="S48" s="64">
        <v>222</v>
      </c>
      <c r="T48" s="64">
        <v>254</v>
      </c>
    </row>
    <row r="49" spans="1:20" x14ac:dyDescent="0.25">
      <c r="A49">
        <v>2022</v>
      </c>
      <c r="B49">
        <v>160544</v>
      </c>
      <c r="C49" t="s">
        <v>37</v>
      </c>
      <c r="D49" t="s">
        <v>435</v>
      </c>
      <c r="E49" t="s">
        <v>525</v>
      </c>
      <c r="F49" t="s">
        <v>15</v>
      </c>
      <c r="G49" s="23">
        <v>30</v>
      </c>
      <c r="H49" s="23">
        <v>65</v>
      </c>
      <c r="I49" s="23">
        <v>192</v>
      </c>
      <c r="J49" s="1">
        <v>8897.6640000000007</v>
      </c>
      <c r="K49" s="1">
        <v>296.58880000000005</v>
      </c>
      <c r="L49" s="62">
        <v>2.1666666666666665</v>
      </c>
      <c r="M49" s="62">
        <v>2.953846153846154</v>
      </c>
      <c r="N49" s="1">
        <v>3120.5140000000001</v>
      </c>
      <c r="O49" s="61">
        <v>0.35071160250600608</v>
      </c>
      <c r="P49" s="6">
        <v>1989.2639999999999</v>
      </c>
      <c r="Q49" s="61">
        <v>0.22357149022485001</v>
      </c>
      <c r="R49" s="64">
        <v>204</v>
      </c>
      <c r="S49" s="64">
        <v>188</v>
      </c>
      <c r="T49" s="64">
        <v>174</v>
      </c>
    </row>
    <row r="50" spans="1:20" x14ac:dyDescent="0.25">
      <c r="A50">
        <v>2022</v>
      </c>
      <c r="B50">
        <v>162866</v>
      </c>
      <c r="C50" t="s">
        <v>362</v>
      </c>
      <c r="D50" t="s">
        <v>434</v>
      </c>
      <c r="E50" t="s">
        <v>523</v>
      </c>
      <c r="F50" t="s">
        <v>15</v>
      </c>
      <c r="G50" s="23">
        <v>47</v>
      </c>
      <c r="H50" s="23">
        <v>56</v>
      </c>
      <c r="I50" s="23">
        <v>119</v>
      </c>
      <c r="J50" s="1">
        <v>4397.4480000000003</v>
      </c>
      <c r="K50" s="1">
        <v>93.562723404255323</v>
      </c>
      <c r="L50" s="62">
        <v>1.1914893617021276</v>
      </c>
      <c r="M50" s="62">
        <v>2.125</v>
      </c>
      <c r="N50" s="1">
        <v>1690.348</v>
      </c>
      <c r="O50" s="61">
        <v>0.38439294790978762</v>
      </c>
      <c r="P50" s="6">
        <v>124.748</v>
      </c>
      <c r="Q50" s="61">
        <v>2.8368271779450262E-2</v>
      </c>
      <c r="R50" s="64">
        <v>286</v>
      </c>
      <c r="S50" s="64">
        <v>255</v>
      </c>
      <c r="T50" s="64">
        <v>336</v>
      </c>
    </row>
    <row r="51" spans="1:20" x14ac:dyDescent="0.25">
      <c r="A51">
        <v>2022</v>
      </c>
      <c r="B51">
        <v>166523</v>
      </c>
      <c r="C51" t="s">
        <v>38</v>
      </c>
      <c r="D51" t="s">
        <v>431</v>
      </c>
      <c r="E51" t="s">
        <v>524</v>
      </c>
      <c r="F51" t="s">
        <v>15</v>
      </c>
      <c r="G51" s="23">
        <v>20</v>
      </c>
      <c r="H51" s="23">
        <v>20</v>
      </c>
      <c r="I51" s="23">
        <v>47</v>
      </c>
      <c r="J51" s="1">
        <v>2654.8240000000001</v>
      </c>
      <c r="K51" s="1">
        <v>132.74119999999999</v>
      </c>
      <c r="L51" s="62">
        <v>1</v>
      </c>
      <c r="M51" s="62">
        <v>2.35</v>
      </c>
      <c r="N51" s="1">
        <v>1053.374</v>
      </c>
      <c r="O51" s="61">
        <v>0.39677733815876304</v>
      </c>
      <c r="P51" s="6">
        <v>411.37400000000002</v>
      </c>
      <c r="Q51" s="61">
        <v>0.15495339804069874</v>
      </c>
      <c r="R51" s="64">
        <v>323</v>
      </c>
      <c r="S51" s="64">
        <v>300</v>
      </c>
      <c r="T51" s="64">
        <v>298</v>
      </c>
    </row>
    <row r="52" spans="1:20" x14ac:dyDescent="0.25">
      <c r="A52">
        <v>2022</v>
      </c>
      <c r="B52">
        <v>167210</v>
      </c>
      <c r="C52" t="s">
        <v>39</v>
      </c>
      <c r="D52" t="s">
        <v>433</v>
      </c>
      <c r="E52" t="s">
        <v>519</v>
      </c>
      <c r="F52" t="s">
        <v>15</v>
      </c>
      <c r="G52" s="23">
        <v>34</v>
      </c>
      <c r="H52" s="23">
        <v>77</v>
      </c>
      <c r="I52" s="23">
        <v>264</v>
      </c>
      <c r="J52" s="1">
        <v>12526.688</v>
      </c>
      <c r="K52" s="1">
        <v>368.43200000000002</v>
      </c>
      <c r="L52" s="62">
        <v>2.2647058823529411</v>
      </c>
      <c r="M52" s="62">
        <v>3.4285714285714284</v>
      </c>
      <c r="N52" s="1">
        <v>4588.2380000000003</v>
      </c>
      <c r="O52" s="61">
        <v>0.36627702390288641</v>
      </c>
      <c r="P52" s="6">
        <v>3449.538</v>
      </c>
      <c r="Q52" s="61">
        <v>0.27537510313979241</v>
      </c>
      <c r="R52" s="64">
        <v>164</v>
      </c>
      <c r="S52" s="64">
        <v>150</v>
      </c>
      <c r="T52" s="64">
        <v>127</v>
      </c>
    </row>
    <row r="53" spans="1:20" x14ac:dyDescent="0.25">
      <c r="A53">
        <v>2022</v>
      </c>
      <c r="B53">
        <v>167223</v>
      </c>
      <c r="C53" t="s">
        <v>40</v>
      </c>
      <c r="D53" t="s">
        <v>431</v>
      </c>
      <c r="E53" t="s">
        <v>516</v>
      </c>
      <c r="F53" t="s">
        <v>15</v>
      </c>
      <c r="G53" s="23">
        <v>95</v>
      </c>
      <c r="H53" s="23">
        <v>342</v>
      </c>
      <c r="I53" s="23">
        <v>1375</v>
      </c>
      <c r="J53" s="1">
        <v>63800.82</v>
      </c>
      <c r="K53" s="1">
        <v>671.58757894736846</v>
      </c>
      <c r="L53" s="62">
        <v>3.6</v>
      </c>
      <c r="M53" s="62">
        <v>4.0204678362573096</v>
      </c>
      <c r="N53" s="1">
        <v>18755.919999999998</v>
      </c>
      <c r="O53" s="61">
        <v>0.29397615892711093</v>
      </c>
      <c r="P53" s="6">
        <v>15440.22</v>
      </c>
      <c r="Q53" s="61">
        <v>0.24200660743858776</v>
      </c>
      <c r="R53" s="64">
        <v>69</v>
      </c>
      <c r="S53" s="64">
        <v>47</v>
      </c>
      <c r="T53" s="64">
        <v>33</v>
      </c>
    </row>
    <row r="54" spans="1:20" x14ac:dyDescent="0.25">
      <c r="A54">
        <v>2022</v>
      </c>
      <c r="B54">
        <v>167602</v>
      </c>
      <c r="C54" t="s">
        <v>9</v>
      </c>
      <c r="D54" t="s">
        <v>432</v>
      </c>
      <c r="E54" t="s">
        <v>496</v>
      </c>
      <c r="F54" t="s">
        <v>4</v>
      </c>
      <c r="G54" s="23">
        <v>125</v>
      </c>
      <c r="H54" s="23">
        <v>608</v>
      </c>
      <c r="I54" s="23">
        <v>3713</v>
      </c>
      <c r="J54" s="1">
        <v>138789.30300000001</v>
      </c>
      <c r="K54" s="1">
        <v>1110.3144240000001</v>
      </c>
      <c r="L54" s="62">
        <v>4.8639999999999999</v>
      </c>
      <c r="M54" s="62">
        <v>6.1069078947368425</v>
      </c>
      <c r="N54" s="1">
        <v>22028.303</v>
      </c>
      <c r="O54" s="61">
        <v>0.15871758502886923</v>
      </c>
      <c r="P54" s="6">
        <v>17832.203000000001</v>
      </c>
      <c r="Q54" s="61">
        <v>0.128483986982772</v>
      </c>
      <c r="R54" s="64">
        <v>36</v>
      </c>
      <c r="S54" s="64">
        <v>36</v>
      </c>
      <c r="T54" s="64">
        <v>27</v>
      </c>
    </row>
    <row r="55" spans="1:20" x14ac:dyDescent="0.25">
      <c r="A55">
        <v>2022</v>
      </c>
      <c r="B55">
        <v>169318</v>
      </c>
      <c r="C55" t="s">
        <v>42</v>
      </c>
      <c r="D55" t="s">
        <v>433</v>
      </c>
      <c r="E55" t="s">
        <v>504</v>
      </c>
      <c r="F55" t="s">
        <v>15</v>
      </c>
      <c r="G55" s="23">
        <v>24</v>
      </c>
      <c r="H55" s="23">
        <v>69</v>
      </c>
      <c r="I55" s="23">
        <v>168</v>
      </c>
      <c r="J55" s="1">
        <v>8985.8559999999998</v>
      </c>
      <c r="K55" s="1">
        <v>374.41066666666666</v>
      </c>
      <c r="L55" s="62">
        <v>2.875</v>
      </c>
      <c r="M55" s="62">
        <v>2.4347826086956523</v>
      </c>
      <c r="N55" s="1">
        <v>3363.8560000000002</v>
      </c>
      <c r="O55" s="61">
        <v>0.37435008974103307</v>
      </c>
      <c r="P55" s="6">
        <v>2543.9560000000001</v>
      </c>
      <c r="Q55" s="61">
        <v>0.2831066956781858</v>
      </c>
      <c r="R55" s="64">
        <v>202</v>
      </c>
      <c r="S55" s="64">
        <v>175</v>
      </c>
      <c r="T55" s="64">
        <v>155</v>
      </c>
    </row>
    <row r="56" spans="1:20" x14ac:dyDescent="0.25">
      <c r="A56">
        <v>2022</v>
      </c>
      <c r="B56">
        <v>173044</v>
      </c>
      <c r="C56" t="s">
        <v>43</v>
      </c>
      <c r="D56" t="s">
        <v>434</v>
      </c>
      <c r="E56" t="s">
        <v>523</v>
      </c>
      <c r="F56" t="s">
        <v>15</v>
      </c>
      <c r="G56" s="23">
        <v>39</v>
      </c>
      <c r="H56" s="23">
        <v>104</v>
      </c>
      <c r="I56" s="23">
        <v>230</v>
      </c>
      <c r="J56" s="1">
        <v>12349.36</v>
      </c>
      <c r="K56" s="1">
        <v>316.65025641025642</v>
      </c>
      <c r="L56" s="62">
        <v>2.6666666666666665</v>
      </c>
      <c r="M56" s="62">
        <v>2.2115384615384617</v>
      </c>
      <c r="N56" s="1">
        <v>4415.21</v>
      </c>
      <c r="O56" s="61">
        <v>0.35752541022368767</v>
      </c>
      <c r="P56" s="6">
        <v>3053.91</v>
      </c>
      <c r="Q56" s="61">
        <v>0.24729297712594012</v>
      </c>
      <c r="R56" s="64">
        <v>168</v>
      </c>
      <c r="S56" s="64">
        <v>153</v>
      </c>
      <c r="T56" s="64">
        <v>139</v>
      </c>
    </row>
    <row r="57" spans="1:20" x14ac:dyDescent="0.25">
      <c r="A57">
        <v>2022</v>
      </c>
      <c r="B57">
        <v>178150</v>
      </c>
      <c r="C57" t="s">
        <v>44</v>
      </c>
      <c r="D57" t="s">
        <v>434</v>
      </c>
      <c r="E57" t="s">
        <v>523</v>
      </c>
      <c r="F57" t="s">
        <v>15</v>
      </c>
      <c r="G57" s="23">
        <v>36</v>
      </c>
      <c r="H57" s="23">
        <v>63</v>
      </c>
      <c r="I57" s="23">
        <v>171</v>
      </c>
      <c r="J57" s="1">
        <v>7293.0320000000002</v>
      </c>
      <c r="K57" s="1">
        <v>202.58422222222222</v>
      </c>
      <c r="L57" s="62">
        <v>1.75</v>
      </c>
      <c r="M57" s="62">
        <v>2.7142857142857144</v>
      </c>
      <c r="N57" s="1">
        <v>2714.5320000000002</v>
      </c>
      <c r="O57" s="61">
        <v>0.37220897974943756</v>
      </c>
      <c r="P57" s="6">
        <v>1493.232</v>
      </c>
      <c r="Q57" s="61">
        <v>0.20474776471569026</v>
      </c>
      <c r="R57" s="64">
        <v>230</v>
      </c>
      <c r="S57" s="64">
        <v>211</v>
      </c>
      <c r="T57" s="64">
        <v>197</v>
      </c>
    </row>
    <row r="58" spans="1:20" x14ac:dyDescent="0.25">
      <c r="A58">
        <v>2022</v>
      </c>
      <c r="B58">
        <v>178362</v>
      </c>
      <c r="C58" t="s">
        <v>45</v>
      </c>
      <c r="D58" t="s">
        <v>432</v>
      </c>
      <c r="E58" t="s">
        <v>497</v>
      </c>
      <c r="F58" t="s">
        <v>15</v>
      </c>
      <c r="G58" s="23">
        <v>249</v>
      </c>
      <c r="H58" s="23">
        <v>348</v>
      </c>
      <c r="I58" s="23">
        <v>1532</v>
      </c>
      <c r="J58" s="1">
        <v>57233.642999999996</v>
      </c>
      <c r="K58" s="1">
        <v>229.85398795180723</v>
      </c>
      <c r="L58" s="62">
        <v>1.3975903614457832</v>
      </c>
      <c r="M58" s="62">
        <v>4.4022988505747129</v>
      </c>
      <c r="N58" s="1">
        <v>7028.6930000000102</v>
      </c>
      <c r="O58" s="61">
        <v>0.12280701754385984</v>
      </c>
      <c r="P58" s="6">
        <v>-291.30699999999399</v>
      </c>
      <c r="Q58" s="61">
        <v>-5.0897860896255377E-3</v>
      </c>
      <c r="R58" s="64">
        <v>83</v>
      </c>
      <c r="S58" s="64">
        <v>119</v>
      </c>
      <c r="T58" s="64">
        <v>370</v>
      </c>
    </row>
    <row r="59" spans="1:20" x14ac:dyDescent="0.25">
      <c r="A59">
        <v>2022</v>
      </c>
      <c r="B59">
        <v>178828</v>
      </c>
      <c r="C59" t="s">
        <v>49</v>
      </c>
      <c r="D59" t="s">
        <v>431</v>
      </c>
      <c r="E59" t="s">
        <v>524</v>
      </c>
      <c r="F59" t="s">
        <v>15</v>
      </c>
      <c r="G59" s="23">
        <v>15</v>
      </c>
      <c r="H59" s="23">
        <v>15</v>
      </c>
      <c r="I59" s="23">
        <v>38</v>
      </c>
      <c r="J59" s="1">
        <v>2219.6959999999999</v>
      </c>
      <c r="K59" s="1">
        <v>147.97973333333331</v>
      </c>
      <c r="L59" s="62">
        <v>1</v>
      </c>
      <c r="M59" s="62">
        <v>2.5333333333333332</v>
      </c>
      <c r="N59" s="1">
        <v>655.19600000000003</v>
      </c>
      <c r="O59" s="61">
        <v>0.29517375352300496</v>
      </c>
      <c r="P59" s="6">
        <v>173.696</v>
      </c>
      <c r="Q59" s="61">
        <v>7.8252157052136867E-2</v>
      </c>
      <c r="R59" s="64">
        <v>336</v>
      </c>
      <c r="S59" s="64">
        <v>335</v>
      </c>
      <c r="T59" s="64">
        <v>329</v>
      </c>
    </row>
    <row r="60" spans="1:20" x14ac:dyDescent="0.25">
      <c r="A60">
        <v>2022</v>
      </c>
      <c r="B60">
        <v>181012</v>
      </c>
      <c r="C60" t="s">
        <v>51</v>
      </c>
      <c r="D60" t="s">
        <v>432</v>
      </c>
      <c r="E60" t="s">
        <v>510</v>
      </c>
      <c r="F60" t="s">
        <v>15</v>
      </c>
      <c r="G60" s="23">
        <v>90</v>
      </c>
      <c r="H60" s="23">
        <v>359</v>
      </c>
      <c r="I60" s="23">
        <v>1748</v>
      </c>
      <c r="J60" s="1">
        <v>96861.758400000006</v>
      </c>
      <c r="K60" s="1">
        <v>1076.2417600000001</v>
      </c>
      <c r="L60" s="62">
        <v>3.9888888888888889</v>
      </c>
      <c r="M60" s="62">
        <v>4.8690807799442899</v>
      </c>
      <c r="N60" s="1">
        <v>44259.308400000002</v>
      </c>
      <c r="O60" s="61">
        <v>0.45693273724421668</v>
      </c>
      <c r="P60" s="6">
        <v>41383.808400000002</v>
      </c>
      <c r="Q60" s="61">
        <v>0.42724609880714287</v>
      </c>
      <c r="R60" s="64">
        <v>48</v>
      </c>
      <c r="S60" s="64">
        <v>8</v>
      </c>
      <c r="T60" s="64">
        <v>6</v>
      </c>
    </row>
    <row r="61" spans="1:20" x14ac:dyDescent="0.25">
      <c r="A61">
        <v>2022</v>
      </c>
      <c r="B61">
        <v>182104</v>
      </c>
      <c r="C61" t="s">
        <v>52</v>
      </c>
      <c r="D61" t="s">
        <v>431</v>
      </c>
      <c r="E61" t="s">
        <v>509</v>
      </c>
      <c r="F61" t="s">
        <v>15</v>
      </c>
      <c r="G61" s="23">
        <v>13</v>
      </c>
      <c r="H61" s="23">
        <v>124</v>
      </c>
      <c r="I61" s="23">
        <v>241</v>
      </c>
      <c r="J61" s="1">
        <v>9494.5759999999991</v>
      </c>
      <c r="K61" s="1">
        <v>730.35199999999998</v>
      </c>
      <c r="L61" s="62">
        <v>9.5384615384615383</v>
      </c>
      <c r="M61" s="62">
        <v>1.9435483870967742</v>
      </c>
      <c r="N61" s="1">
        <v>1017.276</v>
      </c>
      <c r="O61" s="61">
        <v>0.10714285714285715</v>
      </c>
      <c r="P61" s="6">
        <v>495.47600000000102</v>
      </c>
      <c r="Q61" s="61">
        <v>5.218516340276818E-2</v>
      </c>
      <c r="R61" s="64">
        <v>199</v>
      </c>
      <c r="S61" s="64">
        <v>301</v>
      </c>
      <c r="T61" s="64">
        <v>284</v>
      </c>
    </row>
    <row r="62" spans="1:20" x14ac:dyDescent="0.25">
      <c r="A62">
        <v>2022</v>
      </c>
      <c r="B62">
        <v>185163</v>
      </c>
      <c r="C62" t="s">
        <v>53</v>
      </c>
      <c r="D62" t="s">
        <v>431</v>
      </c>
      <c r="E62" t="s">
        <v>515</v>
      </c>
      <c r="F62" t="s">
        <v>15</v>
      </c>
      <c r="G62" s="23">
        <v>34</v>
      </c>
      <c r="H62" s="23">
        <v>89</v>
      </c>
      <c r="I62" s="23">
        <v>242</v>
      </c>
      <c r="J62" s="1">
        <v>12021.263999999999</v>
      </c>
      <c r="K62" s="1">
        <v>353.56658823529409</v>
      </c>
      <c r="L62" s="62">
        <v>2.6176470588235294</v>
      </c>
      <c r="M62" s="62">
        <v>2.7191011235955056</v>
      </c>
      <c r="N62" s="1">
        <v>4320.2139999999999</v>
      </c>
      <c r="O62" s="61">
        <v>0.35938101018328855</v>
      </c>
      <c r="P62" s="6">
        <v>3169.4140000000002</v>
      </c>
      <c r="Q62" s="61">
        <v>0.26365064439147168</v>
      </c>
      <c r="R62" s="64">
        <v>171</v>
      </c>
      <c r="S62" s="64">
        <v>157</v>
      </c>
      <c r="T62" s="64">
        <v>137</v>
      </c>
    </row>
    <row r="63" spans="1:20" x14ac:dyDescent="0.25">
      <c r="A63">
        <v>2022</v>
      </c>
      <c r="B63">
        <v>186360</v>
      </c>
      <c r="C63" t="s">
        <v>54</v>
      </c>
      <c r="D63" t="s">
        <v>432</v>
      </c>
      <c r="E63" t="s">
        <v>498</v>
      </c>
      <c r="F63" t="s">
        <v>15</v>
      </c>
      <c r="G63" s="23">
        <v>7</v>
      </c>
      <c r="H63" s="23">
        <v>7</v>
      </c>
      <c r="I63" s="23">
        <v>16</v>
      </c>
      <c r="J63" s="1">
        <v>825.18799999999999</v>
      </c>
      <c r="K63" s="1">
        <v>117.884</v>
      </c>
      <c r="L63" s="62">
        <v>1</v>
      </c>
      <c r="M63" s="62">
        <v>2.2857142857142856</v>
      </c>
      <c r="N63" s="1">
        <v>227.28800000000001</v>
      </c>
      <c r="O63" s="61">
        <v>0.27543783961957763</v>
      </c>
      <c r="P63" s="6">
        <v>24.287999999999901</v>
      </c>
      <c r="Q63" s="61">
        <v>2.9433292776918595E-2</v>
      </c>
      <c r="R63" s="64">
        <v>367</v>
      </c>
      <c r="S63" s="64">
        <v>368</v>
      </c>
      <c r="T63" s="64">
        <v>345</v>
      </c>
    </row>
    <row r="64" spans="1:20" x14ac:dyDescent="0.25">
      <c r="A64">
        <v>2022</v>
      </c>
      <c r="B64">
        <v>187782</v>
      </c>
      <c r="C64" t="s">
        <v>382</v>
      </c>
      <c r="D64" t="s">
        <v>435</v>
      </c>
      <c r="E64" t="s">
        <v>521</v>
      </c>
      <c r="F64" t="s">
        <v>15</v>
      </c>
      <c r="G64" s="23">
        <v>17</v>
      </c>
      <c r="H64" s="23">
        <v>44</v>
      </c>
      <c r="I64" s="23">
        <v>128</v>
      </c>
      <c r="J64" s="1">
        <v>5444.4040000000005</v>
      </c>
      <c r="K64" s="1">
        <v>320.25905882352941</v>
      </c>
      <c r="L64" s="62">
        <v>2.5882352941176472</v>
      </c>
      <c r="M64" s="62">
        <v>2.9090909090909092</v>
      </c>
      <c r="N64" s="1">
        <v>1566.604</v>
      </c>
      <c r="O64" s="61">
        <v>0.28774572937643861</v>
      </c>
      <c r="P64" s="6">
        <v>916.60400000000004</v>
      </c>
      <c r="Q64" s="61">
        <v>0.16835708738734304</v>
      </c>
      <c r="R64" s="64">
        <v>262</v>
      </c>
      <c r="S64" s="64">
        <v>266</v>
      </c>
      <c r="T64" s="64">
        <v>246</v>
      </c>
    </row>
    <row r="65" spans="1:20" x14ac:dyDescent="0.25">
      <c r="A65">
        <v>2022</v>
      </c>
      <c r="B65">
        <v>188132</v>
      </c>
      <c r="C65" t="s">
        <v>55</v>
      </c>
      <c r="D65" t="s">
        <v>431</v>
      </c>
      <c r="E65" t="s">
        <v>495</v>
      </c>
      <c r="F65" t="s">
        <v>4</v>
      </c>
      <c r="G65" s="23">
        <v>141</v>
      </c>
      <c r="H65" s="23">
        <v>418</v>
      </c>
      <c r="I65" s="23">
        <v>1453</v>
      </c>
      <c r="J65" s="1">
        <v>54616.62</v>
      </c>
      <c r="K65" s="1">
        <v>387.35191489361705</v>
      </c>
      <c r="L65" s="62">
        <v>2.9645390070921986</v>
      </c>
      <c r="M65" s="62">
        <v>3.4760765550239237</v>
      </c>
      <c r="N65" s="1">
        <v>9102.77</v>
      </c>
      <c r="O65" s="61">
        <v>0.16666666666666666</v>
      </c>
      <c r="P65" s="6">
        <v>3758.81</v>
      </c>
      <c r="Q65" s="61">
        <v>6.8821724962108602E-2</v>
      </c>
      <c r="R65" s="64">
        <v>88</v>
      </c>
      <c r="S65" s="64">
        <v>94</v>
      </c>
      <c r="T65" s="64">
        <v>117</v>
      </c>
    </row>
    <row r="66" spans="1:20" x14ac:dyDescent="0.25">
      <c r="A66">
        <v>2022</v>
      </c>
      <c r="B66">
        <v>190859</v>
      </c>
      <c r="C66" t="s">
        <v>23</v>
      </c>
      <c r="D66" t="s">
        <v>434</v>
      </c>
      <c r="E66" t="s">
        <v>513</v>
      </c>
      <c r="F66" t="s">
        <v>15</v>
      </c>
      <c r="G66" s="23">
        <v>244</v>
      </c>
      <c r="H66" s="23">
        <v>719</v>
      </c>
      <c r="I66" s="23">
        <v>3835</v>
      </c>
      <c r="J66" s="1">
        <v>132706.89000000001</v>
      </c>
      <c r="K66" s="1">
        <v>543.88069672131155</v>
      </c>
      <c r="L66" s="62">
        <v>2.9467213114754101</v>
      </c>
      <c r="M66" s="62">
        <v>5.3337969401947145</v>
      </c>
      <c r="N66" s="1">
        <v>9830.1400000000103</v>
      </c>
      <c r="O66" s="61">
        <v>7.4074074074074139E-2</v>
      </c>
      <c r="P66" s="6">
        <v>1239.49000000001</v>
      </c>
      <c r="Q66" s="61">
        <v>9.3400576262469108E-3</v>
      </c>
      <c r="R66" s="64">
        <v>37</v>
      </c>
      <c r="S66" s="64">
        <v>87</v>
      </c>
      <c r="T66" s="64">
        <v>218</v>
      </c>
    </row>
    <row r="67" spans="1:20" x14ac:dyDescent="0.25">
      <c r="A67">
        <v>2022</v>
      </c>
      <c r="B67">
        <v>192425</v>
      </c>
      <c r="C67" t="s">
        <v>56</v>
      </c>
      <c r="D67" t="s">
        <v>434</v>
      </c>
      <c r="E67" t="s">
        <v>522</v>
      </c>
      <c r="F67" t="s">
        <v>15</v>
      </c>
      <c r="G67" s="23">
        <v>13</v>
      </c>
      <c r="H67" s="23">
        <v>21</v>
      </c>
      <c r="I67" s="23">
        <v>48</v>
      </c>
      <c r="J67" s="1">
        <v>1503.616</v>
      </c>
      <c r="K67" s="1">
        <v>115.66276923076923</v>
      </c>
      <c r="L67" s="62">
        <v>1.6153846153846154</v>
      </c>
      <c r="M67" s="62">
        <v>2.2857142857142856</v>
      </c>
      <c r="N67" s="1">
        <v>606.21600000000001</v>
      </c>
      <c r="O67" s="61">
        <v>0.40317208649016772</v>
      </c>
      <c r="P67" s="6">
        <v>167.11600000000001</v>
      </c>
      <c r="Q67" s="61">
        <v>0.11114273857155019</v>
      </c>
      <c r="R67" s="64">
        <v>355</v>
      </c>
      <c r="S67" s="64">
        <v>339</v>
      </c>
      <c r="T67" s="64">
        <v>330</v>
      </c>
    </row>
    <row r="68" spans="1:20" x14ac:dyDescent="0.25">
      <c r="A68">
        <v>2022</v>
      </c>
      <c r="B68">
        <v>193040</v>
      </c>
      <c r="C68" t="s">
        <v>394</v>
      </c>
      <c r="D68" t="s">
        <v>432</v>
      </c>
      <c r="E68" t="s">
        <v>500</v>
      </c>
      <c r="F68" t="s">
        <v>15</v>
      </c>
      <c r="G68" s="23">
        <v>61</v>
      </c>
      <c r="H68" s="23">
        <v>218</v>
      </c>
      <c r="I68" s="23">
        <v>856</v>
      </c>
      <c r="J68" s="1">
        <v>34246.332000000002</v>
      </c>
      <c r="K68" s="1">
        <v>561.41527868852461</v>
      </c>
      <c r="L68" s="62">
        <v>3.5737704918032787</v>
      </c>
      <c r="M68" s="62">
        <v>3.926605504587156</v>
      </c>
      <c r="N68" s="1">
        <v>4723.6319999999996</v>
      </c>
      <c r="O68" s="61">
        <v>0.13793103448275859</v>
      </c>
      <c r="P68" s="6">
        <v>2801.6320000000001</v>
      </c>
      <c r="Q68" s="61">
        <v>8.1808235696599563E-2</v>
      </c>
      <c r="R68" s="64">
        <v>113</v>
      </c>
      <c r="S68" s="64">
        <v>147</v>
      </c>
      <c r="T68" s="64">
        <v>147</v>
      </c>
    </row>
    <row r="69" spans="1:20" x14ac:dyDescent="0.25">
      <c r="A69">
        <v>2022</v>
      </c>
      <c r="B69">
        <v>202854</v>
      </c>
      <c r="C69" t="s">
        <v>57</v>
      </c>
      <c r="D69" t="s">
        <v>431</v>
      </c>
      <c r="E69" t="s">
        <v>501</v>
      </c>
      <c r="F69" t="s">
        <v>15</v>
      </c>
      <c r="G69" s="23">
        <v>95</v>
      </c>
      <c r="H69" s="23">
        <v>293</v>
      </c>
      <c r="I69" s="23">
        <v>1320</v>
      </c>
      <c r="J69" s="1">
        <v>54207.16</v>
      </c>
      <c r="K69" s="1">
        <v>570.6016842105264</v>
      </c>
      <c r="L69" s="62">
        <v>3.0842105263157893</v>
      </c>
      <c r="M69" s="62">
        <v>4.5051194539249151</v>
      </c>
      <c r="N69" s="1">
        <v>13958.86</v>
      </c>
      <c r="O69" s="61">
        <v>0.25750952457203069</v>
      </c>
      <c r="P69" s="6">
        <v>10697.61</v>
      </c>
      <c r="Q69" s="61">
        <v>0.19734680806004226</v>
      </c>
      <c r="R69" s="64">
        <v>91</v>
      </c>
      <c r="S69" s="64">
        <v>63</v>
      </c>
      <c r="T69" s="64">
        <v>51</v>
      </c>
    </row>
    <row r="70" spans="1:20" x14ac:dyDescent="0.25">
      <c r="A70">
        <v>2022</v>
      </c>
      <c r="B70">
        <v>203761</v>
      </c>
      <c r="C70" t="s">
        <v>58</v>
      </c>
      <c r="D70" t="s">
        <v>433</v>
      </c>
      <c r="E70" t="s">
        <v>502</v>
      </c>
      <c r="F70" t="s">
        <v>15</v>
      </c>
      <c r="G70" s="23">
        <v>91</v>
      </c>
      <c r="H70" s="23">
        <v>269</v>
      </c>
      <c r="I70" s="23">
        <v>884</v>
      </c>
      <c r="J70" s="1">
        <v>38023.800000000003</v>
      </c>
      <c r="K70" s="1">
        <v>417.8439560439561</v>
      </c>
      <c r="L70" s="62">
        <v>2.9560439560439562</v>
      </c>
      <c r="M70" s="62">
        <v>3.2862453531598512</v>
      </c>
      <c r="N70" s="1">
        <v>6337.3</v>
      </c>
      <c r="O70" s="61">
        <v>0.16666666666666666</v>
      </c>
      <c r="P70" s="6">
        <v>3224.25</v>
      </c>
      <c r="Q70" s="61">
        <v>8.4795575402774048E-2</v>
      </c>
      <c r="R70" s="64">
        <v>107</v>
      </c>
      <c r="S70" s="64">
        <v>123</v>
      </c>
      <c r="T70" s="64">
        <v>135</v>
      </c>
    </row>
    <row r="71" spans="1:20" x14ac:dyDescent="0.25">
      <c r="A71">
        <v>2022</v>
      </c>
      <c r="B71">
        <v>205478</v>
      </c>
      <c r="C71" t="s">
        <v>13</v>
      </c>
      <c r="D71" t="s">
        <v>432</v>
      </c>
      <c r="E71" t="s">
        <v>494</v>
      </c>
      <c r="F71" t="s">
        <v>4</v>
      </c>
      <c r="G71" s="23">
        <v>734</v>
      </c>
      <c r="H71" s="23">
        <v>2190</v>
      </c>
      <c r="I71" s="23">
        <v>15089</v>
      </c>
      <c r="J71" s="1">
        <v>517829.984</v>
      </c>
      <c r="K71" s="1">
        <v>705.49044141689376</v>
      </c>
      <c r="L71" s="62">
        <v>2.9836512261580381</v>
      </c>
      <c r="M71" s="62">
        <v>6.8899543378995434</v>
      </c>
      <c r="N71" s="1">
        <v>55481.784000000102</v>
      </c>
      <c r="O71" s="61">
        <v>0.10714285714285735</v>
      </c>
      <c r="P71" s="6">
        <v>30616.1340000001</v>
      </c>
      <c r="Q71" s="61">
        <v>5.9123911217933839E-2</v>
      </c>
      <c r="R71" s="64">
        <v>3</v>
      </c>
      <c r="S71" s="64">
        <v>4</v>
      </c>
      <c r="T71" s="64">
        <v>10</v>
      </c>
    </row>
    <row r="72" spans="1:20" x14ac:dyDescent="0.25">
      <c r="A72">
        <v>2022</v>
      </c>
      <c r="B72">
        <v>206200</v>
      </c>
      <c r="C72" t="s">
        <v>367</v>
      </c>
      <c r="D72" t="s">
        <v>430</v>
      </c>
      <c r="E72" t="s">
        <v>507</v>
      </c>
      <c r="F72" t="s">
        <v>15</v>
      </c>
      <c r="G72" s="23">
        <v>64</v>
      </c>
      <c r="H72" s="23">
        <v>481</v>
      </c>
      <c r="I72" s="23">
        <v>2181</v>
      </c>
      <c r="J72" s="1">
        <v>77080.313999999998</v>
      </c>
      <c r="K72" s="1">
        <v>1204.37990625</v>
      </c>
      <c r="L72" s="62">
        <v>7.515625</v>
      </c>
      <c r="M72" s="62">
        <v>4.5343035343035343</v>
      </c>
      <c r="N72" s="1">
        <v>8688.3639999999905</v>
      </c>
      <c r="O72" s="61">
        <v>0.11271832649773574</v>
      </c>
      <c r="P72" s="6">
        <v>6029.1639999999898</v>
      </c>
      <c r="Q72" s="61">
        <v>7.821924544832537E-2</v>
      </c>
      <c r="R72" s="64">
        <v>59</v>
      </c>
      <c r="S72" s="64">
        <v>101</v>
      </c>
      <c r="T72" s="64">
        <v>84</v>
      </c>
    </row>
    <row r="73" spans="1:20" x14ac:dyDescent="0.25">
      <c r="A73">
        <v>2022</v>
      </c>
      <c r="B73">
        <v>206748</v>
      </c>
      <c r="C73" t="s">
        <v>59</v>
      </c>
      <c r="D73" t="s">
        <v>433</v>
      </c>
      <c r="E73" t="s">
        <v>504</v>
      </c>
      <c r="F73" t="s">
        <v>15</v>
      </c>
      <c r="G73" s="23">
        <v>18</v>
      </c>
      <c r="H73" s="23">
        <v>18</v>
      </c>
      <c r="I73" s="23">
        <v>51</v>
      </c>
      <c r="J73" s="1">
        <v>2835.5920000000001</v>
      </c>
      <c r="K73" s="1">
        <v>157.53288888888889</v>
      </c>
      <c r="L73" s="62">
        <v>1</v>
      </c>
      <c r="M73" s="62">
        <v>2.8333333333333335</v>
      </c>
      <c r="N73" s="1">
        <v>1014.992</v>
      </c>
      <c r="O73" s="61">
        <v>0.35794712356361563</v>
      </c>
      <c r="P73" s="6">
        <v>437.19200000000001</v>
      </c>
      <c r="Q73" s="61">
        <v>0.15418015003568919</v>
      </c>
      <c r="R73" s="64">
        <v>317</v>
      </c>
      <c r="S73" s="64">
        <v>302</v>
      </c>
      <c r="T73" s="64">
        <v>296</v>
      </c>
    </row>
    <row r="74" spans="1:20" x14ac:dyDescent="0.25">
      <c r="A74">
        <v>2022</v>
      </c>
      <c r="B74">
        <v>209666</v>
      </c>
      <c r="C74" t="s">
        <v>61</v>
      </c>
      <c r="D74" t="s">
        <v>433</v>
      </c>
      <c r="E74" t="s">
        <v>519</v>
      </c>
      <c r="F74" t="s">
        <v>15</v>
      </c>
      <c r="G74" s="23">
        <v>37</v>
      </c>
      <c r="H74" s="23">
        <v>86</v>
      </c>
      <c r="I74" s="23">
        <v>194</v>
      </c>
      <c r="J74" s="1">
        <v>9981.6479999999992</v>
      </c>
      <c r="K74" s="1">
        <v>269.77427027027022</v>
      </c>
      <c r="L74" s="62">
        <v>2.3243243243243241</v>
      </c>
      <c r="M74" s="62">
        <v>2.2558139534883721</v>
      </c>
      <c r="N74" s="1">
        <v>3859.2979999999998</v>
      </c>
      <c r="O74" s="61">
        <v>0.38663936055448961</v>
      </c>
      <c r="P74" s="6">
        <v>2618.7979999999998</v>
      </c>
      <c r="Q74" s="61">
        <v>0.26236128543102299</v>
      </c>
      <c r="R74" s="64">
        <v>191</v>
      </c>
      <c r="S74" s="64">
        <v>166</v>
      </c>
      <c r="T74" s="64">
        <v>153</v>
      </c>
    </row>
    <row r="75" spans="1:20" x14ac:dyDescent="0.25">
      <c r="A75">
        <v>2022</v>
      </c>
      <c r="B75">
        <v>213016</v>
      </c>
      <c r="C75" t="s">
        <v>62</v>
      </c>
      <c r="D75" t="s">
        <v>434</v>
      </c>
      <c r="E75" t="s">
        <v>522</v>
      </c>
      <c r="F75" t="s">
        <v>15</v>
      </c>
      <c r="G75" s="23">
        <v>29</v>
      </c>
      <c r="H75" s="23">
        <v>82</v>
      </c>
      <c r="I75" s="23">
        <v>265</v>
      </c>
      <c r="J75" s="1">
        <v>12404.28</v>
      </c>
      <c r="K75" s="1">
        <v>427.73379310344831</v>
      </c>
      <c r="L75" s="62">
        <v>2.8275862068965516</v>
      </c>
      <c r="M75" s="62">
        <v>3.2317073170731709</v>
      </c>
      <c r="N75" s="1">
        <v>4312.58</v>
      </c>
      <c r="O75" s="61">
        <v>0.34766870789759663</v>
      </c>
      <c r="P75" s="6">
        <v>3294.93</v>
      </c>
      <c r="Q75" s="61">
        <v>0.2656284766225851</v>
      </c>
      <c r="R75" s="64">
        <v>166</v>
      </c>
      <c r="S75" s="64">
        <v>158</v>
      </c>
      <c r="T75" s="64">
        <v>133</v>
      </c>
    </row>
    <row r="76" spans="1:20" x14ac:dyDescent="0.25">
      <c r="A76">
        <v>2022</v>
      </c>
      <c r="B76">
        <v>219128</v>
      </c>
      <c r="C76" t="s">
        <v>63</v>
      </c>
      <c r="D76" t="s">
        <v>432</v>
      </c>
      <c r="E76" t="s">
        <v>498</v>
      </c>
      <c r="F76" t="s">
        <v>15</v>
      </c>
      <c r="G76" s="23">
        <v>50</v>
      </c>
      <c r="H76" s="23">
        <v>68</v>
      </c>
      <c r="I76" s="23">
        <v>200</v>
      </c>
      <c r="J76" s="1">
        <v>11873.6</v>
      </c>
      <c r="K76" s="1">
        <v>237.47200000000001</v>
      </c>
      <c r="L76" s="62">
        <v>1.36</v>
      </c>
      <c r="M76" s="62">
        <v>2.9411764705882355</v>
      </c>
      <c r="N76" s="1">
        <v>3940.6</v>
      </c>
      <c r="O76" s="61">
        <v>0.33187912680231774</v>
      </c>
      <c r="P76" s="6">
        <v>2472.6</v>
      </c>
      <c r="Q76" s="61">
        <v>0.20824349818083815</v>
      </c>
      <c r="R76" s="64">
        <v>172</v>
      </c>
      <c r="S76" s="64">
        <v>165</v>
      </c>
      <c r="T76" s="64">
        <v>158</v>
      </c>
    </row>
    <row r="77" spans="1:20" x14ac:dyDescent="0.25">
      <c r="A77">
        <v>2022</v>
      </c>
      <c r="B77">
        <v>221841</v>
      </c>
      <c r="C77" t="s">
        <v>64</v>
      </c>
      <c r="D77" t="s">
        <v>434</v>
      </c>
      <c r="E77" t="s">
        <v>499</v>
      </c>
      <c r="F77" t="s">
        <v>15</v>
      </c>
      <c r="G77" s="23">
        <v>127</v>
      </c>
      <c r="H77" s="23">
        <v>366</v>
      </c>
      <c r="I77" s="23">
        <v>1204</v>
      </c>
      <c r="J77" s="1">
        <v>49803.6</v>
      </c>
      <c r="K77" s="1">
        <v>392.1543307086614</v>
      </c>
      <c r="L77" s="62">
        <v>2.8818897637795278</v>
      </c>
      <c r="M77" s="62">
        <v>3.2896174863387979</v>
      </c>
      <c r="N77" s="1">
        <v>8300.6</v>
      </c>
      <c r="O77" s="61">
        <v>0.16666666666666669</v>
      </c>
      <c r="P77" s="6">
        <v>3838.95</v>
      </c>
      <c r="Q77" s="61">
        <v>7.7081777220923783E-2</v>
      </c>
      <c r="R77" s="64">
        <v>94</v>
      </c>
      <c r="S77" s="64">
        <v>104</v>
      </c>
      <c r="T77" s="64">
        <v>116</v>
      </c>
    </row>
    <row r="78" spans="1:20" x14ac:dyDescent="0.25">
      <c r="A78">
        <v>2022</v>
      </c>
      <c r="B78">
        <v>223205</v>
      </c>
      <c r="C78" t="s">
        <v>65</v>
      </c>
      <c r="D78" t="s">
        <v>433</v>
      </c>
      <c r="E78" t="s">
        <v>504</v>
      </c>
      <c r="F78" t="s">
        <v>15</v>
      </c>
      <c r="G78" s="23">
        <v>8</v>
      </c>
      <c r="H78" s="23">
        <v>16</v>
      </c>
      <c r="I78" s="23">
        <v>34</v>
      </c>
      <c r="J78" s="1">
        <v>2047.7280000000001</v>
      </c>
      <c r="K78" s="1">
        <v>255.96600000000001</v>
      </c>
      <c r="L78" s="62">
        <v>2</v>
      </c>
      <c r="M78" s="62">
        <v>2.125</v>
      </c>
      <c r="N78" s="1">
        <v>772.47799999999995</v>
      </c>
      <c r="O78" s="61">
        <v>0.37723662517678125</v>
      </c>
      <c r="P78" s="6">
        <v>506.87799999999999</v>
      </c>
      <c r="Q78" s="61">
        <v>0.2475318987678051</v>
      </c>
      <c r="R78" s="64">
        <v>340</v>
      </c>
      <c r="S78" s="64">
        <v>323</v>
      </c>
      <c r="T78" s="64">
        <v>281</v>
      </c>
    </row>
    <row r="79" spans="1:20" x14ac:dyDescent="0.25">
      <c r="A79">
        <v>2022</v>
      </c>
      <c r="B79">
        <v>226667</v>
      </c>
      <c r="C79" t="s">
        <v>293</v>
      </c>
      <c r="D79" t="s">
        <v>430</v>
      </c>
      <c r="E79" t="s">
        <v>506</v>
      </c>
      <c r="F79" t="s">
        <v>4</v>
      </c>
      <c r="G79" s="23">
        <v>185</v>
      </c>
      <c r="H79" s="23">
        <v>452</v>
      </c>
      <c r="I79" s="23">
        <v>2767</v>
      </c>
      <c r="J79" s="1">
        <v>101667.12</v>
      </c>
      <c r="K79" s="1">
        <v>549.55200000000002</v>
      </c>
      <c r="L79" s="62">
        <v>2.4432432432432432</v>
      </c>
      <c r="M79" s="62">
        <v>6.1216814159292037</v>
      </c>
      <c r="N79" s="1">
        <v>16944.52</v>
      </c>
      <c r="O79" s="61">
        <v>0.16666666666666669</v>
      </c>
      <c r="P79" s="6">
        <v>10478.32</v>
      </c>
      <c r="Q79" s="61">
        <v>0.10306498305450179</v>
      </c>
      <c r="R79" s="64">
        <v>43</v>
      </c>
      <c r="S79" s="64">
        <v>53</v>
      </c>
      <c r="T79" s="64">
        <v>54</v>
      </c>
    </row>
    <row r="80" spans="1:20" x14ac:dyDescent="0.25">
      <c r="A80">
        <v>2022</v>
      </c>
      <c r="B80">
        <v>228068</v>
      </c>
      <c r="C80" t="s">
        <v>66</v>
      </c>
      <c r="D80" t="s">
        <v>435</v>
      </c>
      <c r="E80" t="s">
        <v>505</v>
      </c>
      <c r="F80" t="s">
        <v>15</v>
      </c>
      <c r="G80" s="23">
        <v>59</v>
      </c>
      <c r="H80" s="23">
        <v>142</v>
      </c>
      <c r="I80" s="23">
        <v>470</v>
      </c>
      <c r="J80" s="1">
        <v>20972.91</v>
      </c>
      <c r="K80" s="1">
        <v>355.47305084745761</v>
      </c>
      <c r="L80" s="62">
        <v>2.406779661016949</v>
      </c>
      <c r="M80" s="62">
        <v>3.3098591549295775</v>
      </c>
      <c r="N80" s="1">
        <v>5249.31</v>
      </c>
      <c r="O80" s="61">
        <v>0.25029001697904585</v>
      </c>
      <c r="P80" s="6">
        <v>3007.43</v>
      </c>
      <c r="Q80" s="61">
        <v>0.14339593313469612</v>
      </c>
      <c r="R80" s="64">
        <v>138</v>
      </c>
      <c r="S80" s="64">
        <v>139</v>
      </c>
      <c r="T80" s="64">
        <v>141</v>
      </c>
    </row>
    <row r="81" spans="1:20" x14ac:dyDescent="0.25">
      <c r="A81">
        <v>2022</v>
      </c>
      <c r="B81">
        <v>230574</v>
      </c>
      <c r="C81" t="s">
        <v>67</v>
      </c>
      <c r="D81" t="s">
        <v>435</v>
      </c>
      <c r="E81" t="s">
        <v>525</v>
      </c>
      <c r="F81" t="s">
        <v>15</v>
      </c>
      <c r="G81" s="23">
        <v>17</v>
      </c>
      <c r="H81" s="23">
        <v>17</v>
      </c>
      <c r="I81" s="23">
        <v>44</v>
      </c>
      <c r="J81" s="1">
        <v>2170.848</v>
      </c>
      <c r="K81" s="1">
        <v>127.69694117647059</v>
      </c>
      <c r="L81" s="62">
        <v>1</v>
      </c>
      <c r="M81" s="62">
        <v>2.5882352941176472</v>
      </c>
      <c r="N81" s="1">
        <v>860.548</v>
      </c>
      <c r="O81" s="61">
        <v>0.39641098777989064</v>
      </c>
      <c r="P81" s="6">
        <v>244.298</v>
      </c>
      <c r="Q81" s="61">
        <v>0.11253574639956368</v>
      </c>
      <c r="R81" s="64">
        <v>338</v>
      </c>
      <c r="S81" s="64">
        <v>317</v>
      </c>
      <c r="T81" s="64">
        <v>322</v>
      </c>
    </row>
    <row r="82" spans="1:20" x14ac:dyDescent="0.25">
      <c r="A82">
        <v>2022</v>
      </c>
      <c r="B82">
        <v>234303</v>
      </c>
      <c r="C82" t="s">
        <v>68</v>
      </c>
      <c r="D82" t="s">
        <v>433</v>
      </c>
      <c r="E82" t="s">
        <v>519</v>
      </c>
      <c r="F82" t="s">
        <v>15</v>
      </c>
      <c r="G82" s="23">
        <v>12</v>
      </c>
      <c r="H82" s="23">
        <v>12</v>
      </c>
      <c r="I82" s="23">
        <v>17</v>
      </c>
      <c r="J82" s="1">
        <v>1014.264</v>
      </c>
      <c r="K82" s="1">
        <v>84.522000000000006</v>
      </c>
      <c r="L82" s="62">
        <v>1</v>
      </c>
      <c r="M82" s="62">
        <v>1.4166666666666667</v>
      </c>
      <c r="N82" s="1">
        <v>377.31400000000002</v>
      </c>
      <c r="O82" s="61">
        <v>0.37200768241798982</v>
      </c>
      <c r="P82" s="6">
        <v>-7.8859999999999699</v>
      </c>
      <c r="Q82" s="61">
        <v>-7.775096030224843E-3</v>
      </c>
      <c r="R82" s="64">
        <v>364</v>
      </c>
      <c r="S82" s="64">
        <v>357</v>
      </c>
      <c r="T82" s="64">
        <v>349</v>
      </c>
    </row>
    <row r="83" spans="1:20" x14ac:dyDescent="0.25">
      <c r="A83">
        <v>2022</v>
      </c>
      <c r="B83">
        <v>235115</v>
      </c>
      <c r="C83" t="s">
        <v>69</v>
      </c>
      <c r="D83" t="s">
        <v>432</v>
      </c>
      <c r="E83" t="s">
        <v>498</v>
      </c>
      <c r="F83" t="s">
        <v>15</v>
      </c>
      <c r="G83" s="23">
        <v>6</v>
      </c>
      <c r="H83" s="23">
        <v>9</v>
      </c>
      <c r="I83" s="23">
        <v>27</v>
      </c>
      <c r="J83" s="1">
        <v>1550.9839999999999</v>
      </c>
      <c r="K83" s="1">
        <v>258.4973333333333</v>
      </c>
      <c r="L83" s="62">
        <v>1.5</v>
      </c>
      <c r="M83" s="62">
        <v>3</v>
      </c>
      <c r="N83" s="1">
        <v>625.08399999999995</v>
      </c>
      <c r="O83" s="61">
        <v>0.40302414467202757</v>
      </c>
      <c r="P83" s="6">
        <v>448.084</v>
      </c>
      <c r="Q83" s="61">
        <v>0.28890304477673528</v>
      </c>
      <c r="R83" s="64">
        <v>353</v>
      </c>
      <c r="S83" s="64">
        <v>337</v>
      </c>
      <c r="T83" s="64">
        <v>295</v>
      </c>
    </row>
    <row r="84" spans="1:20" x14ac:dyDescent="0.25">
      <c r="A84">
        <v>2022</v>
      </c>
      <c r="B84">
        <v>235689</v>
      </c>
      <c r="C84" t="s">
        <v>70</v>
      </c>
      <c r="D84" t="s">
        <v>431</v>
      </c>
      <c r="E84" t="s">
        <v>515</v>
      </c>
      <c r="F84" t="s">
        <v>15</v>
      </c>
      <c r="G84" s="23">
        <v>14</v>
      </c>
      <c r="H84" s="23">
        <v>24</v>
      </c>
      <c r="I84" s="23">
        <v>51</v>
      </c>
      <c r="J84" s="1">
        <v>3140.3919999999998</v>
      </c>
      <c r="K84" s="1">
        <v>224.31371428571427</v>
      </c>
      <c r="L84" s="62">
        <v>1.7142857142857142</v>
      </c>
      <c r="M84" s="62">
        <v>2.125</v>
      </c>
      <c r="N84" s="1">
        <v>1069.742</v>
      </c>
      <c r="O84" s="61">
        <v>0.3406396398920899</v>
      </c>
      <c r="P84" s="6">
        <v>609.34199999999998</v>
      </c>
      <c r="Q84" s="61">
        <v>0.19403373846322369</v>
      </c>
      <c r="R84" s="64">
        <v>314</v>
      </c>
      <c r="S84" s="64">
        <v>298</v>
      </c>
      <c r="T84" s="64">
        <v>273</v>
      </c>
    </row>
    <row r="85" spans="1:20" x14ac:dyDescent="0.25">
      <c r="A85">
        <v>2022</v>
      </c>
      <c r="B85">
        <v>235971</v>
      </c>
      <c r="C85" t="s">
        <v>72</v>
      </c>
      <c r="D85" t="s">
        <v>430</v>
      </c>
      <c r="E85" t="s">
        <v>518</v>
      </c>
      <c r="F85" t="s">
        <v>15</v>
      </c>
      <c r="G85" s="23">
        <v>34</v>
      </c>
      <c r="H85" s="23">
        <v>70</v>
      </c>
      <c r="I85" s="23">
        <v>160</v>
      </c>
      <c r="J85" s="1">
        <v>8409.1200000000008</v>
      </c>
      <c r="K85" s="1">
        <v>247.32705882352943</v>
      </c>
      <c r="L85" s="62">
        <v>2.0588235294117645</v>
      </c>
      <c r="M85" s="62">
        <v>2.2857142857142856</v>
      </c>
      <c r="N85" s="1">
        <v>3044.27</v>
      </c>
      <c r="O85" s="61">
        <v>0.36202004490362838</v>
      </c>
      <c r="P85" s="6">
        <v>1838.27</v>
      </c>
      <c r="Q85" s="61">
        <v>0.21860432482828165</v>
      </c>
      <c r="R85" s="64">
        <v>213</v>
      </c>
      <c r="S85" s="64">
        <v>195</v>
      </c>
      <c r="T85" s="64">
        <v>181</v>
      </c>
    </row>
    <row r="86" spans="1:20" x14ac:dyDescent="0.25">
      <c r="A86">
        <v>2022</v>
      </c>
      <c r="B86">
        <v>243906</v>
      </c>
      <c r="C86" t="s">
        <v>73</v>
      </c>
      <c r="D86" t="s">
        <v>433</v>
      </c>
      <c r="E86" t="s">
        <v>502</v>
      </c>
      <c r="F86" t="s">
        <v>15</v>
      </c>
      <c r="G86" s="23">
        <v>15</v>
      </c>
      <c r="H86" s="23">
        <v>30</v>
      </c>
      <c r="I86" s="23">
        <v>100</v>
      </c>
      <c r="J86" s="1">
        <v>3341.8</v>
      </c>
      <c r="K86" s="1">
        <v>222.78666666666669</v>
      </c>
      <c r="L86" s="62">
        <v>2</v>
      </c>
      <c r="M86" s="62">
        <v>3.3333333333333335</v>
      </c>
      <c r="N86" s="1">
        <v>975.7</v>
      </c>
      <c r="O86" s="61">
        <v>0.29196840026333115</v>
      </c>
      <c r="P86" s="6">
        <v>477.7</v>
      </c>
      <c r="Q86" s="61">
        <v>0.14294691483631575</v>
      </c>
      <c r="R86" s="64">
        <v>311</v>
      </c>
      <c r="S86" s="64">
        <v>308</v>
      </c>
      <c r="T86" s="64">
        <v>287</v>
      </c>
    </row>
    <row r="87" spans="1:20" x14ac:dyDescent="0.25">
      <c r="A87">
        <v>2022</v>
      </c>
      <c r="B87">
        <v>247473</v>
      </c>
      <c r="C87" t="s">
        <v>290</v>
      </c>
      <c r="D87" t="s">
        <v>430</v>
      </c>
      <c r="E87" t="s">
        <v>511</v>
      </c>
      <c r="F87" t="s">
        <v>4</v>
      </c>
      <c r="G87" s="23">
        <v>318</v>
      </c>
      <c r="H87" s="23">
        <v>782</v>
      </c>
      <c r="I87" s="23">
        <v>3324</v>
      </c>
      <c r="J87" s="1">
        <v>144109.2672</v>
      </c>
      <c r="K87" s="1">
        <v>453.17379622641511</v>
      </c>
      <c r="L87" s="62">
        <v>2.459119496855346</v>
      </c>
      <c r="M87" s="62">
        <v>4.250639386189258</v>
      </c>
      <c r="N87" s="1">
        <v>41041.817199999998</v>
      </c>
      <c r="O87" s="61">
        <v>0.2847965158482188</v>
      </c>
      <c r="P87" s="6">
        <v>29775.967199999999</v>
      </c>
      <c r="Q87" s="61">
        <v>0.20662076616263578</v>
      </c>
      <c r="R87" s="64">
        <v>33</v>
      </c>
      <c r="S87" s="64">
        <v>10</v>
      </c>
      <c r="T87" s="64">
        <v>12</v>
      </c>
    </row>
    <row r="88" spans="1:20" x14ac:dyDescent="0.25">
      <c r="A88">
        <v>2022</v>
      </c>
      <c r="B88">
        <v>248351</v>
      </c>
      <c r="C88" t="s">
        <v>368</v>
      </c>
      <c r="D88" t="s">
        <v>432</v>
      </c>
      <c r="E88" t="s">
        <v>500</v>
      </c>
      <c r="F88" t="s">
        <v>15</v>
      </c>
      <c r="G88" s="23">
        <v>3</v>
      </c>
      <c r="H88" s="23">
        <v>8</v>
      </c>
      <c r="I88" s="23">
        <v>26</v>
      </c>
      <c r="J88" s="1">
        <v>1563.2564</v>
      </c>
      <c r="K88" s="1">
        <v>521.08546666666666</v>
      </c>
      <c r="L88" s="62">
        <v>2.6666666666666665</v>
      </c>
      <c r="M88" s="62">
        <v>3.25</v>
      </c>
      <c r="N88" s="1">
        <v>661.20640000000003</v>
      </c>
      <c r="O88" s="61">
        <v>0.4229673392029612</v>
      </c>
      <c r="P88" s="6">
        <v>569.20640000000003</v>
      </c>
      <c r="Q88" s="61">
        <v>0.36411582898365236</v>
      </c>
      <c r="R88" s="64">
        <v>352</v>
      </c>
      <c r="S88" s="64">
        <v>332</v>
      </c>
      <c r="T88" s="64">
        <v>277</v>
      </c>
    </row>
    <row r="89" spans="1:20" x14ac:dyDescent="0.25">
      <c r="A89">
        <v>2022</v>
      </c>
      <c r="B89">
        <v>249077</v>
      </c>
      <c r="C89" t="s">
        <v>284</v>
      </c>
      <c r="D89" t="s">
        <v>432</v>
      </c>
      <c r="E89" t="s">
        <v>498</v>
      </c>
      <c r="F89" t="s">
        <v>4</v>
      </c>
      <c r="G89" s="23">
        <v>481</v>
      </c>
      <c r="H89" s="23">
        <v>1538</v>
      </c>
      <c r="I89" s="23">
        <v>7443</v>
      </c>
      <c r="J89" s="1">
        <v>269522.78999999998</v>
      </c>
      <c r="K89" s="1">
        <v>560.33844074844069</v>
      </c>
      <c r="L89" s="62">
        <v>3.1975051975051976</v>
      </c>
      <c r="M89" s="62">
        <v>4.839401820546164</v>
      </c>
      <c r="N89" s="1">
        <v>33099.290000000103</v>
      </c>
      <c r="O89" s="61">
        <v>0.12280701754386004</v>
      </c>
      <c r="P89" s="6">
        <v>15969.54</v>
      </c>
      <c r="Q89" s="61">
        <v>5.9251167591430773E-2</v>
      </c>
      <c r="R89" s="64">
        <v>9</v>
      </c>
      <c r="S89" s="64">
        <v>17</v>
      </c>
      <c r="T89" s="64">
        <v>32</v>
      </c>
    </row>
    <row r="90" spans="1:20" x14ac:dyDescent="0.25">
      <c r="A90">
        <v>2022</v>
      </c>
      <c r="B90">
        <v>250641</v>
      </c>
      <c r="C90" t="s">
        <v>304</v>
      </c>
      <c r="D90" t="s">
        <v>432</v>
      </c>
      <c r="E90" t="s">
        <v>498</v>
      </c>
      <c r="F90" t="s">
        <v>15</v>
      </c>
      <c r="G90" s="23">
        <v>31</v>
      </c>
      <c r="H90" s="23">
        <v>73</v>
      </c>
      <c r="I90" s="23">
        <v>215</v>
      </c>
      <c r="J90" s="1">
        <v>10165.572</v>
      </c>
      <c r="K90" s="1">
        <v>327.92167741935486</v>
      </c>
      <c r="L90" s="62">
        <v>2.3548387096774195</v>
      </c>
      <c r="M90" s="62">
        <v>2.9452054794520546</v>
      </c>
      <c r="N90" s="1">
        <v>2806.5219999999999</v>
      </c>
      <c r="O90" s="61">
        <v>0.27608107049952524</v>
      </c>
      <c r="P90" s="6">
        <v>1866.0219999999999</v>
      </c>
      <c r="Q90" s="61">
        <v>0.18356291215093454</v>
      </c>
      <c r="R90" s="64">
        <v>189</v>
      </c>
      <c r="S90" s="64">
        <v>208</v>
      </c>
      <c r="T90" s="64">
        <v>179</v>
      </c>
    </row>
    <row r="91" spans="1:20" x14ac:dyDescent="0.25">
      <c r="A91">
        <v>2022</v>
      </c>
      <c r="B91">
        <v>251781</v>
      </c>
      <c r="C91" t="s">
        <v>378</v>
      </c>
      <c r="D91" t="s">
        <v>430</v>
      </c>
      <c r="E91" t="s">
        <v>518</v>
      </c>
      <c r="F91" t="s">
        <v>15</v>
      </c>
      <c r="G91" s="23">
        <v>43</v>
      </c>
      <c r="H91" s="23">
        <v>70</v>
      </c>
      <c r="I91" s="23">
        <v>196</v>
      </c>
      <c r="J91" s="1">
        <v>9040.0319999999992</v>
      </c>
      <c r="K91" s="1">
        <v>210.23330232558138</v>
      </c>
      <c r="L91" s="62">
        <v>1.6279069767441861</v>
      </c>
      <c r="M91" s="62">
        <v>2.8</v>
      </c>
      <c r="N91" s="1">
        <v>3212.5320000000002</v>
      </c>
      <c r="O91" s="61">
        <v>0.35536732613335886</v>
      </c>
      <c r="P91" s="6">
        <v>1709.5319999999999</v>
      </c>
      <c r="Q91" s="61">
        <v>0.18910685271910543</v>
      </c>
      <c r="R91" s="64">
        <v>201</v>
      </c>
      <c r="S91" s="64">
        <v>181</v>
      </c>
      <c r="T91" s="64">
        <v>184</v>
      </c>
    </row>
    <row r="92" spans="1:20" x14ac:dyDescent="0.25">
      <c r="A92">
        <v>2022</v>
      </c>
      <c r="B92">
        <v>253723</v>
      </c>
      <c r="C92" t="s">
        <v>74</v>
      </c>
      <c r="D92" t="s">
        <v>434</v>
      </c>
      <c r="E92" t="s">
        <v>523</v>
      </c>
      <c r="F92" t="s">
        <v>15</v>
      </c>
      <c r="G92" s="23">
        <v>27</v>
      </c>
      <c r="H92" s="23">
        <v>46</v>
      </c>
      <c r="I92" s="23">
        <v>127</v>
      </c>
      <c r="J92" s="1">
        <v>6045.384</v>
      </c>
      <c r="K92" s="1">
        <v>223.90311111111112</v>
      </c>
      <c r="L92" s="62">
        <v>1.7037037037037037</v>
      </c>
      <c r="M92" s="62">
        <v>2.7608695652173911</v>
      </c>
      <c r="N92" s="1">
        <v>2277.2339999999999</v>
      </c>
      <c r="O92" s="61">
        <v>0.3766897189657431</v>
      </c>
      <c r="P92" s="6">
        <v>1362.634</v>
      </c>
      <c r="Q92" s="61">
        <v>0.22540073550331957</v>
      </c>
      <c r="R92" s="64">
        <v>252</v>
      </c>
      <c r="S92" s="64">
        <v>227</v>
      </c>
      <c r="T92" s="64">
        <v>211</v>
      </c>
    </row>
    <row r="93" spans="1:20" x14ac:dyDescent="0.25">
      <c r="A93">
        <v>2022</v>
      </c>
      <c r="B93">
        <v>268288</v>
      </c>
      <c r="C93" t="s">
        <v>311</v>
      </c>
      <c r="D93" t="s">
        <v>431</v>
      </c>
      <c r="E93" t="s">
        <v>501</v>
      </c>
      <c r="F93" t="s">
        <v>15</v>
      </c>
      <c r="G93" s="23">
        <v>138</v>
      </c>
      <c r="H93" s="23">
        <v>417</v>
      </c>
      <c r="I93" s="23">
        <v>1500</v>
      </c>
      <c r="J93" s="1">
        <v>58524</v>
      </c>
      <c r="K93" s="1">
        <v>424.08695652173913</v>
      </c>
      <c r="L93" s="62">
        <v>3.0217391304347827</v>
      </c>
      <c r="M93" s="62">
        <v>3.5971223021582732</v>
      </c>
      <c r="N93" s="1">
        <v>9754</v>
      </c>
      <c r="O93" s="61">
        <v>0.16666666666666666</v>
      </c>
      <c r="P93" s="6">
        <v>5022.25</v>
      </c>
      <c r="Q93" s="61">
        <v>8.5815221105871101E-2</v>
      </c>
      <c r="R93" s="64">
        <v>82</v>
      </c>
      <c r="S93" s="64">
        <v>89</v>
      </c>
      <c r="T93" s="64">
        <v>98</v>
      </c>
    </row>
    <row r="94" spans="1:20" x14ac:dyDescent="0.25">
      <c r="A94">
        <v>2022</v>
      </c>
      <c r="B94">
        <v>270575</v>
      </c>
      <c r="C94" t="s">
        <v>75</v>
      </c>
      <c r="D94" t="s">
        <v>432</v>
      </c>
      <c r="E94" t="s">
        <v>498</v>
      </c>
      <c r="F94" t="s">
        <v>15</v>
      </c>
      <c r="G94" s="23">
        <v>46</v>
      </c>
      <c r="H94" s="23">
        <v>64</v>
      </c>
      <c r="I94" s="23">
        <v>163</v>
      </c>
      <c r="J94" s="1">
        <v>6426.259</v>
      </c>
      <c r="K94" s="1">
        <v>139.70128260869566</v>
      </c>
      <c r="L94" s="62">
        <v>1.3913043478260869</v>
      </c>
      <c r="M94" s="62">
        <v>2.546875</v>
      </c>
      <c r="N94" s="1">
        <v>1731.259</v>
      </c>
      <c r="O94" s="61">
        <v>0.26940386311849551</v>
      </c>
      <c r="P94" s="6">
        <v>379.25900000000001</v>
      </c>
      <c r="Q94" s="61">
        <v>5.9017073541542599E-2</v>
      </c>
      <c r="R94" s="64">
        <v>247</v>
      </c>
      <c r="S94" s="64">
        <v>254</v>
      </c>
      <c r="T94" s="64">
        <v>303</v>
      </c>
    </row>
    <row r="95" spans="1:20" x14ac:dyDescent="0.25">
      <c r="A95">
        <v>2022</v>
      </c>
      <c r="B95">
        <v>271885</v>
      </c>
      <c r="C95" t="s">
        <v>363</v>
      </c>
      <c r="D95" t="s">
        <v>430</v>
      </c>
      <c r="E95" t="s">
        <v>511</v>
      </c>
      <c r="F95" t="s">
        <v>15</v>
      </c>
      <c r="G95" s="23">
        <v>233</v>
      </c>
      <c r="H95" s="23">
        <v>571</v>
      </c>
      <c r="I95" s="23">
        <v>2149</v>
      </c>
      <c r="J95" s="1">
        <v>75198.424000000101</v>
      </c>
      <c r="K95" s="1">
        <v>322.7400171673824</v>
      </c>
      <c r="L95" s="62">
        <v>2.4506437768240343</v>
      </c>
      <c r="M95" s="62">
        <v>3.763572679509632</v>
      </c>
      <c r="N95" s="1">
        <v>8056.9740000000002</v>
      </c>
      <c r="O95" s="61">
        <v>0.107142857142857</v>
      </c>
      <c r="P95" s="6">
        <v>-313.62599999999401</v>
      </c>
      <c r="Q95" s="61">
        <v>-4.1706459167281697E-3</v>
      </c>
      <c r="R95" s="64">
        <v>61</v>
      </c>
      <c r="S95" s="64">
        <v>107</v>
      </c>
      <c r="T95" s="64">
        <v>372</v>
      </c>
    </row>
    <row r="96" spans="1:20" x14ac:dyDescent="0.25">
      <c r="A96">
        <v>2022</v>
      </c>
      <c r="B96">
        <v>273027</v>
      </c>
      <c r="C96" t="s">
        <v>309</v>
      </c>
      <c r="D96" t="s">
        <v>434</v>
      </c>
      <c r="E96" t="s">
        <v>523</v>
      </c>
      <c r="F96" t="s">
        <v>15</v>
      </c>
      <c r="G96" s="23">
        <v>48</v>
      </c>
      <c r="H96" s="23">
        <v>75</v>
      </c>
      <c r="I96" s="23">
        <v>223</v>
      </c>
      <c r="J96" s="1">
        <v>11343.816000000001</v>
      </c>
      <c r="K96" s="1">
        <v>236.32950000000002</v>
      </c>
      <c r="L96" s="62">
        <v>1.5625</v>
      </c>
      <c r="M96" s="62">
        <v>2.9733333333333332</v>
      </c>
      <c r="N96" s="1">
        <v>4184.3159999999998</v>
      </c>
      <c r="O96" s="61">
        <v>0.36886317620102438</v>
      </c>
      <c r="P96" s="6">
        <v>2565.8159999999998</v>
      </c>
      <c r="Q96" s="61">
        <v>0.22618632037049963</v>
      </c>
      <c r="R96" s="64">
        <v>176</v>
      </c>
      <c r="S96" s="64">
        <v>159</v>
      </c>
      <c r="T96" s="64">
        <v>154</v>
      </c>
    </row>
    <row r="97" spans="1:20" x14ac:dyDescent="0.25">
      <c r="A97">
        <v>2022</v>
      </c>
      <c r="B97">
        <v>280877</v>
      </c>
      <c r="C97" t="s">
        <v>307</v>
      </c>
      <c r="D97" t="s">
        <v>434</v>
      </c>
      <c r="E97" t="s">
        <v>522</v>
      </c>
      <c r="F97" t="s">
        <v>15</v>
      </c>
      <c r="G97" s="23">
        <v>11</v>
      </c>
      <c r="H97" s="23">
        <v>11</v>
      </c>
      <c r="I97" s="23">
        <v>11</v>
      </c>
      <c r="J97" s="1">
        <v>454.31200000000001</v>
      </c>
      <c r="K97" s="1">
        <v>41.30109090909091</v>
      </c>
      <c r="L97" s="62">
        <v>1</v>
      </c>
      <c r="M97" s="62">
        <v>1</v>
      </c>
      <c r="N97" s="1">
        <v>152.46199999999999</v>
      </c>
      <c r="O97" s="61">
        <v>0.3355887583863072</v>
      </c>
      <c r="P97" s="6">
        <v>-211.63800000000001</v>
      </c>
      <c r="Q97" s="61">
        <v>-0.4658428568912994</v>
      </c>
      <c r="R97" s="64">
        <v>374</v>
      </c>
      <c r="S97" s="64">
        <v>370</v>
      </c>
      <c r="T97" s="64">
        <v>368</v>
      </c>
    </row>
    <row r="98" spans="1:20" x14ac:dyDescent="0.25">
      <c r="A98">
        <v>2022</v>
      </c>
      <c r="B98">
        <v>281083</v>
      </c>
      <c r="C98" t="s">
        <v>76</v>
      </c>
      <c r="D98" t="s">
        <v>435</v>
      </c>
      <c r="E98" t="s">
        <v>525</v>
      </c>
      <c r="F98" t="s">
        <v>4</v>
      </c>
      <c r="G98" s="23">
        <v>33</v>
      </c>
      <c r="H98" s="23">
        <v>69</v>
      </c>
      <c r="I98" s="23">
        <v>163</v>
      </c>
      <c r="J98" s="1">
        <v>6480.42</v>
      </c>
      <c r="K98" s="1">
        <v>196.37636363636364</v>
      </c>
      <c r="L98" s="62">
        <v>2.0909090909090908</v>
      </c>
      <c r="M98" s="62">
        <v>2.36231884057971</v>
      </c>
      <c r="N98" s="1">
        <v>1080.07</v>
      </c>
      <c r="O98" s="61">
        <v>0.16666666666666666</v>
      </c>
      <c r="P98" s="6">
        <v>-61.230000000000203</v>
      </c>
      <c r="Q98" s="61">
        <v>-9.4484616737804342E-3</v>
      </c>
      <c r="R98" s="64">
        <v>246</v>
      </c>
      <c r="S98" s="64">
        <v>297</v>
      </c>
      <c r="T98" s="64">
        <v>357</v>
      </c>
    </row>
    <row r="99" spans="1:20" x14ac:dyDescent="0.25">
      <c r="A99">
        <v>2022</v>
      </c>
      <c r="B99">
        <v>282916</v>
      </c>
      <c r="C99" t="s">
        <v>412</v>
      </c>
      <c r="D99" t="s">
        <v>432</v>
      </c>
      <c r="E99" t="s">
        <v>500</v>
      </c>
      <c r="F99" t="s">
        <v>15</v>
      </c>
      <c r="G99" s="23">
        <v>17</v>
      </c>
      <c r="H99" s="23">
        <v>35</v>
      </c>
      <c r="I99" s="23">
        <v>149</v>
      </c>
      <c r="J99" s="1">
        <v>7078.6949999999997</v>
      </c>
      <c r="K99" s="1">
        <v>416.39382352941175</v>
      </c>
      <c r="L99" s="62">
        <v>2.0588235294117645</v>
      </c>
      <c r="M99" s="62">
        <v>4.2571428571428571</v>
      </c>
      <c r="N99" s="1">
        <v>1633.5450000000001</v>
      </c>
      <c r="O99" s="61">
        <v>0.23076923076923078</v>
      </c>
      <c r="P99" s="6">
        <v>1122.5450000000001</v>
      </c>
      <c r="Q99" s="61">
        <v>0.15858078360488764</v>
      </c>
      <c r="R99" s="64">
        <v>232</v>
      </c>
      <c r="S99" s="64">
        <v>258</v>
      </c>
      <c r="T99" s="64">
        <v>225</v>
      </c>
    </row>
    <row r="100" spans="1:20" x14ac:dyDescent="0.25">
      <c r="A100">
        <v>2022</v>
      </c>
      <c r="B100">
        <v>284988</v>
      </c>
      <c r="C100" t="s">
        <v>310</v>
      </c>
      <c r="D100" t="s">
        <v>430</v>
      </c>
      <c r="E100" t="s">
        <v>512</v>
      </c>
      <c r="F100" t="s">
        <v>15</v>
      </c>
      <c r="G100" s="23">
        <v>26</v>
      </c>
      <c r="H100" s="23">
        <v>80</v>
      </c>
      <c r="I100" s="23">
        <v>327</v>
      </c>
      <c r="J100" s="1">
        <v>14867.8056</v>
      </c>
      <c r="K100" s="1">
        <v>571.83867692307695</v>
      </c>
      <c r="L100" s="62">
        <v>3.0769230769230771</v>
      </c>
      <c r="M100" s="62">
        <v>4.0875000000000004</v>
      </c>
      <c r="N100" s="1">
        <v>4015.8555999999999</v>
      </c>
      <c r="O100" s="61">
        <v>0.27010412350293306</v>
      </c>
      <c r="P100" s="6">
        <v>3063.0556000000001</v>
      </c>
      <c r="Q100" s="61">
        <v>0.20601934693039034</v>
      </c>
      <c r="R100" s="64">
        <v>157</v>
      </c>
      <c r="S100" s="64">
        <v>162</v>
      </c>
      <c r="T100" s="64">
        <v>138</v>
      </c>
    </row>
    <row r="101" spans="1:20" x14ac:dyDescent="0.25">
      <c r="A101">
        <v>2022</v>
      </c>
      <c r="B101">
        <v>287037</v>
      </c>
      <c r="C101" t="s">
        <v>77</v>
      </c>
      <c r="D101" t="s">
        <v>434</v>
      </c>
      <c r="E101" t="s">
        <v>508</v>
      </c>
      <c r="F101" t="s">
        <v>15</v>
      </c>
      <c r="G101" s="23">
        <v>45</v>
      </c>
      <c r="H101" s="23">
        <v>183</v>
      </c>
      <c r="I101" s="23">
        <v>974</v>
      </c>
      <c r="J101" s="1">
        <v>38897.082000000002</v>
      </c>
      <c r="K101" s="1">
        <v>864.3796000000001</v>
      </c>
      <c r="L101" s="62">
        <v>4.0666666666666664</v>
      </c>
      <c r="M101" s="62">
        <v>5.3224043715846996</v>
      </c>
      <c r="N101" s="1">
        <v>10503.682000000001</v>
      </c>
      <c r="O101" s="61">
        <v>0.27003778843873172</v>
      </c>
      <c r="P101" s="6">
        <v>8866.7819999999992</v>
      </c>
      <c r="Q101" s="61">
        <v>0.22795494016749118</v>
      </c>
      <c r="R101" s="64">
        <v>104</v>
      </c>
      <c r="S101" s="64">
        <v>83</v>
      </c>
      <c r="T101" s="64">
        <v>57</v>
      </c>
    </row>
    <row r="102" spans="1:20" x14ac:dyDescent="0.25">
      <c r="A102">
        <v>2022</v>
      </c>
      <c r="B102">
        <v>288308</v>
      </c>
      <c r="C102" t="s">
        <v>78</v>
      </c>
      <c r="D102" t="s">
        <v>431</v>
      </c>
      <c r="E102" t="s">
        <v>524</v>
      </c>
      <c r="F102" t="s">
        <v>15</v>
      </c>
      <c r="G102" s="23">
        <v>32</v>
      </c>
      <c r="H102" s="23">
        <v>59</v>
      </c>
      <c r="I102" s="23">
        <v>195</v>
      </c>
      <c r="J102" s="1">
        <v>10616.04</v>
      </c>
      <c r="K102" s="1">
        <v>331.75125000000003</v>
      </c>
      <c r="L102" s="62">
        <v>1.84375</v>
      </c>
      <c r="M102" s="62">
        <v>3.3050847457627119</v>
      </c>
      <c r="N102" s="1">
        <v>3352.14</v>
      </c>
      <c r="O102" s="61">
        <v>0.31576180948828375</v>
      </c>
      <c r="P102" s="6">
        <v>2295.2399999999998</v>
      </c>
      <c r="Q102" s="61">
        <v>0.21620491256626762</v>
      </c>
      <c r="R102" s="64">
        <v>186</v>
      </c>
      <c r="S102" s="64">
        <v>176</v>
      </c>
      <c r="T102" s="64">
        <v>163</v>
      </c>
    </row>
    <row r="103" spans="1:20" x14ac:dyDescent="0.25">
      <c r="A103">
        <v>2022</v>
      </c>
      <c r="B103">
        <v>289007</v>
      </c>
      <c r="C103" t="s">
        <v>79</v>
      </c>
      <c r="D103" t="s">
        <v>432</v>
      </c>
      <c r="E103" t="s">
        <v>500</v>
      </c>
      <c r="F103" t="s">
        <v>15</v>
      </c>
      <c r="G103" s="23">
        <v>17</v>
      </c>
      <c r="H103" s="23">
        <v>26</v>
      </c>
      <c r="I103" s="23">
        <v>72</v>
      </c>
      <c r="J103" s="1">
        <v>2293.8656000000001</v>
      </c>
      <c r="K103" s="1">
        <v>134.9332705882353</v>
      </c>
      <c r="L103" s="62">
        <v>1.5294117647058822</v>
      </c>
      <c r="M103" s="62">
        <v>2.7692307692307692</v>
      </c>
      <c r="N103" s="1">
        <v>-160.18440000000001</v>
      </c>
      <c r="O103" s="61">
        <v>-6.9831641400437766E-2</v>
      </c>
      <c r="P103" s="6">
        <v>-662.18439999999998</v>
      </c>
      <c r="Q103" s="61">
        <v>-0.28867619794289601</v>
      </c>
      <c r="R103" s="64">
        <v>335</v>
      </c>
      <c r="S103" s="64">
        <v>382</v>
      </c>
      <c r="T103" s="64">
        <v>376</v>
      </c>
    </row>
    <row r="104" spans="1:20" x14ac:dyDescent="0.25">
      <c r="A104">
        <v>2022</v>
      </c>
      <c r="B104">
        <v>294766</v>
      </c>
      <c r="C104" t="s">
        <v>80</v>
      </c>
      <c r="D104" t="s">
        <v>435</v>
      </c>
      <c r="E104" t="s">
        <v>505</v>
      </c>
      <c r="F104" t="s">
        <v>15</v>
      </c>
      <c r="G104" s="23">
        <v>91</v>
      </c>
      <c r="H104" s="23">
        <v>184</v>
      </c>
      <c r="I104" s="23">
        <v>557</v>
      </c>
      <c r="J104" s="1">
        <v>20313.240000000002</v>
      </c>
      <c r="K104" s="1">
        <v>223.22241758241759</v>
      </c>
      <c r="L104" s="62">
        <v>2.0219780219780219</v>
      </c>
      <c r="M104" s="62">
        <v>3.027173913043478</v>
      </c>
      <c r="N104" s="1">
        <v>3385.54</v>
      </c>
      <c r="O104" s="61">
        <v>0.16666666666666666</v>
      </c>
      <c r="P104" s="6">
        <v>-27.6000000000002</v>
      </c>
      <c r="Q104" s="61">
        <v>-1.3587197315642506E-3</v>
      </c>
      <c r="R104" s="64">
        <v>141</v>
      </c>
      <c r="S104" s="64">
        <v>174</v>
      </c>
      <c r="T104" s="64">
        <v>351</v>
      </c>
    </row>
    <row r="105" spans="1:20" x14ac:dyDescent="0.25">
      <c r="A105">
        <v>2022</v>
      </c>
      <c r="B105">
        <v>298703</v>
      </c>
      <c r="C105" t="s">
        <v>81</v>
      </c>
      <c r="D105" t="s">
        <v>431</v>
      </c>
      <c r="E105" t="s">
        <v>501</v>
      </c>
      <c r="F105" t="s">
        <v>15</v>
      </c>
      <c r="G105" s="23">
        <v>133</v>
      </c>
      <c r="H105" s="23">
        <v>528</v>
      </c>
      <c r="I105" s="23">
        <v>1814</v>
      </c>
      <c r="J105" s="1">
        <v>65794.98</v>
      </c>
      <c r="K105" s="1">
        <v>494.69909774436087</v>
      </c>
      <c r="L105" s="62">
        <v>3.969924812030075</v>
      </c>
      <c r="M105" s="62">
        <v>3.4356060606060606</v>
      </c>
      <c r="N105" s="1">
        <v>10965.83</v>
      </c>
      <c r="O105" s="61">
        <v>0.16666666666666669</v>
      </c>
      <c r="P105" s="6">
        <v>6275.78</v>
      </c>
      <c r="Q105" s="61">
        <v>9.5383872751386198E-2</v>
      </c>
      <c r="R105" s="64">
        <v>66</v>
      </c>
      <c r="S105" s="64">
        <v>81</v>
      </c>
      <c r="T105" s="64">
        <v>81</v>
      </c>
    </row>
    <row r="106" spans="1:20" x14ac:dyDescent="0.25">
      <c r="A106">
        <v>2022</v>
      </c>
      <c r="B106">
        <v>302233</v>
      </c>
      <c r="C106" t="s">
        <v>82</v>
      </c>
      <c r="D106" t="s">
        <v>430</v>
      </c>
      <c r="E106" t="s">
        <v>512</v>
      </c>
      <c r="F106" t="s">
        <v>4</v>
      </c>
      <c r="G106" s="23">
        <v>179</v>
      </c>
      <c r="H106" s="23">
        <v>558</v>
      </c>
      <c r="I106" s="23">
        <v>1958</v>
      </c>
      <c r="J106" s="1">
        <v>71235.3</v>
      </c>
      <c r="K106" s="1">
        <v>397.96256983240227</v>
      </c>
      <c r="L106" s="62">
        <v>3.1173184357541901</v>
      </c>
      <c r="M106" s="62">
        <v>3.5089605734767026</v>
      </c>
      <c r="N106" s="1">
        <v>11872.55</v>
      </c>
      <c r="O106" s="61">
        <v>0.16666666666666666</v>
      </c>
      <c r="P106" s="6">
        <v>5624.35</v>
      </c>
      <c r="Q106" s="61">
        <v>7.8954535181293542E-2</v>
      </c>
      <c r="R106" s="64">
        <v>63</v>
      </c>
      <c r="S106" s="64">
        <v>75</v>
      </c>
      <c r="T106" s="64">
        <v>92</v>
      </c>
    </row>
    <row r="107" spans="1:20" x14ac:dyDescent="0.25">
      <c r="A107">
        <v>2022</v>
      </c>
      <c r="B107">
        <v>303477</v>
      </c>
      <c r="C107" t="s">
        <v>288</v>
      </c>
      <c r="D107" t="s">
        <v>432</v>
      </c>
      <c r="E107" t="s">
        <v>493</v>
      </c>
      <c r="F107" t="s">
        <v>15</v>
      </c>
      <c r="G107" s="23">
        <v>54</v>
      </c>
      <c r="H107" s="23">
        <v>417</v>
      </c>
      <c r="I107" s="23">
        <v>3413</v>
      </c>
      <c r="J107" s="1">
        <v>174843.3708</v>
      </c>
      <c r="K107" s="1">
        <v>3237.8402000000001</v>
      </c>
      <c r="L107" s="62">
        <v>7.7222222222222223</v>
      </c>
      <c r="M107" s="62">
        <v>8.1846522781774578</v>
      </c>
      <c r="N107" s="1">
        <v>66781.220799999996</v>
      </c>
      <c r="O107" s="61">
        <v>0.38194882936905716</v>
      </c>
      <c r="P107" s="6">
        <v>64873.220800000003</v>
      </c>
      <c r="Q107" s="61">
        <v>0.37103620516563501</v>
      </c>
      <c r="R107" s="64">
        <v>21</v>
      </c>
      <c r="S107" s="64">
        <v>2</v>
      </c>
      <c r="T107" s="64">
        <v>1</v>
      </c>
    </row>
    <row r="108" spans="1:20" x14ac:dyDescent="0.25">
      <c r="A108">
        <v>2022</v>
      </c>
      <c r="B108">
        <v>304909</v>
      </c>
      <c r="C108" t="s">
        <v>305</v>
      </c>
      <c r="D108" t="s">
        <v>433</v>
      </c>
      <c r="E108" t="s">
        <v>504</v>
      </c>
      <c r="F108" t="s">
        <v>15</v>
      </c>
      <c r="G108" s="23">
        <v>11</v>
      </c>
      <c r="H108" s="23">
        <v>25</v>
      </c>
      <c r="I108" s="23">
        <v>34</v>
      </c>
      <c r="J108" s="1">
        <v>1702.9280000000001</v>
      </c>
      <c r="K108" s="1">
        <v>154.81163636363638</v>
      </c>
      <c r="L108" s="62">
        <v>2.2727272727272729</v>
      </c>
      <c r="M108" s="62">
        <v>1.36</v>
      </c>
      <c r="N108" s="1">
        <v>677.678</v>
      </c>
      <c r="O108" s="61">
        <v>0.39794870951678518</v>
      </c>
      <c r="P108" s="6">
        <v>309.178</v>
      </c>
      <c r="Q108" s="61">
        <v>0.18155670703635149</v>
      </c>
      <c r="R108" s="64">
        <v>350</v>
      </c>
      <c r="S108" s="64">
        <v>329</v>
      </c>
      <c r="T108" s="64">
        <v>313</v>
      </c>
    </row>
    <row r="109" spans="1:20" x14ac:dyDescent="0.25">
      <c r="A109">
        <v>2022</v>
      </c>
      <c r="B109">
        <v>308218</v>
      </c>
      <c r="C109" t="s">
        <v>83</v>
      </c>
      <c r="D109" t="s">
        <v>434</v>
      </c>
      <c r="E109" t="s">
        <v>523</v>
      </c>
      <c r="F109" t="s">
        <v>15</v>
      </c>
      <c r="G109" s="23">
        <v>52</v>
      </c>
      <c r="H109" s="23">
        <v>52</v>
      </c>
      <c r="I109" s="23">
        <v>165</v>
      </c>
      <c r="J109" s="1">
        <v>8583.4800000000105</v>
      </c>
      <c r="K109" s="1">
        <v>165.06692307692327</v>
      </c>
      <c r="L109" s="62">
        <v>1</v>
      </c>
      <c r="M109" s="62">
        <v>3.1730769230769229</v>
      </c>
      <c r="N109" s="1">
        <v>3091.28</v>
      </c>
      <c r="O109" s="61">
        <v>0.36014297231425907</v>
      </c>
      <c r="P109" s="6">
        <v>1370.08</v>
      </c>
      <c r="Q109" s="61">
        <v>0.15961824341642297</v>
      </c>
      <c r="R109" s="64">
        <v>211</v>
      </c>
      <c r="S109" s="64">
        <v>189</v>
      </c>
      <c r="T109" s="64">
        <v>210</v>
      </c>
    </row>
    <row r="110" spans="1:20" x14ac:dyDescent="0.25">
      <c r="A110">
        <v>2022</v>
      </c>
      <c r="B110">
        <v>309059</v>
      </c>
      <c r="C110" t="s">
        <v>306</v>
      </c>
      <c r="D110" t="s">
        <v>434</v>
      </c>
      <c r="E110" t="s">
        <v>499</v>
      </c>
      <c r="F110" t="s">
        <v>15</v>
      </c>
      <c r="G110" s="23">
        <v>51</v>
      </c>
      <c r="H110" s="23">
        <v>69</v>
      </c>
      <c r="I110" s="23">
        <v>252</v>
      </c>
      <c r="J110" s="1">
        <v>10811.835999999999</v>
      </c>
      <c r="K110" s="1">
        <v>211.99678431372547</v>
      </c>
      <c r="L110" s="62">
        <v>1.3529411764705883</v>
      </c>
      <c r="M110" s="62">
        <v>3.652173913043478</v>
      </c>
      <c r="N110" s="1">
        <v>2699.2860000000001</v>
      </c>
      <c r="O110" s="61">
        <v>0.24966027971567459</v>
      </c>
      <c r="P110" s="6">
        <v>991.38599999999894</v>
      </c>
      <c r="Q110" s="61">
        <v>9.1694509609653627E-2</v>
      </c>
      <c r="R110" s="64">
        <v>183</v>
      </c>
      <c r="S110" s="64">
        <v>213</v>
      </c>
      <c r="T110" s="64">
        <v>237</v>
      </c>
    </row>
    <row r="111" spans="1:20" x14ac:dyDescent="0.25">
      <c r="A111">
        <v>2022</v>
      </c>
      <c r="B111">
        <v>309319</v>
      </c>
      <c r="C111" t="s">
        <v>361</v>
      </c>
      <c r="D111" t="s">
        <v>434</v>
      </c>
      <c r="E111" t="s">
        <v>523</v>
      </c>
      <c r="F111" t="s">
        <v>15</v>
      </c>
      <c r="G111" s="23">
        <v>45</v>
      </c>
      <c r="H111" s="23">
        <v>54</v>
      </c>
      <c r="I111" s="23">
        <v>108</v>
      </c>
      <c r="J111" s="1">
        <v>4684.7359999999999</v>
      </c>
      <c r="K111" s="1">
        <v>104.10524444444444</v>
      </c>
      <c r="L111" s="62">
        <v>1.2</v>
      </c>
      <c r="M111" s="62">
        <v>2</v>
      </c>
      <c r="N111" s="1">
        <v>1868.586</v>
      </c>
      <c r="O111" s="61">
        <v>0.39886687318132763</v>
      </c>
      <c r="P111" s="6">
        <v>369.18599999999998</v>
      </c>
      <c r="Q111" s="61">
        <v>7.8806148308036991E-2</v>
      </c>
      <c r="R111" s="64">
        <v>277</v>
      </c>
      <c r="S111" s="64">
        <v>243</v>
      </c>
      <c r="T111" s="64">
        <v>306</v>
      </c>
    </row>
    <row r="112" spans="1:20" x14ac:dyDescent="0.25">
      <c r="A112">
        <v>2022</v>
      </c>
      <c r="B112">
        <v>309592</v>
      </c>
      <c r="C112" t="s">
        <v>436</v>
      </c>
      <c r="D112" t="s">
        <v>431</v>
      </c>
      <c r="E112" t="s">
        <v>515</v>
      </c>
      <c r="F112" t="s">
        <v>15</v>
      </c>
      <c r="G112" s="23">
        <v>14</v>
      </c>
      <c r="H112" s="23">
        <v>14</v>
      </c>
      <c r="I112" s="23">
        <v>31</v>
      </c>
      <c r="J112" s="1">
        <v>1238.952</v>
      </c>
      <c r="K112" s="1">
        <v>88.496571428571428</v>
      </c>
      <c r="L112" s="62">
        <v>1</v>
      </c>
      <c r="M112" s="62">
        <v>2.2142857142857144</v>
      </c>
      <c r="N112" s="1">
        <v>386.702</v>
      </c>
      <c r="O112" s="61">
        <v>0.31212024356068679</v>
      </c>
      <c r="P112" s="6">
        <v>-62.6980000000001</v>
      </c>
      <c r="Q112" s="61">
        <v>-5.0605673181850545E-2</v>
      </c>
      <c r="R112" s="64">
        <v>362</v>
      </c>
      <c r="S112" s="64">
        <v>356</v>
      </c>
      <c r="T112" s="64">
        <v>358</v>
      </c>
    </row>
    <row r="113" spans="1:20" x14ac:dyDescent="0.25">
      <c r="A113">
        <v>2022</v>
      </c>
      <c r="B113">
        <v>310640</v>
      </c>
      <c r="C113" t="s">
        <v>84</v>
      </c>
      <c r="D113" t="s">
        <v>432</v>
      </c>
      <c r="E113" t="s">
        <v>498</v>
      </c>
      <c r="F113" t="s">
        <v>15</v>
      </c>
      <c r="G113" s="23">
        <v>21</v>
      </c>
      <c r="H113" s="23">
        <v>30</v>
      </c>
      <c r="I113" s="23">
        <v>79</v>
      </c>
      <c r="J113" s="1">
        <v>3907.3679999999999</v>
      </c>
      <c r="K113" s="1">
        <v>186.06514285714286</v>
      </c>
      <c r="L113" s="62">
        <v>1.4285714285714286</v>
      </c>
      <c r="M113" s="62">
        <v>2.6333333333333333</v>
      </c>
      <c r="N113" s="1">
        <v>1590.6179999999999</v>
      </c>
      <c r="O113" s="61">
        <v>0.40708169796138988</v>
      </c>
      <c r="P113" s="6">
        <v>972.61800000000005</v>
      </c>
      <c r="Q113" s="61">
        <v>0.24891896540075059</v>
      </c>
      <c r="R113" s="64">
        <v>295</v>
      </c>
      <c r="S113" s="64">
        <v>261</v>
      </c>
      <c r="T113" s="64">
        <v>241</v>
      </c>
    </row>
    <row r="114" spans="1:20" x14ac:dyDescent="0.25">
      <c r="A114">
        <v>2022</v>
      </c>
      <c r="B114">
        <v>311100</v>
      </c>
      <c r="C114" t="s">
        <v>308</v>
      </c>
      <c r="D114" t="s">
        <v>430</v>
      </c>
      <c r="E114" t="s">
        <v>517</v>
      </c>
      <c r="F114" t="s">
        <v>15</v>
      </c>
      <c r="G114" s="23">
        <v>111</v>
      </c>
      <c r="H114" s="23">
        <v>201</v>
      </c>
      <c r="I114" s="23">
        <v>875</v>
      </c>
      <c r="J114" s="1">
        <v>38348.82</v>
      </c>
      <c r="K114" s="1">
        <v>345.48486486486485</v>
      </c>
      <c r="L114" s="62">
        <v>1.8108108108108107</v>
      </c>
      <c r="M114" s="62">
        <v>4.3532338308457712</v>
      </c>
      <c r="N114" s="1">
        <v>11100.37</v>
      </c>
      <c r="O114" s="61">
        <v>0.28945792856207836</v>
      </c>
      <c r="P114" s="6">
        <v>7196.17</v>
      </c>
      <c r="Q114" s="61">
        <v>0.18765036316632427</v>
      </c>
      <c r="R114" s="64">
        <v>106</v>
      </c>
      <c r="S114" s="64">
        <v>79</v>
      </c>
      <c r="T114" s="64">
        <v>71</v>
      </c>
    </row>
    <row r="115" spans="1:20" x14ac:dyDescent="0.25">
      <c r="A115">
        <v>2022</v>
      </c>
      <c r="B115">
        <v>314704</v>
      </c>
      <c r="C115" t="s">
        <v>384</v>
      </c>
      <c r="D115" t="s">
        <v>430</v>
      </c>
      <c r="E115" t="s">
        <v>512</v>
      </c>
      <c r="F115" t="s">
        <v>15</v>
      </c>
      <c r="G115" s="23">
        <v>62</v>
      </c>
      <c r="H115" s="23">
        <v>89</v>
      </c>
      <c r="I115" s="23">
        <v>375</v>
      </c>
      <c r="J115" s="1">
        <v>16721.46</v>
      </c>
      <c r="K115" s="1">
        <v>269.70096774193547</v>
      </c>
      <c r="L115" s="62">
        <v>1.435483870967742</v>
      </c>
      <c r="M115" s="62">
        <v>4.213483146067416</v>
      </c>
      <c r="N115" s="1">
        <v>5577.61</v>
      </c>
      <c r="O115" s="61">
        <v>0.33355998818285004</v>
      </c>
      <c r="P115" s="6">
        <v>3424.81</v>
      </c>
      <c r="Q115" s="61">
        <v>0.2048152493861182</v>
      </c>
      <c r="R115" s="64">
        <v>147</v>
      </c>
      <c r="S115" s="64">
        <v>134</v>
      </c>
      <c r="T115" s="64">
        <v>129</v>
      </c>
    </row>
    <row r="116" spans="1:20" x14ac:dyDescent="0.25">
      <c r="A116">
        <v>2022</v>
      </c>
      <c r="B116">
        <v>315225</v>
      </c>
      <c r="C116" t="s">
        <v>313</v>
      </c>
      <c r="D116" t="s">
        <v>432</v>
      </c>
      <c r="E116" t="s">
        <v>498</v>
      </c>
      <c r="F116" t="s">
        <v>15</v>
      </c>
      <c r="G116" s="23">
        <v>18</v>
      </c>
      <c r="H116" s="23">
        <v>45</v>
      </c>
      <c r="I116" s="23">
        <v>99</v>
      </c>
      <c r="J116" s="1">
        <v>5021.8069999999998</v>
      </c>
      <c r="K116" s="1">
        <v>278.98927777777777</v>
      </c>
      <c r="L116" s="62">
        <v>2.5</v>
      </c>
      <c r="M116" s="62">
        <v>2.2000000000000002</v>
      </c>
      <c r="N116" s="1">
        <v>1136.2070000000001</v>
      </c>
      <c r="O116" s="61">
        <v>0.22625461313029357</v>
      </c>
      <c r="P116" s="6">
        <v>587.70699999999999</v>
      </c>
      <c r="Q116" s="61">
        <v>0.11703098107912152</v>
      </c>
      <c r="R116" s="64">
        <v>274</v>
      </c>
      <c r="S116" s="64">
        <v>290</v>
      </c>
      <c r="T116" s="64">
        <v>276</v>
      </c>
    </row>
    <row r="117" spans="1:20" x14ac:dyDescent="0.25">
      <c r="A117">
        <v>2022</v>
      </c>
      <c r="B117">
        <v>316008</v>
      </c>
      <c r="C117" t="s">
        <v>111</v>
      </c>
      <c r="D117" t="s">
        <v>431</v>
      </c>
      <c r="E117" t="s">
        <v>515</v>
      </c>
      <c r="F117" t="s">
        <v>4</v>
      </c>
      <c r="G117" s="23">
        <v>139</v>
      </c>
      <c r="H117" s="23">
        <v>455</v>
      </c>
      <c r="I117" s="23">
        <v>2042</v>
      </c>
      <c r="J117" s="1">
        <v>75286.055999999997</v>
      </c>
      <c r="K117" s="1">
        <v>541.62630215827335</v>
      </c>
      <c r="L117" s="62">
        <v>3.2733812949640289</v>
      </c>
      <c r="M117" s="62">
        <v>4.487912087912088</v>
      </c>
      <c r="N117" s="1">
        <v>9245.6560000000009</v>
      </c>
      <c r="O117" s="61">
        <v>0.12280701754385967</v>
      </c>
      <c r="P117" s="6">
        <v>4433.8560000000098</v>
      </c>
      <c r="Q117" s="61">
        <v>5.8893455648679614E-2</v>
      </c>
      <c r="R117" s="64">
        <v>60</v>
      </c>
      <c r="S117" s="64">
        <v>93</v>
      </c>
      <c r="T117" s="64">
        <v>106</v>
      </c>
    </row>
    <row r="118" spans="1:20" x14ac:dyDescent="0.25">
      <c r="A118">
        <v>2022</v>
      </c>
      <c r="B118">
        <v>316478</v>
      </c>
      <c r="C118" t="s">
        <v>312</v>
      </c>
      <c r="D118" t="s">
        <v>432</v>
      </c>
      <c r="E118" t="s">
        <v>500</v>
      </c>
      <c r="F118" t="s">
        <v>15</v>
      </c>
      <c r="G118" s="23">
        <v>6</v>
      </c>
      <c r="H118" s="23">
        <v>35</v>
      </c>
      <c r="I118" s="23">
        <v>116</v>
      </c>
      <c r="J118" s="1">
        <v>4604.3760000000002</v>
      </c>
      <c r="K118" s="1">
        <v>767.39600000000007</v>
      </c>
      <c r="L118" s="62">
        <v>5.833333333333333</v>
      </c>
      <c r="M118" s="62">
        <v>3.3142857142857145</v>
      </c>
      <c r="N118" s="1">
        <v>493.32600000000002</v>
      </c>
      <c r="O118" s="61">
        <v>0.10714285714285714</v>
      </c>
      <c r="P118" s="6">
        <v>292.32600000000002</v>
      </c>
      <c r="Q118" s="61">
        <v>6.3488733326730926E-2</v>
      </c>
      <c r="R118" s="64">
        <v>280</v>
      </c>
      <c r="S118" s="64">
        <v>348</v>
      </c>
      <c r="T118" s="64">
        <v>316</v>
      </c>
    </row>
    <row r="119" spans="1:20" x14ac:dyDescent="0.25">
      <c r="A119">
        <v>2022</v>
      </c>
      <c r="B119">
        <v>317731</v>
      </c>
      <c r="C119" t="s">
        <v>369</v>
      </c>
      <c r="D119" t="s">
        <v>432</v>
      </c>
      <c r="E119" t="s">
        <v>498</v>
      </c>
      <c r="F119" t="s">
        <v>15</v>
      </c>
      <c r="G119" s="23">
        <v>52</v>
      </c>
      <c r="H119" s="23">
        <v>100</v>
      </c>
      <c r="I119" s="23">
        <v>244</v>
      </c>
      <c r="J119" s="1">
        <v>11548.291999999999</v>
      </c>
      <c r="K119" s="1">
        <v>222.08253846153846</v>
      </c>
      <c r="L119" s="62">
        <v>1.9230769230769231</v>
      </c>
      <c r="M119" s="62">
        <v>2.44</v>
      </c>
      <c r="N119" s="1">
        <v>3181.442</v>
      </c>
      <c r="O119" s="61">
        <v>0.27549026297568507</v>
      </c>
      <c r="P119" s="6">
        <v>1625.942</v>
      </c>
      <c r="Q119" s="61">
        <v>0.14079501973105635</v>
      </c>
      <c r="R119" s="64">
        <v>174</v>
      </c>
      <c r="S119" s="64">
        <v>184</v>
      </c>
      <c r="T119" s="64">
        <v>188</v>
      </c>
    </row>
    <row r="120" spans="1:20" x14ac:dyDescent="0.25">
      <c r="A120">
        <v>2022</v>
      </c>
      <c r="B120">
        <v>321904</v>
      </c>
      <c r="C120" t="s">
        <v>387</v>
      </c>
      <c r="D120" t="s">
        <v>433</v>
      </c>
      <c r="E120" t="s">
        <v>502</v>
      </c>
      <c r="F120" t="s">
        <v>15</v>
      </c>
      <c r="G120" s="23">
        <v>14</v>
      </c>
      <c r="H120" s="23">
        <v>14</v>
      </c>
      <c r="I120" s="23">
        <v>32</v>
      </c>
      <c r="J120" s="1">
        <v>1340.9760000000001</v>
      </c>
      <c r="K120" s="1">
        <v>95.784000000000006</v>
      </c>
      <c r="L120" s="62">
        <v>1</v>
      </c>
      <c r="M120" s="62">
        <v>2.2857142857142856</v>
      </c>
      <c r="N120" s="1">
        <v>420.726</v>
      </c>
      <c r="O120" s="61">
        <v>0.31374610731288255</v>
      </c>
      <c r="P120" s="6">
        <v>-28.674000000000099</v>
      </c>
      <c r="Q120" s="61">
        <v>-2.138293302788424E-2</v>
      </c>
      <c r="R120" s="64">
        <v>360</v>
      </c>
      <c r="S120" s="64">
        <v>352</v>
      </c>
      <c r="T120" s="64">
        <v>352</v>
      </c>
    </row>
    <row r="121" spans="1:20" x14ac:dyDescent="0.25">
      <c r="A121">
        <v>2022</v>
      </c>
      <c r="B121">
        <v>322483</v>
      </c>
      <c r="C121" t="s">
        <v>85</v>
      </c>
      <c r="D121" t="s">
        <v>435</v>
      </c>
      <c r="E121" t="s">
        <v>525</v>
      </c>
      <c r="F121" t="s">
        <v>15</v>
      </c>
      <c r="G121" s="23">
        <v>3</v>
      </c>
      <c r="H121" s="23">
        <v>3</v>
      </c>
      <c r="I121" s="23">
        <v>12</v>
      </c>
      <c r="J121" s="1">
        <v>151.904</v>
      </c>
      <c r="K121" s="1">
        <v>50.634666666666668</v>
      </c>
      <c r="L121" s="62">
        <v>1</v>
      </c>
      <c r="M121" s="62">
        <v>4</v>
      </c>
      <c r="N121" s="1">
        <v>62.454000000000001</v>
      </c>
      <c r="O121" s="61">
        <v>0.41114124710343375</v>
      </c>
      <c r="P121" s="6">
        <v>-46.295999999999999</v>
      </c>
      <c r="Q121" s="61">
        <v>-0.30477143459026756</v>
      </c>
      <c r="R121" s="64">
        <v>381</v>
      </c>
      <c r="S121" s="64">
        <v>377</v>
      </c>
      <c r="T121" s="64">
        <v>354</v>
      </c>
    </row>
    <row r="122" spans="1:20" x14ac:dyDescent="0.25">
      <c r="A122">
        <v>2022</v>
      </c>
      <c r="B122">
        <v>322666</v>
      </c>
      <c r="C122" t="s">
        <v>87</v>
      </c>
      <c r="D122" t="s">
        <v>433</v>
      </c>
      <c r="E122" t="s">
        <v>503</v>
      </c>
      <c r="F122" t="s">
        <v>15</v>
      </c>
      <c r="G122" s="23">
        <v>21</v>
      </c>
      <c r="H122" s="23">
        <v>38</v>
      </c>
      <c r="I122" s="23">
        <v>82</v>
      </c>
      <c r="J122" s="1">
        <v>3388.14</v>
      </c>
      <c r="K122" s="1">
        <v>161.34</v>
      </c>
      <c r="L122" s="62">
        <v>1.8095238095238095</v>
      </c>
      <c r="M122" s="62">
        <v>2.1578947368421053</v>
      </c>
      <c r="N122" s="1">
        <v>564.69000000000005</v>
      </c>
      <c r="O122" s="61">
        <v>0.16666666666666669</v>
      </c>
      <c r="P122" s="6">
        <v>-128.11000000000001</v>
      </c>
      <c r="Q122" s="61">
        <v>-3.7811306498550835E-2</v>
      </c>
      <c r="R122" s="64">
        <v>310</v>
      </c>
      <c r="S122" s="64">
        <v>344</v>
      </c>
      <c r="T122" s="64">
        <v>364</v>
      </c>
    </row>
    <row r="123" spans="1:20" x14ac:dyDescent="0.25">
      <c r="A123">
        <v>2022</v>
      </c>
      <c r="B123">
        <v>327287</v>
      </c>
      <c r="C123" t="s">
        <v>88</v>
      </c>
      <c r="D123" t="s">
        <v>433</v>
      </c>
      <c r="E123" t="s">
        <v>504</v>
      </c>
      <c r="F123" t="s">
        <v>15</v>
      </c>
      <c r="G123" s="23">
        <v>6</v>
      </c>
      <c r="H123" s="23">
        <v>6</v>
      </c>
      <c r="I123" s="23">
        <v>6</v>
      </c>
      <c r="J123" s="1">
        <v>248.75200000000001</v>
      </c>
      <c r="K123" s="1">
        <v>41.458666666666666</v>
      </c>
      <c r="L123" s="62">
        <v>1</v>
      </c>
      <c r="M123" s="62">
        <v>1</v>
      </c>
      <c r="N123" s="1">
        <v>108.352</v>
      </c>
      <c r="O123" s="61">
        <v>0.43558242747797005</v>
      </c>
      <c r="P123" s="6">
        <v>-84.248000000000005</v>
      </c>
      <c r="Q123" s="61">
        <v>-0.33868270405866086</v>
      </c>
      <c r="R123" s="64">
        <v>378</v>
      </c>
      <c r="S123" s="64">
        <v>373</v>
      </c>
      <c r="T123" s="64">
        <v>362</v>
      </c>
    </row>
    <row r="124" spans="1:20" x14ac:dyDescent="0.25">
      <c r="A124">
        <v>2022</v>
      </c>
      <c r="B124">
        <v>329101</v>
      </c>
      <c r="C124" t="s">
        <v>89</v>
      </c>
      <c r="D124" t="s">
        <v>430</v>
      </c>
      <c r="E124" t="s">
        <v>517</v>
      </c>
      <c r="F124" t="s">
        <v>4</v>
      </c>
      <c r="G124" s="23">
        <v>36</v>
      </c>
      <c r="H124" s="23">
        <v>54</v>
      </c>
      <c r="I124" s="23">
        <v>103</v>
      </c>
      <c r="J124" s="1">
        <v>5489.576</v>
      </c>
      <c r="K124" s="1">
        <v>152.48822222222222</v>
      </c>
      <c r="L124" s="62">
        <v>1.5</v>
      </c>
      <c r="M124" s="62">
        <v>1.9074074074074074</v>
      </c>
      <c r="N124" s="1">
        <v>1927.126</v>
      </c>
      <c r="O124" s="61">
        <v>0.35105188451712843</v>
      </c>
      <c r="P124" s="6">
        <v>715.12599999999998</v>
      </c>
      <c r="Q124" s="61">
        <v>0.13026980590122078</v>
      </c>
      <c r="R124" s="64">
        <v>261</v>
      </c>
      <c r="S124" s="64">
        <v>241</v>
      </c>
      <c r="T124" s="64">
        <v>263</v>
      </c>
    </row>
    <row r="125" spans="1:20" x14ac:dyDescent="0.25">
      <c r="A125">
        <v>2022</v>
      </c>
      <c r="B125">
        <v>331231</v>
      </c>
      <c r="C125" t="s">
        <v>314</v>
      </c>
      <c r="D125" t="s">
        <v>432</v>
      </c>
      <c r="E125" t="s">
        <v>498</v>
      </c>
      <c r="F125" t="s">
        <v>15</v>
      </c>
      <c r="G125" s="23">
        <v>29</v>
      </c>
      <c r="H125" s="23">
        <v>73</v>
      </c>
      <c r="I125" s="23">
        <v>223</v>
      </c>
      <c r="J125" s="1">
        <v>10883.3544</v>
      </c>
      <c r="K125" s="1">
        <v>375.2880827586207</v>
      </c>
      <c r="L125" s="62">
        <v>2.5172413793103448</v>
      </c>
      <c r="M125" s="62">
        <v>3.0547945205479454</v>
      </c>
      <c r="N125" s="1">
        <v>2265.7543999999998</v>
      </c>
      <c r="O125" s="61">
        <v>0.20818529992922033</v>
      </c>
      <c r="P125" s="6">
        <v>1381.2544</v>
      </c>
      <c r="Q125" s="61">
        <v>0.12691440058223225</v>
      </c>
      <c r="R125" s="64">
        <v>181</v>
      </c>
      <c r="S125" s="64">
        <v>228</v>
      </c>
      <c r="T125" s="64">
        <v>208</v>
      </c>
    </row>
    <row r="126" spans="1:20" x14ac:dyDescent="0.25">
      <c r="A126">
        <v>2022</v>
      </c>
      <c r="B126">
        <v>332181</v>
      </c>
      <c r="C126" t="s">
        <v>90</v>
      </c>
      <c r="D126" t="s">
        <v>432</v>
      </c>
      <c r="E126" t="s">
        <v>498</v>
      </c>
      <c r="F126" t="s">
        <v>15</v>
      </c>
      <c r="G126" s="23">
        <v>38</v>
      </c>
      <c r="H126" s="23">
        <v>100</v>
      </c>
      <c r="I126" s="23">
        <v>430</v>
      </c>
      <c r="J126" s="1">
        <v>20854.856</v>
      </c>
      <c r="K126" s="1">
        <v>548.81200000000001</v>
      </c>
      <c r="L126" s="62">
        <v>2.6315789473684212</v>
      </c>
      <c r="M126" s="62">
        <v>4.3</v>
      </c>
      <c r="N126" s="1">
        <v>8522.2559999999994</v>
      </c>
      <c r="O126" s="61">
        <v>0.40864612059656513</v>
      </c>
      <c r="P126" s="6">
        <v>7359.7560000000003</v>
      </c>
      <c r="Q126" s="61">
        <v>0.35290370741471438</v>
      </c>
      <c r="R126" s="64">
        <v>139</v>
      </c>
      <c r="S126" s="64">
        <v>102</v>
      </c>
      <c r="T126" s="64">
        <v>69</v>
      </c>
    </row>
    <row r="127" spans="1:20" x14ac:dyDescent="0.25">
      <c r="A127">
        <v>2022</v>
      </c>
      <c r="B127">
        <v>333362</v>
      </c>
      <c r="C127" t="s">
        <v>371</v>
      </c>
      <c r="D127" t="s">
        <v>430</v>
      </c>
      <c r="E127" t="s">
        <v>506</v>
      </c>
      <c r="F127" t="s">
        <v>15</v>
      </c>
      <c r="G127" s="23">
        <v>30</v>
      </c>
      <c r="H127" s="23">
        <v>186</v>
      </c>
      <c r="I127" s="23">
        <v>1717</v>
      </c>
      <c r="J127" s="1">
        <v>60838.038</v>
      </c>
      <c r="K127" s="1">
        <v>2027.9346</v>
      </c>
      <c r="L127" s="62">
        <v>6.2</v>
      </c>
      <c r="M127" s="62">
        <v>9.2311827956989241</v>
      </c>
      <c r="N127" s="1">
        <v>7471.3380000000097</v>
      </c>
      <c r="O127" s="61">
        <v>0.12280701754385981</v>
      </c>
      <c r="P127" s="6">
        <v>6259.9380000000101</v>
      </c>
      <c r="Q127" s="61">
        <v>0.10289513281148235</v>
      </c>
      <c r="R127" s="64">
        <v>71</v>
      </c>
      <c r="S127" s="64">
        <v>114</v>
      </c>
      <c r="T127" s="64">
        <v>82</v>
      </c>
    </row>
    <row r="128" spans="1:20" x14ac:dyDescent="0.25">
      <c r="A128">
        <v>2022</v>
      </c>
      <c r="B128">
        <v>333866</v>
      </c>
      <c r="C128" t="s">
        <v>292</v>
      </c>
      <c r="D128" t="s">
        <v>430</v>
      </c>
      <c r="E128" t="s">
        <v>492</v>
      </c>
      <c r="F128" t="s">
        <v>4</v>
      </c>
      <c r="G128" s="23">
        <v>355</v>
      </c>
      <c r="H128" s="23">
        <v>2669</v>
      </c>
      <c r="I128" s="23">
        <v>20102</v>
      </c>
      <c r="J128" s="1">
        <v>649592.53900000104</v>
      </c>
      <c r="K128" s="1">
        <v>1829.8381380281719</v>
      </c>
      <c r="L128" s="62">
        <v>7.5183098591549298</v>
      </c>
      <c r="M128" s="62">
        <v>7.5316597976770323</v>
      </c>
      <c r="N128" s="1">
        <v>36769.389000000003</v>
      </c>
      <c r="O128" s="61">
        <v>5.6603773584905571E-2</v>
      </c>
      <c r="P128" s="6">
        <v>22446.519</v>
      </c>
      <c r="Q128" s="61">
        <v>3.4554767261574047E-2</v>
      </c>
      <c r="R128" s="64">
        <v>1</v>
      </c>
      <c r="S128" s="64">
        <v>13</v>
      </c>
      <c r="T128" s="64">
        <v>18</v>
      </c>
    </row>
    <row r="129" spans="1:20" x14ac:dyDescent="0.25">
      <c r="A129">
        <v>2022</v>
      </c>
      <c r="B129">
        <v>335207</v>
      </c>
      <c r="C129" t="s">
        <v>32</v>
      </c>
      <c r="D129" t="s">
        <v>433</v>
      </c>
      <c r="E129" t="s">
        <v>502</v>
      </c>
      <c r="F129" t="s">
        <v>4</v>
      </c>
      <c r="G129" s="23">
        <v>297</v>
      </c>
      <c r="H129" s="23">
        <v>836</v>
      </c>
      <c r="I129" s="23">
        <v>3398</v>
      </c>
      <c r="J129" s="1">
        <v>132628.5</v>
      </c>
      <c r="K129" s="1">
        <v>446.56060606060606</v>
      </c>
      <c r="L129" s="62">
        <v>2.8148148148148149</v>
      </c>
      <c r="M129" s="62">
        <v>4.0645933014354068</v>
      </c>
      <c r="N129" s="1">
        <v>22104.75</v>
      </c>
      <c r="O129" s="61">
        <v>0.16666666666666666</v>
      </c>
      <c r="P129" s="6">
        <v>12321.1</v>
      </c>
      <c r="Q129" s="61">
        <v>9.2899339131483807E-2</v>
      </c>
      <c r="R129" s="64">
        <v>38</v>
      </c>
      <c r="S129" s="64">
        <v>35</v>
      </c>
      <c r="T129" s="64">
        <v>44</v>
      </c>
    </row>
    <row r="130" spans="1:20" x14ac:dyDescent="0.25">
      <c r="A130">
        <v>2022</v>
      </c>
      <c r="B130">
        <v>343812</v>
      </c>
      <c r="C130" t="s">
        <v>91</v>
      </c>
      <c r="D130" t="s">
        <v>430</v>
      </c>
      <c r="E130" t="s">
        <v>518</v>
      </c>
      <c r="F130" t="s">
        <v>15</v>
      </c>
      <c r="G130" s="23">
        <v>22</v>
      </c>
      <c r="H130" s="23">
        <v>42</v>
      </c>
      <c r="I130" s="23">
        <v>87</v>
      </c>
      <c r="J130" s="1">
        <v>5047.3040000000001</v>
      </c>
      <c r="K130" s="1">
        <v>229.42290909090909</v>
      </c>
      <c r="L130" s="62">
        <v>1.9090909090909092</v>
      </c>
      <c r="M130" s="62">
        <v>2.0714285714285716</v>
      </c>
      <c r="N130" s="1">
        <v>1861.904</v>
      </c>
      <c r="O130" s="61">
        <v>0.36889079793886004</v>
      </c>
      <c r="P130" s="6">
        <v>1085.5039999999999</v>
      </c>
      <c r="Q130" s="61">
        <v>0.21506610261636705</v>
      </c>
      <c r="R130" s="64">
        <v>273</v>
      </c>
      <c r="S130" s="64">
        <v>244</v>
      </c>
      <c r="T130" s="64">
        <v>227</v>
      </c>
    </row>
    <row r="131" spans="1:20" x14ac:dyDescent="0.25">
      <c r="A131">
        <v>2022</v>
      </c>
      <c r="B131">
        <v>350201</v>
      </c>
      <c r="C131" t="s">
        <v>92</v>
      </c>
      <c r="D131" t="s">
        <v>431</v>
      </c>
      <c r="E131" t="s">
        <v>501</v>
      </c>
      <c r="F131" t="s">
        <v>15</v>
      </c>
      <c r="G131" s="23">
        <v>44</v>
      </c>
      <c r="H131" s="23">
        <v>62</v>
      </c>
      <c r="I131" s="23">
        <v>218</v>
      </c>
      <c r="J131" s="1">
        <v>9606.8304000000007</v>
      </c>
      <c r="K131" s="1">
        <v>218.33705454545455</v>
      </c>
      <c r="L131" s="62">
        <v>1.4090909090909092</v>
      </c>
      <c r="M131" s="62">
        <v>3.5161290322580645</v>
      </c>
      <c r="N131" s="1">
        <v>2877.4803999999999</v>
      </c>
      <c r="O131" s="61">
        <v>0.29952443003469698</v>
      </c>
      <c r="P131" s="6">
        <v>1445.2804000000001</v>
      </c>
      <c r="Q131" s="61">
        <v>0.15044300147111997</v>
      </c>
      <c r="R131" s="64">
        <v>197</v>
      </c>
      <c r="S131" s="64">
        <v>205</v>
      </c>
      <c r="T131" s="64">
        <v>203</v>
      </c>
    </row>
    <row r="132" spans="1:20" x14ac:dyDescent="0.25">
      <c r="A132">
        <v>2022</v>
      </c>
      <c r="B132">
        <v>352289</v>
      </c>
      <c r="C132" t="s">
        <v>408</v>
      </c>
      <c r="D132" t="s">
        <v>432</v>
      </c>
      <c r="E132" t="s">
        <v>498</v>
      </c>
      <c r="F132" t="s">
        <v>15</v>
      </c>
      <c r="G132" s="23">
        <v>12</v>
      </c>
      <c r="H132" s="23">
        <v>32</v>
      </c>
      <c r="I132" s="23">
        <v>119</v>
      </c>
      <c r="J132" s="1">
        <v>6036.6480000000001</v>
      </c>
      <c r="K132" s="1">
        <v>503.05400000000003</v>
      </c>
      <c r="L132" s="62">
        <v>2.6666666666666665</v>
      </c>
      <c r="M132" s="62">
        <v>3.71875</v>
      </c>
      <c r="N132" s="1">
        <v>1858.848</v>
      </c>
      <c r="O132" s="61">
        <v>0.30792718077979697</v>
      </c>
      <c r="P132" s="6">
        <v>1490.848</v>
      </c>
      <c r="Q132" s="61">
        <v>0.24696619713456872</v>
      </c>
      <c r="R132" s="64">
        <v>253</v>
      </c>
      <c r="S132" s="64">
        <v>245</v>
      </c>
      <c r="T132" s="64">
        <v>198</v>
      </c>
    </row>
    <row r="133" spans="1:20" x14ac:dyDescent="0.25">
      <c r="A133">
        <v>2022</v>
      </c>
      <c r="B133">
        <v>354104</v>
      </c>
      <c r="C133" t="s">
        <v>96</v>
      </c>
      <c r="D133" t="s">
        <v>433</v>
      </c>
      <c r="E133" t="s">
        <v>502</v>
      </c>
      <c r="F133" t="s">
        <v>15</v>
      </c>
      <c r="G133" s="23">
        <v>8</v>
      </c>
      <c r="H133" s="23">
        <v>24</v>
      </c>
      <c r="I133" s="23">
        <v>70</v>
      </c>
      <c r="J133" s="1">
        <v>2427.11</v>
      </c>
      <c r="K133" s="1">
        <v>303.38875000000002</v>
      </c>
      <c r="L133" s="62">
        <v>3</v>
      </c>
      <c r="M133" s="62">
        <v>2.9166666666666665</v>
      </c>
      <c r="N133" s="1">
        <v>777.66</v>
      </c>
      <c r="O133" s="61">
        <v>0.32040575004841143</v>
      </c>
      <c r="P133" s="6">
        <v>503.81</v>
      </c>
      <c r="Q133" s="61">
        <v>0.20757608843439315</v>
      </c>
      <c r="R133" s="64">
        <v>330</v>
      </c>
      <c r="S133" s="64">
        <v>322</v>
      </c>
      <c r="T133" s="64">
        <v>282</v>
      </c>
    </row>
    <row r="134" spans="1:20" x14ac:dyDescent="0.25">
      <c r="A134">
        <v>2022</v>
      </c>
      <c r="B134">
        <v>354709</v>
      </c>
      <c r="C134" t="s">
        <v>97</v>
      </c>
      <c r="D134" t="s">
        <v>435</v>
      </c>
      <c r="E134" t="s">
        <v>521</v>
      </c>
      <c r="F134" t="s">
        <v>15</v>
      </c>
      <c r="G134" s="23">
        <v>21</v>
      </c>
      <c r="H134" s="23">
        <v>84</v>
      </c>
      <c r="I134" s="23">
        <v>344</v>
      </c>
      <c r="J134" s="1">
        <v>14761.140799999999</v>
      </c>
      <c r="K134" s="1">
        <v>702.91146666666668</v>
      </c>
      <c r="L134" s="62">
        <v>4</v>
      </c>
      <c r="M134" s="62">
        <v>4.0952380952380949</v>
      </c>
      <c r="N134" s="1">
        <v>3581.9407999999999</v>
      </c>
      <c r="O134" s="61">
        <v>0.24266016079190844</v>
      </c>
      <c r="P134" s="6">
        <v>2743.1808000000001</v>
      </c>
      <c r="Q134" s="61">
        <v>0.18583799431003328</v>
      </c>
      <c r="R134" s="64">
        <v>158</v>
      </c>
      <c r="S134" s="64">
        <v>171</v>
      </c>
      <c r="T134" s="64">
        <v>150</v>
      </c>
    </row>
    <row r="135" spans="1:20" x14ac:dyDescent="0.25">
      <c r="A135">
        <v>2022</v>
      </c>
      <c r="B135">
        <v>356398</v>
      </c>
      <c r="C135" t="s">
        <v>98</v>
      </c>
      <c r="D135" t="s">
        <v>430</v>
      </c>
      <c r="E135" t="s">
        <v>518</v>
      </c>
      <c r="F135" t="s">
        <v>15</v>
      </c>
      <c r="G135" s="23">
        <v>15</v>
      </c>
      <c r="H135" s="23">
        <v>49</v>
      </c>
      <c r="I135" s="23">
        <v>103</v>
      </c>
      <c r="J135" s="1">
        <v>4470.3760000000002</v>
      </c>
      <c r="K135" s="1">
        <v>298.0250666666667</v>
      </c>
      <c r="L135" s="62">
        <v>3.2666666666666666</v>
      </c>
      <c r="M135" s="62">
        <v>2.1020408163265305</v>
      </c>
      <c r="N135" s="1">
        <v>1466.7760000000001</v>
      </c>
      <c r="O135" s="61">
        <v>0.32811020817935671</v>
      </c>
      <c r="P135" s="6">
        <v>912.976</v>
      </c>
      <c r="Q135" s="61">
        <v>0.20422801124558648</v>
      </c>
      <c r="R135" s="64">
        <v>284</v>
      </c>
      <c r="S135" s="64">
        <v>274</v>
      </c>
      <c r="T135" s="64">
        <v>247</v>
      </c>
    </row>
    <row r="136" spans="1:20" x14ac:dyDescent="0.25">
      <c r="A136">
        <v>2022</v>
      </c>
      <c r="B136">
        <v>356684</v>
      </c>
      <c r="C136" t="s">
        <v>410</v>
      </c>
      <c r="D136" t="s">
        <v>435</v>
      </c>
      <c r="E136" t="s">
        <v>525</v>
      </c>
      <c r="F136" t="s">
        <v>15</v>
      </c>
      <c r="G136" s="23">
        <v>5</v>
      </c>
      <c r="H136" s="23">
        <v>5</v>
      </c>
      <c r="I136" s="23">
        <v>17</v>
      </c>
      <c r="J136" s="1">
        <v>1302.2639999999999</v>
      </c>
      <c r="K136" s="1">
        <v>260.45279999999997</v>
      </c>
      <c r="L136" s="62">
        <v>1</v>
      </c>
      <c r="M136" s="62">
        <v>3.4</v>
      </c>
      <c r="N136" s="1">
        <v>272.41399999999999</v>
      </c>
      <c r="O136" s="61">
        <v>0.2091849271729849</v>
      </c>
      <c r="P136" s="6">
        <v>91.1640000000003</v>
      </c>
      <c r="Q136" s="61">
        <v>7.0004238771862168E-2</v>
      </c>
      <c r="R136" s="64">
        <v>361</v>
      </c>
      <c r="S136" s="64">
        <v>367</v>
      </c>
      <c r="T136" s="64">
        <v>337</v>
      </c>
    </row>
    <row r="137" spans="1:20" x14ac:dyDescent="0.25">
      <c r="A137">
        <v>2022</v>
      </c>
      <c r="B137">
        <v>358146</v>
      </c>
      <c r="C137" t="s">
        <v>437</v>
      </c>
      <c r="D137" t="s">
        <v>431</v>
      </c>
      <c r="E137" t="s">
        <v>515</v>
      </c>
      <c r="F137" t="s">
        <v>15</v>
      </c>
      <c r="G137" s="23">
        <v>1</v>
      </c>
      <c r="H137" s="23">
        <v>1</v>
      </c>
      <c r="I137" s="23">
        <v>1</v>
      </c>
      <c r="J137" s="1">
        <v>7.992</v>
      </c>
      <c r="K137" s="1">
        <v>7.992</v>
      </c>
      <c r="L137" s="62">
        <v>1</v>
      </c>
      <c r="M137" s="62">
        <v>1</v>
      </c>
      <c r="N137" s="1">
        <v>2.492</v>
      </c>
      <c r="O137" s="61">
        <v>0.31181181181181183</v>
      </c>
      <c r="P137" s="6">
        <v>-29.608000000000001</v>
      </c>
      <c r="Q137" s="61">
        <v>-3.7047047047047048</v>
      </c>
      <c r="R137" s="64">
        <v>382</v>
      </c>
      <c r="S137" s="64">
        <v>378</v>
      </c>
      <c r="T137" s="64">
        <v>353</v>
      </c>
    </row>
    <row r="138" spans="1:20" x14ac:dyDescent="0.25">
      <c r="A138">
        <v>2022</v>
      </c>
      <c r="B138">
        <v>359285</v>
      </c>
      <c r="C138" t="s">
        <v>316</v>
      </c>
      <c r="D138" t="s">
        <v>431</v>
      </c>
      <c r="E138" t="s">
        <v>524</v>
      </c>
      <c r="F138" t="s">
        <v>15</v>
      </c>
      <c r="G138" s="23">
        <v>30</v>
      </c>
      <c r="H138" s="23">
        <v>71</v>
      </c>
      <c r="I138" s="23">
        <v>247</v>
      </c>
      <c r="J138" s="1">
        <v>12354.824000000001</v>
      </c>
      <c r="K138" s="1">
        <v>411.82746666666668</v>
      </c>
      <c r="L138" s="62">
        <v>2.3666666666666667</v>
      </c>
      <c r="M138" s="62">
        <v>3.4788732394366195</v>
      </c>
      <c r="N138" s="1">
        <v>4522.0739999999996</v>
      </c>
      <c r="O138" s="61">
        <v>0.36601686920024107</v>
      </c>
      <c r="P138" s="6">
        <v>3515.0740000000001</v>
      </c>
      <c r="Q138" s="61">
        <v>0.28451024474326786</v>
      </c>
      <c r="R138" s="64">
        <v>167</v>
      </c>
      <c r="S138" s="64">
        <v>151</v>
      </c>
      <c r="T138" s="64">
        <v>124</v>
      </c>
    </row>
    <row r="139" spans="1:20" x14ac:dyDescent="0.25">
      <c r="A139">
        <v>2022</v>
      </c>
      <c r="B139">
        <v>364956</v>
      </c>
      <c r="C139" t="s">
        <v>99</v>
      </c>
      <c r="D139" t="s">
        <v>435</v>
      </c>
      <c r="E139" t="s">
        <v>525</v>
      </c>
      <c r="F139" t="s">
        <v>15</v>
      </c>
      <c r="G139" s="23">
        <v>39</v>
      </c>
      <c r="H139" s="23">
        <v>57</v>
      </c>
      <c r="I139" s="23">
        <v>156</v>
      </c>
      <c r="J139" s="1">
        <v>7723.5519999999997</v>
      </c>
      <c r="K139" s="1">
        <v>198.03979487179487</v>
      </c>
      <c r="L139" s="62">
        <v>1.4615384615384615</v>
      </c>
      <c r="M139" s="62">
        <v>2.736842105263158</v>
      </c>
      <c r="N139" s="1">
        <v>2867.3020000000001</v>
      </c>
      <c r="O139" s="61">
        <v>0.37124136666652857</v>
      </c>
      <c r="P139" s="6">
        <v>1431.0519999999999</v>
      </c>
      <c r="Q139" s="61">
        <v>0.18528418012852119</v>
      </c>
      <c r="R139" s="64">
        <v>226</v>
      </c>
      <c r="S139" s="64">
        <v>206</v>
      </c>
      <c r="T139" s="64">
        <v>205</v>
      </c>
    </row>
    <row r="140" spans="1:20" x14ac:dyDescent="0.25">
      <c r="A140">
        <v>2022</v>
      </c>
      <c r="B140">
        <v>365924</v>
      </c>
      <c r="C140" t="s">
        <v>317</v>
      </c>
      <c r="D140" t="s">
        <v>433</v>
      </c>
      <c r="E140" t="s">
        <v>504</v>
      </c>
      <c r="F140" t="s">
        <v>15</v>
      </c>
      <c r="G140" s="23">
        <v>11</v>
      </c>
      <c r="H140" s="23">
        <v>15</v>
      </c>
      <c r="I140" s="23">
        <v>21</v>
      </c>
      <c r="J140" s="1">
        <v>1102.232</v>
      </c>
      <c r="K140" s="1">
        <v>100.20290909090909</v>
      </c>
      <c r="L140" s="62">
        <v>1.3636363636363635</v>
      </c>
      <c r="M140" s="62">
        <v>1.4</v>
      </c>
      <c r="N140" s="1">
        <v>441.83199999999999</v>
      </c>
      <c r="O140" s="61">
        <v>0.4008520892153376</v>
      </c>
      <c r="P140" s="6">
        <v>84.331999999999994</v>
      </c>
      <c r="Q140" s="61">
        <v>7.6510208377183753E-2</v>
      </c>
      <c r="R140" s="64">
        <v>363</v>
      </c>
      <c r="S140" s="64">
        <v>351</v>
      </c>
      <c r="T140" s="64">
        <v>338</v>
      </c>
    </row>
    <row r="141" spans="1:20" x14ac:dyDescent="0.25">
      <c r="A141">
        <v>2022</v>
      </c>
      <c r="B141">
        <v>368143</v>
      </c>
      <c r="C141" t="s">
        <v>315</v>
      </c>
      <c r="D141" t="s">
        <v>434</v>
      </c>
      <c r="E141" t="s">
        <v>508</v>
      </c>
      <c r="F141" t="s">
        <v>15</v>
      </c>
      <c r="G141" s="23">
        <v>131</v>
      </c>
      <c r="H141" s="23">
        <v>333</v>
      </c>
      <c r="I141" s="23">
        <v>1609</v>
      </c>
      <c r="J141" s="1">
        <v>68397.055200000003</v>
      </c>
      <c r="K141" s="1">
        <v>522.1149251908397</v>
      </c>
      <c r="L141" s="62">
        <v>2.5419847328244276</v>
      </c>
      <c r="M141" s="62">
        <v>4.8318318318318321</v>
      </c>
      <c r="N141" s="1">
        <v>19852.405200000001</v>
      </c>
      <c r="O141" s="61">
        <v>0.290252338232246</v>
      </c>
      <c r="P141" s="6">
        <v>15297.405199999999</v>
      </c>
      <c r="Q141" s="61">
        <v>0.22365590382902917</v>
      </c>
      <c r="R141" s="64">
        <v>65</v>
      </c>
      <c r="S141" s="64">
        <v>44</v>
      </c>
      <c r="T141" s="64">
        <v>34</v>
      </c>
    </row>
    <row r="142" spans="1:20" x14ac:dyDescent="0.25">
      <c r="A142">
        <v>2022</v>
      </c>
      <c r="B142">
        <v>369346</v>
      </c>
      <c r="C142" t="s">
        <v>100</v>
      </c>
      <c r="D142" t="s">
        <v>434</v>
      </c>
      <c r="E142" t="s">
        <v>523</v>
      </c>
      <c r="F142" t="s">
        <v>15</v>
      </c>
      <c r="G142" s="23">
        <v>42</v>
      </c>
      <c r="H142" s="23">
        <v>78</v>
      </c>
      <c r="I142" s="23">
        <v>177</v>
      </c>
      <c r="J142" s="1">
        <v>8436.1839999999993</v>
      </c>
      <c r="K142" s="1">
        <v>200.86152380952379</v>
      </c>
      <c r="L142" s="62">
        <v>1.8571428571428572</v>
      </c>
      <c r="M142" s="62">
        <v>2.2692307692307692</v>
      </c>
      <c r="N142" s="1">
        <v>3072.1840000000002</v>
      </c>
      <c r="O142" s="61">
        <v>0.36416749563546746</v>
      </c>
      <c r="P142" s="6">
        <v>1642.384</v>
      </c>
      <c r="Q142" s="61">
        <v>0.19468328334232635</v>
      </c>
      <c r="R142" s="64">
        <v>212</v>
      </c>
      <c r="S142" s="64">
        <v>190</v>
      </c>
      <c r="T142" s="64">
        <v>187</v>
      </c>
    </row>
    <row r="143" spans="1:20" x14ac:dyDescent="0.25">
      <c r="A143">
        <v>2022</v>
      </c>
      <c r="B143">
        <v>370695</v>
      </c>
      <c r="C143" t="s">
        <v>101</v>
      </c>
      <c r="D143" t="s">
        <v>431</v>
      </c>
      <c r="E143" t="s">
        <v>501</v>
      </c>
      <c r="F143" t="s">
        <v>15</v>
      </c>
      <c r="G143" s="23">
        <v>86</v>
      </c>
      <c r="H143" s="23">
        <v>197</v>
      </c>
      <c r="I143" s="23">
        <v>885</v>
      </c>
      <c r="J143" s="1">
        <v>37018.205000000002</v>
      </c>
      <c r="K143" s="1">
        <v>430.44424418604655</v>
      </c>
      <c r="L143" s="62">
        <v>2.2906976744186047</v>
      </c>
      <c r="M143" s="62">
        <v>4.4923857868020303</v>
      </c>
      <c r="N143" s="1">
        <v>11035.705</v>
      </c>
      <c r="O143" s="61">
        <v>0.29811561635687089</v>
      </c>
      <c r="P143" s="6">
        <v>8154.1049999999996</v>
      </c>
      <c r="Q143" s="61">
        <v>0.22027283602757072</v>
      </c>
      <c r="R143" s="64">
        <v>110</v>
      </c>
      <c r="S143" s="64">
        <v>80</v>
      </c>
      <c r="T143" s="64">
        <v>62</v>
      </c>
    </row>
    <row r="144" spans="1:20" x14ac:dyDescent="0.25">
      <c r="A144">
        <v>2022</v>
      </c>
      <c r="B144">
        <v>375019</v>
      </c>
      <c r="C144" t="s">
        <v>102</v>
      </c>
      <c r="D144" t="s">
        <v>433</v>
      </c>
      <c r="E144" t="s">
        <v>503</v>
      </c>
      <c r="F144" t="s">
        <v>15</v>
      </c>
      <c r="G144" s="23">
        <v>141</v>
      </c>
      <c r="H144" s="23">
        <v>515</v>
      </c>
      <c r="I144" s="23">
        <v>1885</v>
      </c>
      <c r="J144" s="1">
        <v>77204.820000000007</v>
      </c>
      <c r="K144" s="1">
        <v>547.5519148936171</v>
      </c>
      <c r="L144" s="62">
        <v>3.6524822695035462</v>
      </c>
      <c r="M144" s="62">
        <v>3.6601941747572817</v>
      </c>
      <c r="N144" s="1">
        <v>12867.47</v>
      </c>
      <c r="O144" s="61">
        <v>0.16666666666666663</v>
      </c>
      <c r="P144" s="6">
        <v>7937.67</v>
      </c>
      <c r="Q144" s="61">
        <v>0.10281314042309793</v>
      </c>
      <c r="R144" s="64">
        <v>58</v>
      </c>
      <c r="S144" s="64">
        <v>68</v>
      </c>
      <c r="T144" s="64">
        <v>66</v>
      </c>
    </row>
    <row r="145" spans="1:20" x14ac:dyDescent="0.25">
      <c r="A145">
        <v>2022</v>
      </c>
      <c r="B145">
        <v>375945</v>
      </c>
      <c r="C145" t="s">
        <v>103</v>
      </c>
      <c r="D145" t="s">
        <v>435</v>
      </c>
      <c r="E145" t="s">
        <v>521</v>
      </c>
      <c r="F145" t="s">
        <v>15</v>
      </c>
      <c r="G145" s="23">
        <v>7</v>
      </c>
      <c r="H145" s="23">
        <v>17</v>
      </c>
      <c r="I145" s="23">
        <v>44</v>
      </c>
      <c r="J145" s="1">
        <v>1403.9007999999999</v>
      </c>
      <c r="K145" s="1">
        <v>200.55725714285714</v>
      </c>
      <c r="L145" s="62">
        <v>2.4285714285714284</v>
      </c>
      <c r="M145" s="62">
        <v>2.5882352941176472</v>
      </c>
      <c r="N145" s="1">
        <v>417.75080000000003</v>
      </c>
      <c r="O145" s="61">
        <v>0.29756432933153115</v>
      </c>
      <c r="P145" s="6">
        <v>151.5008</v>
      </c>
      <c r="Q145" s="61">
        <v>0.1079141774119653</v>
      </c>
      <c r="R145" s="64">
        <v>359</v>
      </c>
      <c r="S145" s="64">
        <v>353</v>
      </c>
      <c r="T145" s="64">
        <v>333</v>
      </c>
    </row>
    <row r="146" spans="1:20" x14ac:dyDescent="0.25">
      <c r="A146">
        <v>2022</v>
      </c>
      <c r="B146">
        <v>375968</v>
      </c>
      <c r="C146" t="s">
        <v>104</v>
      </c>
      <c r="D146" t="s">
        <v>431</v>
      </c>
      <c r="E146" t="s">
        <v>515</v>
      </c>
      <c r="F146" t="s">
        <v>15</v>
      </c>
      <c r="G146" s="23">
        <v>7</v>
      </c>
      <c r="H146" s="23">
        <v>10</v>
      </c>
      <c r="I146" s="23">
        <v>24</v>
      </c>
      <c r="J146" s="1">
        <v>734.20799999999997</v>
      </c>
      <c r="K146" s="1">
        <v>104.88685714285714</v>
      </c>
      <c r="L146" s="62">
        <v>1.4285714285714286</v>
      </c>
      <c r="M146" s="62">
        <v>2.4</v>
      </c>
      <c r="N146" s="1">
        <v>307.858</v>
      </c>
      <c r="O146" s="61">
        <v>0.4193062456415621</v>
      </c>
      <c r="P146" s="6">
        <v>79.858000000000004</v>
      </c>
      <c r="Q146" s="61">
        <v>0.10876754271269178</v>
      </c>
      <c r="R146" s="64">
        <v>372</v>
      </c>
      <c r="S146" s="64">
        <v>365</v>
      </c>
      <c r="T146" s="64">
        <v>340</v>
      </c>
    </row>
    <row r="147" spans="1:20" x14ac:dyDescent="0.25">
      <c r="A147">
        <v>2022</v>
      </c>
      <c r="B147">
        <v>377121</v>
      </c>
      <c r="C147" t="s">
        <v>318</v>
      </c>
      <c r="D147" t="s">
        <v>430</v>
      </c>
      <c r="E147" t="s">
        <v>518</v>
      </c>
      <c r="F147" t="s">
        <v>15</v>
      </c>
      <c r="G147" s="23">
        <v>21</v>
      </c>
      <c r="H147" s="23">
        <v>33</v>
      </c>
      <c r="I147" s="23">
        <v>72</v>
      </c>
      <c r="J147" s="1">
        <v>3528.2240000000002</v>
      </c>
      <c r="K147" s="1">
        <v>168.01066666666668</v>
      </c>
      <c r="L147" s="62">
        <v>1.5714285714285714</v>
      </c>
      <c r="M147" s="62">
        <v>2.1818181818181817</v>
      </c>
      <c r="N147" s="1">
        <v>1362.624</v>
      </c>
      <c r="O147" s="61">
        <v>0.38620677145215271</v>
      </c>
      <c r="P147" s="6">
        <v>630.024</v>
      </c>
      <c r="Q147" s="61">
        <v>0.17856689371196385</v>
      </c>
      <c r="R147" s="64">
        <v>304</v>
      </c>
      <c r="S147" s="64">
        <v>278</v>
      </c>
      <c r="T147" s="64">
        <v>270</v>
      </c>
    </row>
    <row r="148" spans="1:20" x14ac:dyDescent="0.25">
      <c r="A148">
        <v>2022</v>
      </c>
      <c r="B148">
        <v>380543</v>
      </c>
      <c r="C148" t="s">
        <v>401</v>
      </c>
      <c r="D148" t="s">
        <v>433</v>
      </c>
      <c r="E148" t="s">
        <v>502</v>
      </c>
      <c r="F148" t="s">
        <v>15</v>
      </c>
      <c r="G148" s="23">
        <v>107</v>
      </c>
      <c r="H148" s="23">
        <v>293</v>
      </c>
      <c r="I148" s="23">
        <v>1104</v>
      </c>
      <c r="J148" s="1">
        <v>41889.42</v>
      </c>
      <c r="K148" s="1">
        <v>391.48990654205608</v>
      </c>
      <c r="L148" s="62">
        <v>2.7383177570093458</v>
      </c>
      <c r="M148" s="62">
        <v>3.7679180887372015</v>
      </c>
      <c r="N148" s="1">
        <v>6981.57</v>
      </c>
      <c r="O148" s="61">
        <v>0.16666666666666666</v>
      </c>
      <c r="P148" s="6">
        <v>3348.32</v>
      </c>
      <c r="Q148" s="61">
        <v>7.9932355234328872E-2</v>
      </c>
      <c r="R148" s="64">
        <v>101</v>
      </c>
      <c r="S148" s="64">
        <v>120</v>
      </c>
      <c r="T148" s="64">
        <v>131</v>
      </c>
    </row>
    <row r="149" spans="1:20" x14ac:dyDescent="0.25">
      <c r="A149">
        <v>2022</v>
      </c>
      <c r="B149">
        <v>384965</v>
      </c>
      <c r="C149" t="s">
        <v>105</v>
      </c>
      <c r="D149" t="s">
        <v>431</v>
      </c>
      <c r="E149" t="s">
        <v>524</v>
      </c>
      <c r="F149" t="s">
        <v>15</v>
      </c>
      <c r="G149" s="23">
        <v>22</v>
      </c>
      <c r="H149" s="23">
        <v>40</v>
      </c>
      <c r="I149" s="23">
        <v>153</v>
      </c>
      <c r="J149" s="1">
        <v>8072.3760000000002</v>
      </c>
      <c r="K149" s="1">
        <v>366.92618181818182</v>
      </c>
      <c r="L149" s="62">
        <v>1.8181818181818181</v>
      </c>
      <c r="M149" s="62">
        <v>3.8250000000000002</v>
      </c>
      <c r="N149" s="1">
        <v>2891.7260000000001</v>
      </c>
      <c r="O149" s="61">
        <v>0.35822488942536868</v>
      </c>
      <c r="P149" s="6">
        <v>2165.7260000000001</v>
      </c>
      <c r="Q149" s="61">
        <v>0.26828854354653453</v>
      </c>
      <c r="R149" s="64">
        <v>221</v>
      </c>
      <c r="S149" s="64">
        <v>204</v>
      </c>
      <c r="T149" s="64">
        <v>166</v>
      </c>
    </row>
    <row r="150" spans="1:20" x14ac:dyDescent="0.25">
      <c r="A150">
        <v>2022</v>
      </c>
      <c r="B150">
        <v>392244</v>
      </c>
      <c r="C150" t="s">
        <v>106</v>
      </c>
      <c r="D150" t="s">
        <v>431</v>
      </c>
      <c r="E150" t="s">
        <v>524</v>
      </c>
      <c r="F150" t="s">
        <v>15</v>
      </c>
      <c r="G150" s="23">
        <v>32</v>
      </c>
      <c r="H150" s="23">
        <v>41</v>
      </c>
      <c r="I150" s="23">
        <v>90</v>
      </c>
      <c r="J150" s="1">
        <v>5069.68</v>
      </c>
      <c r="K150" s="1">
        <v>158.42750000000001</v>
      </c>
      <c r="L150" s="62">
        <v>1.28125</v>
      </c>
      <c r="M150" s="62">
        <v>2.1951219512195124</v>
      </c>
      <c r="N150" s="1">
        <v>1782.98</v>
      </c>
      <c r="O150" s="61">
        <v>0.35169478152467215</v>
      </c>
      <c r="P150" s="6">
        <v>745.88</v>
      </c>
      <c r="Q150" s="61">
        <v>0.14712565684619147</v>
      </c>
      <c r="R150" s="64">
        <v>272</v>
      </c>
      <c r="S150" s="64">
        <v>252</v>
      </c>
      <c r="T150" s="64">
        <v>260</v>
      </c>
    </row>
    <row r="151" spans="1:20" x14ac:dyDescent="0.25">
      <c r="A151">
        <v>2022</v>
      </c>
      <c r="B151">
        <v>398755</v>
      </c>
      <c r="C151" t="s">
        <v>107</v>
      </c>
      <c r="D151" t="s">
        <v>432</v>
      </c>
      <c r="E151" t="s">
        <v>498</v>
      </c>
      <c r="F151" t="s">
        <v>15</v>
      </c>
      <c r="G151" s="23">
        <v>18</v>
      </c>
      <c r="H151" s="23">
        <v>18</v>
      </c>
      <c r="I151" s="23">
        <v>53</v>
      </c>
      <c r="J151" s="1">
        <v>2402.2584000000002</v>
      </c>
      <c r="K151" s="1">
        <v>133.4588</v>
      </c>
      <c r="L151" s="62">
        <v>1</v>
      </c>
      <c r="M151" s="62">
        <v>2.9444444444444446</v>
      </c>
      <c r="N151" s="1">
        <v>755.50840000000005</v>
      </c>
      <c r="O151" s="61">
        <v>0.31449922289791971</v>
      </c>
      <c r="P151" s="6">
        <v>233.50839999999999</v>
      </c>
      <c r="Q151" s="61">
        <v>9.7203697986861015E-2</v>
      </c>
      <c r="R151" s="64">
        <v>331</v>
      </c>
      <c r="S151" s="64">
        <v>324</v>
      </c>
      <c r="T151" s="64">
        <v>323</v>
      </c>
    </row>
    <row r="152" spans="1:20" x14ac:dyDescent="0.25">
      <c r="A152">
        <v>2022</v>
      </c>
      <c r="B152">
        <v>399454</v>
      </c>
      <c r="C152" t="s">
        <v>108</v>
      </c>
      <c r="D152" t="s">
        <v>431</v>
      </c>
      <c r="E152" t="s">
        <v>509</v>
      </c>
      <c r="F152" t="s">
        <v>15</v>
      </c>
      <c r="G152" s="23">
        <v>238</v>
      </c>
      <c r="H152" s="23">
        <v>509</v>
      </c>
      <c r="I152" s="23">
        <v>1705</v>
      </c>
      <c r="J152" s="1">
        <v>65306.428999999996</v>
      </c>
      <c r="K152" s="1">
        <v>274.39676050420167</v>
      </c>
      <c r="L152" s="62">
        <v>2.1386554621848739</v>
      </c>
      <c r="M152" s="62">
        <v>3.3497053045186642</v>
      </c>
      <c r="N152" s="1">
        <v>13566.579</v>
      </c>
      <c r="O152" s="61">
        <v>0.20773726580579074</v>
      </c>
      <c r="P152" s="6">
        <v>5633.6289999999999</v>
      </c>
      <c r="Q152" s="61">
        <v>8.6264539131361784E-2</v>
      </c>
      <c r="R152" s="64">
        <v>68</v>
      </c>
      <c r="S152" s="64">
        <v>65</v>
      </c>
      <c r="T152" s="64">
        <v>91</v>
      </c>
    </row>
    <row r="153" spans="1:20" x14ac:dyDescent="0.25">
      <c r="A153">
        <v>2022</v>
      </c>
      <c r="B153">
        <v>400575</v>
      </c>
      <c r="C153" t="s">
        <v>109</v>
      </c>
      <c r="D153" t="s">
        <v>430</v>
      </c>
      <c r="E153" t="s">
        <v>518</v>
      </c>
      <c r="F153" t="s">
        <v>4</v>
      </c>
      <c r="G153" s="23">
        <v>110</v>
      </c>
      <c r="H153" s="23">
        <v>327</v>
      </c>
      <c r="I153" s="23">
        <v>1697</v>
      </c>
      <c r="J153" s="1">
        <v>58979.34</v>
      </c>
      <c r="K153" s="1">
        <v>536.17581818181816</v>
      </c>
      <c r="L153" s="62">
        <v>2.9727272727272727</v>
      </c>
      <c r="M153" s="62">
        <v>5.18960244648318</v>
      </c>
      <c r="N153" s="1">
        <v>9829.89</v>
      </c>
      <c r="O153" s="61">
        <v>0.16666666666666666</v>
      </c>
      <c r="P153" s="6">
        <v>6036.99</v>
      </c>
      <c r="Q153" s="61">
        <v>0.10235770695297709</v>
      </c>
      <c r="R153" s="64">
        <v>77</v>
      </c>
      <c r="S153" s="64">
        <v>88</v>
      </c>
      <c r="T153" s="64">
        <v>83</v>
      </c>
    </row>
    <row r="154" spans="1:20" x14ac:dyDescent="0.25">
      <c r="A154">
        <v>2022</v>
      </c>
      <c r="B154">
        <v>401800</v>
      </c>
      <c r="C154" t="s">
        <v>110</v>
      </c>
      <c r="D154" t="s">
        <v>434</v>
      </c>
      <c r="E154" t="s">
        <v>522</v>
      </c>
      <c r="F154" t="s">
        <v>15</v>
      </c>
      <c r="G154" s="23">
        <v>41</v>
      </c>
      <c r="H154" s="23">
        <v>69</v>
      </c>
      <c r="I154" s="23">
        <v>304</v>
      </c>
      <c r="J154" s="1">
        <v>14988.768</v>
      </c>
      <c r="K154" s="1">
        <v>365.57970731707314</v>
      </c>
      <c r="L154" s="62">
        <v>1.6829268292682926</v>
      </c>
      <c r="M154" s="62">
        <v>4.4057971014492754</v>
      </c>
      <c r="N154" s="1">
        <v>5390.5680000000002</v>
      </c>
      <c r="O154" s="61">
        <v>0.35964049880550558</v>
      </c>
      <c r="P154" s="6">
        <v>4002.6680000000001</v>
      </c>
      <c r="Q154" s="61">
        <v>0.26704449625212695</v>
      </c>
      <c r="R154" s="64">
        <v>155</v>
      </c>
      <c r="S154" s="64">
        <v>135</v>
      </c>
      <c r="T154" s="64">
        <v>110</v>
      </c>
    </row>
    <row r="155" spans="1:20" x14ac:dyDescent="0.25">
      <c r="A155">
        <v>2022</v>
      </c>
      <c r="B155">
        <v>405328</v>
      </c>
      <c r="C155" t="s">
        <v>112</v>
      </c>
      <c r="D155" t="s">
        <v>433</v>
      </c>
      <c r="E155" t="s">
        <v>503</v>
      </c>
      <c r="F155" t="s">
        <v>4</v>
      </c>
      <c r="G155" s="23">
        <v>64</v>
      </c>
      <c r="H155" s="23">
        <v>318</v>
      </c>
      <c r="I155" s="23">
        <v>1037</v>
      </c>
      <c r="J155" s="1">
        <v>39228.197999999997</v>
      </c>
      <c r="K155" s="1">
        <v>612.94059374999995</v>
      </c>
      <c r="L155" s="62">
        <v>4.96875</v>
      </c>
      <c r="M155" s="62">
        <v>3.2610062893081762</v>
      </c>
      <c r="N155" s="1">
        <v>4817.4980000000096</v>
      </c>
      <c r="O155" s="61">
        <v>0.12280701754385991</v>
      </c>
      <c r="P155" s="6">
        <v>2505.1480000000101</v>
      </c>
      <c r="Q155" s="61">
        <v>6.3860899243957381E-2</v>
      </c>
      <c r="R155" s="64">
        <v>103</v>
      </c>
      <c r="S155" s="64">
        <v>145</v>
      </c>
      <c r="T155" s="64">
        <v>156</v>
      </c>
    </row>
    <row r="156" spans="1:20" x14ac:dyDescent="0.25">
      <c r="A156">
        <v>2022</v>
      </c>
      <c r="B156">
        <v>419039</v>
      </c>
      <c r="C156" t="s">
        <v>113</v>
      </c>
      <c r="D156" t="s">
        <v>430</v>
      </c>
      <c r="E156" t="s">
        <v>518</v>
      </c>
      <c r="F156" t="s">
        <v>15</v>
      </c>
      <c r="G156" s="23">
        <v>31</v>
      </c>
      <c r="H156" s="23">
        <v>49</v>
      </c>
      <c r="I156" s="23">
        <v>121</v>
      </c>
      <c r="J156" s="1">
        <v>6531.8320000000003</v>
      </c>
      <c r="K156" s="1">
        <v>210.70425806451615</v>
      </c>
      <c r="L156" s="62">
        <v>1.5806451612903225</v>
      </c>
      <c r="M156" s="62">
        <v>2.4693877551020407</v>
      </c>
      <c r="N156" s="1">
        <v>2024.7819999999999</v>
      </c>
      <c r="O156" s="61">
        <v>0.30998684595684639</v>
      </c>
      <c r="P156" s="6">
        <v>942.98200000000099</v>
      </c>
      <c r="Q156" s="61">
        <v>0.14436715457470445</v>
      </c>
      <c r="R156" s="64">
        <v>244</v>
      </c>
      <c r="S156" s="64">
        <v>236</v>
      </c>
      <c r="T156" s="64">
        <v>244</v>
      </c>
    </row>
    <row r="157" spans="1:20" x14ac:dyDescent="0.25">
      <c r="A157">
        <v>2022</v>
      </c>
      <c r="B157">
        <v>422074</v>
      </c>
      <c r="C157" t="s">
        <v>114</v>
      </c>
      <c r="D157" t="s">
        <v>432</v>
      </c>
      <c r="E157" t="s">
        <v>498</v>
      </c>
      <c r="F157" t="s">
        <v>15</v>
      </c>
      <c r="G157" s="23">
        <v>129</v>
      </c>
      <c r="H157" s="23">
        <v>469</v>
      </c>
      <c r="I157" s="23">
        <v>1637</v>
      </c>
      <c r="J157" s="1">
        <v>60273.385399999999</v>
      </c>
      <c r="K157" s="1">
        <v>467.23554573643412</v>
      </c>
      <c r="L157" s="62">
        <v>3.635658914728682</v>
      </c>
      <c r="M157" s="62">
        <v>3.4904051172707891</v>
      </c>
      <c r="N157" s="1">
        <v>7713.3353999999999</v>
      </c>
      <c r="O157" s="61">
        <v>0.12797249314620379</v>
      </c>
      <c r="P157" s="6">
        <v>3638.3353999999999</v>
      </c>
      <c r="Q157" s="61">
        <v>6.0363879942273824E-2</v>
      </c>
      <c r="R157" s="64">
        <v>73</v>
      </c>
      <c r="S157" s="64">
        <v>112</v>
      </c>
      <c r="T157" s="64">
        <v>121</v>
      </c>
    </row>
    <row r="158" spans="1:20" x14ac:dyDescent="0.25">
      <c r="A158">
        <v>2022</v>
      </c>
      <c r="B158">
        <v>423222</v>
      </c>
      <c r="C158" t="s">
        <v>115</v>
      </c>
      <c r="D158" t="s">
        <v>434</v>
      </c>
      <c r="E158" t="s">
        <v>508</v>
      </c>
      <c r="F158" t="s">
        <v>15</v>
      </c>
      <c r="G158" s="23">
        <v>53</v>
      </c>
      <c r="H158" s="23">
        <v>209</v>
      </c>
      <c r="I158" s="23">
        <v>648</v>
      </c>
      <c r="J158" s="1">
        <v>25466.004799999999</v>
      </c>
      <c r="K158" s="1">
        <v>480.49065660377357</v>
      </c>
      <c r="L158" s="62">
        <v>3.9433962264150941</v>
      </c>
      <c r="M158" s="62">
        <v>3.1004784688995217</v>
      </c>
      <c r="N158" s="1">
        <v>7730.4047999999902</v>
      </c>
      <c r="O158" s="61">
        <v>0.3035578160261711</v>
      </c>
      <c r="P158" s="6">
        <v>5806.7048000000004</v>
      </c>
      <c r="Q158" s="61">
        <v>0.2280178946640268</v>
      </c>
      <c r="R158" s="64">
        <v>129</v>
      </c>
      <c r="S158" s="64">
        <v>111</v>
      </c>
      <c r="T158" s="64">
        <v>87</v>
      </c>
    </row>
    <row r="159" spans="1:20" x14ac:dyDescent="0.25">
      <c r="A159">
        <v>2022</v>
      </c>
      <c r="B159">
        <v>423877</v>
      </c>
      <c r="C159" t="s">
        <v>95</v>
      </c>
      <c r="D159" t="s">
        <v>432</v>
      </c>
      <c r="E159" t="s">
        <v>510</v>
      </c>
      <c r="F159" t="s">
        <v>4</v>
      </c>
      <c r="G159" s="23">
        <v>314</v>
      </c>
      <c r="H159" s="23">
        <v>858</v>
      </c>
      <c r="I159" s="23">
        <v>4019</v>
      </c>
      <c r="J159" s="1">
        <v>142642.68</v>
      </c>
      <c r="K159" s="1">
        <v>454.27605095541401</v>
      </c>
      <c r="L159" s="62">
        <v>2.7324840764331211</v>
      </c>
      <c r="M159" s="62">
        <v>4.6841491841491845</v>
      </c>
      <c r="N159" s="1">
        <v>23773.78</v>
      </c>
      <c r="O159" s="61">
        <v>0.16666666666666666</v>
      </c>
      <c r="P159" s="6">
        <v>13222.73</v>
      </c>
      <c r="Q159" s="61">
        <v>9.2698272354389308E-2</v>
      </c>
      <c r="R159" s="64">
        <v>34</v>
      </c>
      <c r="S159" s="64">
        <v>31</v>
      </c>
      <c r="T159" s="64">
        <v>40</v>
      </c>
    </row>
    <row r="160" spans="1:20" x14ac:dyDescent="0.25">
      <c r="A160">
        <v>2022</v>
      </c>
      <c r="B160">
        <v>425978</v>
      </c>
      <c r="C160" t="s">
        <v>117</v>
      </c>
      <c r="D160" t="s">
        <v>434</v>
      </c>
      <c r="E160" t="s">
        <v>508</v>
      </c>
      <c r="F160" t="s">
        <v>15</v>
      </c>
      <c r="G160" s="23">
        <v>30</v>
      </c>
      <c r="H160" s="23">
        <v>114</v>
      </c>
      <c r="I160" s="23">
        <v>436</v>
      </c>
      <c r="J160" s="1">
        <v>16742.82</v>
      </c>
      <c r="K160" s="1">
        <v>558.09399999999994</v>
      </c>
      <c r="L160" s="62">
        <v>3.8</v>
      </c>
      <c r="M160" s="62">
        <v>3.8245614035087718</v>
      </c>
      <c r="N160" s="1">
        <v>2790.47</v>
      </c>
      <c r="O160" s="61">
        <v>0.16666666666666666</v>
      </c>
      <c r="P160" s="6">
        <v>1707.27</v>
      </c>
      <c r="Q160" s="61">
        <v>0.10197027740846525</v>
      </c>
      <c r="R160" s="64">
        <v>146</v>
      </c>
      <c r="S160" s="64">
        <v>209</v>
      </c>
      <c r="T160" s="64">
        <v>185</v>
      </c>
    </row>
    <row r="161" spans="1:20" x14ac:dyDescent="0.25">
      <c r="A161">
        <v>2022</v>
      </c>
      <c r="B161">
        <v>426484</v>
      </c>
      <c r="C161" t="s">
        <v>118</v>
      </c>
      <c r="D161" t="s">
        <v>433</v>
      </c>
      <c r="E161" t="s">
        <v>504</v>
      </c>
      <c r="F161" t="s">
        <v>15</v>
      </c>
      <c r="G161" s="23">
        <v>45</v>
      </c>
      <c r="H161" s="23">
        <v>71</v>
      </c>
      <c r="I161" s="23">
        <v>188</v>
      </c>
      <c r="J161" s="1">
        <v>7858.4960000000101</v>
      </c>
      <c r="K161" s="1">
        <v>174.63324444444467</v>
      </c>
      <c r="L161" s="62">
        <v>1.5777777777777777</v>
      </c>
      <c r="M161" s="62">
        <v>2.647887323943662</v>
      </c>
      <c r="N161" s="1">
        <v>2932.596</v>
      </c>
      <c r="O161" s="61">
        <v>0.37317522335062542</v>
      </c>
      <c r="P161" s="6">
        <v>1459.4960000000001</v>
      </c>
      <c r="Q161" s="61">
        <v>0.1857220516495775</v>
      </c>
      <c r="R161" s="64">
        <v>223</v>
      </c>
      <c r="S161" s="64">
        <v>200</v>
      </c>
      <c r="T161" s="64">
        <v>202</v>
      </c>
    </row>
    <row r="162" spans="1:20" x14ac:dyDescent="0.25">
      <c r="A162">
        <v>2022</v>
      </c>
      <c r="B162">
        <v>427110</v>
      </c>
      <c r="C162" t="s">
        <v>374</v>
      </c>
      <c r="D162" t="s">
        <v>432</v>
      </c>
      <c r="E162" t="s">
        <v>498</v>
      </c>
      <c r="F162" t="s">
        <v>15</v>
      </c>
      <c r="G162" s="23">
        <v>36</v>
      </c>
      <c r="H162" s="23">
        <v>54</v>
      </c>
      <c r="I162" s="23">
        <v>169</v>
      </c>
      <c r="J162" s="1">
        <v>6259.9031999999997</v>
      </c>
      <c r="K162" s="1">
        <v>173.8862</v>
      </c>
      <c r="L162" s="62">
        <v>1.5</v>
      </c>
      <c r="M162" s="62">
        <v>3.1296296296296298</v>
      </c>
      <c r="N162" s="1">
        <v>2038.4531999999999</v>
      </c>
      <c r="O162" s="61">
        <v>0.32563653699948586</v>
      </c>
      <c r="P162" s="6">
        <v>976.45320000000004</v>
      </c>
      <c r="Q162" s="61">
        <v>0.15598535133897917</v>
      </c>
      <c r="R162" s="64">
        <v>249</v>
      </c>
      <c r="S162" s="64">
        <v>235</v>
      </c>
      <c r="T162" s="64">
        <v>240</v>
      </c>
    </row>
    <row r="163" spans="1:20" x14ac:dyDescent="0.25">
      <c r="A163">
        <v>2022</v>
      </c>
      <c r="B163">
        <v>427511</v>
      </c>
      <c r="C163" t="s">
        <v>119</v>
      </c>
      <c r="D163" t="s">
        <v>433</v>
      </c>
      <c r="E163" t="s">
        <v>503</v>
      </c>
      <c r="F163" t="s">
        <v>15</v>
      </c>
      <c r="G163" s="23">
        <v>64</v>
      </c>
      <c r="H163" s="23">
        <v>73</v>
      </c>
      <c r="I163" s="23">
        <v>336</v>
      </c>
      <c r="J163" s="1">
        <v>8846.8799999999992</v>
      </c>
      <c r="K163" s="1">
        <v>138.23249999999999</v>
      </c>
      <c r="L163" s="62">
        <v>1.140625</v>
      </c>
      <c r="M163" s="62">
        <v>4.602739726027397</v>
      </c>
      <c r="N163" s="1">
        <v>1474.48</v>
      </c>
      <c r="O163" s="61">
        <v>0.16666666666666669</v>
      </c>
      <c r="P163" s="6">
        <v>-589.82000000000005</v>
      </c>
      <c r="Q163" s="61">
        <v>-6.6669831624256243E-2</v>
      </c>
      <c r="R163" s="64">
        <v>209</v>
      </c>
      <c r="S163" s="64">
        <v>273</v>
      </c>
      <c r="T163" s="64">
        <v>375</v>
      </c>
    </row>
    <row r="164" spans="1:20" x14ac:dyDescent="0.25">
      <c r="A164">
        <v>2022</v>
      </c>
      <c r="B164">
        <v>428625</v>
      </c>
      <c r="C164" t="s">
        <v>120</v>
      </c>
      <c r="D164" t="s">
        <v>432</v>
      </c>
      <c r="E164" t="s">
        <v>500</v>
      </c>
      <c r="F164" t="s">
        <v>15</v>
      </c>
      <c r="G164" s="23">
        <v>66</v>
      </c>
      <c r="H164" s="23">
        <v>189</v>
      </c>
      <c r="I164" s="23">
        <v>790</v>
      </c>
      <c r="J164" s="1">
        <v>22951.65</v>
      </c>
      <c r="K164" s="1">
        <v>347.75227272727273</v>
      </c>
      <c r="L164" s="62">
        <v>2.8636363636363638</v>
      </c>
      <c r="M164" s="62">
        <v>4.1798941798941796</v>
      </c>
      <c r="N164" s="1">
        <v>0</v>
      </c>
      <c r="O164" s="61">
        <v>0</v>
      </c>
      <c r="P164" s="6">
        <v>-2035.5</v>
      </c>
      <c r="Q164" s="61">
        <v>-8.8686434308644466E-2</v>
      </c>
      <c r="R164" s="64">
        <v>135</v>
      </c>
      <c r="S164" s="64">
        <v>381</v>
      </c>
      <c r="T164" s="64">
        <v>381</v>
      </c>
    </row>
    <row r="165" spans="1:20" x14ac:dyDescent="0.25">
      <c r="A165">
        <v>2022</v>
      </c>
      <c r="B165">
        <v>431898</v>
      </c>
      <c r="C165" t="s">
        <v>50</v>
      </c>
      <c r="D165" t="s">
        <v>432</v>
      </c>
      <c r="E165" t="s">
        <v>497</v>
      </c>
      <c r="F165" t="s">
        <v>15</v>
      </c>
      <c r="G165" s="23">
        <v>207</v>
      </c>
      <c r="H165" s="23">
        <v>426</v>
      </c>
      <c r="I165" s="23">
        <v>5312</v>
      </c>
      <c r="J165" s="1">
        <v>182890.3075</v>
      </c>
      <c r="K165" s="1">
        <v>883.52805555555551</v>
      </c>
      <c r="L165" s="62">
        <v>2.0579710144927534</v>
      </c>
      <c r="M165" s="62">
        <v>12.469483568075118</v>
      </c>
      <c r="N165" s="1">
        <v>23855.2575</v>
      </c>
      <c r="O165" s="61">
        <v>0.13043478260869565</v>
      </c>
      <c r="P165" s="6">
        <v>17635.7575</v>
      </c>
      <c r="Q165" s="61">
        <v>9.6428059753795314E-2</v>
      </c>
      <c r="R165" s="64">
        <v>16</v>
      </c>
      <c r="S165" s="64">
        <v>30</v>
      </c>
      <c r="T165" s="64">
        <v>28</v>
      </c>
    </row>
    <row r="166" spans="1:20" x14ac:dyDescent="0.25">
      <c r="A166">
        <v>2022</v>
      </c>
      <c r="B166">
        <v>435694</v>
      </c>
      <c r="C166" t="s">
        <v>121</v>
      </c>
      <c r="D166" t="s">
        <v>430</v>
      </c>
      <c r="E166" t="s">
        <v>517</v>
      </c>
      <c r="F166" t="s">
        <v>15</v>
      </c>
      <c r="G166" s="23">
        <v>88</v>
      </c>
      <c r="H166" s="23">
        <v>375</v>
      </c>
      <c r="I166" s="23">
        <v>1605</v>
      </c>
      <c r="J166" s="1">
        <v>70140.123000000007</v>
      </c>
      <c r="K166" s="1">
        <v>797.04685227272739</v>
      </c>
      <c r="L166" s="62">
        <v>4.2613636363636367</v>
      </c>
      <c r="M166" s="62">
        <v>4.28</v>
      </c>
      <c r="N166" s="1">
        <v>21968.172999999999</v>
      </c>
      <c r="O166" s="61">
        <v>0.31320408434413488</v>
      </c>
      <c r="P166" s="6">
        <v>18625.573</v>
      </c>
      <c r="Q166" s="61">
        <v>0.26554805157669881</v>
      </c>
      <c r="R166" s="64">
        <v>64</v>
      </c>
      <c r="S166" s="64">
        <v>37</v>
      </c>
      <c r="T166" s="64">
        <v>26</v>
      </c>
    </row>
    <row r="167" spans="1:20" x14ac:dyDescent="0.25">
      <c r="A167">
        <v>2022</v>
      </c>
      <c r="B167">
        <v>436782</v>
      </c>
      <c r="C167" t="s">
        <v>122</v>
      </c>
      <c r="D167" t="s">
        <v>431</v>
      </c>
      <c r="E167" t="s">
        <v>516</v>
      </c>
      <c r="F167" t="s">
        <v>15</v>
      </c>
      <c r="G167" s="23">
        <v>83</v>
      </c>
      <c r="H167" s="23">
        <v>188</v>
      </c>
      <c r="I167" s="23">
        <v>764</v>
      </c>
      <c r="J167" s="1">
        <v>26253.48</v>
      </c>
      <c r="K167" s="1">
        <v>316.30698795180723</v>
      </c>
      <c r="L167" s="62">
        <v>2.2650602409638556</v>
      </c>
      <c r="M167" s="62">
        <v>4.0638297872340425</v>
      </c>
      <c r="N167" s="1">
        <v>4375.58</v>
      </c>
      <c r="O167" s="61">
        <v>0.16666666666666666</v>
      </c>
      <c r="P167" s="6">
        <v>1596.88</v>
      </c>
      <c r="Q167" s="61">
        <v>6.0825460091385987E-2</v>
      </c>
      <c r="R167" s="64">
        <v>124</v>
      </c>
      <c r="S167" s="64">
        <v>154</v>
      </c>
      <c r="T167" s="64">
        <v>190</v>
      </c>
    </row>
    <row r="168" spans="1:20" x14ac:dyDescent="0.25">
      <c r="A168">
        <v>2022</v>
      </c>
      <c r="B168">
        <v>437005</v>
      </c>
      <c r="C168" t="s">
        <v>123</v>
      </c>
      <c r="D168" t="s">
        <v>435</v>
      </c>
      <c r="E168" t="s">
        <v>521</v>
      </c>
      <c r="F168" t="s">
        <v>15</v>
      </c>
      <c r="G168" s="23">
        <v>19</v>
      </c>
      <c r="H168" s="23">
        <v>38</v>
      </c>
      <c r="I168" s="23">
        <v>149</v>
      </c>
      <c r="J168" s="1">
        <v>5707.8072000000002</v>
      </c>
      <c r="K168" s="1">
        <v>300.41090526315793</v>
      </c>
      <c r="L168" s="62">
        <v>2</v>
      </c>
      <c r="M168" s="62">
        <v>3.9210526315789473</v>
      </c>
      <c r="N168" s="1">
        <v>1582.9072000000001</v>
      </c>
      <c r="O168" s="61">
        <v>0.27732317237344667</v>
      </c>
      <c r="P168" s="6">
        <v>870.40719999999999</v>
      </c>
      <c r="Q168" s="61">
        <v>0.15249414871616546</v>
      </c>
      <c r="R168" s="64">
        <v>257</v>
      </c>
      <c r="S168" s="64">
        <v>264</v>
      </c>
      <c r="T168" s="64">
        <v>250</v>
      </c>
    </row>
    <row r="169" spans="1:20" x14ac:dyDescent="0.25">
      <c r="A169">
        <v>2022</v>
      </c>
      <c r="B169">
        <v>438205</v>
      </c>
      <c r="C169" t="s">
        <v>124</v>
      </c>
      <c r="D169" t="s">
        <v>430</v>
      </c>
      <c r="E169" t="s">
        <v>514</v>
      </c>
      <c r="F169" t="s">
        <v>15</v>
      </c>
      <c r="G169" s="23">
        <v>120</v>
      </c>
      <c r="H169" s="23">
        <v>425</v>
      </c>
      <c r="I169" s="23">
        <v>1488</v>
      </c>
      <c r="J169" s="1">
        <v>59038.32</v>
      </c>
      <c r="K169" s="1">
        <v>491.98599999999999</v>
      </c>
      <c r="L169" s="62">
        <v>3.5416666666666665</v>
      </c>
      <c r="M169" s="62">
        <v>3.5011764705882351</v>
      </c>
      <c r="N169" s="1">
        <v>9839.7199999999993</v>
      </c>
      <c r="O169" s="61">
        <v>0.16666666666666666</v>
      </c>
      <c r="P169" s="6">
        <v>5379.32</v>
      </c>
      <c r="Q169" s="61">
        <v>9.1115736355641547E-2</v>
      </c>
      <c r="R169" s="64">
        <v>76</v>
      </c>
      <c r="S169" s="64">
        <v>86</v>
      </c>
      <c r="T169" s="64">
        <v>95</v>
      </c>
    </row>
    <row r="170" spans="1:20" x14ac:dyDescent="0.25">
      <c r="A170">
        <v>2022</v>
      </c>
      <c r="B170">
        <v>444410</v>
      </c>
      <c r="C170" t="s">
        <v>373</v>
      </c>
      <c r="D170" t="s">
        <v>431</v>
      </c>
      <c r="E170" t="s">
        <v>516</v>
      </c>
      <c r="F170" t="s">
        <v>15</v>
      </c>
      <c r="G170" s="23">
        <v>109</v>
      </c>
      <c r="H170" s="23">
        <v>328</v>
      </c>
      <c r="I170" s="23">
        <v>1185</v>
      </c>
      <c r="J170" s="1">
        <v>53527.067999999999</v>
      </c>
      <c r="K170" s="1">
        <v>491.07401834862384</v>
      </c>
      <c r="L170" s="62">
        <v>3.0091743119266057</v>
      </c>
      <c r="M170" s="62">
        <v>3.6128048780487805</v>
      </c>
      <c r="N170" s="1">
        <v>15581.268</v>
      </c>
      <c r="O170" s="61">
        <v>0.29109137829107323</v>
      </c>
      <c r="P170" s="6">
        <v>11841.468000000001</v>
      </c>
      <c r="Q170" s="61">
        <v>0.22122392356704465</v>
      </c>
      <c r="R170" s="64">
        <v>92</v>
      </c>
      <c r="S170" s="64">
        <v>55</v>
      </c>
      <c r="T170" s="64">
        <v>46</v>
      </c>
    </row>
    <row r="171" spans="1:20" x14ac:dyDescent="0.25">
      <c r="A171">
        <v>2022</v>
      </c>
      <c r="B171">
        <v>444980</v>
      </c>
      <c r="C171" t="s">
        <v>320</v>
      </c>
      <c r="D171" t="s">
        <v>432</v>
      </c>
      <c r="E171" t="s">
        <v>498</v>
      </c>
      <c r="F171" t="s">
        <v>15</v>
      </c>
      <c r="G171" s="23">
        <v>35</v>
      </c>
      <c r="H171" s="23">
        <v>62</v>
      </c>
      <c r="I171" s="23">
        <v>170</v>
      </c>
      <c r="J171" s="1">
        <v>7758.31</v>
      </c>
      <c r="K171" s="1">
        <v>221.66600000000003</v>
      </c>
      <c r="L171" s="62">
        <v>1.7714285714285714</v>
      </c>
      <c r="M171" s="62">
        <v>2.7419354838709675</v>
      </c>
      <c r="N171" s="1">
        <v>1852.16</v>
      </c>
      <c r="O171" s="61">
        <v>0.23873240435094756</v>
      </c>
      <c r="P171" s="6">
        <v>810.15999999999894</v>
      </c>
      <c r="Q171" s="61">
        <v>0.1044248038554787</v>
      </c>
      <c r="R171" s="64">
        <v>225</v>
      </c>
      <c r="S171" s="64">
        <v>246</v>
      </c>
      <c r="T171" s="64">
        <v>257</v>
      </c>
    </row>
    <row r="172" spans="1:20" x14ac:dyDescent="0.25">
      <c r="A172">
        <v>2022</v>
      </c>
      <c r="B172">
        <v>448696</v>
      </c>
      <c r="C172" t="s">
        <v>376</v>
      </c>
      <c r="D172" t="s">
        <v>434</v>
      </c>
      <c r="E172" t="s">
        <v>523</v>
      </c>
      <c r="F172" t="s">
        <v>15</v>
      </c>
      <c r="G172" s="23">
        <v>44</v>
      </c>
      <c r="H172" s="23">
        <v>44</v>
      </c>
      <c r="I172" s="23">
        <v>113</v>
      </c>
      <c r="J172" s="1">
        <v>5287.0959999999995</v>
      </c>
      <c r="K172" s="1">
        <v>120.16127272727272</v>
      </c>
      <c r="L172" s="62">
        <v>1</v>
      </c>
      <c r="M172" s="62">
        <v>2.5681818181818183</v>
      </c>
      <c r="N172" s="1">
        <v>1950.2460000000001</v>
      </c>
      <c r="O172" s="61">
        <v>0.36886903509979774</v>
      </c>
      <c r="P172" s="6">
        <v>493.846</v>
      </c>
      <c r="Q172" s="61">
        <v>9.3405907515203057E-2</v>
      </c>
      <c r="R172" s="64">
        <v>266</v>
      </c>
      <c r="S172" s="64">
        <v>238</v>
      </c>
      <c r="T172" s="64">
        <v>285</v>
      </c>
    </row>
    <row r="173" spans="1:20" x14ac:dyDescent="0.25">
      <c r="A173">
        <v>2022</v>
      </c>
      <c r="B173">
        <v>453953</v>
      </c>
      <c r="C173" t="s">
        <v>375</v>
      </c>
      <c r="D173" t="s">
        <v>431</v>
      </c>
      <c r="E173" t="s">
        <v>515</v>
      </c>
      <c r="F173" t="s">
        <v>15</v>
      </c>
      <c r="G173" s="23">
        <v>16</v>
      </c>
      <c r="H173" s="23">
        <v>27</v>
      </c>
      <c r="I173" s="23">
        <v>73</v>
      </c>
      <c r="J173" s="1">
        <v>3975.4160000000002</v>
      </c>
      <c r="K173" s="1">
        <v>248.46350000000001</v>
      </c>
      <c r="L173" s="62">
        <v>1.6875</v>
      </c>
      <c r="M173" s="62">
        <v>2.7037037037037037</v>
      </c>
      <c r="N173" s="1">
        <v>1304.866</v>
      </c>
      <c r="O173" s="61">
        <v>0.32823382508899696</v>
      </c>
      <c r="P173" s="6">
        <v>779.16600000000005</v>
      </c>
      <c r="Q173" s="61">
        <v>0.19599609198131718</v>
      </c>
      <c r="R173" s="64">
        <v>294</v>
      </c>
      <c r="S173" s="64">
        <v>284</v>
      </c>
      <c r="T173" s="64">
        <v>259</v>
      </c>
    </row>
    <row r="174" spans="1:20" x14ac:dyDescent="0.25">
      <c r="A174">
        <v>2022</v>
      </c>
      <c r="B174">
        <v>458704</v>
      </c>
      <c r="C174" t="s">
        <v>319</v>
      </c>
      <c r="D174" t="s">
        <v>432</v>
      </c>
      <c r="E174" t="s">
        <v>498</v>
      </c>
      <c r="F174" t="s">
        <v>15</v>
      </c>
      <c r="G174" s="23">
        <v>9</v>
      </c>
      <c r="H174" s="23">
        <v>19</v>
      </c>
      <c r="I174" s="23">
        <v>57</v>
      </c>
      <c r="J174" s="1">
        <v>2379.5439999999999</v>
      </c>
      <c r="K174" s="1">
        <v>264.39377777777776</v>
      </c>
      <c r="L174" s="62">
        <v>2.1111111111111112</v>
      </c>
      <c r="M174" s="62">
        <v>3</v>
      </c>
      <c r="N174" s="1">
        <v>980.84400000000005</v>
      </c>
      <c r="O174" s="61">
        <v>0.41219830354051035</v>
      </c>
      <c r="P174" s="6">
        <v>709.84400000000005</v>
      </c>
      <c r="Q174" s="61">
        <v>0.29831093688538646</v>
      </c>
      <c r="R174" s="64">
        <v>332</v>
      </c>
      <c r="S174" s="64">
        <v>306</v>
      </c>
      <c r="T174" s="64">
        <v>264</v>
      </c>
    </row>
    <row r="175" spans="1:20" x14ac:dyDescent="0.25">
      <c r="A175">
        <v>2022</v>
      </c>
      <c r="B175">
        <v>459139</v>
      </c>
      <c r="C175" t="s">
        <v>237</v>
      </c>
      <c r="D175" t="s">
        <v>431</v>
      </c>
      <c r="E175" t="s">
        <v>501</v>
      </c>
      <c r="F175" t="s">
        <v>4</v>
      </c>
      <c r="G175" s="23">
        <v>157</v>
      </c>
      <c r="H175" s="23">
        <v>752</v>
      </c>
      <c r="I175" s="23">
        <v>5140</v>
      </c>
      <c r="J175" s="1">
        <v>190391.264</v>
      </c>
      <c r="K175" s="1">
        <v>1212.6832101910827</v>
      </c>
      <c r="L175" s="62">
        <v>4.7898089171974521</v>
      </c>
      <c r="M175" s="62">
        <v>6.8351063829787231</v>
      </c>
      <c r="N175" s="1">
        <v>26260.864000000001</v>
      </c>
      <c r="O175" s="61">
        <v>0.13793103448275862</v>
      </c>
      <c r="P175" s="6">
        <v>20331.664000000001</v>
      </c>
      <c r="Q175" s="61">
        <v>0.10678884930350586</v>
      </c>
      <c r="R175" s="64">
        <v>15</v>
      </c>
      <c r="S175" s="64">
        <v>26</v>
      </c>
      <c r="T175" s="64">
        <v>24</v>
      </c>
    </row>
    <row r="176" spans="1:20" x14ac:dyDescent="0.25">
      <c r="A176">
        <v>2022</v>
      </c>
      <c r="B176">
        <v>461878</v>
      </c>
      <c r="C176" t="s">
        <v>383</v>
      </c>
      <c r="D176" t="s">
        <v>435</v>
      </c>
      <c r="E176" t="s">
        <v>505</v>
      </c>
      <c r="F176" t="s">
        <v>15</v>
      </c>
      <c r="G176" s="23">
        <v>135</v>
      </c>
      <c r="H176" s="23">
        <v>207</v>
      </c>
      <c r="I176" s="23">
        <v>852</v>
      </c>
      <c r="J176" s="1">
        <v>39331.785600000003</v>
      </c>
      <c r="K176" s="1">
        <v>291.34656000000001</v>
      </c>
      <c r="L176" s="62">
        <v>1.5333333333333334</v>
      </c>
      <c r="M176" s="62">
        <v>4.1159420289855069</v>
      </c>
      <c r="N176" s="1">
        <v>11733.035599999999</v>
      </c>
      <c r="O176" s="61">
        <v>0.29830925347055687</v>
      </c>
      <c r="P176" s="6">
        <v>6749.2856000000002</v>
      </c>
      <c r="Q176" s="61">
        <v>0.17159875904540678</v>
      </c>
      <c r="R176" s="64">
        <v>102</v>
      </c>
      <c r="S176" s="64">
        <v>76</v>
      </c>
      <c r="T176" s="64">
        <v>75</v>
      </c>
    </row>
    <row r="177" spans="1:20" x14ac:dyDescent="0.25">
      <c r="A177">
        <v>2022</v>
      </c>
      <c r="B177">
        <v>463072</v>
      </c>
      <c r="C177" t="s">
        <v>125</v>
      </c>
      <c r="D177" t="s">
        <v>435</v>
      </c>
      <c r="E177" t="s">
        <v>521</v>
      </c>
      <c r="F177" t="s">
        <v>15</v>
      </c>
      <c r="G177" s="23">
        <v>84</v>
      </c>
      <c r="H177" s="23">
        <v>291</v>
      </c>
      <c r="I177" s="23">
        <v>1093</v>
      </c>
      <c r="J177" s="1">
        <v>49227.890399999997</v>
      </c>
      <c r="K177" s="1">
        <v>586.04631428571429</v>
      </c>
      <c r="L177" s="62">
        <v>3.4642857142857144</v>
      </c>
      <c r="M177" s="62">
        <v>3.7560137457044673</v>
      </c>
      <c r="N177" s="1">
        <v>13850.940399999999</v>
      </c>
      <c r="O177" s="61">
        <v>0.28136367996789075</v>
      </c>
      <c r="P177" s="6">
        <v>10550.910400000001</v>
      </c>
      <c r="Q177" s="61">
        <v>0.21432790059189702</v>
      </c>
      <c r="R177" s="64">
        <v>96</v>
      </c>
      <c r="S177" s="64">
        <v>64</v>
      </c>
      <c r="T177" s="64">
        <v>53</v>
      </c>
    </row>
    <row r="178" spans="1:20" x14ac:dyDescent="0.25">
      <c r="A178">
        <v>2022</v>
      </c>
      <c r="B178">
        <v>465325</v>
      </c>
      <c r="C178" t="s">
        <v>126</v>
      </c>
      <c r="D178" t="s">
        <v>430</v>
      </c>
      <c r="E178" t="s">
        <v>518</v>
      </c>
      <c r="F178" t="s">
        <v>15</v>
      </c>
      <c r="G178" s="23">
        <v>3</v>
      </c>
      <c r="H178" s="23">
        <v>3</v>
      </c>
      <c r="I178" s="23">
        <v>14</v>
      </c>
      <c r="J178" s="1">
        <v>823.88800000000003</v>
      </c>
      <c r="K178" s="1">
        <v>274.62933333333336</v>
      </c>
      <c r="L178" s="62">
        <v>1</v>
      </c>
      <c r="M178" s="62">
        <v>4.666666666666667</v>
      </c>
      <c r="N178" s="1">
        <v>360.88799999999998</v>
      </c>
      <c r="O178" s="61">
        <v>0.43803041190064662</v>
      </c>
      <c r="P178" s="6">
        <v>258.28800000000001</v>
      </c>
      <c r="Q178" s="61">
        <v>0.31349892218359776</v>
      </c>
      <c r="R178" s="64">
        <v>368</v>
      </c>
      <c r="S178" s="64">
        <v>358</v>
      </c>
      <c r="T178" s="64">
        <v>319</v>
      </c>
    </row>
    <row r="179" spans="1:20" x14ac:dyDescent="0.25">
      <c r="A179">
        <v>2022</v>
      </c>
      <c r="B179">
        <v>466132</v>
      </c>
      <c r="C179" t="s">
        <v>127</v>
      </c>
      <c r="D179" t="s">
        <v>434</v>
      </c>
      <c r="E179" t="s">
        <v>508</v>
      </c>
      <c r="F179" t="s">
        <v>15</v>
      </c>
      <c r="G179" s="23">
        <v>49</v>
      </c>
      <c r="H179" s="23">
        <v>159</v>
      </c>
      <c r="I179" s="23">
        <v>554</v>
      </c>
      <c r="J179" s="1">
        <v>19872.96</v>
      </c>
      <c r="K179" s="1">
        <v>405.57061224489792</v>
      </c>
      <c r="L179" s="62">
        <v>3.2448979591836733</v>
      </c>
      <c r="M179" s="62">
        <v>3.4842767295597485</v>
      </c>
      <c r="N179" s="1">
        <v>3312.16</v>
      </c>
      <c r="O179" s="61">
        <v>0.16666666666666666</v>
      </c>
      <c r="P179" s="6">
        <v>1573.11</v>
      </c>
      <c r="Q179" s="61">
        <v>7.9158313608038253E-2</v>
      </c>
      <c r="R179" s="64">
        <v>142</v>
      </c>
      <c r="S179" s="64">
        <v>177</v>
      </c>
      <c r="T179" s="64">
        <v>192</v>
      </c>
    </row>
    <row r="180" spans="1:20" x14ac:dyDescent="0.25">
      <c r="A180">
        <v>2022</v>
      </c>
      <c r="B180">
        <v>466514</v>
      </c>
      <c r="C180" t="s">
        <v>128</v>
      </c>
      <c r="D180" t="s">
        <v>432</v>
      </c>
      <c r="E180" t="s">
        <v>498</v>
      </c>
      <c r="F180" t="s">
        <v>15</v>
      </c>
      <c r="G180" s="23">
        <v>105</v>
      </c>
      <c r="H180" s="23">
        <v>327</v>
      </c>
      <c r="I180" s="23">
        <v>1413</v>
      </c>
      <c r="J180" s="1">
        <v>49725.603000000003</v>
      </c>
      <c r="K180" s="1">
        <v>473.57717142857143</v>
      </c>
      <c r="L180" s="62">
        <v>3.1142857142857143</v>
      </c>
      <c r="M180" s="62">
        <v>4.3211009174311927</v>
      </c>
      <c r="N180" s="1">
        <v>6106.6530000000002</v>
      </c>
      <c r="O180" s="61">
        <v>0.12280701754385964</v>
      </c>
      <c r="P180" s="6">
        <v>2842.1530000000098</v>
      </c>
      <c r="Q180" s="61">
        <v>5.7156732719762286E-2</v>
      </c>
      <c r="R180" s="64">
        <v>95</v>
      </c>
      <c r="S180" s="64">
        <v>128</v>
      </c>
      <c r="T180" s="64">
        <v>144</v>
      </c>
    </row>
    <row r="181" spans="1:20" x14ac:dyDescent="0.25">
      <c r="A181">
        <v>2022</v>
      </c>
      <c r="B181">
        <v>466846</v>
      </c>
      <c r="C181" t="s">
        <v>129</v>
      </c>
      <c r="D181" t="s">
        <v>432</v>
      </c>
      <c r="E181" t="s">
        <v>498</v>
      </c>
      <c r="F181" t="s">
        <v>15</v>
      </c>
      <c r="G181" s="23">
        <v>7</v>
      </c>
      <c r="H181" s="23">
        <v>11</v>
      </c>
      <c r="I181" s="23">
        <v>38</v>
      </c>
      <c r="J181" s="1">
        <v>2469.8388</v>
      </c>
      <c r="K181" s="1">
        <v>352.83411428571429</v>
      </c>
      <c r="L181" s="62">
        <v>1.5714285714285714</v>
      </c>
      <c r="M181" s="62">
        <v>3.4545454545454546</v>
      </c>
      <c r="N181" s="1">
        <v>656.78880000000004</v>
      </c>
      <c r="O181" s="61">
        <v>0.26592375178493433</v>
      </c>
      <c r="P181" s="6">
        <v>449.78879999999998</v>
      </c>
      <c r="Q181" s="61">
        <v>0.18211261398922066</v>
      </c>
      <c r="R181" s="64">
        <v>328</v>
      </c>
      <c r="S181" s="64">
        <v>334</v>
      </c>
      <c r="T181" s="64">
        <v>294</v>
      </c>
    </row>
    <row r="182" spans="1:20" x14ac:dyDescent="0.25">
      <c r="A182">
        <v>2022</v>
      </c>
      <c r="B182">
        <v>469339</v>
      </c>
      <c r="C182" t="s">
        <v>130</v>
      </c>
      <c r="D182" t="s">
        <v>430</v>
      </c>
      <c r="E182" t="s">
        <v>518</v>
      </c>
      <c r="F182" t="s">
        <v>4</v>
      </c>
      <c r="G182" s="23">
        <v>87</v>
      </c>
      <c r="H182" s="23">
        <v>197</v>
      </c>
      <c r="I182" s="23">
        <v>560</v>
      </c>
      <c r="J182" s="1">
        <v>27583.52</v>
      </c>
      <c r="K182" s="1">
        <v>317.05195402298853</v>
      </c>
      <c r="L182" s="62">
        <v>2.264367816091954</v>
      </c>
      <c r="M182" s="62">
        <v>2.8426395939086295</v>
      </c>
      <c r="N182" s="1">
        <v>9646.82</v>
      </c>
      <c r="O182" s="61">
        <v>0.34973128882753179</v>
      </c>
      <c r="P182" s="6">
        <v>6751.82</v>
      </c>
      <c r="Q182" s="61">
        <v>0.24477731631060864</v>
      </c>
      <c r="R182" s="64">
        <v>120</v>
      </c>
      <c r="S182" s="64">
        <v>91</v>
      </c>
      <c r="T182" s="64">
        <v>74</v>
      </c>
    </row>
    <row r="183" spans="1:20" x14ac:dyDescent="0.25">
      <c r="A183">
        <v>2022</v>
      </c>
      <c r="B183">
        <v>470647</v>
      </c>
      <c r="C183" t="s">
        <v>131</v>
      </c>
      <c r="D183" t="s">
        <v>433</v>
      </c>
      <c r="E183" t="s">
        <v>519</v>
      </c>
      <c r="F183" t="s">
        <v>15</v>
      </c>
      <c r="G183" s="23">
        <v>50</v>
      </c>
      <c r="H183" s="23">
        <v>68</v>
      </c>
      <c r="I183" s="23">
        <v>212</v>
      </c>
      <c r="J183" s="1">
        <v>11175.103999999999</v>
      </c>
      <c r="K183" s="1">
        <v>223.50207999999998</v>
      </c>
      <c r="L183" s="62">
        <v>1.36</v>
      </c>
      <c r="M183" s="62">
        <v>3.1176470588235294</v>
      </c>
      <c r="N183" s="1">
        <v>3967.9540000000002</v>
      </c>
      <c r="O183" s="61">
        <v>0.35507087898242384</v>
      </c>
      <c r="P183" s="6">
        <v>2343.154</v>
      </c>
      <c r="Q183" s="61">
        <v>0.20967625894130382</v>
      </c>
      <c r="R183" s="64">
        <v>179</v>
      </c>
      <c r="S183" s="64">
        <v>163</v>
      </c>
      <c r="T183" s="64">
        <v>161</v>
      </c>
    </row>
    <row r="184" spans="1:20" x14ac:dyDescent="0.25">
      <c r="A184">
        <v>2022</v>
      </c>
      <c r="B184">
        <v>476374</v>
      </c>
      <c r="C184" t="s">
        <v>132</v>
      </c>
      <c r="D184" t="s">
        <v>433</v>
      </c>
      <c r="E184" t="s">
        <v>519</v>
      </c>
      <c r="F184" t="s">
        <v>15</v>
      </c>
      <c r="G184" s="23">
        <v>10</v>
      </c>
      <c r="H184" s="23">
        <v>23</v>
      </c>
      <c r="I184" s="23">
        <v>50</v>
      </c>
      <c r="J184" s="1">
        <v>2514</v>
      </c>
      <c r="K184" s="1">
        <v>251.4</v>
      </c>
      <c r="L184" s="62">
        <v>2.2999999999999998</v>
      </c>
      <c r="M184" s="62">
        <v>2.1739130434782608</v>
      </c>
      <c r="N184" s="1">
        <v>971.05</v>
      </c>
      <c r="O184" s="61">
        <v>0.38625696101829754</v>
      </c>
      <c r="P184" s="6">
        <v>636.29999999999995</v>
      </c>
      <c r="Q184" s="61">
        <v>0.25310262529832933</v>
      </c>
      <c r="R184" s="64">
        <v>325</v>
      </c>
      <c r="S184" s="64">
        <v>309</v>
      </c>
      <c r="T184" s="64">
        <v>268</v>
      </c>
    </row>
    <row r="185" spans="1:20" x14ac:dyDescent="0.25">
      <c r="A185">
        <v>2022</v>
      </c>
      <c r="B185">
        <v>478552</v>
      </c>
      <c r="C185" t="s">
        <v>400</v>
      </c>
      <c r="D185" t="s">
        <v>432</v>
      </c>
      <c r="E185" t="s">
        <v>498</v>
      </c>
      <c r="F185" t="s">
        <v>15</v>
      </c>
      <c r="G185" s="23">
        <v>18</v>
      </c>
      <c r="H185" s="23">
        <v>36</v>
      </c>
      <c r="I185" s="23">
        <v>90</v>
      </c>
      <c r="J185" s="1">
        <v>3625.9920000000002</v>
      </c>
      <c r="K185" s="1">
        <v>201.44400000000002</v>
      </c>
      <c r="L185" s="62">
        <v>2</v>
      </c>
      <c r="M185" s="62">
        <v>2.5</v>
      </c>
      <c r="N185" s="1">
        <v>914.04200000000003</v>
      </c>
      <c r="O185" s="61">
        <v>0.25208053409935821</v>
      </c>
      <c r="P185" s="6">
        <v>374.04199999999997</v>
      </c>
      <c r="Q185" s="61">
        <v>0.10315577088973168</v>
      </c>
      <c r="R185" s="64">
        <v>301</v>
      </c>
      <c r="S185" s="64">
        <v>313</v>
      </c>
      <c r="T185" s="64">
        <v>304</v>
      </c>
    </row>
    <row r="186" spans="1:20" x14ac:dyDescent="0.25">
      <c r="A186">
        <v>2022</v>
      </c>
      <c r="B186">
        <v>481214</v>
      </c>
      <c r="C186" t="s">
        <v>274</v>
      </c>
      <c r="D186" t="s">
        <v>432</v>
      </c>
      <c r="E186" t="s">
        <v>500</v>
      </c>
      <c r="F186" t="s">
        <v>4</v>
      </c>
      <c r="G186" s="23">
        <v>199</v>
      </c>
      <c r="H186" s="23">
        <v>657</v>
      </c>
      <c r="I186" s="23">
        <v>3496</v>
      </c>
      <c r="J186" s="1">
        <v>147739.92800000001</v>
      </c>
      <c r="K186" s="1">
        <v>742.41169849246239</v>
      </c>
      <c r="L186" s="62">
        <v>3.3015075376884422</v>
      </c>
      <c r="M186" s="62">
        <v>5.3211567732115679</v>
      </c>
      <c r="N186" s="1">
        <v>37611.478000000003</v>
      </c>
      <c r="O186" s="61">
        <v>0.25457896527470897</v>
      </c>
      <c r="P186" s="6">
        <v>30810.628000000001</v>
      </c>
      <c r="Q186" s="61">
        <v>0.20854638564599814</v>
      </c>
      <c r="R186" s="64">
        <v>30</v>
      </c>
      <c r="S186" s="64">
        <v>12</v>
      </c>
      <c r="T186" s="64">
        <v>9</v>
      </c>
    </row>
    <row r="187" spans="1:20" x14ac:dyDescent="0.25">
      <c r="A187">
        <v>2022</v>
      </c>
      <c r="B187">
        <v>484340</v>
      </c>
      <c r="C187" t="s">
        <v>133</v>
      </c>
      <c r="D187" t="s">
        <v>430</v>
      </c>
      <c r="E187" t="s">
        <v>518</v>
      </c>
      <c r="F187" t="s">
        <v>15</v>
      </c>
      <c r="G187" s="23">
        <v>28</v>
      </c>
      <c r="H187" s="23">
        <v>63</v>
      </c>
      <c r="I187" s="23">
        <v>143</v>
      </c>
      <c r="J187" s="1">
        <v>6373.2560000000003</v>
      </c>
      <c r="K187" s="1">
        <v>227.61628571428574</v>
      </c>
      <c r="L187" s="62">
        <v>2.25</v>
      </c>
      <c r="M187" s="62">
        <v>2.2698412698412698</v>
      </c>
      <c r="N187" s="1">
        <v>2396.6060000000002</v>
      </c>
      <c r="O187" s="61">
        <v>0.37604106911757507</v>
      </c>
      <c r="P187" s="6">
        <v>1397.0060000000001</v>
      </c>
      <c r="Q187" s="61">
        <v>0.21919816181869989</v>
      </c>
      <c r="R187" s="64">
        <v>248</v>
      </c>
      <c r="S187" s="64">
        <v>220</v>
      </c>
      <c r="T187" s="64">
        <v>206</v>
      </c>
    </row>
    <row r="188" spans="1:20" x14ac:dyDescent="0.25">
      <c r="A188">
        <v>2022</v>
      </c>
      <c r="B188">
        <v>495647</v>
      </c>
      <c r="C188" t="s">
        <v>134</v>
      </c>
      <c r="D188" t="s">
        <v>432</v>
      </c>
      <c r="E188" t="s">
        <v>500</v>
      </c>
      <c r="F188" t="s">
        <v>4</v>
      </c>
      <c r="G188" s="23">
        <v>153</v>
      </c>
      <c r="H188" s="23">
        <v>334</v>
      </c>
      <c r="I188" s="23">
        <v>1285</v>
      </c>
      <c r="J188" s="1">
        <v>55318.811000000002</v>
      </c>
      <c r="K188" s="1">
        <v>361.56085620915036</v>
      </c>
      <c r="L188" s="62">
        <v>2.1830065359477122</v>
      </c>
      <c r="M188" s="62">
        <v>3.8473053892215567</v>
      </c>
      <c r="N188" s="1">
        <v>17707.061000000002</v>
      </c>
      <c r="O188" s="61">
        <v>0.32009113500288355</v>
      </c>
      <c r="P188" s="6">
        <v>13000.361000000001</v>
      </c>
      <c r="Q188" s="61">
        <v>0.23500796139671187</v>
      </c>
      <c r="R188" s="64">
        <v>87</v>
      </c>
      <c r="S188" s="64">
        <v>49</v>
      </c>
      <c r="T188" s="64">
        <v>41</v>
      </c>
    </row>
    <row r="189" spans="1:20" x14ac:dyDescent="0.25">
      <c r="A189">
        <v>2022</v>
      </c>
      <c r="B189">
        <v>497086</v>
      </c>
      <c r="C189" t="s">
        <v>135</v>
      </c>
      <c r="D189" t="s">
        <v>431</v>
      </c>
      <c r="E189" t="s">
        <v>524</v>
      </c>
      <c r="F189" t="s">
        <v>15</v>
      </c>
      <c r="G189" s="23">
        <v>39</v>
      </c>
      <c r="H189" s="23">
        <v>84</v>
      </c>
      <c r="I189" s="23">
        <v>201</v>
      </c>
      <c r="J189" s="1">
        <v>9807.9920000000002</v>
      </c>
      <c r="K189" s="1">
        <v>251.48697435897435</v>
      </c>
      <c r="L189" s="62">
        <v>2.1538461538461537</v>
      </c>
      <c r="M189" s="62">
        <v>2.3928571428571428</v>
      </c>
      <c r="N189" s="1">
        <v>3709.3420000000001</v>
      </c>
      <c r="O189" s="61">
        <v>0.37819586312876274</v>
      </c>
      <c r="P189" s="6">
        <v>2407.942</v>
      </c>
      <c r="Q189" s="61">
        <v>0.2455081529430285</v>
      </c>
      <c r="R189" s="64">
        <v>193</v>
      </c>
      <c r="S189" s="64">
        <v>170</v>
      </c>
      <c r="T189" s="64">
        <v>159</v>
      </c>
    </row>
    <row r="190" spans="1:20" x14ac:dyDescent="0.25">
      <c r="A190">
        <v>2022</v>
      </c>
      <c r="B190">
        <v>499295</v>
      </c>
      <c r="C190" t="s">
        <v>48</v>
      </c>
      <c r="D190" t="s">
        <v>432</v>
      </c>
      <c r="E190" t="s">
        <v>493</v>
      </c>
      <c r="F190" t="s">
        <v>4</v>
      </c>
      <c r="G190" s="23">
        <v>347</v>
      </c>
      <c r="H190" s="23">
        <v>1799</v>
      </c>
      <c r="I190" s="23">
        <v>9600</v>
      </c>
      <c r="J190" s="1">
        <v>373560.85</v>
      </c>
      <c r="K190" s="1">
        <v>1076.544236311239</v>
      </c>
      <c r="L190" s="62">
        <v>5.184438040345821</v>
      </c>
      <c r="M190" s="62">
        <v>5.336297943301834</v>
      </c>
      <c r="N190" s="1">
        <v>74794</v>
      </c>
      <c r="O190" s="61">
        <v>0.20021905400418702</v>
      </c>
      <c r="P190" s="6">
        <v>62611.199999999997</v>
      </c>
      <c r="Q190" s="61">
        <v>0.1676064287786046</v>
      </c>
      <c r="R190" s="64">
        <v>4</v>
      </c>
      <c r="S190" s="64">
        <v>1</v>
      </c>
      <c r="T190" s="64">
        <v>2</v>
      </c>
    </row>
    <row r="191" spans="1:20" x14ac:dyDescent="0.25">
      <c r="A191">
        <v>2022</v>
      </c>
      <c r="B191">
        <v>504704</v>
      </c>
      <c r="C191" t="s">
        <v>138</v>
      </c>
      <c r="D191" t="s">
        <v>435</v>
      </c>
      <c r="E191" t="s">
        <v>505</v>
      </c>
      <c r="F191" t="s">
        <v>15</v>
      </c>
      <c r="G191" s="23">
        <v>97</v>
      </c>
      <c r="H191" s="23">
        <v>295</v>
      </c>
      <c r="I191" s="23">
        <v>989</v>
      </c>
      <c r="J191" s="1">
        <v>36889.56</v>
      </c>
      <c r="K191" s="1">
        <v>380.3047422680412</v>
      </c>
      <c r="L191" s="62">
        <v>3.0412371134020617</v>
      </c>
      <c r="M191" s="62">
        <v>3.3525423728813561</v>
      </c>
      <c r="N191" s="1">
        <v>6148.26</v>
      </c>
      <c r="O191" s="61">
        <v>0.16666666666666669</v>
      </c>
      <c r="P191" s="6">
        <v>2388.23</v>
      </c>
      <c r="Q191" s="61">
        <v>6.4739996898851598E-2</v>
      </c>
      <c r="R191" s="64">
        <v>111</v>
      </c>
      <c r="S191" s="64">
        <v>126</v>
      </c>
      <c r="T191" s="64">
        <v>160</v>
      </c>
    </row>
    <row r="192" spans="1:20" x14ac:dyDescent="0.25">
      <c r="A192">
        <v>2022</v>
      </c>
      <c r="B192">
        <v>504855</v>
      </c>
      <c r="C192" t="s">
        <v>139</v>
      </c>
      <c r="D192" t="s">
        <v>433</v>
      </c>
      <c r="E192" t="s">
        <v>502</v>
      </c>
      <c r="F192" t="s">
        <v>15</v>
      </c>
      <c r="G192" s="23">
        <v>49</v>
      </c>
      <c r="H192" s="23">
        <v>129</v>
      </c>
      <c r="I192" s="23">
        <v>413</v>
      </c>
      <c r="J192" s="1">
        <v>17981.508999999998</v>
      </c>
      <c r="K192" s="1">
        <v>366.96957142857138</v>
      </c>
      <c r="L192" s="62">
        <v>2.6326530612244898</v>
      </c>
      <c r="M192" s="62">
        <v>3.2015503875968991</v>
      </c>
      <c r="N192" s="1">
        <v>5170.4089999999997</v>
      </c>
      <c r="O192" s="61">
        <v>0.287540328233854</v>
      </c>
      <c r="P192" s="6">
        <v>3511.7089999999998</v>
      </c>
      <c r="Q192" s="61">
        <v>0.19529556724076941</v>
      </c>
      <c r="R192" s="64">
        <v>145</v>
      </c>
      <c r="S192" s="64">
        <v>141</v>
      </c>
      <c r="T192" s="64">
        <v>125</v>
      </c>
    </row>
    <row r="193" spans="1:20" x14ac:dyDescent="0.25">
      <c r="A193">
        <v>2022</v>
      </c>
      <c r="B193">
        <v>507312</v>
      </c>
      <c r="C193" t="s">
        <v>322</v>
      </c>
      <c r="D193" t="s">
        <v>435</v>
      </c>
      <c r="E193" t="s">
        <v>525</v>
      </c>
      <c r="F193" t="s">
        <v>15</v>
      </c>
      <c r="G193" s="23">
        <v>39</v>
      </c>
      <c r="H193" s="23">
        <v>77</v>
      </c>
      <c r="I193" s="23">
        <v>212</v>
      </c>
      <c r="J193" s="1">
        <v>8927.1039999999994</v>
      </c>
      <c r="K193" s="1">
        <v>228.90010256410255</v>
      </c>
      <c r="L193" s="62">
        <v>1.9743589743589745</v>
      </c>
      <c r="M193" s="62">
        <v>2.7532467532467533</v>
      </c>
      <c r="N193" s="1">
        <v>3396.5039999999999</v>
      </c>
      <c r="O193" s="61">
        <v>0.38047097916636796</v>
      </c>
      <c r="P193" s="6">
        <v>1935.874</v>
      </c>
      <c r="Q193" s="61">
        <v>0.21685352831108501</v>
      </c>
      <c r="R193" s="64">
        <v>203</v>
      </c>
      <c r="S193" s="64">
        <v>173</v>
      </c>
      <c r="T193" s="64">
        <v>178</v>
      </c>
    </row>
    <row r="194" spans="1:20" x14ac:dyDescent="0.25">
      <c r="A194">
        <v>2022</v>
      </c>
      <c r="B194">
        <v>510508</v>
      </c>
      <c r="C194" t="s">
        <v>324</v>
      </c>
      <c r="D194" t="s">
        <v>435</v>
      </c>
      <c r="E194" t="s">
        <v>525</v>
      </c>
      <c r="F194" t="s">
        <v>15</v>
      </c>
      <c r="G194" s="23">
        <v>5</v>
      </c>
      <c r="H194" s="23">
        <v>20</v>
      </c>
      <c r="I194" s="23">
        <v>29</v>
      </c>
      <c r="J194" s="1">
        <v>1472.568</v>
      </c>
      <c r="K194" s="1">
        <v>294.5136</v>
      </c>
      <c r="L194" s="62">
        <v>4</v>
      </c>
      <c r="M194" s="62">
        <v>1.45</v>
      </c>
      <c r="N194" s="1">
        <v>498.26799999999997</v>
      </c>
      <c r="O194" s="61">
        <v>0.33836671719064926</v>
      </c>
      <c r="P194" s="6">
        <v>298.88799999999998</v>
      </c>
      <c r="Q194" s="61">
        <v>0.20297059286905594</v>
      </c>
      <c r="R194" s="64">
        <v>357</v>
      </c>
      <c r="S194" s="64">
        <v>346</v>
      </c>
      <c r="T194" s="64">
        <v>315</v>
      </c>
    </row>
    <row r="195" spans="1:20" x14ac:dyDescent="0.25">
      <c r="A195">
        <v>2022</v>
      </c>
      <c r="B195">
        <v>519375</v>
      </c>
      <c r="C195" t="s">
        <v>321</v>
      </c>
      <c r="D195" t="s">
        <v>432</v>
      </c>
      <c r="E195" t="s">
        <v>498</v>
      </c>
      <c r="F195" t="s">
        <v>15</v>
      </c>
      <c r="G195" s="23">
        <v>46</v>
      </c>
      <c r="H195" s="23">
        <v>89</v>
      </c>
      <c r="I195" s="23">
        <v>224</v>
      </c>
      <c r="J195" s="1">
        <v>10194.8024</v>
      </c>
      <c r="K195" s="1">
        <v>221.62613913043478</v>
      </c>
      <c r="L195" s="62">
        <v>1.9347826086956521</v>
      </c>
      <c r="M195" s="62">
        <v>2.5168539325842696</v>
      </c>
      <c r="N195" s="1">
        <v>3032.1024000000002</v>
      </c>
      <c r="O195" s="61">
        <v>0.29741649529175768</v>
      </c>
      <c r="P195" s="6">
        <v>1656.1024</v>
      </c>
      <c r="Q195" s="61">
        <v>0.1624457576539198</v>
      </c>
      <c r="R195" s="64">
        <v>188</v>
      </c>
      <c r="S195" s="64">
        <v>196</v>
      </c>
      <c r="T195" s="64">
        <v>186</v>
      </c>
    </row>
    <row r="196" spans="1:20" x14ac:dyDescent="0.25">
      <c r="A196">
        <v>2022</v>
      </c>
      <c r="B196">
        <v>521200</v>
      </c>
      <c r="C196" t="s">
        <v>377</v>
      </c>
      <c r="D196" t="s">
        <v>432</v>
      </c>
      <c r="E196" t="s">
        <v>498</v>
      </c>
      <c r="F196" t="s">
        <v>15</v>
      </c>
      <c r="G196" s="23">
        <v>42</v>
      </c>
      <c r="H196" s="23">
        <v>61</v>
      </c>
      <c r="I196" s="23">
        <v>237</v>
      </c>
      <c r="J196" s="1">
        <v>10763.7336</v>
      </c>
      <c r="K196" s="1">
        <v>256.27937142857144</v>
      </c>
      <c r="L196" s="62">
        <v>1.4523809523809523</v>
      </c>
      <c r="M196" s="62">
        <v>3.8852459016393444</v>
      </c>
      <c r="N196" s="1">
        <v>3233.9335999999998</v>
      </c>
      <c r="O196" s="61">
        <v>0.30044719798713709</v>
      </c>
      <c r="P196" s="6">
        <v>1996.9336000000001</v>
      </c>
      <c r="Q196" s="61">
        <v>0.18552424968971734</v>
      </c>
      <c r="R196" s="64">
        <v>185</v>
      </c>
      <c r="S196" s="64">
        <v>180</v>
      </c>
      <c r="T196" s="64">
        <v>173</v>
      </c>
    </row>
    <row r="197" spans="1:20" x14ac:dyDescent="0.25">
      <c r="A197">
        <v>2022</v>
      </c>
      <c r="B197">
        <v>522997</v>
      </c>
      <c r="C197" t="s">
        <v>140</v>
      </c>
      <c r="D197" t="s">
        <v>433</v>
      </c>
      <c r="E197" t="s">
        <v>502</v>
      </c>
      <c r="F197" t="s">
        <v>15</v>
      </c>
      <c r="G197" s="23">
        <v>14</v>
      </c>
      <c r="H197" s="23">
        <v>37</v>
      </c>
      <c r="I197" s="23">
        <v>73</v>
      </c>
      <c r="J197" s="1">
        <v>1930.32</v>
      </c>
      <c r="K197" s="1">
        <v>137.88</v>
      </c>
      <c r="L197" s="62">
        <v>2.6428571428571428</v>
      </c>
      <c r="M197" s="62">
        <v>1.972972972972973</v>
      </c>
      <c r="N197" s="1">
        <v>321.72000000000003</v>
      </c>
      <c r="O197" s="61">
        <v>0.16666666666666669</v>
      </c>
      <c r="P197" s="6">
        <v>-152.43</v>
      </c>
      <c r="Q197" s="61">
        <v>-7.8966181772970295E-2</v>
      </c>
      <c r="R197" s="64">
        <v>343</v>
      </c>
      <c r="S197" s="64">
        <v>362</v>
      </c>
      <c r="T197" s="64">
        <v>367</v>
      </c>
    </row>
    <row r="198" spans="1:20" x14ac:dyDescent="0.25">
      <c r="A198">
        <v>2022</v>
      </c>
      <c r="B198">
        <v>529212</v>
      </c>
      <c r="C198" t="s">
        <v>141</v>
      </c>
      <c r="D198" t="s">
        <v>434</v>
      </c>
      <c r="E198" t="s">
        <v>508</v>
      </c>
      <c r="F198" t="s">
        <v>4</v>
      </c>
      <c r="G198" s="23">
        <v>142</v>
      </c>
      <c r="H198" s="23">
        <v>382</v>
      </c>
      <c r="I198" s="23">
        <v>1299</v>
      </c>
      <c r="J198" s="1">
        <v>58957.287400000001</v>
      </c>
      <c r="K198" s="1">
        <v>415.19216478873238</v>
      </c>
      <c r="L198" s="62">
        <v>2.6901408450704225</v>
      </c>
      <c r="M198" s="62">
        <v>3.4005235602094239</v>
      </c>
      <c r="N198" s="1">
        <v>19053.6374</v>
      </c>
      <c r="O198" s="61">
        <v>0.32317696828093889</v>
      </c>
      <c r="P198" s="6">
        <v>14053.5874</v>
      </c>
      <c r="Q198" s="61">
        <v>0.23836896200214258</v>
      </c>
      <c r="R198" s="64">
        <v>78</v>
      </c>
      <c r="S198" s="64">
        <v>46</v>
      </c>
      <c r="T198" s="64">
        <v>38</v>
      </c>
    </row>
    <row r="199" spans="1:20" x14ac:dyDescent="0.25">
      <c r="A199">
        <v>2022</v>
      </c>
      <c r="B199">
        <v>531401</v>
      </c>
      <c r="C199" t="s">
        <v>323</v>
      </c>
      <c r="D199" t="s">
        <v>430</v>
      </c>
      <c r="E199" t="s">
        <v>514</v>
      </c>
      <c r="F199" t="s">
        <v>15</v>
      </c>
      <c r="G199" s="23">
        <v>81</v>
      </c>
      <c r="H199" s="23">
        <v>176</v>
      </c>
      <c r="I199" s="23">
        <v>631</v>
      </c>
      <c r="J199" s="1">
        <v>23255.056799999998</v>
      </c>
      <c r="K199" s="1">
        <v>287.09946666666667</v>
      </c>
      <c r="L199" s="62">
        <v>2.1728395061728394</v>
      </c>
      <c r="M199" s="62">
        <v>3.5852272727272729</v>
      </c>
      <c r="N199" s="1">
        <v>6894.6567999999997</v>
      </c>
      <c r="O199" s="61">
        <v>0.29647989507383188</v>
      </c>
      <c r="P199" s="6">
        <v>4012.8568</v>
      </c>
      <c r="Q199" s="61">
        <v>0.17255846048933324</v>
      </c>
      <c r="R199" s="64">
        <v>134</v>
      </c>
      <c r="S199" s="64">
        <v>122</v>
      </c>
      <c r="T199" s="64">
        <v>109</v>
      </c>
    </row>
    <row r="200" spans="1:20" x14ac:dyDescent="0.25">
      <c r="A200">
        <v>2022</v>
      </c>
      <c r="B200">
        <v>537905</v>
      </c>
      <c r="C200" t="s">
        <v>116</v>
      </c>
      <c r="D200" t="s">
        <v>432</v>
      </c>
      <c r="E200" t="s">
        <v>496</v>
      </c>
      <c r="F200" t="s">
        <v>4</v>
      </c>
      <c r="G200" s="23">
        <v>588</v>
      </c>
      <c r="H200" s="23">
        <v>1952</v>
      </c>
      <c r="I200" s="23">
        <v>9329</v>
      </c>
      <c r="J200" s="1">
        <v>316953.21600000001</v>
      </c>
      <c r="K200" s="1">
        <v>539.03608163265312</v>
      </c>
      <c r="L200" s="62">
        <v>3.3197278911564627</v>
      </c>
      <c r="M200" s="62">
        <v>4.7792008196721314</v>
      </c>
      <c r="N200" s="1">
        <v>23478.016</v>
      </c>
      <c r="O200" s="61">
        <v>7.407407407407407E-2</v>
      </c>
      <c r="P200" s="6">
        <v>3534.8160000000198</v>
      </c>
      <c r="Q200" s="61">
        <v>1.115248504056832E-2</v>
      </c>
      <c r="R200" s="64">
        <v>6</v>
      </c>
      <c r="S200" s="64">
        <v>32</v>
      </c>
      <c r="T200" s="64">
        <v>123</v>
      </c>
    </row>
    <row r="201" spans="1:20" x14ac:dyDescent="0.25">
      <c r="A201">
        <v>2022</v>
      </c>
      <c r="B201">
        <v>539714</v>
      </c>
      <c r="C201" t="s">
        <v>143</v>
      </c>
      <c r="D201" t="s">
        <v>431</v>
      </c>
      <c r="E201" t="s">
        <v>524</v>
      </c>
      <c r="F201" t="s">
        <v>15</v>
      </c>
      <c r="G201" s="23">
        <v>34</v>
      </c>
      <c r="H201" s="23">
        <v>34</v>
      </c>
      <c r="I201" s="23">
        <v>136</v>
      </c>
      <c r="J201" s="1">
        <v>8186.1120000000001</v>
      </c>
      <c r="K201" s="1">
        <v>240.768</v>
      </c>
      <c r="L201" s="62">
        <v>1</v>
      </c>
      <c r="M201" s="62">
        <v>4</v>
      </c>
      <c r="N201" s="1">
        <v>2893.7620000000002</v>
      </c>
      <c r="O201" s="61">
        <v>0.3534965072552147</v>
      </c>
      <c r="P201" s="6">
        <v>1802.3620000000001</v>
      </c>
      <c r="Q201" s="61">
        <v>0.22017314202395472</v>
      </c>
      <c r="R201" s="64">
        <v>217</v>
      </c>
      <c r="S201" s="64">
        <v>202</v>
      </c>
      <c r="T201" s="64">
        <v>182</v>
      </c>
    </row>
    <row r="202" spans="1:20" x14ac:dyDescent="0.25">
      <c r="A202">
        <v>2022</v>
      </c>
      <c r="B202">
        <v>545957</v>
      </c>
      <c r="C202" t="s">
        <v>142</v>
      </c>
      <c r="D202" t="s">
        <v>431</v>
      </c>
      <c r="E202" t="s">
        <v>509</v>
      </c>
      <c r="F202" t="s">
        <v>15</v>
      </c>
      <c r="G202" s="23">
        <v>187</v>
      </c>
      <c r="H202" s="23">
        <v>314</v>
      </c>
      <c r="I202" s="23">
        <v>2827</v>
      </c>
      <c r="J202" s="1">
        <v>97488.764999999999</v>
      </c>
      <c r="K202" s="1">
        <v>521.3302941176471</v>
      </c>
      <c r="L202" s="62">
        <v>1.679144385026738</v>
      </c>
      <c r="M202" s="62">
        <v>9.0031847133757967</v>
      </c>
      <c r="N202" s="1">
        <v>8862.6149999999998</v>
      </c>
      <c r="O202" s="61">
        <v>9.0909090909090912E-2</v>
      </c>
      <c r="P202" s="6">
        <v>2720.2150000000101</v>
      </c>
      <c r="Q202" s="61">
        <v>2.7902856293235537E-2</v>
      </c>
      <c r="R202" s="64">
        <v>47</v>
      </c>
      <c r="S202" s="64">
        <v>98</v>
      </c>
      <c r="T202" s="64">
        <v>151</v>
      </c>
    </row>
    <row r="203" spans="1:20" x14ac:dyDescent="0.25">
      <c r="A203">
        <v>2022</v>
      </c>
      <c r="B203">
        <v>547050</v>
      </c>
      <c r="C203" t="s">
        <v>144</v>
      </c>
      <c r="D203" t="s">
        <v>435</v>
      </c>
      <c r="E203" t="s">
        <v>521</v>
      </c>
      <c r="F203" t="s">
        <v>4</v>
      </c>
      <c r="G203" s="23">
        <v>111</v>
      </c>
      <c r="H203" s="23">
        <v>360</v>
      </c>
      <c r="I203" s="23">
        <v>1433</v>
      </c>
      <c r="J203" s="1">
        <v>54280.32</v>
      </c>
      <c r="K203" s="1">
        <v>489.01189189189188</v>
      </c>
      <c r="L203" s="62">
        <v>3.2432432432432434</v>
      </c>
      <c r="M203" s="62">
        <v>3.9805555555555556</v>
      </c>
      <c r="N203" s="1">
        <v>9046.7199999999993</v>
      </c>
      <c r="O203" s="61">
        <v>0.16666666666666666</v>
      </c>
      <c r="P203" s="6">
        <v>4850.22</v>
      </c>
      <c r="Q203" s="61">
        <v>8.9355036963673029E-2</v>
      </c>
      <c r="R203" s="64">
        <v>90</v>
      </c>
      <c r="S203" s="64">
        <v>96</v>
      </c>
      <c r="T203" s="64">
        <v>100</v>
      </c>
    </row>
    <row r="204" spans="1:20" x14ac:dyDescent="0.25">
      <c r="A204">
        <v>2022</v>
      </c>
      <c r="B204">
        <v>548541</v>
      </c>
      <c r="C204" t="s">
        <v>180</v>
      </c>
      <c r="D204" t="s">
        <v>435</v>
      </c>
      <c r="E204" t="s">
        <v>505</v>
      </c>
      <c r="F204" t="s">
        <v>4</v>
      </c>
      <c r="G204" s="23">
        <v>199</v>
      </c>
      <c r="H204" s="23">
        <v>693</v>
      </c>
      <c r="I204" s="23">
        <v>4454</v>
      </c>
      <c r="J204" s="1">
        <v>167939.4944</v>
      </c>
      <c r="K204" s="1">
        <v>843.91705728643217</v>
      </c>
      <c r="L204" s="62">
        <v>3.4824120603015074</v>
      </c>
      <c r="M204" s="62">
        <v>6.4271284271284275</v>
      </c>
      <c r="N204" s="1">
        <v>32802.244400000003</v>
      </c>
      <c r="O204" s="61">
        <v>0.19532180037336117</v>
      </c>
      <c r="P204" s="6">
        <v>25285.2844</v>
      </c>
      <c r="Q204" s="61">
        <v>0.15056187045421998</v>
      </c>
      <c r="R204" s="64">
        <v>23</v>
      </c>
      <c r="S204" s="64">
        <v>19</v>
      </c>
      <c r="T204" s="64">
        <v>15</v>
      </c>
    </row>
    <row r="205" spans="1:20" x14ac:dyDescent="0.25">
      <c r="A205">
        <v>2022</v>
      </c>
      <c r="B205">
        <v>551554</v>
      </c>
      <c r="C205" t="s">
        <v>145</v>
      </c>
      <c r="D205" t="s">
        <v>434</v>
      </c>
      <c r="E205" t="s">
        <v>513</v>
      </c>
      <c r="F205" t="s">
        <v>15</v>
      </c>
      <c r="G205" s="23">
        <v>249</v>
      </c>
      <c r="H205" s="23">
        <v>475</v>
      </c>
      <c r="I205" s="23">
        <v>1797</v>
      </c>
      <c r="J205" s="1">
        <v>62983.817999999897</v>
      </c>
      <c r="K205" s="1">
        <v>252.94706024096345</v>
      </c>
      <c r="L205" s="62">
        <v>1.9076305220883534</v>
      </c>
      <c r="M205" s="62">
        <v>3.7831578947368421</v>
      </c>
      <c r="N205" s="1">
        <v>10451.168</v>
      </c>
      <c r="O205" s="61">
        <v>0.16593417693414547</v>
      </c>
      <c r="P205" s="6">
        <v>1963.9679999999901</v>
      </c>
      <c r="Q205" s="61">
        <v>3.1182104584386951E-2</v>
      </c>
      <c r="R205" s="64">
        <v>70</v>
      </c>
      <c r="S205" s="64">
        <v>84</v>
      </c>
      <c r="T205" s="64">
        <v>175</v>
      </c>
    </row>
    <row r="206" spans="1:20" x14ac:dyDescent="0.25">
      <c r="A206">
        <v>2022</v>
      </c>
      <c r="B206">
        <v>551613</v>
      </c>
      <c r="C206" t="s">
        <v>146</v>
      </c>
      <c r="D206" t="s">
        <v>432</v>
      </c>
      <c r="E206" t="s">
        <v>510</v>
      </c>
      <c r="F206" t="s">
        <v>15</v>
      </c>
      <c r="G206" s="23">
        <v>92</v>
      </c>
      <c r="H206" s="23">
        <v>322</v>
      </c>
      <c r="I206" s="23">
        <v>1102</v>
      </c>
      <c r="J206" s="1">
        <v>58901.382799999999</v>
      </c>
      <c r="K206" s="1">
        <v>640.23242173913047</v>
      </c>
      <c r="L206" s="62">
        <v>3.5</v>
      </c>
      <c r="M206" s="62">
        <v>3.4223602484472049</v>
      </c>
      <c r="N206" s="1">
        <v>24944.0828</v>
      </c>
      <c r="O206" s="61">
        <v>0.42348891680009931</v>
      </c>
      <c r="P206" s="6">
        <v>22052.0828</v>
      </c>
      <c r="Q206" s="61">
        <v>0.37438989972235426</v>
      </c>
      <c r="R206" s="64">
        <v>80</v>
      </c>
      <c r="S206" s="64">
        <v>28</v>
      </c>
      <c r="T206" s="64">
        <v>19</v>
      </c>
    </row>
    <row r="207" spans="1:20" x14ac:dyDescent="0.25">
      <c r="A207">
        <v>2022</v>
      </c>
      <c r="B207">
        <v>551787</v>
      </c>
      <c r="C207" t="s">
        <v>147</v>
      </c>
      <c r="D207" t="s">
        <v>432</v>
      </c>
      <c r="E207" t="s">
        <v>500</v>
      </c>
      <c r="F207" t="s">
        <v>15</v>
      </c>
      <c r="G207" s="23">
        <v>62</v>
      </c>
      <c r="H207" s="23">
        <v>152</v>
      </c>
      <c r="I207" s="23">
        <v>552</v>
      </c>
      <c r="J207" s="1">
        <v>30482.784</v>
      </c>
      <c r="K207" s="1">
        <v>491.65780645161288</v>
      </c>
      <c r="L207" s="62">
        <v>2.4516129032258065</v>
      </c>
      <c r="M207" s="62">
        <v>3.6315789473684212</v>
      </c>
      <c r="N207" s="1">
        <v>11106.884</v>
      </c>
      <c r="O207" s="61">
        <v>0.36436580070901659</v>
      </c>
      <c r="P207" s="6">
        <v>9221.384</v>
      </c>
      <c r="Q207" s="61">
        <v>0.30251121419880811</v>
      </c>
      <c r="R207" s="64">
        <v>116</v>
      </c>
      <c r="S207" s="64">
        <v>78</v>
      </c>
      <c r="T207" s="64">
        <v>56</v>
      </c>
    </row>
    <row r="208" spans="1:20" x14ac:dyDescent="0.25">
      <c r="A208">
        <v>2022</v>
      </c>
      <c r="B208">
        <v>552357</v>
      </c>
      <c r="C208" t="s">
        <v>325</v>
      </c>
      <c r="D208" t="s">
        <v>431</v>
      </c>
      <c r="E208" t="s">
        <v>524</v>
      </c>
      <c r="F208" t="s">
        <v>15</v>
      </c>
      <c r="G208" s="23">
        <v>19</v>
      </c>
      <c r="H208" s="23">
        <v>19</v>
      </c>
      <c r="I208" s="23">
        <v>55</v>
      </c>
      <c r="J208" s="1">
        <v>2737.16</v>
      </c>
      <c r="K208" s="1">
        <v>144.06105263157895</v>
      </c>
      <c r="L208" s="62">
        <v>1</v>
      </c>
      <c r="M208" s="62">
        <v>2.8947368421052633</v>
      </c>
      <c r="N208" s="1">
        <v>910.16</v>
      </c>
      <c r="O208" s="61">
        <v>0.33251983808034608</v>
      </c>
      <c r="P208" s="6">
        <v>300.26</v>
      </c>
      <c r="Q208" s="61">
        <v>0.10969764281225797</v>
      </c>
      <c r="R208" s="64">
        <v>321</v>
      </c>
      <c r="S208" s="64">
        <v>314</v>
      </c>
      <c r="T208" s="64">
        <v>314</v>
      </c>
    </row>
    <row r="209" spans="1:20" x14ac:dyDescent="0.25">
      <c r="A209">
        <v>2022</v>
      </c>
      <c r="B209">
        <v>552957</v>
      </c>
      <c r="C209" t="s">
        <v>148</v>
      </c>
      <c r="D209" t="s">
        <v>435</v>
      </c>
      <c r="E209" t="s">
        <v>505</v>
      </c>
      <c r="F209" t="s">
        <v>15</v>
      </c>
      <c r="G209" s="23">
        <v>75</v>
      </c>
      <c r="H209" s="23">
        <v>321</v>
      </c>
      <c r="I209" s="23">
        <v>1170</v>
      </c>
      <c r="J209" s="1">
        <v>43155.54</v>
      </c>
      <c r="K209" s="1">
        <v>575.40719999999999</v>
      </c>
      <c r="L209" s="62">
        <v>4.28</v>
      </c>
      <c r="M209" s="62">
        <v>3.6448598130841123</v>
      </c>
      <c r="N209" s="1">
        <v>7192.59</v>
      </c>
      <c r="O209" s="61">
        <v>0.16666666666666666</v>
      </c>
      <c r="P209" s="6">
        <v>4175.6400000000003</v>
      </c>
      <c r="Q209" s="61">
        <v>9.6757913352491939E-2</v>
      </c>
      <c r="R209" s="64">
        <v>99</v>
      </c>
      <c r="S209" s="64">
        <v>116</v>
      </c>
      <c r="T209" s="64">
        <v>107</v>
      </c>
    </row>
    <row r="210" spans="1:20" x14ac:dyDescent="0.25">
      <c r="A210">
        <v>2022</v>
      </c>
      <c r="B210">
        <v>553426</v>
      </c>
      <c r="C210" t="s">
        <v>149</v>
      </c>
      <c r="D210" t="s">
        <v>435</v>
      </c>
      <c r="E210" t="s">
        <v>525</v>
      </c>
      <c r="F210" t="s">
        <v>15</v>
      </c>
      <c r="G210" s="23">
        <v>6</v>
      </c>
      <c r="H210" s="23">
        <v>10</v>
      </c>
      <c r="I210" s="23">
        <v>51</v>
      </c>
      <c r="J210" s="1">
        <v>3295.5920000000001</v>
      </c>
      <c r="K210" s="1">
        <v>549.26533333333339</v>
      </c>
      <c r="L210" s="62">
        <v>1.6666666666666667</v>
      </c>
      <c r="M210" s="62">
        <v>5.0999999999999996</v>
      </c>
      <c r="N210" s="1">
        <v>1275.0920000000001</v>
      </c>
      <c r="O210" s="61">
        <v>0.38690833088561938</v>
      </c>
      <c r="P210" s="6">
        <v>1052.5920000000001</v>
      </c>
      <c r="Q210" s="61">
        <v>0.31939390555627034</v>
      </c>
      <c r="R210" s="64">
        <v>312</v>
      </c>
      <c r="S210" s="64">
        <v>286</v>
      </c>
      <c r="T210" s="64">
        <v>230</v>
      </c>
    </row>
    <row r="211" spans="1:20" x14ac:dyDescent="0.25">
      <c r="A211">
        <v>2022</v>
      </c>
      <c r="B211">
        <v>554730</v>
      </c>
      <c r="C211" t="s">
        <v>151</v>
      </c>
      <c r="D211" t="s">
        <v>434</v>
      </c>
      <c r="E211" t="s">
        <v>508</v>
      </c>
      <c r="F211" t="s">
        <v>15</v>
      </c>
      <c r="G211" s="23">
        <v>82</v>
      </c>
      <c r="H211" s="23">
        <v>294</v>
      </c>
      <c r="I211" s="23">
        <v>1294</v>
      </c>
      <c r="J211" s="1">
        <v>60226.603199999998</v>
      </c>
      <c r="K211" s="1">
        <v>734.47077073170726</v>
      </c>
      <c r="L211" s="62">
        <v>3.5853658536585367</v>
      </c>
      <c r="M211" s="62">
        <v>4.4013605442176873</v>
      </c>
      <c r="N211" s="1">
        <v>17603.553199999998</v>
      </c>
      <c r="O211" s="61">
        <v>0.29228866090193178</v>
      </c>
      <c r="P211" s="6">
        <v>14662.2032</v>
      </c>
      <c r="Q211" s="61">
        <v>0.24345060855100659</v>
      </c>
      <c r="R211" s="64">
        <v>74</v>
      </c>
      <c r="S211" s="64">
        <v>51</v>
      </c>
      <c r="T211" s="64">
        <v>36</v>
      </c>
    </row>
    <row r="212" spans="1:20" x14ac:dyDescent="0.25">
      <c r="A212">
        <v>2022</v>
      </c>
      <c r="B212">
        <v>557371</v>
      </c>
      <c r="C212" t="s">
        <v>380</v>
      </c>
      <c r="D212" t="s">
        <v>430</v>
      </c>
      <c r="E212" t="s">
        <v>517</v>
      </c>
      <c r="F212" t="s">
        <v>15</v>
      </c>
      <c r="G212" s="23">
        <v>69</v>
      </c>
      <c r="H212" s="23">
        <v>121</v>
      </c>
      <c r="I212" s="23">
        <v>681</v>
      </c>
      <c r="J212" s="1">
        <v>26223.48</v>
      </c>
      <c r="K212" s="1">
        <v>380.0504347826087</v>
      </c>
      <c r="L212" s="62">
        <v>1.7536231884057971</v>
      </c>
      <c r="M212" s="62">
        <v>5.6280991735537187</v>
      </c>
      <c r="N212" s="1">
        <v>4370.58</v>
      </c>
      <c r="O212" s="61">
        <v>0.16666666666666666</v>
      </c>
      <c r="P212" s="6">
        <v>1949.58</v>
      </c>
      <c r="Q212" s="61">
        <v>7.4344823799129628E-2</v>
      </c>
      <c r="R212" s="64">
        <v>125</v>
      </c>
      <c r="S212" s="64">
        <v>155</v>
      </c>
      <c r="T212" s="64">
        <v>177</v>
      </c>
    </row>
    <row r="213" spans="1:20" x14ac:dyDescent="0.25">
      <c r="A213">
        <v>2022</v>
      </c>
      <c r="B213">
        <v>558463</v>
      </c>
      <c r="C213" t="s">
        <v>150</v>
      </c>
      <c r="D213" t="s">
        <v>434</v>
      </c>
      <c r="E213" t="s">
        <v>523</v>
      </c>
      <c r="F213" t="s">
        <v>15</v>
      </c>
      <c r="G213" s="23">
        <v>41</v>
      </c>
      <c r="H213" s="23">
        <v>116</v>
      </c>
      <c r="I213" s="23">
        <v>388</v>
      </c>
      <c r="J213" s="1">
        <v>18972.896000000001</v>
      </c>
      <c r="K213" s="1">
        <v>462.75356097560979</v>
      </c>
      <c r="L213" s="62">
        <v>2.8292682926829267</v>
      </c>
      <c r="M213" s="62">
        <v>3.3448275862068964</v>
      </c>
      <c r="N213" s="1">
        <v>6138.5460000000003</v>
      </c>
      <c r="O213" s="61">
        <v>0.3235429108977354</v>
      </c>
      <c r="P213" s="6">
        <v>4701.1459999999997</v>
      </c>
      <c r="Q213" s="61">
        <v>0.24778220467766227</v>
      </c>
      <c r="R213" s="64">
        <v>144</v>
      </c>
      <c r="S213" s="64">
        <v>127</v>
      </c>
      <c r="T213" s="64">
        <v>103</v>
      </c>
    </row>
    <row r="214" spans="1:20" x14ac:dyDescent="0.25">
      <c r="A214">
        <v>2022</v>
      </c>
      <c r="B214">
        <v>560409</v>
      </c>
      <c r="C214" t="s">
        <v>152</v>
      </c>
      <c r="D214" t="s">
        <v>430</v>
      </c>
      <c r="E214" t="s">
        <v>520</v>
      </c>
      <c r="F214" t="s">
        <v>15</v>
      </c>
      <c r="G214" s="23">
        <v>17</v>
      </c>
      <c r="H214" s="23">
        <v>37</v>
      </c>
      <c r="I214" s="23">
        <v>138</v>
      </c>
      <c r="J214" s="1">
        <v>5942.4</v>
      </c>
      <c r="K214" s="1">
        <v>349.55294117647054</v>
      </c>
      <c r="L214" s="62">
        <v>2.1764705882352939</v>
      </c>
      <c r="M214" s="62">
        <v>3.7297297297297298</v>
      </c>
      <c r="N214" s="1">
        <v>990.4</v>
      </c>
      <c r="O214" s="61">
        <v>0.16666666666666669</v>
      </c>
      <c r="P214" s="6">
        <v>385</v>
      </c>
      <c r="Q214" s="61">
        <v>6.4788637587506734E-2</v>
      </c>
      <c r="R214" s="64">
        <v>255</v>
      </c>
      <c r="S214" s="64">
        <v>304</v>
      </c>
      <c r="T214" s="64">
        <v>302</v>
      </c>
    </row>
    <row r="215" spans="1:20" x14ac:dyDescent="0.25">
      <c r="A215">
        <v>2022</v>
      </c>
      <c r="B215">
        <v>562725</v>
      </c>
      <c r="C215" t="s">
        <v>153</v>
      </c>
      <c r="D215" t="s">
        <v>433</v>
      </c>
      <c r="E215" t="s">
        <v>503</v>
      </c>
      <c r="F215" t="s">
        <v>15</v>
      </c>
      <c r="G215" s="23">
        <v>7</v>
      </c>
      <c r="H215" s="23">
        <v>79</v>
      </c>
      <c r="I215" s="23">
        <v>248</v>
      </c>
      <c r="J215" s="1">
        <v>7637.19</v>
      </c>
      <c r="K215" s="1">
        <v>1091.0271428571427</v>
      </c>
      <c r="L215" s="62">
        <v>11.285714285714286</v>
      </c>
      <c r="M215" s="62">
        <v>3.1392405063291138</v>
      </c>
      <c r="N215" s="1">
        <v>694.29</v>
      </c>
      <c r="O215" s="61">
        <v>9.0909090909090912E-2</v>
      </c>
      <c r="P215" s="6">
        <v>408.12</v>
      </c>
      <c r="Q215" s="61">
        <v>5.3438502904864224E-2</v>
      </c>
      <c r="R215" s="64">
        <v>227</v>
      </c>
      <c r="S215" s="64">
        <v>327</v>
      </c>
      <c r="T215" s="64">
        <v>299</v>
      </c>
    </row>
    <row r="216" spans="1:20" x14ac:dyDescent="0.25">
      <c r="A216">
        <v>2022</v>
      </c>
      <c r="B216">
        <v>563414</v>
      </c>
      <c r="C216" t="s">
        <v>154</v>
      </c>
      <c r="D216" t="s">
        <v>434</v>
      </c>
      <c r="E216" t="s">
        <v>523</v>
      </c>
      <c r="F216" t="s">
        <v>15</v>
      </c>
      <c r="G216" s="23">
        <v>15</v>
      </c>
      <c r="H216" s="23">
        <v>30</v>
      </c>
      <c r="I216" s="23">
        <v>72</v>
      </c>
      <c r="J216" s="1">
        <v>3594.6239999999998</v>
      </c>
      <c r="K216" s="1">
        <v>239.64159999999998</v>
      </c>
      <c r="L216" s="62">
        <v>2</v>
      </c>
      <c r="M216" s="62">
        <v>2.4</v>
      </c>
      <c r="N216" s="1">
        <v>1137.4739999999999</v>
      </c>
      <c r="O216" s="61">
        <v>0.3164375467364598</v>
      </c>
      <c r="P216" s="6">
        <v>625.024</v>
      </c>
      <c r="Q216" s="61">
        <v>0.17387743474699999</v>
      </c>
      <c r="R216" s="64">
        <v>302</v>
      </c>
      <c r="S216" s="64">
        <v>289</v>
      </c>
      <c r="T216" s="64">
        <v>272</v>
      </c>
    </row>
    <row r="217" spans="1:20" x14ac:dyDescent="0.25">
      <c r="A217">
        <v>2022</v>
      </c>
      <c r="B217">
        <v>572805</v>
      </c>
      <c r="C217" t="s">
        <v>155</v>
      </c>
      <c r="D217" t="s">
        <v>431</v>
      </c>
      <c r="E217" t="s">
        <v>515</v>
      </c>
      <c r="F217" t="s">
        <v>15</v>
      </c>
      <c r="G217" s="23">
        <v>19</v>
      </c>
      <c r="H217" s="23">
        <v>19</v>
      </c>
      <c r="I217" s="23">
        <v>46</v>
      </c>
      <c r="J217" s="1">
        <v>2338.8319999999999</v>
      </c>
      <c r="K217" s="1">
        <v>123.09642105263157</v>
      </c>
      <c r="L217" s="62">
        <v>1</v>
      </c>
      <c r="M217" s="62">
        <v>2.4210526315789473</v>
      </c>
      <c r="N217" s="1">
        <v>826.83199999999999</v>
      </c>
      <c r="O217" s="61">
        <v>0.35352346812426033</v>
      </c>
      <c r="P217" s="6">
        <v>216.93199999999999</v>
      </c>
      <c r="Q217" s="61">
        <v>9.2752279770415322E-2</v>
      </c>
      <c r="R217" s="64">
        <v>334</v>
      </c>
      <c r="S217" s="64">
        <v>320</v>
      </c>
      <c r="T217" s="64">
        <v>324</v>
      </c>
    </row>
    <row r="218" spans="1:20" x14ac:dyDescent="0.25">
      <c r="A218">
        <v>2022</v>
      </c>
      <c r="B218">
        <v>576838</v>
      </c>
      <c r="C218" t="s">
        <v>156</v>
      </c>
      <c r="D218" t="s">
        <v>435</v>
      </c>
      <c r="E218" t="s">
        <v>521</v>
      </c>
      <c r="F218" t="s">
        <v>15</v>
      </c>
      <c r="G218" s="23">
        <v>89</v>
      </c>
      <c r="H218" s="23">
        <v>310</v>
      </c>
      <c r="I218" s="23">
        <v>1354</v>
      </c>
      <c r="J218" s="1">
        <v>53401.26</v>
      </c>
      <c r="K218" s="1">
        <v>600.01415730337078</v>
      </c>
      <c r="L218" s="62">
        <v>3.4831460674157304</v>
      </c>
      <c r="M218" s="62">
        <v>4.3677419354838714</v>
      </c>
      <c r="N218" s="1">
        <v>8900.2099999999991</v>
      </c>
      <c r="O218" s="61">
        <v>0.16666666666666666</v>
      </c>
      <c r="P218" s="6">
        <v>5400.81</v>
      </c>
      <c r="Q218" s="61">
        <v>0.10113637768097607</v>
      </c>
      <c r="R218" s="64">
        <v>93</v>
      </c>
      <c r="S218" s="64">
        <v>97</v>
      </c>
      <c r="T218" s="64">
        <v>94</v>
      </c>
    </row>
    <row r="219" spans="1:20" x14ac:dyDescent="0.25">
      <c r="A219">
        <v>2022</v>
      </c>
      <c r="B219">
        <v>577416</v>
      </c>
      <c r="C219" t="s">
        <v>157</v>
      </c>
      <c r="D219" t="s">
        <v>433</v>
      </c>
      <c r="E219" t="s">
        <v>502</v>
      </c>
      <c r="F219" t="s">
        <v>15</v>
      </c>
      <c r="G219" s="23">
        <v>73</v>
      </c>
      <c r="H219" s="23">
        <v>154</v>
      </c>
      <c r="I219" s="23">
        <v>565</v>
      </c>
      <c r="J219" s="1">
        <v>22427.34</v>
      </c>
      <c r="K219" s="1">
        <v>307.22383561643835</v>
      </c>
      <c r="L219" s="62">
        <v>2.1095890410958904</v>
      </c>
      <c r="M219" s="62">
        <v>3.668831168831169</v>
      </c>
      <c r="N219" s="1">
        <v>3737.89</v>
      </c>
      <c r="O219" s="61">
        <v>0.16666666666666666</v>
      </c>
      <c r="P219" s="6">
        <v>1307.1400000000001</v>
      </c>
      <c r="Q219" s="61">
        <v>5.8283327403071433E-2</v>
      </c>
      <c r="R219" s="64">
        <v>136</v>
      </c>
      <c r="S219" s="64">
        <v>169</v>
      </c>
      <c r="T219" s="64">
        <v>215</v>
      </c>
    </row>
    <row r="220" spans="1:20" x14ac:dyDescent="0.25">
      <c r="A220">
        <v>2022</v>
      </c>
      <c r="B220">
        <v>583353</v>
      </c>
      <c r="C220" t="s">
        <v>158</v>
      </c>
      <c r="D220" t="s">
        <v>431</v>
      </c>
      <c r="E220" t="s">
        <v>501</v>
      </c>
      <c r="F220" t="s">
        <v>4</v>
      </c>
      <c r="G220" s="23">
        <v>194</v>
      </c>
      <c r="H220" s="23">
        <v>559</v>
      </c>
      <c r="I220" s="23">
        <v>2275</v>
      </c>
      <c r="J220" s="1">
        <v>83869.98</v>
      </c>
      <c r="K220" s="1">
        <v>432.31948453608243</v>
      </c>
      <c r="L220" s="62">
        <v>2.8814432989690721</v>
      </c>
      <c r="M220" s="62">
        <v>4.0697674418604652</v>
      </c>
      <c r="N220" s="1">
        <v>13978.33</v>
      </c>
      <c r="O220" s="61">
        <v>0.16666666666666669</v>
      </c>
      <c r="P220" s="6">
        <v>7267.68</v>
      </c>
      <c r="Q220" s="61">
        <v>8.6654128211309939E-2</v>
      </c>
      <c r="R220" s="64">
        <v>53</v>
      </c>
      <c r="S220" s="64">
        <v>62</v>
      </c>
      <c r="T220" s="64">
        <v>70</v>
      </c>
    </row>
    <row r="221" spans="1:20" x14ac:dyDescent="0.25">
      <c r="A221">
        <v>2022</v>
      </c>
      <c r="B221">
        <v>583942</v>
      </c>
      <c r="C221" t="s">
        <v>159</v>
      </c>
      <c r="D221" t="s">
        <v>434</v>
      </c>
      <c r="E221" t="s">
        <v>508</v>
      </c>
      <c r="F221" t="s">
        <v>15</v>
      </c>
      <c r="G221" s="23">
        <v>99</v>
      </c>
      <c r="H221" s="23">
        <v>135</v>
      </c>
      <c r="I221" s="23">
        <v>631</v>
      </c>
      <c r="J221" s="1">
        <v>25025.830600000001</v>
      </c>
      <c r="K221" s="1">
        <v>252.78616767676769</v>
      </c>
      <c r="L221" s="62">
        <v>1.3636363636363635</v>
      </c>
      <c r="M221" s="62">
        <v>4.674074074074074</v>
      </c>
      <c r="N221" s="1">
        <v>8042.8306000000002</v>
      </c>
      <c r="O221" s="61">
        <v>0.32138116526689825</v>
      </c>
      <c r="P221" s="6">
        <v>4726.3305999999902</v>
      </c>
      <c r="Q221" s="61">
        <v>0.18885809128748718</v>
      </c>
      <c r="R221" s="64">
        <v>131</v>
      </c>
      <c r="S221" s="64">
        <v>108</v>
      </c>
      <c r="T221" s="64">
        <v>101</v>
      </c>
    </row>
    <row r="222" spans="1:20" x14ac:dyDescent="0.25">
      <c r="A222">
        <v>2022</v>
      </c>
      <c r="B222">
        <v>584221</v>
      </c>
      <c r="C222" t="s">
        <v>160</v>
      </c>
      <c r="D222" t="s">
        <v>435</v>
      </c>
      <c r="E222" t="s">
        <v>525</v>
      </c>
      <c r="F222" t="s">
        <v>15</v>
      </c>
      <c r="G222" s="23">
        <v>13</v>
      </c>
      <c r="H222" s="23">
        <v>13</v>
      </c>
      <c r="I222" s="23">
        <v>38</v>
      </c>
      <c r="J222" s="1">
        <v>2138.096</v>
      </c>
      <c r="K222" s="1">
        <v>164.46892307692309</v>
      </c>
      <c r="L222" s="62">
        <v>1</v>
      </c>
      <c r="M222" s="62">
        <v>2.9230769230769229</v>
      </c>
      <c r="N222" s="1">
        <v>726.89599999999996</v>
      </c>
      <c r="O222" s="61">
        <v>0.33997350914084307</v>
      </c>
      <c r="P222" s="6">
        <v>255.64599999999999</v>
      </c>
      <c r="Q222" s="61">
        <v>0.11956712888476476</v>
      </c>
      <c r="R222" s="64">
        <v>339</v>
      </c>
      <c r="S222" s="64">
        <v>325</v>
      </c>
      <c r="T222" s="64">
        <v>320</v>
      </c>
    </row>
    <row r="223" spans="1:20" x14ac:dyDescent="0.25">
      <c r="A223">
        <v>2022</v>
      </c>
      <c r="B223">
        <v>586197</v>
      </c>
      <c r="C223" t="s">
        <v>161</v>
      </c>
      <c r="D223" t="s">
        <v>430</v>
      </c>
      <c r="E223" t="s">
        <v>518</v>
      </c>
      <c r="F223" t="s">
        <v>15</v>
      </c>
      <c r="G223" s="23">
        <v>34</v>
      </c>
      <c r="H223" s="23">
        <v>52</v>
      </c>
      <c r="I223" s="23">
        <v>88</v>
      </c>
      <c r="J223" s="1">
        <v>3796.096</v>
      </c>
      <c r="K223" s="1">
        <v>111.64988235294118</v>
      </c>
      <c r="L223" s="62">
        <v>1.5294117647058822</v>
      </c>
      <c r="M223" s="62">
        <v>1.6923076923076923</v>
      </c>
      <c r="N223" s="1">
        <v>1350.396</v>
      </c>
      <c r="O223" s="61">
        <v>0.35573283710422499</v>
      </c>
      <c r="P223" s="6">
        <v>165.99600000000001</v>
      </c>
      <c r="Q223" s="61">
        <v>4.3728082746063324E-2</v>
      </c>
      <c r="R223" s="64">
        <v>298</v>
      </c>
      <c r="S223" s="64">
        <v>281</v>
      </c>
      <c r="T223" s="64">
        <v>331</v>
      </c>
    </row>
    <row r="224" spans="1:20" x14ac:dyDescent="0.25">
      <c r="A224">
        <v>2022</v>
      </c>
      <c r="B224">
        <v>587438</v>
      </c>
      <c r="C224" t="s">
        <v>339</v>
      </c>
      <c r="D224" t="s">
        <v>432</v>
      </c>
      <c r="E224" t="s">
        <v>497</v>
      </c>
      <c r="F224" t="s">
        <v>15</v>
      </c>
      <c r="G224" s="23">
        <v>250</v>
      </c>
      <c r="H224" s="23">
        <v>840</v>
      </c>
      <c r="I224" s="23">
        <v>4001</v>
      </c>
      <c r="J224" s="1">
        <v>176485.772</v>
      </c>
      <c r="K224" s="1">
        <v>705.94308799999999</v>
      </c>
      <c r="L224" s="62">
        <v>3.36</v>
      </c>
      <c r="M224" s="62">
        <v>4.7630952380952385</v>
      </c>
      <c r="N224" s="1">
        <v>46716.822</v>
      </c>
      <c r="O224" s="61">
        <v>0.26470588235294118</v>
      </c>
      <c r="P224" s="6">
        <v>38885.822</v>
      </c>
      <c r="Q224" s="61">
        <v>0.22033403349931235</v>
      </c>
      <c r="R224" s="64">
        <v>19</v>
      </c>
      <c r="S224" s="64">
        <v>7</v>
      </c>
      <c r="T224" s="64">
        <v>7</v>
      </c>
    </row>
    <row r="225" spans="1:20" x14ac:dyDescent="0.25">
      <c r="A225">
        <v>2022</v>
      </c>
      <c r="B225">
        <v>589473</v>
      </c>
      <c r="C225" t="s">
        <v>162</v>
      </c>
      <c r="D225" t="s">
        <v>430</v>
      </c>
      <c r="E225" t="s">
        <v>518</v>
      </c>
      <c r="F225" t="s">
        <v>15</v>
      </c>
      <c r="G225" s="23">
        <v>28</v>
      </c>
      <c r="H225" s="23">
        <v>78</v>
      </c>
      <c r="I225" s="23">
        <v>242</v>
      </c>
      <c r="J225" s="1">
        <v>12948.464</v>
      </c>
      <c r="K225" s="1">
        <v>462.44514285714286</v>
      </c>
      <c r="L225" s="62">
        <v>2.7857142857142856</v>
      </c>
      <c r="M225" s="62">
        <v>3.1025641025641026</v>
      </c>
      <c r="N225" s="1">
        <v>4729.1639999999998</v>
      </c>
      <c r="O225" s="61">
        <v>0.36522972917868868</v>
      </c>
      <c r="P225" s="6">
        <v>3711.5639999999999</v>
      </c>
      <c r="Q225" s="61">
        <v>0.2866412572178445</v>
      </c>
      <c r="R225" s="64">
        <v>163</v>
      </c>
      <c r="S225" s="64">
        <v>146</v>
      </c>
      <c r="T225" s="64">
        <v>118</v>
      </c>
    </row>
    <row r="226" spans="1:20" x14ac:dyDescent="0.25">
      <c r="A226">
        <v>2022</v>
      </c>
      <c r="B226">
        <v>595666</v>
      </c>
      <c r="C226" t="s">
        <v>164</v>
      </c>
      <c r="D226" t="s">
        <v>430</v>
      </c>
      <c r="E226" t="s">
        <v>520</v>
      </c>
      <c r="F226" t="s">
        <v>15</v>
      </c>
      <c r="G226" s="23">
        <v>5</v>
      </c>
      <c r="H226" s="23">
        <v>14</v>
      </c>
      <c r="I226" s="23">
        <v>60</v>
      </c>
      <c r="J226" s="1">
        <v>2191.2800000000002</v>
      </c>
      <c r="K226" s="1">
        <v>438.25600000000003</v>
      </c>
      <c r="L226" s="62">
        <v>2.8</v>
      </c>
      <c r="M226" s="62">
        <v>4.2857142857142856</v>
      </c>
      <c r="N226" s="1">
        <v>455.63</v>
      </c>
      <c r="O226" s="61">
        <v>0.20792869920776896</v>
      </c>
      <c r="P226" s="6">
        <v>273.83</v>
      </c>
      <c r="Q226" s="61">
        <v>0.1249634916578438</v>
      </c>
      <c r="R226" s="64">
        <v>337</v>
      </c>
      <c r="S226" s="64">
        <v>350</v>
      </c>
      <c r="T226" s="64">
        <v>317</v>
      </c>
    </row>
    <row r="227" spans="1:20" x14ac:dyDescent="0.25">
      <c r="A227">
        <v>2022</v>
      </c>
      <c r="B227">
        <v>596579</v>
      </c>
      <c r="C227" t="s">
        <v>165</v>
      </c>
      <c r="D227" t="s">
        <v>432</v>
      </c>
      <c r="E227" t="s">
        <v>500</v>
      </c>
      <c r="F227" t="s">
        <v>15</v>
      </c>
      <c r="G227" s="23">
        <v>11</v>
      </c>
      <c r="H227" s="23">
        <v>44</v>
      </c>
      <c r="I227" s="23">
        <v>186</v>
      </c>
      <c r="J227" s="1">
        <v>6818.625</v>
      </c>
      <c r="K227" s="1">
        <v>619.875</v>
      </c>
      <c r="L227" s="62">
        <v>4</v>
      </c>
      <c r="M227" s="62">
        <v>4.2272727272727275</v>
      </c>
      <c r="N227" s="1">
        <v>837.37500000000102</v>
      </c>
      <c r="O227" s="61">
        <v>0.12280701754385979</v>
      </c>
      <c r="P227" s="6">
        <v>485.37500000000102</v>
      </c>
      <c r="Q227" s="61">
        <v>7.1183706392417972E-2</v>
      </c>
      <c r="R227" s="64">
        <v>238</v>
      </c>
      <c r="S227" s="64">
        <v>318</v>
      </c>
      <c r="T227" s="64">
        <v>286</v>
      </c>
    </row>
    <row r="228" spans="1:20" x14ac:dyDescent="0.25">
      <c r="A228">
        <v>2022</v>
      </c>
      <c r="B228">
        <v>599426</v>
      </c>
      <c r="C228" t="s">
        <v>360</v>
      </c>
      <c r="D228" t="s">
        <v>433</v>
      </c>
      <c r="E228" t="s">
        <v>504</v>
      </c>
      <c r="F228" t="s">
        <v>15</v>
      </c>
      <c r="G228" s="23">
        <v>14</v>
      </c>
      <c r="H228" s="23">
        <v>23</v>
      </c>
      <c r="I228" s="23">
        <v>58</v>
      </c>
      <c r="J228" s="1">
        <v>3548.3359999999998</v>
      </c>
      <c r="K228" s="1">
        <v>253.45257142857142</v>
      </c>
      <c r="L228" s="62">
        <v>1.6428571428571428</v>
      </c>
      <c r="M228" s="62">
        <v>2.5217391304347827</v>
      </c>
      <c r="N228" s="1">
        <v>1368.2860000000001</v>
      </c>
      <c r="O228" s="61">
        <v>0.38561342556060085</v>
      </c>
      <c r="P228" s="6">
        <v>908.98599999999999</v>
      </c>
      <c r="Q228" s="61">
        <v>0.25617247070175991</v>
      </c>
      <c r="R228" s="64">
        <v>303</v>
      </c>
      <c r="S228" s="64">
        <v>277</v>
      </c>
      <c r="T228" s="64">
        <v>248</v>
      </c>
    </row>
    <row r="229" spans="1:20" x14ac:dyDescent="0.25">
      <c r="A229">
        <v>2022</v>
      </c>
      <c r="B229">
        <v>601052</v>
      </c>
      <c r="C229" t="s">
        <v>326</v>
      </c>
      <c r="D229" t="s">
        <v>432</v>
      </c>
      <c r="E229" t="s">
        <v>498</v>
      </c>
      <c r="F229" t="s">
        <v>15</v>
      </c>
      <c r="G229" s="23">
        <v>16</v>
      </c>
      <c r="H229" s="23">
        <v>38</v>
      </c>
      <c r="I229" s="23">
        <v>101</v>
      </c>
      <c r="J229" s="1">
        <v>5265.5919999999996</v>
      </c>
      <c r="K229" s="1">
        <v>329.09949999999998</v>
      </c>
      <c r="L229" s="62">
        <v>2.375</v>
      </c>
      <c r="M229" s="62">
        <v>2.6578947368421053</v>
      </c>
      <c r="N229" s="1">
        <v>2021.492</v>
      </c>
      <c r="O229" s="61">
        <v>0.38390593118494559</v>
      </c>
      <c r="P229" s="6">
        <v>1535.492</v>
      </c>
      <c r="Q229" s="61">
        <v>0.29160861684688066</v>
      </c>
      <c r="R229" s="64">
        <v>267</v>
      </c>
      <c r="S229" s="64">
        <v>237</v>
      </c>
      <c r="T229" s="64">
        <v>194</v>
      </c>
    </row>
    <row r="230" spans="1:20" x14ac:dyDescent="0.25">
      <c r="A230">
        <v>2022</v>
      </c>
      <c r="B230">
        <v>604851</v>
      </c>
      <c r="C230" t="s">
        <v>166</v>
      </c>
      <c r="D230" t="s">
        <v>431</v>
      </c>
      <c r="E230" t="s">
        <v>495</v>
      </c>
      <c r="F230" t="s">
        <v>15</v>
      </c>
      <c r="G230" s="23">
        <v>28</v>
      </c>
      <c r="H230" s="23">
        <v>91</v>
      </c>
      <c r="I230" s="23">
        <v>287</v>
      </c>
      <c r="J230" s="1">
        <v>11193.5684</v>
      </c>
      <c r="K230" s="1">
        <v>399.77030000000002</v>
      </c>
      <c r="L230" s="62">
        <v>3.25</v>
      </c>
      <c r="M230" s="62">
        <v>3.1538461538461537</v>
      </c>
      <c r="N230" s="1">
        <v>2975.6684</v>
      </c>
      <c r="O230" s="61">
        <v>0.26583733566143214</v>
      </c>
      <c r="P230" s="6">
        <v>2008.6684</v>
      </c>
      <c r="Q230" s="61">
        <v>0.17944844112445857</v>
      </c>
      <c r="R230" s="64">
        <v>178</v>
      </c>
      <c r="S230" s="64">
        <v>198</v>
      </c>
      <c r="T230" s="64">
        <v>172</v>
      </c>
    </row>
    <row r="231" spans="1:20" x14ac:dyDescent="0.25">
      <c r="A231">
        <v>2022</v>
      </c>
      <c r="B231">
        <v>609362</v>
      </c>
      <c r="C231" t="s">
        <v>328</v>
      </c>
      <c r="D231" t="s">
        <v>431</v>
      </c>
      <c r="E231" t="s">
        <v>515</v>
      </c>
      <c r="F231" t="s">
        <v>15</v>
      </c>
      <c r="G231" s="23">
        <v>6</v>
      </c>
      <c r="H231" s="23">
        <v>10</v>
      </c>
      <c r="I231" s="23">
        <v>28</v>
      </c>
      <c r="J231" s="1">
        <v>1801.376</v>
      </c>
      <c r="K231" s="1">
        <v>300.22933333333333</v>
      </c>
      <c r="L231" s="62">
        <v>1.6666666666666667</v>
      </c>
      <c r="M231" s="62">
        <v>2.8</v>
      </c>
      <c r="N231" s="1">
        <v>672.77599999999995</v>
      </c>
      <c r="O231" s="61">
        <v>0.37347894054322917</v>
      </c>
      <c r="P231" s="6">
        <v>475.77600000000001</v>
      </c>
      <c r="Q231" s="61">
        <v>0.26411809638853856</v>
      </c>
      <c r="R231" s="64">
        <v>347</v>
      </c>
      <c r="S231" s="64">
        <v>330</v>
      </c>
      <c r="T231" s="64">
        <v>288</v>
      </c>
    </row>
    <row r="232" spans="1:20" x14ac:dyDescent="0.25">
      <c r="A232">
        <v>2022</v>
      </c>
      <c r="B232">
        <v>609954</v>
      </c>
      <c r="C232" t="s">
        <v>168</v>
      </c>
      <c r="D232" t="s">
        <v>434</v>
      </c>
      <c r="E232" t="s">
        <v>522</v>
      </c>
      <c r="F232" t="s">
        <v>4</v>
      </c>
      <c r="G232" s="23">
        <v>62</v>
      </c>
      <c r="H232" s="23">
        <v>223</v>
      </c>
      <c r="I232" s="23">
        <v>811</v>
      </c>
      <c r="J232" s="1">
        <v>33980.722999999998</v>
      </c>
      <c r="K232" s="1">
        <v>548.07617741935485</v>
      </c>
      <c r="L232" s="62">
        <v>3.596774193548387</v>
      </c>
      <c r="M232" s="62">
        <v>3.6367713004484306</v>
      </c>
      <c r="N232" s="1">
        <v>10205.973</v>
      </c>
      <c r="O232" s="61">
        <v>0.3003459637983571</v>
      </c>
      <c r="P232" s="6">
        <v>8079.6229999999996</v>
      </c>
      <c r="Q232" s="61">
        <v>0.23777077962702559</v>
      </c>
      <c r="R232" s="64">
        <v>114</v>
      </c>
      <c r="S232" s="64">
        <v>85</v>
      </c>
      <c r="T232" s="64">
        <v>65</v>
      </c>
    </row>
    <row r="233" spans="1:20" x14ac:dyDescent="0.25">
      <c r="A233">
        <v>2022</v>
      </c>
      <c r="B233">
        <v>613934</v>
      </c>
      <c r="C233" t="s">
        <v>169</v>
      </c>
      <c r="D233" t="s">
        <v>434</v>
      </c>
      <c r="E233" t="s">
        <v>499</v>
      </c>
      <c r="F233" t="s">
        <v>15</v>
      </c>
      <c r="G233" s="23">
        <v>31</v>
      </c>
      <c r="H233" s="23">
        <v>120</v>
      </c>
      <c r="I233" s="23">
        <v>323</v>
      </c>
      <c r="J233" s="1">
        <v>9910.6200000000008</v>
      </c>
      <c r="K233" s="1">
        <v>319.69741935483876</v>
      </c>
      <c r="L233" s="62">
        <v>3.870967741935484</v>
      </c>
      <c r="M233" s="62">
        <v>2.6916666666666669</v>
      </c>
      <c r="N233" s="1">
        <v>1651.77</v>
      </c>
      <c r="O233" s="61">
        <v>0.16666666666666666</v>
      </c>
      <c r="P233" s="6">
        <v>531.06999999999903</v>
      </c>
      <c r="Q233" s="61">
        <v>5.3585951232112523E-2</v>
      </c>
      <c r="R233" s="64">
        <v>192</v>
      </c>
      <c r="S233" s="64">
        <v>257</v>
      </c>
      <c r="T233" s="64">
        <v>280</v>
      </c>
    </row>
    <row r="234" spans="1:20" x14ac:dyDescent="0.25">
      <c r="A234">
        <v>2022</v>
      </c>
      <c r="B234">
        <v>615144</v>
      </c>
      <c r="C234" t="s">
        <v>170</v>
      </c>
      <c r="D234" t="s">
        <v>434</v>
      </c>
      <c r="E234" t="s">
        <v>523</v>
      </c>
      <c r="F234" t="s">
        <v>15</v>
      </c>
      <c r="G234" s="23">
        <v>28</v>
      </c>
      <c r="H234" s="23">
        <v>50</v>
      </c>
      <c r="I234" s="23">
        <v>86</v>
      </c>
      <c r="J234" s="1">
        <v>3828.9119999999998</v>
      </c>
      <c r="K234" s="1">
        <v>136.74685714285712</v>
      </c>
      <c r="L234" s="62">
        <v>1.7857142857142858</v>
      </c>
      <c r="M234" s="62">
        <v>1.72</v>
      </c>
      <c r="N234" s="1">
        <v>1303.0619999999999</v>
      </c>
      <c r="O234" s="61">
        <v>0.34032174152866401</v>
      </c>
      <c r="P234" s="6">
        <v>352.61200000000002</v>
      </c>
      <c r="Q234" s="61">
        <v>9.2091957193061638E-2</v>
      </c>
      <c r="R234" s="64">
        <v>296</v>
      </c>
      <c r="S234" s="64">
        <v>285</v>
      </c>
      <c r="T234" s="64">
        <v>310</v>
      </c>
    </row>
    <row r="235" spans="1:20" x14ac:dyDescent="0.25">
      <c r="A235">
        <v>2022</v>
      </c>
      <c r="B235">
        <v>618134</v>
      </c>
      <c r="C235" t="s">
        <v>171</v>
      </c>
      <c r="D235" t="s">
        <v>435</v>
      </c>
      <c r="E235" t="s">
        <v>521</v>
      </c>
      <c r="F235" t="s">
        <v>15</v>
      </c>
      <c r="G235" s="23">
        <v>17</v>
      </c>
      <c r="H235" s="23">
        <v>54</v>
      </c>
      <c r="I235" s="23">
        <v>146</v>
      </c>
      <c r="J235" s="1">
        <v>5188.0780000000004</v>
      </c>
      <c r="K235" s="1">
        <v>305.18105882352944</v>
      </c>
      <c r="L235" s="62">
        <v>3.1764705882352939</v>
      </c>
      <c r="M235" s="62">
        <v>2.7037037037037037</v>
      </c>
      <c r="N235" s="1">
        <v>1519.328</v>
      </c>
      <c r="O235" s="61">
        <v>0.29284987619692687</v>
      </c>
      <c r="P235" s="6">
        <v>858.06799999999896</v>
      </c>
      <c r="Q235" s="61">
        <v>0.16539227050942543</v>
      </c>
      <c r="R235" s="64">
        <v>268</v>
      </c>
      <c r="S235" s="64">
        <v>269</v>
      </c>
      <c r="T235" s="64">
        <v>251</v>
      </c>
    </row>
    <row r="236" spans="1:20" x14ac:dyDescent="0.25">
      <c r="A236">
        <v>2022</v>
      </c>
      <c r="B236">
        <v>619986</v>
      </c>
      <c r="C236" t="s">
        <v>172</v>
      </c>
      <c r="D236" t="s">
        <v>435</v>
      </c>
      <c r="E236" t="s">
        <v>525</v>
      </c>
      <c r="F236" t="s">
        <v>15</v>
      </c>
      <c r="G236" s="23">
        <v>28</v>
      </c>
      <c r="H236" s="23">
        <v>53</v>
      </c>
      <c r="I236" s="23">
        <v>139</v>
      </c>
      <c r="J236" s="1">
        <v>7068.4880000000003</v>
      </c>
      <c r="K236" s="1">
        <v>252.446</v>
      </c>
      <c r="L236" s="62">
        <v>1.8928571428571428</v>
      </c>
      <c r="M236" s="62">
        <v>2.6226415094339623</v>
      </c>
      <c r="N236" s="1">
        <v>2317.4380000000001</v>
      </c>
      <c r="O236" s="61">
        <v>0.32785483967717</v>
      </c>
      <c r="P236" s="6">
        <v>1271.808</v>
      </c>
      <c r="Q236" s="61">
        <v>0.17992645669059634</v>
      </c>
      <c r="R236" s="64">
        <v>234</v>
      </c>
      <c r="S236" s="64">
        <v>224</v>
      </c>
      <c r="T236" s="64">
        <v>216</v>
      </c>
    </row>
    <row r="237" spans="1:20" x14ac:dyDescent="0.25">
      <c r="A237">
        <v>2022</v>
      </c>
      <c r="B237">
        <v>621024</v>
      </c>
      <c r="C237" t="s">
        <v>163</v>
      </c>
      <c r="D237" t="s">
        <v>430</v>
      </c>
      <c r="E237" t="s">
        <v>514</v>
      </c>
      <c r="F237" t="s">
        <v>15</v>
      </c>
      <c r="G237" s="23">
        <v>246</v>
      </c>
      <c r="H237" s="23">
        <v>661</v>
      </c>
      <c r="I237" s="23">
        <v>3409</v>
      </c>
      <c r="J237" s="1">
        <v>119894.0678</v>
      </c>
      <c r="K237" s="1">
        <v>487.3742593495935</v>
      </c>
      <c r="L237" s="62">
        <v>2.6869918699186992</v>
      </c>
      <c r="M237" s="62">
        <v>5.1573373676248107</v>
      </c>
      <c r="N237" s="1">
        <v>12601.417799999999</v>
      </c>
      <c r="O237" s="61">
        <v>0.10510459801081166</v>
      </c>
      <c r="P237" s="6">
        <v>3698.0178000000101</v>
      </c>
      <c r="Q237" s="61">
        <v>3.0844043144560067E-2</v>
      </c>
      <c r="R237" s="64">
        <v>42</v>
      </c>
      <c r="S237" s="64">
        <v>71</v>
      </c>
      <c r="T237" s="64">
        <v>120</v>
      </c>
    </row>
    <row r="238" spans="1:20" x14ac:dyDescent="0.25">
      <c r="A238">
        <v>2022</v>
      </c>
      <c r="B238">
        <v>623122</v>
      </c>
      <c r="C238" t="s">
        <v>174</v>
      </c>
      <c r="D238" t="s">
        <v>430</v>
      </c>
      <c r="E238" t="s">
        <v>518</v>
      </c>
      <c r="F238" t="s">
        <v>15</v>
      </c>
      <c r="G238" s="23">
        <v>4</v>
      </c>
      <c r="H238" s="23">
        <v>6</v>
      </c>
      <c r="I238" s="23">
        <v>8</v>
      </c>
      <c r="J238" s="1">
        <v>179.136</v>
      </c>
      <c r="K238" s="1">
        <v>44.783999999999999</v>
      </c>
      <c r="L238" s="62">
        <v>1.5</v>
      </c>
      <c r="M238" s="62">
        <v>1.3333333333333333</v>
      </c>
      <c r="N238" s="1">
        <v>63.436</v>
      </c>
      <c r="O238" s="61">
        <v>0.35412200785995002</v>
      </c>
      <c r="P238" s="6">
        <v>-75.763999999999996</v>
      </c>
      <c r="Q238" s="61">
        <v>-0.42294122901036085</v>
      </c>
      <c r="R238" s="64">
        <v>380</v>
      </c>
      <c r="S238" s="64">
        <v>376</v>
      </c>
      <c r="T238" s="64">
        <v>361</v>
      </c>
    </row>
    <row r="239" spans="1:20" x14ac:dyDescent="0.25">
      <c r="A239">
        <v>2022</v>
      </c>
      <c r="B239">
        <v>623397</v>
      </c>
      <c r="C239" t="s">
        <v>167</v>
      </c>
      <c r="D239" t="s">
        <v>433</v>
      </c>
      <c r="E239" t="s">
        <v>502</v>
      </c>
      <c r="F239" t="s">
        <v>4</v>
      </c>
      <c r="G239" s="23">
        <v>279</v>
      </c>
      <c r="H239" s="23">
        <v>1158</v>
      </c>
      <c r="I239" s="23">
        <v>4753</v>
      </c>
      <c r="J239" s="1">
        <v>181948.95550000001</v>
      </c>
      <c r="K239" s="1">
        <v>652.1467939068101</v>
      </c>
      <c r="L239" s="62">
        <v>4.150537634408602</v>
      </c>
      <c r="M239" s="62">
        <v>4.1044905008635579</v>
      </c>
      <c r="N239" s="1">
        <v>41599.205499999996</v>
      </c>
      <c r="O239" s="61">
        <v>0.22863118606910604</v>
      </c>
      <c r="P239" s="6">
        <v>31306.905499999899</v>
      </c>
      <c r="Q239" s="61">
        <v>0.17206422215487738</v>
      </c>
      <c r="R239" s="64">
        <v>17</v>
      </c>
      <c r="S239" s="64">
        <v>9</v>
      </c>
      <c r="T239" s="64">
        <v>8</v>
      </c>
    </row>
    <row r="240" spans="1:20" x14ac:dyDescent="0.25">
      <c r="A240">
        <v>2022</v>
      </c>
      <c r="B240">
        <v>626603</v>
      </c>
      <c r="C240" t="s">
        <v>409</v>
      </c>
      <c r="D240" t="s">
        <v>431</v>
      </c>
      <c r="E240" t="s">
        <v>515</v>
      </c>
      <c r="F240" t="s">
        <v>15</v>
      </c>
      <c r="G240" s="23">
        <v>28</v>
      </c>
      <c r="H240" s="23">
        <v>37</v>
      </c>
      <c r="I240" s="23">
        <v>91</v>
      </c>
      <c r="J240" s="1">
        <v>4620.8720000000003</v>
      </c>
      <c r="K240" s="1">
        <v>165.03114285714287</v>
      </c>
      <c r="L240" s="62">
        <v>1.3214285714285714</v>
      </c>
      <c r="M240" s="62">
        <v>2.4594594594594597</v>
      </c>
      <c r="N240" s="1">
        <v>1842.172</v>
      </c>
      <c r="O240" s="61">
        <v>0.39866328260120598</v>
      </c>
      <c r="P240" s="6">
        <v>933.47199999999998</v>
      </c>
      <c r="Q240" s="61">
        <v>0.20201208776179039</v>
      </c>
      <c r="R240" s="64">
        <v>278</v>
      </c>
      <c r="S240" s="64">
        <v>248</v>
      </c>
      <c r="T240" s="64">
        <v>245</v>
      </c>
    </row>
    <row r="241" spans="1:20" x14ac:dyDescent="0.25">
      <c r="A241">
        <v>2022</v>
      </c>
      <c r="B241">
        <v>629125</v>
      </c>
      <c r="C241" t="s">
        <v>327</v>
      </c>
      <c r="D241" t="s">
        <v>433</v>
      </c>
      <c r="E241" t="s">
        <v>502</v>
      </c>
      <c r="F241" t="s">
        <v>15</v>
      </c>
      <c r="G241" s="23">
        <v>11</v>
      </c>
      <c r="H241" s="23">
        <v>26</v>
      </c>
      <c r="I241" s="23">
        <v>75</v>
      </c>
      <c r="J241" s="1">
        <v>3423.66</v>
      </c>
      <c r="K241" s="1">
        <v>311.24181818181819</v>
      </c>
      <c r="L241" s="62">
        <v>2.3636363636363638</v>
      </c>
      <c r="M241" s="62">
        <v>2.8846153846153846</v>
      </c>
      <c r="N241" s="1">
        <v>570.61</v>
      </c>
      <c r="O241" s="61">
        <v>0.16666666666666669</v>
      </c>
      <c r="P241" s="6">
        <v>201.01</v>
      </c>
      <c r="Q241" s="61">
        <v>5.871202163766262E-2</v>
      </c>
      <c r="R241" s="64">
        <v>308</v>
      </c>
      <c r="S241" s="64">
        <v>342</v>
      </c>
      <c r="T241" s="64">
        <v>326</v>
      </c>
    </row>
    <row r="242" spans="1:20" x14ac:dyDescent="0.25">
      <c r="A242">
        <v>2022</v>
      </c>
      <c r="B242">
        <v>633660</v>
      </c>
      <c r="C242" t="s">
        <v>176</v>
      </c>
      <c r="D242" t="s">
        <v>432</v>
      </c>
      <c r="E242" t="s">
        <v>500</v>
      </c>
      <c r="F242" t="s">
        <v>15</v>
      </c>
      <c r="G242" s="23">
        <v>88</v>
      </c>
      <c r="H242" s="23">
        <v>274</v>
      </c>
      <c r="I242" s="23">
        <v>728</v>
      </c>
      <c r="J242" s="1">
        <v>25170.432000000001</v>
      </c>
      <c r="K242" s="1">
        <v>286.02763636363636</v>
      </c>
      <c r="L242" s="62">
        <v>3.1136363636363638</v>
      </c>
      <c r="M242" s="62">
        <v>2.6569343065693429</v>
      </c>
      <c r="N242" s="1">
        <v>3133.4319999999998</v>
      </c>
      <c r="O242" s="61">
        <v>0.12448860631394804</v>
      </c>
      <c r="P242" s="6">
        <v>400.431999999997</v>
      </c>
      <c r="Q242" s="61">
        <v>1.5908825084924923E-2</v>
      </c>
      <c r="R242" s="64">
        <v>130</v>
      </c>
      <c r="S242" s="64">
        <v>186</v>
      </c>
      <c r="T242" s="64">
        <v>300</v>
      </c>
    </row>
    <row r="243" spans="1:20" x14ac:dyDescent="0.25">
      <c r="A243">
        <v>2022</v>
      </c>
      <c r="B243">
        <v>634254</v>
      </c>
      <c r="C243" t="s">
        <v>381</v>
      </c>
      <c r="D243" t="s">
        <v>434</v>
      </c>
      <c r="E243" t="s">
        <v>508</v>
      </c>
      <c r="F243" t="s">
        <v>15</v>
      </c>
      <c r="G243" s="23">
        <v>84</v>
      </c>
      <c r="H243" s="23">
        <v>272</v>
      </c>
      <c r="I243" s="23">
        <v>1005</v>
      </c>
      <c r="J243" s="1">
        <v>37647.300000000003</v>
      </c>
      <c r="K243" s="1">
        <v>448.18214285714288</v>
      </c>
      <c r="L243" s="62">
        <v>3.2380952380952381</v>
      </c>
      <c r="M243" s="62">
        <v>3.6948529411764706</v>
      </c>
      <c r="N243" s="1">
        <v>6274.55</v>
      </c>
      <c r="O243" s="61">
        <v>0.16666666666666666</v>
      </c>
      <c r="P243" s="6">
        <v>3291.75</v>
      </c>
      <c r="Q243" s="61">
        <v>8.7436549234606462E-2</v>
      </c>
      <c r="R243" s="64">
        <v>109</v>
      </c>
      <c r="S243" s="64">
        <v>124</v>
      </c>
      <c r="T243" s="64">
        <v>134</v>
      </c>
    </row>
    <row r="244" spans="1:20" x14ac:dyDescent="0.25">
      <c r="A244">
        <v>2022</v>
      </c>
      <c r="B244">
        <v>635306</v>
      </c>
      <c r="C244" t="s">
        <v>177</v>
      </c>
      <c r="D244" t="s">
        <v>435</v>
      </c>
      <c r="E244" t="s">
        <v>525</v>
      </c>
      <c r="F244" t="s">
        <v>15</v>
      </c>
      <c r="G244" s="23">
        <v>26</v>
      </c>
      <c r="H244" s="23">
        <v>68</v>
      </c>
      <c r="I244" s="23">
        <v>167</v>
      </c>
      <c r="J244" s="1">
        <v>9761.0640000000003</v>
      </c>
      <c r="K244" s="1">
        <v>375.42553846153845</v>
      </c>
      <c r="L244" s="62">
        <v>2.6153846153846154</v>
      </c>
      <c r="M244" s="62">
        <v>2.4558823529411766</v>
      </c>
      <c r="N244" s="1">
        <v>3247.614</v>
      </c>
      <c r="O244" s="61">
        <v>0.33271106510519755</v>
      </c>
      <c r="P244" s="6">
        <v>2253.8539999999998</v>
      </c>
      <c r="Q244" s="61">
        <v>0.23090249177753569</v>
      </c>
      <c r="R244" s="64">
        <v>194</v>
      </c>
      <c r="S244" s="64">
        <v>179</v>
      </c>
      <c r="T244" s="64">
        <v>164</v>
      </c>
    </row>
    <row r="245" spans="1:20" x14ac:dyDescent="0.25">
      <c r="A245">
        <v>2022</v>
      </c>
      <c r="B245">
        <v>636281</v>
      </c>
      <c r="C245" t="s">
        <v>178</v>
      </c>
      <c r="D245" t="s">
        <v>431</v>
      </c>
      <c r="E245" t="s">
        <v>501</v>
      </c>
      <c r="F245" t="s">
        <v>4</v>
      </c>
      <c r="G245" s="23">
        <v>89</v>
      </c>
      <c r="H245" s="23">
        <v>202</v>
      </c>
      <c r="I245" s="23">
        <v>655</v>
      </c>
      <c r="J245" s="1">
        <v>29911.314999999999</v>
      </c>
      <c r="K245" s="1">
        <v>336.08219101123592</v>
      </c>
      <c r="L245" s="62">
        <v>2.2696629213483148</v>
      </c>
      <c r="M245" s="62">
        <v>3.2425742574257428</v>
      </c>
      <c r="N245" s="1">
        <v>8347.3150000000096</v>
      </c>
      <c r="O245" s="61">
        <v>0.27906880723900002</v>
      </c>
      <c r="P245" s="6">
        <v>5290.91499999999</v>
      </c>
      <c r="Q245" s="61">
        <v>0.17688674001794941</v>
      </c>
      <c r="R245" s="64">
        <v>118</v>
      </c>
      <c r="S245" s="64">
        <v>103</v>
      </c>
      <c r="T245" s="64">
        <v>96</v>
      </c>
    </row>
    <row r="246" spans="1:20" x14ac:dyDescent="0.25">
      <c r="A246">
        <v>2022</v>
      </c>
      <c r="B246">
        <v>642012</v>
      </c>
      <c r="C246" t="s">
        <v>222</v>
      </c>
      <c r="D246" t="s">
        <v>432</v>
      </c>
      <c r="E246" t="s">
        <v>500</v>
      </c>
      <c r="F246" t="s">
        <v>4</v>
      </c>
      <c r="G246" s="23">
        <v>219</v>
      </c>
      <c r="H246" s="23">
        <v>889</v>
      </c>
      <c r="I246" s="23">
        <v>5724</v>
      </c>
      <c r="J246" s="1">
        <v>192743.712</v>
      </c>
      <c r="K246" s="1">
        <v>880.10827397260277</v>
      </c>
      <c r="L246" s="62">
        <v>4.0593607305936077</v>
      </c>
      <c r="M246" s="62">
        <v>6.4386951631046117</v>
      </c>
      <c r="N246" s="1">
        <v>14277.312</v>
      </c>
      <c r="O246" s="61">
        <v>7.407407407407407E-2</v>
      </c>
      <c r="P246" s="6">
        <v>6307.4120000000203</v>
      </c>
      <c r="Q246" s="61">
        <v>3.2724346410844367E-2</v>
      </c>
      <c r="R246" s="64">
        <v>14</v>
      </c>
      <c r="S246" s="64">
        <v>61</v>
      </c>
      <c r="T246" s="64">
        <v>80</v>
      </c>
    </row>
    <row r="247" spans="1:20" x14ac:dyDescent="0.25">
      <c r="A247">
        <v>2022</v>
      </c>
      <c r="B247">
        <v>648045</v>
      </c>
      <c r="C247" t="s">
        <v>184</v>
      </c>
      <c r="D247" t="s">
        <v>433</v>
      </c>
      <c r="E247" t="s">
        <v>519</v>
      </c>
      <c r="F247" t="s">
        <v>4</v>
      </c>
      <c r="G247" s="23">
        <v>79</v>
      </c>
      <c r="H247" s="23">
        <v>265</v>
      </c>
      <c r="I247" s="23">
        <v>1211</v>
      </c>
      <c r="J247" s="1">
        <v>59698.311999999998</v>
      </c>
      <c r="K247" s="1">
        <v>755.67483544303798</v>
      </c>
      <c r="L247" s="62">
        <v>3.3544303797468356</v>
      </c>
      <c r="M247" s="62">
        <v>4.5698113207547166</v>
      </c>
      <c r="N247" s="1">
        <v>21723.662</v>
      </c>
      <c r="O247" s="61">
        <v>0.36389072441445247</v>
      </c>
      <c r="P247" s="6">
        <v>19212.162</v>
      </c>
      <c r="Q247" s="61">
        <v>0.32182085818439893</v>
      </c>
      <c r="R247" s="64">
        <v>75</v>
      </c>
      <c r="S247" s="64">
        <v>40</v>
      </c>
      <c r="T247" s="64">
        <v>25</v>
      </c>
    </row>
    <row r="248" spans="1:20" x14ac:dyDescent="0.25">
      <c r="A248">
        <v>2022</v>
      </c>
      <c r="B248">
        <v>650314</v>
      </c>
      <c r="C248" t="s">
        <v>185</v>
      </c>
      <c r="D248" t="s">
        <v>432</v>
      </c>
      <c r="E248" t="s">
        <v>498</v>
      </c>
      <c r="F248" t="s">
        <v>15</v>
      </c>
      <c r="G248" s="23">
        <v>46</v>
      </c>
      <c r="H248" s="23">
        <v>88</v>
      </c>
      <c r="I248" s="23">
        <v>359</v>
      </c>
      <c r="J248" s="1">
        <v>15246.727999999999</v>
      </c>
      <c r="K248" s="1">
        <v>331.45060869565214</v>
      </c>
      <c r="L248" s="62">
        <v>1.9130434782608696</v>
      </c>
      <c r="M248" s="62">
        <v>4.0795454545454541</v>
      </c>
      <c r="N248" s="1">
        <v>5237.8779999999997</v>
      </c>
      <c r="O248" s="61">
        <v>0.34354111911749197</v>
      </c>
      <c r="P248" s="6">
        <v>3862.3780000000002</v>
      </c>
      <c r="Q248" s="61">
        <v>0.25332504128098832</v>
      </c>
      <c r="R248" s="64">
        <v>152</v>
      </c>
      <c r="S248" s="64">
        <v>140</v>
      </c>
      <c r="T248" s="64">
        <v>115</v>
      </c>
    </row>
    <row r="249" spans="1:20" x14ac:dyDescent="0.25">
      <c r="A249">
        <v>2022</v>
      </c>
      <c r="B249">
        <v>650722</v>
      </c>
      <c r="C249" t="s">
        <v>186</v>
      </c>
      <c r="D249" t="s">
        <v>434</v>
      </c>
      <c r="E249" t="s">
        <v>499</v>
      </c>
      <c r="F249" t="s">
        <v>15</v>
      </c>
      <c r="G249" s="23">
        <v>13</v>
      </c>
      <c r="H249" s="23">
        <v>55</v>
      </c>
      <c r="I249" s="23">
        <v>91</v>
      </c>
      <c r="J249" s="1">
        <v>5085.4247999999998</v>
      </c>
      <c r="K249" s="1">
        <v>391.18652307692304</v>
      </c>
      <c r="L249" s="62">
        <v>4.2307692307692308</v>
      </c>
      <c r="M249" s="62">
        <v>1.6545454545454545</v>
      </c>
      <c r="N249" s="1">
        <v>1327.9248</v>
      </c>
      <c r="O249" s="61">
        <v>0.26112367250027962</v>
      </c>
      <c r="P249" s="6">
        <v>853.07479999999998</v>
      </c>
      <c r="Q249" s="61">
        <v>0.16774897546415396</v>
      </c>
      <c r="R249" s="64">
        <v>271</v>
      </c>
      <c r="S249" s="64">
        <v>282</v>
      </c>
      <c r="T249" s="64">
        <v>253</v>
      </c>
    </row>
    <row r="250" spans="1:20" x14ac:dyDescent="0.25">
      <c r="A250">
        <v>2022</v>
      </c>
      <c r="B250">
        <v>652151</v>
      </c>
      <c r="C250" t="s">
        <v>240</v>
      </c>
      <c r="D250" t="s">
        <v>432</v>
      </c>
      <c r="E250" t="s">
        <v>494</v>
      </c>
      <c r="F250" t="s">
        <v>4</v>
      </c>
      <c r="G250" s="23">
        <v>338</v>
      </c>
      <c r="H250" s="23">
        <v>696</v>
      </c>
      <c r="I250" s="23">
        <v>2451</v>
      </c>
      <c r="J250" s="1">
        <v>84036.969500000094</v>
      </c>
      <c r="K250" s="1">
        <v>248.6300872781068</v>
      </c>
      <c r="L250" s="62">
        <v>2.059171597633136</v>
      </c>
      <c r="M250" s="62">
        <v>3.521551724137931</v>
      </c>
      <c r="N250" s="1">
        <v>5821.6695</v>
      </c>
      <c r="O250" s="61">
        <v>6.9275100406851225E-2</v>
      </c>
      <c r="P250" s="6">
        <v>-4726.7304999999997</v>
      </c>
      <c r="Q250" s="61">
        <v>-5.6245846656809706E-2</v>
      </c>
      <c r="R250" s="64">
        <v>52</v>
      </c>
      <c r="S250" s="64">
        <v>129</v>
      </c>
      <c r="T250" s="64">
        <v>382</v>
      </c>
    </row>
    <row r="251" spans="1:20" x14ac:dyDescent="0.25">
      <c r="A251">
        <v>2022</v>
      </c>
      <c r="B251">
        <v>656457</v>
      </c>
      <c r="C251" t="s">
        <v>187</v>
      </c>
      <c r="D251" t="s">
        <v>434</v>
      </c>
      <c r="E251" t="s">
        <v>508</v>
      </c>
      <c r="F251" t="s">
        <v>15</v>
      </c>
      <c r="G251" s="23">
        <v>19</v>
      </c>
      <c r="H251" s="23">
        <v>47</v>
      </c>
      <c r="I251" s="23">
        <v>164</v>
      </c>
      <c r="J251" s="1">
        <v>6500.58</v>
      </c>
      <c r="K251" s="1">
        <v>342.13578947368421</v>
      </c>
      <c r="L251" s="62">
        <v>2.4736842105263159</v>
      </c>
      <c r="M251" s="62">
        <v>3.4893617021276597</v>
      </c>
      <c r="N251" s="1">
        <v>1083.43</v>
      </c>
      <c r="O251" s="61">
        <v>0.16666666666666669</v>
      </c>
      <c r="P251" s="6">
        <v>424.83</v>
      </c>
      <c r="Q251" s="61">
        <v>6.5352630073008872E-2</v>
      </c>
      <c r="R251" s="64">
        <v>245</v>
      </c>
      <c r="S251" s="64">
        <v>296</v>
      </c>
      <c r="T251" s="64">
        <v>297</v>
      </c>
    </row>
    <row r="252" spans="1:20" x14ac:dyDescent="0.25">
      <c r="A252">
        <v>2022</v>
      </c>
      <c r="B252">
        <v>658048</v>
      </c>
      <c r="C252" t="s">
        <v>386</v>
      </c>
      <c r="D252" t="s">
        <v>431</v>
      </c>
      <c r="E252" t="s">
        <v>524</v>
      </c>
      <c r="F252" t="s">
        <v>15</v>
      </c>
      <c r="G252" s="23">
        <v>12</v>
      </c>
      <c r="H252" s="23">
        <v>28</v>
      </c>
      <c r="I252" s="23">
        <v>106</v>
      </c>
      <c r="J252" s="1">
        <v>4607.9520000000002</v>
      </c>
      <c r="K252" s="1">
        <v>383.99600000000004</v>
      </c>
      <c r="L252" s="62">
        <v>2.3333333333333335</v>
      </c>
      <c r="M252" s="62">
        <v>3.7857142857142856</v>
      </c>
      <c r="N252" s="1">
        <v>1659.6020000000001</v>
      </c>
      <c r="O252" s="61">
        <v>0.36016043569898298</v>
      </c>
      <c r="P252" s="6">
        <v>1256.8019999999999</v>
      </c>
      <c r="Q252" s="61">
        <v>0.27274633069094467</v>
      </c>
      <c r="R252" s="64">
        <v>279</v>
      </c>
      <c r="S252" s="64">
        <v>256</v>
      </c>
      <c r="T252" s="64">
        <v>217</v>
      </c>
    </row>
    <row r="253" spans="1:20" x14ac:dyDescent="0.25">
      <c r="A253">
        <v>2022</v>
      </c>
      <c r="B253">
        <v>659545</v>
      </c>
      <c r="C253" t="s">
        <v>188</v>
      </c>
      <c r="D253" t="s">
        <v>432</v>
      </c>
      <c r="E253" t="s">
        <v>510</v>
      </c>
      <c r="F253" t="s">
        <v>15</v>
      </c>
      <c r="G253" s="23">
        <v>101</v>
      </c>
      <c r="H253" s="23">
        <v>458</v>
      </c>
      <c r="I253" s="23">
        <v>2141</v>
      </c>
      <c r="J253" s="1">
        <v>81192.6976</v>
      </c>
      <c r="K253" s="1">
        <v>803.88809504950495</v>
      </c>
      <c r="L253" s="62">
        <v>4.5346534653465342</v>
      </c>
      <c r="M253" s="62">
        <v>4.6746724890829698</v>
      </c>
      <c r="N253" s="1">
        <v>17332.097600000001</v>
      </c>
      <c r="O253" s="61">
        <v>0.21346867529131094</v>
      </c>
      <c r="P253" s="6">
        <v>14058.597599999999</v>
      </c>
      <c r="Q253" s="61">
        <v>0.17315101007310291</v>
      </c>
      <c r="R253" s="64">
        <v>56</v>
      </c>
      <c r="S253" s="64">
        <v>52</v>
      </c>
      <c r="T253" s="64">
        <v>37</v>
      </c>
    </row>
    <row r="254" spans="1:20" x14ac:dyDescent="0.25">
      <c r="A254">
        <v>2022</v>
      </c>
      <c r="B254">
        <v>661754</v>
      </c>
      <c r="C254" t="s">
        <v>189</v>
      </c>
      <c r="D254" t="s">
        <v>430</v>
      </c>
      <c r="E254" t="s">
        <v>518</v>
      </c>
      <c r="F254" t="s">
        <v>15</v>
      </c>
      <c r="G254" s="23">
        <v>28</v>
      </c>
      <c r="H254" s="23">
        <v>50</v>
      </c>
      <c r="I254" s="23">
        <v>131</v>
      </c>
      <c r="J254" s="1">
        <v>6559.7520000000004</v>
      </c>
      <c r="K254" s="1">
        <v>234.27685714285715</v>
      </c>
      <c r="L254" s="62">
        <v>1.7857142857142858</v>
      </c>
      <c r="M254" s="62">
        <v>2.62</v>
      </c>
      <c r="N254" s="1">
        <v>2315.402</v>
      </c>
      <c r="O254" s="61">
        <v>0.35297096597554295</v>
      </c>
      <c r="P254" s="6">
        <v>1332.002</v>
      </c>
      <c r="Q254" s="61">
        <v>0.20305676190197433</v>
      </c>
      <c r="R254" s="64">
        <v>243</v>
      </c>
      <c r="S254" s="64">
        <v>225</v>
      </c>
      <c r="T254" s="64">
        <v>212</v>
      </c>
    </row>
    <row r="255" spans="1:20" x14ac:dyDescent="0.25">
      <c r="A255">
        <v>2022</v>
      </c>
      <c r="B255">
        <v>665523</v>
      </c>
      <c r="C255" t="s">
        <v>282</v>
      </c>
      <c r="D255" t="s">
        <v>431</v>
      </c>
      <c r="E255" t="s">
        <v>495</v>
      </c>
      <c r="F255" t="s">
        <v>4</v>
      </c>
      <c r="G255" s="23">
        <v>286</v>
      </c>
      <c r="H255" s="23">
        <v>1530</v>
      </c>
      <c r="I255" s="23">
        <v>8181</v>
      </c>
      <c r="J255" s="1">
        <v>319913.87349999999</v>
      </c>
      <c r="K255" s="1">
        <v>1118.5799772727273</v>
      </c>
      <c r="L255" s="62">
        <v>5.34965034965035</v>
      </c>
      <c r="M255" s="62">
        <v>5.3470588235294114</v>
      </c>
      <c r="N255" s="1">
        <v>66354.623500000002</v>
      </c>
      <c r="O255" s="61">
        <v>0.20741402294952366</v>
      </c>
      <c r="P255" s="6">
        <v>55722.823499999999</v>
      </c>
      <c r="Q255" s="61">
        <v>0.17418070335733657</v>
      </c>
      <c r="R255" s="64">
        <v>5</v>
      </c>
      <c r="S255" s="64">
        <v>3</v>
      </c>
      <c r="T255" s="64">
        <v>3</v>
      </c>
    </row>
    <row r="256" spans="1:20" x14ac:dyDescent="0.25">
      <c r="A256">
        <v>2022</v>
      </c>
      <c r="B256">
        <v>665540</v>
      </c>
      <c r="C256" t="s">
        <v>190</v>
      </c>
      <c r="D256" t="s">
        <v>430</v>
      </c>
      <c r="E256" t="s">
        <v>518</v>
      </c>
      <c r="F256" t="s">
        <v>15</v>
      </c>
      <c r="G256" s="23">
        <v>36</v>
      </c>
      <c r="H256" s="23">
        <v>45</v>
      </c>
      <c r="I256" s="23">
        <v>135</v>
      </c>
      <c r="J256" s="1">
        <v>6574.12</v>
      </c>
      <c r="K256" s="1">
        <v>182.61444444444444</v>
      </c>
      <c r="L256" s="62">
        <v>1.25</v>
      </c>
      <c r="M256" s="62">
        <v>3</v>
      </c>
      <c r="N256" s="1">
        <v>2436.27</v>
      </c>
      <c r="O256" s="61">
        <v>0.37058496042055822</v>
      </c>
      <c r="P256" s="6">
        <v>1194.27</v>
      </c>
      <c r="Q256" s="61">
        <v>0.18166233655607139</v>
      </c>
      <c r="R256" s="64">
        <v>242</v>
      </c>
      <c r="S256" s="64">
        <v>218</v>
      </c>
      <c r="T256" s="64">
        <v>220</v>
      </c>
    </row>
    <row r="257" spans="1:20" x14ac:dyDescent="0.25">
      <c r="A257">
        <v>2022</v>
      </c>
      <c r="B257">
        <v>667972</v>
      </c>
      <c r="C257" t="s">
        <v>366</v>
      </c>
      <c r="D257" t="s">
        <v>433</v>
      </c>
      <c r="E257" t="s">
        <v>504</v>
      </c>
      <c r="F257" t="s">
        <v>15</v>
      </c>
      <c r="G257" s="23">
        <v>12</v>
      </c>
      <c r="H257" s="23">
        <v>18</v>
      </c>
      <c r="I257" s="23">
        <v>18</v>
      </c>
      <c r="J257" s="1">
        <v>998.25599999999997</v>
      </c>
      <c r="K257" s="1">
        <v>83.188000000000002</v>
      </c>
      <c r="L257" s="62">
        <v>1.5</v>
      </c>
      <c r="M257" s="62">
        <v>1</v>
      </c>
      <c r="N257" s="1">
        <v>343.35599999999999</v>
      </c>
      <c r="O257" s="61">
        <v>0.34395585901812764</v>
      </c>
      <c r="P257" s="6">
        <v>-48.444000000000003</v>
      </c>
      <c r="Q257" s="61">
        <v>-4.8528633937587155E-2</v>
      </c>
      <c r="R257" s="64">
        <v>365</v>
      </c>
      <c r="S257" s="64">
        <v>360</v>
      </c>
      <c r="T257" s="64">
        <v>355</v>
      </c>
    </row>
    <row r="258" spans="1:20" x14ac:dyDescent="0.25">
      <c r="A258">
        <v>2022</v>
      </c>
      <c r="B258">
        <v>668464</v>
      </c>
      <c r="C258" t="s">
        <v>391</v>
      </c>
      <c r="D258" t="s">
        <v>432</v>
      </c>
      <c r="E258" t="s">
        <v>498</v>
      </c>
      <c r="F258" t="s">
        <v>15</v>
      </c>
      <c r="G258" s="23">
        <v>27</v>
      </c>
      <c r="H258" s="23">
        <v>36</v>
      </c>
      <c r="I258" s="23">
        <v>93</v>
      </c>
      <c r="J258" s="1">
        <v>4150.4560000000001</v>
      </c>
      <c r="K258" s="1">
        <v>153.7205925925926</v>
      </c>
      <c r="L258" s="62">
        <v>1.3333333333333333</v>
      </c>
      <c r="M258" s="62">
        <v>2.5833333333333335</v>
      </c>
      <c r="N258" s="1">
        <v>1455.2560000000001</v>
      </c>
      <c r="O258" s="61">
        <v>0.3506255698169069</v>
      </c>
      <c r="P258" s="6">
        <v>663.25599999999997</v>
      </c>
      <c r="Q258" s="61">
        <v>0.15980316379694182</v>
      </c>
      <c r="R258" s="64">
        <v>289</v>
      </c>
      <c r="S258" s="64">
        <v>275</v>
      </c>
      <c r="T258" s="64">
        <v>267</v>
      </c>
    </row>
    <row r="259" spans="1:20" x14ac:dyDescent="0.25">
      <c r="A259">
        <v>2022</v>
      </c>
      <c r="B259">
        <v>673382</v>
      </c>
      <c r="C259" t="s">
        <v>329</v>
      </c>
      <c r="D259" t="s">
        <v>435</v>
      </c>
      <c r="E259" t="s">
        <v>505</v>
      </c>
      <c r="F259" t="s">
        <v>15</v>
      </c>
      <c r="G259" s="23">
        <v>16</v>
      </c>
      <c r="H259" s="23">
        <v>52</v>
      </c>
      <c r="I259" s="23">
        <v>138</v>
      </c>
      <c r="J259" s="1">
        <v>4923.3</v>
      </c>
      <c r="K259" s="1">
        <v>307.70625000000001</v>
      </c>
      <c r="L259" s="62">
        <v>3.25</v>
      </c>
      <c r="M259" s="62">
        <v>2.6538461538461537</v>
      </c>
      <c r="N259" s="1">
        <v>820.55</v>
      </c>
      <c r="O259" s="61">
        <v>0.16666666666666666</v>
      </c>
      <c r="P259" s="6">
        <v>195.55</v>
      </c>
      <c r="Q259" s="61">
        <v>3.971929396949201E-2</v>
      </c>
      <c r="R259" s="64">
        <v>275</v>
      </c>
      <c r="S259" s="64">
        <v>321</v>
      </c>
      <c r="T259" s="64">
        <v>327</v>
      </c>
    </row>
    <row r="260" spans="1:20" x14ac:dyDescent="0.25">
      <c r="A260">
        <v>2022</v>
      </c>
      <c r="B260">
        <v>676623</v>
      </c>
      <c r="C260" t="s">
        <v>281</v>
      </c>
      <c r="D260" t="s">
        <v>430</v>
      </c>
      <c r="E260" t="s">
        <v>507</v>
      </c>
      <c r="F260" t="s">
        <v>4</v>
      </c>
      <c r="G260" s="23">
        <v>359</v>
      </c>
      <c r="H260" s="23">
        <v>807</v>
      </c>
      <c r="I260" s="23">
        <v>4401</v>
      </c>
      <c r="J260" s="1">
        <v>157728.291</v>
      </c>
      <c r="K260" s="1">
        <v>439.35457103064067</v>
      </c>
      <c r="L260" s="62">
        <v>2.2479108635097491</v>
      </c>
      <c r="M260" s="62">
        <v>5.4535315985130115</v>
      </c>
      <c r="N260" s="1">
        <v>19370.141</v>
      </c>
      <c r="O260" s="61">
        <v>0.12280701754385964</v>
      </c>
      <c r="P260" s="6">
        <v>7065.24100000002</v>
      </c>
      <c r="Q260" s="61">
        <v>4.4793745974208397E-2</v>
      </c>
      <c r="R260" s="64">
        <v>27</v>
      </c>
      <c r="S260" s="64">
        <v>45</v>
      </c>
      <c r="T260" s="64">
        <v>73</v>
      </c>
    </row>
    <row r="261" spans="1:20" x14ac:dyDescent="0.25">
      <c r="A261">
        <v>2022</v>
      </c>
      <c r="B261">
        <v>678432</v>
      </c>
      <c r="C261" t="s">
        <v>331</v>
      </c>
      <c r="D261" t="s">
        <v>434</v>
      </c>
      <c r="E261" t="s">
        <v>513</v>
      </c>
      <c r="F261" t="s">
        <v>15</v>
      </c>
      <c r="G261" s="23">
        <v>246</v>
      </c>
      <c r="H261" s="23">
        <v>336</v>
      </c>
      <c r="I261" s="23">
        <v>1532</v>
      </c>
      <c r="J261" s="1">
        <v>56613.767999999996</v>
      </c>
      <c r="K261" s="1">
        <v>230.1372682926829</v>
      </c>
      <c r="L261" s="62">
        <v>1.3658536585365855</v>
      </c>
      <c r="M261" s="62">
        <v>4.5595238095238093</v>
      </c>
      <c r="N261" s="1">
        <v>6952.5680000000102</v>
      </c>
      <c r="O261" s="61">
        <v>0.12280701754385984</v>
      </c>
      <c r="P261" s="6">
        <v>-1289.0319999999899</v>
      </c>
      <c r="Q261" s="61">
        <v>-2.2768878411343157E-2</v>
      </c>
      <c r="R261" s="64">
        <v>84</v>
      </c>
      <c r="S261" s="64">
        <v>121</v>
      </c>
      <c r="T261" s="64">
        <v>380</v>
      </c>
    </row>
    <row r="262" spans="1:20" x14ac:dyDescent="0.25">
      <c r="A262">
        <v>2022</v>
      </c>
      <c r="B262">
        <v>687380</v>
      </c>
      <c r="C262" t="s">
        <v>438</v>
      </c>
      <c r="D262" t="s">
        <v>435</v>
      </c>
      <c r="E262" t="s">
        <v>525</v>
      </c>
      <c r="F262" t="s">
        <v>15</v>
      </c>
      <c r="G262" s="23">
        <v>8</v>
      </c>
      <c r="H262" s="23">
        <v>10</v>
      </c>
      <c r="I262" s="23">
        <v>92</v>
      </c>
      <c r="J262" s="1">
        <v>5294.4639999999999</v>
      </c>
      <c r="K262" s="1">
        <v>661.80799999999999</v>
      </c>
      <c r="L262" s="62">
        <v>1.25</v>
      </c>
      <c r="M262" s="62">
        <v>9.1999999999999993</v>
      </c>
      <c r="N262" s="1">
        <v>2253.364</v>
      </c>
      <c r="O262" s="61">
        <v>0.42560757802867299</v>
      </c>
      <c r="P262" s="6">
        <v>1960.864</v>
      </c>
      <c r="Q262" s="61">
        <v>0.37036119236999254</v>
      </c>
      <c r="R262" s="64">
        <v>265</v>
      </c>
      <c r="S262" s="64">
        <v>229</v>
      </c>
      <c r="T262" s="64">
        <v>176</v>
      </c>
    </row>
    <row r="263" spans="1:20" x14ac:dyDescent="0.25">
      <c r="A263">
        <v>2022</v>
      </c>
      <c r="B263">
        <v>688075</v>
      </c>
      <c r="C263" t="s">
        <v>191</v>
      </c>
      <c r="D263" t="s">
        <v>432</v>
      </c>
      <c r="E263" t="s">
        <v>510</v>
      </c>
      <c r="F263" t="s">
        <v>15</v>
      </c>
      <c r="G263" s="23">
        <v>39</v>
      </c>
      <c r="H263" s="23">
        <v>48</v>
      </c>
      <c r="I263" s="23">
        <v>175</v>
      </c>
      <c r="J263" s="1">
        <v>9645.1149999999998</v>
      </c>
      <c r="K263" s="1">
        <v>247.31064102564102</v>
      </c>
      <c r="L263" s="62">
        <v>1.2307692307692308</v>
      </c>
      <c r="M263" s="62">
        <v>3.6458333333333335</v>
      </c>
      <c r="N263" s="1">
        <v>3943.3150000000001</v>
      </c>
      <c r="O263" s="61">
        <v>0.40884064109137114</v>
      </c>
      <c r="P263" s="6">
        <v>2803.3150000000001</v>
      </c>
      <c r="Q263" s="61">
        <v>0.29064609390349416</v>
      </c>
      <c r="R263" s="64">
        <v>196</v>
      </c>
      <c r="S263" s="64">
        <v>164</v>
      </c>
      <c r="T263" s="64">
        <v>146</v>
      </c>
    </row>
    <row r="264" spans="1:20" x14ac:dyDescent="0.25">
      <c r="A264">
        <v>2022</v>
      </c>
      <c r="B264">
        <v>688564</v>
      </c>
      <c r="C264" t="s">
        <v>183</v>
      </c>
      <c r="D264" t="s">
        <v>432</v>
      </c>
      <c r="E264" t="s">
        <v>510</v>
      </c>
      <c r="F264" t="s">
        <v>4</v>
      </c>
      <c r="G264" s="23">
        <v>565</v>
      </c>
      <c r="H264" s="23">
        <v>1187</v>
      </c>
      <c r="I264" s="23">
        <v>3807</v>
      </c>
      <c r="J264" s="1">
        <v>145294.59599999999</v>
      </c>
      <c r="K264" s="1">
        <v>257.15857699115043</v>
      </c>
      <c r="L264" s="62">
        <v>2.1008849557522122</v>
      </c>
      <c r="M264" s="62">
        <v>3.2072451558550967</v>
      </c>
      <c r="N264" s="1">
        <v>17843.196</v>
      </c>
      <c r="O264" s="61">
        <v>0.12280701754385966</v>
      </c>
      <c r="P264" s="6">
        <v>-995.35399999998594</v>
      </c>
      <c r="Q264" s="61">
        <v>-6.8505920206418831E-3</v>
      </c>
      <c r="R264" s="64">
        <v>32</v>
      </c>
      <c r="S264" s="64">
        <v>48</v>
      </c>
      <c r="T264" s="64">
        <v>378</v>
      </c>
    </row>
    <row r="265" spans="1:20" x14ac:dyDescent="0.25">
      <c r="A265">
        <v>2022</v>
      </c>
      <c r="B265">
        <v>690065</v>
      </c>
      <c r="C265" t="s">
        <v>365</v>
      </c>
      <c r="D265" t="s">
        <v>434</v>
      </c>
      <c r="E265" t="s">
        <v>522</v>
      </c>
      <c r="F265" t="s">
        <v>15</v>
      </c>
      <c r="G265" s="23">
        <v>16</v>
      </c>
      <c r="H265" s="23">
        <v>38</v>
      </c>
      <c r="I265" s="23">
        <v>65</v>
      </c>
      <c r="J265" s="1">
        <v>3419.48</v>
      </c>
      <c r="K265" s="1">
        <v>213.7175</v>
      </c>
      <c r="L265" s="62">
        <v>2.375</v>
      </c>
      <c r="M265" s="62">
        <v>1.7105263157894737</v>
      </c>
      <c r="N265" s="1">
        <v>1145.8800000000001</v>
      </c>
      <c r="O265" s="61">
        <v>0.33510358300092413</v>
      </c>
      <c r="P265" s="6">
        <v>592.08000000000004</v>
      </c>
      <c r="Q265" s="61">
        <v>0.17314913378642369</v>
      </c>
      <c r="R265" s="64">
        <v>309</v>
      </c>
      <c r="S265" s="64">
        <v>288</v>
      </c>
      <c r="T265" s="64">
        <v>275</v>
      </c>
    </row>
    <row r="266" spans="1:20" x14ac:dyDescent="0.25">
      <c r="A266">
        <v>2022</v>
      </c>
      <c r="B266">
        <v>692504</v>
      </c>
      <c r="C266" t="s">
        <v>192</v>
      </c>
      <c r="D266" t="s">
        <v>430</v>
      </c>
      <c r="E266" t="s">
        <v>514</v>
      </c>
      <c r="F266" t="s">
        <v>15</v>
      </c>
      <c r="G266" s="23">
        <v>47</v>
      </c>
      <c r="H266" s="23">
        <v>213</v>
      </c>
      <c r="I266" s="23">
        <v>765</v>
      </c>
      <c r="J266" s="1">
        <v>30383.998</v>
      </c>
      <c r="K266" s="1">
        <v>646.46804255319148</v>
      </c>
      <c r="L266" s="62">
        <v>4.5319148936170217</v>
      </c>
      <c r="M266" s="62">
        <v>3.591549295774648</v>
      </c>
      <c r="N266" s="1">
        <v>5722.6479999999901</v>
      </c>
      <c r="O266" s="61">
        <v>0.18834414088626489</v>
      </c>
      <c r="P266" s="6">
        <v>3920.848</v>
      </c>
      <c r="Q266" s="61">
        <v>0.12904318911553378</v>
      </c>
      <c r="R266" s="64">
        <v>117</v>
      </c>
      <c r="S266" s="64">
        <v>131</v>
      </c>
      <c r="T266" s="64">
        <v>112</v>
      </c>
    </row>
    <row r="267" spans="1:20" x14ac:dyDescent="0.25">
      <c r="A267">
        <v>2022</v>
      </c>
      <c r="B267">
        <v>692546</v>
      </c>
      <c r="C267" t="s">
        <v>193</v>
      </c>
      <c r="D267" t="s">
        <v>430</v>
      </c>
      <c r="E267" t="s">
        <v>518</v>
      </c>
      <c r="F267" t="s">
        <v>15</v>
      </c>
      <c r="G267" s="23">
        <v>6</v>
      </c>
      <c r="H267" s="23">
        <v>6</v>
      </c>
      <c r="I267" s="23">
        <v>15</v>
      </c>
      <c r="J267" s="1">
        <v>783.88</v>
      </c>
      <c r="K267" s="1">
        <v>130.64666666666668</v>
      </c>
      <c r="L267" s="62">
        <v>1</v>
      </c>
      <c r="M267" s="62">
        <v>2.5</v>
      </c>
      <c r="N267" s="1">
        <v>344.38</v>
      </c>
      <c r="O267" s="61">
        <v>0.43932744807878754</v>
      </c>
      <c r="P267" s="6">
        <v>139.18</v>
      </c>
      <c r="Q267" s="61">
        <v>0.17755268663570956</v>
      </c>
      <c r="R267" s="64">
        <v>371</v>
      </c>
      <c r="S267" s="64">
        <v>359</v>
      </c>
      <c r="T267" s="64">
        <v>334</v>
      </c>
    </row>
    <row r="268" spans="1:20" x14ac:dyDescent="0.25">
      <c r="A268">
        <v>2022</v>
      </c>
      <c r="B268">
        <v>692982</v>
      </c>
      <c r="C268" t="s">
        <v>330</v>
      </c>
      <c r="D268" t="s">
        <v>435</v>
      </c>
      <c r="E268" t="s">
        <v>525</v>
      </c>
      <c r="F268" t="s">
        <v>15</v>
      </c>
      <c r="G268" s="23">
        <v>10</v>
      </c>
      <c r="H268" s="23">
        <v>33</v>
      </c>
      <c r="I268" s="23">
        <v>87</v>
      </c>
      <c r="J268" s="1">
        <v>4900.9040000000005</v>
      </c>
      <c r="K268" s="1">
        <v>490.09040000000005</v>
      </c>
      <c r="L268" s="62">
        <v>3.3</v>
      </c>
      <c r="M268" s="62">
        <v>2.6363636363636362</v>
      </c>
      <c r="N268" s="1">
        <v>1566.104</v>
      </c>
      <c r="O268" s="61">
        <v>0.31955410675255014</v>
      </c>
      <c r="P268" s="6">
        <v>1176.0940000000001</v>
      </c>
      <c r="Q268" s="61">
        <v>0.23997491075115937</v>
      </c>
      <c r="R268" s="64">
        <v>276</v>
      </c>
      <c r="S268" s="64">
        <v>267</v>
      </c>
      <c r="T268" s="64">
        <v>221</v>
      </c>
    </row>
    <row r="269" spans="1:20" x14ac:dyDescent="0.25">
      <c r="A269">
        <v>2022</v>
      </c>
      <c r="B269">
        <v>697252</v>
      </c>
      <c r="C269" t="s">
        <v>194</v>
      </c>
      <c r="D269" t="s">
        <v>431</v>
      </c>
      <c r="E269" t="s">
        <v>515</v>
      </c>
      <c r="F269" t="s">
        <v>15</v>
      </c>
      <c r="G269" s="23">
        <v>19</v>
      </c>
      <c r="H269" s="23">
        <v>19</v>
      </c>
      <c r="I269" s="23">
        <v>64</v>
      </c>
      <c r="J269" s="1">
        <v>2825.0880000000002</v>
      </c>
      <c r="K269" s="1">
        <v>148.68884210526318</v>
      </c>
      <c r="L269" s="62">
        <v>1</v>
      </c>
      <c r="M269" s="62">
        <v>3.3684210526315788</v>
      </c>
      <c r="N269" s="1">
        <v>1069.2380000000001</v>
      </c>
      <c r="O269" s="61">
        <v>0.37847953762856235</v>
      </c>
      <c r="P269" s="6">
        <v>459.33800000000002</v>
      </c>
      <c r="Q269" s="61">
        <v>0.16259245729690544</v>
      </c>
      <c r="R269" s="64">
        <v>318</v>
      </c>
      <c r="S269" s="64">
        <v>299</v>
      </c>
      <c r="T269" s="64">
        <v>290</v>
      </c>
    </row>
    <row r="270" spans="1:20" x14ac:dyDescent="0.25">
      <c r="A270">
        <v>2022</v>
      </c>
      <c r="B270">
        <v>701147</v>
      </c>
      <c r="C270" t="s">
        <v>332</v>
      </c>
      <c r="D270" t="s">
        <v>433</v>
      </c>
      <c r="E270" t="s">
        <v>504</v>
      </c>
      <c r="F270" t="s">
        <v>15</v>
      </c>
      <c r="G270" s="23">
        <v>21</v>
      </c>
      <c r="H270" s="23">
        <v>30</v>
      </c>
      <c r="I270" s="23">
        <v>75</v>
      </c>
      <c r="J270" s="1">
        <v>1523.4</v>
      </c>
      <c r="K270" s="1">
        <v>72.542857142857144</v>
      </c>
      <c r="L270" s="62">
        <v>1.4285714285714286</v>
      </c>
      <c r="M270" s="62">
        <v>2.5</v>
      </c>
      <c r="N270" s="1">
        <v>551.9</v>
      </c>
      <c r="O270" s="61">
        <v>0.36228173821714582</v>
      </c>
      <c r="P270" s="6">
        <v>-132.1</v>
      </c>
      <c r="Q270" s="61">
        <v>-8.6713929368517781E-2</v>
      </c>
      <c r="R270" s="64">
        <v>354</v>
      </c>
      <c r="S270" s="64">
        <v>345</v>
      </c>
      <c r="T270" s="64">
        <v>365</v>
      </c>
    </row>
    <row r="271" spans="1:20" x14ac:dyDescent="0.25">
      <c r="A271">
        <v>2022</v>
      </c>
      <c r="B271">
        <v>703857</v>
      </c>
      <c r="C271" t="s">
        <v>291</v>
      </c>
      <c r="D271" t="s">
        <v>432</v>
      </c>
      <c r="E271" t="s">
        <v>493</v>
      </c>
      <c r="F271" t="s">
        <v>15</v>
      </c>
      <c r="G271" s="23">
        <v>159</v>
      </c>
      <c r="H271" s="23">
        <v>1703</v>
      </c>
      <c r="I271" s="23">
        <v>8726</v>
      </c>
      <c r="J271" s="1">
        <v>292899.20000000001</v>
      </c>
      <c r="K271" s="1">
        <v>1842.1333333333334</v>
      </c>
      <c r="L271" s="62">
        <v>10.710691823899371</v>
      </c>
      <c r="M271" s="62">
        <v>5.1238990017615968</v>
      </c>
      <c r="N271" s="1">
        <v>26627.200000000001</v>
      </c>
      <c r="O271" s="61">
        <v>9.0909090909090912E-2</v>
      </c>
      <c r="P271" s="6">
        <v>20726.7</v>
      </c>
      <c r="Q271" s="61">
        <v>7.076393516950541E-2</v>
      </c>
      <c r="R271" s="64">
        <v>8</v>
      </c>
      <c r="S271" s="64">
        <v>24</v>
      </c>
      <c r="T271" s="64">
        <v>21</v>
      </c>
    </row>
    <row r="272" spans="1:20" x14ac:dyDescent="0.25">
      <c r="A272">
        <v>2022</v>
      </c>
      <c r="B272">
        <v>707741</v>
      </c>
      <c r="C272" t="s">
        <v>385</v>
      </c>
      <c r="D272" t="s">
        <v>433</v>
      </c>
      <c r="E272" t="s">
        <v>519</v>
      </c>
      <c r="F272" t="s">
        <v>15</v>
      </c>
      <c r="G272" s="23">
        <v>10</v>
      </c>
      <c r="H272" s="23">
        <v>19</v>
      </c>
      <c r="I272" s="23">
        <v>47</v>
      </c>
      <c r="J272" s="1">
        <v>2503.6239999999998</v>
      </c>
      <c r="K272" s="1">
        <v>250.36239999999998</v>
      </c>
      <c r="L272" s="62">
        <v>1.9</v>
      </c>
      <c r="M272" s="62">
        <v>2.4736842105263159</v>
      </c>
      <c r="N272" s="1">
        <v>899.37400000000002</v>
      </c>
      <c r="O272" s="61">
        <v>0.35922886184187408</v>
      </c>
      <c r="P272" s="6">
        <v>568.47400000000005</v>
      </c>
      <c r="Q272" s="61">
        <v>0.22706045316708903</v>
      </c>
      <c r="R272" s="64">
        <v>326</v>
      </c>
      <c r="S272" s="64">
        <v>315</v>
      </c>
      <c r="T272" s="64">
        <v>278</v>
      </c>
    </row>
    <row r="273" spans="1:20" x14ac:dyDescent="0.25">
      <c r="A273">
        <v>2022</v>
      </c>
      <c r="B273">
        <v>713162</v>
      </c>
      <c r="C273" t="s">
        <v>195</v>
      </c>
      <c r="D273" t="s">
        <v>435</v>
      </c>
      <c r="E273" t="s">
        <v>505</v>
      </c>
      <c r="F273" t="s">
        <v>4</v>
      </c>
      <c r="G273" s="23">
        <v>106</v>
      </c>
      <c r="H273" s="23">
        <v>219</v>
      </c>
      <c r="I273" s="23">
        <v>518</v>
      </c>
      <c r="J273" s="1">
        <v>26566.256000000001</v>
      </c>
      <c r="K273" s="1">
        <v>250.6250566037736</v>
      </c>
      <c r="L273" s="62">
        <v>2.0660377358490565</v>
      </c>
      <c r="M273" s="62">
        <v>2.365296803652968</v>
      </c>
      <c r="N273" s="1">
        <v>9667.5059999999994</v>
      </c>
      <c r="O273" s="61">
        <v>0.36390171050071934</v>
      </c>
      <c r="P273" s="6">
        <v>5831.4960000000001</v>
      </c>
      <c r="Q273" s="61">
        <v>0.21950763404523391</v>
      </c>
      <c r="R273" s="64">
        <v>122</v>
      </c>
      <c r="S273" s="64">
        <v>90</v>
      </c>
      <c r="T273" s="64">
        <v>85</v>
      </c>
    </row>
    <row r="274" spans="1:20" x14ac:dyDescent="0.25">
      <c r="A274">
        <v>2022</v>
      </c>
      <c r="B274">
        <v>714082</v>
      </c>
      <c r="C274" t="s">
        <v>196</v>
      </c>
      <c r="D274" t="s">
        <v>433</v>
      </c>
      <c r="E274" t="s">
        <v>519</v>
      </c>
      <c r="F274" t="s">
        <v>15</v>
      </c>
      <c r="G274" s="23">
        <v>9</v>
      </c>
      <c r="H274" s="23">
        <v>20</v>
      </c>
      <c r="I274" s="23">
        <v>77</v>
      </c>
      <c r="J274" s="1">
        <v>4056.9839999999999</v>
      </c>
      <c r="K274" s="1">
        <v>450.77600000000001</v>
      </c>
      <c r="L274" s="62">
        <v>2.2222222222222223</v>
      </c>
      <c r="M274" s="62">
        <v>3.85</v>
      </c>
      <c r="N274" s="1">
        <v>1352.9839999999999</v>
      </c>
      <c r="O274" s="61">
        <v>0.33349502980539236</v>
      </c>
      <c r="P274" s="6">
        <v>1051.9839999999999</v>
      </c>
      <c r="Q274" s="61">
        <v>0.25930198393683584</v>
      </c>
      <c r="R274" s="64">
        <v>292</v>
      </c>
      <c r="S274" s="64">
        <v>280</v>
      </c>
      <c r="T274" s="64">
        <v>231</v>
      </c>
    </row>
    <row r="275" spans="1:20" x14ac:dyDescent="0.25">
      <c r="A275">
        <v>2022</v>
      </c>
      <c r="B275">
        <v>716851</v>
      </c>
      <c r="C275" t="s">
        <v>392</v>
      </c>
      <c r="D275" t="s">
        <v>433</v>
      </c>
      <c r="E275" t="s">
        <v>502</v>
      </c>
      <c r="F275" t="s">
        <v>15</v>
      </c>
      <c r="G275" s="23">
        <v>69</v>
      </c>
      <c r="H275" s="23">
        <v>136</v>
      </c>
      <c r="I275" s="23">
        <v>327</v>
      </c>
      <c r="J275" s="1">
        <v>14672.34</v>
      </c>
      <c r="K275" s="1">
        <v>212.64260869565217</v>
      </c>
      <c r="L275" s="62">
        <v>1.9710144927536233</v>
      </c>
      <c r="M275" s="62">
        <v>2.4044117647058822</v>
      </c>
      <c r="N275" s="1">
        <v>2445.39</v>
      </c>
      <c r="O275" s="61">
        <v>0.16666666666666666</v>
      </c>
      <c r="P275" s="6">
        <v>157.33999999999901</v>
      </c>
      <c r="Q275" s="61">
        <v>1.0723579197319515E-2</v>
      </c>
      <c r="R275" s="64">
        <v>159</v>
      </c>
      <c r="S275" s="64">
        <v>217</v>
      </c>
      <c r="T275" s="64">
        <v>332</v>
      </c>
    </row>
    <row r="276" spans="1:20" x14ac:dyDescent="0.25">
      <c r="A276">
        <v>2022</v>
      </c>
      <c r="B276">
        <v>725619</v>
      </c>
      <c r="C276" t="s">
        <v>197</v>
      </c>
      <c r="D276" t="s">
        <v>432</v>
      </c>
      <c r="E276" t="s">
        <v>498</v>
      </c>
      <c r="F276" t="s">
        <v>15</v>
      </c>
      <c r="G276" s="23">
        <v>29</v>
      </c>
      <c r="H276" s="23">
        <v>99</v>
      </c>
      <c r="I276" s="23">
        <v>281</v>
      </c>
      <c r="J276" s="1">
        <v>10802.3778</v>
      </c>
      <c r="K276" s="1">
        <v>372.49578620689658</v>
      </c>
      <c r="L276" s="62">
        <v>3.4137931034482758</v>
      </c>
      <c r="M276" s="62">
        <v>2.8383838383838382</v>
      </c>
      <c r="N276" s="1">
        <v>1585.1278</v>
      </c>
      <c r="O276" s="61">
        <v>0.14673878560329559</v>
      </c>
      <c r="P276" s="6">
        <v>675.62779999999896</v>
      </c>
      <c r="Q276" s="61">
        <v>6.2544359446491393E-2</v>
      </c>
      <c r="R276" s="64">
        <v>184</v>
      </c>
      <c r="S276" s="64">
        <v>263</v>
      </c>
      <c r="T276" s="64">
        <v>266</v>
      </c>
    </row>
    <row r="277" spans="1:20" x14ac:dyDescent="0.25">
      <c r="A277">
        <v>2022</v>
      </c>
      <c r="B277">
        <v>726602</v>
      </c>
      <c r="C277" t="s">
        <v>198</v>
      </c>
      <c r="D277" t="s">
        <v>432</v>
      </c>
      <c r="E277" t="s">
        <v>498</v>
      </c>
      <c r="F277" t="s">
        <v>15</v>
      </c>
      <c r="G277" s="23">
        <v>29</v>
      </c>
      <c r="H277" s="23">
        <v>43</v>
      </c>
      <c r="I277" s="23">
        <v>124</v>
      </c>
      <c r="J277" s="1">
        <v>4433.9023999999999</v>
      </c>
      <c r="K277" s="1">
        <v>152.89318620689656</v>
      </c>
      <c r="L277" s="62">
        <v>1.4827586206896552</v>
      </c>
      <c r="M277" s="62">
        <v>2.8837209302325579</v>
      </c>
      <c r="N277" s="1">
        <v>1586.1024</v>
      </c>
      <c r="O277" s="61">
        <v>0.35772154118683352</v>
      </c>
      <c r="P277" s="6">
        <v>731.10239999999999</v>
      </c>
      <c r="Q277" s="61">
        <v>0.16488915046934727</v>
      </c>
      <c r="R277" s="64">
        <v>285</v>
      </c>
      <c r="S277" s="64">
        <v>262</v>
      </c>
      <c r="T277" s="64">
        <v>262</v>
      </c>
    </row>
    <row r="278" spans="1:20" x14ac:dyDescent="0.25">
      <c r="A278">
        <v>2022</v>
      </c>
      <c r="B278">
        <v>727745</v>
      </c>
      <c r="C278" t="s">
        <v>199</v>
      </c>
      <c r="D278" t="s">
        <v>435</v>
      </c>
      <c r="E278" t="s">
        <v>521</v>
      </c>
      <c r="F278" t="s">
        <v>15</v>
      </c>
      <c r="G278" s="23">
        <v>18</v>
      </c>
      <c r="H278" s="23">
        <v>91</v>
      </c>
      <c r="I278" s="23">
        <v>317</v>
      </c>
      <c r="J278" s="1">
        <v>10821.84</v>
      </c>
      <c r="K278" s="1">
        <v>601.21333333333337</v>
      </c>
      <c r="L278" s="62">
        <v>5.0555555555555554</v>
      </c>
      <c r="M278" s="62">
        <v>3.4835164835164836</v>
      </c>
      <c r="N278" s="1">
        <v>1803.64</v>
      </c>
      <c r="O278" s="61">
        <v>0.16666666666666669</v>
      </c>
      <c r="P278" s="6">
        <v>1064.8499999999999</v>
      </c>
      <c r="Q278" s="61">
        <v>9.8398239116453387E-2</v>
      </c>
      <c r="R278" s="64">
        <v>182</v>
      </c>
      <c r="S278" s="64">
        <v>251</v>
      </c>
      <c r="T278" s="64">
        <v>229</v>
      </c>
    </row>
    <row r="279" spans="1:20" x14ac:dyDescent="0.25">
      <c r="A279">
        <v>2022</v>
      </c>
      <c r="B279">
        <v>728140</v>
      </c>
      <c r="C279" t="s">
        <v>200</v>
      </c>
      <c r="D279" t="s">
        <v>433</v>
      </c>
      <c r="E279" t="s">
        <v>504</v>
      </c>
      <c r="F279" t="s">
        <v>15</v>
      </c>
      <c r="G279" s="23">
        <v>19</v>
      </c>
      <c r="H279" s="23">
        <v>52</v>
      </c>
      <c r="I279" s="23">
        <v>184</v>
      </c>
      <c r="J279" s="1">
        <v>8848.9279999999999</v>
      </c>
      <c r="K279" s="1">
        <v>465.73305263157891</v>
      </c>
      <c r="L279" s="62">
        <v>2.736842105263158</v>
      </c>
      <c r="M279" s="62">
        <v>3.5384615384615383</v>
      </c>
      <c r="N279" s="1">
        <v>3132.4279999999999</v>
      </c>
      <c r="O279" s="61">
        <v>0.35398954540030159</v>
      </c>
      <c r="P279" s="6">
        <v>2487.328</v>
      </c>
      <c r="Q279" s="61">
        <v>0.28108805948019916</v>
      </c>
      <c r="R279" s="64">
        <v>208</v>
      </c>
      <c r="S279" s="64">
        <v>187</v>
      </c>
      <c r="T279" s="64">
        <v>157</v>
      </c>
    </row>
    <row r="280" spans="1:20" x14ac:dyDescent="0.25">
      <c r="A280">
        <v>2022</v>
      </c>
      <c r="B280">
        <v>729882</v>
      </c>
      <c r="C280" t="s">
        <v>202</v>
      </c>
      <c r="D280" t="s">
        <v>430</v>
      </c>
      <c r="E280" t="s">
        <v>517</v>
      </c>
      <c r="F280" t="s">
        <v>15</v>
      </c>
      <c r="G280" s="23">
        <v>91</v>
      </c>
      <c r="H280" s="23">
        <v>370</v>
      </c>
      <c r="I280" s="23">
        <v>1421</v>
      </c>
      <c r="J280" s="1">
        <v>58948.377200000003</v>
      </c>
      <c r="K280" s="1">
        <v>647.78436483516487</v>
      </c>
      <c r="L280" s="62">
        <v>4.0659340659340657</v>
      </c>
      <c r="M280" s="62">
        <v>3.8405405405405406</v>
      </c>
      <c r="N280" s="1">
        <v>14954.2772</v>
      </c>
      <c r="O280" s="61">
        <v>0.2536842897178177</v>
      </c>
      <c r="P280" s="6">
        <v>11509.0772</v>
      </c>
      <c r="Q280" s="61">
        <v>0.1952399327457652</v>
      </c>
      <c r="R280" s="64">
        <v>79</v>
      </c>
      <c r="S280" s="64">
        <v>60</v>
      </c>
      <c r="T280" s="64">
        <v>47</v>
      </c>
    </row>
    <row r="281" spans="1:20" x14ac:dyDescent="0.25">
      <c r="A281">
        <v>2022</v>
      </c>
      <c r="B281">
        <v>731519</v>
      </c>
      <c r="C281" t="s">
        <v>203</v>
      </c>
      <c r="D281" t="s">
        <v>434</v>
      </c>
      <c r="E281" t="s">
        <v>523</v>
      </c>
      <c r="F281" t="s">
        <v>15</v>
      </c>
      <c r="G281" s="23">
        <v>32</v>
      </c>
      <c r="H281" s="23">
        <v>50</v>
      </c>
      <c r="I281" s="23">
        <v>122</v>
      </c>
      <c r="J281" s="1">
        <v>6019.0240000000003</v>
      </c>
      <c r="K281" s="1">
        <v>188.09450000000001</v>
      </c>
      <c r="L281" s="62">
        <v>1.5625</v>
      </c>
      <c r="M281" s="62">
        <v>2.44</v>
      </c>
      <c r="N281" s="1">
        <v>2108.424</v>
      </c>
      <c r="O281" s="61">
        <v>0.35029333659410561</v>
      </c>
      <c r="P281" s="6">
        <v>1029.424</v>
      </c>
      <c r="Q281" s="61">
        <v>0.17102839264305972</v>
      </c>
      <c r="R281" s="64">
        <v>254</v>
      </c>
      <c r="S281" s="64">
        <v>234</v>
      </c>
      <c r="T281" s="64">
        <v>234</v>
      </c>
    </row>
    <row r="282" spans="1:20" x14ac:dyDescent="0.25">
      <c r="A282">
        <v>2022</v>
      </c>
      <c r="B282">
        <v>733583</v>
      </c>
      <c r="C282" t="s">
        <v>204</v>
      </c>
      <c r="D282" t="s">
        <v>432</v>
      </c>
      <c r="E282" t="s">
        <v>498</v>
      </c>
      <c r="F282" t="s">
        <v>15</v>
      </c>
      <c r="G282" s="23">
        <v>48</v>
      </c>
      <c r="H282" s="23">
        <v>84</v>
      </c>
      <c r="I282" s="23">
        <v>192</v>
      </c>
      <c r="J282" s="1">
        <v>8329.6640000000007</v>
      </c>
      <c r="K282" s="1">
        <v>173.53466666666668</v>
      </c>
      <c r="L282" s="62">
        <v>1.75</v>
      </c>
      <c r="M282" s="62">
        <v>2.2857142857142856</v>
      </c>
      <c r="N282" s="1">
        <v>2976.2139999999999</v>
      </c>
      <c r="O282" s="61">
        <v>0.35730300766033296</v>
      </c>
      <c r="P282" s="6">
        <v>1548.2139999999999</v>
      </c>
      <c r="Q282" s="61">
        <v>0.18586752118692901</v>
      </c>
      <c r="R282" s="64">
        <v>214</v>
      </c>
      <c r="S282" s="64">
        <v>197</v>
      </c>
      <c r="T282" s="64">
        <v>193</v>
      </c>
    </row>
    <row r="283" spans="1:20" x14ac:dyDescent="0.25">
      <c r="A283">
        <v>2022</v>
      </c>
      <c r="B283">
        <v>734173</v>
      </c>
      <c r="C283" t="s">
        <v>71</v>
      </c>
      <c r="D283" t="s">
        <v>430</v>
      </c>
      <c r="E283" t="s">
        <v>512</v>
      </c>
      <c r="F283" t="s">
        <v>4</v>
      </c>
      <c r="G283" s="23">
        <v>330</v>
      </c>
      <c r="H283" s="23">
        <v>819</v>
      </c>
      <c r="I283" s="23">
        <v>3447</v>
      </c>
      <c r="J283" s="1">
        <v>140186.44039999999</v>
      </c>
      <c r="K283" s="1">
        <v>424.80739515151515</v>
      </c>
      <c r="L283" s="62">
        <v>2.4818181818181819</v>
      </c>
      <c r="M283" s="62">
        <v>4.2087912087912089</v>
      </c>
      <c r="N283" s="1">
        <v>33740.640399999997</v>
      </c>
      <c r="O283" s="61">
        <v>0.24068405120870734</v>
      </c>
      <c r="P283" s="6">
        <v>22715.290400000002</v>
      </c>
      <c r="Q283" s="61">
        <v>0.16203628778350807</v>
      </c>
      <c r="R283" s="64">
        <v>35</v>
      </c>
      <c r="S283" s="64">
        <v>14</v>
      </c>
      <c r="T283" s="64">
        <v>17</v>
      </c>
    </row>
    <row r="284" spans="1:20" x14ac:dyDescent="0.25">
      <c r="A284">
        <v>2022</v>
      </c>
      <c r="B284">
        <v>734174</v>
      </c>
      <c r="C284" t="s">
        <v>390</v>
      </c>
      <c r="D284" t="s">
        <v>435</v>
      </c>
      <c r="E284" t="s">
        <v>505</v>
      </c>
      <c r="F284" t="s">
        <v>15</v>
      </c>
      <c r="G284" s="23">
        <v>64</v>
      </c>
      <c r="H284" s="23">
        <v>149</v>
      </c>
      <c r="I284" s="23">
        <v>844</v>
      </c>
      <c r="J284" s="1">
        <v>42194.563199999997</v>
      </c>
      <c r="K284" s="1">
        <v>659.29004999999995</v>
      </c>
      <c r="L284" s="62">
        <v>2.328125</v>
      </c>
      <c r="M284" s="62">
        <v>5.6644295302013425</v>
      </c>
      <c r="N284" s="1">
        <v>12176.3632</v>
      </c>
      <c r="O284" s="61">
        <v>0.28857659083433768</v>
      </c>
      <c r="P284" s="6">
        <v>9751.9731999999894</v>
      </c>
      <c r="Q284" s="61">
        <v>0.23111918836026699</v>
      </c>
      <c r="R284" s="64">
        <v>100</v>
      </c>
      <c r="S284" s="64">
        <v>73</v>
      </c>
      <c r="T284" s="64">
        <v>55</v>
      </c>
    </row>
    <row r="285" spans="1:20" x14ac:dyDescent="0.25">
      <c r="A285">
        <v>2022</v>
      </c>
      <c r="B285">
        <v>735008</v>
      </c>
      <c r="C285" t="s">
        <v>388</v>
      </c>
      <c r="D285" t="s">
        <v>432</v>
      </c>
      <c r="E285" t="s">
        <v>498</v>
      </c>
      <c r="F285" t="s">
        <v>15</v>
      </c>
      <c r="G285" s="23">
        <v>35</v>
      </c>
      <c r="H285" s="23">
        <v>72</v>
      </c>
      <c r="I285" s="23">
        <v>267</v>
      </c>
      <c r="J285" s="1">
        <v>12306.664000000001</v>
      </c>
      <c r="K285" s="1">
        <v>351.61897142857146</v>
      </c>
      <c r="L285" s="62">
        <v>2.0571428571428569</v>
      </c>
      <c r="M285" s="62">
        <v>3.7083333333333335</v>
      </c>
      <c r="N285" s="1">
        <v>4370.2640000000001</v>
      </c>
      <c r="O285" s="61">
        <v>0.35511361974292949</v>
      </c>
      <c r="P285" s="6">
        <v>3319.2640000000001</v>
      </c>
      <c r="Q285" s="61">
        <v>0.26971273449896738</v>
      </c>
      <c r="R285" s="64">
        <v>170</v>
      </c>
      <c r="S285" s="64">
        <v>156</v>
      </c>
      <c r="T285" s="64">
        <v>132</v>
      </c>
    </row>
    <row r="286" spans="1:20" x14ac:dyDescent="0.25">
      <c r="A286">
        <v>2022</v>
      </c>
      <c r="B286">
        <v>736536</v>
      </c>
      <c r="C286" t="s">
        <v>205</v>
      </c>
      <c r="D286" t="s">
        <v>432</v>
      </c>
      <c r="E286" t="s">
        <v>498</v>
      </c>
      <c r="F286" t="s">
        <v>15</v>
      </c>
      <c r="G286" s="23">
        <v>12</v>
      </c>
      <c r="H286" s="23">
        <v>63</v>
      </c>
      <c r="I286" s="23">
        <v>187</v>
      </c>
      <c r="J286" s="1">
        <v>6970.55</v>
      </c>
      <c r="K286" s="1">
        <v>580.87916666666672</v>
      </c>
      <c r="L286" s="62">
        <v>5.25</v>
      </c>
      <c r="M286" s="62">
        <v>2.9682539682539684</v>
      </c>
      <c r="N286" s="1">
        <v>0</v>
      </c>
      <c r="O286" s="61">
        <v>0</v>
      </c>
      <c r="P286" s="6">
        <v>-396.5</v>
      </c>
      <c r="Q286" s="61">
        <v>-5.6882168551979397E-2</v>
      </c>
      <c r="R286" s="64">
        <v>235</v>
      </c>
      <c r="S286" s="64">
        <v>380</v>
      </c>
      <c r="T286" s="64">
        <v>374</v>
      </c>
    </row>
    <row r="287" spans="1:20" x14ac:dyDescent="0.25">
      <c r="A287">
        <v>2022</v>
      </c>
      <c r="B287">
        <v>737682</v>
      </c>
      <c r="C287" t="s">
        <v>206</v>
      </c>
      <c r="D287" t="s">
        <v>430</v>
      </c>
      <c r="E287" t="s">
        <v>512</v>
      </c>
      <c r="F287" t="s">
        <v>15</v>
      </c>
      <c r="G287" s="23">
        <v>74</v>
      </c>
      <c r="H287" s="23">
        <v>213</v>
      </c>
      <c r="I287" s="23">
        <v>726</v>
      </c>
      <c r="J287" s="1">
        <v>24936.959999999999</v>
      </c>
      <c r="K287" s="1">
        <v>336.98594594594596</v>
      </c>
      <c r="L287" s="62">
        <v>2.8783783783783785</v>
      </c>
      <c r="M287" s="62">
        <v>3.408450704225352</v>
      </c>
      <c r="N287" s="1">
        <v>4156.16</v>
      </c>
      <c r="O287" s="61">
        <v>0.16666666666666666</v>
      </c>
      <c r="P287" s="6">
        <v>1460.36</v>
      </c>
      <c r="Q287" s="61">
        <v>5.8562070116004512E-2</v>
      </c>
      <c r="R287" s="64">
        <v>132</v>
      </c>
      <c r="S287" s="64">
        <v>160</v>
      </c>
      <c r="T287" s="64">
        <v>201</v>
      </c>
    </row>
    <row r="288" spans="1:20" x14ac:dyDescent="0.25">
      <c r="A288">
        <v>2022</v>
      </c>
      <c r="B288">
        <v>737951</v>
      </c>
      <c r="C288" t="s">
        <v>413</v>
      </c>
      <c r="D288" t="s">
        <v>434</v>
      </c>
      <c r="E288" t="s">
        <v>508</v>
      </c>
      <c r="F288" t="s">
        <v>15</v>
      </c>
      <c r="G288" s="23">
        <v>51</v>
      </c>
      <c r="H288" s="23">
        <v>138</v>
      </c>
      <c r="I288" s="23">
        <v>751</v>
      </c>
      <c r="J288" s="1">
        <v>27828.143</v>
      </c>
      <c r="K288" s="1">
        <v>545.64986274509806</v>
      </c>
      <c r="L288" s="62">
        <v>2.7058823529411766</v>
      </c>
      <c r="M288" s="62">
        <v>5.4420289855072461</v>
      </c>
      <c r="N288" s="1">
        <v>7467.2929999999997</v>
      </c>
      <c r="O288" s="61">
        <v>0.26833601509090993</v>
      </c>
      <c r="P288" s="6">
        <v>5683.4930000000004</v>
      </c>
      <c r="Q288" s="61">
        <v>0.20423543892238877</v>
      </c>
      <c r="R288" s="64">
        <v>119</v>
      </c>
      <c r="S288" s="64">
        <v>115</v>
      </c>
      <c r="T288" s="64">
        <v>88</v>
      </c>
    </row>
    <row r="289" spans="1:20" x14ac:dyDescent="0.25">
      <c r="A289">
        <v>2022</v>
      </c>
      <c r="B289">
        <v>739560</v>
      </c>
      <c r="C289" t="s">
        <v>207</v>
      </c>
      <c r="D289" t="s">
        <v>431</v>
      </c>
      <c r="E289" t="s">
        <v>516</v>
      </c>
      <c r="F289" t="s">
        <v>15</v>
      </c>
      <c r="G289" s="23">
        <v>14</v>
      </c>
      <c r="H289" s="23">
        <v>23</v>
      </c>
      <c r="I289" s="23">
        <v>108</v>
      </c>
      <c r="J289" s="1">
        <v>3508.14</v>
      </c>
      <c r="K289" s="1">
        <v>250.58142857142857</v>
      </c>
      <c r="L289" s="62">
        <v>1.6428571428571428</v>
      </c>
      <c r="M289" s="62">
        <v>4.6956521739130439</v>
      </c>
      <c r="N289" s="1">
        <v>584.69000000000005</v>
      </c>
      <c r="O289" s="61">
        <v>0.16666666666666669</v>
      </c>
      <c r="P289" s="6">
        <v>125.39</v>
      </c>
      <c r="Q289" s="61">
        <v>3.5742587239961918E-2</v>
      </c>
      <c r="R289" s="64">
        <v>306</v>
      </c>
      <c r="S289" s="64">
        <v>341</v>
      </c>
      <c r="T289" s="64">
        <v>335</v>
      </c>
    </row>
    <row r="290" spans="1:20" x14ac:dyDescent="0.25">
      <c r="A290">
        <v>2022</v>
      </c>
      <c r="B290">
        <v>742000</v>
      </c>
      <c r="C290" t="s">
        <v>208</v>
      </c>
      <c r="D290" t="s">
        <v>432</v>
      </c>
      <c r="E290" t="s">
        <v>497</v>
      </c>
      <c r="F290" t="s">
        <v>15</v>
      </c>
      <c r="G290" s="23">
        <v>1</v>
      </c>
      <c r="H290" s="23">
        <v>10</v>
      </c>
      <c r="I290" s="23">
        <v>87</v>
      </c>
      <c r="J290" s="1">
        <v>3258.2339999999999</v>
      </c>
      <c r="K290" s="1">
        <v>3258.2339999999999</v>
      </c>
      <c r="L290" s="62">
        <v>10</v>
      </c>
      <c r="M290" s="62">
        <v>8.6999999999999993</v>
      </c>
      <c r="N290" s="1">
        <v>400.13400000000001</v>
      </c>
      <c r="O290" s="61">
        <v>0.12280701754385966</v>
      </c>
      <c r="P290" s="6">
        <v>362.13400000000001</v>
      </c>
      <c r="Q290" s="61">
        <v>0.11114425790167312</v>
      </c>
      <c r="R290" s="64">
        <v>313</v>
      </c>
      <c r="S290" s="64">
        <v>354</v>
      </c>
      <c r="T290" s="64">
        <v>308</v>
      </c>
    </row>
    <row r="291" spans="1:20" x14ac:dyDescent="0.25">
      <c r="A291">
        <v>2022</v>
      </c>
      <c r="B291">
        <v>742625</v>
      </c>
      <c r="C291" t="s">
        <v>209</v>
      </c>
      <c r="D291" t="s">
        <v>433</v>
      </c>
      <c r="E291" t="s">
        <v>502</v>
      </c>
      <c r="F291" t="s">
        <v>15</v>
      </c>
      <c r="G291" s="23">
        <v>53</v>
      </c>
      <c r="H291" s="23">
        <v>80</v>
      </c>
      <c r="I291" s="23">
        <v>222</v>
      </c>
      <c r="J291" s="1">
        <v>8683.3459999999995</v>
      </c>
      <c r="K291" s="1">
        <v>163.83671698113207</v>
      </c>
      <c r="L291" s="62">
        <v>1.5094339622641511</v>
      </c>
      <c r="M291" s="62">
        <v>2.7749999999999999</v>
      </c>
      <c r="N291" s="1">
        <v>2735.0459999999998</v>
      </c>
      <c r="O291" s="61">
        <v>0.31497604725183126</v>
      </c>
      <c r="P291" s="6">
        <v>1004.046</v>
      </c>
      <c r="Q291" s="61">
        <v>0.11562892921691709</v>
      </c>
      <c r="R291" s="64">
        <v>210</v>
      </c>
      <c r="S291" s="64">
        <v>210</v>
      </c>
      <c r="T291" s="64">
        <v>236</v>
      </c>
    </row>
    <row r="292" spans="1:20" x14ac:dyDescent="0.25">
      <c r="A292">
        <v>2022</v>
      </c>
      <c r="B292">
        <v>743099</v>
      </c>
      <c r="C292" t="s">
        <v>210</v>
      </c>
      <c r="D292" t="s">
        <v>432</v>
      </c>
      <c r="E292" t="s">
        <v>500</v>
      </c>
      <c r="F292" t="s">
        <v>4</v>
      </c>
      <c r="G292" s="23">
        <v>222</v>
      </c>
      <c r="H292" s="23">
        <v>403</v>
      </c>
      <c r="I292" s="23">
        <v>1676</v>
      </c>
      <c r="J292" s="1">
        <v>65524.38</v>
      </c>
      <c r="K292" s="1">
        <v>295.15486486486486</v>
      </c>
      <c r="L292" s="62">
        <v>1.8153153153153154</v>
      </c>
      <c r="M292" s="62">
        <v>4.1588089330024811</v>
      </c>
      <c r="N292" s="1">
        <v>10920.73</v>
      </c>
      <c r="O292" s="61">
        <v>0.16666666666666666</v>
      </c>
      <c r="P292" s="6">
        <v>3975.78</v>
      </c>
      <c r="Q292" s="61">
        <v>6.0676346727737071E-2</v>
      </c>
      <c r="R292" s="64">
        <v>67</v>
      </c>
      <c r="S292" s="64">
        <v>82</v>
      </c>
      <c r="T292" s="64">
        <v>111</v>
      </c>
    </row>
    <row r="293" spans="1:20" x14ac:dyDescent="0.25">
      <c r="A293">
        <v>2022</v>
      </c>
      <c r="B293">
        <v>753097</v>
      </c>
      <c r="C293" t="s">
        <v>211</v>
      </c>
      <c r="D293" t="s">
        <v>431</v>
      </c>
      <c r="E293" t="s">
        <v>524</v>
      </c>
      <c r="F293" t="s">
        <v>15</v>
      </c>
      <c r="G293" s="23">
        <v>43</v>
      </c>
      <c r="H293" s="23">
        <v>87</v>
      </c>
      <c r="I293" s="23">
        <v>213</v>
      </c>
      <c r="J293" s="1">
        <v>11267.896000000001</v>
      </c>
      <c r="K293" s="1">
        <v>262.04409302325581</v>
      </c>
      <c r="L293" s="62">
        <v>2.0232558139534884</v>
      </c>
      <c r="M293" s="62">
        <v>2.4482758620689653</v>
      </c>
      <c r="N293" s="1">
        <v>4090.3960000000002</v>
      </c>
      <c r="O293" s="61">
        <v>0.36301329014751288</v>
      </c>
      <c r="P293" s="6">
        <v>2662.7959999999998</v>
      </c>
      <c r="Q293" s="61">
        <v>0.2363170551094898</v>
      </c>
      <c r="R293" s="64">
        <v>177</v>
      </c>
      <c r="S293" s="64">
        <v>161</v>
      </c>
      <c r="T293" s="64">
        <v>152</v>
      </c>
    </row>
    <row r="294" spans="1:20" x14ac:dyDescent="0.25">
      <c r="A294">
        <v>2022</v>
      </c>
      <c r="B294">
        <v>755085</v>
      </c>
      <c r="C294" t="s">
        <v>212</v>
      </c>
      <c r="D294" t="s">
        <v>434</v>
      </c>
      <c r="E294" t="s">
        <v>522</v>
      </c>
      <c r="F294" t="s">
        <v>15</v>
      </c>
      <c r="G294" s="23">
        <v>41</v>
      </c>
      <c r="H294" s="23">
        <v>59</v>
      </c>
      <c r="I294" s="23">
        <v>158</v>
      </c>
      <c r="J294" s="1">
        <v>7279.5360000000001</v>
      </c>
      <c r="K294" s="1">
        <v>177.54965853658535</v>
      </c>
      <c r="L294" s="62">
        <v>1.4390243902439024</v>
      </c>
      <c r="M294" s="62">
        <v>2.6779661016949152</v>
      </c>
      <c r="N294" s="1">
        <v>2393.2860000000001</v>
      </c>
      <c r="O294" s="61">
        <v>0.32876903143277264</v>
      </c>
      <c r="P294" s="6">
        <v>1016.386</v>
      </c>
      <c r="Q294" s="61">
        <v>0.13962236054605678</v>
      </c>
      <c r="R294" s="64">
        <v>231</v>
      </c>
      <c r="S294" s="64">
        <v>221</v>
      </c>
      <c r="T294" s="64">
        <v>235</v>
      </c>
    </row>
    <row r="295" spans="1:20" x14ac:dyDescent="0.25">
      <c r="A295">
        <v>2022</v>
      </c>
      <c r="B295">
        <v>755161</v>
      </c>
      <c r="C295" t="s">
        <v>221</v>
      </c>
      <c r="D295" t="s">
        <v>431</v>
      </c>
      <c r="E295" t="s">
        <v>509</v>
      </c>
      <c r="F295" t="s">
        <v>15</v>
      </c>
      <c r="G295" s="23">
        <v>138</v>
      </c>
      <c r="H295" s="23">
        <v>821</v>
      </c>
      <c r="I295" s="23">
        <v>4408</v>
      </c>
      <c r="J295" s="1">
        <v>145756.32500000001</v>
      </c>
      <c r="K295" s="1">
        <v>1056.2052536231886</v>
      </c>
      <c r="L295" s="62">
        <v>5.9492753623188408</v>
      </c>
      <c r="M295" s="62">
        <v>5.3690621193666264</v>
      </c>
      <c r="N295" s="1">
        <v>13250.575000000001</v>
      </c>
      <c r="O295" s="61">
        <v>9.0909090909090912E-2</v>
      </c>
      <c r="P295" s="6">
        <v>8082.6750000000102</v>
      </c>
      <c r="Q295" s="61">
        <v>5.5453339674967857E-2</v>
      </c>
      <c r="R295" s="64">
        <v>31</v>
      </c>
      <c r="S295" s="64">
        <v>67</v>
      </c>
      <c r="T295" s="64">
        <v>64</v>
      </c>
    </row>
    <row r="296" spans="1:20" x14ac:dyDescent="0.25">
      <c r="A296">
        <v>2022</v>
      </c>
      <c r="B296">
        <v>755634</v>
      </c>
      <c r="C296" t="s">
        <v>213</v>
      </c>
      <c r="D296" t="s">
        <v>431</v>
      </c>
      <c r="E296" t="s">
        <v>524</v>
      </c>
      <c r="F296" t="s">
        <v>15</v>
      </c>
      <c r="G296" s="23">
        <v>8</v>
      </c>
      <c r="H296" s="23">
        <v>17</v>
      </c>
      <c r="I296" s="23">
        <v>44</v>
      </c>
      <c r="J296" s="1">
        <v>2462.0479999999998</v>
      </c>
      <c r="K296" s="1">
        <v>307.75599999999997</v>
      </c>
      <c r="L296" s="62">
        <v>2.125</v>
      </c>
      <c r="M296" s="62">
        <v>2.5882352941176472</v>
      </c>
      <c r="N296" s="1">
        <v>949.89800000000002</v>
      </c>
      <c r="O296" s="61">
        <v>0.38581619854690086</v>
      </c>
      <c r="P296" s="6">
        <v>683.19799999999998</v>
      </c>
      <c r="Q296" s="61">
        <v>0.27749174670843135</v>
      </c>
      <c r="R296" s="64">
        <v>329</v>
      </c>
      <c r="S296" s="64">
        <v>311</v>
      </c>
      <c r="T296" s="64">
        <v>265</v>
      </c>
    </row>
    <row r="297" spans="1:20" x14ac:dyDescent="0.25">
      <c r="A297">
        <v>2022</v>
      </c>
      <c r="B297">
        <v>758545</v>
      </c>
      <c r="C297" t="s">
        <v>214</v>
      </c>
      <c r="D297" t="s">
        <v>432</v>
      </c>
      <c r="E297" t="s">
        <v>498</v>
      </c>
      <c r="F297" t="s">
        <v>15</v>
      </c>
      <c r="G297" s="23">
        <v>23</v>
      </c>
      <c r="H297" s="23">
        <v>35</v>
      </c>
      <c r="I297" s="23">
        <v>125</v>
      </c>
      <c r="J297" s="1">
        <v>5512.86</v>
      </c>
      <c r="K297" s="1">
        <v>239.68956521739128</v>
      </c>
      <c r="L297" s="62">
        <v>1.5217391304347827</v>
      </c>
      <c r="M297" s="62">
        <v>3.5714285714285716</v>
      </c>
      <c r="N297" s="1">
        <v>1478.21</v>
      </c>
      <c r="O297" s="61">
        <v>0.26813849798471212</v>
      </c>
      <c r="P297" s="6">
        <v>799.21</v>
      </c>
      <c r="Q297" s="61">
        <v>0.14497193834053471</v>
      </c>
      <c r="R297" s="64">
        <v>260</v>
      </c>
      <c r="S297" s="64">
        <v>272</v>
      </c>
      <c r="T297" s="64">
        <v>258</v>
      </c>
    </row>
    <row r="298" spans="1:20" x14ac:dyDescent="0.25">
      <c r="A298">
        <v>2022</v>
      </c>
      <c r="B298">
        <v>758786</v>
      </c>
      <c r="C298" t="s">
        <v>215</v>
      </c>
      <c r="D298" t="s">
        <v>432</v>
      </c>
      <c r="E298" t="s">
        <v>500</v>
      </c>
      <c r="F298" t="s">
        <v>15</v>
      </c>
      <c r="G298" s="23">
        <v>42</v>
      </c>
      <c r="H298" s="23">
        <v>138</v>
      </c>
      <c r="I298" s="23">
        <v>533</v>
      </c>
      <c r="J298" s="1">
        <v>37730.402999999998</v>
      </c>
      <c r="K298" s="1">
        <v>898.3429285714285</v>
      </c>
      <c r="L298" s="62">
        <v>3.2857142857142856</v>
      </c>
      <c r="M298" s="62">
        <v>3.86231884057971</v>
      </c>
      <c r="N298" s="1">
        <v>15212.403</v>
      </c>
      <c r="O298" s="61">
        <v>0.40318686763032985</v>
      </c>
      <c r="P298" s="6">
        <v>13902.403</v>
      </c>
      <c r="Q298" s="61">
        <v>0.36846685682100988</v>
      </c>
      <c r="R298" s="64">
        <v>108</v>
      </c>
      <c r="S298" s="64">
        <v>57</v>
      </c>
      <c r="T298" s="64">
        <v>39</v>
      </c>
    </row>
    <row r="299" spans="1:20" x14ac:dyDescent="0.25">
      <c r="A299">
        <v>2022</v>
      </c>
      <c r="B299">
        <v>759445</v>
      </c>
      <c r="C299" t="s">
        <v>216</v>
      </c>
      <c r="D299" t="s">
        <v>431</v>
      </c>
      <c r="E299" t="s">
        <v>515</v>
      </c>
      <c r="F299" t="s">
        <v>15</v>
      </c>
      <c r="G299" s="23">
        <v>13</v>
      </c>
      <c r="H299" s="23">
        <v>31</v>
      </c>
      <c r="I299" s="23">
        <v>85</v>
      </c>
      <c r="J299" s="1">
        <v>2768.92</v>
      </c>
      <c r="K299" s="1">
        <v>212.99384615384616</v>
      </c>
      <c r="L299" s="62">
        <v>2.3846153846153846</v>
      </c>
      <c r="M299" s="62">
        <v>2.7419354838709675</v>
      </c>
      <c r="N299" s="1">
        <v>993.87</v>
      </c>
      <c r="O299" s="61">
        <v>0.35893778079540034</v>
      </c>
      <c r="P299" s="6">
        <v>556.77</v>
      </c>
      <c r="Q299" s="61">
        <v>0.20107839879808734</v>
      </c>
      <c r="R299" s="64">
        <v>320</v>
      </c>
      <c r="S299" s="64">
        <v>303</v>
      </c>
      <c r="T299" s="64">
        <v>279</v>
      </c>
    </row>
    <row r="300" spans="1:20" x14ac:dyDescent="0.25">
      <c r="A300">
        <v>2022</v>
      </c>
      <c r="B300">
        <v>762085</v>
      </c>
      <c r="C300" t="s">
        <v>217</v>
      </c>
      <c r="D300" t="s">
        <v>431</v>
      </c>
      <c r="E300" t="s">
        <v>516</v>
      </c>
      <c r="F300" t="s">
        <v>15</v>
      </c>
      <c r="G300" s="23">
        <v>129</v>
      </c>
      <c r="H300" s="23">
        <v>484</v>
      </c>
      <c r="I300" s="23">
        <v>1956</v>
      </c>
      <c r="J300" s="1">
        <v>72007.320000000007</v>
      </c>
      <c r="K300" s="1">
        <v>558.19627906976746</v>
      </c>
      <c r="L300" s="62">
        <v>3.751937984496124</v>
      </c>
      <c r="M300" s="62">
        <v>4.0413223140495864</v>
      </c>
      <c r="N300" s="1">
        <v>12001.22</v>
      </c>
      <c r="O300" s="61">
        <v>0.16666666666666663</v>
      </c>
      <c r="P300" s="6">
        <v>7472.02</v>
      </c>
      <c r="Q300" s="61">
        <v>0.10376750585912654</v>
      </c>
      <c r="R300" s="64">
        <v>62</v>
      </c>
      <c r="S300" s="64">
        <v>74</v>
      </c>
      <c r="T300" s="64">
        <v>67</v>
      </c>
    </row>
    <row r="301" spans="1:20" x14ac:dyDescent="0.25">
      <c r="A301">
        <v>2022</v>
      </c>
      <c r="B301">
        <v>762662</v>
      </c>
      <c r="C301" t="s">
        <v>333</v>
      </c>
      <c r="D301" t="s">
        <v>432</v>
      </c>
      <c r="E301" t="s">
        <v>498</v>
      </c>
      <c r="F301" t="s">
        <v>15</v>
      </c>
      <c r="G301" s="23">
        <v>8</v>
      </c>
      <c r="H301" s="23">
        <v>12</v>
      </c>
      <c r="I301" s="23">
        <v>48</v>
      </c>
      <c r="J301" s="1">
        <v>2989.2159999999999</v>
      </c>
      <c r="K301" s="1">
        <v>373.65199999999999</v>
      </c>
      <c r="L301" s="62">
        <v>1.5</v>
      </c>
      <c r="M301" s="62">
        <v>4</v>
      </c>
      <c r="N301" s="1">
        <v>1092.366</v>
      </c>
      <c r="O301" s="61">
        <v>0.36543561923929219</v>
      </c>
      <c r="P301" s="6">
        <v>856.36599999999999</v>
      </c>
      <c r="Q301" s="61">
        <v>0.28648515195957736</v>
      </c>
      <c r="R301" s="64">
        <v>315</v>
      </c>
      <c r="S301" s="64">
        <v>294</v>
      </c>
      <c r="T301" s="64">
        <v>252</v>
      </c>
    </row>
    <row r="302" spans="1:20" x14ac:dyDescent="0.25">
      <c r="A302">
        <v>2022</v>
      </c>
      <c r="B302">
        <v>765294</v>
      </c>
      <c r="C302" t="s">
        <v>407</v>
      </c>
      <c r="D302" t="s">
        <v>435</v>
      </c>
      <c r="E302" t="s">
        <v>525</v>
      </c>
      <c r="F302" t="s">
        <v>15</v>
      </c>
      <c r="G302" s="23">
        <v>27</v>
      </c>
      <c r="H302" s="23">
        <v>72</v>
      </c>
      <c r="I302" s="23">
        <v>162</v>
      </c>
      <c r="J302" s="1">
        <v>8862.7039999999997</v>
      </c>
      <c r="K302" s="1">
        <v>328.2482962962963</v>
      </c>
      <c r="L302" s="62">
        <v>2.6666666666666665</v>
      </c>
      <c r="M302" s="62">
        <v>2.25</v>
      </c>
      <c r="N302" s="1">
        <v>3067.5039999999999</v>
      </c>
      <c r="O302" s="61">
        <v>0.34611378197895359</v>
      </c>
      <c r="P302" s="6">
        <v>2034.364</v>
      </c>
      <c r="Q302" s="61">
        <v>0.22954213522193678</v>
      </c>
      <c r="R302" s="64">
        <v>206</v>
      </c>
      <c r="S302" s="64">
        <v>191</v>
      </c>
      <c r="T302" s="64">
        <v>171</v>
      </c>
    </row>
    <row r="303" spans="1:20" x14ac:dyDescent="0.25">
      <c r="A303">
        <v>2022</v>
      </c>
      <c r="B303">
        <v>766167</v>
      </c>
      <c r="C303" t="s">
        <v>218</v>
      </c>
      <c r="D303" t="s">
        <v>435</v>
      </c>
      <c r="E303" t="s">
        <v>525</v>
      </c>
      <c r="F303" t="s">
        <v>15</v>
      </c>
      <c r="G303" s="23">
        <v>34</v>
      </c>
      <c r="H303" s="23">
        <v>62</v>
      </c>
      <c r="I303" s="23">
        <v>152</v>
      </c>
      <c r="J303" s="1">
        <v>7492.384</v>
      </c>
      <c r="K303" s="1">
        <v>220.36423529411763</v>
      </c>
      <c r="L303" s="62">
        <v>1.8235294117647058</v>
      </c>
      <c r="M303" s="62">
        <v>2.4516129032258065</v>
      </c>
      <c r="N303" s="1">
        <v>2891.8339999999998</v>
      </c>
      <c r="O303" s="61">
        <v>0.38596980613914073</v>
      </c>
      <c r="P303" s="6">
        <v>1624.3340000000001</v>
      </c>
      <c r="Q303" s="61">
        <v>0.21679801782716956</v>
      </c>
      <c r="R303" s="64">
        <v>229</v>
      </c>
      <c r="S303" s="64">
        <v>203</v>
      </c>
      <c r="T303" s="64">
        <v>189</v>
      </c>
    </row>
    <row r="304" spans="1:20" x14ac:dyDescent="0.25">
      <c r="A304">
        <v>2022</v>
      </c>
      <c r="B304">
        <v>767999</v>
      </c>
      <c r="C304" t="s">
        <v>334</v>
      </c>
      <c r="D304" t="s">
        <v>432</v>
      </c>
      <c r="E304" t="s">
        <v>510</v>
      </c>
      <c r="F304" t="s">
        <v>15</v>
      </c>
      <c r="G304" s="23">
        <v>42</v>
      </c>
      <c r="H304" s="23">
        <v>51</v>
      </c>
      <c r="I304" s="23">
        <v>216</v>
      </c>
      <c r="J304" s="1">
        <v>8127.9459999999999</v>
      </c>
      <c r="K304" s="1">
        <v>193.52252380952382</v>
      </c>
      <c r="L304" s="62">
        <v>1.2142857142857142</v>
      </c>
      <c r="M304" s="62">
        <v>4.2352941176470589</v>
      </c>
      <c r="N304" s="1">
        <v>1121.096</v>
      </c>
      <c r="O304" s="61">
        <v>0.13793103448275862</v>
      </c>
      <c r="P304" s="6">
        <v>-105.90400000000101</v>
      </c>
      <c r="Q304" s="61">
        <v>-1.3029614123912856E-2</v>
      </c>
      <c r="R304" s="64">
        <v>220</v>
      </c>
      <c r="S304" s="64">
        <v>291</v>
      </c>
      <c r="T304" s="64">
        <v>363</v>
      </c>
    </row>
    <row r="305" spans="1:20" x14ac:dyDescent="0.25">
      <c r="A305">
        <v>2022</v>
      </c>
      <c r="B305">
        <v>768405</v>
      </c>
      <c r="C305" t="s">
        <v>335</v>
      </c>
      <c r="D305" t="s">
        <v>430</v>
      </c>
      <c r="E305" t="s">
        <v>512</v>
      </c>
      <c r="F305" t="s">
        <v>15</v>
      </c>
      <c r="G305" s="23">
        <v>59</v>
      </c>
      <c r="H305" s="23">
        <v>186</v>
      </c>
      <c r="I305" s="23">
        <v>639</v>
      </c>
      <c r="J305" s="1">
        <v>26174.991399999999</v>
      </c>
      <c r="K305" s="1">
        <v>443.64392203389826</v>
      </c>
      <c r="L305" s="62">
        <v>3.152542372881356</v>
      </c>
      <c r="M305" s="62">
        <v>3.435483870967742</v>
      </c>
      <c r="N305" s="1">
        <v>8744.0913999999993</v>
      </c>
      <c r="O305" s="61">
        <v>0.33406281845043889</v>
      </c>
      <c r="P305" s="6">
        <v>6576.8914000000004</v>
      </c>
      <c r="Q305" s="61">
        <v>0.25126622964239065</v>
      </c>
      <c r="R305" s="64">
        <v>126</v>
      </c>
      <c r="S305" s="64">
        <v>100</v>
      </c>
      <c r="T305" s="64">
        <v>77</v>
      </c>
    </row>
    <row r="306" spans="1:20" x14ac:dyDescent="0.25">
      <c r="A306">
        <v>2022</v>
      </c>
      <c r="B306">
        <v>769640</v>
      </c>
      <c r="C306" t="s">
        <v>411</v>
      </c>
      <c r="D306" t="s">
        <v>430</v>
      </c>
      <c r="E306" t="s">
        <v>520</v>
      </c>
      <c r="F306" t="s">
        <v>15</v>
      </c>
      <c r="G306" s="23">
        <v>83</v>
      </c>
      <c r="H306" s="23">
        <v>110</v>
      </c>
      <c r="I306" s="23">
        <v>515</v>
      </c>
      <c r="J306" s="1">
        <v>26587.348999999998</v>
      </c>
      <c r="K306" s="1">
        <v>320.32950602409636</v>
      </c>
      <c r="L306" s="62">
        <v>1.3253012048192772</v>
      </c>
      <c r="M306" s="62">
        <v>4.6818181818181817</v>
      </c>
      <c r="N306" s="1">
        <v>7042.299</v>
      </c>
      <c r="O306" s="61">
        <v>0.26487405720668128</v>
      </c>
      <c r="P306" s="6">
        <v>4171.299</v>
      </c>
      <c r="Q306" s="61">
        <v>0.15689036917520435</v>
      </c>
      <c r="R306" s="64">
        <v>121</v>
      </c>
      <c r="S306" s="64">
        <v>118</v>
      </c>
      <c r="T306" s="64">
        <v>108</v>
      </c>
    </row>
    <row r="307" spans="1:20" x14ac:dyDescent="0.25">
      <c r="A307">
        <v>2022</v>
      </c>
      <c r="B307">
        <v>772049</v>
      </c>
      <c r="C307" t="s">
        <v>219</v>
      </c>
      <c r="D307" t="s">
        <v>434</v>
      </c>
      <c r="E307" t="s">
        <v>522</v>
      </c>
      <c r="F307" t="s">
        <v>15</v>
      </c>
      <c r="G307" s="23">
        <v>19</v>
      </c>
      <c r="H307" s="23">
        <v>19</v>
      </c>
      <c r="I307" s="23">
        <v>36</v>
      </c>
      <c r="J307" s="1">
        <v>1805.3119999999999</v>
      </c>
      <c r="K307" s="1">
        <v>95.016421052631571</v>
      </c>
      <c r="L307" s="62">
        <v>1</v>
      </c>
      <c r="M307" s="62">
        <v>1.8947368421052631</v>
      </c>
      <c r="N307" s="1">
        <v>665.21199999999999</v>
      </c>
      <c r="O307" s="61">
        <v>0.36847481211003974</v>
      </c>
      <c r="P307" s="6">
        <v>36.312000000000097</v>
      </c>
      <c r="Q307" s="61">
        <v>2.011397475893369E-2</v>
      </c>
      <c r="R307" s="64">
        <v>346</v>
      </c>
      <c r="S307" s="64">
        <v>331</v>
      </c>
      <c r="T307" s="64">
        <v>344</v>
      </c>
    </row>
    <row r="308" spans="1:20" x14ac:dyDescent="0.25">
      <c r="A308">
        <v>2022</v>
      </c>
      <c r="B308">
        <v>772168</v>
      </c>
      <c r="C308" t="s">
        <v>220</v>
      </c>
      <c r="D308" t="s">
        <v>432</v>
      </c>
      <c r="E308" t="s">
        <v>500</v>
      </c>
      <c r="F308" t="s">
        <v>4</v>
      </c>
      <c r="G308" s="23">
        <v>47</v>
      </c>
      <c r="H308" s="23">
        <v>111</v>
      </c>
      <c r="I308" s="23">
        <v>381</v>
      </c>
      <c r="J308" s="1">
        <v>14987.922</v>
      </c>
      <c r="K308" s="1">
        <v>318.89195744680853</v>
      </c>
      <c r="L308" s="62">
        <v>2.3617021276595747</v>
      </c>
      <c r="M308" s="62">
        <v>3.4324324324324325</v>
      </c>
      <c r="N308" s="1">
        <v>1840.6220000000001</v>
      </c>
      <c r="O308" s="61">
        <v>0.12280701754385966</v>
      </c>
      <c r="P308" s="6">
        <v>347.97200000000203</v>
      </c>
      <c r="Q308" s="61">
        <v>2.3216827522854869E-2</v>
      </c>
      <c r="R308" s="64">
        <v>156</v>
      </c>
      <c r="S308" s="64">
        <v>249</v>
      </c>
      <c r="T308" s="64">
        <v>312</v>
      </c>
    </row>
    <row r="309" spans="1:20" x14ac:dyDescent="0.25">
      <c r="A309">
        <v>2022</v>
      </c>
      <c r="B309">
        <v>772869</v>
      </c>
      <c r="C309" t="s">
        <v>223</v>
      </c>
      <c r="D309" t="s">
        <v>435</v>
      </c>
      <c r="E309" t="s">
        <v>525</v>
      </c>
      <c r="F309" t="s">
        <v>15</v>
      </c>
      <c r="G309" s="23">
        <v>27</v>
      </c>
      <c r="H309" s="23">
        <v>59</v>
      </c>
      <c r="I309" s="23">
        <v>140</v>
      </c>
      <c r="J309" s="1">
        <v>8057.28</v>
      </c>
      <c r="K309" s="1">
        <v>298.41777777777776</v>
      </c>
      <c r="L309" s="62">
        <v>2.1851851851851851</v>
      </c>
      <c r="M309" s="62">
        <v>2.3728813559322033</v>
      </c>
      <c r="N309" s="1">
        <v>3065.68</v>
      </c>
      <c r="O309" s="61">
        <v>0.38048572222884147</v>
      </c>
      <c r="P309" s="6">
        <v>2046.93</v>
      </c>
      <c r="Q309" s="61">
        <v>0.25404727153580364</v>
      </c>
      <c r="R309" s="64">
        <v>222</v>
      </c>
      <c r="S309" s="64">
        <v>192</v>
      </c>
      <c r="T309" s="64">
        <v>169</v>
      </c>
    </row>
    <row r="310" spans="1:20" x14ac:dyDescent="0.25">
      <c r="A310">
        <v>2022</v>
      </c>
      <c r="B310">
        <v>775247</v>
      </c>
      <c r="C310" t="s">
        <v>93</v>
      </c>
      <c r="D310" t="s">
        <v>433</v>
      </c>
      <c r="E310" t="s">
        <v>503</v>
      </c>
      <c r="F310" t="s">
        <v>4</v>
      </c>
      <c r="G310" s="23">
        <v>178</v>
      </c>
      <c r="H310" s="23">
        <v>615</v>
      </c>
      <c r="I310" s="23">
        <v>4616</v>
      </c>
      <c r="J310" s="1">
        <v>178214.56080000001</v>
      </c>
      <c r="K310" s="1">
        <v>1001.2053977528091</v>
      </c>
      <c r="L310" s="62">
        <v>3.4550561797752808</v>
      </c>
      <c r="M310" s="62">
        <v>7.5056910569105693</v>
      </c>
      <c r="N310" s="1">
        <v>26588.960800000001</v>
      </c>
      <c r="O310" s="61">
        <v>0.14919634333268239</v>
      </c>
      <c r="P310" s="6">
        <v>20465.5108</v>
      </c>
      <c r="Q310" s="61">
        <v>0.1148363562894688</v>
      </c>
      <c r="R310" s="64">
        <v>18</v>
      </c>
      <c r="S310" s="64">
        <v>25</v>
      </c>
      <c r="T310" s="64">
        <v>23</v>
      </c>
    </row>
    <row r="311" spans="1:20" x14ac:dyDescent="0.25">
      <c r="A311">
        <v>2022</v>
      </c>
      <c r="B311">
        <v>776236</v>
      </c>
      <c r="C311" t="s">
        <v>224</v>
      </c>
      <c r="D311" t="s">
        <v>435</v>
      </c>
      <c r="E311" t="s">
        <v>525</v>
      </c>
      <c r="F311" t="s">
        <v>15</v>
      </c>
      <c r="G311" s="23">
        <v>23</v>
      </c>
      <c r="H311" s="23">
        <v>41</v>
      </c>
      <c r="I311" s="23">
        <v>83</v>
      </c>
      <c r="J311" s="1">
        <v>5353.7359999999999</v>
      </c>
      <c r="K311" s="1">
        <v>232.77113043478261</v>
      </c>
      <c r="L311" s="62">
        <v>1.7826086956521738</v>
      </c>
      <c r="M311" s="62">
        <v>2.024390243902439</v>
      </c>
      <c r="N311" s="1">
        <v>1843.2360000000001</v>
      </c>
      <c r="O311" s="61">
        <v>0.34428966986792031</v>
      </c>
      <c r="P311" s="6">
        <v>986.98599999999999</v>
      </c>
      <c r="Q311" s="61">
        <v>0.18435462637679556</v>
      </c>
      <c r="R311" s="64">
        <v>263</v>
      </c>
      <c r="S311" s="64">
        <v>247</v>
      </c>
      <c r="T311" s="64">
        <v>239</v>
      </c>
    </row>
    <row r="312" spans="1:20" x14ac:dyDescent="0.25">
      <c r="A312">
        <v>2022</v>
      </c>
      <c r="B312">
        <v>782190</v>
      </c>
      <c r="C312" t="s">
        <v>60</v>
      </c>
      <c r="D312" t="s">
        <v>434</v>
      </c>
      <c r="E312" t="s">
        <v>499</v>
      </c>
      <c r="F312" t="s">
        <v>4</v>
      </c>
      <c r="G312" s="23">
        <v>569</v>
      </c>
      <c r="H312" s="23">
        <v>1575</v>
      </c>
      <c r="I312" s="23">
        <v>6242</v>
      </c>
      <c r="J312" s="1">
        <v>237486.9</v>
      </c>
      <c r="K312" s="1">
        <v>417.37592267135324</v>
      </c>
      <c r="L312" s="62">
        <v>2.7680140597539542</v>
      </c>
      <c r="M312" s="62">
        <v>3.9631746031746031</v>
      </c>
      <c r="N312" s="1">
        <v>39581.1499999999</v>
      </c>
      <c r="O312" s="61">
        <v>0.16666666666666624</v>
      </c>
      <c r="P312" s="6">
        <v>20612.199999999899</v>
      </c>
      <c r="Q312" s="61">
        <v>8.6792997845354408E-2</v>
      </c>
      <c r="R312" s="64">
        <v>11</v>
      </c>
      <c r="S312" s="64">
        <v>11</v>
      </c>
      <c r="T312" s="64">
        <v>22</v>
      </c>
    </row>
    <row r="313" spans="1:20" x14ac:dyDescent="0.25">
      <c r="A313">
        <v>2022</v>
      </c>
      <c r="B313">
        <v>783424</v>
      </c>
      <c r="C313" t="s">
        <v>395</v>
      </c>
      <c r="D313" t="s">
        <v>430</v>
      </c>
      <c r="E313" t="s">
        <v>517</v>
      </c>
      <c r="F313" t="s">
        <v>15</v>
      </c>
      <c r="G313" s="23">
        <v>133</v>
      </c>
      <c r="H313" s="23">
        <v>319</v>
      </c>
      <c r="I313" s="23">
        <v>1454</v>
      </c>
      <c r="J313" s="1">
        <v>58547.851199999997</v>
      </c>
      <c r="K313" s="1">
        <v>440.20940751879698</v>
      </c>
      <c r="L313" s="62">
        <v>2.3984962406015038</v>
      </c>
      <c r="M313" s="62">
        <v>4.5579937304075235</v>
      </c>
      <c r="N313" s="1">
        <v>17673.301200000002</v>
      </c>
      <c r="O313" s="61">
        <v>0.3018607999741586</v>
      </c>
      <c r="P313" s="6">
        <v>12903.9012</v>
      </c>
      <c r="Q313" s="61">
        <v>0.22039922790539579</v>
      </c>
      <c r="R313" s="64">
        <v>81</v>
      </c>
      <c r="S313" s="64">
        <v>50</v>
      </c>
      <c r="T313" s="64">
        <v>42</v>
      </c>
    </row>
    <row r="314" spans="1:20" x14ac:dyDescent="0.25">
      <c r="A314">
        <v>2022</v>
      </c>
      <c r="B314">
        <v>784350</v>
      </c>
      <c r="C314" t="s">
        <v>397</v>
      </c>
      <c r="D314" t="s">
        <v>434</v>
      </c>
      <c r="E314" t="s">
        <v>499</v>
      </c>
      <c r="F314" t="s">
        <v>15</v>
      </c>
      <c r="G314" s="23">
        <v>27</v>
      </c>
      <c r="H314" s="23">
        <v>43</v>
      </c>
      <c r="I314" s="23">
        <v>124</v>
      </c>
      <c r="J314" s="1">
        <v>5331.3</v>
      </c>
      <c r="K314" s="1">
        <v>197.45555555555555</v>
      </c>
      <c r="L314" s="62">
        <v>1.5925925925925926</v>
      </c>
      <c r="M314" s="62">
        <v>2.8837209302325579</v>
      </c>
      <c r="N314" s="1">
        <v>888.55</v>
      </c>
      <c r="O314" s="61">
        <v>0.16666666666666666</v>
      </c>
      <c r="P314" s="6">
        <v>-22.750000000000199</v>
      </c>
      <c r="Q314" s="61">
        <v>-4.2672518897830169E-3</v>
      </c>
      <c r="R314" s="64">
        <v>264</v>
      </c>
      <c r="S314" s="64">
        <v>316</v>
      </c>
      <c r="T314" s="64">
        <v>350</v>
      </c>
    </row>
    <row r="315" spans="1:20" x14ac:dyDescent="0.25">
      <c r="A315">
        <v>2022</v>
      </c>
      <c r="B315">
        <v>784373</v>
      </c>
      <c r="C315" t="s">
        <v>225</v>
      </c>
      <c r="D315" t="s">
        <v>431</v>
      </c>
      <c r="E315" t="s">
        <v>515</v>
      </c>
      <c r="F315" t="s">
        <v>15</v>
      </c>
      <c r="G315" s="23">
        <v>4</v>
      </c>
      <c r="H315" s="23">
        <v>4</v>
      </c>
      <c r="I315" s="23">
        <v>13</v>
      </c>
      <c r="J315" s="1">
        <v>695.096</v>
      </c>
      <c r="K315" s="1">
        <v>173.774</v>
      </c>
      <c r="L315" s="62">
        <v>1</v>
      </c>
      <c r="M315" s="62">
        <v>3.25</v>
      </c>
      <c r="N315" s="1">
        <v>311.24599999999998</v>
      </c>
      <c r="O315" s="61">
        <v>0.44777412040926717</v>
      </c>
      <c r="P315" s="6">
        <v>182.846</v>
      </c>
      <c r="Q315" s="61">
        <v>0.26305143462198027</v>
      </c>
      <c r="R315" s="64">
        <v>373</v>
      </c>
      <c r="S315" s="64">
        <v>364</v>
      </c>
      <c r="T315" s="64">
        <v>328</v>
      </c>
    </row>
    <row r="316" spans="1:20" x14ac:dyDescent="0.25">
      <c r="A316">
        <v>2022</v>
      </c>
      <c r="B316">
        <v>789083</v>
      </c>
      <c r="C316" t="s">
        <v>370</v>
      </c>
      <c r="D316" t="s">
        <v>435</v>
      </c>
      <c r="E316" t="s">
        <v>505</v>
      </c>
      <c r="F316" t="s">
        <v>15</v>
      </c>
      <c r="G316" s="23">
        <v>48</v>
      </c>
      <c r="H316" s="23">
        <v>66</v>
      </c>
      <c r="I316" s="23">
        <v>197</v>
      </c>
      <c r="J316" s="1">
        <v>6905.4204</v>
      </c>
      <c r="K316" s="1">
        <v>143.86292499999999</v>
      </c>
      <c r="L316" s="62">
        <v>1.375</v>
      </c>
      <c r="M316" s="62">
        <v>2.9848484848484849</v>
      </c>
      <c r="N316" s="1">
        <v>1527.1704</v>
      </c>
      <c r="O316" s="61">
        <v>0.22115531155785967</v>
      </c>
      <c r="P316" s="6">
        <v>-235.32960000000099</v>
      </c>
      <c r="Q316" s="61">
        <v>-3.4078967878624883E-2</v>
      </c>
      <c r="R316" s="64">
        <v>236</v>
      </c>
      <c r="S316" s="64">
        <v>268</v>
      </c>
      <c r="T316" s="64">
        <v>369</v>
      </c>
    </row>
    <row r="317" spans="1:20" x14ac:dyDescent="0.25">
      <c r="A317">
        <v>2022</v>
      </c>
      <c r="B317">
        <v>790239</v>
      </c>
      <c r="C317" t="s">
        <v>226</v>
      </c>
      <c r="D317" t="s">
        <v>432</v>
      </c>
      <c r="E317" t="s">
        <v>500</v>
      </c>
      <c r="F317" t="s">
        <v>15</v>
      </c>
      <c r="G317" s="23">
        <v>22</v>
      </c>
      <c r="H317" s="23">
        <v>22</v>
      </c>
      <c r="I317" s="23">
        <v>77</v>
      </c>
      <c r="J317" s="1">
        <v>4242.1049999999996</v>
      </c>
      <c r="K317" s="1">
        <v>192.82295454545454</v>
      </c>
      <c r="L317" s="62">
        <v>1</v>
      </c>
      <c r="M317" s="62">
        <v>3.5</v>
      </c>
      <c r="N317" s="1">
        <v>1099.8050000000001</v>
      </c>
      <c r="O317" s="61">
        <v>0.2592592592592593</v>
      </c>
      <c r="P317" s="6">
        <v>461.80500000000001</v>
      </c>
      <c r="Q317" s="61">
        <v>0.1088622275969124</v>
      </c>
      <c r="R317" s="64">
        <v>287</v>
      </c>
      <c r="S317" s="64">
        <v>293</v>
      </c>
      <c r="T317" s="64">
        <v>289</v>
      </c>
    </row>
    <row r="318" spans="1:20" x14ac:dyDescent="0.25">
      <c r="A318">
        <v>2022</v>
      </c>
      <c r="B318">
        <v>791348</v>
      </c>
      <c r="C318" t="s">
        <v>227</v>
      </c>
      <c r="D318" t="s">
        <v>430</v>
      </c>
      <c r="E318" t="s">
        <v>517</v>
      </c>
      <c r="F318" t="s">
        <v>15</v>
      </c>
      <c r="G318" s="23">
        <v>31</v>
      </c>
      <c r="H318" s="23">
        <v>120</v>
      </c>
      <c r="I318" s="23">
        <v>282</v>
      </c>
      <c r="J318" s="1">
        <v>9588.3696</v>
      </c>
      <c r="K318" s="1">
        <v>309.30224516129033</v>
      </c>
      <c r="L318" s="62">
        <v>3.870967741935484</v>
      </c>
      <c r="M318" s="62">
        <v>2.35</v>
      </c>
      <c r="N318" s="1">
        <v>2495.4196000000002</v>
      </c>
      <c r="O318" s="61">
        <v>0.26025484040581831</v>
      </c>
      <c r="P318" s="6">
        <v>1330.2195999999999</v>
      </c>
      <c r="Q318" s="61">
        <v>0.13873261623123079</v>
      </c>
      <c r="R318" s="64">
        <v>198</v>
      </c>
      <c r="S318" s="64">
        <v>216</v>
      </c>
      <c r="T318" s="64">
        <v>214</v>
      </c>
    </row>
    <row r="319" spans="1:20" x14ac:dyDescent="0.25">
      <c r="A319">
        <v>2022</v>
      </c>
      <c r="B319">
        <v>791644</v>
      </c>
      <c r="C319" t="s">
        <v>228</v>
      </c>
      <c r="D319" t="s">
        <v>431</v>
      </c>
      <c r="E319" t="s">
        <v>515</v>
      </c>
      <c r="F319" t="s">
        <v>15</v>
      </c>
      <c r="G319" s="23">
        <v>4</v>
      </c>
      <c r="H319" s="23">
        <v>5</v>
      </c>
      <c r="I319" s="23">
        <v>23</v>
      </c>
      <c r="J319" s="1">
        <v>1719.816</v>
      </c>
      <c r="K319" s="1">
        <v>429.95400000000001</v>
      </c>
      <c r="L319" s="62">
        <v>1.25</v>
      </c>
      <c r="M319" s="62">
        <v>4.5999999999999996</v>
      </c>
      <c r="N319" s="1">
        <v>495.166</v>
      </c>
      <c r="O319" s="61">
        <v>0.2879180098336101</v>
      </c>
      <c r="P319" s="6">
        <v>365.666</v>
      </c>
      <c r="Q319" s="61">
        <v>0.21261925694376607</v>
      </c>
      <c r="R319" s="64">
        <v>348</v>
      </c>
      <c r="S319" s="64">
        <v>347</v>
      </c>
      <c r="T319" s="64">
        <v>307</v>
      </c>
    </row>
    <row r="320" spans="1:20" x14ac:dyDescent="0.25">
      <c r="A320">
        <v>2022</v>
      </c>
      <c r="B320">
        <v>794144</v>
      </c>
      <c r="C320" t="s">
        <v>229</v>
      </c>
      <c r="D320" t="s">
        <v>435</v>
      </c>
      <c r="E320" t="s">
        <v>521</v>
      </c>
      <c r="F320" t="s">
        <v>15</v>
      </c>
      <c r="G320" s="23">
        <v>105</v>
      </c>
      <c r="H320" s="23">
        <v>369</v>
      </c>
      <c r="I320" s="23">
        <v>1452</v>
      </c>
      <c r="J320" s="1">
        <v>54441.599999999999</v>
      </c>
      <c r="K320" s="1">
        <v>518.49142857142851</v>
      </c>
      <c r="L320" s="62">
        <v>3.5142857142857142</v>
      </c>
      <c r="M320" s="62">
        <v>3.934959349593496</v>
      </c>
      <c r="N320" s="1">
        <v>9073.6</v>
      </c>
      <c r="O320" s="61">
        <v>0.16666666666666669</v>
      </c>
      <c r="P320" s="6">
        <v>4939.21</v>
      </c>
      <c r="Q320" s="61">
        <v>9.0724923587844591E-2</v>
      </c>
      <c r="R320" s="64">
        <v>89</v>
      </c>
      <c r="S320" s="64">
        <v>95</v>
      </c>
      <c r="T320" s="64">
        <v>99</v>
      </c>
    </row>
    <row r="321" spans="1:20" x14ac:dyDescent="0.25">
      <c r="A321">
        <v>2022</v>
      </c>
      <c r="B321">
        <v>794844</v>
      </c>
      <c r="C321" t="s">
        <v>230</v>
      </c>
      <c r="D321" t="s">
        <v>435</v>
      </c>
      <c r="E321" t="s">
        <v>521</v>
      </c>
      <c r="F321" t="s">
        <v>15</v>
      </c>
      <c r="G321" s="23">
        <v>59</v>
      </c>
      <c r="H321" s="23">
        <v>154</v>
      </c>
      <c r="I321" s="23">
        <v>674</v>
      </c>
      <c r="J321" s="1">
        <v>26481.882000000001</v>
      </c>
      <c r="K321" s="1">
        <v>448.84545762711866</v>
      </c>
      <c r="L321" s="62">
        <v>2.6101694915254239</v>
      </c>
      <c r="M321" s="62">
        <v>4.3766233766233764</v>
      </c>
      <c r="N321" s="1">
        <v>7501.0820000000003</v>
      </c>
      <c r="O321" s="61">
        <v>0.28325335789956319</v>
      </c>
      <c r="P321" s="6">
        <v>5244.8220000000001</v>
      </c>
      <c r="Q321" s="61">
        <v>0.19805321993353794</v>
      </c>
      <c r="R321" s="64">
        <v>123</v>
      </c>
      <c r="S321" s="64">
        <v>113</v>
      </c>
      <c r="T321" s="64">
        <v>97</v>
      </c>
    </row>
    <row r="322" spans="1:20" x14ac:dyDescent="0.25">
      <c r="A322">
        <v>2022</v>
      </c>
      <c r="B322">
        <v>798176</v>
      </c>
      <c r="C322" t="s">
        <v>231</v>
      </c>
      <c r="D322" t="s">
        <v>431</v>
      </c>
      <c r="E322" t="s">
        <v>516</v>
      </c>
      <c r="F322" t="s">
        <v>15</v>
      </c>
      <c r="G322" s="23">
        <v>18</v>
      </c>
      <c r="H322" s="23">
        <v>57</v>
      </c>
      <c r="I322" s="23">
        <v>250</v>
      </c>
      <c r="J322" s="1">
        <v>9658.7999999999993</v>
      </c>
      <c r="K322" s="1">
        <v>536.59999999999991</v>
      </c>
      <c r="L322" s="62">
        <v>3.1666666666666665</v>
      </c>
      <c r="M322" s="62">
        <v>4.3859649122807021</v>
      </c>
      <c r="N322" s="1">
        <v>1609.8</v>
      </c>
      <c r="O322" s="61">
        <v>0.16666666666666669</v>
      </c>
      <c r="P322" s="6">
        <v>989.1</v>
      </c>
      <c r="Q322" s="61">
        <v>0.10240402534476334</v>
      </c>
      <c r="R322" s="64">
        <v>195</v>
      </c>
      <c r="S322" s="64">
        <v>259</v>
      </c>
      <c r="T322" s="64">
        <v>238</v>
      </c>
    </row>
    <row r="323" spans="1:20" x14ac:dyDescent="0.25">
      <c r="A323">
        <v>2022</v>
      </c>
      <c r="B323">
        <v>800587</v>
      </c>
      <c r="C323" t="s">
        <v>396</v>
      </c>
      <c r="D323" t="s">
        <v>435</v>
      </c>
      <c r="E323" t="s">
        <v>525</v>
      </c>
      <c r="F323" t="s">
        <v>15</v>
      </c>
      <c r="G323" s="23">
        <v>23</v>
      </c>
      <c r="H323" s="23">
        <v>41</v>
      </c>
      <c r="I323" s="23">
        <v>95</v>
      </c>
      <c r="J323" s="1">
        <v>5656.04</v>
      </c>
      <c r="K323" s="1">
        <v>245.91478260869565</v>
      </c>
      <c r="L323" s="62">
        <v>1.7826086956521738</v>
      </c>
      <c r="M323" s="62">
        <v>2.3170731707317072</v>
      </c>
      <c r="N323" s="1">
        <v>1947.69</v>
      </c>
      <c r="O323" s="61">
        <v>0.34435576834675852</v>
      </c>
      <c r="P323" s="6">
        <v>1091.44</v>
      </c>
      <c r="Q323" s="61">
        <v>0.19296893232721127</v>
      </c>
      <c r="R323" s="64">
        <v>259</v>
      </c>
      <c r="S323" s="64">
        <v>239</v>
      </c>
      <c r="T323" s="64">
        <v>226</v>
      </c>
    </row>
    <row r="324" spans="1:20" x14ac:dyDescent="0.25">
      <c r="A324">
        <v>2022</v>
      </c>
      <c r="B324">
        <v>809850</v>
      </c>
      <c r="C324" t="s">
        <v>232</v>
      </c>
      <c r="D324" t="s">
        <v>435</v>
      </c>
      <c r="E324" t="s">
        <v>525</v>
      </c>
      <c r="F324" t="s">
        <v>15</v>
      </c>
      <c r="G324" s="23">
        <v>9</v>
      </c>
      <c r="H324" s="23">
        <v>28</v>
      </c>
      <c r="I324" s="23">
        <v>82</v>
      </c>
      <c r="J324" s="1">
        <v>3821.7440000000001</v>
      </c>
      <c r="K324" s="1">
        <v>424.63822222222223</v>
      </c>
      <c r="L324" s="62">
        <v>3.1111111111111112</v>
      </c>
      <c r="M324" s="62">
        <v>2.9285714285714284</v>
      </c>
      <c r="N324" s="1">
        <v>1511.9939999999999</v>
      </c>
      <c r="O324" s="61">
        <v>0.39562932525046152</v>
      </c>
      <c r="P324" s="6">
        <v>1163.2339999999999</v>
      </c>
      <c r="Q324" s="61">
        <v>0.30437255870618229</v>
      </c>
      <c r="R324" s="64">
        <v>297</v>
      </c>
      <c r="S324" s="64">
        <v>270</v>
      </c>
      <c r="T324" s="64">
        <v>222</v>
      </c>
    </row>
    <row r="325" spans="1:20" x14ac:dyDescent="0.25">
      <c r="A325">
        <v>2022</v>
      </c>
      <c r="B325">
        <v>809877</v>
      </c>
      <c r="C325" t="s">
        <v>233</v>
      </c>
      <c r="D325" t="s">
        <v>431</v>
      </c>
      <c r="E325" t="s">
        <v>515</v>
      </c>
      <c r="F325" t="s">
        <v>15</v>
      </c>
      <c r="G325" s="23">
        <v>7</v>
      </c>
      <c r="H325" s="23">
        <v>12</v>
      </c>
      <c r="I325" s="23">
        <v>27</v>
      </c>
      <c r="J325" s="1">
        <v>820.58399999999995</v>
      </c>
      <c r="K325" s="1">
        <v>117.22628571428571</v>
      </c>
      <c r="L325" s="62">
        <v>1.7142857142857142</v>
      </c>
      <c r="M325" s="62">
        <v>2.25</v>
      </c>
      <c r="N325" s="1">
        <v>275.28399999999999</v>
      </c>
      <c r="O325" s="61">
        <v>0.33547327269359384</v>
      </c>
      <c r="P325" s="6">
        <v>45.084000000000003</v>
      </c>
      <c r="Q325" s="61">
        <v>5.4941358837120889E-2</v>
      </c>
      <c r="R325" s="64">
        <v>369</v>
      </c>
      <c r="S325" s="64">
        <v>366</v>
      </c>
      <c r="T325" s="64">
        <v>343</v>
      </c>
    </row>
    <row r="326" spans="1:20" x14ac:dyDescent="0.25">
      <c r="A326">
        <v>2022</v>
      </c>
      <c r="B326">
        <v>810749</v>
      </c>
      <c r="C326" t="s">
        <v>234</v>
      </c>
      <c r="D326" t="s">
        <v>434</v>
      </c>
      <c r="E326" t="s">
        <v>508</v>
      </c>
      <c r="F326" t="s">
        <v>15</v>
      </c>
      <c r="G326" s="23">
        <v>11</v>
      </c>
      <c r="H326" s="23">
        <v>29</v>
      </c>
      <c r="I326" s="23">
        <v>56</v>
      </c>
      <c r="J326" s="1">
        <v>1921.08</v>
      </c>
      <c r="K326" s="1">
        <v>174.64363636363635</v>
      </c>
      <c r="L326" s="62">
        <v>2.6363636363636362</v>
      </c>
      <c r="M326" s="62">
        <v>1.9310344827586208</v>
      </c>
      <c r="N326" s="1">
        <v>320.18</v>
      </c>
      <c r="O326" s="61">
        <v>0.16666666666666669</v>
      </c>
      <c r="P326" s="6">
        <v>-63.169999999999902</v>
      </c>
      <c r="Q326" s="61">
        <v>-3.2882545234971944E-2</v>
      </c>
      <c r="R326" s="64">
        <v>344</v>
      </c>
      <c r="S326" s="64">
        <v>363</v>
      </c>
      <c r="T326" s="64">
        <v>359</v>
      </c>
    </row>
    <row r="327" spans="1:20" x14ac:dyDescent="0.25">
      <c r="A327">
        <v>2022</v>
      </c>
      <c r="B327">
        <v>811025</v>
      </c>
      <c r="C327" t="s">
        <v>287</v>
      </c>
      <c r="D327" t="s">
        <v>432</v>
      </c>
      <c r="E327" t="s">
        <v>497</v>
      </c>
      <c r="F327" t="s">
        <v>4</v>
      </c>
      <c r="G327" s="23">
        <v>240</v>
      </c>
      <c r="H327" s="23">
        <v>1560</v>
      </c>
      <c r="I327" s="23">
        <v>8125</v>
      </c>
      <c r="J327" s="1">
        <v>303501.36</v>
      </c>
      <c r="K327" s="1">
        <v>1264.5889999999999</v>
      </c>
      <c r="L327" s="62">
        <v>6.5</v>
      </c>
      <c r="M327" s="62">
        <v>5.208333333333333</v>
      </c>
      <c r="N327" s="1">
        <v>50583.56</v>
      </c>
      <c r="O327" s="61">
        <v>0.16666666666666666</v>
      </c>
      <c r="P327" s="6">
        <v>42218.16</v>
      </c>
      <c r="Q327" s="61">
        <v>0.13910369297850925</v>
      </c>
      <c r="R327" s="64">
        <v>7</v>
      </c>
      <c r="S327" s="64">
        <v>6</v>
      </c>
      <c r="T327" s="64">
        <v>5</v>
      </c>
    </row>
    <row r="328" spans="1:20" x14ac:dyDescent="0.25">
      <c r="A328">
        <v>2022</v>
      </c>
      <c r="B328">
        <v>812659</v>
      </c>
      <c r="C328" t="s">
        <v>235</v>
      </c>
      <c r="D328" t="s">
        <v>430</v>
      </c>
      <c r="E328" t="s">
        <v>518</v>
      </c>
      <c r="F328" t="s">
        <v>15</v>
      </c>
      <c r="G328" s="23">
        <v>44</v>
      </c>
      <c r="H328" s="23">
        <v>62</v>
      </c>
      <c r="I328" s="23">
        <v>173</v>
      </c>
      <c r="J328" s="1">
        <v>8155.4160000000102</v>
      </c>
      <c r="K328" s="1">
        <v>185.35036363636388</v>
      </c>
      <c r="L328" s="62">
        <v>1.4090909090909092</v>
      </c>
      <c r="M328" s="62">
        <v>2.7903225806451615</v>
      </c>
      <c r="N328" s="1">
        <v>2969.616</v>
      </c>
      <c r="O328" s="61">
        <v>0.3641280837176174</v>
      </c>
      <c r="P328" s="6">
        <v>1443.2159999999999</v>
      </c>
      <c r="Q328" s="61">
        <v>0.17696411807809659</v>
      </c>
      <c r="R328" s="64">
        <v>219</v>
      </c>
      <c r="S328" s="64">
        <v>199</v>
      </c>
      <c r="T328" s="64">
        <v>204</v>
      </c>
    </row>
    <row r="329" spans="1:20" x14ac:dyDescent="0.25">
      <c r="A329">
        <v>2022</v>
      </c>
      <c r="B329">
        <v>826226</v>
      </c>
      <c r="C329" t="s">
        <v>236</v>
      </c>
      <c r="D329" t="s">
        <v>430</v>
      </c>
      <c r="E329" t="s">
        <v>512</v>
      </c>
      <c r="F329" t="s">
        <v>4</v>
      </c>
      <c r="G329" s="23">
        <v>47</v>
      </c>
      <c r="H329" s="23">
        <v>142</v>
      </c>
      <c r="I329" s="23">
        <v>390</v>
      </c>
      <c r="J329" s="1">
        <v>15019.907999999999</v>
      </c>
      <c r="K329" s="1">
        <v>319.57251063829784</v>
      </c>
      <c r="L329" s="62">
        <v>3.021276595744681</v>
      </c>
      <c r="M329" s="62">
        <v>2.7464788732394365</v>
      </c>
      <c r="N329" s="1">
        <v>3835.4079999999999</v>
      </c>
      <c r="O329" s="61">
        <v>0.25535495956433291</v>
      </c>
      <c r="P329" s="6">
        <v>2166.558</v>
      </c>
      <c r="Q329" s="61">
        <v>0.1442457570312681</v>
      </c>
      <c r="R329" s="64">
        <v>154</v>
      </c>
      <c r="S329" s="64">
        <v>167</v>
      </c>
      <c r="T329" s="64">
        <v>165</v>
      </c>
    </row>
    <row r="330" spans="1:20" x14ac:dyDescent="0.25">
      <c r="A330">
        <v>2022</v>
      </c>
      <c r="B330">
        <v>828176</v>
      </c>
      <c r="C330" t="s">
        <v>238</v>
      </c>
      <c r="D330" t="s">
        <v>430</v>
      </c>
      <c r="E330" t="s">
        <v>518</v>
      </c>
      <c r="F330" t="s">
        <v>15</v>
      </c>
      <c r="G330" s="23">
        <v>18</v>
      </c>
      <c r="H330" s="23">
        <v>18</v>
      </c>
      <c r="I330" s="23">
        <v>47</v>
      </c>
      <c r="J330" s="1">
        <v>1719.624</v>
      </c>
      <c r="K330" s="1">
        <v>95.534666666666666</v>
      </c>
      <c r="L330" s="62">
        <v>1</v>
      </c>
      <c r="M330" s="62">
        <v>2.6111111111111112</v>
      </c>
      <c r="N330" s="1">
        <v>639.67399999999998</v>
      </c>
      <c r="O330" s="61">
        <v>0.37198480598084233</v>
      </c>
      <c r="P330" s="6">
        <v>24.074000000000002</v>
      </c>
      <c r="Q330" s="61">
        <v>1.3999571999460348E-2</v>
      </c>
      <c r="R330" s="64">
        <v>349</v>
      </c>
      <c r="S330" s="64">
        <v>336</v>
      </c>
      <c r="T330" s="64">
        <v>346</v>
      </c>
    </row>
    <row r="331" spans="1:20" x14ac:dyDescent="0.25">
      <c r="A331">
        <v>2022</v>
      </c>
      <c r="B331">
        <v>832569</v>
      </c>
      <c r="C331" t="s">
        <v>239</v>
      </c>
      <c r="D331" t="s">
        <v>430</v>
      </c>
      <c r="E331" t="s">
        <v>520</v>
      </c>
      <c r="F331" t="s">
        <v>15</v>
      </c>
      <c r="G331" s="23">
        <v>94</v>
      </c>
      <c r="H331" s="23">
        <v>335</v>
      </c>
      <c r="I331" s="23">
        <v>1312</v>
      </c>
      <c r="J331" s="1">
        <v>55840.315999999999</v>
      </c>
      <c r="K331" s="1">
        <v>594.04591489361701</v>
      </c>
      <c r="L331" s="62">
        <v>3.5638297872340425</v>
      </c>
      <c r="M331" s="62">
        <v>3.9164179104477612</v>
      </c>
      <c r="N331" s="1">
        <v>14967.165999999999</v>
      </c>
      <c r="O331" s="61">
        <v>0.2680351235834697</v>
      </c>
      <c r="P331" s="6">
        <v>11466.165999999999</v>
      </c>
      <c r="Q331" s="61">
        <v>0.20533848698134158</v>
      </c>
      <c r="R331" s="64">
        <v>85</v>
      </c>
      <c r="S331" s="64">
        <v>59</v>
      </c>
      <c r="T331" s="64">
        <v>48</v>
      </c>
    </row>
    <row r="332" spans="1:20" x14ac:dyDescent="0.25">
      <c r="A332">
        <v>2022</v>
      </c>
      <c r="B332">
        <v>833196</v>
      </c>
      <c r="C332" t="s">
        <v>336</v>
      </c>
      <c r="D332" t="s">
        <v>435</v>
      </c>
      <c r="E332" t="s">
        <v>525</v>
      </c>
      <c r="F332" t="s">
        <v>15</v>
      </c>
      <c r="G332" s="23">
        <v>19</v>
      </c>
      <c r="H332" s="23">
        <v>45</v>
      </c>
      <c r="I332" s="23">
        <v>108</v>
      </c>
      <c r="J332" s="1">
        <v>7073.5360000000001</v>
      </c>
      <c r="K332" s="1">
        <v>372.29136842105265</v>
      </c>
      <c r="L332" s="62">
        <v>2.3684210526315788</v>
      </c>
      <c r="M332" s="62">
        <v>2.4</v>
      </c>
      <c r="N332" s="1">
        <v>2113.136</v>
      </c>
      <c r="O332" s="61">
        <v>0.29873828308783612</v>
      </c>
      <c r="P332" s="6">
        <v>1393.126</v>
      </c>
      <c r="Q332" s="61">
        <v>0.19694902238427853</v>
      </c>
      <c r="R332" s="64">
        <v>233</v>
      </c>
      <c r="S332" s="64">
        <v>233</v>
      </c>
      <c r="T332" s="64">
        <v>207</v>
      </c>
    </row>
    <row r="333" spans="1:20" x14ac:dyDescent="0.25">
      <c r="A333">
        <v>2022</v>
      </c>
      <c r="B333">
        <v>833290</v>
      </c>
      <c r="C333" t="s">
        <v>241</v>
      </c>
      <c r="D333" t="s">
        <v>432</v>
      </c>
      <c r="E333" t="s">
        <v>498</v>
      </c>
      <c r="F333" t="s">
        <v>15</v>
      </c>
      <c r="G333" s="23">
        <v>37</v>
      </c>
      <c r="H333" s="23">
        <v>140</v>
      </c>
      <c r="I333" s="23">
        <v>302</v>
      </c>
      <c r="J333" s="1">
        <v>11376.35</v>
      </c>
      <c r="K333" s="1">
        <v>307.46891891891892</v>
      </c>
      <c r="L333" s="62">
        <v>3.7837837837837838</v>
      </c>
      <c r="M333" s="62">
        <v>2.157142857142857</v>
      </c>
      <c r="N333" s="1">
        <v>0</v>
      </c>
      <c r="O333" s="61">
        <v>0</v>
      </c>
      <c r="P333" s="6">
        <v>-1175.5</v>
      </c>
      <c r="Q333" s="61">
        <v>-0.10332839619034224</v>
      </c>
      <c r="R333" s="64">
        <v>175</v>
      </c>
      <c r="S333" s="64">
        <v>379</v>
      </c>
      <c r="T333" s="64">
        <v>379</v>
      </c>
    </row>
    <row r="334" spans="1:20" x14ac:dyDescent="0.25">
      <c r="A334">
        <v>2022</v>
      </c>
      <c r="B334">
        <v>836042</v>
      </c>
      <c r="C334" t="s">
        <v>242</v>
      </c>
      <c r="D334" t="s">
        <v>434</v>
      </c>
      <c r="E334" t="s">
        <v>522</v>
      </c>
      <c r="F334" t="s">
        <v>15</v>
      </c>
      <c r="G334" s="23">
        <v>10</v>
      </c>
      <c r="H334" s="23">
        <v>16</v>
      </c>
      <c r="I334" s="23">
        <v>34</v>
      </c>
      <c r="J334" s="1">
        <v>996.52800000000002</v>
      </c>
      <c r="K334" s="1">
        <v>99.652799999999999</v>
      </c>
      <c r="L334" s="62">
        <v>1.6</v>
      </c>
      <c r="M334" s="62">
        <v>2.125</v>
      </c>
      <c r="N334" s="1">
        <v>390.97800000000001</v>
      </c>
      <c r="O334" s="61">
        <v>0.39234020519242813</v>
      </c>
      <c r="P334" s="6">
        <v>53.377999999999901</v>
      </c>
      <c r="Q334" s="61">
        <v>5.3563974118138076E-2</v>
      </c>
      <c r="R334" s="64">
        <v>366</v>
      </c>
      <c r="S334" s="64">
        <v>355</v>
      </c>
      <c r="T334" s="64">
        <v>342</v>
      </c>
    </row>
    <row r="335" spans="1:20" x14ac:dyDescent="0.25">
      <c r="A335">
        <v>2022</v>
      </c>
      <c r="B335">
        <v>852031</v>
      </c>
      <c r="C335" t="s">
        <v>243</v>
      </c>
      <c r="D335" t="s">
        <v>434</v>
      </c>
      <c r="E335" t="s">
        <v>508</v>
      </c>
      <c r="F335" t="s">
        <v>15</v>
      </c>
      <c r="G335" s="23">
        <v>23</v>
      </c>
      <c r="H335" s="23">
        <v>55</v>
      </c>
      <c r="I335" s="23">
        <v>164</v>
      </c>
      <c r="J335" s="1">
        <v>6835.9391999999998</v>
      </c>
      <c r="K335" s="1">
        <v>297.21474782608692</v>
      </c>
      <c r="L335" s="62">
        <v>2.3913043478260869</v>
      </c>
      <c r="M335" s="62">
        <v>2.9818181818181819</v>
      </c>
      <c r="N335" s="1">
        <v>1932.1892</v>
      </c>
      <c r="O335" s="61">
        <v>0.28265160696572611</v>
      </c>
      <c r="P335" s="6">
        <v>1135.6892</v>
      </c>
      <c r="Q335" s="61">
        <v>0.16613506451315424</v>
      </c>
      <c r="R335" s="64">
        <v>237</v>
      </c>
      <c r="S335" s="64">
        <v>240</v>
      </c>
      <c r="T335" s="64">
        <v>224</v>
      </c>
    </row>
    <row r="336" spans="1:20" x14ac:dyDescent="0.25">
      <c r="A336">
        <v>2022</v>
      </c>
      <c r="B336">
        <v>852968</v>
      </c>
      <c r="C336" t="s">
        <v>244</v>
      </c>
      <c r="D336" t="s">
        <v>435</v>
      </c>
      <c r="E336" t="s">
        <v>525</v>
      </c>
      <c r="F336" t="s">
        <v>15</v>
      </c>
      <c r="G336" s="23">
        <v>20</v>
      </c>
      <c r="H336" s="23">
        <v>43</v>
      </c>
      <c r="I336" s="23">
        <v>124</v>
      </c>
      <c r="J336" s="1">
        <v>7496.6080000000002</v>
      </c>
      <c r="K336" s="1">
        <v>374.8304</v>
      </c>
      <c r="L336" s="62">
        <v>2.15</v>
      </c>
      <c r="M336" s="62">
        <v>2.8837209302325579</v>
      </c>
      <c r="N336" s="1">
        <v>2859.6579999999999</v>
      </c>
      <c r="O336" s="61">
        <v>0.38146025509136933</v>
      </c>
      <c r="P336" s="6">
        <v>2105.9079999999999</v>
      </c>
      <c r="Q336" s="61">
        <v>0.28091478172528161</v>
      </c>
      <c r="R336" s="64">
        <v>228</v>
      </c>
      <c r="S336" s="64">
        <v>207</v>
      </c>
      <c r="T336" s="64">
        <v>167</v>
      </c>
    </row>
    <row r="337" spans="1:20" x14ac:dyDescent="0.25">
      <c r="A337">
        <v>2022</v>
      </c>
      <c r="B337">
        <v>857703</v>
      </c>
      <c r="C337" t="s">
        <v>41</v>
      </c>
      <c r="D337" t="s">
        <v>430</v>
      </c>
      <c r="E337" t="s">
        <v>506</v>
      </c>
      <c r="F337" t="s">
        <v>15</v>
      </c>
      <c r="G337" s="23">
        <v>248</v>
      </c>
      <c r="H337" s="23">
        <v>888</v>
      </c>
      <c r="I337" s="23">
        <v>4691</v>
      </c>
      <c r="J337" s="1">
        <v>165483.23000000001</v>
      </c>
      <c r="K337" s="1">
        <v>667.27108870967743</v>
      </c>
      <c r="L337" s="62">
        <v>3.5806451612903225</v>
      </c>
      <c r="M337" s="62">
        <v>5.2826576576576576</v>
      </c>
      <c r="N337" s="1">
        <v>15043.93</v>
      </c>
      <c r="O337" s="61">
        <v>9.0909090909090912E-2</v>
      </c>
      <c r="P337" s="6">
        <v>5809.3300000000099</v>
      </c>
      <c r="Q337" s="61">
        <v>3.5105249033391538E-2</v>
      </c>
      <c r="R337" s="64">
        <v>25</v>
      </c>
      <c r="S337" s="64">
        <v>58</v>
      </c>
      <c r="T337" s="64">
        <v>86</v>
      </c>
    </row>
    <row r="338" spans="1:20" x14ac:dyDescent="0.25">
      <c r="A338">
        <v>2022</v>
      </c>
      <c r="B338">
        <v>864241</v>
      </c>
      <c r="C338" t="s">
        <v>136</v>
      </c>
      <c r="D338" t="s">
        <v>434</v>
      </c>
      <c r="E338" t="s">
        <v>513</v>
      </c>
      <c r="F338" t="s">
        <v>4</v>
      </c>
      <c r="G338" s="23">
        <v>62</v>
      </c>
      <c r="H338" s="23">
        <v>291</v>
      </c>
      <c r="I338" s="23">
        <v>1560</v>
      </c>
      <c r="J338" s="1">
        <v>55633.985000000001</v>
      </c>
      <c r="K338" s="1">
        <v>897.32233870967741</v>
      </c>
      <c r="L338" s="62">
        <v>4.693548387096774</v>
      </c>
      <c r="M338" s="62">
        <v>5.3608247422680408</v>
      </c>
      <c r="N338" s="1">
        <v>5057.6350000000002</v>
      </c>
      <c r="O338" s="61">
        <v>9.0909090909090912E-2</v>
      </c>
      <c r="P338" s="6">
        <v>2743.2849999999999</v>
      </c>
      <c r="Q338" s="61">
        <v>4.9309518273767373E-2</v>
      </c>
      <c r="R338" s="64">
        <v>86</v>
      </c>
      <c r="S338" s="64">
        <v>142</v>
      </c>
      <c r="T338" s="64">
        <v>149</v>
      </c>
    </row>
    <row r="339" spans="1:20" x14ac:dyDescent="0.25">
      <c r="A339">
        <v>2022</v>
      </c>
      <c r="B339">
        <v>865220</v>
      </c>
      <c r="C339" t="s">
        <v>246</v>
      </c>
      <c r="D339" t="s">
        <v>433</v>
      </c>
      <c r="E339" t="s">
        <v>519</v>
      </c>
      <c r="F339" t="s">
        <v>15</v>
      </c>
      <c r="G339" s="23">
        <v>44</v>
      </c>
      <c r="H339" s="23">
        <v>82</v>
      </c>
      <c r="I339" s="23">
        <v>181</v>
      </c>
      <c r="J339" s="1">
        <v>8212.1520000000091</v>
      </c>
      <c r="K339" s="1">
        <v>186.63981818181838</v>
      </c>
      <c r="L339" s="62">
        <v>1.8636363636363635</v>
      </c>
      <c r="M339" s="62">
        <v>2.2073170731707319</v>
      </c>
      <c r="N339" s="1">
        <v>2916.002</v>
      </c>
      <c r="O339" s="61">
        <v>0.35508378315452477</v>
      </c>
      <c r="P339" s="6">
        <v>1462.3520000000001</v>
      </c>
      <c r="Q339" s="61">
        <v>0.17807171615917466</v>
      </c>
      <c r="R339" s="64">
        <v>216</v>
      </c>
      <c r="S339" s="64">
        <v>201</v>
      </c>
      <c r="T339" s="64">
        <v>200</v>
      </c>
    </row>
    <row r="340" spans="1:20" x14ac:dyDescent="0.25">
      <c r="A340">
        <v>2022</v>
      </c>
      <c r="B340">
        <v>866033</v>
      </c>
      <c r="C340" t="s">
        <v>359</v>
      </c>
      <c r="D340" t="s">
        <v>432</v>
      </c>
      <c r="E340" t="s">
        <v>493</v>
      </c>
      <c r="F340" t="s">
        <v>4</v>
      </c>
      <c r="G340" s="23">
        <v>605</v>
      </c>
      <c r="H340" s="23">
        <v>2289</v>
      </c>
      <c r="I340" s="23">
        <v>15913</v>
      </c>
      <c r="J340" s="1">
        <v>523205.08199999999</v>
      </c>
      <c r="K340" s="1">
        <v>864.80178842975204</v>
      </c>
      <c r="L340" s="62">
        <v>3.7834710743801652</v>
      </c>
      <c r="M340" s="62">
        <v>6.9519440803844477</v>
      </c>
      <c r="N340" s="1">
        <v>29615.382000000001</v>
      </c>
      <c r="O340" s="61">
        <v>5.6603773584905662E-2</v>
      </c>
      <c r="P340" s="6">
        <v>8114.1320000000096</v>
      </c>
      <c r="Q340" s="61">
        <v>1.5508511440643861E-2</v>
      </c>
      <c r="R340" s="64">
        <v>2</v>
      </c>
      <c r="S340" s="64">
        <v>21</v>
      </c>
      <c r="T340" s="64">
        <v>63</v>
      </c>
    </row>
    <row r="341" spans="1:20" x14ac:dyDescent="0.25">
      <c r="A341">
        <v>2022</v>
      </c>
      <c r="B341">
        <v>867297</v>
      </c>
      <c r="C341" t="s">
        <v>247</v>
      </c>
      <c r="D341" t="s">
        <v>431</v>
      </c>
      <c r="E341" t="s">
        <v>524</v>
      </c>
      <c r="F341" t="s">
        <v>15</v>
      </c>
      <c r="G341" s="23">
        <v>52</v>
      </c>
      <c r="H341" s="23">
        <v>133</v>
      </c>
      <c r="I341" s="23">
        <v>268</v>
      </c>
      <c r="J341" s="1">
        <v>11787.456</v>
      </c>
      <c r="K341" s="1">
        <v>226.68184615384615</v>
      </c>
      <c r="L341" s="62">
        <v>2.5576923076923075</v>
      </c>
      <c r="M341" s="62">
        <v>2.0150375939849625</v>
      </c>
      <c r="N341" s="1">
        <v>4594.6559999999999</v>
      </c>
      <c r="O341" s="61">
        <v>0.38979199583014351</v>
      </c>
      <c r="P341" s="6">
        <v>2838.0059999999999</v>
      </c>
      <c r="Q341" s="61">
        <v>0.24076492841203392</v>
      </c>
      <c r="R341" s="64">
        <v>173</v>
      </c>
      <c r="S341" s="64">
        <v>149</v>
      </c>
      <c r="T341" s="64">
        <v>145</v>
      </c>
    </row>
    <row r="342" spans="1:20" x14ac:dyDescent="0.25">
      <c r="A342">
        <v>2022</v>
      </c>
      <c r="B342">
        <v>868970</v>
      </c>
      <c r="C342" t="s">
        <v>398</v>
      </c>
      <c r="D342" t="s">
        <v>432</v>
      </c>
      <c r="E342" t="s">
        <v>498</v>
      </c>
      <c r="F342" t="s">
        <v>15</v>
      </c>
      <c r="G342" s="23">
        <v>39</v>
      </c>
      <c r="H342" s="23">
        <v>110</v>
      </c>
      <c r="I342" s="23">
        <v>366</v>
      </c>
      <c r="J342" s="1">
        <v>15702.004800000001</v>
      </c>
      <c r="K342" s="1">
        <v>402.61550769230769</v>
      </c>
      <c r="L342" s="62">
        <v>2.8205128205128207</v>
      </c>
      <c r="M342" s="62">
        <v>3.3272727272727272</v>
      </c>
      <c r="N342" s="1">
        <v>4602.9048000000003</v>
      </c>
      <c r="O342" s="61">
        <v>0.29314121722851594</v>
      </c>
      <c r="P342" s="6">
        <v>3402.9047999999998</v>
      </c>
      <c r="Q342" s="61">
        <v>0.21671785503466409</v>
      </c>
      <c r="R342" s="64">
        <v>149</v>
      </c>
      <c r="S342" s="64">
        <v>148</v>
      </c>
      <c r="T342" s="64">
        <v>130</v>
      </c>
    </row>
    <row r="343" spans="1:20" x14ac:dyDescent="0.25">
      <c r="A343">
        <v>2022</v>
      </c>
      <c r="B343">
        <v>870139</v>
      </c>
      <c r="C343" t="s">
        <v>181</v>
      </c>
      <c r="D343" t="s">
        <v>430</v>
      </c>
      <c r="E343" t="s">
        <v>514</v>
      </c>
      <c r="F343" t="s">
        <v>4</v>
      </c>
      <c r="G343" s="23">
        <v>146</v>
      </c>
      <c r="H343" s="23">
        <v>514</v>
      </c>
      <c r="I343" s="23">
        <v>2313</v>
      </c>
      <c r="J343" s="1">
        <v>81620.111999999994</v>
      </c>
      <c r="K343" s="1">
        <v>559.04186301369862</v>
      </c>
      <c r="L343" s="62">
        <v>3.5205479452054793</v>
      </c>
      <c r="M343" s="62">
        <v>4.5</v>
      </c>
      <c r="N343" s="1">
        <v>8745.0120000000097</v>
      </c>
      <c r="O343" s="61">
        <v>0.10714285714285728</v>
      </c>
      <c r="P343" s="6">
        <v>3477.4920000000102</v>
      </c>
      <c r="Q343" s="61">
        <v>4.260582244729106E-2</v>
      </c>
      <c r="R343" s="64">
        <v>55</v>
      </c>
      <c r="S343" s="64">
        <v>99</v>
      </c>
      <c r="T343" s="64">
        <v>126</v>
      </c>
    </row>
    <row r="344" spans="1:20" x14ac:dyDescent="0.25">
      <c r="A344">
        <v>2022</v>
      </c>
      <c r="B344">
        <v>873279</v>
      </c>
      <c r="C344" t="s">
        <v>337</v>
      </c>
      <c r="D344" t="s">
        <v>432</v>
      </c>
      <c r="E344" t="s">
        <v>510</v>
      </c>
      <c r="F344" t="s">
        <v>15</v>
      </c>
      <c r="G344" s="23">
        <v>4</v>
      </c>
      <c r="H344" s="23">
        <v>11</v>
      </c>
      <c r="I344" s="23">
        <v>36</v>
      </c>
      <c r="J344" s="1">
        <v>1826.2968000000001</v>
      </c>
      <c r="K344" s="1">
        <v>456.57420000000002</v>
      </c>
      <c r="L344" s="62">
        <v>2.75</v>
      </c>
      <c r="M344" s="62">
        <v>3.2727272727272729</v>
      </c>
      <c r="N344" s="1">
        <v>206.99680000000001</v>
      </c>
      <c r="O344" s="61">
        <v>0.1133423658191812</v>
      </c>
      <c r="P344" s="6">
        <v>83.996799999999993</v>
      </c>
      <c r="Q344" s="61">
        <v>4.5992962370628908E-2</v>
      </c>
      <c r="R344" s="64">
        <v>345</v>
      </c>
      <c r="S344" s="64">
        <v>369</v>
      </c>
      <c r="T344" s="64">
        <v>339</v>
      </c>
    </row>
    <row r="345" spans="1:20" x14ac:dyDescent="0.25">
      <c r="A345">
        <v>2022</v>
      </c>
      <c r="B345">
        <v>873602</v>
      </c>
      <c r="C345" t="s">
        <v>248</v>
      </c>
      <c r="D345" t="s">
        <v>434</v>
      </c>
      <c r="E345" t="s">
        <v>523</v>
      </c>
      <c r="F345" t="s">
        <v>15</v>
      </c>
      <c r="G345" s="23">
        <v>54</v>
      </c>
      <c r="H345" s="23">
        <v>90</v>
      </c>
      <c r="I345" s="23">
        <v>252</v>
      </c>
      <c r="J345" s="1">
        <v>13561.984</v>
      </c>
      <c r="K345" s="1">
        <v>251.14785185185187</v>
      </c>
      <c r="L345" s="62">
        <v>1.6666666666666667</v>
      </c>
      <c r="M345" s="62">
        <v>2.8</v>
      </c>
      <c r="N345" s="1">
        <v>4838.2340000000004</v>
      </c>
      <c r="O345" s="61">
        <v>0.35674972039489211</v>
      </c>
      <c r="P345" s="6">
        <v>3011.2339999999999</v>
      </c>
      <c r="Q345" s="61">
        <v>0.22203491760497579</v>
      </c>
      <c r="R345" s="64">
        <v>162</v>
      </c>
      <c r="S345" s="64">
        <v>144</v>
      </c>
      <c r="T345" s="64">
        <v>140</v>
      </c>
    </row>
    <row r="346" spans="1:20" x14ac:dyDescent="0.25">
      <c r="A346">
        <v>2022</v>
      </c>
      <c r="B346">
        <v>874423</v>
      </c>
      <c r="C346" t="s">
        <v>249</v>
      </c>
      <c r="D346" t="s">
        <v>431</v>
      </c>
      <c r="E346" t="s">
        <v>524</v>
      </c>
      <c r="F346" t="s">
        <v>15</v>
      </c>
      <c r="G346" s="23">
        <v>45</v>
      </c>
      <c r="H346" s="23">
        <v>107</v>
      </c>
      <c r="I346" s="23">
        <v>324</v>
      </c>
      <c r="J346" s="1">
        <v>15320.608</v>
      </c>
      <c r="K346" s="1">
        <v>340.45795555555554</v>
      </c>
      <c r="L346" s="62">
        <v>2.3777777777777778</v>
      </c>
      <c r="M346" s="62">
        <v>3.02803738317757</v>
      </c>
      <c r="N346" s="1">
        <v>5375.0079999999998</v>
      </c>
      <c r="O346" s="61">
        <v>0.35083516267761694</v>
      </c>
      <c r="P346" s="6">
        <v>3863.9580000000001</v>
      </c>
      <c r="Q346" s="61">
        <v>0.25220657039198446</v>
      </c>
      <c r="R346" s="64">
        <v>151</v>
      </c>
      <c r="S346" s="64">
        <v>136</v>
      </c>
      <c r="T346" s="64">
        <v>114</v>
      </c>
    </row>
    <row r="347" spans="1:20" x14ac:dyDescent="0.25">
      <c r="A347">
        <v>2022</v>
      </c>
      <c r="B347">
        <v>875444</v>
      </c>
      <c r="C347" t="s">
        <v>250</v>
      </c>
      <c r="D347" t="s">
        <v>433</v>
      </c>
      <c r="E347" t="s">
        <v>504</v>
      </c>
      <c r="F347" t="s">
        <v>15</v>
      </c>
      <c r="G347" s="23">
        <v>37</v>
      </c>
      <c r="H347" s="23">
        <v>102</v>
      </c>
      <c r="I347" s="23">
        <v>425</v>
      </c>
      <c r="J347" s="1">
        <v>21663.8</v>
      </c>
      <c r="K347" s="1">
        <v>585.5081081081081</v>
      </c>
      <c r="L347" s="62">
        <v>2.7567567567567566</v>
      </c>
      <c r="M347" s="62">
        <v>4.166666666666667</v>
      </c>
      <c r="N347" s="1">
        <v>7984.9</v>
      </c>
      <c r="O347" s="61">
        <v>0.36858261246872664</v>
      </c>
      <c r="P347" s="6">
        <v>6727.35</v>
      </c>
      <c r="Q347" s="61">
        <v>0.31053416298156372</v>
      </c>
      <c r="R347" s="64">
        <v>137</v>
      </c>
      <c r="S347" s="64">
        <v>109</v>
      </c>
      <c r="T347" s="64">
        <v>76</v>
      </c>
    </row>
    <row r="348" spans="1:20" x14ac:dyDescent="0.25">
      <c r="A348">
        <v>2022</v>
      </c>
      <c r="B348">
        <v>883141</v>
      </c>
      <c r="C348" t="s">
        <v>86</v>
      </c>
      <c r="D348" t="s">
        <v>432</v>
      </c>
      <c r="E348" t="s">
        <v>496</v>
      </c>
      <c r="F348" t="s">
        <v>15</v>
      </c>
      <c r="G348" s="23">
        <v>103</v>
      </c>
      <c r="H348" s="23">
        <v>739</v>
      </c>
      <c r="I348" s="23">
        <v>4353</v>
      </c>
      <c r="J348" s="1">
        <v>173210.35550000001</v>
      </c>
      <c r="K348" s="1">
        <v>1681.653936893204</v>
      </c>
      <c r="L348" s="62">
        <v>7.174757281553398</v>
      </c>
      <c r="M348" s="62">
        <v>5.8903924221921518</v>
      </c>
      <c r="N348" s="1">
        <v>33375.955499999996</v>
      </c>
      <c r="O348" s="61">
        <v>0.19269030078285357</v>
      </c>
      <c r="P348" s="6">
        <v>29778.4555</v>
      </c>
      <c r="Q348" s="61">
        <v>0.17192075735910606</v>
      </c>
      <c r="R348" s="64">
        <v>22</v>
      </c>
      <c r="S348" s="64">
        <v>16</v>
      </c>
      <c r="T348" s="64">
        <v>11</v>
      </c>
    </row>
    <row r="349" spans="1:20" x14ac:dyDescent="0.25">
      <c r="A349">
        <v>2022</v>
      </c>
      <c r="B349">
        <v>884431</v>
      </c>
      <c r="C349" t="s">
        <v>179</v>
      </c>
      <c r="D349" t="s">
        <v>432</v>
      </c>
      <c r="E349" t="s">
        <v>494</v>
      </c>
      <c r="F349" t="s">
        <v>4</v>
      </c>
      <c r="G349" s="23">
        <v>410</v>
      </c>
      <c r="H349" s="23">
        <v>1106</v>
      </c>
      <c r="I349" s="23">
        <v>5775</v>
      </c>
      <c r="J349" s="1">
        <v>203575.79199999999</v>
      </c>
      <c r="K349" s="1">
        <v>496.52632195121947</v>
      </c>
      <c r="L349" s="62">
        <v>2.6975609756097563</v>
      </c>
      <c r="M349" s="62">
        <v>5.2215189873417724</v>
      </c>
      <c r="N349" s="1">
        <v>21811.691999999999</v>
      </c>
      <c r="O349" s="61">
        <v>0.10714285714285715</v>
      </c>
      <c r="P349" s="6">
        <v>7463.0920000000096</v>
      </c>
      <c r="Q349" s="61">
        <v>3.6660017022063264E-2</v>
      </c>
      <c r="R349" s="64">
        <v>13</v>
      </c>
      <c r="S349" s="64">
        <v>39</v>
      </c>
      <c r="T349" s="64">
        <v>68</v>
      </c>
    </row>
    <row r="350" spans="1:20" x14ac:dyDescent="0.25">
      <c r="A350">
        <v>2022</v>
      </c>
      <c r="B350">
        <v>886262</v>
      </c>
      <c r="C350" t="s">
        <v>252</v>
      </c>
      <c r="D350" t="s">
        <v>434</v>
      </c>
      <c r="E350" t="s">
        <v>523</v>
      </c>
      <c r="F350" t="s">
        <v>15</v>
      </c>
      <c r="G350" s="23">
        <v>27</v>
      </c>
      <c r="H350" s="23">
        <v>49</v>
      </c>
      <c r="I350" s="23">
        <v>94</v>
      </c>
      <c r="J350" s="1">
        <v>5086.4480000000003</v>
      </c>
      <c r="K350" s="1">
        <v>188.38696296296297</v>
      </c>
      <c r="L350" s="62">
        <v>1.8148148148148149</v>
      </c>
      <c r="M350" s="62">
        <v>1.9183673469387754</v>
      </c>
      <c r="N350" s="1">
        <v>1877.098</v>
      </c>
      <c r="O350" s="61">
        <v>0.36903906222967381</v>
      </c>
      <c r="P350" s="6">
        <v>959.19799999999998</v>
      </c>
      <c r="Q350" s="61">
        <v>0.18857914206534696</v>
      </c>
      <c r="R350" s="64">
        <v>270</v>
      </c>
      <c r="S350" s="64">
        <v>242</v>
      </c>
      <c r="T350" s="64">
        <v>242</v>
      </c>
    </row>
    <row r="351" spans="1:20" x14ac:dyDescent="0.25">
      <c r="A351">
        <v>2022</v>
      </c>
      <c r="B351">
        <v>888162</v>
      </c>
      <c r="C351" t="s">
        <v>399</v>
      </c>
      <c r="D351" t="s">
        <v>431</v>
      </c>
      <c r="E351" t="s">
        <v>516</v>
      </c>
      <c r="F351" t="s">
        <v>15</v>
      </c>
      <c r="G351" s="23">
        <v>26</v>
      </c>
      <c r="H351" s="23">
        <v>85</v>
      </c>
      <c r="I351" s="23">
        <v>250</v>
      </c>
      <c r="J351" s="1">
        <v>11023.41</v>
      </c>
      <c r="K351" s="1">
        <v>423.9773076923077</v>
      </c>
      <c r="L351" s="62">
        <v>3.2692307692307692</v>
      </c>
      <c r="M351" s="62">
        <v>2.9411764705882355</v>
      </c>
      <c r="N351" s="1">
        <v>3202.76</v>
      </c>
      <c r="O351" s="61">
        <v>0.29054167449092433</v>
      </c>
      <c r="P351" s="6">
        <v>2306.0100000000002</v>
      </c>
      <c r="Q351" s="61">
        <v>0.20919207395896552</v>
      </c>
      <c r="R351" s="64">
        <v>180</v>
      </c>
      <c r="S351" s="64">
        <v>182</v>
      </c>
      <c r="T351" s="64">
        <v>162</v>
      </c>
    </row>
    <row r="352" spans="1:20" x14ac:dyDescent="0.25">
      <c r="A352">
        <v>2022</v>
      </c>
      <c r="B352">
        <v>888177</v>
      </c>
      <c r="C352" t="s">
        <v>253</v>
      </c>
      <c r="D352" t="s">
        <v>431</v>
      </c>
      <c r="E352" t="s">
        <v>524</v>
      </c>
      <c r="F352" t="s">
        <v>15</v>
      </c>
      <c r="G352" s="23">
        <v>14</v>
      </c>
      <c r="H352" s="23">
        <v>21</v>
      </c>
      <c r="I352" s="23">
        <v>39</v>
      </c>
      <c r="J352" s="1">
        <v>2018.088</v>
      </c>
      <c r="K352" s="1">
        <v>144.14914285714286</v>
      </c>
      <c r="L352" s="62">
        <v>1.5</v>
      </c>
      <c r="M352" s="62">
        <v>1.8571428571428572</v>
      </c>
      <c r="N352" s="1">
        <v>831.08799999999997</v>
      </c>
      <c r="O352" s="61">
        <v>0.41181950440218662</v>
      </c>
      <c r="P352" s="6">
        <v>373.988</v>
      </c>
      <c r="Q352" s="61">
        <v>0.18531798415133532</v>
      </c>
      <c r="R352" s="64">
        <v>341</v>
      </c>
      <c r="S352" s="64">
        <v>319</v>
      </c>
      <c r="T352" s="64">
        <v>305</v>
      </c>
    </row>
    <row r="353" spans="1:20" x14ac:dyDescent="0.25">
      <c r="A353">
        <v>2022</v>
      </c>
      <c r="B353">
        <v>892554</v>
      </c>
      <c r="C353" t="s">
        <v>254</v>
      </c>
      <c r="D353" t="s">
        <v>430</v>
      </c>
      <c r="E353" t="s">
        <v>518</v>
      </c>
      <c r="F353" t="s">
        <v>15</v>
      </c>
      <c r="G353" s="23">
        <v>28</v>
      </c>
      <c r="H353" s="23">
        <v>63</v>
      </c>
      <c r="I353" s="23">
        <v>205</v>
      </c>
      <c r="J353" s="1">
        <v>10097.56</v>
      </c>
      <c r="K353" s="1">
        <v>360.62714285714281</v>
      </c>
      <c r="L353" s="62">
        <v>2.25</v>
      </c>
      <c r="M353" s="62">
        <v>3.253968253968254</v>
      </c>
      <c r="N353" s="1">
        <v>3765.61</v>
      </c>
      <c r="O353" s="61">
        <v>0.37292276549978415</v>
      </c>
      <c r="P353" s="6">
        <v>2766.01</v>
      </c>
      <c r="Q353" s="61">
        <v>0.27392855303657521</v>
      </c>
      <c r="R353" s="64">
        <v>190</v>
      </c>
      <c r="S353" s="64">
        <v>168</v>
      </c>
      <c r="T353" s="64">
        <v>148</v>
      </c>
    </row>
    <row r="354" spans="1:20" x14ac:dyDescent="0.25">
      <c r="A354">
        <v>2022</v>
      </c>
      <c r="B354">
        <v>892687</v>
      </c>
      <c r="C354" t="s">
        <v>255</v>
      </c>
      <c r="D354" t="s">
        <v>431</v>
      </c>
      <c r="E354" t="s">
        <v>515</v>
      </c>
      <c r="F354" t="s">
        <v>15</v>
      </c>
      <c r="G354" s="23">
        <v>47</v>
      </c>
      <c r="H354" s="23">
        <v>105</v>
      </c>
      <c r="I354" s="23">
        <v>285</v>
      </c>
      <c r="J354" s="1">
        <v>15457.72</v>
      </c>
      <c r="K354" s="1">
        <v>328.88765957446805</v>
      </c>
      <c r="L354" s="62">
        <v>2.2340425531914891</v>
      </c>
      <c r="M354" s="62">
        <v>2.7142857142857144</v>
      </c>
      <c r="N354" s="1">
        <v>5280.62</v>
      </c>
      <c r="O354" s="61">
        <v>0.34161700431887754</v>
      </c>
      <c r="P354" s="6">
        <v>3709.22</v>
      </c>
      <c r="Q354" s="61">
        <v>0.2399590625266857</v>
      </c>
      <c r="R354" s="64">
        <v>150</v>
      </c>
      <c r="S354" s="64">
        <v>138</v>
      </c>
      <c r="T354" s="64">
        <v>119</v>
      </c>
    </row>
    <row r="355" spans="1:20" x14ac:dyDescent="0.25">
      <c r="A355">
        <v>2022</v>
      </c>
      <c r="B355">
        <v>899280</v>
      </c>
      <c r="C355" t="s">
        <v>256</v>
      </c>
      <c r="D355" t="s">
        <v>433</v>
      </c>
      <c r="E355" t="s">
        <v>504</v>
      </c>
      <c r="F355" t="s">
        <v>15</v>
      </c>
      <c r="G355" s="23">
        <v>26</v>
      </c>
      <c r="H355" s="23">
        <v>26</v>
      </c>
      <c r="I355" s="23">
        <v>55</v>
      </c>
      <c r="J355" s="1">
        <v>2696.36</v>
      </c>
      <c r="K355" s="1">
        <v>103.70615384615385</v>
      </c>
      <c r="L355" s="62">
        <v>1</v>
      </c>
      <c r="M355" s="62">
        <v>2.1153846153846154</v>
      </c>
      <c r="N355" s="1">
        <v>1085.51</v>
      </c>
      <c r="O355" s="61">
        <v>0.40258348291771129</v>
      </c>
      <c r="P355" s="6">
        <v>250.91</v>
      </c>
      <c r="Q355" s="61">
        <v>9.3055081665652947E-2</v>
      </c>
      <c r="R355" s="64">
        <v>322</v>
      </c>
      <c r="S355" s="64">
        <v>295</v>
      </c>
      <c r="T355" s="64">
        <v>321</v>
      </c>
    </row>
    <row r="356" spans="1:20" x14ac:dyDescent="0.25">
      <c r="A356">
        <v>2022</v>
      </c>
      <c r="B356">
        <v>903842</v>
      </c>
      <c r="C356" t="s">
        <v>257</v>
      </c>
      <c r="D356" t="s">
        <v>434</v>
      </c>
      <c r="E356" t="s">
        <v>499</v>
      </c>
      <c r="F356" t="s">
        <v>15</v>
      </c>
      <c r="G356" s="23">
        <v>79</v>
      </c>
      <c r="H356" s="23">
        <v>332</v>
      </c>
      <c r="I356" s="23">
        <v>1578</v>
      </c>
      <c r="J356" s="1">
        <v>77765.918399999995</v>
      </c>
      <c r="K356" s="1">
        <v>984.37871392405054</v>
      </c>
      <c r="L356" s="62">
        <v>4.2025316455696204</v>
      </c>
      <c r="M356" s="62">
        <v>4.7530120481927707</v>
      </c>
      <c r="N356" s="1">
        <v>20325.668399999999</v>
      </c>
      <c r="O356" s="61">
        <v>0.26136987536689338</v>
      </c>
      <c r="P356" s="6">
        <v>17439.0684</v>
      </c>
      <c r="Q356" s="61">
        <v>0.22425078696170841</v>
      </c>
      <c r="R356" s="64">
        <v>57</v>
      </c>
      <c r="S356" s="64">
        <v>42</v>
      </c>
      <c r="T356" s="64">
        <v>30</v>
      </c>
    </row>
    <row r="357" spans="1:20" x14ac:dyDescent="0.25">
      <c r="A357">
        <v>2022</v>
      </c>
      <c r="B357">
        <v>906206</v>
      </c>
      <c r="C357" t="s">
        <v>258</v>
      </c>
      <c r="D357" t="s">
        <v>434</v>
      </c>
      <c r="E357" t="s">
        <v>508</v>
      </c>
      <c r="F357" t="s">
        <v>15</v>
      </c>
      <c r="G357" s="23">
        <v>73</v>
      </c>
      <c r="H357" s="23">
        <v>136</v>
      </c>
      <c r="I357" s="23">
        <v>522</v>
      </c>
      <c r="J357" s="1">
        <v>25598.657200000001</v>
      </c>
      <c r="K357" s="1">
        <v>350.66653698630137</v>
      </c>
      <c r="L357" s="62">
        <v>1.8630136986301369</v>
      </c>
      <c r="M357" s="62">
        <v>3.8382352941176472</v>
      </c>
      <c r="N357" s="1">
        <v>8137.9071999999896</v>
      </c>
      <c r="O357" s="61">
        <v>0.31790367504120448</v>
      </c>
      <c r="P357" s="6">
        <v>5652.8572000000004</v>
      </c>
      <c r="Q357" s="61">
        <v>0.22082631740543016</v>
      </c>
      <c r="R357" s="64">
        <v>128</v>
      </c>
      <c r="S357" s="64">
        <v>106</v>
      </c>
      <c r="T357" s="64">
        <v>89</v>
      </c>
    </row>
    <row r="358" spans="1:20" x14ac:dyDescent="0.25">
      <c r="A358">
        <v>2022</v>
      </c>
      <c r="B358">
        <v>910039</v>
      </c>
      <c r="C358" t="s">
        <v>259</v>
      </c>
      <c r="D358" t="s">
        <v>433</v>
      </c>
      <c r="E358" t="s">
        <v>504</v>
      </c>
      <c r="F358" t="s">
        <v>15</v>
      </c>
      <c r="G358" s="23">
        <v>36</v>
      </c>
      <c r="H358" s="23">
        <v>61</v>
      </c>
      <c r="I358" s="23">
        <v>146</v>
      </c>
      <c r="J358" s="1">
        <v>6694.0320000000002</v>
      </c>
      <c r="K358" s="1">
        <v>185.94533333333334</v>
      </c>
      <c r="L358" s="62">
        <v>1.6944444444444444</v>
      </c>
      <c r="M358" s="62">
        <v>2.3934426229508197</v>
      </c>
      <c r="N358" s="1">
        <v>2709.2820000000002</v>
      </c>
      <c r="O358" s="61">
        <v>0.40473096035393918</v>
      </c>
      <c r="P358" s="6">
        <v>1526.732</v>
      </c>
      <c r="Q358" s="61">
        <v>0.22807360347246622</v>
      </c>
      <c r="R358" s="64">
        <v>239</v>
      </c>
      <c r="S358" s="64">
        <v>212</v>
      </c>
      <c r="T358" s="64">
        <v>195</v>
      </c>
    </row>
    <row r="359" spans="1:20" x14ac:dyDescent="0.25">
      <c r="A359">
        <v>2022</v>
      </c>
      <c r="B359">
        <v>911084</v>
      </c>
      <c r="C359" t="s">
        <v>260</v>
      </c>
      <c r="D359" t="s">
        <v>435</v>
      </c>
      <c r="E359" t="s">
        <v>505</v>
      </c>
      <c r="F359" t="s">
        <v>15</v>
      </c>
      <c r="G359" s="23">
        <v>24</v>
      </c>
      <c r="H359" s="23">
        <v>76</v>
      </c>
      <c r="I359" s="23">
        <v>217</v>
      </c>
      <c r="J359" s="1">
        <v>9259.0776000000005</v>
      </c>
      <c r="K359" s="1">
        <v>385.79490000000004</v>
      </c>
      <c r="L359" s="62">
        <v>3.1666666666666665</v>
      </c>
      <c r="M359" s="62">
        <v>2.8552631578947367</v>
      </c>
      <c r="N359" s="1">
        <v>2512.9276</v>
      </c>
      <c r="O359" s="61">
        <v>0.27140150548041631</v>
      </c>
      <c r="P359" s="6">
        <v>1578.5476000000001</v>
      </c>
      <c r="Q359" s="61">
        <v>0.17048648560845844</v>
      </c>
      <c r="R359" s="64">
        <v>200</v>
      </c>
      <c r="S359" s="64">
        <v>215</v>
      </c>
      <c r="T359" s="64">
        <v>191</v>
      </c>
    </row>
    <row r="360" spans="1:20" x14ac:dyDescent="0.25">
      <c r="A360">
        <v>2022</v>
      </c>
      <c r="B360">
        <v>913384</v>
      </c>
      <c r="C360" t="s">
        <v>261</v>
      </c>
      <c r="D360" t="s">
        <v>430</v>
      </c>
      <c r="E360" t="s">
        <v>518</v>
      </c>
      <c r="F360" t="s">
        <v>4</v>
      </c>
      <c r="G360" s="23">
        <v>120</v>
      </c>
      <c r="H360" s="23">
        <v>382</v>
      </c>
      <c r="I360" s="23">
        <v>1215</v>
      </c>
      <c r="J360" s="1">
        <v>60691.88</v>
      </c>
      <c r="K360" s="1">
        <v>505.76566666666662</v>
      </c>
      <c r="L360" s="62">
        <v>3.1833333333333331</v>
      </c>
      <c r="M360" s="62">
        <v>3.1806282722513091</v>
      </c>
      <c r="N360" s="1">
        <v>22123.33</v>
      </c>
      <c r="O360" s="61">
        <v>0.36451877911839281</v>
      </c>
      <c r="P360" s="6">
        <v>17504.259999999998</v>
      </c>
      <c r="Q360" s="61">
        <v>0.28841189299128644</v>
      </c>
      <c r="R360" s="64">
        <v>72</v>
      </c>
      <c r="S360" s="64">
        <v>34</v>
      </c>
      <c r="T360" s="64">
        <v>29</v>
      </c>
    </row>
    <row r="361" spans="1:20" x14ac:dyDescent="0.25">
      <c r="A361">
        <v>2022</v>
      </c>
      <c r="B361">
        <v>915359</v>
      </c>
      <c r="C361" t="s">
        <v>47</v>
      </c>
      <c r="D361" t="s">
        <v>430</v>
      </c>
      <c r="E361" t="s">
        <v>514</v>
      </c>
      <c r="F361" t="s">
        <v>15</v>
      </c>
      <c r="G361" s="23">
        <v>194</v>
      </c>
      <c r="H361" s="23">
        <v>562</v>
      </c>
      <c r="I361" s="23">
        <v>3371</v>
      </c>
      <c r="J361" s="1">
        <v>123054.12820000001</v>
      </c>
      <c r="K361" s="1">
        <v>634.29962989690728</v>
      </c>
      <c r="L361" s="62">
        <v>2.8969072164948453</v>
      </c>
      <c r="M361" s="62">
        <v>5.9982206405693947</v>
      </c>
      <c r="N361" s="1">
        <v>15414.6782</v>
      </c>
      <c r="O361" s="61">
        <v>0.12526746095788438</v>
      </c>
      <c r="P361" s="6">
        <v>8348.4782000000105</v>
      </c>
      <c r="Q361" s="61">
        <v>6.784395064285223E-2</v>
      </c>
      <c r="R361" s="64">
        <v>40</v>
      </c>
      <c r="S361" s="64">
        <v>56</v>
      </c>
      <c r="T361" s="64">
        <v>60</v>
      </c>
    </row>
    <row r="362" spans="1:20" x14ac:dyDescent="0.25">
      <c r="A362">
        <v>2022</v>
      </c>
      <c r="B362">
        <v>916061</v>
      </c>
      <c r="C362" t="s">
        <v>262</v>
      </c>
      <c r="D362" t="s">
        <v>432</v>
      </c>
      <c r="E362" t="s">
        <v>498</v>
      </c>
      <c r="F362" t="s">
        <v>15</v>
      </c>
      <c r="G362" s="23">
        <v>25</v>
      </c>
      <c r="H362" s="23">
        <v>43</v>
      </c>
      <c r="I362" s="23">
        <v>86</v>
      </c>
      <c r="J362" s="1">
        <v>4231.5407999999998</v>
      </c>
      <c r="K362" s="1">
        <v>169.26163199999999</v>
      </c>
      <c r="L362" s="62">
        <v>1.72</v>
      </c>
      <c r="M362" s="62">
        <v>2</v>
      </c>
      <c r="N362" s="1">
        <v>1242.1908000000001</v>
      </c>
      <c r="O362" s="61">
        <v>0.29355519861701446</v>
      </c>
      <c r="P362" s="6">
        <v>499.19080000000002</v>
      </c>
      <c r="Q362" s="61">
        <v>0.11796903860645749</v>
      </c>
      <c r="R362" s="64">
        <v>288</v>
      </c>
      <c r="S362" s="64">
        <v>287</v>
      </c>
      <c r="T362" s="64">
        <v>283</v>
      </c>
    </row>
    <row r="363" spans="1:20" x14ac:dyDescent="0.25">
      <c r="A363">
        <v>2022</v>
      </c>
      <c r="B363">
        <v>917647</v>
      </c>
      <c r="C363" t="s">
        <v>358</v>
      </c>
      <c r="D363" t="s">
        <v>430</v>
      </c>
      <c r="E363" t="s">
        <v>518</v>
      </c>
      <c r="F363" t="s">
        <v>15</v>
      </c>
      <c r="G363" s="23">
        <v>18</v>
      </c>
      <c r="H363" s="23">
        <v>28</v>
      </c>
      <c r="I363" s="23">
        <v>64</v>
      </c>
      <c r="J363" s="1">
        <v>2645.0880000000002</v>
      </c>
      <c r="K363" s="1">
        <v>146.94933333333336</v>
      </c>
      <c r="L363" s="62">
        <v>1.5555555555555556</v>
      </c>
      <c r="M363" s="62">
        <v>2.2857142857142856</v>
      </c>
      <c r="N363" s="1">
        <v>983.48800000000006</v>
      </c>
      <c r="O363" s="61">
        <v>0.37181674106872814</v>
      </c>
      <c r="P363" s="6">
        <v>355.88799999999998</v>
      </c>
      <c r="Q363" s="61">
        <v>0.13454675231977156</v>
      </c>
      <c r="R363" s="64">
        <v>324</v>
      </c>
      <c r="S363" s="64">
        <v>305</v>
      </c>
      <c r="T363" s="64">
        <v>309</v>
      </c>
    </row>
    <row r="364" spans="1:20" x14ac:dyDescent="0.25">
      <c r="A364">
        <v>2022</v>
      </c>
      <c r="B364">
        <v>921547</v>
      </c>
      <c r="C364" t="s">
        <v>283</v>
      </c>
      <c r="D364" t="s">
        <v>432</v>
      </c>
      <c r="E364" t="s">
        <v>497</v>
      </c>
      <c r="F364" t="s">
        <v>15</v>
      </c>
      <c r="G364" s="23">
        <v>57</v>
      </c>
      <c r="H364" s="23">
        <v>486</v>
      </c>
      <c r="I364" s="23">
        <v>2591</v>
      </c>
      <c r="J364" s="1">
        <v>99791.86</v>
      </c>
      <c r="K364" s="1">
        <v>1750.7343859649122</v>
      </c>
      <c r="L364" s="62">
        <v>8.526315789473685</v>
      </c>
      <c r="M364" s="62">
        <v>5.3312757201646095</v>
      </c>
      <c r="N364" s="1">
        <v>28511.96</v>
      </c>
      <c r="O364" s="61">
        <v>0.2857142857142857</v>
      </c>
      <c r="P364" s="6">
        <v>26465.71</v>
      </c>
      <c r="Q364" s="61">
        <v>0.26520910623371485</v>
      </c>
      <c r="R364" s="64">
        <v>44</v>
      </c>
      <c r="S364" s="64">
        <v>22</v>
      </c>
      <c r="T364" s="64">
        <v>13</v>
      </c>
    </row>
    <row r="365" spans="1:20" x14ac:dyDescent="0.25">
      <c r="A365">
        <v>2022</v>
      </c>
      <c r="B365">
        <v>923218</v>
      </c>
      <c r="C365" t="s">
        <v>263</v>
      </c>
      <c r="D365" t="s">
        <v>433</v>
      </c>
      <c r="E365" t="s">
        <v>504</v>
      </c>
      <c r="F365" t="s">
        <v>15</v>
      </c>
      <c r="G365" s="23">
        <v>33</v>
      </c>
      <c r="H365" s="23">
        <v>80</v>
      </c>
      <c r="I365" s="23">
        <v>170</v>
      </c>
      <c r="J365" s="1">
        <v>7845.84</v>
      </c>
      <c r="K365" s="1">
        <v>237.75272727272727</v>
      </c>
      <c r="L365" s="62">
        <v>2.4242424242424243</v>
      </c>
      <c r="M365" s="62">
        <v>2.125</v>
      </c>
      <c r="N365" s="1">
        <v>3148.89</v>
      </c>
      <c r="O365" s="61">
        <v>0.40134517145391696</v>
      </c>
      <c r="P365" s="6">
        <v>2038.44</v>
      </c>
      <c r="Q365" s="61">
        <v>0.25981156893334556</v>
      </c>
      <c r="R365" s="64">
        <v>224</v>
      </c>
      <c r="S365" s="64">
        <v>185</v>
      </c>
      <c r="T365" s="64">
        <v>170</v>
      </c>
    </row>
    <row r="366" spans="1:20" x14ac:dyDescent="0.25">
      <c r="A366">
        <v>2022</v>
      </c>
      <c r="B366">
        <v>925350</v>
      </c>
      <c r="C366" t="s">
        <v>173</v>
      </c>
      <c r="D366" t="s">
        <v>434</v>
      </c>
      <c r="E366" t="s">
        <v>499</v>
      </c>
      <c r="F366" t="s">
        <v>4</v>
      </c>
      <c r="G366" s="23">
        <v>467</v>
      </c>
      <c r="H366" s="23">
        <v>1079</v>
      </c>
      <c r="I366" s="23">
        <v>4406</v>
      </c>
      <c r="J366" s="1">
        <v>164393.34</v>
      </c>
      <c r="K366" s="1">
        <v>352.02</v>
      </c>
      <c r="L366" s="62">
        <v>2.3104925053533192</v>
      </c>
      <c r="M366" s="62">
        <v>4.0834105653382764</v>
      </c>
      <c r="N366" s="1">
        <v>27398.89</v>
      </c>
      <c r="O366" s="61">
        <v>0.16666666666666666</v>
      </c>
      <c r="P366" s="6">
        <v>12132.54</v>
      </c>
      <c r="Q366" s="61">
        <v>7.3801894894282224E-2</v>
      </c>
      <c r="R366" s="64">
        <v>26</v>
      </c>
      <c r="S366" s="64">
        <v>23</v>
      </c>
      <c r="T366" s="64">
        <v>45</v>
      </c>
    </row>
    <row r="367" spans="1:20" x14ac:dyDescent="0.25">
      <c r="A367">
        <v>2022</v>
      </c>
      <c r="B367">
        <v>927217</v>
      </c>
      <c r="C367" t="s">
        <v>264</v>
      </c>
      <c r="D367" t="s">
        <v>432</v>
      </c>
      <c r="E367" t="s">
        <v>510</v>
      </c>
      <c r="F367" t="s">
        <v>15</v>
      </c>
      <c r="G367" s="23">
        <v>1</v>
      </c>
      <c r="H367" s="23">
        <v>1</v>
      </c>
      <c r="I367" s="23">
        <v>3</v>
      </c>
      <c r="J367" s="1">
        <v>269.97300000000001</v>
      </c>
      <c r="K367" s="1">
        <v>269.97300000000001</v>
      </c>
      <c r="L367" s="62">
        <v>1</v>
      </c>
      <c r="M367" s="62">
        <v>3</v>
      </c>
      <c r="N367" s="1">
        <v>91.472999999999999</v>
      </c>
      <c r="O367" s="61">
        <v>0.33882277116600545</v>
      </c>
      <c r="P367" s="6">
        <v>62.472999999999999</v>
      </c>
      <c r="Q367" s="61">
        <v>0.23140462194367584</v>
      </c>
      <c r="R367" s="64">
        <v>377</v>
      </c>
      <c r="S367" s="64">
        <v>375</v>
      </c>
      <c r="T367" s="64">
        <v>341</v>
      </c>
    </row>
    <row r="368" spans="1:20" x14ac:dyDescent="0.25">
      <c r="A368">
        <v>2022</v>
      </c>
      <c r="B368">
        <v>934743</v>
      </c>
      <c r="C368" t="s">
        <v>265</v>
      </c>
      <c r="D368" t="s">
        <v>431</v>
      </c>
      <c r="E368" t="s">
        <v>515</v>
      </c>
      <c r="F368" t="s">
        <v>15</v>
      </c>
      <c r="G368" s="23">
        <v>16</v>
      </c>
      <c r="H368" s="23">
        <v>25</v>
      </c>
      <c r="I368" s="23">
        <v>65</v>
      </c>
      <c r="J368" s="1">
        <v>3452.28</v>
      </c>
      <c r="K368" s="1">
        <v>215.76750000000001</v>
      </c>
      <c r="L368" s="62">
        <v>1.5625</v>
      </c>
      <c r="M368" s="62">
        <v>2.6</v>
      </c>
      <c r="N368" s="1">
        <v>975.93</v>
      </c>
      <c r="O368" s="61">
        <v>0.28269143870137992</v>
      </c>
      <c r="P368" s="6">
        <v>452.43</v>
      </c>
      <c r="Q368" s="61">
        <v>0.13105252181167229</v>
      </c>
      <c r="R368" s="64">
        <v>307</v>
      </c>
      <c r="S368" s="64">
        <v>307</v>
      </c>
      <c r="T368" s="64">
        <v>293</v>
      </c>
    </row>
    <row r="369" spans="1:20" x14ac:dyDescent="0.25">
      <c r="A369">
        <v>2022</v>
      </c>
      <c r="B369">
        <v>937176</v>
      </c>
      <c r="C369" t="s">
        <v>266</v>
      </c>
      <c r="D369" t="s">
        <v>435</v>
      </c>
      <c r="E369" t="s">
        <v>525</v>
      </c>
      <c r="F369" t="s">
        <v>15</v>
      </c>
      <c r="G369" s="23">
        <v>4</v>
      </c>
      <c r="H369" s="23">
        <v>17</v>
      </c>
      <c r="I369" s="23">
        <v>70</v>
      </c>
      <c r="J369" s="1">
        <v>4077.84</v>
      </c>
      <c r="K369" s="1">
        <v>1019.46</v>
      </c>
      <c r="L369" s="62">
        <v>4.25</v>
      </c>
      <c r="M369" s="62">
        <v>4.117647058823529</v>
      </c>
      <c r="N369" s="1">
        <v>1313.74</v>
      </c>
      <c r="O369" s="61">
        <v>0.32216565632785982</v>
      </c>
      <c r="P369" s="6">
        <v>1153.1099999999999</v>
      </c>
      <c r="Q369" s="61">
        <v>0.28277470425519391</v>
      </c>
      <c r="R369" s="64">
        <v>290</v>
      </c>
      <c r="S369" s="64">
        <v>283</v>
      </c>
      <c r="T369" s="64">
        <v>223</v>
      </c>
    </row>
    <row r="370" spans="1:20" x14ac:dyDescent="0.25">
      <c r="A370">
        <v>2022</v>
      </c>
      <c r="B370">
        <v>940550</v>
      </c>
      <c r="C370" t="s">
        <v>267</v>
      </c>
      <c r="D370" t="s">
        <v>435</v>
      </c>
      <c r="E370" t="s">
        <v>521</v>
      </c>
      <c r="F370" t="s">
        <v>15</v>
      </c>
      <c r="G370" s="23">
        <v>42</v>
      </c>
      <c r="H370" s="23">
        <v>91</v>
      </c>
      <c r="I370" s="23">
        <v>352</v>
      </c>
      <c r="J370" s="1">
        <v>13942.5</v>
      </c>
      <c r="K370" s="1">
        <v>331.96428571428572</v>
      </c>
      <c r="L370" s="62">
        <v>2.1666666666666665</v>
      </c>
      <c r="M370" s="62">
        <v>3.8681318681318682</v>
      </c>
      <c r="N370" s="1">
        <v>2323.75</v>
      </c>
      <c r="O370" s="61">
        <v>0.16666666666666666</v>
      </c>
      <c r="P370" s="6">
        <v>740.61999999999898</v>
      </c>
      <c r="Q370" s="61">
        <v>5.311959835036751E-2</v>
      </c>
      <c r="R370" s="64">
        <v>161</v>
      </c>
      <c r="S370" s="64">
        <v>223</v>
      </c>
      <c r="T370" s="64">
        <v>261</v>
      </c>
    </row>
    <row r="371" spans="1:20" x14ac:dyDescent="0.25">
      <c r="A371">
        <v>2022</v>
      </c>
      <c r="B371">
        <v>944227</v>
      </c>
      <c r="C371" t="s">
        <v>402</v>
      </c>
      <c r="D371" t="s">
        <v>433</v>
      </c>
      <c r="E371" t="s">
        <v>519</v>
      </c>
      <c r="F371" t="s">
        <v>15</v>
      </c>
      <c r="G371" s="23">
        <v>41</v>
      </c>
      <c r="H371" s="23">
        <v>59</v>
      </c>
      <c r="I371" s="23">
        <v>145</v>
      </c>
      <c r="J371" s="1">
        <v>5699.64</v>
      </c>
      <c r="K371" s="1">
        <v>139.01560975609758</v>
      </c>
      <c r="L371" s="62">
        <v>1.4390243902439024</v>
      </c>
      <c r="M371" s="62">
        <v>2.4576271186440679</v>
      </c>
      <c r="N371" s="1">
        <v>2157.19</v>
      </c>
      <c r="O371" s="61">
        <v>0.37847828985690324</v>
      </c>
      <c r="P371" s="6">
        <v>821.29</v>
      </c>
      <c r="Q371" s="61">
        <v>0.14409506565326932</v>
      </c>
      <c r="R371" s="64">
        <v>258</v>
      </c>
      <c r="S371" s="64">
        <v>232</v>
      </c>
      <c r="T371" s="64">
        <v>256</v>
      </c>
    </row>
    <row r="372" spans="1:20" x14ac:dyDescent="0.25">
      <c r="A372">
        <v>2022</v>
      </c>
      <c r="B372">
        <v>946372</v>
      </c>
      <c r="C372" t="s">
        <v>268</v>
      </c>
      <c r="D372" t="s">
        <v>433</v>
      </c>
      <c r="E372" t="s">
        <v>503</v>
      </c>
      <c r="F372" t="s">
        <v>15</v>
      </c>
      <c r="G372" s="23">
        <v>24</v>
      </c>
      <c r="H372" s="23">
        <v>36</v>
      </c>
      <c r="I372" s="23">
        <v>83</v>
      </c>
      <c r="J372" s="1">
        <v>2937.42</v>
      </c>
      <c r="K372" s="1">
        <v>122.3925</v>
      </c>
      <c r="L372" s="62">
        <v>1.5</v>
      </c>
      <c r="M372" s="62">
        <v>2.3055555555555554</v>
      </c>
      <c r="N372" s="1">
        <v>489.57</v>
      </c>
      <c r="O372" s="61">
        <v>0.16666666666666666</v>
      </c>
      <c r="P372" s="6">
        <v>-294.02999999999997</v>
      </c>
      <c r="Q372" s="61">
        <v>-0.10009804522335926</v>
      </c>
      <c r="R372" s="64">
        <v>316</v>
      </c>
      <c r="S372" s="64">
        <v>349</v>
      </c>
      <c r="T372" s="64">
        <v>371</v>
      </c>
    </row>
    <row r="373" spans="1:20" x14ac:dyDescent="0.25">
      <c r="A373">
        <v>2022</v>
      </c>
      <c r="B373">
        <v>947664</v>
      </c>
      <c r="C373" t="s">
        <v>379</v>
      </c>
      <c r="D373" t="s">
        <v>434</v>
      </c>
      <c r="E373" t="s">
        <v>499</v>
      </c>
      <c r="F373" t="s">
        <v>15</v>
      </c>
      <c r="G373" s="23">
        <v>99</v>
      </c>
      <c r="H373" s="23">
        <v>360</v>
      </c>
      <c r="I373" s="23">
        <v>1304</v>
      </c>
      <c r="J373" s="1">
        <v>47992.332799999996</v>
      </c>
      <c r="K373" s="1">
        <v>484.77103838383834</v>
      </c>
      <c r="L373" s="62">
        <v>3.6363636363636362</v>
      </c>
      <c r="M373" s="62">
        <v>3.6222222222222222</v>
      </c>
      <c r="N373" s="1">
        <v>12179.032800000001</v>
      </c>
      <c r="O373" s="61">
        <v>0.25377038558959153</v>
      </c>
      <c r="P373" s="6">
        <v>8618.8827999999903</v>
      </c>
      <c r="Q373" s="61">
        <v>0.17958874464214397</v>
      </c>
      <c r="R373" s="64">
        <v>98</v>
      </c>
      <c r="S373" s="64">
        <v>72</v>
      </c>
      <c r="T373" s="64">
        <v>59</v>
      </c>
    </row>
    <row r="374" spans="1:20" x14ac:dyDescent="0.25">
      <c r="A374">
        <v>2022</v>
      </c>
      <c r="B374">
        <v>948416</v>
      </c>
      <c r="C374" t="s">
        <v>269</v>
      </c>
      <c r="D374" t="s">
        <v>431</v>
      </c>
      <c r="E374" t="s">
        <v>515</v>
      </c>
      <c r="F374" t="s">
        <v>15</v>
      </c>
      <c r="G374" s="23">
        <v>26</v>
      </c>
      <c r="H374" s="23">
        <v>43</v>
      </c>
      <c r="I374" s="23">
        <v>114</v>
      </c>
      <c r="J374" s="1">
        <v>5118.2879999999996</v>
      </c>
      <c r="K374" s="1">
        <v>196.85723076923074</v>
      </c>
      <c r="L374" s="62">
        <v>1.6538461538461537</v>
      </c>
      <c r="M374" s="62">
        <v>2.6511627906976742</v>
      </c>
      <c r="N374" s="1">
        <v>1734.088</v>
      </c>
      <c r="O374" s="61">
        <v>0.33880234953562599</v>
      </c>
      <c r="P374" s="6">
        <v>880.78800000000001</v>
      </c>
      <c r="Q374" s="61">
        <v>0.17208644765593498</v>
      </c>
      <c r="R374" s="64">
        <v>269</v>
      </c>
      <c r="S374" s="64">
        <v>253</v>
      </c>
      <c r="T374" s="64">
        <v>249</v>
      </c>
    </row>
    <row r="375" spans="1:20" x14ac:dyDescent="0.25">
      <c r="A375">
        <v>2022</v>
      </c>
      <c r="B375">
        <v>952514</v>
      </c>
      <c r="C375" t="s">
        <v>270</v>
      </c>
      <c r="D375" t="s">
        <v>430</v>
      </c>
      <c r="E375" t="s">
        <v>518</v>
      </c>
      <c r="F375" t="s">
        <v>15</v>
      </c>
      <c r="G375" s="23">
        <v>36</v>
      </c>
      <c r="H375" s="23">
        <v>45</v>
      </c>
      <c r="I375" s="23">
        <v>133</v>
      </c>
      <c r="J375" s="1">
        <v>6642.1360000000004</v>
      </c>
      <c r="K375" s="1">
        <v>184.5037777777778</v>
      </c>
      <c r="L375" s="62">
        <v>1.25</v>
      </c>
      <c r="M375" s="62">
        <v>2.9555555555555557</v>
      </c>
      <c r="N375" s="1">
        <v>2309.0859999999998</v>
      </c>
      <c r="O375" s="61">
        <v>0.34764208381159306</v>
      </c>
      <c r="P375" s="6">
        <v>1067.086</v>
      </c>
      <c r="Q375" s="61">
        <v>0.16065404261520691</v>
      </c>
      <c r="R375" s="64">
        <v>241</v>
      </c>
      <c r="S375" s="64">
        <v>226</v>
      </c>
      <c r="T375" s="64">
        <v>228</v>
      </c>
    </row>
    <row r="376" spans="1:20" x14ac:dyDescent="0.25">
      <c r="A376">
        <v>2022</v>
      </c>
      <c r="B376">
        <v>957289</v>
      </c>
      <c r="C376" t="s">
        <v>372</v>
      </c>
      <c r="D376" t="s">
        <v>434</v>
      </c>
      <c r="E376" t="s">
        <v>508</v>
      </c>
      <c r="F376" t="s">
        <v>15</v>
      </c>
      <c r="G376" s="23">
        <v>91</v>
      </c>
      <c r="H376" s="23">
        <v>100</v>
      </c>
      <c r="I376" s="23">
        <v>211</v>
      </c>
      <c r="J376" s="1">
        <v>10408.018599999999</v>
      </c>
      <c r="K376" s="1">
        <v>114.37383076923076</v>
      </c>
      <c r="L376" s="62">
        <v>1.098901098901099</v>
      </c>
      <c r="M376" s="62">
        <v>2.11</v>
      </c>
      <c r="N376" s="1">
        <v>2640.3186000000001</v>
      </c>
      <c r="O376" s="61">
        <v>0.25368119538141487</v>
      </c>
      <c r="P376" s="6">
        <v>-381.68140000000102</v>
      </c>
      <c r="Q376" s="61">
        <v>-3.6671859906168981E-2</v>
      </c>
      <c r="R376" s="64">
        <v>187</v>
      </c>
      <c r="S376" s="64">
        <v>214</v>
      </c>
      <c r="T376" s="64">
        <v>373</v>
      </c>
    </row>
    <row r="377" spans="1:20" x14ac:dyDescent="0.25">
      <c r="A377">
        <v>2022</v>
      </c>
      <c r="B377">
        <v>960888</v>
      </c>
      <c r="C377" t="s">
        <v>338</v>
      </c>
      <c r="D377" t="s">
        <v>430</v>
      </c>
      <c r="E377" t="s">
        <v>518</v>
      </c>
      <c r="F377" t="s">
        <v>15</v>
      </c>
      <c r="G377" s="23">
        <v>9</v>
      </c>
      <c r="H377" s="23">
        <v>14</v>
      </c>
      <c r="I377" s="23">
        <v>31</v>
      </c>
      <c r="J377" s="1">
        <v>1998.152</v>
      </c>
      <c r="K377" s="1">
        <v>222.0168888888889</v>
      </c>
      <c r="L377" s="62">
        <v>1.5555555555555556</v>
      </c>
      <c r="M377" s="62">
        <v>2.2142857142857144</v>
      </c>
      <c r="N377" s="1">
        <v>713.452</v>
      </c>
      <c r="O377" s="61">
        <v>0.35705591966977485</v>
      </c>
      <c r="P377" s="6">
        <v>399.65199999999999</v>
      </c>
      <c r="Q377" s="61">
        <v>0.20001080998842929</v>
      </c>
      <c r="R377" s="64">
        <v>342</v>
      </c>
      <c r="S377" s="64">
        <v>326</v>
      </c>
      <c r="T377" s="64">
        <v>301</v>
      </c>
    </row>
    <row r="378" spans="1:20" x14ac:dyDescent="0.25">
      <c r="A378">
        <v>2022</v>
      </c>
      <c r="B378">
        <v>961606</v>
      </c>
      <c r="C378" t="s">
        <v>271</v>
      </c>
      <c r="D378" t="s">
        <v>433</v>
      </c>
      <c r="E378" t="s">
        <v>502</v>
      </c>
      <c r="F378" t="s">
        <v>15</v>
      </c>
      <c r="G378" s="23">
        <v>46</v>
      </c>
      <c r="H378" s="23">
        <v>173</v>
      </c>
      <c r="I378" s="23">
        <v>953</v>
      </c>
      <c r="J378" s="1">
        <v>38778.567799999997</v>
      </c>
      <c r="K378" s="1">
        <v>843.01234347826085</v>
      </c>
      <c r="L378" s="62">
        <v>3.7608695652173911</v>
      </c>
      <c r="M378" s="62">
        <v>5.5086705202312141</v>
      </c>
      <c r="N378" s="1">
        <v>12633.817800000001</v>
      </c>
      <c r="O378" s="61">
        <v>0.32579382160678977</v>
      </c>
      <c r="P378" s="6">
        <v>11020.2678</v>
      </c>
      <c r="Q378" s="61">
        <v>0.28418449739652324</v>
      </c>
      <c r="R378" s="64">
        <v>105</v>
      </c>
      <c r="S378" s="64">
        <v>69</v>
      </c>
      <c r="T378" s="64">
        <v>50</v>
      </c>
    </row>
    <row r="379" spans="1:20" x14ac:dyDescent="0.25">
      <c r="A379">
        <v>2022</v>
      </c>
      <c r="B379">
        <v>962009</v>
      </c>
      <c r="C379" t="s">
        <v>403</v>
      </c>
      <c r="D379" t="s">
        <v>433</v>
      </c>
      <c r="E379" t="s">
        <v>502</v>
      </c>
      <c r="F379" t="s">
        <v>15</v>
      </c>
      <c r="G379" s="23">
        <v>25</v>
      </c>
      <c r="H379" s="23">
        <v>39</v>
      </c>
      <c r="I379" s="23">
        <v>85</v>
      </c>
      <c r="J379" s="1">
        <v>4067.94</v>
      </c>
      <c r="K379" s="1">
        <v>162.7176</v>
      </c>
      <c r="L379" s="62">
        <v>1.56</v>
      </c>
      <c r="M379" s="62">
        <v>2.1794871794871793</v>
      </c>
      <c r="N379" s="1">
        <v>677.99</v>
      </c>
      <c r="O379" s="61">
        <v>0.16666666666666666</v>
      </c>
      <c r="P379" s="6">
        <v>-139.91</v>
      </c>
      <c r="Q379" s="61">
        <v>-3.439332930180878E-2</v>
      </c>
      <c r="R379" s="64">
        <v>291</v>
      </c>
      <c r="S379" s="64">
        <v>328</v>
      </c>
      <c r="T379" s="64">
        <v>366</v>
      </c>
    </row>
    <row r="380" spans="1:20" x14ac:dyDescent="0.25">
      <c r="A380">
        <v>2022</v>
      </c>
      <c r="B380">
        <v>964263</v>
      </c>
      <c r="C380" t="s">
        <v>272</v>
      </c>
      <c r="D380" t="s">
        <v>430</v>
      </c>
      <c r="E380" t="s">
        <v>512</v>
      </c>
      <c r="F380" t="s">
        <v>4</v>
      </c>
      <c r="G380" s="23">
        <v>216</v>
      </c>
      <c r="H380" s="23">
        <v>522</v>
      </c>
      <c r="I380" s="23">
        <v>2164</v>
      </c>
      <c r="J380" s="1">
        <v>91573.804799999998</v>
      </c>
      <c r="K380" s="1">
        <v>423.95279999999997</v>
      </c>
      <c r="L380" s="62">
        <v>2.4166666666666665</v>
      </c>
      <c r="M380" s="62">
        <v>4.1455938697318011</v>
      </c>
      <c r="N380" s="1">
        <v>21842.304800000002</v>
      </c>
      <c r="O380" s="61">
        <v>0.23852132001836404</v>
      </c>
      <c r="P380" s="6">
        <v>14692.8048</v>
      </c>
      <c r="Q380" s="61">
        <v>0.16044768296009473</v>
      </c>
      <c r="R380" s="64">
        <v>49</v>
      </c>
      <c r="S380" s="64">
        <v>38</v>
      </c>
      <c r="T380" s="64">
        <v>35</v>
      </c>
    </row>
    <row r="381" spans="1:20" x14ac:dyDescent="0.25">
      <c r="A381">
        <v>2022</v>
      </c>
      <c r="B381">
        <v>968160</v>
      </c>
      <c r="C381" t="s">
        <v>273</v>
      </c>
      <c r="D381" t="s">
        <v>433</v>
      </c>
      <c r="E381" t="s">
        <v>503</v>
      </c>
      <c r="F381" t="s">
        <v>15</v>
      </c>
      <c r="G381" s="23">
        <v>59</v>
      </c>
      <c r="H381" s="23">
        <v>119</v>
      </c>
      <c r="I381" s="23">
        <v>299</v>
      </c>
      <c r="J381" s="1">
        <v>12498.406800000001</v>
      </c>
      <c r="K381" s="1">
        <v>211.83740338983051</v>
      </c>
      <c r="L381" s="62">
        <v>2.0169491525423728</v>
      </c>
      <c r="M381" s="62">
        <v>2.5126050420168067</v>
      </c>
      <c r="N381" s="1">
        <v>3290.6068</v>
      </c>
      <c r="O381" s="61">
        <v>0.26328210088345017</v>
      </c>
      <c r="P381" s="6">
        <v>1331.8068000000001</v>
      </c>
      <c r="Q381" s="61">
        <v>0.10655812547244022</v>
      </c>
      <c r="R381" s="64">
        <v>165</v>
      </c>
      <c r="S381" s="64">
        <v>178</v>
      </c>
      <c r="T381" s="64">
        <v>213</v>
      </c>
    </row>
    <row r="382" spans="1:20" x14ac:dyDescent="0.25">
      <c r="A382">
        <v>2022</v>
      </c>
      <c r="B382">
        <v>969030</v>
      </c>
      <c r="C382" t="s">
        <v>404</v>
      </c>
      <c r="D382" t="s">
        <v>434</v>
      </c>
      <c r="E382" t="s">
        <v>523</v>
      </c>
      <c r="F382" t="s">
        <v>15</v>
      </c>
      <c r="G382" s="23">
        <v>45</v>
      </c>
      <c r="H382" s="23">
        <v>77</v>
      </c>
      <c r="I382" s="23">
        <v>235</v>
      </c>
      <c r="J382" s="1">
        <v>12313.32</v>
      </c>
      <c r="K382" s="1">
        <v>273.62933333333331</v>
      </c>
      <c r="L382" s="62">
        <v>1.711111111111111</v>
      </c>
      <c r="M382" s="62">
        <v>3.051948051948052</v>
      </c>
      <c r="N382" s="1">
        <v>4516.2700000000004</v>
      </c>
      <c r="O382" s="61">
        <v>0.36677922769813509</v>
      </c>
      <c r="P382" s="6">
        <v>2991.57</v>
      </c>
      <c r="Q382" s="61">
        <v>0.24295397179639611</v>
      </c>
      <c r="R382" s="64">
        <v>169</v>
      </c>
      <c r="S382" s="64">
        <v>152</v>
      </c>
      <c r="T382" s="64">
        <v>142</v>
      </c>
    </row>
    <row r="383" spans="1:20" x14ac:dyDescent="0.25">
      <c r="A383">
        <v>2022</v>
      </c>
      <c r="B383">
        <v>970339</v>
      </c>
      <c r="C383" t="s">
        <v>275</v>
      </c>
      <c r="D383" t="s">
        <v>431</v>
      </c>
      <c r="E383" t="s">
        <v>515</v>
      </c>
      <c r="F383" t="s">
        <v>15</v>
      </c>
      <c r="G383" s="23">
        <v>6</v>
      </c>
      <c r="H383" s="23">
        <v>12</v>
      </c>
      <c r="I383" s="23">
        <v>39</v>
      </c>
      <c r="J383" s="1">
        <v>1678.088</v>
      </c>
      <c r="K383" s="1">
        <v>279.68133333333333</v>
      </c>
      <c r="L383" s="62">
        <v>2</v>
      </c>
      <c r="M383" s="62">
        <v>3.25</v>
      </c>
      <c r="N383" s="1">
        <v>657.63800000000003</v>
      </c>
      <c r="O383" s="61">
        <v>0.39189720682109641</v>
      </c>
      <c r="P383" s="6">
        <v>458.43799999999999</v>
      </c>
      <c r="Q383" s="61">
        <v>0.27319067891552767</v>
      </c>
      <c r="R383" s="64">
        <v>351</v>
      </c>
      <c r="S383" s="64">
        <v>333</v>
      </c>
      <c r="T383" s="64">
        <v>291</v>
      </c>
    </row>
    <row r="384" spans="1:20" x14ac:dyDescent="0.25">
      <c r="A384">
        <v>2022</v>
      </c>
      <c r="B384">
        <v>970419</v>
      </c>
      <c r="C384" t="s">
        <v>276</v>
      </c>
      <c r="D384" t="s">
        <v>431</v>
      </c>
      <c r="E384" t="s">
        <v>515</v>
      </c>
      <c r="F384" t="s">
        <v>15</v>
      </c>
      <c r="G384" s="23">
        <v>43</v>
      </c>
      <c r="H384" s="23">
        <v>43</v>
      </c>
      <c r="I384" s="23">
        <v>128</v>
      </c>
      <c r="J384" s="1">
        <v>6147.7759999999998</v>
      </c>
      <c r="K384" s="1">
        <v>142.97153488372092</v>
      </c>
      <c r="L384" s="62">
        <v>1</v>
      </c>
      <c r="M384" s="62">
        <v>2.9767441860465116</v>
      </c>
      <c r="N384" s="1">
        <v>2431.826</v>
      </c>
      <c r="O384" s="61">
        <v>0.39556190726532653</v>
      </c>
      <c r="P384" s="6">
        <v>1051.5260000000001</v>
      </c>
      <c r="Q384" s="61">
        <v>0.17104169052353244</v>
      </c>
      <c r="R384" s="64">
        <v>250</v>
      </c>
      <c r="S384" s="64">
        <v>219</v>
      </c>
      <c r="T384" s="64">
        <v>232</v>
      </c>
    </row>
    <row r="385" spans="1:20" x14ac:dyDescent="0.25">
      <c r="A385">
        <v>2022</v>
      </c>
      <c r="B385">
        <v>972717</v>
      </c>
      <c r="C385" t="s">
        <v>405</v>
      </c>
      <c r="D385" t="s">
        <v>433</v>
      </c>
      <c r="E385" t="s">
        <v>504</v>
      </c>
      <c r="F385" t="s">
        <v>15</v>
      </c>
      <c r="G385" s="23">
        <v>48</v>
      </c>
      <c r="H385" s="23">
        <v>48</v>
      </c>
      <c r="I385" s="23">
        <v>153</v>
      </c>
      <c r="J385" s="1">
        <v>8157.9760000000097</v>
      </c>
      <c r="K385" s="1">
        <v>169.95783333333353</v>
      </c>
      <c r="L385" s="62">
        <v>1</v>
      </c>
      <c r="M385" s="62">
        <v>3.1875</v>
      </c>
      <c r="N385" s="1">
        <v>3055.5259999999998</v>
      </c>
      <c r="O385" s="61">
        <v>0.37454461743942324</v>
      </c>
      <c r="P385" s="6">
        <v>1514.7260000000001</v>
      </c>
      <c r="Q385" s="61">
        <v>0.18567424076756273</v>
      </c>
      <c r="R385" s="64">
        <v>218</v>
      </c>
      <c r="S385" s="64">
        <v>193</v>
      </c>
      <c r="T385" s="64">
        <v>196</v>
      </c>
    </row>
    <row r="386" spans="1:20" x14ac:dyDescent="0.25">
      <c r="A386">
        <v>2022</v>
      </c>
      <c r="B386">
        <v>976942</v>
      </c>
      <c r="C386" t="s">
        <v>277</v>
      </c>
      <c r="D386" t="s">
        <v>434</v>
      </c>
      <c r="E386" t="s">
        <v>522</v>
      </c>
      <c r="F386" t="s">
        <v>15</v>
      </c>
      <c r="G386" s="23">
        <v>40</v>
      </c>
      <c r="H386" s="23">
        <v>64</v>
      </c>
      <c r="I386" s="23">
        <v>106</v>
      </c>
      <c r="J386" s="1">
        <v>5874.3519999999999</v>
      </c>
      <c r="K386" s="1">
        <v>146.8588</v>
      </c>
      <c r="L386" s="62">
        <v>1.6</v>
      </c>
      <c r="M386" s="62">
        <v>1.65625</v>
      </c>
      <c r="N386" s="1">
        <v>2189.6019999999999</v>
      </c>
      <c r="O386" s="61">
        <v>0.37273932512045582</v>
      </c>
      <c r="P386" s="6">
        <v>839.202</v>
      </c>
      <c r="Q386" s="61">
        <v>0.14285865062223033</v>
      </c>
      <c r="R386" s="64">
        <v>256</v>
      </c>
      <c r="S386" s="64">
        <v>231</v>
      </c>
      <c r="T386" s="64">
        <v>255</v>
      </c>
    </row>
    <row r="387" spans="1:20" x14ac:dyDescent="0.25">
      <c r="A387">
        <v>2022</v>
      </c>
      <c r="B387">
        <v>980507</v>
      </c>
      <c r="C387" t="s">
        <v>278</v>
      </c>
      <c r="D387" t="s">
        <v>434</v>
      </c>
      <c r="E387" t="s">
        <v>522</v>
      </c>
      <c r="F387" t="s">
        <v>15</v>
      </c>
      <c r="G387" s="23">
        <v>6</v>
      </c>
      <c r="H387" s="23">
        <v>8</v>
      </c>
      <c r="I387" s="23">
        <v>8</v>
      </c>
      <c r="J387" s="1">
        <v>324.73599999999999</v>
      </c>
      <c r="K387" s="1">
        <v>54.122666666666667</v>
      </c>
      <c r="L387" s="62">
        <v>1.3333333333333333</v>
      </c>
      <c r="M387" s="62">
        <v>1</v>
      </c>
      <c r="N387" s="1">
        <v>125.486</v>
      </c>
      <c r="O387" s="61">
        <v>0.38642466495861255</v>
      </c>
      <c r="P387" s="6">
        <v>-75.313999999999993</v>
      </c>
      <c r="Q387" s="61">
        <v>-0.23192377808435158</v>
      </c>
      <c r="R387" s="64">
        <v>375</v>
      </c>
      <c r="S387" s="64">
        <v>371</v>
      </c>
      <c r="T387" s="64">
        <v>360</v>
      </c>
    </row>
    <row r="388" spans="1:20" x14ac:dyDescent="0.25">
      <c r="A388">
        <v>2022</v>
      </c>
      <c r="B388">
        <v>981931</v>
      </c>
      <c r="C388" t="s">
        <v>406</v>
      </c>
      <c r="D388" t="s">
        <v>435</v>
      </c>
      <c r="E388" t="s">
        <v>521</v>
      </c>
      <c r="F388" t="s">
        <v>15</v>
      </c>
      <c r="G388" s="23">
        <v>62</v>
      </c>
      <c r="H388" s="23">
        <v>166</v>
      </c>
      <c r="I388" s="23">
        <v>564</v>
      </c>
      <c r="J388" s="1">
        <v>23898.5664</v>
      </c>
      <c r="K388" s="1">
        <v>385.46074838709677</v>
      </c>
      <c r="L388" s="62">
        <v>2.6774193548387095</v>
      </c>
      <c r="M388" s="62">
        <v>3.3975903614457832</v>
      </c>
      <c r="N388" s="1">
        <v>7080.3663999999999</v>
      </c>
      <c r="O388" s="61">
        <v>0.29626741125358885</v>
      </c>
      <c r="P388" s="6">
        <v>4705.9664000000002</v>
      </c>
      <c r="Q388" s="61">
        <v>0.19691417138728456</v>
      </c>
      <c r="R388" s="64">
        <v>133</v>
      </c>
      <c r="S388" s="64">
        <v>117</v>
      </c>
      <c r="T388" s="64">
        <v>102</v>
      </c>
    </row>
    <row r="389" spans="1:20" x14ac:dyDescent="0.25">
      <c r="A389">
        <v>2022</v>
      </c>
      <c r="B389">
        <v>984391</v>
      </c>
      <c r="C389" t="s">
        <v>286</v>
      </c>
      <c r="D389" t="s">
        <v>430</v>
      </c>
      <c r="E389" t="s">
        <v>492</v>
      </c>
      <c r="F389" t="s">
        <v>15</v>
      </c>
      <c r="G389" s="23">
        <v>250</v>
      </c>
      <c r="H389" s="23">
        <v>487</v>
      </c>
      <c r="I389" s="23">
        <v>2365</v>
      </c>
      <c r="J389" s="1">
        <v>84646.012000000104</v>
      </c>
      <c r="K389" s="1">
        <v>338.58404800000039</v>
      </c>
      <c r="L389" s="62">
        <v>1.948</v>
      </c>
      <c r="M389" s="62">
        <v>4.8562628336755651</v>
      </c>
      <c r="N389" s="1">
        <v>11675.312</v>
      </c>
      <c r="O389" s="61">
        <v>0.13793103448275845</v>
      </c>
      <c r="P389" s="6">
        <v>2843.9119999999898</v>
      </c>
      <c r="Q389" s="61">
        <v>3.3597708064497904E-2</v>
      </c>
      <c r="R389" s="64">
        <v>51</v>
      </c>
      <c r="S389" s="64">
        <v>77</v>
      </c>
      <c r="T389" s="64">
        <v>143</v>
      </c>
    </row>
    <row r="390" spans="1:20" x14ac:dyDescent="0.25">
      <c r="A390">
        <v>2022</v>
      </c>
      <c r="B390">
        <v>984729</v>
      </c>
      <c r="C390" t="s">
        <v>389</v>
      </c>
      <c r="D390" t="s">
        <v>431</v>
      </c>
      <c r="E390" t="s">
        <v>515</v>
      </c>
      <c r="F390" t="s">
        <v>15</v>
      </c>
      <c r="G390" s="23">
        <v>43</v>
      </c>
      <c r="H390" s="23">
        <v>81</v>
      </c>
      <c r="I390" s="23">
        <v>180</v>
      </c>
      <c r="J390" s="1">
        <v>8854.56</v>
      </c>
      <c r="K390" s="1">
        <v>205.92</v>
      </c>
      <c r="L390" s="62">
        <v>1.8837209302325582</v>
      </c>
      <c r="M390" s="62">
        <v>2.2222222222222223</v>
      </c>
      <c r="N390" s="1">
        <v>3493.86</v>
      </c>
      <c r="O390" s="61">
        <v>0.39458313004824636</v>
      </c>
      <c r="P390" s="6">
        <v>2072.31</v>
      </c>
      <c r="Q390" s="61">
        <v>0.23403873258524421</v>
      </c>
      <c r="R390" s="64">
        <v>207</v>
      </c>
      <c r="S390" s="64">
        <v>172</v>
      </c>
      <c r="T390" s="64">
        <v>168</v>
      </c>
    </row>
    <row r="391" spans="1:20" x14ac:dyDescent="0.25">
      <c r="A391">
        <v>2022</v>
      </c>
      <c r="B391">
        <v>988636</v>
      </c>
      <c r="C391" t="s">
        <v>279</v>
      </c>
      <c r="D391" t="s">
        <v>434</v>
      </c>
      <c r="E391" t="s">
        <v>522</v>
      </c>
      <c r="F391" t="s">
        <v>15</v>
      </c>
      <c r="G391" s="23">
        <v>16</v>
      </c>
      <c r="H391" s="23">
        <v>31</v>
      </c>
      <c r="I391" s="23">
        <v>75</v>
      </c>
      <c r="J391" s="1">
        <v>4555.3999999999996</v>
      </c>
      <c r="K391" s="1">
        <v>284.71249999999998</v>
      </c>
      <c r="L391" s="62">
        <v>1.9375</v>
      </c>
      <c r="M391" s="62">
        <v>2.4193548387096775</v>
      </c>
      <c r="N391" s="1">
        <v>1592.6</v>
      </c>
      <c r="O391" s="61">
        <v>0.3496070597532599</v>
      </c>
      <c r="P391" s="6">
        <v>1046.5</v>
      </c>
      <c r="Q391" s="61">
        <v>0.22972735654388202</v>
      </c>
      <c r="R391" s="64">
        <v>281</v>
      </c>
      <c r="S391" s="64">
        <v>260</v>
      </c>
      <c r="T391" s="64">
        <v>233</v>
      </c>
    </row>
    <row r="392" spans="1:20" x14ac:dyDescent="0.25">
      <c r="A392">
        <v>2022</v>
      </c>
      <c r="B392">
        <v>998761</v>
      </c>
      <c r="C392" t="s">
        <v>182</v>
      </c>
      <c r="D392" t="s">
        <v>432</v>
      </c>
      <c r="E392" t="s">
        <v>494</v>
      </c>
      <c r="F392" t="s">
        <v>15</v>
      </c>
      <c r="G392" s="23">
        <v>241</v>
      </c>
      <c r="H392" s="23">
        <v>1155</v>
      </c>
      <c r="I392" s="23">
        <v>6327</v>
      </c>
      <c r="J392" s="1">
        <v>255839.82449999999</v>
      </c>
      <c r="K392" s="1">
        <v>1061.5760352697096</v>
      </c>
      <c r="L392" s="62">
        <v>4.7925311203319501</v>
      </c>
      <c r="M392" s="62">
        <v>5.4779220779220781</v>
      </c>
      <c r="N392" s="1">
        <v>52973.124499999998</v>
      </c>
      <c r="O392" s="61">
        <v>0.20705581941172729</v>
      </c>
      <c r="P392" s="6">
        <v>45081.124499999998</v>
      </c>
      <c r="Q392" s="61">
        <v>0.17620839362325313</v>
      </c>
      <c r="R392" s="64">
        <v>10</v>
      </c>
      <c r="S392" s="64">
        <v>5</v>
      </c>
      <c r="T392" s="64">
        <v>4</v>
      </c>
    </row>
    <row r="393" spans="1:20" x14ac:dyDescent="0.25">
      <c r="A393">
        <v>2022</v>
      </c>
      <c r="B393">
        <v>998890</v>
      </c>
      <c r="C393" t="s">
        <v>280</v>
      </c>
      <c r="D393" t="s">
        <v>433</v>
      </c>
      <c r="E393" t="s">
        <v>519</v>
      </c>
      <c r="F393" t="s">
        <v>15</v>
      </c>
      <c r="G393" s="23">
        <v>10</v>
      </c>
      <c r="H393" s="23">
        <v>28</v>
      </c>
      <c r="I393" s="23">
        <v>109</v>
      </c>
      <c r="J393" s="1">
        <v>4484.7280000000001</v>
      </c>
      <c r="K393" s="1">
        <v>448.47280000000001</v>
      </c>
      <c r="L393" s="62">
        <v>2.8</v>
      </c>
      <c r="M393" s="62">
        <v>3.8928571428571428</v>
      </c>
      <c r="N393" s="1">
        <v>1813.578</v>
      </c>
      <c r="O393" s="61">
        <v>0.40438974225415675</v>
      </c>
      <c r="P393" s="6">
        <v>1473.8779999999999</v>
      </c>
      <c r="Q393" s="61">
        <v>0.3286437884304243</v>
      </c>
      <c r="R393" s="64">
        <v>283</v>
      </c>
      <c r="S393" s="64">
        <v>250</v>
      </c>
      <c r="T393" s="64">
        <v>199</v>
      </c>
    </row>
    <row r="394" spans="1:20" x14ac:dyDescent="0.25">
      <c r="A394" t="s">
        <v>563</v>
      </c>
      <c r="G394" s="23">
        <v>29207</v>
      </c>
      <c r="H394" s="23">
        <v>86592</v>
      </c>
      <c r="I394" s="23">
        <v>400590</v>
      </c>
      <c r="J394" s="1">
        <v>15370904.327800004</v>
      </c>
      <c r="K394" s="1">
        <v>526.27467140753947</v>
      </c>
      <c r="L394" s="62">
        <v>2.9647687198274388</v>
      </c>
      <c r="M394" s="62">
        <v>4.6261779379157426</v>
      </c>
      <c r="N394" s="1">
        <v>2847846.9778000009</v>
      </c>
      <c r="O394" s="61">
        <v>0.18527517425564546</v>
      </c>
      <c r="P394" s="6">
        <v>1840212.1678000006</v>
      </c>
      <c r="Q394" s="61">
        <v>0.1197204880438798</v>
      </c>
      <c r="R394" s="64">
        <v>192.11436170212767</v>
      </c>
      <c r="S394" s="64">
        <v>192.05851063829786</v>
      </c>
      <c r="T394" s="64">
        <v>191.91755319148936</v>
      </c>
    </row>
    <row r="395" spans="1:20" x14ac:dyDescent="0.25">
      <c r="A395">
        <v>2023</v>
      </c>
      <c r="B395">
        <v>104983</v>
      </c>
      <c r="C395" t="s">
        <v>14</v>
      </c>
      <c r="D395" t="s">
        <v>432</v>
      </c>
      <c r="E395" t="s">
        <v>498</v>
      </c>
      <c r="F395" t="s">
        <v>15</v>
      </c>
      <c r="G395" s="23">
        <v>41</v>
      </c>
      <c r="H395" s="23">
        <v>73</v>
      </c>
      <c r="I395" s="23">
        <v>199</v>
      </c>
      <c r="J395" s="1">
        <v>10267.208000000001</v>
      </c>
      <c r="K395" s="1">
        <v>250.41970731707318</v>
      </c>
      <c r="L395" s="62">
        <v>1.7804878048780488</v>
      </c>
      <c r="M395" s="62">
        <v>2.7260273972602738</v>
      </c>
      <c r="N395" s="1">
        <v>2309.7080000000001</v>
      </c>
      <c r="O395" s="61">
        <v>0.22495969693026574</v>
      </c>
      <c r="P395" s="6">
        <v>1089.2080000000001</v>
      </c>
      <c r="Q395" s="61">
        <v>0.10608609468124149</v>
      </c>
      <c r="R395" s="64">
        <v>205</v>
      </c>
      <c r="S395" s="64">
        <v>184</v>
      </c>
      <c r="T395" s="64">
        <v>159</v>
      </c>
    </row>
    <row r="396" spans="1:20" x14ac:dyDescent="0.25">
      <c r="A396">
        <v>2023</v>
      </c>
      <c r="B396">
        <v>105021</v>
      </c>
      <c r="C396" t="s">
        <v>17</v>
      </c>
      <c r="D396" t="s">
        <v>433</v>
      </c>
      <c r="E396" t="s">
        <v>502</v>
      </c>
      <c r="F396" t="s">
        <v>15</v>
      </c>
      <c r="G396" s="23">
        <v>85</v>
      </c>
      <c r="H396" s="23">
        <v>231</v>
      </c>
      <c r="I396" s="23">
        <v>1097</v>
      </c>
      <c r="J396" s="1">
        <v>48626.1</v>
      </c>
      <c r="K396" s="1">
        <v>572.07176470588229</v>
      </c>
      <c r="L396" s="62">
        <v>2.7176470588235295</v>
      </c>
      <c r="M396" s="62">
        <v>4.7489177489177488</v>
      </c>
      <c r="N396" s="1">
        <v>6851.0999999999904</v>
      </c>
      <c r="O396" s="61">
        <v>0.14089347079037781</v>
      </c>
      <c r="P396" s="6">
        <v>3772.68</v>
      </c>
      <c r="Q396" s="61">
        <v>7.7585494209899616E-2</v>
      </c>
      <c r="R396" s="64">
        <v>108</v>
      </c>
      <c r="S396" s="64">
        <v>90</v>
      </c>
      <c r="T396" s="64">
        <v>81</v>
      </c>
    </row>
    <row r="397" spans="1:20" x14ac:dyDescent="0.25">
      <c r="A397">
        <v>2023</v>
      </c>
      <c r="B397">
        <v>105397</v>
      </c>
      <c r="C397" t="s">
        <v>300</v>
      </c>
      <c r="D397" t="s">
        <v>434</v>
      </c>
      <c r="E397" t="s">
        <v>522</v>
      </c>
      <c r="F397" t="s">
        <v>15</v>
      </c>
      <c r="G397" s="23">
        <v>40</v>
      </c>
      <c r="H397" s="23">
        <v>67</v>
      </c>
      <c r="I397" s="23">
        <v>171</v>
      </c>
      <c r="J397" s="1">
        <v>8684.232</v>
      </c>
      <c r="K397" s="1">
        <v>217.10579999999999</v>
      </c>
      <c r="L397" s="62">
        <v>1.675</v>
      </c>
      <c r="M397" s="62">
        <v>2.5522388059701493</v>
      </c>
      <c r="N397" s="1">
        <v>1627.232</v>
      </c>
      <c r="O397" s="61">
        <v>0.18737776696891562</v>
      </c>
      <c r="P397" s="6">
        <v>273.53199999999998</v>
      </c>
      <c r="Q397" s="61">
        <v>3.149754635758234E-2</v>
      </c>
      <c r="R397" s="64">
        <v>242</v>
      </c>
      <c r="S397" s="64">
        <v>231</v>
      </c>
      <c r="T397" s="64">
        <v>256</v>
      </c>
    </row>
    <row r="398" spans="1:20" x14ac:dyDescent="0.25">
      <c r="A398">
        <v>2023</v>
      </c>
      <c r="B398">
        <v>106224</v>
      </c>
      <c r="C398" t="s">
        <v>393</v>
      </c>
      <c r="D398" t="s">
        <v>433</v>
      </c>
      <c r="E398" t="s">
        <v>503</v>
      </c>
      <c r="F398" t="s">
        <v>15</v>
      </c>
      <c r="G398" s="23">
        <v>130</v>
      </c>
      <c r="H398" s="23">
        <v>463</v>
      </c>
      <c r="I398" s="23">
        <v>2379</v>
      </c>
      <c r="J398" s="1">
        <v>102830.147</v>
      </c>
      <c r="K398" s="1">
        <v>791.00113076923071</v>
      </c>
      <c r="L398" s="62">
        <v>3.5615384615384613</v>
      </c>
      <c r="M398" s="62">
        <v>5.1382289416846652</v>
      </c>
      <c r="N398" s="1">
        <v>11569.647000000001</v>
      </c>
      <c r="O398" s="61">
        <v>0.11251220908981099</v>
      </c>
      <c r="P398" s="6">
        <v>6733.4969999999903</v>
      </c>
      <c r="Q398" s="61">
        <v>6.5481740486085183E-2</v>
      </c>
      <c r="R398" s="64">
        <v>53</v>
      </c>
      <c r="S398" s="64">
        <v>49</v>
      </c>
      <c r="T398" s="64">
        <v>45</v>
      </c>
    </row>
    <row r="399" spans="1:20" x14ac:dyDescent="0.25">
      <c r="A399">
        <v>2023</v>
      </c>
      <c r="B399">
        <v>107439</v>
      </c>
      <c r="C399" t="s">
        <v>2</v>
      </c>
      <c r="D399" t="s">
        <v>432</v>
      </c>
      <c r="E399" t="s">
        <v>497</v>
      </c>
      <c r="F399" t="s">
        <v>4</v>
      </c>
      <c r="G399" s="23">
        <v>617</v>
      </c>
      <c r="H399" s="23">
        <v>1586</v>
      </c>
      <c r="I399" s="23">
        <v>5955</v>
      </c>
      <c r="J399" s="1">
        <v>210891.87</v>
      </c>
      <c r="K399" s="1">
        <v>341.80205834683954</v>
      </c>
      <c r="L399" s="62">
        <v>2.5705024311183142</v>
      </c>
      <c r="M399" s="62">
        <v>3.7547288776796974</v>
      </c>
      <c r="N399" s="1">
        <v>-4702.6300000000201</v>
      </c>
      <c r="O399" s="61">
        <v>-2.2298773300270039E-2</v>
      </c>
      <c r="P399" s="6">
        <v>-24738.58</v>
      </c>
      <c r="Q399" s="61">
        <v>-0.11730456939852638</v>
      </c>
      <c r="R399" s="64">
        <v>20</v>
      </c>
      <c r="S399" s="64">
        <v>401</v>
      </c>
      <c r="T399" s="64">
        <v>408</v>
      </c>
    </row>
    <row r="400" spans="1:20" x14ac:dyDescent="0.25">
      <c r="A400">
        <v>2023</v>
      </c>
      <c r="B400">
        <v>110765</v>
      </c>
      <c r="C400" t="s">
        <v>18</v>
      </c>
      <c r="D400" t="s">
        <v>433</v>
      </c>
      <c r="E400" t="s">
        <v>502</v>
      </c>
      <c r="F400" t="s">
        <v>15</v>
      </c>
      <c r="G400" s="23">
        <v>133</v>
      </c>
      <c r="H400" s="23">
        <v>524</v>
      </c>
      <c r="I400" s="23">
        <v>2511</v>
      </c>
      <c r="J400" s="1">
        <v>104460.1652</v>
      </c>
      <c r="K400" s="1">
        <v>785.41477593984962</v>
      </c>
      <c r="L400" s="62">
        <v>3.9398496240601504</v>
      </c>
      <c r="M400" s="62">
        <v>4.7919847328244272</v>
      </c>
      <c r="N400" s="1">
        <v>9239.4151999999794</v>
      </c>
      <c r="O400" s="61">
        <v>8.8449172776150067E-2</v>
      </c>
      <c r="P400" s="6">
        <v>4232.3251999999802</v>
      </c>
      <c r="Q400" s="61">
        <v>4.0516164146368591E-2</v>
      </c>
      <c r="R400" s="64">
        <v>52</v>
      </c>
      <c r="S400" s="64">
        <v>65</v>
      </c>
      <c r="T400" s="64">
        <v>70</v>
      </c>
    </row>
    <row r="401" spans="1:20" x14ac:dyDescent="0.25">
      <c r="A401">
        <v>2023</v>
      </c>
      <c r="B401">
        <v>113724</v>
      </c>
      <c r="C401" t="s">
        <v>298</v>
      </c>
      <c r="D401" t="s">
        <v>430</v>
      </c>
      <c r="E401" t="s">
        <v>518</v>
      </c>
      <c r="F401" t="s">
        <v>15</v>
      </c>
      <c r="G401" s="23">
        <v>41</v>
      </c>
      <c r="H401" s="23">
        <v>76</v>
      </c>
      <c r="I401" s="23">
        <v>157</v>
      </c>
      <c r="J401" s="1">
        <v>7989.1440000000002</v>
      </c>
      <c r="K401" s="1">
        <v>194.85717073170733</v>
      </c>
      <c r="L401" s="62">
        <v>1.8536585365853659</v>
      </c>
      <c r="M401" s="62">
        <v>2.0657894736842106</v>
      </c>
      <c r="N401" s="1">
        <v>1898.144</v>
      </c>
      <c r="O401" s="61">
        <v>0.23759041018662325</v>
      </c>
      <c r="P401" s="6">
        <v>543.54399999999998</v>
      </c>
      <c r="Q401" s="61">
        <v>6.8035323934579214E-2</v>
      </c>
      <c r="R401" s="64">
        <v>255</v>
      </c>
      <c r="S401" s="64">
        <v>207</v>
      </c>
      <c r="T401" s="64">
        <v>217</v>
      </c>
    </row>
    <row r="402" spans="1:20" x14ac:dyDescent="0.25">
      <c r="A402">
        <v>2023</v>
      </c>
      <c r="B402">
        <v>114251</v>
      </c>
      <c r="C402" t="s">
        <v>19</v>
      </c>
      <c r="D402" t="s">
        <v>430</v>
      </c>
      <c r="E402" t="s">
        <v>518</v>
      </c>
      <c r="F402" t="s">
        <v>15</v>
      </c>
      <c r="G402" s="23">
        <v>7</v>
      </c>
      <c r="H402" s="23">
        <v>11</v>
      </c>
      <c r="I402" s="23">
        <v>29</v>
      </c>
      <c r="J402" s="1">
        <v>1619.768</v>
      </c>
      <c r="K402" s="1">
        <v>231.39542857142857</v>
      </c>
      <c r="L402" s="62">
        <v>1.5714285714285714</v>
      </c>
      <c r="M402" s="62">
        <v>2.6363636363636362</v>
      </c>
      <c r="N402" s="1">
        <v>481.76799999999997</v>
      </c>
      <c r="O402" s="61">
        <v>0.29743024927026585</v>
      </c>
      <c r="P402" s="6">
        <v>252.66800000000001</v>
      </c>
      <c r="Q402" s="61">
        <v>0.15599024057766298</v>
      </c>
      <c r="R402" s="64">
        <v>377</v>
      </c>
      <c r="S402" s="64">
        <v>340</v>
      </c>
      <c r="T402" s="64">
        <v>259</v>
      </c>
    </row>
    <row r="403" spans="1:20" x14ac:dyDescent="0.25">
      <c r="A403">
        <v>2023</v>
      </c>
      <c r="B403">
        <v>116138</v>
      </c>
      <c r="C403" t="s">
        <v>46</v>
      </c>
      <c r="D403" t="s">
        <v>433</v>
      </c>
      <c r="E403" t="s">
        <v>504</v>
      </c>
      <c r="F403" t="s">
        <v>4</v>
      </c>
      <c r="G403" s="23">
        <v>296</v>
      </c>
      <c r="H403" s="23">
        <v>945</v>
      </c>
      <c r="I403" s="23">
        <v>4578</v>
      </c>
      <c r="J403" s="1">
        <v>197502.14850000001</v>
      </c>
      <c r="K403" s="1">
        <v>667.23698817567572</v>
      </c>
      <c r="L403" s="62">
        <v>3.1925675675675675</v>
      </c>
      <c r="M403" s="62">
        <v>4.8444444444444441</v>
      </c>
      <c r="N403" s="1">
        <v>20338.398499999999</v>
      </c>
      <c r="O403" s="61">
        <v>0.10297811266594904</v>
      </c>
      <c r="P403" s="6">
        <v>10200.8285</v>
      </c>
      <c r="Q403" s="61">
        <v>5.1649202692091216E-2</v>
      </c>
      <c r="R403" s="64">
        <v>26</v>
      </c>
      <c r="S403" s="64">
        <v>24</v>
      </c>
      <c r="T403" s="64">
        <v>23</v>
      </c>
    </row>
    <row r="404" spans="1:20" x14ac:dyDescent="0.25">
      <c r="A404">
        <v>2023</v>
      </c>
      <c r="B404">
        <v>117127</v>
      </c>
      <c r="C404" t="s">
        <v>297</v>
      </c>
      <c r="D404" t="s">
        <v>430</v>
      </c>
      <c r="E404" t="s">
        <v>518</v>
      </c>
      <c r="F404" t="s">
        <v>15</v>
      </c>
      <c r="G404" s="23">
        <v>32</v>
      </c>
      <c r="H404" s="23">
        <v>76</v>
      </c>
      <c r="I404" s="23">
        <v>308</v>
      </c>
      <c r="J404" s="1">
        <v>17927.135999999999</v>
      </c>
      <c r="K404" s="1">
        <v>560.22299999999996</v>
      </c>
      <c r="L404" s="62">
        <v>2.375</v>
      </c>
      <c r="M404" s="62">
        <v>4.0526315789473681</v>
      </c>
      <c r="N404" s="1">
        <v>3916.636</v>
      </c>
      <c r="O404" s="61">
        <v>0.21847527680941342</v>
      </c>
      <c r="P404" s="6">
        <v>2842.136</v>
      </c>
      <c r="Q404" s="61">
        <v>0.15853820710681282</v>
      </c>
      <c r="R404" s="64">
        <v>166</v>
      </c>
      <c r="S404" s="64">
        <v>134</v>
      </c>
      <c r="T404" s="64">
        <v>97</v>
      </c>
    </row>
    <row r="405" spans="1:20" x14ac:dyDescent="0.25">
      <c r="A405">
        <v>2023</v>
      </c>
      <c r="B405">
        <v>119707</v>
      </c>
      <c r="C405" t="s">
        <v>20</v>
      </c>
      <c r="D405" t="s">
        <v>435</v>
      </c>
      <c r="E405" t="s">
        <v>525</v>
      </c>
      <c r="F405" t="s">
        <v>15</v>
      </c>
      <c r="G405" s="23">
        <v>13</v>
      </c>
      <c r="H405" s="23">
        <v>28</v>
      </c>
      <c r="I405" s="23">
        <v>81</v>
      </c>
      <c r="J405" s="1">
        <v>3233.752</v>
      </c>
      <c r="K405" s="1">
        <v>248.75015384615384</v>
      </c>
      <c r="L405" s="62">
        <v>2.1538461538461537</v>
      </c>
      <c r="M405" s="62">
        <v>2.8928571428571428</v>
      </c>
      <c r="N405" s="1">
        <v>692.25199999999995</v>
      </c>
      <c r="O405" s="61">
        <v>0.21407083783790468</v>
      </c>
      <c r="P405" s="6">
        <v>229.65199999999999</v>
      </c>
      <c r="Q405" s="61">
        <v>7.1017196123883339E-2</v>
      </c>
      <c r="R405" s="64">
        <v>336</v>
      </c>
      <c r="S405" s="64">
        <v>310</v>
      </c>
      <c r="T405" s="64">
        <v>268</v>
      </c>
    </row>
    <row r="406" spans="1:20" x14ac:dyDescent="0.25">
      <c r="A406">
        <v>2023</v>
      </c>
      <c r="B406">
        <v>122003</v>
      </c>
      <c r="C406" t="s">
        <v>22</v>
      </c>
      <c r="D406" t="s">
        <v>433</v>
      </c>
      <c r="E406" t="s">
        <v>519</v>
      </c>
      <c r="F406" t="s">
        <v>15</v>
      </c>
      <c r="G406" s="23">
        <v>5</v>
      </c>
      <c r="H406" s="23">
        <v>17</v>
      </c>
      <c r="I406" s="23">
        <v>56</v>
      </c>
      <c r="J406" s="1">
        <v>3206.752</v>
      </c>
      <c r="K406" s="1">
        <v>641.35040000000004</v>
      </c>
      <c r="L406" s="62">
        <v>3.4</v>
      </c>
      <c r="M406" s="62">
        <v>3.2941176470588234</v>
      </c>
      <c r="N406" s="1">
        <v>375.25200000000001</v>
      </c>
      <c r="O406" s="61">
        <v>0.11701933919430003</v>
      </c>
      <c r="P406" s="6">
        <v>189.852</v>
      </c>
      <c r="Q406" s="61">
        <v>5.9203829918871187E-2</v>
      </c>
      <c r="R406" s="64">
        <v>337</v>
      </c>
      <c r="S406" s="64">
        <v>350</v>
      </c>
      <c r="T406" s="64">
        <v>276</v>
      </c>
    </row>
    <row r="407" spans="1:20" x14ac:dyDescent="0.25">
      <c r="A407">
        <v>2023</v>
      </c>
      <c r="B407">
        <v>122095</v>
      </c>
      <c r="C407" t="s">
        <v>472</v>
      </c>
      <c r="D407" t="s">
        <v>434</v>
      </c>
      <c r="E407" t="s">
        <v>526</v>
      </c>
      <c r="F407" t="s">
        <v>4</v>
      </c>
      <c r="G407" s="23">
        <v>454</v>
      </c>
      <c r="H407" s="23">
        <v>1465</v>
      </c>
      <c r="I407" s="23">
        <v>5951</v>
      </c>
      <c r="J407" s="1">
        <v>213933.894</v>
      </c>
      <c r="K407" s="1">
        <v>471.2200308370044</v>
      </c>
      <c r="L407" s="62">
        <v>3.2268722466960353</v>
      </c>
      <c r="M407" s="62">
        <v>4.0621160409556314</v>
      </c>
      <c r="N407" s="1">
        <v>-4202.8560000000298</v>
      </c>
      <c r="O407" s="61">
        <v>-1.9645582667700286E-2</v>
      </c>
      <c r="P407" s="6">
        <v>-19440.506000000001</v>
      </c>
      <c r="Q407" s="61">
        <v>-9.0871556799690667E-2</v>
      </c>
      <c r="R407" s="64">
        <v>19</v>
      </c>
      <c r="S407" s="64">
        <v>400</v>
      </c>
      <c r="T407" s="64">
        <v>405</v>
      </c>
    </row>
    <row r="408" spans="1:20" x14ac:dyDescent="0.25">
      <c r="A408">
        <v>2023</v>
      </c>
      <c r="B408">
        <v>123654</v>
      </c>
      <c r="C408" t="s">
        <v>289</v>
      </c>
      <c r="D408" t="s">
        <v>430</v>
      </c>
      <c r="E408" t="s">
        <v>507</v>
      </c>
      <c r="F408" t="s">
        <v>15</v>
      </c>
      <c r="G408" s="23">
        <v>211</v>
      </c>
      <c r="H408" s="23">
        <v>711</v>
      </c>
      <c r="I408" s="23">
        <v>3689</v>
      </c>
      <c r="J408" s="1">
        <v>147821.12150000001</v>
      </c>
      <c r="K408" s="1">
        <v>700.57403554502378</v>
      </c>
      <c r="L408" s="62">
        <v>3.3696682464454977</v>
      </c>
      <c r="M408" s="62">
        <v>5.1884669479606185</v>
      </c>
      <c r="N408" s="1">
        <v>6702.8715000000002</v>
      </c>
      <c r="O408" s="61">
        <v>4.5344477379032737E-2</v>
      </c>
      <c r="P408" s="6">
        <v>-609.22850000000506</v>
      </c>
      <c r="Q408" s="61">
        <v>-4.121390054532938E-3</v>
      </c>
      <c r="R408" s="64">
        <v>38</v>
      </c>
      <c r="S408" s="64">
        <v>92</v>
      </c>
      <c r="T408" s="64">
        <v>378</v>
      </c>
    </row>
    <row r="409" spans="1:20" x14ac:dyDescent="0.25">
      <c r="A409">
        <v>2023</v>
      </c>
      <c r="B409">
        <v>126102</v>
      </c>
      <c r="C409" t="s">
        <v>24</v>
      </c>
      <c r="D409" t="s">
        <v>433</v>
      </c>
      <c r="E409" t="s">
        <v>519</v>
      </c>
      <c r="F409" t="s">
        <v>15</v>
      </c>
      <c r="G409" s="23">
        <v>25</v>
      </c>
      <c r="H409" s="23">
        <v>73</v>
      </c>
      <c r="I409" s="23">
        <v>145</v>
      </c>
      <c r="J409" s="1">
        <v>7079.64</v>
      </c>
      <c r="K409" s="1">
        <v>283.18560000000002</v>
      </c>
      <c r="L409" s="62">
        <v>2.92</v>
      </c>
      <c r="M409" s="62">
        <v>1.9863013698630136</v>
      </c>
      <c r="N409" s="1">
        <v>1698.14</v>
      </c>
      <c r="O409" s="61">
        <v>0.23986247888310705</v>
      </c>
      <c r="P409" s="6">
        <v>788.06</v>
      </c>
      <c r="Q409" s="61">
        <v>0.11131356961653416</v>
      </c>
      <c r="R409" s="64">
        <v>268</v>
      </c>
      <c r="S409" s="64">
        <v>226</v>
      </c>
      <c r="T409" s="64">
        <v>191</v>
      </c>
    </row>
    <row r="410" spans="1:20" x14ac:dyDescent="0.25">
      <c r="A410">
        <v>2023</v>
      </c>
      <c r="B410">
        <v>126747</v>
      </c>
      <c r="C410" t="s">
        <v>299</v>
      </c>
      <c r="D410" t="s">
        <v>430</v>
      </c>
      <c r="E410" t="s">
        <v>518</v>
      </c>
      <c r="F410" t="s">
        <v>15</v>
      </c>
      <c r="G410" s="23">
        <v>52</v>
      </c>
      <c r="H410" s="23">
        <v>157</v>
      </c>
      <c r="I410" s="23">
        <v>595</v>
      </c>
      <c r="J410" s="1">
        <v>32209.64</v>
      </c>
      <c r="K410" s="1">
        <v>619.41615384615386</v>
      </c>
      <c r="L410" s="62">
        <v>3.0192307692307692</v>
      </c>
      <c r="M410" s="62">
        <v>3.7898089171974521</v>
      </c>
      <c r="N410" s="1">
        <v>7350.39</v>
      </c>
      <c r="O410" s="61">
        <v>0.22820466170997256</v>
      </c>
      <c r="P410" s="6">
        <v>5568.99</v>
      </c>
      <c r="Q410" s="61">
        <v>0.17289823791883424</v>
      </c>
      <c r="R410" s="64">
        <v>132</v>
      </c>
      <c r="S410" s="64">
        <v>82</v>
      </c>
      <c r="T410" s="64">
        <v>53</v>
      </c>
    </row>
    <row r="411" spans="1:20" x14ac:dyDescent="0.25">
      <c r="A411">
        <v>2023</v>
      </c>
      <c r="B411">
        <v>127511</v>
      </c>
      <c r="C411" t="s">
        <v>25</v>
      </c>
      <c r="D411" t="s">
        <v>433</v>
      </c>
      <c r="E411" t="s">
        <v>519</v>
      </c>
      <c r="F411" t="s">
        <v>15</v>
      </c>
      <c r="G411" s="23">
        <v>36</v>
      </c>
      <c r="H411" s="23">
        <v>36</v>
      </c>
      <c r="I411" s="23">
        <v>54</v>
      </c>
      <c r="J411" s="1">
        <v>2446.768</v>
      </c>
      <c r="K411" s="1">
        <v>67.965777777777774</v>
      </c>
      <c r="L411" s="62">
        <v>1</v>
      </c>
      <c r="M411" s="62">
        <v>1.5</v>
      </c>
      <c r="N411" s="1">
        <v>521.01800000000003</v>
      </c>
      <c r="O411" s="61">
        <v>0.21294131687188977</v>
      </c>
      <c r="P411" s="6">
        <v>-710.18200000000002</v>
      </c>
      <c r="Q411" s="61">
        <v>-0.29025310123395437</v>
      </c>
      <c r="R411" s="64">
        <v>351</v>
      </c>
      <c r="S411" s="64">
        <v>336</v>
      </c>
      <c r="T411" s="64">
        <v>382</v>
      </c>
    </row>
    <row r="412" spans="1:20" x14ac:dyDescent="0.25">
      <c r="A412">
        <v>2023</v>
      </c>
      <c r="B412">
        <v>128453</v>
      </c>
      <c r="C412" t="s">
        <v>137</v>
      </c>
      <c r="D412" t="s">
        <v>431</v>
      </c>
      <c r="E412" t="s">
        <v>501</v>
      </c>
      <c r="F412" t="s">
        <v>4</v>
      </c>
      <c r="G412" s="23">
        <v>440</v>
      </c>
      <c r="H412" s="23">
        <v>955</v>
      </c>
      <c r="I412" s="23">
        <v>4015</v>
      </c>
      <c r="J412" s="1">
        <v>173875.33799999999</v>
      </c>
      <c r="K412" s="1">
        <v>395.17122272727272</v>
      </c>
      <c r="L412" s="62">
        <v>2.1704545454545454</v>
      </c>
      <c r="M412" s="62">
        <v>4.2041884816753923</v>
      </c>
      <c r="N412" s="1">
        <v>20166.588</v>
      </c>
      <c r="O412" s="61">
        <v>0.11598302687411599</v>
      </c>
      <c r="P412" s="6">
        <v>5414.9979999999996</v>
      </c>
      <c r="Q412" s="61">
        <v>3.1142990502770439E-2</v>
      </c>
      <c r="R412" s="64">
        <v>28</v>
      </c>
      <c r="S412" s="64">
        <v>25</v>
      </c>
      <c r="T412" s="64">
        <v>55</v>
      </c>
    </row>
    <row r="413" spans="1:20" x14ac:dyDescent="0.25">
      <c r="A413">
        <v>2023</v>
      </c>
      <c r="B413">
        <v>129543</v>
      </c>
      <c r="C413" t="s">
        <v>26</v>
      </c>
      <c r="D413" t="s">
        <v>432</v>
      </c>
      <c r="E413" t="s">
        <v>498</v>
      </c>
      <c r="F413" t="s">
        <v>15</v>
      </c>
      <c r="G413" s="23">
        <v>12</v>
      </c>
      <c r="H413" s="23">
        <v>18</v>
      </c>
      <c r="I413" s="23">
        <v>75</v>
      </c>
      <c r="J413" s="1">
        <v>3391.4</v>
      </c>
      <c r="K413" s="1">
        <v>282.61666666666667</v>
      </c>
      <c r="L413" s="62">
        <v>1.5</v>
      </c>
      <c r="M413" s="62">
        <v>4.166666666666667</v>
      </c>
      <c r="N413" s="1">
        <v>751.4</v>
      </c>
      <c r="O413" s="61">
        <v>0.22156041752668512</v>
      </c>
      <c r="P413" s="6">
        <v>397.4</v>
      </c>
      <c r="Q413" s="61">
        <v>0.11717874624049064</v>
      </c>
      <c r="R413" s="64">
        <v>330</v>
      </c>
      <c r="S413" s="64">
        <v>307</v>
      </c>
      <c r="T413" s="64">
        <v>236</v>
      </c>
    </row>
    <row r="414" spans="1:20" x14ac:dyDescent="0.25">
      <c r="A414">
        <v>2023</v>
      </c>
      <c r="B414">
        <v>130897</v>
      </c>
      <c r="C414" t="s">
        <v>301</v>
      </c>
      <c r="D414" t="s">
        <v>430</v>
      </c>
      <c r="E414" t="s">
        <v>518</v>
      </c>
      <c r="F414" t="s">
        <v>15</v>
      </c>
      <c r="G414" s="23">
        <v>6</v>
      </c>
      <c r="H414" s="23">
        <v>9</v>
      </c>
      <c r="I414" s="23">
        <v>18</v>
      </c>
      <c r="J414" s="1">
        <v>559.85599999999999</v>
      </c>
      <c r="K414" s="1">
        <v>93.309333333333328</v>
      </c>
      <c r="L414" s="62">
        <v>1.5</v>
      </c>
      <c r="M414" s="62">
        <v>2</v>
      </c>
      <c r="N414" s="1">
        <v>134.35599999999999</v>
      </c>
      <c r="O414" s="61">
        <v>0.23998313852133404</v>
      </c>
      <c r="P414" s="6">
        <v>-61.543999999999997</v>
      </c>
      <c r="Q414" s="61">
        <v>-0.10992826726872625</v>
      </c>
      <c r="R414" s="64">
        <v>398</v>
      </c>
      <c r="S414" s="64">
        <v>380</v>
      </c>
      <c r="T414" s="64">
        <v>333</v>
      </c>
    </row>
    <row r="415" spans="1:20" x14ac:dyDescent="0.25">
      <c r="A415">
        <v>2023</v>
      </c>
      <c r="B415">
        <v>131289</v>
      </c>
      <c r="C415" t="s">
        <v>364</v>
      </c>
      <c r="D415" t="s">
        <v>432</v>
      </c>
      <c r="E415" t="s">
        <v>500</v>
      </c>
      <c r="F415" t="s">
        <v>15</v>
      </c>
      <c r="G415" s="23">
        <v>39</v>
      </c>
      <c r="H415" s="23">
        <v>138</v>
      </c>
      <c r="I415" s="23">
        <v>548</v>
      </c>
      <c r="J415" s="1">
        <v>26200.796399999999</v>
      </c>
      <c r="K415" s="1">
        <v>671.81529230769229</v>
      </c>
      <c r="L415" s="62">
        <v>3.5384615384615383</v>
      </c>
      <c r="M415" s="62">
        <v>3.9710144927536231</v>
      </c>
      <c r="N415" s="1">
        <v>5446.0464000000002</v>
      </c>
      <c r="O415" s="61">
        <v>0.20785804816223069</v>
      </c>
      <c r="P415" s="6">
        <v>4216.5464000000002</v>
      </c>
      <c r="Q415" s="61">
        <v>0.16093199365497152</v>
      </c>
      <c r="R415" s="64">
        <v>146</v>
      </c>
      <c r="S415" s="64">
        <v>111</v>
      </c>
      <c r="T415" s="64">
        <v>71</v>
      </c>
    </row>
    <row r="416" spans="1:20" x14ac:dyDescent="0.25">
      <c r="A416">
        <v>2023</v>
      </c>
      <c r="B416">
        <v>133279</v>
      </c>
      <c r="C416" t="s">
        <v>27</v>
      </c>
      <c r="D416" t="s">
        <v>431</v>
      </c>
      <c r="E416" t="s">
        <v>515</v>
      </c>
      <c r="F416" t="s">
        <v>15</v>
      </c>
      <c r="G416" s="23">
        <v>30</v>
      </c>
      <c r="H416" s="23">
        <v>48</v>
      </c>
      <c r="I416" s="23">
        <v>84</v>
      </c>
      <c r="J416" s="1">
        <v>3718.5279999999998</v>
      </c>
      <c r="K416" s="1">
        <v>123.95093333333332</v>
      </c>
      <c r="L416" s="62">
        <v>1.6</v>
      </c>
      <c r="M416" s="62">
        <v>1.75</v>
      </c>
      <c r="N416" s="1">
        <v>812.52800000000002</v>
      </c>
      <c r="O416" s="61">
        <v>0.21850796874462156</v>
      </c>
      <c r="P416" s="6">
        <v>-170.27199999999999</v>
      </c>
      <c r="Q416" s="61">
        <v>-4.5790162128670271E-2</v>
      </c>
      <c r="R416" s="64">
        <v>322</v>
      </c>
      <c r="S416" s="64">
        <v>296</v>
      </c>
      <c r="T416" s="64">
        <v>355</v>
      </c>
    </row>
    <row r="417" spans="1:20" x14ac:dyDescent="0.25">
      <c r="A417">
        <v>2023</v>
      </c>
      <c r="B417">
        <v>134581</v>
      </c>
      <c r="C417" t="s">
        <v>201</v>
      </c>
      <c r="D417" t="s">
        <v>430</v>
      </c>
      <c r="E417" t="s">
        <v>506</v>
      </c>
      <c r="F417" t="s">
        <v>15</v>
      </c>
      <c r="G417" s="23">
        <v>58</v>
      </c>
      <c r="H417" s="23">
        <v>447</v>
      </c>
      <c r="I417" s="23">
        <v>2245</v>
      </c>
      <c r="J417" s="1">
        <v>80538.539000000004</v>
      </c>
      <c r="K417" s="1">
        <v>1388.5955000000001</v>
      </c>
      <c r="L417" s="62">
        <v>7.7068965517241379</v>
      </c>
      <c r="M417" s="62">
        <v>5.0223713646532442</v>
      </c>
      <c r="N417" s="1">
        <v>-7700.4610000000002</v>
      </c>
      <c r="O417" s="61">
        <v>-9.5612126760829363E-2</v>
      </c>
      <c r="P417" s="6">
        <v>-9952.1910000000007</v>
      </c>
      <c r="Q417" s="61">
        <v>-0.12357054304151209</v>
      </c>
      <c r="R417" s="64">
        <v>70</v>
      </c>
      <c r="S417" s="64">
        <v>407</v>
      </c>
      <c r="T417" s="64">
        <v>400</v>
      </c>
    </row>
    <row r="418" spans="1:20" x14ac:dyDescent="0.25">
      <c r="A418">
        <v>2023</v>
      </c>
      <c r="B418">
        <v>135228</v>
      </c>
      <c r="C418" t="s">
        <v>303</v>
      </c>
      <c r="D418" t="s">
        <v>435</v>
      </c>
      <c r="E418" t="s">
        <v>525</v>
      </c>
      <c r="F418" t="s">
        <v>15</v>
      </c>
      <c r="G418" s="23">
        <v>7</v>
      </c>
      <c r="H418" s="23">
        <v>7</v>
      </c>
      <c r="I418" s="23">
        <v>13</v>
      </c>
      <c r="J418" s="1">
        <v>647.89599999999996</v>
      </c>
      <c r="K418" s="1">
        <v>92.556571428571417</v>
      </c>
      <c r="L418" s="62">
        <v>1</v>
      </c>
      <c r="M418" s="62">
        <v>1.8571428571428572</v>
      </c>
      <c r="N418" s="1">
        <v>199.89599999999999</v>
      </c>
      <c r="O418" s="61">
        <v>0.30853099880227691</v>
      </c>
      <c r="P418" s="6">
        <v>-39.503999999999998</v>
      </c>
      <c r="Q418" s="61">
        <v>-6.0972748712756368E-2</v>
      </c>
      <c r="R418" s="64">
        <v>395</v>
      </c>
      <c r="S418" s="64">
        <v>372</v>
      </c>
      <c r="T418" s="64">
        <v>326</v>
      </c>
    </row>
    <row r="419" spans="1:20" x14ac:dyDescent="0.25">
      <c r="A419">
        <v>2023</v>
      </c>
      <c r="B419">
        <v>135718</v>
      </c>
      <c r="C419" t="s">
        <v>302</v>
      </c>
      <c r="D419" t="s">
        <v>431</v>
      </c>
      <c r="E419" t="s">
        <v>501</v>
      </c>
      <c r="F419" t="s">
        <v>15</v>
      </c>
      <c r="G419" s="23">
        <v>61</v>
      </c>
      <c r="H419" s="23">
        <v>95</v>
      </c>
      <c r="I419" s="23">
        <v>567</v>
      </c>
      <c r="J419" s="1">
        <v>21310.077600000001</v>
      </c>
      <c r="K419" s="1">
        <v>349.34553442622951</v>
      </c>
      <c r="L419" s="62">
        <v>1.5573770491803278</v>
      </c>
      <c r="M419" s="62">
        <v>5.9684210526315793</v>
      </c>
      <c r="N419" s="1">
        <v>2888.0776000000001</v>
      </c>
      <c r="O419" s="61">
        <v>0.1355263764970992</v>
      </c>
      <c r="P419" s="6">
        <v>893.12759999999901</v>
      </c>
      <c r="Q419" s="61">
        <v>4.1911044002955623E-2</v>
      </c>
      <c r="R419" s="64">
        <v>157</v>
      </c>
      <c r="S419" s="64">
        <v>157</v>
      </c>
      <c r="T419" s="64">
        <v>180</v>
      </c>
    </row>
    <row r="420" spans="1:20" x14ac:dyDescent="0.25">
      <c r="A420">
        <v>2023</v>
      </c>
      <c r="B420">
        <v>136833</v>
      </c>
      <c r="C420" t="s">
        <v>28</v>
      </c>
      <c r="D420" t="s">
        <v>430</v>
      </c>
      <c r="E420" t="s">
        <v>518</v>
      </c>
      <c r="F420" t="s">
        <v>15</v>
      </c>
      <c r="G420" s="23">
        <v>44</v>
      </c>
      <c r="H420" s="23">
        <v>80</v>
      </c>
      <c r="I420" s="23">
        <v>213</v>
      </c>
      <c r="J420" s="1">
        <v>9254.2960000000003</v>
      </c>
      <c r="K420" s="1">
        <v>210.3249090909091</v>
      </c>
      <c r="L420" s="62">
        <v>1.8181818181818181</v>
      </c>
      <c r="M420" s="62">
        <v>2.6625000000000001</v>
      </c>
      <c r="N420" s="1">
        <v>2239.5459999999998</v>
      </c>
      <c r="O420" s="61">
        <v>0.24200068811285047</v>
      </c>
      <c r="P420" s="6">
        <v>787.54600000000005</v>
      </c>
      <c r="Q420" s="61">
        <v>8.5100584636583917E-2</v>
      </c>
      <c r="R420" s="64">
        <v>228</v>
      </c>
      <c r="S420" s="64">
        <v>190</v>
      </c>
      <c r="T420" s="64">
        <v>192</v>
      </c>
    </row>
    <row r="421" spans="1:20" x14ac:dyDescent="0.25">
      <c r="A421">
        <v>2023</v>
      </c>
      <c r="B421">
        <v>141109</v>
      </c>
      <c r="C421" t="s">
        <v>29</v>
      </c>
      <c r="D421" t="s">
        <v>430</v>
      </c>
      <c r="E421" t="s">
        <v>512</v>
      </c>
      <c r="F421" t="s">
        <v>15</v>
      </c>
      <c r="G421" s="23">
        <v>107</v>
      </c>
      <c r="H421" s="23">
        <v>418</v>
      </c>
      <c r="I421" s="23">
        <v>2105</v>
      </c>
      <c r="J421" s="1">
        <v>80654.364000000001</v>
      </c>
      <c r="K421" s="1">
        <v>753.77910280373828</v>
      </c>
      <c r="L421" s="62">
        <v>3.9065420560747666</v>
      </c>
      <c r="M421" s="62">
        <v>5.035885167464115</v>
      </c>
      <c r="N421" s="1">
        <v>10509.114</v>
      </c>
      <c r="O421" s="61">
        <v>0.13029814480962246</v>
      </c>
      <c r="P421" s="6">
        <v>6741.6639999999898</v>
      </c>
      <c r="Q421" s="61">
        <v>8.3587095175655837E-2</v>
      </c>
      <c r="R421" s="64">
        <v>69</v>
      </c>
      <c r="S421" s="64">
        <v>54</v>
      </c>
      <c r="T421" s="64">
        <v>44</v>
      </c>
    </row>
    <row r="422" spans="1:20" x14ac:dyDescent="0.25">
      <c r="A422">
        <v>2023</v>
      </c>
      <c r="B422">
        <v>141852</v>
      </c>
      <c r="C422" t="s">
        <v>30</v>
      </c>
      <c r="D422" t="s">
        <v>434</v>
      </c>
      <c r="E422" t="s">
        <v>523</v>
      </c>
      <c r="F422" t="s">
        <v>15</v>
      </c>
      <c r="G422" s="23">
        <v>4</v>
      </c>
      <c r="H422" s="23">
        <v>4</v>
      </c>
      <c r="I422" s="23">
        <v>24</v>
      </c>
      <c r="J422" s="1">
        <v>1663.808</v>
      </c>
      <c r="K422" s="1">
        <v>415.952</v>
      </c>
      <c r="L422" s="62">
        <v>1</v>
      </c>
      <c r="M422" s="62">
        <v>6</v>
      </c>
      <c r="N422" s="1">
        <v>366.30799999999999</v>
      </c>
      <c r="O422" s="61">
        <v>0.2201624225872216</v>
      </c>
      <c r="P422" s="6">
        <v>233.90799999999999</v>
      </c>
      <c r="Q422" s="61">
        <v>0.14058593299226832</v>
      </c>
      <c r="R422" s="64">
        <v>375</v>
      </c>
      <c r="S422" s="64">
        <v>352</v>
      </c>
      <c r="T422" s="64">
        <v>267</v>
      </c>
    </row>
    <row r="423" spans="1:20" x14ac:dyDescent="0.25">
      <c r="A423">
        <v>2023</v>
      </c>
      <c r="B423">
        <v>144503</v>
      </c>
      <c r="C423" t="s">
        <v>33</v>
      </c>
      <c r="D423" t="s">
        <v>431</v>
      </c>
      <c r="E423" t="s">
        <v>515</v>
      </c>
      <c r="F423" t="s">
        <v>15</v>
      </c>
      <c r="G423" s="23">
        <v>47</v>
      </c>
      <c r="H423" s="23">
        <v>74</v>
      </c>
      <c r="I423" s="23">
        <v>231</v>
      </c>
      <c r="J423" s="1">
        <v>13272.552</v>
      </c>
      <c r="K423" s="1">
        <v>282.39472340425533</v>
      </c>
      <c r="L423" s="62">
        <v>1.574468085106383</v>
      </c>
      <c r="M423" s="62">
        <v>3.1216216216216215</v>
      </c>
      <c r="N423" s="1">
        <v>2825.5520000000001</v>
      </c>
      <c r="O423" s="61">
        <v>0.21288686606765603</v>
      </c>
      <c r="P423" s="6">
        <v>1287.152</v>
      </c>
      <c r="Q423" s="61">
        <v>9.6978486126857902E-2</v>
      </c>
      <c r="R423" s="64">
        <v>180</v>
      </c>
      <c r="S423" s="64">
        <v>160</v>
      </c>
      <c r="T423" s="64">
        <v>139</v>
      </c>
    </row>
    <row r="424" spans="1:20" x14ac:dyDescent="0.25">
      <c r="A424">
        <v>2023</v>
      </c>
      <c r="B424">
        <v>145784</v>
      </c>
      <c r="C424" t="s">
        <v>34</v>
      </c>
      <c r="D424" t="s">
        <v>432</v>
      </c>
      <c r="E424" t="s">
        <v>498</v>
      </c>
      <c r="F424" t="s">
        <v>15</v>
      </c>
      <c r="G424" s="23">
        <v>37</v>
      </c>
      <c r="H424" s="23">
        <v>117</v>
      </c>
      <c r="I424" s="23">
        <v>345</v>
      </c>
      <c r="J424" s="1">
        <v>17105.240000000002</v>
      </c>
      <c r="K424" s="1">
        <v>462.30378378378384</v>
      </c>
      <c r="L424" s="62">
        <v>3.1621621621621623</v>
      </c>
      <c r="M424" s="62">
        <v>2.9487179487179489</v>
      </c>
      <c r="N424" s="1">
        <v>4025.99</v>
      </c>
      <c r="O424" s="61">
        <v>0.23536588787997126</v>
      </c>
      <c r="P424" s="6">
        <v>2875.99</v>
      </c>
      <c r="Q424" s="61">
        <v>0.16813502762896046</v>
      </c>
      <c r="R424" s="64">
        <v>168</v>
      </c>
      <c r="S424" s="64">
        <v>131</v>
      </c>
      <c r="T424" s="64">
        <v>95</v>
      </c>
    </row>
    <row r="425" spans="1:20" x14ac:dyDescent="0.25">
      <c r="A425">
        <v>2023</v>
      </c>
      <c r="B425">
        <v>145944</v>
      </c>
      <c r="C425" t="s">
        <v>448</v>
      </c>
      <c r="D425" t="s">
        <v>435</v>
      </c>
      <c r="E425" t="s">
        <v>521</v>
      </c>
      <c r="F425" t="s">
        <v>15</v>
      </c>
      <c r="G425" s="23">
        <v>166</v>
      </c>
      <c r="H425" s="23">
        <v>621</v>
      </c>
      <c r="I425" s="23">
        <v>2357</v>
      </c>
      <c r="J425" s="1">
        <v>115098.9194</v>
      </c>
      <c r="K425" s="1">
        <v>693.36698433734944</v>
      </c>
      <c r="L425" s="62">
        <v>3.7409638554216866</v>
      </c>
      <c r="M425" s="62">
        <v>3.7954911433172303</v>
      </c>
      <c r="N425" s="1">
        <v>26233.169399999999</v>
      </c>
      <c r="O425" s="61">
        <v>0.22791846819024089</v>
      </c>
      <c r="P425" s="6">
        <v>20021.769400000001</v>
      </c>
      <c r="Q425" s="61">
        <v>0.17395271392964964</v>
      </c>
      <c r="R425" s="64">
        <v>48</v>
      </c>
      <c r="S425" s="64">
        <v>14</v>
      </c>
      <c r="T425" s="64">
        <v>12</v>
      </c>
    </row>
    <row r="426" spans="1:20" x14ac:dyDescent="0.25">
      <c r="A426">
        <v>2023</v>
      </c>
      <c r="B426">
        <v>146932</v>
      </c>
      <c r="C426" t="s">
        <v>447</v>
      </c>
      <c r="D426" t="s">
        <v>434</v>
      </c>
      <c r="E426" t="s">
        <v>526</v>
      </c>
      <c r="F426" t="s">
        <v>15</v>
      </c>
      <c r="G426" s="23">
        <v>82</v>
      </c>
      <c r="H426" s="23">
        <v>261</v>
      </c>
      <c r="I426" s="23">
        <v>1166</v>
      </c>
      <c r="J426" s="1">
        <v>51248.637999999999</v>
      </c>
      <c r="K426" s="1">
        <v>624.98339024390248</v>
      </c>
      <c r="L426" s="62">
        <v>3.1829268292682928</v>
      </c>
      <c r="M426" s="62">
        <v>4.4674329501915713</v>
      </c>
      <c r="N426" s="1">
        <v>6623.1379999999899</v>
      </c>
      <c r="O426" s="61">
        <v>0.12923539548504664</v>
      </c>
      <c r="P426" s="6">
        <v>3714.78799999999</v>
      </c>
      <c r="Q426" s="61">
        <v>7.2485594641558862E-2</v>
      </c>
      <c r="R426" s="64">
        <v>105</v>
      </c>
      <c r="S426" s="64">
        <v>94</v>
      </c>
      <c r="T426" s="64">
        <v>82</v>
      </c>
    </row>
    <row r="427" spans="1:20" x14ac:dyDescent="0.25">
      <c r="A427">
        <v>2023</v>
      </c>
      <c r="B427">
        <v>155535</v>
      </c>
      <c r="C427" t="s">
        <v>36</v>
      </c>
      <c r="D427" t="s">
        <v>434</v>
      </c>
      <c r="E427" t="s">
        <v>522</v>
      </c>
      <c r="F427" t="s">
        <v>15</v>
      </c>
      <c r="G427" s="23">
        <v>42</v>
      </c>
      <c r="H427" s="23">
        <v>69</v>
      </c>
      <c r="I427" s="23">
        <v>186</v>
      </c>
      <c r="J427" s="1">
        <v>9743.3119999999999</v>
      </c>
      <c r="K427" s="1">
        <v>231.98361904761904</v>
      </c>
      <c r="L427" s="62">
        <v>1.6428571428571428</v>
      </c>
      <c r="M427" s="62">
        <v>2.6956521739130435</v>
      </c>
      <c r="N427" s="1">
        <v>2344.0619999999999</v>
      </c>
      <c r="O427" s="61">
        <v>0.24058164205354401</v>
      </c>
      <c r="P427" s="6">
        <v>924.16200000000094</v>
      </c>
      <c r="Q427" s="61">
        <v>9.485090901328018E-2</v>
      </c>
      <c r="R427" s="64">
        <v>217</v>
      </c>
      <c r="S427" s="64">
        <v>183</v>
      </c>
      <c r="T427" s="64">
        <v>178</v>
      </c>
    </row>
    <row r="428" spans="1:20" x14ac:dyDescent="0.25">
      <c r="A428">
        <v>2023</v>
      </c>
      <c r="B428">
        <v>160544</v>
      </c>
      <c r="C428" t="s">
        <v>37</v>
      </c>
      <c r="D428" t="s">
        <v>435</v>
      </c>
      <c r="E428" t="s">
        <v>525</v>
      </c>
      <c r="F428" t="s">
        <v>15</v>
      </c>
      <c r="G428" s="23">
        <v>34</v>
      </c>
      <c r="H428" s="23">
        <v>86</v>
      </c>
      <c r="I428" s="23">
        <v>210</v>
      </c>
      <c r="J428" s="1">
        <v>10110.32</v>
      </c>
      <c r="K428" s="1">
        <v>297.36235294117648</v>
      </c>
      <c r="L428" s="62">
        <v>2.5294117647058822</v>
      </c>
      <c r="M428" s="62">
        <v>2.441860465116279</v>
      </c>
      <c r="N428" s="1">
        <v>2308.8200000000002</v>
      </c>
      <c r="O428" s="61">
        <v>0.22836270266420847</v>
      </c>
      <c r="P428" s="6">
        <v>1084.21</v>
      </c>
      <c r="Q428" s="61">
        <v>0.1072379509253911</v>
      </c>
      <c r="R428" s="64">
        <v>209</v>
      </c>
      <c r="S428" s="64">
        <v>185</v>
      </c>
      <c r="T428" s="64">
        <v>160</v>
      </c>
    </row>
    <row r="429" spans="1:20" x14ac:dyDescent="0.25">
      <c r="A429">
        <v>2023</v>
      </c>
      <c r="B429">
        <v>160574</v>
      </c>
      <c r="C429" t="s">
        <v>451</v>
      </c>
      <c r="D429" t="s">
        <v>434</v>
      </c>
      <c r="E429" t="s">
        <v>526</v>
      </c>
      <c r="F429" t="s">
        <v>15</v>
      </c>
      <c r="G429" s="23">
        <v>23</v>
      </c>
      <c r="H429" s="23">
        <v>45</v>
      </c>
      <c r="I429" s="23">
        <v>132</v>
      </c>
      <c r="J429" s="1">
        <v>6738.9780000000001</v>
      </c>
      <c r="K429" s="1">
        <v>292.99904347826089</v>
      </c>
      <c r="L429" s="62">
        <v>1.9565217391304348</v>
      </c>
      <c r="M429" s="62">
        <v>2.9333333333333331</v>
      </c>
      <c r="N429" s="1">
        <v>949.47799999999995</v>
      </c>
      <c r="O429" s="61">
        <v>0.14089347079037801</v>
      </c>
      <c r="P429" s="6">
        <v>163.97800000000001</v>
      </c>
      <c r="Q429" s="61">
        <v>2.4332769746391814E-2</v>
      </c>
      <c r="R429" s="64">
        <v>271</v>
      </c>
      <c r="S429" s="64">
        <v>281</v>
      </c>
      <c r="T429" s="64">
        <v>284</v>
      </c>
    </row>
    <row r="430" spans="1:20" x14ac:dyDescent="0.25">
      <c r="A430">
        <v>2023</v>
      </c>
      <c r="B430">
        <v>162866</v>
      </c>
      <c r="C430" t="s">
        <v>362</v>
      </c>
      <c r="D430" t="s">
        <v>434</v>
      </c>
      <c r="E430" t="s">
        <v>523</v>
      </c>
      <c r="F430" t="s">
        <v>15</v>
      </c>
      <c r="G430" s="23">
        <v>44</v>
      </c>
      <c r="H430" s="23">
        <v>71</v>
      </c>
      <c r="I430" s="23">
        <v>170</v>
      </c>
      <c r="J430" s="1">
        <v>8635.44</v>
      </c>
      <c r="K430" s="1">
        <v>196.26000000000002</v>
      </c>
      <c r="L430" s="62">
        <v>1.6136363636363635</v>
      </c>
      <c r="M430" s="62">
        <v>2.3943661971830985</v>
      </c>
      <c r="N430" s="1">
        <v>1789.19</v>
      </c>
      <c r="O430" s="61">
        <v>0.20719152700962545</v>
      </c>
      <c r="P430" s="6">
        <v>303.090000000001</v>
      </c>
      <c r="Q430" s="61">
        <v>3.5098385258886748E-2</v>
      </c>
      <c r="R430" s="64">
        <v>246</v>
      </c>
      <c r="S430" s="64">
        <v>220</v>
      </c>
      <c r="T430" s="64">
        <v>252</v>
      </c>
    </row>
    <row r="431" spans="1:20" x14ac:dyDescent="0.25">
      <c r="A431">
        <v>2023</v>
      </c>
      <c r="B431">
        <v>166523</v>
      </c>
      <c r="C431" t="s">
        <v>38</v>
      </c>
      <c r="D431" t="s">
        <v>431</v>
      </c>
      <c r="E431" t="s">
        <v>524</v>
      </c>
      <c r="F431" t="s">
        <v>15</v>
      </c>
      <c r="G431" s="23">
        <v>22</v>
      </c>
      <c r="H431" s="23">
        <v>40</v>
      </c>
      <c r="I431" s="23">
        <v>98</v>
      </c>
      <c r="J431" s="1">
        <v>5724.8159999999998</v>
      </c>
      <c r="K431" s="1">
        <v>260.21890909090911</v>
      </c>
      <c r="L431" s="62">
        <v>1.8181818181818181</v>
      </c>
      <c r="M431" s="62">
        <v>2.4500000000000002</v>
      </c>
      <c r="N431" s="1">
        <v>1155.316</v>
      </c>
      <c r="O431" s="61">
        <v>0.20180840746672035</v>
      </c>
      <c r="P431" s="6">
        <v>429.31599999999997</v>
      </c>
      <c r="Q431" s="61">
        <v>7.4992104549735747E-2</v>
      </c>
      <c r="R431" s="64">
        <v>286</v>
      </c>
      <c r="S431" s="64">
        <v>256</v>
      </c>
      <c r="T431" s="64">
        <v>230</v>
      </c>
    </row>
    <row r="432" spans="1:20" x14ac:dyDescent="0.25">
      <c r="A432">
        <v>2023</v>
      </c>
      <c r="B432">
        <v>167210</v>
      </c>
      <c r="C432" t="s">
        <v>39</v>
      </c>
      <c r="D432" t="s">
        <v>433</v>
      </c>
      <c r="E432" t="s">
        <v>519</v>
      </c>
      <c r="F432" t="s">
        <v>15</v>
      </c>
      <c r="G432" s="23">
        <v>34</v>
      </c>
      <c r="H432" s="23">
        <v>81</v>
      </c>
      <c r="I432" s="23">
        <v>182</v>
      </c>
      <c r="J432" s="1">
        <v>9072.1440000000002</v>
      </c>
      <c r="K432" s="1">
        <v>266.82776470588237</v>
      </c>
      <c r="L432" s="62">
        <v>2.3823529411764706</v>
      </c>
      <c r="M432" s="62">
        <v>2.2469135802469138</v>
      </c>
      <c r="N432" s="1">
        <v>2226.1439999999998</v>
      </c>
      <c r="O432" s="61">
        <v>0.24538234842833179</v>
      </c>
      <c r="P432" s="6">
        <v>1006.944</v>
      </c>
      <c r="Q432" s="61">
        <v>0.11099294720189626</v>
      </c>
      <c r="R432" s="64">
        <v>234</v>
      </c>
      <c r="S432" s="64">
        <v>192</v>
      </c>
      <c r="T432" s="64">
        <v>167</v>
      </c>
    </row>
    <row r="433" spans="1:20" x14ac:dyDescent="0.25">
      <c r="A433">
        <v>2023</v>
      </c>
      <c r="B433">
        <v>167223</v>
      </c>
      <c r="C433" t="s">
        <v>40</v>
      </c>
      <c r="D433" t="s">
        <v>431</v>
      </c>
      <c r="E433" t="s">
        <v>516</v>
      </c>
      <c r="F433" t="s">
        <v>15</v>
      </c>
      <c r="G433" s="23">
        <v>111</v>
      </c>
      <c r="H433" s="23">
        <v>424</v>
      </c>
      <c r="I433" s="23">
        <v>1579</v>
      </c>
      <c r="J433" s="1">
        <v>78367.111199999999</v>
      </c>
      <c r="K433" s="1">
        <v>706.01001081081085</v>
      </c>
      <c r="L433" s="62">
        <v>3.8198198198198199</v>
      </c>
      <c r="M433" s="62">
        <v>3.7240566037735849</v>
      </c>
      <c r="N433" s="1">
        <v>10273.611199999999</v>
      </c>
      <c r="O433" s="61">
        <v>0.13109595393634976</v>
      </c>
      <c r="P433" s="6">
        <v>6373.3611999999903</v>
      </c>
      <c r="Q433" s="61">
        <v>8.1326989120915696E-2</v>
      </c>
      <c r="R433" s="64">
        <v>73</v>
      </c>
      <c r="S433" s="64">
        <v>56</v>
      </c>
      <c r="T433" s="64">
        <v>46</v>
      </c>
    </row>
    <row r="434" spans="1:20" x14ac:dyDescent="0.25">
      <c r="A434">
        <v>2023</v>
      </c>
      <c r="B434">
        <v>167602</v>
      </c>
      <c r="C434" t="s">
        <v>9</v>
      </c>
      <c r="D434" t="s">
        <v>432</v>
      </c>
      <c r="E434" t="s">
        <v>496</v>
      </c>
      <c r="F434" t="s">
        <v>4</v>
      </c>
      <c r="G434" s="23">
        <v>153</v>
      </c>
      <c r="H434" s="23">
        <v>692</v>
      </c>
      <c r="I434" s="23">
        <v>4347</v>
      </c>
      <c r="J434" s="1">
        <v>159057.3818</v>
      </c>
      <c r="K434" s="1">
        <v>1039.5907307189543</v>
      </c>
      <c r="L434" s="62">
        <v>4.522875816993464</v>
      </c>
      <c r="M434" s="62">
        <v>6.2817919075144513</v>
      </c>
      <c r="N434" s="1">
        <v>-552.61820000001001</v>
      </c>
      <c r="O434" s="61">
        <v>-3.4743323053995473E-3</v>
      </c>
      <c r="P434" s="6">
        <v>-5778.7182000000103</v>
      </c>
      <c r="Q434" s="61">
        <v>-3.6331028051663869E-2</v>
      </c>
      <c r="R434" s="64">
        <v>34</v>
      </c>
      <c r="S434" s="64">
        <v>397</v>
      </c>
      <c r="T434" s="64">
        <v>398</v>
      </c>
    </row>
    <row r="435" spans="1:20" x14ac:dyDescent="0.25">
      <c r="A435">
        <v>2023</v>
      </c>
      <c r="B435">
        <v>169318</v>
      </c>
      <c r="C435" t="s">
        <v>42</v>
      </c>
      <c r="D435" t="s">
        <v>433</v>
      </c>
      <c r="E435" t="s">
        <v>504</v>
      </c>
      <c r="F435" t="s">
        <v>15</v>
      </c>
      <c r="G435" s="23">
        <v>20</v>
      </c>
      <c r="H435" s="23">
        <v>29</v>
      </c>
      <c r="I435" s="23">
        <v>38</v>
      </c>
      <c r="J435" s="1">
        <v>2226.8960000000002</v>
      </c>
      <c r="K435" s="1">
        <v>111.34480000000001</v>
      </c>
      <c r="L435" s="62">
        <v>1.45</v>
      </c>
      <c r="M435" s="62">
        <v>1.3103448275862069</v>
      </c>
      <c r="N435" s="1">
        <v>507.39600000000002</v>
      </c>
      <c r="O435" s="61">
        <v>0.22784898800842068</v>
      </c>
      <c r="P435" s="6">
        <v>-187.404</v>
      </c>
      <c r="Q435" s="61">
        <v>-8.4154805612835074E-2</v>
      </c>
      <c r="R435" s="64">
        <v>355</v>
      </c>
      <c r="S435" s="64">
        <v>338</v>
      </c>
      <c r="T435" s="64">
        <v>357</v>
      </c>
    </row>
    <row r="436" spans="1:20" x14ac:dyDescent="0.25">
      <c r="A436">
        <v>2023</v>
      </c>
      <c r="B436">
        <v>173044</v>
      </c>
      <c r="C436" t="s">
        <v>43</v>
      </c>
      <c r="D436" t="s">
        <v>434</v>
      </c>
      <c r="E436" t="s">
        <v>523</v>
      </c>
      <c r="F436" t="s">
        <v>15</v>
      </c>
      <c r="G436" s="23">
        <v>28</v>
      </c>
      <c r="H436" s="23">
        <v>69</v>
      </c>
      <c r="I436" s="23">
        <v>186</v>
      </c>
      <c r="J436" s="1">
        <v>8039.3119999999999</v>
      </c>
      <c r="K436" s="1">
        <v>287.11828571428572</v>
      </c>
      <c r="L436" s="62">
        <v>2.4642857142857144</v>
      </c>
      <c r="M436" s="62">
        <v>2.6956521739130435</v>
      </c>
      <c r="N436" s="1">
        <v>1986.8119999999999</v>
      </c>
      <c r="O436" s="61">
        <v>0.24713706844565803</v>
      </c>
      <c r="P436" s="6">
        <v>1017.112</v>
      </c>
      <c r="Q436" s="61">
        <v>0.12651729401719947</v>
      </c>
      <c r="R436" s="64">
        <v>254</v>
      </c>
      <c r="S436" s="64">
        <v>203</v>
      </c>
      <c r="T436" s="64">
        <v>165</v>
      </c>
    </row>
    <row r="437" spans="1:20" x14ac:dyDescent="0.25">
      <c r="A437">
        <v>2023</v>
      </c>
      <c r="B437">
        <v>178150</v>
      </c>
      <c r="C437" t="s">
        <v>44</v>
      </c>
      <c r="D437" t="s">
        <v>434</v>
      </c>
      <c r="E437" t="s">
        <v>523</v>
      </c>
      <c r="F437" t="s">
        <v>15</v>
      </c>
      <c r="G437" s="23">
        <v>22</v>
      </c>
      <c r="H437" s="23">
        <v>52</v>
      </c>
      <c r="I437" s="23">
        <v>124</v>
      </c>
      <c r="J437" s="1">
        <v>5429.4080000000004</v>
      </c>
      <c r="K437" s="1">
        <v>246.79127272727274</v>
      </c>
      <c r="L437" s="62">
        <v>2.3636363636363638</v>
      </c>
      <c r="M437" s="62">
        <v>2.3846153846153846</v>
      </c>
      <c r="N437" s="1">
        <v>1352.4079999999999</v>
      </c>
      <c r="O437" s="61">
        <v>0.24908940348561018</v>
      </c>
      <c r="P437" s="6">
        <v>591.75800000000004</v>
      </c>
      <c r="Q437" s="61">
        <v>0.10899125650531329</v>
      </c>
      <c r="R437" s="64">
        <v>295</v>
      </c>
      <c r="S437" s="64">
        <v>246</v>
      </c>
      <c r="T437" s="64">
        <v>209</v>
      </c>
    </row>
    <row r="438" spans="1:20" x14ac:dyDescent="0.25">
      <c r="A438">
        <v>2023</v>
      </c>
      <c r="B438">
        <v>178362</v>
      </c>
      <c r="C438" t="s">
        <v>45</v>
      </c>
      <c r="D438" t="s">
        <v>432</v>
      </c>
      <c r="E438" t="s">
        <v>497</v>
      </c>
      <c r="F438" t="s">
        <v>15</v>
      </c>
      <c r="G438" s="23">
        <v>247</v>
      </c>
      <c r="H438" s="23">
        <v>310</v>
      </c>
      <c r="I438" s="23">
        <v>1274</v>
      </c>
      <c r="J438" s="1">
        <v>50902.3253999999</v>
      </c>
      <c r="K438" s="1">
        <v>206.0822890688255</v>
      </c>
      <c r="L438" s="62">
        <v>1.2550607287449393</v>
      </c>
      <c r="M438" s="62">
        <v>4.1096774193548384</v>
      </c>
      <c r="N438" s="1">
        <v>5241.8253999999997</v>
      </c>
      <c r="O438" s="61">
        <v>0.10297811266594925</v>
      </c>
      <c r="P438" s="6">
        <v>-1984.1746000000001</v>
      </c>
      <c r="Q438" s="61">
        <v>-3.8980038424727921E-2</v>
      </c>
      <c r="R438" s="64">
        <v>106</v>
      </c>
      <c r="S438" s="64">
        <v>114</v>
      </c>
      <c r="T438" s="64">
        <v>393</v>
      </c>
    </row>
    <row r="439" spans="1:20" x14ac:dyDescent="0.25">
      <c r="A439">
        <v>2023</v>
      </c>
      <c r="B439">
        <v>178828</v>
      </c>
      <c r="C439" t="s">
        <v>49</v>
      </c>
      <c r="D439" t="s">
        <v>431</v>
      </c>
      <c r="E439" t="s">
        <v>524</v>
      </c>
      <c r="F439" t="s">
        <v>15</v>
      </c>
      <c r="G439" s="23">
        <v>15</v>
      </c>
      <c r="H439" s="23">
        <v>42</v>
      </c>
      <c r="I439" s="23">
        <v>118</v>
      </c>
      <c r="J439" s="1">
        <v>5863.8559999999998</v>
      </c>
      <c r="K439" s="1">
        <v>390.9237333333333</v>
      </c>
      <c r="L439" s="62">
        <v>2.8</v>
      </c>
      <c r="M439" s="62">
        <v>2.8095238095238093</v>
      </c>
      <c r="N439" s="1">
        <v>1210.856</v>
      </c>
      <c r="O439" s="61">
        <v>0.20649483889099596</v>
      </c>
      <c r="P439" s="6">
        <v>699.65599999999995</v>
      </c>
      <c r="Q439" s="61">
        <v>0.11931670900513246</v>
      </c>
      <c r="R439" s="64">
        <v>285</v>
      </c>
      <c r="S439" s="64">
        <v>253</v>
      </c>
      <c r="T439" s="64">
        <v>202</v>
      </c>
    </row>
    <row r="440" spans="1:20" x14ac:dyDescent="0.25">
      <c r="A440">
        <v>2023</v>
      </c>
      <c r="B440">
        <v>181012</v>
      </c>
      <c r="C440" t="s">
        <v>51</v>
      </c>
      <c r="D440" t="s">
        <v>432</v>
      </c>
      <c r="E440" t="s">
        <v>510</v>
      </c>
      <c r="F440" t="s">
        <v>15</v>
      </c>
      <c r="G440" s="23">
        <v>48</v>
      </c>
      <c r="H440" s="23">
        <v>164</v>
      </c>
      <c r="I440" s="23">
        <v>564</v>
      </c>
      <c r="J440" s="1">
        <v>32518.6512</v>
      </c>
      <c r="K440" s="1">
        <v>677.47190000000001</v>
      </c>
      <c r="L440" s="62">
        <v>3.4166666666666665</v>
      </c>
      <c r="M440" s="62">
        <v>3.4390243902439024</v>
      </c>
      <c r="N440" s="1">
        <v>11292.6512</v>
      </c>
      <c r="O440" s="61">
        <v>0.34726690017204648</v>
      </c>
      <c r="P440" s="6">
        <v>9786.1512000000002</v>
      </c>
      <c r="Q440" s="61">
        <v>0.30093964044855587</v>
      </c>
      <c r="R440" s="64">
        <v>131</v>
      </c>
      <c r="S440" s="64">
        <v>50</v>
      </c>
      <c r="T440" s="64">
        <v>25</v>
      </c>
    </row>
    <row r="441" spans="1:20" x14ac:dyDescent="0.25">
      <c r="A441">
        <v>2023</v>
      </c>
      <c r="B441">
        <v>185163</v>
      </c>
      <c r="C441" t="s">
        <v>53</v>
      </c>
      <c r="D441" t="s">
        <v>431</v>
      </c>
      <c r="E441" t="s">
        <v>515</v>
      </c>
      <c r="F441" t="s">
        <v>15</v>
      </c>
      <c r="G441" s="23">
        <v>33</v>
      </c>
      <c r="H441" s="23">
        <v>93</v>
      </c>
      <c r="I441" s="23">
        <v>210</v>
      </c>
      <c r="J441" s="1">
        <v>10089.52</v>
      </c>
      <c r="K441" s="1">
        <v>305.74303030303031</v>
      </c>
      <c r="L441" s="62">
        <v>2.8181818181818183</v>
      </c>
      <c r="M441" s="62">
        <v>2.2580645161290325</v>
      </c>
      <c r="N441" s="1">
        <v>2404.52</v>
      </c>
      <c r="O441" s="61">
        <v>0.23831857214218316</v>
      </c>
      <c r="P441" s="6">
        <v>1280.32</v>
      </c>
      <c r="Q441" s="61">
        <v>0.12689602676836956</v>
      </c>
      <c r="R441" s="64">
        <v>210</v>
      </c>
      <c r="S441" s="64">
        <v>178</v>
      </c>
      <c r="T441" s="64">
        <v>143</v>
      </c>
    </row>
    <row r="442" spans="1:20" x14ac:dyDescent="0.25">
      <c r="A442">
        <v>2023</v>
      </c>
      <c r="B442">
        <v>186360</v>
      </c>
      <c r="C442" t="s">
        <v>54</v>
      </c>
      <c r="D442" t="s">
        <v>432</v>
      </c>
      <c r="E442" t="s">
        <v>498</v>
      </c>
      <c r="F442" t="s">
        <v>15</v>
      </c>
      <c r="G442" s="23">
        <v>2</v>
      </c>
      <c r="H442" s="23">
        <v>2</v>
      </c>
      <c r="I442" s="23">
        <v>2</v>
      </c>
      <c r="J442" s="1">
        <v>55.985999999999997</v>
      </c>
      <c r="K442" s="1">
        <v>27.992999999999999</v>
      </c>
      <c r="L442" s="62">
        <v>1</v>
      </c>
      <c r="M442" s="62">
        <v>1</v>
      </c>
      <c r="N442" s="1">
        <v>15.486000000000001</v>
      </c>
      <c r="O442" s="61">
        <v>0.27660486550208985</v>
      </c>
      <c r="P442" s="6">
        <v>-42.514000000000003</v>
      </c>
      <c r="Q442" s="61">
        <v>-0.7593684135319545</v>
      </c>
      <c r="R442" s="64">
        <v>407</v>
      </c>
      <c r="S442" s="64">
        <v>391</v>
      </c>
      <c r="T442" s="64">
        <v>327</v>
      </c>
    </row>
    <row r="443" spans="1:20" x14ac:dyDescent="0.25">
      <c r="A443">
        <v>2023</v>
      </c>
      <c r="B443">
        <v>187782</v>
      </c>
      <c r="C443" t="s">
        <v>382</v>
      </c>
      <c r="D443" t="s">
        <v>435</v>
      </c>
      <c r="E443" t="s">
        <v>521</v>
      </c>
      <c r="F443" t="s">
        <v>15</v>
      </c>
      <c r="G443" s="23">
        <v>17</v>
      </c>
      <c r="H443" s="23">
        <v>49</v>
      </c>
      <c r="I443" s="23">
        <v>133</v>
      </c>
      <c r="J443" s="1">
        <v>5921.7690000000002</v>
      </c>
      <c r="K443" s="1">
        <v>348.33935294117646</v>
      </c>
      <c r="L443" s="62">
        <v>2.8823529411764706</v>
      </c>
      <c r="M443" s="62">
        <v>2.7142857142857144</v>
      </c>
      <c r="N443" s="1">
        <v>918.76900000000001</v>
      </c>
      <c r="O443" s="61">
        <v>0.15515110434061172</v>
      </c>
      <c r="P443" s="6">
        <v>298.96899999999999</v>
      </c>
      <c r="Q443" s="61">
        <v>5.0486434036856216E-2</v>
      </c>
      <c r="R443" s="64">
        <v>284</v>
      </c>
      <c r="S443" s="64">
        <v>283</v>
      </c>
      <c r="T443" s="64">
        <v>253</v>
      </c>
    </row>
    <row r="444" spans="1:20" x14ac:dyDescent="0.25">
      <c r="A444">
        <v>2023</v>
      </c>
      <c r="B444">
        <v>188132</v>
      </c>
      <c r="C444" t="s">
        <v>55</v>
      </c>
      <c r="D444" t="s">
        <v>431</v>
      </c>
      <c r="E444" t="s">
        <v>495</v>
      </c>
      <c r="F444" t="s">
        <v>4</v>
      </c>
      <c r="G444" s="23">
        <v>140</v>
      </c>
      <c r="H444" s="23">
        <v>310</v>
      </c>
      <c r="I444" s="23">
        <v>1597</v>
      </c>
      <c r="J444" s="1">
        <v>70208.406000000003</v>
      </c>
      <c r="K444" s="1">
        <v>501.48861428571428</v>
      </c>
      <c r="L444" s="62">
        <v>2.2142857142857144</v>
      </c>
      <c r="M444" s="62">
        <v>5.1516129032258062</v>
      </c>
      <c r="N444" s="1">
        <v>9891.9060000000009</v>
      </c>
      <c r="O444" s="61">
        <v>0.14089347079037801</v>
      </c>
      <c r="P444" s="6">
        <v>4936.86599999999</v>
      </c>
      <c r="Q444" s="61">
        <v>7.0317306449031045E-2</v>
      </c>
      <c r="R444" s="64">
        <v>80</v>
      </c>
      <c r="S444" s="64">
        <v>58</v>
      </c>
      <c r="T444" s="64">
        <v>61</v>
      </c>
    </row>
    <row r="445" spans="1:20" x14ac:dyDescent="0.25">
      <c r="A445">
        <v>2023</v>
      </c>
      <c r="B445">
        <v>190859</v>
      </c>
      <c r="C445" t="s">
        <v>23</v>
      </c>
      <c r="D445" t="s">
        <v>434</v>
      </c>
      <c r="E445" t="s">
        <v>513</v>
      </c>
      <c r="F445" t="s">
        <v>15</v>
      </c>
      <c r="G445" s="23">
        <v>246</v>
      </c>
      <c r="H445" s="23">
        <v>717</v>
      </c>
      <c r="I445" s="23">
        <v>3932</v>
      </c>
      <c r="J445" s="1">
        <v>168336.29519999999</v>
      </c>
      <c r="K445" s="1">
        <v>684.29388292682927</v>
      </c>
      <c r="L445" s="62">
        <v>2.9146341463414633</v>
      </c>
      <c r="M445" s="62">
        <v>5.4839609483960947</v>
      </c>
      <c r="N445" s="1">
        <v>10363.0452</v>
      </c>
      <c r="O445" s="61">
        <v>6.1561561561561569E-2</v>
      </c>
      <c r="P445" s="6">
        <v>1710.59519999998</v>
      </c>
      <c r="Q445" s="61">
        <v>1.0161772884259009E-2</v>
      </c>
      <c r="R445" s="64">
        <v>31</v>
      </c>
      <c r="S445" s="64">
        <v>55</v>
      </c>
      <c r="T445" s="64">
        <v>124</v>
      </c>
    </row>
    <row r="446" spans="1:20" x14ac:dyDescent="0.25">
      <c r="A446">
        <v>2023</v>
      </c>
      <c r="B446">
        <v>192425</v>
      </c>
      <c r="C446" t="s">
        <v>56</v>
      </c>
      <c r="D446" t="s">
        <v>434</v>
      </c>
      <c r="E446" t="s">
        <v>522</v>
      </c>
      <c r="F446" t="s">
        <v>15</v>
      </c>
      <c r="G446" s="23">
        <v>18</v>
      </c>
      <c r="H446" s="23">
        <v>37</v>
      </c>
      <c r="I446" s="23">
        <v>99</v>
      </c>
      <c r="J446" s="1">
        <v>4953.6080000000002</v>
      </c>
      <c r="K446" s="1">
        <v>275.20044444444443</v>
      </c>
      <c r="L446" s="62">
        <v>2.0555555555555554</v>
      </c>
      <c r="M446" s="62">
        <v>2.6756756756756759</v>
      </c>
      <c r="N446" s="1">
        <v>1205.6079999999999</v>
      </c>
      <c r="O446" s="61">
        <v>0.2433797749034643</v>
      </c>
      <c r="P446" s="6">
        <v>588.90800000000002</v>
      </c>
      <c r="Q446" s="61">
        <v>0.11888465942399963</v>
      </c>
      <c r="R446" s="64">
        <v>304</v>
      </c>
      <c r="S446" s="64">
        <v>254</v>
      </c>
      <c r="T446" s="64">
        <v>210</v>
      </c>
    </row>
    <row r="447" spans="1:20" x14ac:dyDescent="0.25">
      <c r="A447">
        <v>2023</v>
      </c>
      <c r="B447">
        <v>193040</v>
      </c>
      <c r="C447" t="s">
        <v>394</v>
      </c>
      <c r="D447" t="s">
        <v>432</v>
      </c>
      <c r="E447" t="s">
        <v>500</v>
      </c>
      <c r="F447" t="s">
        <v>15</v>
      </c>
      <c r="G447" s="23">
        <v>56</v>
      </c>
      <c r="H447" s="23">
        <v>212</v>
      </c>
      <c r="I447" s="23">
        <v>863</v>
      </c>
      <c r="J447" s="1">
        <v>35234.052000000003</v>
      </c>
      <c r="K447" s="1">
        <v>629.17950000000008</v>
      </c>
      <c r="L447" s="62">
        <v>3.7857142857142856</v>
      </c>
      <c r="M447" s="62">
        <v>4.0707547169811322</v>
      </c>
      <c r="N447" s="1">
        <v>4086.5520000000001</v>
      </c>
      <c r="O447" s="61">
        <v>0.11598302687411598</v>
      </c>
      <c r="P447" s="6">
        <v>2310.5520000000001</v>
      </c>
      <c r="Q447" s="61">
        <v>6.5577243287260861E-2</v>
      </c>
      <c r="R447" s="64">
        <v>125</v>
      </c>
      <c r="S447" s="64">
        <v>129</v>
      </c>
      <c r="T447" s="64">
        <v>110</v>
      </c>
    </row>
    <row r="448" spans="1:20" x14ac:dyDescent="0.25">
      <c r="A448">
        <v>2023</v>
      </c>
      <c r="B448">
        <v>202854</v>
      </c>
      <c r="C448" t="s">
        <v>57</v>
      </c>
      <c r="D448" t="s">
        <v>431</v>
      </c>
      <c r="E448" t="s">
        <v>501</v>
      </c>
      <c r="F448" t="s">
        <v>15</v>
      </c>
      <c r="G448" s="23">
        <v>87</v>
      </c>
      <c r="H448" s="23">
        <v>271</v>
      </c>
      <c r="I448" s="23">
        <v>1160</v>
      </c>
      <c r="J448" s="1">
        <v>43684.480000000003</v>
      </c>
      <c r="K448" s="1">
        <v>502.12045977011496</v>
      </c>
      <c r="L448" s="62">
        <v>3.1149425287356323</v>
      </c>
      <c r="M448" s="62">
        <v>4.280442804428044</v>
      </c>
      <c r="N448" s="1">
        <v>5925.23</v>
      </c>
      <c r="O448" s="61">
        <v>0.13563695848044888</v>
      </c>
      <c r="P448" s="6">
        <v>2936.1799999999898</v>
      </c>
      <c r="Q448" s="61">
        <v>6.7213344418887197E-2</v>
      </c>
      <c r="R448" s="64">
        <v>114</v>
      </c>
      <c r="S448" s="64">
        <v>104</v>
      </c>
      <c r="T448" s="64">
        <v>94</v>
      </c>
    </row>
    <row r="449" spans="1:20" x14ac:dyDescent="0.25">
      <c r="A449">
        <v>2023</v>
      </c>
      <c r="B449">
        <v>203761</v>
      </c>
      <c r="C449" t="s">
        <v>58</v>
      </c>
      <c r="D449" t="s">
        <v>433</v>
      </c>
      <c r="E449" t="s">
        <v>502</v>
      </c>
      <c r="F449" t="s">
        <v>15</v>
      </c>
      <c r="G449" s="23">
        <v>91</v>
      </c>
      <c r="H449" s="23">
        <v>253</v>
      </c>
      <c r="I449" s="23">
        <v>763</v>
      </c>
      <c r="J449" s="1">
        <v>36612.455999999998</v>
      </c>
      <c r="K449" s="1">
        <v>402.33468131868131</v>
      </c>
      <c r="L449" s="62">
        <v>2.7802197802197801</v>
      </c>
      <c r="M449" s="62">
        <v>3.0158102766798418</v>
      </c>
      <c r="N449" s="1">
        <v>5158.4560000000001</v>
      </c>
      <c r="O449" s="61">
        <v>0.14089347079037801</v>
      </c>
      <c r="P449" s="6">
        <v>1853.7460000000001</v>
      </c>
      <c r="Q449" s="61">
        <v>5.0631566481090483E-2</v>
      </c>
      <c r="R449" s="64">
        <v>124</v>
      </c>
      <c r="S449" s="64">
        <v>117</v>
      </c>
      <c r="T449" s="64">
        <v>121</v>
      </c>
    </row>
    <row r="450" spans="1:20" x14ac:dyDescent="0.25">
      <c r="A450">
        <v>2023</v>
      </c>
      <c r="B450">
        <v>205478</v>
      </c>
      <c r="C450" t="s">
        <v>13</v>
      </c>
      <c r="D450" t="s">
        <v>432</v>
      </c>
      <c r="E450" t="s">
        <v>494</v>
      </c>
      <c r="F450" t="s">
        <v>4</v>
      </c>
      <c r="G450" s="23">
        <v>729</v>
      </c>
      <c r="H450" s="23">
        <v>2149</v>
      </c>
      <c r="I450" s="23">
        <v>14563</v>
      </c>
      <c r="J450" s="1">
        <v>593279.61579999898</v>
      </c>
      <c r="K450" s="1">
        <v>813.82663347050618</v>
      </c>
      <c r="L450" s="62">
        <v>2.9478737997256514</v>
      </c>
      <c r="M450" s="62">
        <v>6.7766402978129365</v>
      </c>
      <c r="N450" s="1">
        <v>53148.8658</v>
      </c>
      <c r="O450" s="61">
        <v>8.9584850691915671E-2</v>
      </c>
      <c r="P450" s="6">
        <v>29032.715800000002</v>
      </c>
      <c r="Q450" s="61">
        <v>4.8935973909791715E-2</v>
      </c>
      <c r="R450" s="64">
        <v>4</v>
      </c>
      <c r="S450" s="64">
        <v>1</v>
      </c>
      <c r="T450" s="64">
        <v>5</v>
      </c>
    </row>
    <row r="451" spans="1:20" x14ac:dyDescent="0.25">
      <c r="A451">
        <v>2023</v>
      </c>
      <c r="B451">
        <v>206200</v>
      </c>
      <c r="C451" t="s">
        <v>367</v>
      </c>
      <c r="D451" t="s">
        <v>430</v>
      </c>
      <c r="E451" t="s">
        <v>507</v>
      </c>
      <c r="F451" t="s">
        <v>15</v>
      </c>
      <c r="G451" s="23">
        <v>144</v>
      </c>
      <c r="H451" s="23">
        <v>1009</v>
      </c>
      <c r="I451" s="23">
        <v>4785</v>
      </c>
      <c r="J451" s="1">
        <v>162393.69</v>
      </c>
      <c r="K451" s="1">
        <v>1127.7339583333332</v>
      </c>
      <c r="L451" s="62">
        <v>7.0069444444444446</v>
      </c>
      <c r="M451" s="62">
        <v>4.7423191278493562</v>
      </c>
      <c r="N451" s="1">
        <v>-6462.5600000000204</v>
      </c>
      <c r="O451" s="61">
        <v>-3.9795634916603102E-2</v>
      </c>
      <c r="P451" s="6">
        <v>-11990.26</v>
      </c>
      <c r="Q451" s="61">
        <v>-7.3834519062902018E-2</v>
      </c>
      <c r="R451" s="64">
        <v>33</v>
      </c>
      <c r="S451" s="64">
        <v>405</v>
      </c>
      <c r="T451" s="64">
        <v>403</v>
      </c>
    </row>
    <row r="452" spans="1:20" x14ac:dyDescent="0.25">
      <c r="A452">
        <v>2023</v>
      </c>
      <c r="B452">
        <v>206748</v>
      </c>
      <c r="C452" t="s">
        <v>59</v>
      </c>
      <c r="D452" t="s">
        <v>433</v>
      </c>
      <c r="E452" t="s">
        <v>504</v>
      </c>
      <c r="F452" t="s">
        <v>15</v>
      </c>
      <c r="G452" s="23">
        <v>24</v>
      </c>
      <c r="H452" s="23">
        <v>42</v>
      </c>
      <c r="I452" s="23">
        <v>147</v>
      </c>
      <c r="J452" s="1">
        <v>7402.0240000000003</v>
      </c>
      <c r="K452" s="1">
        <v>308.41766666666666</v>
      </c>
      <c r="L452" s="62">
        <v>1.75</v>
      </c>
      <c r="M452" s="62">
        <v>3.5</v>
      </c>
      <c r="N452" s="1">
        <v>1424.7739999999999</v>
      </c>
      <c r="O452" s="61">
        <v>0.19248437994797096</v>
      </c>
      <c r="P452" s="6">
        <v>582.373999999999</v>
      </c>
      <c r="Q452" s="61">
        <v>7.8677669783291562E-2</v>
      </c>
      <c r="R452" s="64">
        <v>261</v>
      </c>
      <c r="S452" s="64">
        <v>244</v>
      </c>
      <c r="T452" s="64">
        <v>211</v>
      </c>
    </row>
    <row r="453" spans="1:20" x14ac:dyDescent="0.25">
      <c r="A453">
        <v>2023</v>
      </c>
      <c r="B453">
        <v>209666</v>
      </c>
      <c r="C453" t="s">
        <v>61</v>
      </c>
      <c r="D453" t="s">
        <v>433</v>
      </c>
      <c r="E453" t="s">
        <v>519</v>
      </c>
      <c r="F453" t="s">
        <v>15</v>
      </c>
      <c r="G453" s="23">
        <v>36</v>
      </c>
      <c r="H453" s="23">
        <v>84</v>
      </c>
      <c r="I453" s="23">
        <v>183</v>
      </c>
      <c r="J453" s="1">
        <v>9462.5360000000001</v>
      </c>
      <c r="K453" s="1">
        <v>262.8482222222222</v>
      </c>
      <c r="L453" s="62">
        <v>2.3333333333333335</v>
      </c>
      <c r="M453" s="62">
        <v>2.1785714285714284</v>
      </c>
      <c r="N453" s="1">
        <v>2431.2860000000001</v>
      </c>
      <c r="O453" s="61">
        <v>0.25693809777843912</v>
      </c>
      <c r="P453" s="6">
        <v>1143.7460000000001</v>
      </c>
      <c r="Q453" s="61">
        <v>0.12087098004171398</v>
      </c>
      <c r="R453" s="64">
        <v>223</v>
      </c>
      <c r="S453" s="64">
        <v>175</v>
      </c>
      <c r="T453" s="64">
        <v>156</v>
      </c>
    </row>
    <row r="454" spans="1:20" x14ac:dyDescent="0.25">
      <c r="A454">
        <v>2023</v>
      </c>
      <c r="B454">
        <v>213016</v>
      </c>
      <c r="C454" t="s">
        <v>62</v>
      </c>
      <c r="D454" t="s">
        <v>434</v>
      </c>
      <c r="E454" t="s">
        <v>522</v>
      </c>
      <c r="F454" t="s">
        <v>15</v>
      </c>
      <c r="G454" s="23">
        <v>30</v>
      </c>
      <c r="H454" s="23">
        <v>41</v>
      </c>
      <c r="I454" s="23">
        <v>90</v>
      </c>
      <c r="J454" s="1">
        <v>4295.28</v>
      </c>
      <c r="K454" s="1">
        <v>143.17599999999999</v>
      </c>
      <c r="L454" s="62">
        <v>1.3666666666666667</v>
      </c>
      <c r="M454" s="62">
        <v>2.1951219512195124</v>
      </c>
      <c r="N454" s="1">
        <v>1058.78</v>
      </c>
      <c r="O454" s="61">
        <v>0.24649848205472055</v>
      </c>
      <c r="P454" s="6">
        <v>53.68</v>
      </c>
      <c r="Q454" s="61">
        <v>1.2497439049375128E-2</v>
      </c>
      <c r="R454" s="64">
        <v>310</v>
      </c>
      <c r="S454" s="64">
        <v>269</v>
      </c>
      <c r="T454" s="64">
        <v>303</v>
      </c>
    </row>
    <row r="455" spans="1:20" x14ac:dyDescent="0.25">
      <c r="A455">
        <v>2023</v>
      </c>
      <c r="B455">
        <v>214228</v>
      </c>
      <c r="C455" t="s">
        <v>453</v>
      </c>
      <c r="D455" t="s">
        <v>431</v>
      </c>
      <c r="E455" t="s">
        <v>527</v>
      </c>
      <c r="F455" t="s">
        <v>15</v>
      </c>
      <c r="G455" s="23">
        <v>14</v>
      </c>
      <c r="H455" s="23">
        <v>30</v>
      </c>
      <c r="I455" s="23">
        <v>93</v>
      </c>
      <c r="J455" s="1">
        <v>2525.6559999999999</v>
      </c>
      <c r="K455" s="1">
        <v>180.404</v>
      </c>
      <c r="L455" s="62">
        <v>2.1428571428571428</v>
      </c>
      <c r="M455" s="62">
        <v>3.1</v>
      </c>
      <c r="N455" s="1">
        <v>661.15599999999995</v>
      </c>
      <c r="O455" s="61">
        <v>0.26177595048573515</v>
      </c>
      <c r="P455" s="6">
        <v>194.15600000000001</v>
      </c>
      <c r="Q455" s="61">
        <v>7.6873493460708819E-2</v>
      </c>
      <c r="R455" s="64">
        <v>349</v>
      </c>
      <c r="S455" s="64">
        <v>312</v>
      </c>
      <c r="T455" s="64">
        <v>275</v>
      </c>
    </row>
    <row r="456" spans="1:20" x14ac:dyDescent="0.25">
      <c r="A456">
        <v>2023</v>
      </c>
      <c r="B456">
        <v>219128</v>
      </c>
      <c r="C456" t="s">
        <v>63</v>
      </c>
      <c r="D456" t="s">
        <v>432</v>
      </c>
      <c r="E456" t="s">
        <v>498</v>
      </c>
      <c r="F456" t="s">
        <v>15</v>
      </c>
      <c r="G456" s="23">
        <v>47</v>
      </c>
      <c r="H456" s="23">
        <v>74</v>
      </c>
      <c r="I456" s="23">
        <v>216</v>
      </c>
      <c r="J456" s="1">
        <v>13204.672</v>
      </c>
      <c r="K456" s="1">
        <v>280.95046808510637</v>
      </c>
      <c r="L456" s="62">
        <v>1.574468085106383</v>
      </c>
      <c r="M456" s="62">
        <v>2.9189189189189189</v>
      </c>
      <c r="N456" s="1">
        <v>3025.922</v>
      </c>
      <c r="O456" s="61">
        <v>0.22915540802528075</v>
      </c>
      <c r="P456" s="6">
        <v>1635.922</v>
      </c>
      <c r="Q456" s="61">
        <v>0.1238896354260068</v>
      </c>
      <c r="R456" s="64">
        <v>181</v>
      </c>
      <c r="S456" s="64">
        <v>152</v>
      </c>
      <c r="T456" s="64">
        <v>127</v>
      </c>
    </row>
    <row r="457" spans="1:20" x14ac:dyDescent="0.25">
      <c r="A457">
        <v>2023</v>
      </c>
      <c r="B457">
        <v>221841</v>
      </c>
      <c r="C457" t="s">
        <v>64</v>
      </c>
      <c r="D457" t="s">
        <v>434</v>
      </c>
      <c r="E457" t="s">
        <v>499</v>
      </c>
      <c r="F457" t="s">
        <v>15</v>
      </c>
      <c r="G457" s="23">
        <v>127</v>
      </c>
      <c r="H457" s="23">
        <v>363</v>
      </c>
      <c r="I457" s="23">
        <v>1292</v>
      </c>
      <c r="J457" s="1">
        <v>60769.239000000001</v>
      </c>
      <c r="K457" s="1">
        <v>478.49794488188979</v>
      </c>
      <c r="L457" s="62">
        <v>2.8582677165354329</v>
      </c>
      <c r="M457" s="62">
        <v>3.559228650137741</v>
      </c>
      <c r="N457" s="1">
        <v>8561.9889999999996</v>
      </c>
      <c r="O457" s="61">
        <v>0.14089347079037801</v>
      </c>
      <c r="P457" s="6">
        <v>4102.5389999999898</v>
      </c>
      <c r="Q457" s="61">
        <v>6.7510126299261203E-2</v>
      </c>
      <c r="R457" s="64">
        <v>89</v>
      </c>
      <c r="S457" s="64">
        <v>70</v>
      </c>
      <c r="T457" s="64">
        <v>73</v>
      </c>
    </row>
    <row r="458" spans="1:20" x14ac:dyDescent="0.25">
      <c r="A458">
        <v>2023</v>
      </c>
      <c r="B458">
        <v>223205</v>
      </c>
      <c r="C458" t="s">
        <v>65</v>
      </c>
      <c r="D458" t="s">
        <v>433</v>
      </c>
      <c r="E458" t="s">
        <v>504</v>
      </c>
      <c r="F458" t="s">
        <v>15</v>
      </c>
      <c r="G458" s="23">
        <v>8</v>
      </c>
      <c r="H458" s="23">
        <v>14</v>
      </c>
      <c r="I458" s="23">
        <v>14</v>
      </c>
      <c r="J458" s="1">
        <v>687.08799999999997</v>
      </c>
      <c r="K458" s="1">
        <v>85.885999999999996</v>
      </c>
      <c r="L458" s="62">
        <v>1.75</v>
      </c>
      <c r="M458" s="62">
        <v>1</v>
      </c>
      <c r="N458" s="1">
        <v>166.33799999999999</v>
      </c>
      <c r="O458" s="61">
        <v>0.24209126050811541</v>
      </c>
      <c r="P458" s="6">
        <v>-114.462</v>
      </c>
      <c r="Q458" s="61">
        <v>-0.16659001467060988</v>
      </c>
      <c r="R458" s="64">
        <v>394</v>
      </c>
      <c r="S458" s="64">
        <v>377</v>
      </c>
      <c r="T458" s="64">
        <v>343</v>
      </c>
    </row>
    <row r="459" spans="1:20" x14ac:dyDescent="0.25">
      <c r="A459">
        <v>2023</v>
      </c>
      <c r="B459">
        <v>228068</v>
      </c>
      <c r="C459" t="s">
        <v>66</v>
      </c>
      <c r="D459" t="s">
        <v>435</v>
      </c>
      <c r="E459" t="s">
        <v>505</v>
      </c>
      <c r="F459" t="s">
        <v>15</v>
      </c>
      <c r="G459" s="23">
        <v>70</v>
      </c>
      <c r="H459" s="23">
        <v>155</v>
      </c>
      <c r="I459" s="23">
        <v>364</v>
      </c>
      <c r="J459" s="1">
        <v>16663.052</v>
      </c>
      <c r="K459" s="1">
        <v>238.0436</v>
      </c>
      <c r="L459" s="62">
        <v>2.2142857142857144</v>
      </c>
      <c r="M459" s="62">
        <v>2.3483870967741933</v>
      </c>
      <c r="N459" s="1">
        <v>2364.3020000000001</v>
      </c>
      <c r="O459" s="61">
        <v>0.14188889286308415</v>
      </c>
      <c r="P459" s="6">
        <v>-131.108000000001</v>
      </c>
      <c r="Q459" s="61">
        <v>-7.8681864522778307E-3</v>
      </c>
      <c r="R459" s="64">
        <v>170</v>
      </c>
      <c r="S459" s="64">
        <v>181</v>
      </c>
      <c r="T459" s="64">
        <v>346</v>
      </c>
    </row>
    <row r="460" spans="1:20" x14ac:dyDescent="0.25">
      <c r="A460">
        <v>2023</v>
      </c>
      <c r="B460">
        <v>230574</v>
      </c>
      <c r="C460" t="s">
        <v>67</v>
      </c>
      <c r="D460" t="s">
        <v>435</v>
      </c>
      <c r="E460" t="s">
        <v>525</v>
      </c>
      <c r="F460" t="s">
        <v>15</v>
      </c>
      <c r="G460" s="23">
        <v>23</v>
      </c>
      <c r="H460" s="23">
        <v>32</v>
      </c>
      <c r="I460" s="23">
        <v>59</v>
      </c>
      <c r="J460" s="1">
        <v>3553.1280000000002</v>
      </c>
      <c r="K460" s="1">
        <v>154.48382608695653</v>
      </c>
      <c r="L460" s="62">
        <v>1.3913043478260869</v>
      </c>
      <c r="M460" s="62">
        <v>1.84375</v>
      </c>
      <c r="N460" s="1">
        <v>826.62800000000004</v>
      </c>
      <c r="O460" s="61">
        <v>0.23264796539837573</v>
      </c>
      <c r="P460" s="6">
        <v>29.228000000000101</v>
      </c>
      <c r="Q460" s="61">
        <v>8.2259912955570703E-3</v>
      </c>
      <c r="R460" s="64">
        <v>325</v>
      </c>
      <c r="S460" s="64">
        <v>293</v>
      </c>
      <c r="T460" s="64">
        <v>308</v>
      </c>
    </row>
    <row r="461" spans="1:20" x14ac:dyDescent="0.25">
      <c r="A461">
        <v>2023</v>
      </c>
      <c r="B461">
        <v>234303</v>
      </c>
      <c r="C461" t="s">
        <v>68</v>
      </c>
      <c r="D461" t="s">
        <v>433</v>
      </c>
      <c r="E461" t="s">
        <v>519</v>
      </c>
      <c r="F461" t="s">
        <v>15</v>
      </c>
      <c r="G461" s="23">
        <v>3</v>
      </c>
      <c r="H461" s="23">
        <v>12</v>
      </c>
      <c r="I461" s="23">
        <v>29</v>
      </c>
      <c r="J461" s="1">
        <v>1790.1679999999999</v>
      </c>
      <c r="K461" s="1">
        <v>596.72266666666667</v>
      </c>
      <c r="L461" s="62">
        <v>4</v>
      </c>
      <c r="M461" s="62">
        <v>2.4166666666666665</v>
      </c>
      <c r="N461" s="1">
        <v>352.66800000000001</v>
      </c>
      <c r="O461" s="61">
        <v>0.19700273940769805</v>
      </c>
      <c r="P461" s="6">
        <v>239.268</v>
      </c>
      <c r="Q461" s="61">
        <v>0.1336567294242775</v>
      </c>
      <c r="R461" s="64">
        <v>370</v>
      </c>
      <c r="S461" s="64">
        <v>355</v>
      </c>
      <c r="T461" s="64">
        <v>264</v>
      </c>
    </row>
    <row r="462" spans="1:20" x14ac:dyDescent="0.25">
      <c r="A462">
        <v>2023</v>
      </c>
      <c r="B462">
        <v>235115</v>
      </c>
      <c r="C462" t="s">
        <v>69</v>
      </c>
      <c r="D462" t="s">
        <v>432</v>
      </c>
      <c r="E462" t="s">
        <v>498</v>
      </c>
      <c r="F462" t="s">
        <v>15</v>
      </c>
      <c r="G462" s="23">
        <v>6</v>
      </c>
      <c r="H462" s="23">
        <v>8</v>
      </c>
      <c r="I462" s="23">
        <v>26</v>
      </c>
      <c r="J462" s="1">
        <v>1303.7919999999999</v>
      </c>
      <c r="K462" s="1">
        <v>217.29866666666666</v>
      </c>
      <c r="L462" s="62">
        <v>1.3333333333333333</v>
      </c>
      <c r="M462" s="62">
        <v>3.25</v>
      </c>
      <c r="N462" s="1">
        <v>111.292</v>
      </c>
      <c r="O462" s="61">
        <v>8.5360241510915855E-2</v>
      </c>
      <c r="P462" s="6">
        <v>-64.707999999999899</v>
      </c>
      <c r="Q462" s="61">
        <v>-4.9630615926466726E-2</v>
      </c>
      <c r="R462" s="64">
        <v>382</v>
      </c>
      <c r="S462" s="64">
        <v>385</v>
      </c>
      <c r="T462" s="64">
        <v>334</v>
      </c>
    </row>
    <row r="463" spans="1:20" x14ac:dyDescent="0.25">
      <c r="A463">
        <v>2023</v>
      </c>
      <c r="B463">
        <v>235689</v>
      </c>
      <c r="C463" t="s">
        <v>70</v>
      </c>
      <c r="D463" t="s">
        <v>431</v>
      </c>
      <c r="E463" t="s">
        <v>515</v>
      </c>
      <c r="F463" t="s">
        <v>15</v>
      </c>
      <c r="G463" s="23">
        <v>4</v>
      </c>
      <c r="H463" s="23">
        <v>8</v>
      </c>
      <c r="I463" s="23">
        <v>8</v>
      </c>
      <c r="J463" s="1">
        <v>407.13600000000002</v>
      </c>
      <c r="K463" s="1">
        <v>101.78400000000001</v>
      </c>
      <c r="L463" s="62">
        <v>2</v>
      </c>
      <c r="M463" s="62">
        <v>1</v>
      </c>
      <c r="N463" s="1">
        <v>63.136000000000003</v>
      </c>
      <c r="O463" s="61">
        <v>0.15507348895700698</v>
      </c>
      <c r="P463" s="6">
        <v>-69.664000000000001</v>
      </c>
      <c r="Q463" s="61">
        <v>-0.17110744321307866</v>
      </c>
      <c r="R463" s="64">
        <v>403</v>
      </c>
      <c r="S463" s="64">
        <v>388</v>
      </c>
      <c r="T463" s="64">
        <v>335</v>
      </c>
    </row>
    <row r="464" spans="1:20" x14ac:dyDescent="0.25">
      <c r="A464">
        <v>2023</v>
      </c>
      <c r="B464">
        <v>235971</v>
      </c>
      <c r="C464" t="s">
        <v>72</v>
      </c>
      <c r="D464" t="s">
        <v>430</v>
      </c>
      <c r="E464" t="s">
        <v>518</v>
      </c>
      <c r="F464" t="s">
        <v>15</v>
      </c>
      <c r="G464" s="23">
        <v>21</v>
      </c>
      <c r="H464" s="23">
        <v>33</v>
      </c>
      <c r="I464" s="23">
        <v>69</v>
      </c>
      <c r="J464" s="1">
        <v>3029.848</v>
      </c>
      <c r="K464" s="1">
        <v>144.2784761904762</v>
      </c>
      <c r="L464" s="62">
        <v>1.5714285714285714</v>
      </c>
      <c r="M464" s="62">
        <v>2.0909090909090908</v>
      </c>
      <c r="N464" s="1">
        <v>800.59799999999996</v>
      </c>
      <c r="O464" s="61">
        <v>0.26423701783059744</v>
      </c>
      <c r="P464" s="6">
        <v>113.298</v>
      </c>
      <c r="Q464" s="61">
        <v>3.7393955076294255E-2</v>
      </c>
      <c r="R464" s="64">
        <v>341</v>
      </c>
      <c r="S464" s="64">
        <v>299</v>
      </c>
      <c r="T464" s="64">
        <v>291</v>
      </c>
    </row>
    <row r="465" spans="1:20" x14ac:dyDescent="0.25">
      <c r="A465">
        <v>2023</v>
      </c>
      <c r="B465">
        <v>243906</v>
      </c>
      <c r="C465" t="s">
        <v>73</v>
      </c>
      <c r="D465" t="s">
        <v>433</v>
      </c>
      <c r="E465" t="s">
        <v>502</v>
      </c>
      <c r="F465" t="s">
        <v>15</v>
      </c>
      <c r="G465" s="23">
        <v>30</v>
      </c>
      <c r="H465" s="23">
        <v>52</v>
      </c>
      <c r="I465" s="23">
        <v>224</v>
      </c>
      <c r="J465" s="1">
        <v>9996.5319999999992</v>
      </c>
      <c r="K465" s="1">
        <v>333.21773333333329</v>
      </c>
      <c r="L465" s="62">
        <v>1.7333333333333334</v>
      </c>
      <c r="M465" s="62">
        <v>4.3076923076923075</v>
      </c>
      <c r="N465" s="1">
        <v>1126.7819999999999</v>
      </c>
      <c r="O465" s="61">
        <v>0.11271729035629556</v>
      </c>
      <c r="P465" s="6">
        <v>74.381999999999294</v>
      </c>
      <c r="Q465" s="61">
        <v>7.4407804626643818E-3</v>
      </c>
      <c r="R465" s="64">
        <v>211</v>
      </c>
      <c r="S465" s="64">
        <v>258</v>
      </c>
      <c r="T465" s="64">
        <v>299</v>
      </c>
    </row>
    <row r="466" spans="1:20" x14ac:dyDescent="0.25">
      <c r="A466">
        <v>2023</v>
      </c>
      <c r="B466">
        <v>245593</v>
      </c>
      <c r="C466" t="s">
        <v>456</v>
      </c>
      <c r="D466" t="s">
        <v>432</v>
      </c>
      <c r="E466" t="s">
        <v>498</v>
      </c>
      <c r="F466" t="s">
        <v>15</v>
      </c>
      <c r="G466" s="23">
        <v>39</v>
      </c>
      <c r="H466" s="23">
        <v>75</v>
      </c>
      <c r="I466" s="23">
        <v>192</v>
      </c>
      <c r="J466" s="1">
        <v>9363.2639999999992</v>
      </c>
      <c r="K466" s="1">
        <v>240.08369230769227</v>
      </c>
      <c r="L466" s="62">
        <v>1.9230769230769231</v>
      </c>
      <c r="M466" s="62">
        <v>2.56</v>
      </c>
      <c r="N466" s="1">
        <v>2404.0140000000001</v>
      </c>
      <c r="O466" s="61">
        <v>0.25674956938093385</v>
      </c>
      <c r="P466" s="6">
        <v>1238.0139999999999</v>
      </c>
      <c r="Q466" s="61">
        <v>0.13222034538383196</v>
      </c>
      <c r="R466" s="64">
        <v>226</v>
      </c>
      <c r="S466" s="64">
        <v>179</v>
      </c>
      <c r="T466" s="64">
        <v>147</v>
      </c>
    </row>
    <row r="467" spans="1:20" x14ac:dyDescent="0.25">
      <c r="A467">
        <v>2023</v>
      </c>
      <c r="B467">
        <v>247473</v>
      </c>
      <c r="C467" t="s">
        <v>290</v>
      </c>
      <c r="D467" t="s">
        <v>430</v>
      </c>
      <c r="E467" t="s">
        <v>511</v>
      </c>
      <c r="F467" t="s">
        <v>4</v>
      </c>
      <c r="G467" s="23">
        <v>317</v>
      </c>
      <c r="H467" s="23">
        <v>717</v>
      </c>
      <c r="I467" s="23">
        <v>3201</v>
      </c>
      <c r="J467" s="1">
        <v>145005.1128</v>
      </c>
      <c r="K467" s="1">
        <v>457.42937791798107</v>
      </c>
      <c r="L467" s="62">
        <v>2.2618296529968456</v>
      </c>
      <c r="M467" s="62">
        <v>4.464435146443515</v>
      </c>
      <c r="N467" s="1">
        <v>19758.362799999999</v>
      </c>
      <c r="O467" s="61">
        <v>0.13625976642114648</v>
      </c>
      <c r="P467" s="6">
        <v>9148.7127999999902</v>
      </c>
      <c r="Q467" s="61">
        <v>6.309234635483825E-2</v>
      </c>
      <c r="R467" s="64">
        <v>39</v>
      </c>
      <c r="S467" s="64">
        <v>26</v>
      </c>
      <c r="T467" s="64">
        <v>28</v>
      </c>
    </row>
    <row r="468" spans="1:20" x14ac:dyDescent="0.25">
      <c r="A468">
        <v>2023</v>
      </c>
      <c r="B468">
        <v>248351</v>
      </c>
      <c r="C468" t="s">
        <v>368</v>
      </c>
      <c r="D468" t="s">
        <v>432</v>
      </c>
      <c r="E468" t="s">
        <v>500</v>
      </c>
      <c r="F468" t="s">
        <v>15</v>
      </c>
      <c r="G468" s="23">
        <v>4</v>
      </c>
      <c r="H468" s="23">
        <v>9</v>
      </c>
      <c r="I468" s="23">
        <v>47</v>
      </c>
      <c r="J468" s="1">
        <v>2111.7557999999999</v>
      </c>
      <c r="K468" s="1">
        <v>527.93894999999998</v>
      </c>
      <c r="L468" s="62">
        <v>2.25</v>
      </c>
      <c r="M468" s="62">
        <v>5.2222222222222223</v>
      </c>
      <c r="N468" s="1">
        <v>581.50580000000002</v>
      </c>
      <c r="O468" s="61">
        <v>0.27536602480267841</v>
      </c>
      <c r="P468" s="6">
        <v>460.50580000000002</v>
      </c>
      <c r="Q468" s="61">
        <v>0.21806773302102453</v>
      </c>
      <c r="R468" s="64">
        <v>357</v>
      </c>
      <c r="S468" s="64">
        <v>323</v>
      </c>
      <c r="T468" s="64">
        <v>227</v>
      </c>
    </row>
    <row r="469" spans="1:20" x14ac:dyDescent="0.25">
      <c r="A469">
        <v>2023</v>
      </c>
      <c r="B469">
        <v>249077</v>
      </c>
      <c r="C469" t="s">
        <v>284</v>
      </c>
      <c r="D469" t="s">
        <v>432</v>
      </c>
      <c r="E469" t="s">
        <v>498</v>
      </c>
      <c r="F469" t="s">
        <v>4</v>
      </c>
      <c r="G469" s="23">
        <v>494</v>
      </c>
      <c r="H469" s="23">
        <v>1608</v>
      </c>
      <c r="I469" s="23">
        <v>7359</v>
      </c>
      <c r="J469" s="1">
        <v>306019.84620000003</v>
      </c>
      <c r="K469" s="1">
        <v>619.47337287449398</v>
      </c>
      <c r="L469" s="62">
        <v>3.2550607287449393</v>
      </c>
      <c r="M469" s="62">
        <v>4.5764925373134329</v>
      </c>
      <c r="N469" s="1">
        <v>31513.3462</v>
      </c>
      <c r="O469" s="61">
        <v>0.10297811266594904</v>
      </c>
      <c r="P469" s="6">
        <v>14477.2462</v>
      </c>
      <c r="Q469" s="61">
        <v>4.7308193830469282E-2</v>
      </c>
      <c r="R469" s="64">
        <v>9</v>
      </c>
      <c r="S469" s="64">
        <v>9</v>
      </c>
      <c r="T469" s="64">
        <v>16</v>
      </c>
    </row>
    <row r="470" spans="1:20" x14ac:dyDescent="0.25">
      <c r="A470">
        <v>2023</v>
      </c>
      <c r="B470">
        <v>250641</v>
      </c>
      <c r="C470" t="s">
        <v>304</v>
      </c>
      <c r="D470" t="s">
        <v>432</v>
      </c>
      <c r="E470" t="s">
        <v>498</v>
      </c>
      <c r="F470" t="s">
        <v>15</v>
      </c>
      <c r="G470" s="23">
        <v>35</v>
      </c>
      <c r="H470" s="23">
        <v>103</v>
      </c>
      <c r="I470" s="23">
        <v>304</v>
      </c>
      <c r="J470" s="1">
        <v>12756.931200000001</v>
      </c>
      <c r="K470" s="1">
        <v>364.48374857142858</v>
      </c>
      <c r="L470" s="62">
        <v>2.9428571428571431</v>
      </c>
      <c r="M470" s="62">
        <v>2.9514563106796117</v>
      </c>
      <c r="N470" s="1">
        <v>1599.1812</v>
      </c>
      <c r="O470" s="61">
        <v>0.12535782900514506</v>
      </c>
      <c r="P470" s="6">
        <v>517.68119999999999</v>
      </c>
      <c r="Q470" s="61">
        <v>4.0580386605831971E-2</v>
      </c>
      <c r="R470" s="64">
        <v>185</v>
      </c>
      <c r="S470" s="64">
        <v>232</v>
      </c>
      <c r="T470" s="64">
        <v>219</v>
      </c>
    </row>
    <row r="471" spans="1:20" x14ac:dyDescent="0.25">
      <c r="A471">
        <v>2023</v>
      </c>
      <c r="B471">
        <v>251781</v>
      </c>
      <c r="C471" t="s">
        <v>378</v>
      </c>
      <c r="D471" t="s">
        <v>430</v>
      </c>
      <c r="E471" t="s">
        <v>518</v>
      </c>
      <c r="F471" t="s">
        <v>15</v>
      </c>
      <c r="G471" s="23">
        <v>29</v>
      </c>
      <c r="H471" s="23">
        <v>29</v>
      </c>
      <c r="I471" s="23">
        <v>38</v>
      </c>
      <c r="J471" s="1">
        <v>1926.096</v>
      </c>
      <c r="K471" s="1">
        <v>66.417103448275867</v>
      </c>
      <c r="L471" s="62">
        <v>1</v>
      </c>
      <c r="M471" s="62">
        <v>1.3103448275862069</v>
      </c>
      <c r="N471" s="1">
        <v>561.346</v>
      </c>
      <c r="O471" s="61">
        <v>0.29144237878070461</v>
      </c>
      <c r="P471" s="6">
        <v>-369.55399999999997</v>
      </c>
      <c r="Q471" s="61">
        <v>-0.19186686437228465</v>
      </c>
      <c r="R471" s="64">
        <v>366</v>
      </c>
      <c r="S471" s="64">
        <v>328</v>
      </c>
      <c r="T471" s="64">
        <v>367</v>
      </c>
    </row>
    <row r="472" spans="1:20" x14ac:dyDescent="0.25">
      <c r="A472">
        <v>2023</v>
      </c>
      <c r="B472">
        <v>253723</v>
      </c>
      <c r="C472" t="s">
        <v>74</v>
      </c>
      <c r="D472" t="s">
        <v>434</v>
      </c>
      <c r="E472" t="s">
        <v>523</v>
      </c>
      <c r="F472" t="s">
        <v>15</v>
      </c>
      <c r="G472" s="23">
        <v>29</v>
      </c>
      <c r="H472" s="23">
        <v>66</v>
      </c>
      <c r="I472" s="23">
        <v>174</v>
      </c>
      <c r="J472" s="1">
        <v>9215.4079999999994</v>
      </c>
      <c r="K472" s="1">
        <v>317.77268965517237</v>
      </c>
      <c r="L472" s="62">
        <v>2.2758620689655173</v>
      </c>
      <c r="M472" s="62">
        <v>2.6363636363636362</v>
      </c>
      <c r="N472" s="1">
        <v>1952.4079999999999</v>
      </c>
      <c r="O472" s="61">
        <v>0.2118634356720831</v>
      </c>
      <c r="P472" s="6">
        <v>952.35799999999995</v>
      </c>
      <c r="Q472" s="61">
        <v>0.1033440950199926</v>
      </c>
      <c r="R472" s="64">
        <v>229</v>
      </c>
      <c r="S472" s="64">
        <v>205</v>
      </c>
      <c r="T472" s="64">
        <v>174</v>
      </c>
    </row>
    <row r="473" spans="1:20" x14ac:dyDescent="0.25">
      <c r="A473">
        <v>2023</v>
      </c>
      <c r="B473">
        <v>259545</v>
      </c>
      <c r="C473" t="s">
        <v>476</v>
      </c>
      <c r="D473" t="s">
        <v>434</v>
      </c>
      <c r="E473" t="s">
        <v>526</v>
      </c>
      <c r="F473" t="s">
        <v>4</v>
      </c>
      <c r="G473" s="23">
        <v>204</v>
      </c>
      <c r="H473" s="23">
        <v>1303</v>
      </c>
      <c r="I473" s="23">
        <v>6690</v>
      </c>
      <c r="J473" s="1">
        <v>303661.11900000001</v>
      </c>
      <c r="K473" s="1">
        <v>1488.5348970588236</v>
      </c>
      <c r="L473" s="62">
        <v>6.3872549019607847</v>
      </c>
      <c r="M473" s="62">
        <v>5.1343054489639295</v>
      </c>
      <c r="N473" s="1">
        <v>42783.868999999897</v>
      </c>
      <c r="O473" s="61">
        <v>0.14089347079037767</v>
      </c>
      <c r="P473" s="6">
        <v>35091.468999999997</v>
      </c>
      <c r="Q473" s="61">
        <v>0.1155612846174093</v>
      </c>
      <c r="R473" s="64">
        <v>11</v>
      </c>
      <c r="S473" s="64">
        <v>6</v>
      </c>
      <c r="T473" s="64">
        <v>4</v>
      </c>
    </row>
    <row r="474" spans="1:20" x14ac:dyDescent="0.25">
      <c r="A474">
        <v>2023</v>
      </c>
      <c r="B474">
        <v>261329</v>
      </c>
      <c r="C474" t="s">
        <v>459</v>
      </c>
      <c r="D474" t="s">
        <v>435</v>
      </c>
      <c r="E474" t="s">
        <v>525</v>
      </c>
      <c r="F474" t="s">
        <v>15</v>
      </c>
      <c r="G474" s="23">
        <v>5</v>
      </c>
      <c r="H474" s="23">
        <v>11</v>
      </c>
      <c r="I474" s="23">
        <v>20</v>
      </c>
      <c r="J474" s="1">
        <v>1216.6400000000001</v>
      </c>
      <c r="K474" s="1">
        <v>243.32800000000003</v>
      </c>
      <c r="L474" s="62">
        <v>2.2000000000000002</v>
      </c>
      <c r="M474" s="62">
        <v>1.8181818181818181</v>
      </c>
      <c r="N474" s="1">
        <v>299.14</v>
      </c>
      <c r="O474" s="61">
        <v>0.24587388216728034</v>
      </c>
      <c r="P474" s="6">
        <v>120.94</v>
      </c>
      <c r="Q474" s="61">
        <v>9.9404918463966319E-2</v>
      </c>
      <c r="R474" s="64">
        <v>384</v>
      </c>
      <c r="S474" s="64">
        <v>363</v>
      </c>
      <c r="T474" s="64">
        <v>287</v>
      </c>
    </row>
    <row r="475" spans="1:20" x14ac:dyDescent="0.25">
      <c r="A475">
        <v>2023</v>
      </c>
      <c r="B475">
        <v>268288</v>
      </c>
      <c r="C475" t="s">
        <v>311</v>
      </c>
      <c r="D475" t="s">
        <v>431</v>
      </c>
      <c r="E475" t="s">
        <v>501</v>
      </c>
      <c r="F475" t="s">
        <v>15</v>
      </c>
      <c r="G475" s="23">
        <v>149</v>
      </c>
      <c r="H475" s="23">
        <v>394</v>
      </c>
      <c r="I475" s="23">
        <v>1171</v>
      </c>
      <c r="J475" s="1">
        <v>46323.125999999997</v>
      </c>
      <c r="K475" s="1">
        <v>310.89346308724828</v>
      </c>
      <c r="L475" s="62">
        <v>2.6442953020134228</v>
      </c>
      <c r="M475" s="62">
        <v>2.9720812182741119</v>
      </c>
      <c r="N475" s="1">
        <v>6526.6259999999902</v>
      </c>
      <c r="O475" s="61">
        <v>0.14089347079037781</v>
      </c>
      <c r="P475" s="6">
        <v>1476.4259999999999</v>
      </c>
      <c r="Q475" s="61">
        <v>3.1872330895803533E-2</v>
      </c>
      <c r="R475" s="64">
        <v>109</v>
      </c>
      <c r="S475" s="64">
        <v>95</v>
      </c>
      <c r="T475" s="64">
        <v>131</v>
      </c>
    </row>
    <row r="476" spans="1:20" x14ac:dyDescent="0.25">
      <c r="A476">
        <v>2023</v>
      </c>
      <c r="B476">
        <v>270575</v>
      </c>
      <c r="C476" t="s">
        <v>75</v>
      </c>
      <c r="D476" t="s">
        <v>432</v>
      </c>
      <c r="E476" t="s">
        <v>498</v>
      </c>
      <c r="F476" t="s">
        <v>15</v>
      </c>
      <c r="G476" s="23">
        <v>48</v>
      </c>
      <c r="H476" s="23">
        <v>66</v>
      </c>
      <c r="I476" s="23">
        <v>129</v>
      </c>
      <c r="J476" s="1">
        <v>7195.7970000000096</v>
      </c>
      <c r="K476" s="1">
        <v>149.91243750000021</v>
      </c>
      <c r="L476" s="62">
        <v>1.375</v>
      </c>
      <c r="M476" s="62">
        <v>1.9545454545454546</v>
      </c>
      <c r="N476" s="1">
        <v>837.046999999999</v>
      </c>
      <c r="O476" s="61">
        <v>0.11632443216505384</v>
      </c>
      <c r="P476" s="6">
        <v>-572.953000000001</v>
      </c>
      <c r="Q476" s="61">
        <v>-7.9623285648552936E-2</v>
      </c>
      <c r="R476" s="64">
        <v>266</v>
      </c>
      <c r="S476" s="64">
        <v>291</v>
      </c>
      <c r="T476" s="64">
        <v>377</v>
      </c>
    </row>
    <row r="477" spans="1:20" x14ac:dyDescent="0.25">
      <c r="A477">
        <v>2023</v>
      </c>
      <c r="B477">
        <v>271885</v>
      </c>
      <c r="C477" t="s">
        <v>363</v>
      </c>
      <c r="D477" t="s">
        <v>430</v>
      </c>
      <c r="E477" t="s">
        <v>511</v>
      </c>
      <c r="F477" t="s">
        <v>15</v>
      </c>
      <c r="G477" s="23">
        <v>234</v>
      </c>
      <c r="H477" s="23">
        <v>556</v>
      </c>
      <c r="I477" s="23">
        <v>2172</v>
      </c>
      <c r="J477" s="1">
        <v>82392.631599999993</v>
      </c>
      <c r="K477" s="1">
        <v>352.10526324786321</v>
      </c>
      <c r="L477" s="62">
        <v>2.3760683760683761</v>
      </c>
      <c r="M477" s="62">
        <v>3.906474820143885</v>
      </c>
      <c r="N477" s="1">
        <v>7381.1315999999997</v>
      </c>
      <c r="O477" s="61">
        <v>8.9584850691915519E-2</v>
      </c>
      <c r="P477" s="6">
        <v>-477.31839999999897</v>
      </c>
      <c r="Q477" s="61">
        <v>-5.7932170720955464E-3</v>
      </c>
      <c r="R477" s="64">
        <v>66</v>
      </c>
      <c r="S477" s="64">
        <v>80</v>
      </c>
      <c r="T477" s="64">
        <v>373</v>
      </c>
    </row>
    <row r="478" spans="1:20" x14ac:dyDescent="0.25">
      <c r="A478">
        <v>2023</v>
      </c>
      <c r="B478">
        <v>273027</v>
      </c>
      <c r="C478" t="s">
        <v>309</v>
      </c>
      <c r="D478" t="s">
        <v>434</v>
      </c>
      <c r="E478" t="s">
        <v>523</v>
      </c>
      <c r="F478" t="s">
        <v>15</v>
      </c>
      <c r="G478" s="23">
        <v>34</v>
      </c>
      <c r="H478" s="23">
        <v>61</v>
      </c>
      <c r="I478" s="23">
        <v>187</v>
      </c>
      <c r="J478" s="1">
        <v>10162.504000000001</v>
      </c>
      <c r="K478" s="1">
        <v>298.89717647058825</v>
      </c>
      <c r="L478" s="62">
        <v>1.7941176470588236</v>
      </c>
      <c r="M478" s="62">
        <v>3.0655737704918034</v>
      </c>
      <c r="N478" s="1">
        <v>2500.7539999999999</v>
      </c>
      <c r="O478" s="61">
        <v>0.24607655750984203</v>
      </c>
      <c r="P478" s="6">
        <v>1345.654</v>
      </c>
      <c r="Q478" s="61">
        <v>0.13241362561825312</v>
      </c>
      <c r="R478" s="64">
        <v>207</v>
      </c>
      <c r="S478" s="64">
        <v>169</v>
      </c>
      <c r="T478" s="64">
        <v>134</v>
      </c>
    </row>
    <row r="479" spans="1:20" x14ac:dyDescent="0.25">
      <c r="A479">
        <v>2023</v>
      </c>
      <c r="B479">
        <v>280877</v>
      </c>
      <c r="C479" t="s">
        <v>307</v>
      </c>
      <c r="D479" t="s">
        <v>434</v>
      </c>
      <c r="E479" t="s">
        <v>522</v>
      </c>
      <c r="F479" t="s">
        <v>15</v>
      </c>
      <c r="G479" s="23">
        <v>7</v>
      </c>
      <c r="H479" s="23">
        <v>16</v>
      </c>
      <c r="I479" s="23">
        <v>34</v>
      </c>
      <c r="J479" s="1">
        <v>1771.7280000000001</v>
      </c>
      <c r="K479" s="1">
        <v>253.10400000000001</v>
      </c>
      <c r="L479" s="62">
        <v>2.2857142857142856</v>
      </c>
      <c r="M479" s="62">
        <v>2.125</v>
      </c>
      <c r="N479" s="1">
        <v>242.47800000000001</v>
      </c>
      <c r="O479" s="61">
        <v>0.13685960824686408</v>
      </c>
      <c r="P479" s="6">
        <v>0.87799999999983303</v>
      </c>
      <c r="Q479" s="61">
        <v>4.9556139542854944E-4</v>
      </c>
      <c r="R479" s="64">
        <v>372</v>
      </c>
      <c r="S479" s="64">
        <v>369</v>
      </c>
      <c r="T479" s="64">
        <v>317</v>
      </c>
    </row>
    <row r="480" spans="1:20" x14ac:dyDescent="0.25">
      <c r="A480">
        <v>2023</v>
      </c>
      <c r="B480">
        <v>281083</v>
      </c>
      <c r="C480" t="s">
        <v>76</v>
      </c>
      <c r="D480" t="s">
        <v>435</v>
      </c>
      <c r="E480" t="s">
        <v>525</v>
      </c>
      <c r="F480" t="s">
        <v>4</v>
      </c>
      <c r="G480" s="23">
        <v>38</v>
      </c>
      <c r="H480" s="23">
        <v>62</v>
      </c>
      <c r="I480" s="23">
        <v>139</v>
      </c>
      <c r="J480" s="1">
        <v>5433.5519999999997</v>
      </c>
      <c r="K480" s="1">
        <v>142.98821052631578</v>
      </c>
      <c r="L480" s="62">
        <v>1.631578947368421</v>
      </c>
      <c r="M480" s="62">
        <v>2.2419354838709675</v>
      </c>
      <c r="N480" s="1">
        <v>765.551999999999</v>
      </c>
      <c r="O480" s="61">
        <v>0.14089347079037784</v>
      </c>
      <c r="P480" s="6">
        <v>-562.84800000000098</v>
      </c>
      <c r="Q480" s="61">
        <v>-0.10358748752197476</v>
      </c>
      <c r="R480" s="64">
        <v>294</v>
      </c>
      <c r="S480" s="64">
        <v>305</v>
      </c>
      <c r="T480" s="64">
        <v>376</v>
      </c>
    </row>
    <row r="481" spans="1:20" x14ac:dyDescent="0.25">
      <c r="A481">
        <v>2023</v>
      </c>
      <c r="B481">
        <v>282916</v>
      </c>
      <c r="C481" t="s">
        <v>412</v>
      </c>
      <c r="D481" t="s">
        <v>432</v>
      </c>
      <c r="E481" t="s">
        <v>500</v>
      </c>
      <c r="F481" t="s">
        <v>15</v>
      </c>
      <c r="G481" s="23">
        <v>18</v>
      </c>
      <c r="H481" s="23">
        <v>18</v>
      </c>
      <c r="I481" s="23">
        <v>36</v>
      </c>
      <c r="J481" s="1">
        <v>1852.1790000000001</v>
      </c>
      <c r="K481" s="1">
        <v>102.89883333333334</v>
      </c>
      <c r="L481" s="62">
        <v>1</v>
      </c>
      <c r="M481" s="62">
        <v>2</v>
      </c>
      <c r="N481" s="1">
        <v>365.67899999999997</v>
      </c>
      <c r="O481" s="61">
        <v>0.1974317817014446</v>
      </c>
      <c r="P481" s="6">
        <v>-156.321</v>
      </c>
      <c r="Q481" s="61">
        <v>-8.4398430173325573E-2</v>
      </c>
      <c r="R481" s="64">
        <v>368</v>
      </c>
      <c r="S481" s="64">
        <v>353</v>
      </c>
      <c r="T481" s="64">
        <v>352</v>
      </c>
    </row>
    <row r="482" spans="1:20" x14ac:dyDescent="0.25">
      <c r="A482">
        <v>2023</v>
      </c>
      <c r="B482">
        <v>284988</v>
      </c>
      <c r="C482" t="s">
        <v>310</v>
      </c>
      <c r="D482" t="s">
        <v>430</v>
      </c>
      <c r="E482" t="s">
        <v>512</v>
      </c>
      <c r="F482" t="s">
        <v>15</v>
      </c>
      <c r="G482" s="23">
        <v>31</v>
      </c>
      <c r="H482" s="23">
        <v>92</v>
      </c>
      <c r="I482" s="23">
        <v>465</v>
      </c>
      <c r="J482" s="1">
        <v>19090.331999999999</v>
      </c>
      <c r="K482" s="1">
        <v>615.81716129032259</v>
      </c>
      <c r="L482" s="62">
        <v>2.967741935483871</v>
      </c>
      <c r="M482" s="62">
        <v>5.0543478260869561</v>
      </c>
      <c r="N482" s="1">
        <v>2492.8319999999999</v>
      </c>
      <c r="O482" s="61">
        <v>0.13058086155861512</v>
      </c>
      <c r="P482" s="6">
        <v>1430.6320000000001</v>
      </c>
      <c r="Q482" s="61">
        <v>7.4940131999799695E-2</v>
      </c>
      <c r="R482" s="64">
        <v>163</v>
      </c>
      <c r="S482" s="64">
        <v>171</v>
      </c>
      <c r="T482" s="64">
        <v>133</v>
      </c>
    </row>
    <row r="483" spans="1:20" x14ac:dyDescent="0.25">
      <c r="A483">
        <v>2023</v>
      </c>
      <c r="B483">
        <v>287037</v>
      </c>
      <c r="C483" t="s">
        <v>77</v>
      </c>
      <c r="D483" t="s">
        <v>434</v>
      </c>
      <c r="E483" t="s">
        <v>508</v>
      </c>
      <c r="F483" t="s">
        <v>15</v>
      </c>
      <c r="G483" s="23">
        <v>124</v>
      </c>
      <c r="H483" s="23">
        <v>493</v>
      </c>
      <c r="I483" s="23">
        <v>2596</v>
      </c>
      <c r="J483" s="1">
        <v>115577.02800000001</v>
      </c>
      <c r="K483" s="1">
        <v>932.07280645161291</v>
      </c>
      <c r="L483" s="62">
        <v>3.975806451612903</v>
      </c>
      <c r="M483" s="62">
        <v>5.2657200811359024</v>
      </c>
      <c r="N483" s="1">
        <v>13102.778</v>
      </c>
      <c r="O483" s="61">
        <v>0.11336835897874099</v>
      </c>
      <c r="P483" s="6">
        <v>8601.2779999999893</v>
      </c>
      <c r="Q483" s="61">
        <v>7.4420307814109812E-2</v>
      </c>
      <c r="R483" s="64">
        <v>47</v>
      </c>
      <c r="S483" s="64">
        <v>42</v>
      </c>
      <c r="T483" s="64">
        <v>31</v>
      </c>
    </row>
    <row r="484" spans="1:20" x14ac:dyDescent="0.25">
      <c r="A484">
        <v>2023</v>
      </c>
      <c r="B484">
        <v>288308</v>
      </c>
      <c r="C484" t="s">
        <v>78</v>
      </c>
      <c r="D484" t="s">
        <v>431</v>
      </c>
      <c r="E484" t="s">
        <v>524</v>
      </c>
      <c r="F484" t="s">
        <v>15</v>
      </c>
      <c r="G484" s="23">
        <v>37</v>
      </c>
      <c r="H484" s="23">
        <v>37</v>
      </c>
      <c r="I484" s="23">
        <v>92</v>
      </c>
      <c r="J484" s="1">
        <v>4744.8639999999996</v>
      </c>
      <c r="K484" s="1">
        <v>128.23956756756755</v>
      </c>
      <c r="L484" s="62">
        <v>1</v>
      </c>
      <c r="M484" s="62">
        <v>2.4864864864864864</v>
      </c>
      <c r="N484" s="1">
        <v>818.86400000000003</v>
      </c>
      <c r="O484" s="61">
        <v>0.17257902439353376</v>
      </c>
      <c r="P484" s="6">
        <v>-368.83600000000001</v>
      </c>
      <c r="Q484" s="61">
        <v>-7.7733734834128029E-2</v>
      </c>
      <c r="R484" s="64">
        <v>307</v>
      </c>
      <c r="S484" s="64">
        <v>294</v>
      </c>
      <c r="T484" s="64">
        <v>366</v>
      </c>
    </row>
    <row r="485" spans="1:20" x14ac:dyDescent="0.25">
      <c r="A485">
        <v>2023</v>
      </c>
      <c r="B485">
        <v>289007</v>
      </c>
      <c r="C485" t="s">
        <v>79</v>
      </c>
      <c r="D485" t="s">
        <v>432</v>
      </c>
      <c r="E485" t="s">
        <v>500</v>
      </c>
      <c r="F485" t="s">
        <v>15</v>
      </c>
      <c r="G485" s="23">
        <v>13</v>
      </c>
      <c r="H485" s="23">
        <v>13</v>
      </c>
      <c r="I485" s="23">
        <v>58</v>
      </c>
      <c r="J485" s="1">
        <v>1939.8184000000001</v>
      </c>
      <c r="K485" s="1">
        <v>149.21680000000001</v>
      </c>
      <c r="L485" s="62">
        <v>1</v>
      </c>
      <c r="M485" s="62">
        <v>4.4615384615384617</v>
      </c>
      <c r="N485" s="1">
        <v>-385.4316</v>
      </c>
      <c r="O485" s="61">
        <v>-0.19869468193517495</v>
      </c>
      <c r="P485" s="6">
        <v>-762.4316</v>
      </c>
      <c r="Q485" s="61">
        <v>-0.39304277142643868</v>
      </c>
      <c r="R485" s="64">
        <v>365</v>
      </c>
      <c r="S485" s="64">
        <v>396</v>
      </c>
      <c r="T485" s="64">
        <v>383</v>
      </c>
    </row>
    <row r="486" spans="1:20" x14ac:dyDescent="0.25">
      <c r="A486">
        <v>2023</v>
      </c>
      <c r="B486">
        <v>294766</v>
      </c>
      <c r="C486" t="s">
        <v>80</v>
      </c>
      <c r="D486" t="s">
        <v>435</v>
      </c>
      <c r="E486" t="s">
        <v>505</v>
      </c>
      <c r="F486" t="s">
        <v>15</v>
      </c>
      <c r="G486" s="23">
        <v>96</v>
      </c>
      <c r="H486" s="23">
        <v>246</v>
      </c>
      <c r="I486" s="23">
        <v>810</v>
      </c>
      <c r="J486" s="1">
        <v>41944.158000000003</v>
      </c>
      <c r="K486" s="1">
        <v>436.91831250000001</v>
      </c>
      <c r="L486" s="62">
        <v>2.5625</v>
      </c>
      <c r="M486" s="62">
        <v>3.2926829268292681</v>
      </c>
      <c r="N486" s="1">
        <v>5909.6579999999904</v>
      </c>
      <c r="O486" s="61">
        <v>0.14089347079037776</v>
      </c>
      <c r="P486" s="6">
        <v>2449.998</v>
      </c>
      <c r="Q486" s="61">
        <v>5.841094724085294E-2</v>
      </c>
      <c r="R486" s="64">
        <v>118</v>
      </c>
      <c r="S486" s="64">
        <v>105</v>
      </c>
      <c r="T486" s="64">
        <v>105</v>
      </c>
    </row>
    <row r="487" spans="1:20" x14ac:dyDescent="0.25">
      <c r="A487">
        <v>2023</v>
      </c>
      <c r="B487">
        <v>298703</v>
      </c>
      <c r="C487" t="s">
        <v>81</v>
      </c>
      <c r="D487" t="s">
        <v>431</v>
      </c>
      <c r="E487" t="s">
        <v>501</v>
      </c>
      <c r="F487" t="s">
        <v>15</v>
      </c>
      <c r="G487" s="23">
        <v>124</v>
      </c>
      <c r="H487" s="23">
        <v>508</v>
      </c>
      <c r="I487" s="23">
        <v>1753</v>
      </c>
      <c r="J487" s="1">
        <v>70851.225000000006</v>
      </c>
      <c r="K487" s="1">
        <v>571.38084677419363</v>
      </c>
      <c r="L487" s="62">
        <v>4.096774193548387</v>
      </c>
      <c r="M487" s="62">
        <v>3.4507874015748032</v>
      </c>
      <c r="N487" s="1">
        <v>9982.4750000000004</v>
      </c>
      <c r="O487" s="61">
        <v>0.14089347079037801</v>
      </c>
      <c r="P487" s="6">
        <v>5591.2249999999904</v>
      </c>
      <c r="Q487" s="61">
        <v>7.8915008173817594E-2</v>
      </c>
      <c r="R487" s="64">
        <v>78</v>
      </c>
      <c r="S487" s="64">
        <v>57</v>
      </c>
      <c r="T487" s="64">
        <v>52</v>
      </c>
    </row>
    <row r="488" spans="1:20" x14ac:dyDescent="0.25">
      <c r="A488">
        <v>2023</v>
      </c>
      <c r="B488">
        <v>302233</v>
      </c>
      <c r="C488" t="s">
        <v>82</v>
      </c>
      <c r="D488" t="s">
        <v>430</v>
      </c>
      <c r="E488" t="s">
        <v>512</v>
      </c>
      <c r="F488" t="s">
        <v>4</v>
      </c>
      <c r="G488" s="23">
        <v>171</v>
      </c>
      <c r="H488" s="23">
        <v>536</v>
      </c>
      <c r="I488" s="23">
        <v>1788</v>
      </c>
      <c r="J488" s="1">
        <v>74990.408999999898</v>
      </c>
      <c r="K488" s="1">
        <v>438.54040350877131</v>
      </c>
      <c r="L488" s="62">
        <v>3.134502923976608</v>
      </c>
      <c r="M488" s="62">
        <v>3.3358208955223883</v>
      </c>
      <c r="N488" s="1">
        <v>10565.659</v>
      </c>
      <c r="O488" s="61">
        <v>0.1408934707903782</v>
      </c>
      <c r="P488" s="6">
        <v>4852.9589999999898</v>
      </c>
      <c r="Q488" s="61">
        <v>6.4714395676919112E-2</v>
      </c>
      <c r="R488" s="64">
        <v>77</v>
      </c>
      <c r="S488" s="64">
        <v>53</v>
      </c>
      <c r="T488" s="64">
        <v>64</v>
      </c>
    </row>
    <row r="489" spans="1:20" x14ac:dyDescent="0.25">
      <c r="A489">
        <v>2023</v>
      </c>
      <c r="B489">
        <v>303477</v>
      </c>
      <c r="C489" t="s">
        <v>288</v>
      </c>
      <c r="D489" t="s">
        <v>432</v>
      </c>
      <c r="E489" t="s">
        <v>493</v>
      </c>
      <c r="F489" t="s">
        <v>15</v>
      </c>
      <c r="G489" s="23">
        <v>68</v>
      </c>
      <c r="H489" s="23">
        <v>556</v>
      </c>
      <c r="I489" s="23">
        <v>4078</v>
      </c>
      <c r="J489" s="1">
        <v>206768.70480000001</v>
      </c>
      <c r="K489" s="1">
        <v>3040.7162470588237</v>
      </c>
      <c r="L489" s="62">
        <v>8.1764705882352935</v>
      </c>
      <c r="M489" s="62">
        <v>7.3345323741007196</v>
      </c>
      <c r="N489" s="1">
        <v>52623.9548</v>
      </c>
      <c r="O489" s="61">
        <v>0.254506381180369</v>
      </c>
      <c r="P489" s="6">
        <v>50204.2048</v>
      </c>
      <c r="Q489" s="61">
        <v>0.24280369144141389</v>
      </c>
      <c r="R489" s="64">
        <v>22</v>
      </c>
      <c r="S489" s="64">
        <v>2</v>
      </c>
      <c r="T489" s="64">
        <v>1</v>
      </c>
    </row>
    <row r="490" spans="1:20" x14ac:dyDescent="0.25">
      <c r="A490">
        <v>2023</v>
      </c>
      <c r="B490">
        <v>304909</v>
      </c>
      <c r="C490" t="s">
        <v>305</v>
      </c>
      <c r="D490" t="s">
        <v>433</v>
      </c>
      <c r="E490" t="s">
        <v>504</v>
      </c>
      <c r="F490" t="s">
        <v>15</v>
      </c>
      <c r="G490" s="23">
        <v>6</v>
      </c>
      <c r="H490" s="23">
        <v>10</v>
      </c>
      <c r="I490" s="23">
        <v>28</v>
      </c>
      <c r="J490" s="1">
        <v>994.17600000000004</v>
      </c>
      <c r="K490" s="1">
        <v>165.696</v>
      </c>
      <c r="L490" s="62">
        <v>1.6666666666666667</v>
      </c>
      <c r="M490" s="62">
        <v>2.8</v>
      </c>
      <c r="N490" s="1">
        <v>326.42599999999999</v>
      </c>
      <c r="O490" s="61">
        <v>0.32833824192094757</v>
      </c>
      <c r="P490" s="6">
        <v>116.426</v>
      </c>
      <c r="Q490" s="61">
        <v>0.11710803720870348</v>
      </c>
      <c r="R490" s="64">
        <v>386</v>
      </c>
      <c r="S490" s="64">
        <v>360</v>
      </c>
      <c r="T490" s="64">
        <v>289</v>
      </c>
    </row>
    <row r="491" spans="1:20" x14ac:dyDescent="0.25">
      <c r="A491">
        <v>2023</v>
      </c>
      <c r="B491">
        <v>309059</v>
      </c>
      <c r="C491" t="s">
        <v>306</v>
      </c>
      <c r="D491" t="s">
        <v>434</v>
      </c>
      <c r="E491" t="s">
        <v>499</v>
      </c>
      <c r="F491" t="s">
        <v>15</v>
      </c>
      <c r="G491" s="23">
        <v>49</v>
      </c>
      <c r="H491" s="23">
        <v>76</v>
      </c>
      <c r="I491" s="23">
        <v>277</v>
      </c>
      <c r="J491" s="1">
        <v>13573.161</v>
      </c>
      <c r="K491" s="1">
        <v>277.00328571428571</v>
      </c>
      <c r="L491" s="62">
        <v>1.5510204081632653</v>
      </c>
      <c r="M491" s="62">
        <v>3.6447368421052633</v>
      </c>
      <c r="N491" s="1">
        <v>1004.1609999999999</v>
      </c>
      <c r="O491" s="61">
        <v>7.3981366610180191E-2</v>
      </c>
      <c r="P491" s="6">
        <v>-647.43900000000201</v>
      </c>
      <c r="Q491" s="61">
        <v>-4.7699942555754112E-2</v>
      </c>
      <c r="R491" s="64">
        <v>179</v>
      </c>
      <c r="S491" s="64">
        <v>275</v>
      </c>
      <c r="T491" s="64">
        <v>380</v>
      </c>
    </row>
    <row r="492" spans="1:20" x14ac:dyDescent="0.25">
      <c r="A492">
        <v>2023</v>
      </c>
      <c r="B492">
        <v>309319</v>
      </c>
      <c r="C492" t="s">
        <v>361</v>
      </c>
      <c r="D492" t="s">
        <v>434</v>
      </c>
      <c r="E492" t="s">
        <v>523</v>
      </c>
      <c r="F492" t="s">
        <v>15</v>
      </c>
      <c r="G492" s="23">
        <v>28</v>
      </c>
      <c r="H492" s="23">
        <v>37</v>
      </c>
      <c r="I492" s="23">
        <v>100</v>
      </c>
      <c r="J492" s="1">
        <v>3471.2</v>
      </c>
      <c r="K492" s="1">
        <v>123.97142857142856</v>
      </c>
      <c r="L492" s="62">
        <v>1.3214285714285714</v>
      </c>
      <c r="M492" s="62">
        <v>2.7027027027027026</v>
      </c>
      <c r="N492" s="1">
        <v>994.69999999999902</v>
      </c>
      <c r="O492" s="61">
        <v>0.28655796266420808</v>
      </c>
      <c r="P492" s="6">
        <v>57.999999999999901</v>
      </c>
      <c r="Q492" s="61">
        <v>1.6708919105784717E-2</v>
      </c>
      <c r="R492" s="64">
        <v>328</v>
      </c>
      <c r="S492" s="64">
        <v>277</v>
      </c>
      <c r="T492" s="64">
        <v>302</v>
      </c>
    </row>
    <row r="493" spans="1:20" x14ac:dyDescent="0.25">
      <c r="A493">
        <v>2023</v>
      </c>
      <c r="B493">
        <v>309592</v>
      </c>
      <c r="C493" t="s">
        <v>436</v>
      </c>
      <c r="D493" t="s">
        <v>431</v>
      </c>
      <c r="E493" t="s">
        <v>515</v>
      </c>
      <c r="F493" t="s">
        <v>15</v>
      </c>
      <c r="G493" s="23">
        <v>18</v>
      </c>
      <c r="H493" s="23">
        <v>27</v>
      </c>
      <c r="I493" s="23">
        <v>115</v>
      </c>
      <c r="J493" s="1">
        <v>5995.08</v>
      </c>
      <c r="K493" s="1">
        <v>333.06</v>
      </c>
      <c r="L493" s="62">
        <v>1.5</v>
      </c>
      <c r="M493" s="62">
        <v>4.2592592592592595</v>
      </c>
      <c r="N493" s="1">
        <v>1356.83</v>
      </c>
      <c r="O493" s="61">
        <v>0.22632391894686976</v>
      </c>
      <c r="P493" s="6">
        <v>769.13</v>
      </c>
      <c r="Q493" s="61">
        <v>0.12829353403123894</v>
      </c>
      <c r="R493" s="64">
        <v>281</v>
      </c>
      <c r="S493" s="64">
        <v>245</v>
      </c>
      <c r="T493" s="64">
        <v>196</v>
      </c>
    </row>
    <row r="494" spans="1:20" x14ac:dyDescent="0.25">
      <c r="A494">
        <v>2023</v>
      </c>
      <c r="B494">
        <v>310640</v>
      </c>
      <c r="C494" t="s">
        <v>84</v>
      </c>
      <c r="D494" t="s">
        <v>432</v>
      </c>
      <c r="E494" t="s">
        <v>498</v>
      </c>
      <c r="F494" t="s">
        <v>15</v>
      </c>
      <c r="G494" s="23">
        <v>20</v>
      </c>
      <c r="H494" s="23">
        <v>20</v>
      </c>
      <c r="I494" s="23">
        <v>30</v>
      </c>
      <c r="J494" s="1">
        <v>1423.76</v>
      </c>
      <c r="K494" s="1">
        <v>71.188000000000002</v>
      </c>
      <c r="L494" s="62">
        <v>1</v>
      </c>
      <c r="M494" s="62">
        <v>1.5</v>
      </c>
      <c r="N494" s="1">
        <v>354.26</v>
      </c>
      <c r="O494" s="61">
        <v>0.24882002584705287</v>
      </c>
      <c r="P494" s="6">
        <v>-225.74</v>
      </c>
      <c r="Q494" s="61">
        <v>-0.15855200314659776</v>
      </c>
      <c r="R494" s="64">
        <v>379</v>
      </c>
      <c r="S494" s="64">
        <v>354</v>
      </c>
      <c r="T494" s="64">
        <v>360</v>
      </c>
    </row>
    <row r="495" spans="1:20" x14ac:dyDescent="0.25">
      <c r="A495">
        <v>2023</v>
      </c>
      <c r="B495">
        <v>311100</v>
      </c>
      <c r="C495" t="s">
        <v>308</v>
      </c>
      <c r="D495" t="s">
        <v>430</v>
      </c>
      <c r="E495" t="s">
        <v>517</v>
      </c>
      <c r="F495" t="s">
        <v>15</v>
      </c>
      <c r="G495" s="23">
        <v>125</v>
      </c>
      <c r="H495" s="23">
        <v>197</v>
      </c>
      <c r="I495" s="23">
        <v>885</v>
      </c>
      <c r="J495" s="1">
        <v>44815.067999999999</v>
      </c>
      <c r="K495" s="1">
        <v>358.52054399999997</v>
      </c>
      <c r="L495" s="62">
        <v>1.5760000000000001</v>
      </c>
      <c r="M495" s="62">
        <v>4.4923857868020303</v>
      </c>
      <c r="N495" s="1">
        <v>6962.5679999999902</v>
      </c>
      <c r="O495" s="61">
        <v>0.15536220987101906</v>
      </c>
      <c r="P495" s="6">
        <v>2870.8679999999899</v>
      </c>
      <c r="Q495" s="61">
        <v>6.406032899470307E-2</v>
      </c>
      <c r="R495" s="64">
        <v>112</v>
      </c>
      <c r="S495" s="64">
        <v>87</v>
      </c>
      <c r="T495" s="64">
        <v>96</v>
      </c>
    </row>
    <row r="496" spans="1:20" x14ac:dyDescent="0.25">
      <c r="A496">
        <v>2023</v>
      </c>
      <c r="B496">
        <v>314704</v>
      </c>
      <c r="C496" t="s">
        <v>384</v>
      </c>
      <c r="D496" t="s">
        <v>430</v>
      </c>
      <c r="E496" t="s">
        <v>512</v>
      </c>
      <c r="F496" t="s">
        <v>15</v>
      </c>
      <c r="G496" s="23">
        <v>17</v>
      </c>
      <c r="H496" s="23">
        <v>17</v>
      </c>
      <c r="I496" s="23">
        <v>72</v>
      </c>
      <c r="J496" s="1">
        <v>2646.9216000000001</v>
      </c>
      <c r="K496" s="1">
        <v>155.7012705882353</v>
      </c>
      <c r="L496" s="62">
        <v>1</v>
      </c>
      <c r="M496" s="62">
        <v>4.2352941176470589</v>
      </c>
      <c r="N496" s="1">
        <v>630.42160000000001</v>
      </c>
      <c r="O496" s="61">
        <v>0.23817161792778449</v>
      </c>
      <c r="P496" s="6">
        <v>84.721599999999896</v>
      </c>
      <c r="Q496" s="61">
        <v>3.200759705160889E-2</v>
      </c>
      <c r="R496" s="64">
        <v>346</v>
      </c>
      <c r="S496" s="64">
        <v>318</v>
      </c>
      <c r="T496" s="64">
        <v>296</v>
      </c>
    </row>
    <row r="497" spans="1:20" x14ac:dyDescent="0.25">
      <c r="A497">
        <v>2023</v>
      </c>
      <c r="B497">
        <v>315225</v>
      </c>
      <c r="C497" t="s">
        <v>313</v>
      </c>
      <c r="D497" t="s">
        <v>432</v>
      </c>
      <c r="E497" t="s">
        <v>498</v>
      </c>
      <c r="F497" t="s">
        <v>15</v>
      </c>
      <c r="G497" s="23">
        <v>19</v>
      </c>
      <c r="H497" s="23">
        <v>45</v>
      </c>
      <c r="I497" s="23">
        <v>108</v>
      </c>
      <c r="J497" s="1">
        <v>4972.0439999999999</v>
      </c>
      <c r="K497" s="1">
        <v>261.68652631578948</v>
      </c>
      <c r="L497" s="62">
        <v>2.3684210526315788</v>
      </c>
      <c r="M497" s="62">
        <v>2.4</v>
      </c>
      <c r="N497" s="1">
        <v>567.79399999999896</v>
      </c>
      <c r="O497" s="61">
        <v>0.11419729994344358</v>
      </c>
      <c r="P497" s="6">
        <v>-8.2060000000005608</v>
      </c>
      <c r="Q497" s="61">
        <v>-1.6504278723198269E-3</v>
      </c>
      <c r="R497" s="64">
        <v>303</v>
      </c>
      <c r="S497" s="64">
        <v>326</v>
      </c>
      <c r="T497" s="64">
        <v>319</v>
      </c>
    </row>
    <row r="498" spans="1:20" x14ac:dyDescent="0.25">
      <c r="A498">
        <v>2023</v>
      </c>
      <c r="B498">
        <v>316008</v>
      </c>
      <c r="C498" t="s">
        <v>111</v>
      </c>
      <c r="D498" t="s">
        <v>431</v>
      </c>
      <c r="E498" t="s">
        <v>515</v>
      </c>
      <c r="F498" t="s">
        <v>4</v>
      </c>
      <c r="G498" s="23">
        <v>93</v>
      </c>
      <c r="H498" s="23">
        <v>341</v>
      </c>
      <c r="I498" s="23">
        <v>1490</v>
      </c>
      <c r="J498" s="1">
        <v>62625.840900000003</v>
      </c>
      <c r="K498" s="1">
        <v>673.39613870967742</v>
      </c>
      <c r="L498" s="62">
        <v>3.6666666666666665</v>
      </c>
      <c r="M498" s="62">
        <v>4.3695014662756595</v>
      </c>
      <c r="N498" s="1">
        <v>6449.0909000000102</v>
      </c>
      <c r="O498" s="61">
        <v>0.10297811266594921</v>
      </c>
      <c r="P498" s="6">
        <v>3266.4409000000001</v>
      </c>
      <c r="Q498" s="61">
        <v>5.2158036571769206E-2</v>
      </c>
      <c r="R498" s="64">
        <v>87</v>
      </c>
      <c r="S498" s="64">
        <v>96</v>
      </c>
      <c r="T498" s="64">
        <v>87</v>
      </c>
    </row>
    <row r="499" spans="1:20" x14ac:dyDescent="0.25">
      <c r="A499">
        <v>2023</v>
      </c>
      <c r="B499">
        <v>316478</v>
      </c>
      <c r="C499" t="s">
        <v>312</v>
      </c>
      <c r="D499" t="s">
        <v>432</v>
      </c>
      <c r="E499" t="s">
        <v>500</v>
      </c>
      <c r="F499" t="s">
        <v>15</v>
      </c>
      <c r="G499" s="23">
        <v>6</v>
      </c>
      <c r="H499" s="23">
        <v>22</v>
      </c>
      <c r="I499" s="23">
        <v>60</v>
      </c>
      <c r="J499" s="1">
        <v>2331.9032000000002</v>
      </c>
      <c r="K499" s="1">
        <v>388.65053333333339</v>
      </c>
      <c r="L499" s="62">
        <v>3.6666666666666665</v>
      </c>
      <c r="M499" s="62">
        <v>2.7272727272727271</v>
      </c>
      <c r="N499" s="1">
        <v>208.9032</v>
      </c>
      <c r="O499" s="61">
        <v>8.9584850691915505E-2</v>
      </c>
      <c r="P499" s="6">
        <v>19.903199999999899</v>
      </c>
      <c r="Q499" s="61">
        <v>8.535174187333289E-3</v>
      </c>
      <c r="R499" s="64">
        <v>353</v>
      </c>
      <c r="S499" s="64">
        <v>371</v>
      </c>
      <c r="T499" s="64">
        <v>310</v>
      </c>
    </row>
    <row r="500" spans="1:20" x14ac:dyDescent="0.25">
      <c r="A500">
        <v>2023</v>
      </c>
      <c r="B500">
        <v>317731</v>
      </c>
      <c r="C500" t="s">
        <v>369</v>
      </c>
      <c r="D500" t="s">
        <v>432</v>
      </c>
      <c r="E500" t="s">
        <v>498</v>
      </c>
      <c r="F500" t="s">
        <v>15</v>
      </c>
      <c r="G500" s="23">
        <v>36</v>
      </c>
      <c r="H500" s="23">
        <v>69</v>
      </c>
      <c r="I500" s="23">
        <v>183</v>
      </c>
      <c r="J500" s="1">
        <v>8661.9189999999999</v>
      </c>
      <c r="K500" s="1">
        <v>240.60886111111111</v>
      </c>
      <c r="L500" s="62">
        <v>1.9166666666666667</v>
      </c>
      <c r="M500" s="62">
        <v>2.652173913043478</v>
      </c>
      <c r="N500" s="1">
        <v>1257.4190000000001</v>
      </c>
      <c r="O500" s="61">
        <v>0.14516633092505254</v>
      </c>
      <c r="P500" s="6">
        <v>180.91900000000001</v>
      </c>
      <c r="Q500" s="61">
        <v>2.0886711131794237E-2</v>
      </c>
      <c r="R500" s="64">
        <v>243</v>
      </c>
      <c r="S500" s="64">
        <v>249</v>
      </c>
      <c r="T500" s="64">
        <v>280</v>
      </c>
    </row>
    <row r="501" spans="1:20" x14ac:dyDescent="0.25">
      <c r="A501">
        <v>2023</v>
      </c>
      <c r="B501">
        <v>321904</v>
      </c>
      <c r="C501" t="s">
        <v>387</v>
      </c>
      <c r="D501" t="s">
        <v>433</v>
      </c>
      <c r="E501" t="s">
        <v>502</v>
      </c>
      <c r="F501" t="s">
        <v>15</v>
      </c>
      <c r="G501" s="23">
        <v>17</v>
      </c>
      <c r="H501" s="23">
        <v>26</v>
      </c>
      <c r="I501" s="23">
        <v>51</v>
      </c>
      <c r="J501" s="1">
        <v>2184.3429999999998</v>
      </c>
      <c r="K501" s="1">
        <v>128.49076470588236</v>
      </c>
      <c r="L501" s="62">
        <v>1.5294117647058822</v>
      </c>
      <c r="M501" s="62">
        <v>1.9615384615384615</v>
      </c>
      <c r="N501" s="1">
        <v>210.59299999999999</v>
      </c>
      <c r="O501" s="61">
        <v>9.6410224950934903E-2</v>
      </c>
      <c r="P501" s="6">
        <v>-381.60700000000003</v>
      </c>
      <c r="Q501" s="61">
        <v>-0.17470104283072763</v>
      </c>
      <c r="R501" s="64">
        <v>356</v>
      </c>
      <c r="S501" s="64">
        <v>370</v>
      </c>
      <c r="T501" s="64">
        <v>370</v>
      </c>
    </row>
    <row r="502" spans="1:20" x14ac:dyDescent="0.25">
      <c r="A502">
        <v>2023</v>
      </c>
      <c r="B502">
        <v>322483</v>
      </c>
      <c r="C502" t="s">
        <v>85</v>
      </c>
      <c r="D502" t="s">
        <v>435</v>
      </c>
      <c r="E502" t="s">
        <v>525</v>
      </c>
      <c r="F502" t="s">
        <v>15</v>
      </c>
      <c r="G502" s="23">
        <v>7</v>
      </c>
      <c r="H502" s="23">
        <v>7</v>
      </c>
      <c r="I502" s="23">
        <v>7</v>
      </c>
      <c r="J502" s="1">
        <v>359.14400000000001</v>
      </c>
      <c r="K502" s="1">
        <v>51.306285714285714</v>
      </c>
      <c r="L502" s="62">
        <v>1</v>
      </c>
      <c r="M502" s="62">
        <v>1</v>
      </c>
      <c r="N502" s="1">
        <v>78.644000000000005</v>
      </c>
      <c r="O502" s="61">
        <v>0.21897623237475777</v>
      </c>
      <c r="P502" s="6">
        <v>-160.756</v>
      </c>
      <c r="Q502" s="61">
        <v>-0.44760875860379123</v>
      </c>
      <c r="R502" s="64">
        <v>404</v>
      </c>
      <c r="S502" s="64">
        <v>387</v>
      </c>
      <c r="T502" s="64">
        <v>354</v>
      </c>
    </row>
    <row r="503" spans="1:20" x14ac:dyDescent="0.25">
      <c r="A503">
        <v>2023</v>
      </c>
      <c r="B503">
        <v>322666</v>
      </c>
      <c r="C503" t="s">
        <v>87</v>
      </c>
      <c r="D503" t="s">
        <v>433</v>
      </c>
      <c r="E503" t="s">
        <v>503</v>
      </c>
      <c r="F503" t="s">
        <v>15</v>
      </c>
      <c r="G503" s="23">
        <v>18</v>
      </c>
      <c r="H503" s="23">
        <v>36</v>
      </c>
      <c r="I503" s="23">
        <v>82</v>
      </c>
      <c r="J503" s="1">
        <v>3965.748</v>
      </c>
      <c r="K503" s="1">
        <v>220.31933333333333</v>
      </c>
      <c r="L503" s="62">
        <v>2</v>
      </c>
      <c r="M503" s="62">
        <v>2.2777777777777777</v>
      </c>
      <c r="N503" s="1">
        <v>558.74800000000005</v>
      </c>
      <c r="O503" s="61">
        <v>0.14089347079037801</v>
      </c>
      <c r="P503" s="6">
        <v>-78.452000000000396</v>
      </c>
      <c r="Q503" s="61">
        <v>-1.9782396662622131E-2</v>
      </c>
      <c r="R503" s="64">
        <v>318</v>
      </c>
      <c r="S503" s="64">
        <v>331</v>
      </c>
      <c r="T503" s="64">
        <v>336</v>
      </c>
    </row>
    <row r="504" spans="1:20" x14ac:dyDescent="0.25">
      <c r="A504">
        <v>2023</v>
      </c>
      <c r="B504">
        <v>327287</v>
      </c>
      <c r="C504" t="s">
        <v>88</v>
      </c>
      <c r="D504" t="s">
        <v>433</v>
      </c>
      <c r="E504" t="s">
        <v>504</v>
      </c>
      <c r="F504" t="s">
        <v>15</v>
      </c>
      <c r="G504" s="23">
        <v>7</v>
      </c>
      <c r="H504" s="23">
        <v>7</v>
      </c>
      <c r="I504" s="23">
        <v>7</v>
      </c>
      <c r="J504" s="1">
        <v>471.94400000000002</v>
      </c>
      <c r="K504" s="1">
        <v>67.420571428571435</v>
      </c>
      <c r="L504" s="62">
        <v>1</v>
      </c>
      <c r="M504" s="62">
        <v>1</v>
      </c>
      <c r="N504" s="1">
        <v>91.944000000000003</v>
      </c>
      <c r="O504" s="61">
        <v>0.19481972437407827</v>
      </c>
      <c r="P504" s="6">
        <v>-147.45599999999999</v>
      </c>
      <c r="Q504" s="61">
        <v>-0.31244384927025237</v>
      </c>
      <c r="R504" s="64">
        <v>402</v>
      </c>
      <c r="S504" s="64">
        <v>386</v>
      </c>
      <c r="T504" s="64">
        <v>349</v>
      </c>
    </row>
    <row r="505" spans="1:20" x14ac:dyDescent="0.25">
      <c r="A505">
        <v>2023</v>
      </c>
      <c r="B505">
        <v>328781</v>
      </c>
      <c r="C505" t="s">
        <v>452</v>
      </c>
      <c r="D505" t="s">
        <v>431</v>
      </c>
      <c r="E505" t="s">
        <v>528</v>
      </c>
      <c r="F505" t="s">
        <v>15</v>
      </c>
      <c r="G505" s="23">
        <v>8</v>
      </c>
      <c r="H505" s="23">
        <v>12</v>
      </c>
      <c r="I505" s="23">
        <v>39</v>
      </c>
      <c r="J505" s="1">
        <v>1680.4880000000001</v>
      </c>
      <c r="K505" s="1">
        <v>210.06100000000001</v>
      </c>
      <c r="L505" s="62">
        <v>1.5</v>
      </c>
      <c r="M505" s="62">
        <v>3.25</v>
      </c>
      <c r="N505" s="1">
        <v>443.738</v>
      </c>
      <c r="O505" s="61">
        <v>0.26405306077758367</v>
      </c>
      <c r="P505" s="6">
        <v>182.53800000000001</v>
      </c>
      <c r="Q505" s="61">
        <v>0.10862201931819805</v>
      </c>
      <c r="R505" s="64">
        <v>374</v>
      </c>
      <c r="S505" s="64">
        <v>343</v>
      </c>
      <c r="T505" s="64">
        <v>279</v>
      </c>
    </row>
    <row r="506" spans="1:20" x14ac:dyDescent="0.25">
      <c r="A506">
        <v>2023</v>
      </c>
      <c r="B506">
        <v>329101</v>
      </c>
      <c r="C506" t="s">
        <v>89</v>
      </c>
      <c r="D506" t="s">
        <v>430</v>
      </c>
      <c r="E506" t="s">
        <v>517</v>
      </c>
      <c r="F506" t="s">
        <v>4</v>
      </c>
      <c r="G506" s="23">
        <v>21</v>
      </c>
      <c r="H506" s="23">
        <v>30</v>
      </c>
      <c r="I506" s="23">
        <v>89</v>
      </c>
      <c r="J506" s="1">
        <v>5329.6880000000001</v>
      </c>
      <c r="K506" s="1">
        <v>253.79466666666667</v>
      </c>
      <c r="L506" s="62">
        <v>1.4285714285714286</v>
      </c>
      <c r="M506" s="62">
        <v>2.9666666666666668</v>
      </c>
      <c r="N506" s="1">
        <v>1233.6880000000001</v>
      </c>
      <c r="O506" s="61">
        <v>0.2314747129663125</v>
      </c>
      <c r="P506" s="6">
        <v>549.68799999999999</v>
      </c>
      <c r="Q506" s="61">
        <v>0.1031369941354916</v>
      </c>
      <c r="R506" s="64">
        <v>296</v>
      </c>
      <c r="S506" s="64">
        <v>250</v>
      </c>
      <c r="T506" s="64">
        <v>216</v>
      </c>
    </row>
    <row r="507" spans="1:20" x14ac:dyDescent="0.25">
      <c r="A507">
        <v>2023</v>
      </c>
      <c r="B507">
        <v>331231</v>
      </c>
      <c r="C507" t="s">
        <v>314</v>
      </c>
      <c r="D507" t="s">
        <v>432</v>
      </c>
      <c r="E507" t="s">
        <v>498</v>
      </c>
      <c r="F507" t="s">
        <v>15</v>
      </c>
      <c r="G507" s="23">
        <v>35</v>
      </c>
      <c r="H507" s="23">
        <v>72</v>
      </c>
      <c r="I507" s="23">
        <v>202</v>
      </c>
      <c r="J507" s="1">
        <v>7238.1455999999998</v>
      </c>
      <c r="K507" s="1">
        <v>206.80416</v>
      </c>
      <c r="L507" s="62">
        <v>2.0571428571428569</v>
      </c>
      <c r="M507" s="62">
        <v>2.8055555555555554</v>
      </c>
      <c r="N507" s="1">
        <v>1054.1456000000001</v>
      </c>
      <c r="O507" s="61">
        <v>0.14563752351154693</v>
      </c>
      <c r="P507" s="6">
        <v>3.14559999999936</v>
      </c>
      <c r="Q507" s="61">
        <v>4.3458644987734983E-4</v>
      </c>
      <c r="R507" s="64">
        <v>264</v>
      </c>
      <c r="S507" s="64">
        <v>271</v>
      </c>
      <c r="T507" s="64">
        <v>316</v>
      </c>
    </row>
    <row r="508" spans="1:20" x14ac:dyDescent="0.25">
      <c r="A508">
        <v>2023</v>
      </c>
      <c r="B508">
        <v>333866</v>
      </c>
      <c r="C508" t="s">
        <v>292</v>
      </c>
      <c r="D508" t="s">
        <v>430</v>
      </c>
      <c r="E508" t="s">
        <v>492</v>
      </c>
      <c r="F508" t="s">
        <v>4</v>
      </c>
      <c r="G508" s="23">
        <v>339</v>
      </c>
      <c r="H508" s="23">
        <v>2935</v>
      </c>
      <c r="I508" s="23">
        <v>22202</v>
      </c>
      <c r="J508" s="1">
        <v>863042.01780000003</v>
      </c>
      <c r="K508" s="1">
        <v>2545.8466601769915</v>
      </c>
      <c r="L508" s="62">
        <v>8.6578171091445419</v>
      </c>
      <c r="M508" s="62">
        <v>7.5645655877342417</v>
      </c>
      <c r="N508" s="1">
        <v>40470.517800000001</v>
      </c>
      <c r="O508" s="61">
        <v>4.6892870758673273E-2</v>
      </c>
      <c r="P508" s="6">
        <v>26623.0177999999</v>
      </c>
      <c r="Q508" s="61">
        <v>3.084788139036989E-2</v>
      </c>
      <c r="R508" s="64">
        <v>1</v>
      </c>
      <c r="S508" s="64">
        <v>7</v>
      </c>
      <c r="T508" s="64">
        <v>6</v>
      </c>
    </row>
    <row r="509" spans="1:20" x14ac:dyDescent="0.25">
      <c r="A509">
        <v>2023</v>
      </c>
      <c r="B509">
        <v>335207</v>
      </c>
      <c r="C509" t="s">
        <v>32</v>
      </c>
      <c r="D509" t="s">
        <v>433</v>
      </c>
      <c r="E509" t="s">
        <v>502</v>
      </c>
      <c r="F509" t="s">
        <v>4</v>
      </c>
      <c r="G509" s="23">
        <v>261</v>
      </c>
      <c r="H509" s="23">
        <v>749</v>
      </c>
      <c r="I509" s="23">
        <v>3052</v>
      </c>
      <c r="J509" s="1">
        <v>134529.59099999999</v>
      </c>
      <c r="K509" s="1">
        <v>515.43904597701146</v>
      </c>
      <c r="L509" s="62">
        <v>2.8697318007662833</v>
      </c>
      <c r="M509" s="62">
        <v>4.0747663551401869</v>
      </c>
      <c r="N509" s="1">
        <v>18954.341</v>
      </c>
      <c r="O509" s="61">
        <v>0.14089347079037803</v>
      </c>
      <c r="P509" s="6">
        <v>10165.181</v>
      </c>
      <c r="Q509" s="61">
        <v>7.5560929936968307E-2</v>
      </c>
      <c r="R509" s="64">
        <v>41</v>
      </c>
      <c r="S509" s="64">
        <v>28</v>
      </c>
      <c r="T509" s="64">
        <v>24</v>
      </c>
    </row>
    <row r="510" spans="1:20" x14ac:dyDescent="0.25">
      <c r="A510">
        <v>2023</v>
      </c>
      <c r="B510">
        <v>343812</v>
      </c>
      <c r="C510" t="s">
        <v>91</v>
      </c>
      <c r="D510" t="s">
        <v>430</v>
      </c>
      <c r="E510" t="s">
        <v>518</v>
      </c>
      <c r="F510" t="s">
        <v>15</v>
      </c>
      <c r="G510" s="23">
        <v>16</v>
      </c>
      <c r="H510" s="23">
        <v>32</v>
      </c>
      <c r="I510" s="23">
        <v>77</v>
      </c>
      <c r="J510" s="1">
        <v>3996.1840000000002</v>
      </c>
      <c r="K510" s="1">
        <v>249.76150000000001</v>
      </c>
      <c r="L510" s="62">
        <v>2</v>
      </c>
      <c r="M510" s="62">
        <v>2.40625</v>
      </c>
      <c r="N510" s="1">
        <v>964.68399999999997</v>
      </c>
      <c r="O510" s="61">
        <v>0.24140129683718264</v>
      </c>
      <c r="P510" s="6">
        <v>433.48399999999998</v>
      </c>
      <c r="Q510" s="61">
        <v>0.10847448465836407</v>
      </c>
      <c r="R510" s="64">
        <v>316</v>
      </c>
      <c r="S510" s="64">
        <v>280</v>
      </c>
      <c r="T510" s="64">
        <v>229</v>
      </c>
    </row>
    <row r="511" spans="1:20" x14ac:dyDescent="0.25">
      <c r="A511">
        <v>2023</v>
      </c>
      <c r="B511">
        <v>350201</v>
      </c>
      <c r="C511" t="s">
        <v>92</v>
      </c>
      <c r="D511" t="s">
        <v>431</v>
      </c>
      <c r="E511" t="s">
        <v>501</v>
      </c>
      <c r="F511" t="s">
        <v>15</v>
      </c>
      <c r="G511" s="23">
        <v>42</v>
      </c>
      <c r="H511" s="23">
        <v>51</v>
      </c>
      <c r="I511" s="23">
        <v>130</v>
      </c>
      <c r="J511" s="1">
        <v>5563.9440000000004</v>
      </c>
      <c r="K511" s="1">
        <v>132.47485714285716</v>
      </c>
      <c r="L511" s="62">
        <v>1.2142857142857142</v>
      </c>
      <c r="M511" s="62">
        <v>2.5490196078431371</v>
      </c>
      <c r="N511" s="1">
        <v>805.69399999999905</v>
      </c>
      <c r="O511" s="61">
        <v>0.14480627411059474</v>
      </c>
      <c r="P511" s="6">
        <v>-552.40600000000097</v>
      </c>
      <c r="Q511" s="61">
        <v>-9.9283170355417116E-2</v>
      </c>
      <c r="R511" s="64">
        <v>289</v>
      </c>
      <c r="S511" s="64">
        <v>298</v>
      </c>
      <c r="T511" s="64">
        <v>375</v>
      </c>
    </row>
    <row r="512" spans="1:20" x14ac:dyDescent="0.25">
      <c r="A512">
        <v>2023</v>
      </c>
      <c r="B512">
        <v>351916</v>
      </c>
      <c r="C512" t="s">
        <v>478</v>
      </c>
      <c r="D512" t="s">
        <v>433</v>
      </c>
      <c r="E512" t="s">
        <v>530</v>
      </c>
      <c r="F512" t="s">
        <v>15</v>
      </c>
      <c r="G512" s="23">
        <v>49</v>
      </c>
      <c r="H512" s="23">
        <v>209</v>
      </c>
      <c r="I512" s="23">
        <v>717</v>
      </c>
      <c r="J512" s="1">
        <v>30572.169000000002</v>
      </c>
      <c r="K512" s="1">
        <v>623.92181632653069</v>
      </c>
      <c r="L512" s="62">
        <v>4.2653061224489797</v>
      </c>
      <c r="M512" s="62">
        <v>3.4306220095693778</v>
      </c>
      <c r="N512" s="1">
        <v>4307.4189999999999</v>
      </c>
      <c r="O512" s="61">
        <v>0.14089347079037801</v>
      </c>
      <c r="P512" s="6">
        <v>2444.029</v>
      </c>
      <c r="Q512" s="61">
        <v>7.9942937643711173E-2</v>
      </c>
      <c r="R512" s="64">
        <v>135</v>
      </c>
      <c r="S512" s="64">
        <v>126</v>
      </c>
      <c r="T512" s="64">
        <v>106</v>
      </c>
    </row>
    <row r="513" spans="1:20" x14ac:dyDescent="0.25">
      <c r="A513">
        <v>2023</v>
      </c>
      <c r="B513">
        <v>354104</v>
      </c>
      <c r="C513" t="s">
        <v>96</v>
      </c>
      <c r="D513" t="s">
        <v>433</v>
      </c>
      <c r="E513" t="s">
        <v>502</v>
      </c>
      <c r="F513" t="s">
        <v>15</v>
      </c>
      <c r="G513" s="23">
        <v>9</v>
      </c>
      <c r="H513" s="23">
        <v>33</v>
      </c>
      <c r="I513" s="23">
        <v>79</v>
      </c>
      <c r="J513" s="1">
        <v>3596.7469999999998</v>
      </c>
      <c r="K513" s="1">
        <v>399.63855555555551</v>
      </c>
      <c r="L513" s="62">
        <v>3.6666666666666665</v>
      </c>
      <c r="M513" s="62">
        <v>2.393939393939394</v>
      </c>
      <c r="N513" s="1">
        <v>370.24700000000001</v>
      </c>
      <c r="O513" s="61">
        <v>0.10293940607999395</v>
      </c>
      <c r="P513" s="6">
        <v>35.5369999999998</v>
      </c>
      <c r="Q513" s="61">
        <v>9.8803168529784831E-3</v>
      </c>
      <c r="R513" s="64">
        <v>324</v>
      </c>
      <c r="S513" s="64">
        <v>351</v>
      </c>
      <c r="T513" s="64">
        <v>306</v>
      </c>
    </row>
    <row r="514" spans="1:20" x14ac:dyDescent="0.25">
      <c r="A514">
        <v>2023</v>
      </c>
      <c r="B514">
        <v>354709</v>
      </c>
      <c r="C514" t="s">
        <v>97</v>
      </c>
      <c r="D514" t="s">
        <v>435</v>
      </c>
      <c r="E514" t="s">
        <v>521</v>
      </c>
      <c r="F514" t="s">
        <v>15</v>
      </c>
      <c r="G514" s="23">
        <v>11</v>
      </c>
      <c r="H514" s="23">
        <v>48</v>
      </c>
      <c r="I514" s="23">
        <v>209</v>
      </c>
      <c r="J514" s="1">
        <v>8460.4987999999994</v>
      </c>
      <c r="K514" s="1">
        <v>769.13625454545445</v>
      </c>
      <c r="L514" s="62">
        <v>4.3636363636363633</v>
      </c>
      <c r="M514" s="62">
        <v>4.354166666666667</v>
      </c>
      <c r="N514" s="1">
        <v>910.74879999999905</v>
      </c>
      <c r="O514" s="61">
        <v>0.10764717560151407</v>
      </c>
      <c r="P514" s="6">
        <v>491.32879999999898</v>
      </c>
      <c r="Q514" s="61">
        <v>5.8073266318529472E-2</v>
      </c>
      <c r="R514" s="64">
        <v>249</v>
      </c>
      <c r="S514" s="64">
        <v>284</v>
      </c>
      <c r="T514" s="64">
        <v>221</v>
      </c>
    </row>
    <row r="515" spans="1:20" x14ac:dyDescent="0.25">
      <c r="A515">
        <v>2023</v>
      </c>
      <c r="B515">
        <v>356398</v>
      </c>
      <c r="C515" t="s">
        <v>98</v>
      </c>
      <c r="D515" t="s">
        <v>430</v>
      </c>
      <c r="E515" t="s">
        <v>518</v>
      </c>
      <c r="F515" t="s">
        <v>15</v>
      </c>
      <c r="G515" s="23">
        <v>10</v>
      </c>
      <c r="H515" s="23">
        <v>19</v>
      </c>
      <c r="I515" s="23">
        <v>28</v>
      </c>
      <c r="J515" s="1">
        <v>1851.7760000000001</v>
      </c>
      <c r="K515" s="1">
        <v>185.17760000000001</v>
      </c>
      <c r="L515" s="62">
        <v>1.9</v>
      </c>
      <c r="M515" s="62">
        <v>1.4736842105263157</v>
      </c>
      <c r="N515" s="1">
        <v>451.52600000000001</v>
      </c>
      <c r="O515" s="61">
        <v>0.24383402744176402</v>
      </c>
      <c r="P515" s="6">
        <v>120.626</v>
      </c>
      <c r="Q515" s="61">
        <v>6.5140708163406377E-2</v>
      </c>
      <c r="R515" s="64">
        <v>369</v>
      </c>
      <c r="S515" s="64">
        <v>342</v>
      </c>
      <c r="T515" s="64">
        <v>288</v>
      </c>
    </row>
    <row r="516" spans="1:20" x14ac:dyDescent="0.25">
      <c r="A516">
        <v>2023</v>
      </c>
      <c r="B516">
        <v>356684</v>
      </c>
      <c r="C516" t="s">
        <v>410</v>
      </c>
      <c r="D516" t="s">
        <v>435</v>
      </c>
      <c r="E516" t="s">
        <v>525</v>
      </c>
      <c r="F516" t="s">
        <v>15</v>
      </c>
      <c r="G516" s="23">
        <v>4</v>
      </c>
      <c r="H516" s="23">
        <v>4</v>
      </c>
      <c r="I516" s="23">
        <v>15</v>
      </c>
      <c r="J516" s="1">
        <v>745.48</v>
      </c>
      <c r="K516" s="1">
        <v>186.37</v>
      </c>
      <c r="L516" s="62">
        <v>1</v>
      </c>
      <c r="M516" s="62">
        <v>3.75</v>
      </c>
      <c r="N516" s="1">
        <v>276.48</v>
      </c>
      <c r="O516" s="61">
        <v>0.37087514084884909</v>
      </c>
      <c r="P516" s="6">
        <v>139.68</v>
      </c>
      <c r="Q516" s="61">
        <v>0.1873692117830123</v>
      </c>
      <c r="R516" s="64">
        <v>393</v>
      </c>
      <c r="S516" s="64">
        <v>366</v>
      </c>
      <c r="T516" s="64">
        <v>285</v>
      </c>
    </row>
    <row r="517" spans="1:20" x14ac:dyDescent="0.25">
      <c r="A517">
        <v>2023</v>
      </c>
      <c r="B517">
        <v>358146</v>
      </c>
      <c r="C517" t="s">
        <v>437</v>
      </c>
      <c r="D517" t="s">
        <v>431</v>
      </c>
      <c r="E517" t="s">
        <v>515</v>
      </c>
      <c r="F517" t="s">
        <v>15</v>
      </c>
      <c r="G517" s="23">
        <v>6</v>
      </c>
      <c r="H517" s="23">
        <v>6</v>
      </c>
      <c r="I517" s="23">
        <v>15</v>
      </c>
      <c r="J517" s="1">
        <v>768.68</v>
      </c>
      <c r="K517" s="1">
        <v>128.11333333333332</v>
      </c>
      <c r="L517" s="62">
        <v>1</v>
      </c>
      <c r="M517" s="62">
        <v>2.5</v>
      </c>
      <c r="N517" s="1">
        <v>264.68</v>
      </c>
      <c r="O517" s="61">
        <v>0.34433054066711771</v>
      </c>
      <c r="P517" s="6">
        <v>72.08</v>
      </c>
      <c r="Q517" s="61">
        <v>9.3771140136337625E-2</v>
      </c>
      <c r="R517" s="64">
        <v>391</v>
      </c>
      <c r="S517" s="64">
        <v>368</v>
      </c>
      <c r="T517" s="64">
        <v>300</v>
      </c>
    </row>
    <row r="518" spans="1:20" x14ac:dyDescent="0.25">
      <c r="A518">
        <v>2023</v>
      </c>
      <c r="B518">
        <v>359285</v>
      </c>
      <c r="C518" t="s">
        <v>316</v>
      </c>
      <c r="D518" t="s">
        <v>431</v>
      </c>
      <c r="E518" t="s">
        <v>524</v>
      </c>
      <c r="F518" t="s">
        <v>15</v>
      </c>
      <c r="G518" s="23">
        <v>35</v>
      </c>
      <c r="H518" s="23">
        <v>77</v>
      </c>
      <c r="I518" s="23">
        <v>354</v>
      </c>
      <c r="J518" s="1">
        <v>21167.567999999999</v>
      </c>
      <c r="K518" s="1">
        <v>604.78765714285714</v>
      </c>
      <c r="L518" s="62">
        <v>2.2000000000000002</v>
      </c>
      <c r="M518" s="62">
        <v>4.5974025974025974</v>
      </c>
      <c r="N518" s="1">
        <v>4716.5680000000002</v>
      </c>
      <c r="O518" s="61">
        <v>0.22282049595872327</v>
      </c>
      <c r="P518" s="6">
        <v>3547.4180000000001</v>
      </c>
      <c r="Q518" s="61">
        <v>0.16758741486031839</v>
      </c>
      <c r="R518" s="64">
        <v>158</v>
      </c>
      <c r="S518" s="64">
        <v>120</v>
      </c>
      <c r="T518" s="64">
        <v>83</v>
      </c>
    </row>
    <row r="519" spans="1:20" x14ac:dyDescent="0.25">
      <c r="A519">
        <v>2023</v>
      </c>
      <c r="B519">
        <v>364956</v>
      </c>
      <c r="C519" t="s">
        <v>99</v>
      </c>
      <c r="D519" t="s">
        <v>435</v>
      </c>
      <c r="E519" t="s">
        <v>525</v>
      </c>
      <c r="F519" t="s">
        <v>15</v>
      </c>
      <c r="G519" s="23">
        <v>31</v>
      </c>
      <c r="H519" s="23">
        <v>40</v>
      </c>
      <c r="I519" s="23">
        <v>94</v>
      </c>
      <c r="J519" s="1">
        <v>4029.6480000000001</v>
      </c>
      <c r="K519" s="1">
        <v>129.98864516129032</v>
      </c>
      <c r="L519" s="62">
        <v>1.2903225806451613</v>
      </c>
      <c r="M519" s="62">
        <v>2.35</v>
      </c>
      <c r="N519" s="1">
        <v>1089.3979999999999</v>
      </c>
      <c r="O519" s="61">
        <v>0.27034569768873107</v>
      </c>
      <c r="P519" s="6">
        <v>18.3979999999999</v>
      </c>
      <c r="Q519" s="61">
        <v>4.565659333023604E-3</v>
      </c>
      <c r="R519" s="64">
        <v>312</v>
      </c>
      <c r="S519" s="64">
        <v>263</v>
      </c>
      <c r="T519" s="64">
        <v>311</v>
      </c>
    </row>
    <row r="520" spans="1:20" x14ac:dyDescent="0.25">
      <c r="A520">
        <v>2023</v>
      </c>
      <c r="B520">
        <v>365924</v>
      </c>
      <c r="C520" t="s">
        <v>317</v>
      </c>
      <c r="D520" t="s">
        <v>433</v>
      </c>
      <c r="E520" t="s">
        <v>504</v>
      </c>
      <c r="F520" t="s">
        <v>15</v>
      </c>
      <c r="G520" s="23">
        <v>42</v>
      </c>
      <c r="H520" s="23">
        <v>70</v>
      </c>
      <c r="I520" s="23">
        <v>243</v>
      </c>
      <c r="J520" s="1">
        <v>10139.656000000001</v>
      </c>
      <c r="K520" s="1">
        <v>241.42038095238098</v>
      </c>
      <c r="L520" s="62">
        <v>1.6666666666666667</v>
      </c>
      <c r="M520" s="62">
        <v>3.4714285714285715</v>
      </c>
      <c r="N520" s="1">
        <v>2260.6559999999999</v>
      </c>
      <c r="O520" s="61">
        <v>0.22295194235386287</v>
      </c>
      <c r="P520" s="6">
        <v>790.65599999999995</v>
      </c>
      <c r="Q520" s="61">
        <v>7.7976609857375825E-2</v>
      </c>
      <c r="R520" s="64">
        <v>208</v>
      </c>
      <c r="S520" s="64">
        <v>188</v>
      </c>
      <c r="T520" s="64">
        <v>190</v>
      </c>
    </row>
    <row r="521" spans="1:20" x14ac:dyDescent="0.25">
      <c r="A521">
        <v>2023</v>
      </c>
      <c r="B521">
        <v>368143</v>
      </c>
      <c r="C521" t="s">
        <v>315</v>
      </c>
      <c r="D521" t="s">
        <v>434</v>
      </c>
      <c r="E521" t="s">
        <v>508</v>
      </c>
      <c r="F521" t="s">
        <v>15</v>
      </c>
      <c r="G521" s="23">
        <v>126</v>
      </c>
      <c r="H521" s="23">
        <v>377</v>
      </c>
      <c r="I521" s="23">
        <v>1733</v>
      </c>
      <c r="J521" s="1">
        <v>81971.042400000006</v>
      </c>
      <c r="K521" s="1">
        <v>650.56382857142864</v>
      </c>
      <c r="L521" s="62">
        <v>2.9920634920634921</v>
      </c>
      <c r="M521" s="62">
        <v>4.5968169761273208</v>
      </c>
      <c r="N521" s="1">
        <v>11799.7924</v>
      </c>
      <c r="O521" s="61">
        <v>0.14395074229286609</v>
      </c>
      <c r="P521" s="6">
        <v>7358.5923999999904</v>
      </c>
      <c r="Q521" s="61">
        <v>8.9770633440181671E-2</v>
      </c>
      <c r="R521" s="64">
        <v>67</v>
      </c>
      <c r="S521" s="64">
        <v>47</v>
      </c>
      <c r="T521" s="64">
        <v>39</v>
      </c>
    </row>
    <row r="522" spans="1:20" x14ac:dyDescent="0.25">
      <c r="A522">
        <v>2023</v>
      </c>
      <c r="B522">
        <v>369346</v>
      </c>
      <c r="C522" t="s">
        <v>100</v>
      </c>
      <c r="D522" t="s">
        <v>434</v>
      </c>
      <c r="E522" t="s">
        <v>523</v>
      </c>
      <c r="F522" t="s">
        <v>15</v>
      </c>
      <c r="G522" s="23">
        <v>42</v>
      </c>
      <c r="H522" s="23">
        <v>60</v>
      </c>
      <c r="I522" s="23">
        <v>159</v>
      </c>
      <c r="J522" s="1">
        <v>7437.1279999999997</v>
      </c>
      <c r="K522" s="1">
        <v>177.07447619047619</v>
      </c>
      <c r="L522" s="62">
        <v>1.4285714285714286</v>
      </c>
      <c r="M522" s="62">
        <v>2.65</v>
      </c>
      <c r="N522" s="1">
        <v>1669.6279999999999</v>
      </c>
      <c r="O522" s="61">
        <v>0.22449902704377281</v>
      </c>
      <c r="P522" s="6">
        <v>259.62799999999999</v>
      </c>
      <c r="Q522" s="61">
        <v>3.4909712458895424E-2</v>
      </c>
      <c r="R522" s="64">
        <v>260</v>
      </c>
      <c r="S522" s="64">
        <v>228</v>
      </c>
      <c r="T522" s="64">
        <v>258</v>
      </c>
    </row>
    <row r="523" spans="1:20" x14ac:dyDescent="0.25">
      <c r="A523">
        <v>2023</v>
      </c>
      <c r="B523">
        <v>370695</v>
      </c>
      <c r="C523" t="s">
        <v>101</v>
      </c>
      <c r="D523" t="s">
        <v>431</v>
      </c>
      <c r="E523" t="s">
        <v>501</v>
      </c>
      <c r="F523" t="s">
        <v>15</v>
      </c>
      <c r="G523" s="23">
        <v>90</v>
      </c>
      <c r="H523" s="23">
        <v>204</v>
      </c>
      <c r="I523" s="23">
        <v>1045</v>
      </c>
      <c r="J523" s="1">
        <v>41657.385000000002</v>
      </c>
      <c r="K523" s="1">
        <v>462.85983333333337</v>
      </c>
      <c r="L523" s="62">
        <v>2.2666666666666666</v>
      </c>
      <c r="M523" s="62">
        <v>5.1225490196078427</v>
      </c>
      <c r="N523" s="1">
        <v>5245.1350000000002</v>
      </c>
      <c r="O523" s="61">
        <v>0.12591128799851456</v>
      </c>
      <c r="P523" s="6">
        <v>2232.3850000000002</v>
      </c>
      <c r="Q523" s="61">
        <v>5.3589177525185515E-2</v>
      </c>
      <c r="R523" s="64">
        <v>119</v>
      </c>
      <c r="S523" s="64">
        <v>113</v>
      </c>
      <c r="T523" s="64">
        <v>114</v>
      </c>
    </row>
    <row r="524" spans="1:20" x14ac:dyDescent="0.25">
      <c r="A524">
        <v>2023</v>
      </c>
      <c r="B524">
        <v>375019</v>
      </c>
      <c r="C524" t="s">
        <v>102</v>
      </c>
      <c r="D524" t="s">
        <v>433</v>
      </c>
      <c r="E524" t="s">
        <v>503</v>
      </c>
      <c r="F524" t="s">
        <v>15</v>
      </c>
      <c r="G524" s="23">
        <v>137</v>
      </c>
      <c r="H524" s="23">
        <v>548</v>
      </c>
      <c r="I524" s="23">
        <v>1487</v>
      </c>
      <c r="J524" s="1">
        <v>67569.909</v>
      </c>
      <c r="K524" s="1">
        <v>493.21101459854015</v>
      </c>
      <c r="L524" s="62">
        <v>4</v>
      </c>
      <c r="M524" s="62">
        <v>2.7135036496350367</v>
      </c>
      <c r="N524" s="1">
        <v>9520.1589999999906</v>
      </c>
      <c r="O524" s="61">
        <v>0.14089347079037787</v>
      </c>
      <c r="P524" s="6">
        <v>4349.7489999999898</v>
      </c>
      <c r="Q524" s="61">
        <v>6.4374054433016775E-2</v>
      </c>
      <c r="R524" s="64">
        <v>83</v>
      </c>
      <c r="S524" s="64">
        <v>61</v>
      </c>
      <c r="T524" s="64">
        <v>69</v>
      </c>
    </row>
    <row r="525" spans="1:20" x14ac:dyDescent="0.25">
      <c r="A525">
        <v>2023</v>
      </c>
      <c r="B525">
        <v>375945</v>
      </c>
      <c r="C525" t="s">
        <v>103</v>
      </c>
      <c r="D525" t="s">
        <v>435</v>
      </c>
      <c r="E525" t="s">
        <v>521</v>
      </c>
      <c r="F525" t="s">
        <v>15</v>
      </c>
      <c r="G525" s="23">
        <v>2</v>
      </c>
      <c r="H525" s="23">
        <v>4</v>
      </c>
      <c r="I525" s="23">
        <v>6</v>
      </c>
      <c r="J525" s="1">
        <v>141.39920000000001</v>
      </c>
      <c r="K525" s="1">
        <v>70.699600000000004</v>
      </c>
      <c r="L525" s="62">
        <v>2</v>
      </c>
      <c r="M525" s="62">
        <v>1.5</v>
      </c>
      <c r="N525" s="1">
        <v>19.8992</v>
      </c>
      <c r="O525" s="61">
        <v>0.14073064062597243</v>
      </c>
      <c r="P525" s="6">
        <v>-50.900799999999997</v>
      </c>
      <c r="Q525" s="61">
        <v>-0.35997940582407817</v>
      </c>
      <c r="R525" s="64">
        <v>406</v>
      </c>
      <c r="S525" s="64">
        <v>390</v>
      </c>
      <c r="T525" s="64">
        <v>329</v>
      </c>
    </row>
    <row r="526" spans="1:20" x14ac:dyDescent="0.25">
      <c r="A526">
        <v>2023</v>
      </c>
      <c r="B526">
        <v>375968</v>
      </c>
      <c r="C526" t="s">
        <v>104</v>
      </c>
      <c r="D526" t="s">
        <v>431</v>
      </c>
      <c r="E526" t="s">
        <v>515</v>
      </c>
      <c r="F526" t="s">
        <v>15</v>
      </c>
      <c r="G526" s="23">
        <v>6</v>
      </c>
      <c r="H526" s="23">
        <v>18</v>
      </c>
      <c r="I526" s="23">
        <v>64</v>
      </c>
      <c r="J526" s="1">
        <v>2358.6880000000001</v>
      </c>
      <c r="K526" s="1">
        <v>393.11466666666666</v>
      </c>
      <c r="L526" s="62">
        <v>3</v>
      </c>
      <c r="M526" s="62">
        <v>3.5555555555555554</v>
      </c>
      <c r="N526" s="1">
        <v>529.43799999999999</v>
      </c>
      <c r="O526" s="61">
        <v>0.22446292175989363</v>
      </c>
      <c r="P526" s="6">
        <v>323.63799999999998</v>
      </c>
      <c r="Q526" s="61">
        <v>0.13721102579060901</v>
      </c>
      <c r="R526" s="64">
        <v>352</v>
      </c>
      <c r="S526" s="64">
        <v>334</v>
      </c>
      <c r="T526" s="64">
        <v>247</v>
      </c>
    </row>
    <row r="527" spans="1:20" x14ac:dyDescent="0.25">
      <c r="A527">
        <v>2023</v>
      </c>
      <c r="B527">
        <v>380543</v>
      </c>
      <c r="C527" t="s">
        <v>401</v>
      </c>
      <c r="D527" t="s">
        <v>433</v>
      </c>
      <c r="E527" t="s">
        <v>502</v>
      </c>
      <c r="F527" t="s">
        <v>15</v>
      </c>
      <c r="G527" s="23">
        <v>119</v>
      </c>
      <c r="H527" s="23">
        <v>254</v>
      </c>
      <c r="I527" s="23">
        <v>873</v>
      </c>
      <c r="J527" s="1">
        <v>33430.370999999999</v>
      </c>
      <c r="K527" s="1">
        <v>280.92748739495795</v>
      </c>
      <c r="L527" s="62">
        <v>2.134453781512605</v>
      </c>
      <c r="M527" s="62">
        <v>3.4370078740157481</v>
      </c>
      <c r="N527" s="1">
        <v>4710.1210000000001</v>
      </c>
      <c r="O527" s="61">
        <v>0.14089347079037801</v>
      </c>
      <c r="P527" s="6">
        <v>479.580999999997</v>
      </c>
      <c r="Q527" s="61">
        <v>1.4345667895818356E-2</v>
      </c>
      <c r="R527" s="64">
        <v>129</v>
      </c>
      <c r="S527" s="64">
        <v>121</v>
      </c>
      <c r="T527" s="64">
        <v>225</v>
      </c>
    </row>
    <row r="528" spans="1:20" x14ac:dyDescent="0.25">
      <c r="A528">
        <v>2023</v>
      </c>
      <c r="B528">
        <v>384965</v>
      </c>
      <c r="C528" t="s">
        <v>105</v>
      </c>
      <c r="D528" t="s">
        <v>431</v>
      </c>
      <c r="E528" t="s">
        <v>524</v>
      </c>
      <c r="F528" t="s">
        <v>15</v>
      </c>
      <c r="G528" s="23">
        <v>39</v>
      </c>
      <c r="H528" s="23">
        <v>96</v>
      </c>
      <c r="I528" s="23">
        <v>268</v>
      </c>
      <c r="J528" s="1">
        <v>12592.255999999999</v>
      </c>
      <c r="K528" s="1">
        <v>322.87835897435895</v>
      </c>
      <c r="L528" s="62">
        <v>2.4615384615384617</v>
      </c>
      <c r="M528" s="62">
        <v>2.7916666666666665</v>
      </c>
      <c r="N528" s="1">
        <v>2770.7559999999999</v>
      </c>
      <c r="O528" s="61">
        <v>0.22003650497575653</v>
      </c>
      <c r="P528" s="6">
        <v>1457.2560000000001</v>
      </c>
      <c r="Q528" s="61">
        <v>0.11572636388586764</v>
      </c>
      <c r="R528" s="64">
        <v>186</v>
      </c>
      <c r="S528" s="64">
        <v>162</v>
      </c>
      <c r="T528" s="64">
        <v>132</v>
      </c>
    </row>
    <row r="529" spans="1:20" x14ac:dyDescent="0.25">
      <c r="A529">
        <v>2023</v>
      </c>
      <c r="B529">
        <v>392244</v>
      </c>
      <c r="C529" t="s">
        <v>106</v>
      </c>
      <c r="D529" t="s">
        <v>431</v>
      </c>
      <c r="E529" t="s">
        <v>524</v>
      </c>
      <c r="F529" t="s">
        <v>15</v>
      </c>
      <c r="G529" s="23">
        <v>24</v>
      </c>
      <c r="H529" s="23">
        <v>33</v>
      </c>
      <c r="I529" s="23">
        <v>95</v>
      </c>
      <c r="J529" s="1">
        <v>4818.4399999999996</v>
      </c>
      <c r="K529" s="1">
        <v>200.76833333333332</v>
      </c>
      <c r="L529" s="62">
        <v>1.375</v>
      </c>
      <c r="M529" s="62">
        <v>2.8787878787878789</v>
      </c>
      <c r="N529" s="1">
        <v>1021.94</v>
      </c>
      <c r="O529" s="61">
        <v>0.21208938992703036</v>
      </c>
      <c r="P529" s="6">
        <v>241.64</v>
      </c>
      <c r="Q529" s="61">
        <v>5.0149010883190411E-2</v>
      </c>
      <c r="R529" s="64">
        <v>305</v>
      </c>
      <c r="S529" s="64">
        <v>273</v>
      </c>
      <c r="T529" s="64">
        <v>262</v>
      </c>
    </row>
    <row r="530" spans="1:20" x14ac:dyDescent="0.25">
      <c r="A530">
        <v>2023</v>
      </c>
      <c r="B530">
        <v>398755</v>
      </c>
      <c r="C530" t="s">
        <v>107</v>
      </c>
      <c r="D530" t="s">
        <v>432</v>
      </c>
      <c r="E530" t="s">
        <v>498</v>
      </c>
      <c r="F530" t="s">
        <v>15</v>
      </c>
      <c r="G530" s="23">
        <v>11</v>
      </c>
      <c r="H530" s="23">
        <v>20</v>
      </c>
      <c r="I530" s="23">
        <v>53</v>
      </c>
      <c r="J530" s="1">
        <v>3160.4184</v>
      </c>
      <c r="K530" s="1">
        <v>287.31076363636362</v>
      </c>
      <c r="L530" s="62">
        <v>1.8181818181818181</v>
      </c>
      <c r="M530" s="62">
        <v>2.65</v>
      </c>
      <c r="N530" s="1">
        <v>301.41840000000002</v>
      </c>
      <c r="O530" s="61">
        <v>9.5372941759863189E-2</v>
      </c>
      <c r="P530" s="6">
        <v>-26.5815999999997</v>
      </c>
      <c r="Q530" s="61">
        <v>-8.4107851036431449E-3</v>
      </c>
      <c r="R530" s="64">
        <v>338</v>
      </c>
      <c r="S530" s="64">
        <v>362</v>
      </c>
      <c r="T530" s="64">
        <v>322</v>
      </c>
    </row>
    <row r="531" spans="1:20" x14ac:dyDescent="0.25">
      <c r="A531">
        <v>2023</v>
      </c>
      <c r="B531">
        <v>399454</v>
      </c>
      <c r="C531" t="s">
        <v>108</v>
      </c>
      <c r="D531" t="s">
        <v>431</v>
      </c>
      <c r="E531" t="s">
        <v>509</v>
      </c>
      <c r="F531" t="s">
        <v>15</v>
      </c>
      <c r="G531" s="23">
        <v>232</v>
      </c>
      <c r="H531" s="23">
        <v>486</v>
      </c>
      <c r="I531" s="23">
        <v>1609</v>
      </c>
      <c r="J531" s="1">
        <v>61259.664199999999</v>
      </c>
      <c r="K531" s="1">
        <v>264.05027672413792</v>
      </c>
      <c r="L531" s="62">
        <v>2.0948275862068964</v>
      </c>
      <c r="M531" s="62">
        <v>3.3106995884773665</v>
      </c>
      <c r="N531" s="1">
        <v>2827.4142000000002</v>
      </c>
      <c r="O531" s="61">
        <v>4.6154582087963851E-2</v>
      </c>
      <c r="P531" s="6">
        <v>-4894.7857999999997</v>
      </c>
      <c r="Q531" s="61">
        <v>-7.9902262996733822E-2</v>
      </c>
      <c r="R531" s="64">
        <v>88</v>
      </c>
      <c r="S531" s="64">
        <v>159</v>
      </c>
      <c r="T531" s="64">
        <v>395</v>
      </c>
    </row>
    <row r="532" spans="1:20" x14ac:dyDescent="0.25">
      <c r="A532">
        <v>2023</v>
      </c>
      <c r="B532">
        <v>400447</v>
      </c>
      <c r="C532" t="s">
        <v>440</v>
      </c>
      <c r="D532" t="s">
        <v>431</v>
      </c>
      <c r="E532" t="s">
        <v>528</v>
      </c>
      <c r="F532" t="s">
        <v>15</v>
      </c>
      <c r="G532" s="23">
        <v>9</v>
      </c>
      <c r="H532" s="23">
        <v>31</v>
      </c>
      <c r="I532" s="23">
        <v>73</v>
      </c>
      <c r="J532" s="1">
        <v>3345.8159999999998</v>
      </c>
      <c r="K532" s="1">
        <v>371.75733333333329</v>
      </c>
      <c r="L532" s="62">
        <v>3.4444444444444446</v>
      </c>
      <c r="M532" s="62">
        <v>2.3548387096774195</v>
      </c>
      <c r="N532" s="1">
        <v>829.81600000000003</v>
      </c>
      <c r="O532" s="61">
        <v>0.24801602957245708</v>
      </c>
      <c r="P532" s="6">
        <v>517.81600000000003</v>
      </c>
      <c r="Q532" s="61">
        <v>0.15476523514741997</v>
      </c>
      <c r="R532" s="64">
        <v>331</v>
      </c>
      <c r="S532" s="64">
        <v>292</v>
      </c>
      <c r="T532" s="64">
        <v>218</v>
      </c>
    </row>
    <row r="533" spans="1:20" x14ac:dyDescent="0.25">
      <c r="A533">
        <v>2023</v>
      </c>
      <c r="B533">
        <v>400575</v>
      </c>
      <c r="C533" t="s">
        <v>109</v>
      </c>
      <c r="D533" t="s">
        <v>430</v>
      </c>
      <c r="E533" t="s">
        <v>518</v>
      </c>
      <c r="F533" t="s">
        <v>4</v>
      </c>
      <c r="G533" s="23">
        <v>122</v>
      </c>
      <c r="H533" s="23">
        <v>331</v>
      </c>
      <c r="I533" s="23">
        <v>1268</v>
      </c>
      <c r="J533" s="1">
        <v>57499.563000000002</v>
      </c>
      <c r="K533" s="1">
        <v>471.30789344262297</v>
      </c>
      <c r="L533" s="62">
        <v>2.7131147540983607</v>
      </c>
      <c r="M533" s="62">
        <v>3.8308157099697886</v>
      </c>
      <c r="N533" s="1">
        <v>8101.3130000000001</v>
      </c>
      <c r="O533" s="61">
        <v>0.14089347079037801</v>
      </c>
      <c r="P533" s="6">
        <v>3961.2629999999999</v>
      </c>
      <c r="Q533" s="61">
        <v>6.889205401439312E-2</v>
      </c>
      <c r="R533" s="64">
        <v>97</v>
      </c>
      <c r="S533" s="64">
        <v>72</v>
      </c>
      <c r="T533" s="64">
        <v>77</v>
      </c>
    </row>
    <row r="534" spans="1:20" x14ac:dyDescent="0.25">
      <c r="A534">
        <v>2023</v>
      </c>
      <c r="B534">
        <v>401800</v>
      </c>
      <c r="C534" t="s">
        <v>110</v>
      </c>
      <c r="D534" t="s">
        <v>434</v>
      </c>
      <c r="E534" t="s">
        <v>522</v>
      </c>
      <c r="F534" t="s">
        <v>15</v>
      </c>
      <c r="G534" s="23">
        <v>48</v>
      </c>
      <c r="H534" s="23">
        <v>81</v>
      </c>
      <c r="I534" s="23">
        <v>258</v>
      </c>
      <c r="J534" s="1">
        <v>13001.936</v>
      </c>
      <c r="K534" s="1">
        <v>270.87366666666668</v>
      </c>
      <c r="L534" s="62">
        <v>1.6875</v>
      </c>
      <c r="M534" s="62">
        <v>3.1851851851851851</v>
      </c>
      <c r="N534" s="1">
        <v>2911.1860000000001</v>
      </c>
      <c r="O534" s="61">
        <v>0.22390404013679197</v>
      </c>
      <c r="P534" s="6">
        <v>1286.086</v>
      </c>
      <c r="Q534" s="61">
        <v>9.8914961587259015E-2</v>
      </c>
      <c r="R534" s="64">
        <v>182</v>
      </c>
      <c r="S534" s="64">
        <v>156</v>
      </c>
      <c r="T534" s="64">
        <v>141</v>
      </c>
    </row>
    <row r="535" spans="1:20" x14ac:dyDescent="0.25">
      <c r="A535">
        <v>2023</v>
      </c>
      <c r="B535">
        <v>405328</v>
      </c>
      <c r="C535" t="s">
        <v>112</v>
      </c>
      <c r="D535" t="s">
        <v>433</v>
      </c>
      <c r="E535" t="s">
        <v>503</v>
      </c>
      <c r="F535" t="s">
        <v>4</v>
      </c>
      <c r="G535" s="23">
        <v>93</v>
      </c>
      <c r="H535" s="23">
        <v>542</v>
      </c>
      <c r="I535" s="23">
        <v>2306</v>
      </c>
      <c r="J535" s="1">
        <v>86345.161800000002</v>
      </c>
      <c r="K535" s="1">
        <v>928.44259999999997</v>
      </c>
      <c r="L535" s="62">
        <v>5.827956989247312</v>
      </c>
      <c r="M535" s="62">
        <v>4.2546125461254611</v>
      </c>
      <c r="N535" s="1">
        <v>8891.6618000000108</v>
      </c>
      <c r="O535" s="61">
        <v>0.10297811266594917</v>
      </c>
      <c r="P535" s="6">
        <v>5388.9117999999999</v>
      </c>
      <c r="Q535" s="61">
        <v>6.2411276875967356E-2</v>
      </c>
      <c r="R535" s="64">
        <v>63</v>
      </c>
      <c r="S535" s="64">
        <v>67</v>
      </c>
      <c r="T535" s="64">
        <v>56</v>
      </c>
    </row>
    <row r="536" spans="1:20" x14ac:dyDescent="0.25">
      <c r="A536">
        <v>2023</v>
      </c>
      <c r="B536">
        <v>419039</v>
      </c>
      <c r="C536" t="s">
        <v>113</v>
      </c>
      <c r="D536" t="s">
        <v>430</v>
      </c>
      <c r="E536" t="s">
        <v>518</v>
      </c>
      <c r="F536" t="s">
        <v>15</v>
      </c>
      <c r="G536" s="23">
        <v>29</v>
      </c>
      <c r="H536" s="23">
        <v>65</v>
      </c>
      <c r="I536" s="23">
        <v>155</v>
      </c>
      <c r="J536" s="1">
        <v>8786.76</v>
      </c>
      <c r="K536" s="1">
        <v>302.99172413793104</v>
      </c>
      <c r="L536" s="62">
        <v>2.2413793103448274</v>
      </c>
      <c r="M536" s="62">
        <v>2.3846153846153846</v>
      </c>
      <c r="N536" s="1">
        <v>2196.2600000000002</v>
      </c>
      <c r="O536" s="61">
        <v>0.24995106273529721</v>
      </c>
      <c r="P536" s="6">
        <v>1225.76</v>
      </c>
      <c r="Q536" s="61">
        <v>0.13950079437699447</v>
      </c>
      <c r="R536" s="64">
        <v>238</v>
      </c>
      <c r="S536" s="64">
        <v>194</v>
      </c>
      <c r="T536" s="64">
        <v>149</v>
      </c>
    </row>
    <row r="537" spans="1:20" x14ac:dyDescent="0.25">
      <c r="A537">
        <v>2023</v>
      </c>
      <c r="B537">
        <v>422074</v>
      </c>
      <c r="C537" t="s">
        <v>114</v>
      </c>
      <c r="D537" t="s">
        <v>432</v>
      </c>
      <c r="E537" t="s">
        <v>498</v>
      </c>
      <c r="F537" t="s">
        <v>15</v>
      </c>
      <c r="G537" s="23">
        <v>135</v>
      </c>
      <c r="H537" s="23">
        <v>585</v>
      </c>
      <c r="I537" s="23">
        <v>1765</v>
      </c>
      <c r="J537" s="1">
        <v>66352.782999999996</v>
      </c>
      <c r="K537" s="1">
        <v>491.50209629629626</v>
      </c>
      <c r="L537" s="62">
        <v>4.333333333333333</v>
      </c>
      <c r="M537" s="62">
        <v>3.017094017094017</v>
      </c>
      <c r="N537" s="1">
        <v>-6067.7169999999996</v>
      </c>
      <c r="O537" s="61">
        <v>-9.1446307534681706E-2</v>
      </c>
      <c r="P537" s="6">
        <v>-10414.717000000001</v>
      </c>
      <c r="Q537" s="61">
        <v>-0.15695976158226854</v>
      </c>
      <c r="R537" s="64">
        <v>86</v>
      </c>
      <c r="S537" s="64">
        <v>404</v>
      </c>
      <c r="T537" s="64">
        <v>401</v>
      </c>
    </row>
    <row r="538" spans="1:20" x14ac:dyDescent="0.25">
      <c r="A538">
        <v>2023</v>
      </c>
      <c r="B538">
        <v>423222</v>
      </c>
      <c r="C538" t="s">
        <v>115</v>
      </c>
      <c r="D538" t="s">
        <v>434</v>
      </c>
      <c r="E538" t="s">
        <v>508</v>
      </c>
      <c r="F538" t="s">
        <v>15</v>
      </c>
      <c r="G538" s="23">
        <v>45</v>
      </c>
      <c r="H538" s="23">
        <v>186</v>
      </c>
      <c r="I538" s="23">
        <v>882</v>
      </c>
      <c r="J538" s="1">
        <v>39436.953200000004</v>
      </c>
      <c r="K538" s="1">
        <v>876.37673777777786</v>
      </c>
      <c r="L538" s="62">
        <v>4.1333333333333337</v>
      </c>
      <c r="M538" s="62">
        <v>4.741935483870968</v>
      </c>
      <c r="N538" s="1">
        <v>7004.9531999999999</v>
      </c>
      <c r="O538" s="61">
        <v>0.17762409698526099</v>
      </c>
      <c r="P538" s="6">
        <v>5365.3031999999903</v>
      </c>
      <c r="Q538" s="61">
        <v>0.13604760927626605</v>
      </c>
      <c r="R538" s="64">
        <v>120</v>
      </c>
      <c r="S538" s="64">
        <v>86</v>
      </c>
      <c r="T538" s="64">
        <v>57</v>
      </c>
    </row>
    <row r="539" spans="1:20" x14ac:dyDescent="0.25">
      <c r="A539">
        <v>2023</v>
      </c>
      <c r="B539">
        <v>423877</v>
      </c>
      <c r="C539" t="s">
        <v>95</v>
      </c>
      <c r="D539" t="s">
        <v>432</v>
      </c>
      <c r="E539" t="s">
        <v>510</v>
      </c>
      <c r="F539" t="s">
        <v>4</v>
      </c>
      <c r="G539" s="23">
        <v>334</v>
      </c>
      <c r="H539" s="23">
        <v>939</v>
      </c>
      <c r="I539" s="23">
        <v>3791</v>
      </c>
      <c r="J539" s="1">
        <v>173630.38800000001</v>
      </c>
      <c r="K539" s="1">
        <v>519.85146107784431</v>
      </c>
      <c r="L539" s="62">
        <v>2.8113772455089818</v>
      </c>
      <c r="M539" s="62">
        <v>4.0372736954206605</v>
      </c>
      <c r="N539" s="1">
        <v>24463.387999999999</v>
      </c>
      <c r="O539" s="61">
        <v>0.14089347079037801</v>
      </c>
      <c r="P539" s="6">
        <v>13420.938</v>
      </c>
      <c r="Q539" s="61">
        <v>7.729602032565866E-2</v>
      </c>
      <c r="R539" s="64">
        <v>29</v>
      </c>
      <c r="S539" s="64">
        <v>17</v>
      </c>
      <c r="T539" s="64">
        <v>18</v>
      </c>
    </row>
    <row r="540" spans="1:20" x14ac:dyDescent="0.25">
      <c r="A540">
        <v>2023</v>
      </c>
      <c r="B540">
        <v>425978</v>
      </c>
      <c r="C540" t="s">
        <v>117</v>
      </c>
      <c r="D540" t="s">
        <v>434</v>
      </c>
      <c r="E540" t="s">
        <v>508</v>
      </c>
      <c r="F540" t="s">
        <v>15</v>
      </c>
      <c r="G540" s="23">
        <v>30</v>
      </c>
      <c r="H540" s="23">
        <v>121</v>
      </c>
      <c r="I540" s="23">
        <v>654</v>
      </c>
      <c r="J540" s="1">
        <v>29868.530999999999</v>
      </c>
      <c r="K540" s="1">
        <v>995.61770000000001</v>
      </c>
      <c r="L540" s="62">
        <v>4.0333333333333332</v>
      </c>
      <c r="M540" s="62">
        <v>5.4049586776859506</v>
      </c>
      <c r="N540" s="1">
        <v>4208.2809999999999</v>
      </c>
      <c r="O540" s="61">
        <v>0.14089347079037801</v>
      </c>
      <c r="P540" s="6">
        <v>3117.3809999999999</v>
      </c>
      <c r="Q540" s="61">
        <v>0.10437008100599256</v>
      </c>
      <c r="R540" s="64">
        <v>138</v>
      </c>
      <c r="S540" s="64">
        <v>127</v>
      </c>
      <c r="T540" s="64">
        <v>90</v>
      </c>
    </row>
    <row r="541" spans="1:20" x14ac:dyDescent="0.25">
      <c r="A541">
        <v>2023</v>
      </c>
      <c r="B541">
        <v>426484</v>
      </c>
      <c r="C541" t="s">
        <v>118</v>
      </c>
      <c r="D541" t="s">
        <v>433</v>
      </c>
      <c r="E541" t="s">
        <v>504</v>
      </c>
      <c r="F541" t="s">
        <v>15</v>
      </c>
      <c r="G541" s="23">
        <v>45</v>
      </c>
      <c r="H541" s="23">
        <v>106</v>
      </c>
      <c r="I541" s="23">
        <v>427</v>
      </c>
      <c r="J541" s="1">
        <v>22098.984</v>
      </c>
      <c r="K541" s="1">
        <v>491.08853333333332</v>
      </c>
      <c r="L541" s="62">
        <v>2.3555555555555556</v>
      </c>
      <c r="M541" s="62">
        <v>4.0283018867924527</v>
      </c>
      <c r="N541" s="1">
        <v>4007.7339999999999</v>
      </c>
      <c r="O541" s="61">
        <v>0.18135376721391352</v>
      </c>
      <c r="P541" s="6">
        <v>2397.424</v>
      </c>
      <c r="Q541" s="61">
        <v>0.10848571137931047</v>
      </c>
      <c r="R541" s="64">
        <v>155</v>
      </c>
      <c r="S541" s="64">
        <v>132</v>
      </c>
      <c r="T541" s="64">
        <v>107</v>
      </c>
    </row>
    <row r="542" spans="1:20" x14ac:dyDescent="0.25">
      <c r="A542">
        <v>2023</v>
      </c>
      <c r="B542">
        <v>427110</v>
      </c>
      <c r="C542" t="s">
        <v>374</v>
      </c>
      <c r="D542" t="s">
        <v>432</v>
      </c>
      <c r="E542" t="s">
        <v>498</v>
      </c>
      <c r="F542" t="s">
        <v>15</v>
      </c>
      <c r="G542" s="23">
        <v>28</v>
      </c>
      <c r="H542" s="23">
        <v>55</v>
      </c>
      <c r="I542" s="23">
        <v>128</v>
      </c>
      <c r="J542" s="1">
        <v>5189.5583999999999</v>
      </c>
      <c r="K542" s="1">
        <v>185.34137142857142</v>
      </c>
      <c r="L542" s="62">
        <v>1.9642857142857142</v>
      </c>
      <c r="M542" s="62">
        <v>2.3272727272727272</v>
      </c>
      <c r="N542" s="1">
        <v>622.55840000000001</v>
      </c>
      <c r="O542" s="61">
        <v>0.11996365625252431</v>
      </c>
      <c r="P542" s="6">
        <v>-216.44159999999999</v>
      </c>
      <c r="Q542" s="61">
        <v>-4.1707132537519953E-2</v>
      </c>
      <c r="R542" s="64">
        <v>300</v>
      </c>
      <c r="S542" s="64">
        <v>320</v>
      </c>
      <c r="T542" s="64">
        <v>359</v>
      </c>
    </row>
    <row r="543" spans="1:20" x14ac:dyDescent="0.25">
      <c r="A543">
        <v>2023</v>
      </c>
      <c r="B543">
        <v>427511</v>
      </c>
      <c r="C543" t="s">
        <v>119</v>
      </c>
      <c r="D543" t="s">
        <v>433</v>
      </c>
      <c r="E543" t="s">
        <v>503</v>
      </c>
      <c r="F543" t="s">
        <v>15</v>
      </c>
      <c r="G543" s="23">
        <v>60</v>
      </c>
      <c r="H543" s="23">
        <v>87</v>
      </c>
      <c r="I543" s="23">
        <v>340</v>
      </c>
      <c r="J543" s="1">
        <v>14175.773999999999</v>
      </c>
      <c r="K543" s="1">
        <v>236.2629</v>
      </c>
      <c r="L543" s="62">
        <v>1.45</v>
      </c>
      <c r="M543" s="62">
        <v>3.9080459770114944</v>
      </c>
      <c r="N543" s="1">
        <v>1997.2739999999999</v>
      </c>
      <c r="O543" s="61">
        <v>0.14089347079037801</v>
      </c>
      <c r="P543" s="6">
        <v>-87.126000000001895</v>
      </c>
      <c r="Q543" s="61">
        <v>-6.1461194288228568E-3</v>
      </c>
      <c r="R543" s="64">
        <v>177</v>
      </c>
      <c r="S543" s="64">
        <v>202</v>
      </c>
      <c r="T543" s="64">
        <v>339</v>
      </c>
    </row>
    <row r="544" spans="1:20" x14ac:dyDescent="0.25">
      <c r="A544">
        <v>2023</v>
      </c>
      <c r="B544">
        <v>428625</v>
      </c>
      <c r="C544" t="s">
        <v>120</v>
      </c>
      <c r="D544" t="s">
        <v>432</v>
      </c>
      <c r="E544" t="s">
        <v>500</v>
      </c>
      <c r="F544" t="s">
        <v>15</v>
      </c>
      <c r="G544" s="23">
        <v>56</v>
      </c>
      <c r="H544" s="23">
        <v>136</v>
      </c>
      <c r="I544" s="23">
        <v>603</v>
      </c>
      <c r="J544" s="1">
        <v>21738.25</v>
      </c>
      <c r="K544" s="1">
        <v>388.18303571428572</v>
      </c>
      <c r="L544" s="62">
        <v>2.4285714285714284</v>
      </c>
      <c r="M544" s="62">
        <v>4.4338235294117645</v>
      </c>
      <c r="N544" s="1">
        <v>0</v>
      </c>
      <c r="O544" s="61">
        <v>0</v>
      </c>
      <c r="P544" s="6">
        <v>-1702.5</v>
      </c>
      <c r="Q544" s="61">
        <v>-7.831817188596138E-2</v>
      </c>
      <c r="R544" s="64">
        <v>156</v>
      </c>
      <c r="S544" s="64">
        <v>395</v>
      </c>
      <c r="T544" s="64">
        <v>391</v>
      </c>
    </row>
    <row r="545" spans="1:20" x14ac:dyDescent="0.25">
      <c r="A545">
        <v>2023</v>
      </c>
      <c r="B545">
        <v>431898</v>
      </c>
      <c r="C545" t="s">
        <v>50</v>
      </c>
      <c r="D545" t="s">
        <v>432</v>
      </c>
      <c r="E545" t="s">
        <v>497</v>
      </c>
      <c r="F545" t="s">
        <v>15</v>
      </c>
      <c r="G545" s="23">
        <v>250</v>
      </c>
      <c r="H545" s="23">
        <v>456</v>
      </c>
      <c r="I545" s="23">
        <v>5584</v>
      </c>
      <c r="J545" s="1">
        <v>234390.03325000001</v>
      </c>
      <c r="K545" s="1">
        <v>937.56013300000006</v>
      </c>
      <c r="L545" s="62">
        <v>1.8240000000000001</v>
      </c>
      <c r="M545" s="62">
        <v>12.245614035087719</v>
      </c>
      <c r="N545" s="1">
        <v>25672.28325</v>
      </c>
      <c r="O545" s="61">
        <v>0.10952804986642921</v>
      </c>
      <c r="P545" s="6">
        <v>18217.78325</v>
      </c>
      <c r="Q545" s="61">
        <v>7.7724223156574859E-2</v>
      </c>
      <c r="R545" s="64">
        <v>14</v>
      </c>
      <c r="S545" s="64">
        <v>16</v>
      </c>
      <c r="T545" s="64">
        <v>13</v>
      </c>
    </row>
    <row r="546" spans="1:20" x14ac:dyDescent="0.25">
      <c r="A546">
        <v>2023</v>
      </c>
      <c r="B546">
        <v>432450</v>
      </c>
      <c r="C546" t="s">
        <v>449</v>
      </c>
      <c r="D546" t="s">
        <v>431</v>
      </c>
      <c r="E546" t="s">
        <v>528</v>
      </c>
      <c r="F546" t="s">
        <v>15</v>
      </c>
      <c r="G546" s="23">
        <v>15</v>
      </c>
      <c r="H546" s="23">
        <v>34</v>
      </c>
      <c r="I546" s="23">
        <v>79</v>
      </c>
      <c r="J546" s="1">
        <v>4092.1680000000001</v>
      </c>
      <c r="K546" s="1">
        <v>272.81119999999999</v>
      </c>
      <c r="L546" s="62">
        <v>2.2666666666666666</v>
      </c>
      <c r="M546" s="62">
        <v>2.3235294117647061</v>
      </c>
      <c r="N546" s="1">
        <v>1055.1679999999999</v>
      </c>
      <c r="O546" s="61">
        <v>0.25785060632896789</v>
      </c>
      <c r="P546" s="6">
        <v>552.76800000000003</v>
      </c>
      <c r="Q546" s="61">
        <v>0.13507949820241985</v>
      </c>
      <c r="R546" s="64">
        <v>311</v>
      </c>
      <c r="S546" s="64">
        <v>270</v>
      </c>
      <c r="T546" s="64">
        <v>214</v>
      </c>
    </row>
    <row r="547" spans="1:20" x14ac:dyDescent="0.25">
      <c r="A547">
        <v>2023</v>
      </c>
      <c r="B547">
        <v>435694</v>
      </c>
      <c r="C547" t="s">
        <v>121</v>
      </c>
      <c r="D547" t="s">
        <v>430</v>
      </c>
      <c r="E547" t="s">
        <v>517</v>
      </c>
      <c r="F547" t="s">
        <v>15</v>
      </c>
      <c r="G547" s="23">
        <v>82</v>
      </c>
      <c r="H547" s="23">
        <v>315</v>
      </c>
      <c r="I547" s="23">
        <v>1277</v>
      </c>
      <c r="J547" s="1">
        <v>56510.270199999999</v>
      </c>
      <c r="K547" s="1">
        <v>689.1496365853659</v>
      </c>
      <c r="L547" s="62">
        <v>3.8414634146341462</v>
      </c>
      <c r="M547" s="62">
        <v>4.0539682539682538</v>
      </c>
      <c r="N547" s="1">
        <v>8718.0201999999899</v>
      </c>
      <c r="O547" s="61">
        <v>0.15427319970591805</v>
      </c>
      <c r="P547" s="6">
        <v>5835.0201999999999</v>
      </c>
      <c r="Q547" s="61">
        <v>0.10325592461952164</v>
      </c>
      <c r="R547" s="64">
        <v>98</v>
      </c>
      <c r="S547" s="64">
        <v>68</v>
      </c>
      <c r="T547" s="64">
        <v>49</v>
      </c>
    </row>
    <row r="548" spans="1:20" x14ac:dyDescent="0.25">
      <c r="A548">
        <v>2023</v>
      </c>
      <c r="B548">
        <v>437005</v>
      </c>
      <c r="C548" t="s">
        <v>123</v>
      </c>
      <c r="D548" t="s">
        <v>435</v>
      </c>
      <c r="E548" t="s">
        <v>521</v>
      </c>
      <c r="F548" t="s">
        <v>15</v>
      </c>
      <c r="G548" s="23">
        <v>23</v>
      </c>
      <c r="H548" s="23">
        <v>84</v>
      </c>
      <c r="I548" s="23">
        <v>215</v>
      </c>
      <c r="J548" s="1">
        <v>9700.4519999999993</v>
      </c>
      <c r="K548" s="1">
        <v>421.75878260869564</v>
      </c>
      <c r="L548" s="62">
        <v>3.652173913043478</v>
      </c>
      <c r="M548" s="62">
        <v>2.5595238095238093</v>
      </c>
      <c r="N548" s="1">
        <v>1068.702</v>
      </c>
      <c r="O548" s="61">
        <v>0.11017033020729344</v>
      </c>
      <c r="P548" s="6">
        <v>210.671999999999</v>
      </c>
      <c r="Q548" s="61">
        <v>2.17177508841855E-2</v>
      </c>
      <c r="R548" s="64">
        <v>218</v>
      </c>
      <c r="S548" s="64">
        <v>266</v>
      </c>
      <c r="T548" s="64">
        <v>272</v>
      </c>
    </row>
    <row r="549" spans="1:20" x14ac:dyDescent="0.25">
      <c r="A549">
        <v>2023</v>
      </c>
      <c r="B549">
        <v>438205</v>
      </c>
      <c r="C549" t="s">
        <v>124</v>
      </c>
      <c r="D549" t="s">
        <v>430</v>
      </c>
      <c r="E549" t="s">
        <v>514</v>
      </c>
      <c r="F549" t="s">
        <v>15</v>
      </c>
      <c r="G549" s="23">
        <v>132</v>
      </c>
      <c r="H549" s="23">
        <v>472</v>
      </c>
      <c r="I549" s="23">
        <v>1487</v>
      </c>
      <c r="J549" s="1">
        <v>60225.069000000003</v>
      </c>
      <c r="K549" s="1">
        <v>456.25052272727277</v>
      </c>
      <c r="L549" s="62">
        <v>3.5757575757575757</v>
      </c>
      <c r="M549" s="62">
        <v>3.1504237288135593</v>
      </c>
      <c r="N549" s="1">
        <v>8485.3189999999995</v>
      </c>
      <c r="O549" s="61">
        <v>0.14089347079037798</v>
      </c>
      <c r="P549" s="6">
        <v>3884.56899999999</v>
      </c>
      <c r="Q549" s="61">
        <v>6.4500864249736098E-2</v>
      </c>
      <c r="R549" s="64">
        <v>91</v>
      </c>
      <c r="S549" s="64">
        <v>71</v>
      </c>
      <c r="T549" s="64">
        <v>78</v>
      </c>
    </row>
    <row r="550" spans="1:20" x14ac:dyDescent="0.25">
      <c r="A550">
        <v>2023</v>
      </c>
      <c r="B550">
        <v>439017</v>
      </c>
      <c r="C550" t="s">
        <v>450</v>
      </c>
      <c r="D550" t="s">
        <v>430</v>
      </c>
      <c r="E550" t="s">
        <v>512</v>
      </c>
      <c r="F550" t="s">
        <v>4</v>
      </c>
      <c r="G550" s="23">
        <v>328</v>
      </c>
      <c r="H550" s="23">
        <v>2727</v>
      </c>
      <c r="I550" s="23">
        <v>20166</v>
      </c>
      <c r="J550" s="1">
        <v>785132.88489999995</v>
      </c>
      <c r="K550" s="1">
        <v>2393.6978198170732</v>
      </c>
      <c r="L550" s="62">
        <v>8.3140243902439028</v>
      </c>
      <c r="M550" s="62">
        <v>7.3949394939493951</v>
      </c>
      <c r="N550" s="1">
        <v>36817.134899999997</v>
      </c>
      <c r="O550" s="61">
        <v>4.6892870758673273E-2</v>
      </c>
      <c r="P550" s="6">
        <v>23475.314899999899</v>
      </c>
      <c r="Q550" s="61">
        <v>2.9899798303557087E-2</v>
      </c>
      <c r="R550" s="64">
        <v>2</v>
      </c>
      <c r="S550" s="64">
        <v>8</v>
      </c>
      <c r="T550" s="64">
        <v>9</v>
      </c>
    </row>
    <row r="551" spans="1:20" x14ac:dyDescent="0.25">
      <c r="A551">
        <v>2023</v>
      </c>
      <c r="B551">
        <v>444410</v>
      </c>
      <c r="C551" t="s">
        <v>373</v>
      </c>
      <c r="D551" t="s">
        <v>431</v>
      </c>
      <c r="E551" t="s">
        <v>516</v>
      </c>
      <c r="F551" t="s">
        <v>15</v>
      </c>
      <c r="G551" s="23">
        <v>114</v>
      </c>
      <c r="H551" s="23">
        <v>396</v>
      </c>
      <c r="I551" s="23">
        <v>1691</v>
      </c>
      <c r="J551" s="1">
        <v>79306.624800000005</v>
      </c>
      <c r="K551" s="1">
        <v>695.67214736842107</v>
      </c>
      <c r="L551" s="62">
        <v>3.4736842105263159</v>
      </c>
      <c r="M551" s="62">
        <v>4.2702020202020199</v>
      </c>
      <c r="N551" s="1">
        <v>8943.1247999999996</v>
      </c>
      <c r="O551" s="61">
        <v>0.11276642805759651</v>
      </c>
      <c r="P551" s="6">
        <v>4978.47479999999</v>
      </c>
      <c r="Q551" s="61">
        <v>6.2775018008331504E-2</v>
      </c>
      <c r="R551" s="64">
        <v>71</v>
      </c>
      <c r="S551" s="64">
        <v>66</v>
      </c>
      <c r="T551" s="64">
        <v>60</v>
      </c>
    </row>
    <row r="552" spans="1:20" x14ac:dyDescent="0.25">
      <c r="A552">
        <v>2023</v>
      </c>
      <c r="B552">
        <v>444980</v>
      </c>
      <c r="C552" t="s">
        <v>320</v>
      </c>
      <c r="D552" t="s">
        <v>432</v>
      </c>
      <c r="E552" t="s">
        <v>498</v>
      </c>
      <c r="F552" t="s">
        <v>15</v>
      </c>
      <c r="G552" s="23">
        <v>30</v>
      </c>
      <c r="H552" s="23">
        <v>30</v>
      </c>
      <c r="I552" s="23">
        <v>75</v>
      </c>
      <c r="J552" s="1">
        <v>3529.5749999999998</v>
      </c>
      <c r="K552" s="1">
        <v>117.65249999999999</v>
      </c>
      <c r="L552" s="62">
        <v>1</v>
      </c>
      <c r="M552" s="62">
        <v>2.5</v>
      </c>
      <c r="N552" s="1">
        <v>489.32499999999999</v>
      </c>
      <c r="O552" s="61">
        <v>0.13863567143352953</v>
      </c>
      <c r="P552" s="6">
        <v>-380.67500000000001</v>
      </c>
      <c r="Q552" s="61">
        <v>-0.10785292846872499</v>
      </c>
      <c r="R552" s="64">
        <v>326</v>
      </c>
      <c r="S552" s="64">
        <v>339</v>
      </c>
      <c r="T552" s="64">
        <v>369</v>
      </c>
    </row>
    <row r="553" spans="1:20" x14ac:dyDescent="0.25">
      <c r="A553">
        <v>2023</v>
      </c>
      <c r="B553">
        <v>448696</v>
      </c>
      <c r="C553" t="s">
        <v>376</v>
      </c>
      <c r="D553" t="s">
        <v>434</v>
      </c>
      <c r="E553" t="s">
        <v>523</v>
      </c>
      <c r="F553" t="s">
        <v>15</v>
      </c>
      <c r="G553" s="23">
        <v>54</v>
      </c>
      <c r="H553" s="23">
        <v>63</v>
      </c>
      <c r="I553" s="23">
        <v>162</v>
      </c>
      <c r="J553" s="1">
        <v>6397.9040000000095</v>
      </c>
      <c r="K553" s="1">
        <v>118.47970370370388</v>
      </c>
      <c r="L553" s="62">
        <v>1.1666666666666667</v>
      </c>
      <c r="M553" s="62">
        <v>2.5714285714285716</v>
      </c>
      <c r="N553" s="1">
        <v>1102.654</v>
      </c>
      <c r="O553" s="61">
        <v>0.17234613085785569</v>
      </c>
      <c r="P553" s="6">
        <v>-694.64599999999996</v>
      </c>
      <c r="Q553" s="61">
        <v>-0.10857399548352069</v>
      </c>
      <c r="R553" s="64">
        <v>275</v>
      </c>
      <c r="S553" s="64">
        <v>261</v>
      </c>
      <c r="T553" s="64">
        <v>381</v>
      </c>
    </row>
    <row r="554" spans="1:20" x14ac:dyDescent="0.25">
      <c r="A554">
        <v>2023</v>
      </c>
      <c r="B554">
        <v>458704</v>
      </c>
      <c r="C554" t="s">
        <v>319</v>
      </c>
      <c r="D554" t="s">
        <v>432</v>
      </c>
      <c r="E554" t="s">
        <v>498</v>
      </c>
      <c r="F554" t="s">
        <v>15</v>
      </c>
      <c r="G554" s="23">
        <v>11</v>
      </c>
      <c r="H554" s="23">
        <v>45</v>
      </c>
      <c r="I554" s="23">
        <v>170</v>
      </c>
      <c r="J554" s="1">
        <v>8825.84</v>
      </c>
      <c r="K554" s="1">
        <v>802.34909090909093</v>
      </c>
      <c r="L554" s="62">
        <v>4.0909090909090908</v>
      </c>
      <c r="M554" s="62">
        <v>3.7777777777777777</v>
      </c>
      <c r="N554" s="1">
        <v>2042.34</v>
      </c>
      <c r="O554" s="61">
        <v>0.23140460284800085</v>
      </c>
      <c r="P554" s="6">
        <v>1690.84</v>
      </c>
      <c r="Q554" s="61">
        <v>0.19157836534539488</v>
      </c>
      <c r="R554" s="64">
        <v>237</v>
      </c>
      <c r="S554" s="64">
        <v>198</v>
      </c>
      <c r="T554" s="64">
        <v>126</v>
      </c>
    </row>
    <row r="555" spans="1:20" x14ac:dyDescent="0.25">
      <c r="A555">
        <v>2023</v>
      </c>
      <c r="B555">
        <v>459139</v>
      </c>
      <c r="C555" t="s">
        <v>237</v>
      </c>
      <c r="D555" t="s">
        <v>431</v>
      </c>
      <c r="E555" t="s">
        <v>501</v>
      </c>
      <c r="F555" t="s">
        <v>4</v>
      </c>
      <c r="G555" s="23">
        <v>169</v>
      </c>
      <c r="H555" s="23">
        <v>877</v>
      </c>
      <c r="I555" s="23">
        <v>5587</v>
      </c>
      <c r="J555" s="1">
        <v>237638.25399999999</v>
      </c>
      <c r="K555" s="1">
        <v>1406.1435147928994</v>
      </c>
      <c r="L555" s="62">
        <v>5.1893491124260356</v>
      </c>
      <c r="M555" s="62">
        <v>6.370581527936146</v>
      </c>
      <c r="N555" s="1">
        <v>27562.004000000001</v>
      </c>
      <c r="O555" s="61">
        <v>0.11598302687411599</v>
      </c>
      <c r="P555" s="6">
        <v>21391.304</v>
      </c>
      <c r="Q555" s="61">
        <v>9.0016247973274538E-2</v>
      </c>
      <c r="R555" s="64">
        <v>13</v>
      </c>
      <c r="S555" s="64">
        <v>12</v>
      </c>
      <c r="T555" s="64">
        <v>11</v>
      </c>
    </row>
    <row r="556" spans="1:20" x14ac:dyDescent="0.25">
      <c r="A556">
        <v>2023</v>
      </c>
      <c r="B556">
        <v>461878</v>
      </c>
      <c r="C556" t="s">
        <v>383</v>
      </c>
      <c r="D556" t="s">
        <v>435</v>
      </c>
      <c r="E556" t="s">
        <v>505</v>
      </c>
      <c r="F556" t="s">
        <v>15</v>
      </c>
      <c r="G556" s="23">
        <v>135</v>
      </c>
      <c r="H556" s="23">
        <v>207</v>
      </c>
      <c r="I556" s="23">
        <v>1014</v>
      </c>
      <c r="J556" s="1">
        <v>45742.2192</v>
      </c>
      <c r="K556" s="1">
        <v>338.83125333333334</v>
      </c>
      <c r="L556" s="62">
        <v>1.5333333333333334</v>
      </c>
      <c r="M556" s="62">
        <v>4.8985507246376816</v>
      </c>
      <c r="N556" s="1">
        <v>5712.7191999999995</v>
      </c>
      <c r="O556" s="61">
        <v>0.12488941944469541</v>
      </c>
      <c r="P556" s="6">
        <v>1009.3192</v>
      </c>
      <c r="Q556" s="61">
        <v>2.206537456320003E-2</v>
      </c>
      <c r="R556" s="64">
        <v>110</v>
      </c>
      <c r="S556" s="64">
        <v>107</v>
      </c>
      <c r="T556" s="64">
        <v>166</v>
      </c>
    </row>
    <row r="557" spans="1:20" x14ac:dyDescent="0.25">
      <c r="A557">
        <v>2023</v>
      </c>
      <c r="B557">
        <v>463072</v>
      </c>
      <c r="C557" t="s">
        <v>125</v>
      </c>
      <c r="D557" t="s">
        <v>435</v>
      </c>
      <c r="E557" t="s">
        <v>521</v>
      </c>
      <c r="F557" t="s">
        <v>15</v>
      </c>
      <c r="G557" s="23">
        <v>89</v>
      </c>
      <c r="H557" s="23">
        <v>337</v>
      </c>
      <c r="I557" s="23">
        <v>1196</v>
      </c>
      <c r="J557" s="1">
        <v>59535.388800000001</v>
      </c>
      <c r="K557" s="1">
        <v>668.93695280898874</v>
      </c>
      <c r="L557" s="62">
        <v>3.7865168539325844</v>
      </c>
      <c r="M557" s="62">
        <v>3.5489614243323442</v>
      </c>
      <c r="N557" s="1">
        <v>8000.1387999999997</v>
      </c>
      <c r="O557" s="61">
        <v>0.13437619139223628</v>
      </c>
      <c r="P557" s="6">
        <v>4665.2287999999999</v>
      </c>
      <c r="Q557" s="61">
        <v>7.8360600208257983E-2</v>
      </c>
      <c r="R557" s="64">
        <v>94</v>
      </c>
      <c r="S557" s="64">
        <v>73</v>
      </c>
      <c r="T557" s="64">
        <v>67</v>
      </c>
    </row>
    <row r="558" spans="1:20" x14ac:dyDescent="0.25">
      <c r="A558">
        <v>2023</v>
      </c>
      <c r="B558">
        <v>465325</v>
      </c>
      <c r="C558" t="s">
        <v>126</v>
      </c>
      <c r="D558" t="s">
        <v>430</v>
      </c>
      <c r="E558" t="s">
        <v>518</v>
      </c>
      <c r="F558" t="s">
        <v>15</v>
      </c>
      <c r="G558" s="23">
        <v>3</v>
      </c>
      <c r="H558" s="23">
        <v>3</v>
      </c>
      <c r="I558" s="23">
        <v>4</v>
      </c>
      <c r="J558" s="1">
        <v>166.36799999999999</v>
      </c>
      <c r="K558" s="1">
        <v>55.455999999999996</v>
      </c>
      <c r="L558" s="62">
        <v>1</v>
      </c>
      <c r="M558" s="62">
        <v>1.3333333333333333</v>
      </c>
      <c r="N558" s="1">
        <v>47.368000000000002</v>
      </c>
      <c r="O558" s="61">
        <v>0.28471821504135414</v>
      </c>
      <c r="P558" s="6">
        <v>-48.932000000000002</v>
      </c>
      <c r="Q558" s="61">
        <v>-0.29411906135795346</v>
      </c>
      <c r="R558" s="64">
        <v>405</v>
      </c>
      <c r="S558" s="64">
        <v>389</v>
      </c>
      <c r="T558" s="64">
        <v>328</v>
      </c>
    </row>
    <row r="559" spans="1:20" x14ac:dyDescent="0.25">
      <c r="A559">
        <v>2023</v>
      </c>
      <c r="B559">
        <v>466132</v>
      </c>
      <c r="C559" t="s">
        <v>127</v>
      </c>
      <c r="D559" t="s">
        <v>434</v>
      </c>
      <c r="E559" t="s">
        <v>508</v>
      </c>
      <c r="F559" t="s">
        <v>15</v>
      </c>
      <c r="G559" s="23">
        <v>64</v>
      </c>
      <c r="H559" s="23">
        <v>221</v>
      </c>
      <c r="I559" s="23">
        <v>817</v>
      </c>
      <c r="J559" s="1">
        <v>37267.788</v>
      </c>
      <c r="K559" s="1">
        <v>582.30918750000001</v>
      </c>
      <c r="L559" s="62">
        <v>3.453125</v>
      </c>
      <c r="M559" s="62">
        <v>3.6968325791855206</v>
      </c>
      <c r="N559" s="1">
        <v>5250.7879999999996</v>
      </c>
      <c r="O559" s="61">
        <v>0.14089347079037801</v>
      </c>
      <c r="P559" s="6">
        <v>2963.538</v>
      </c>
      <c r="Q559" s="61">
        <v>7.9520093867658584E-2</v>
      </c>
      <c r="R559" s="64">
        <v>121</v>
      </c>
      <c r="S559" s="64">
        <v>112</v>
      </c>
      <c r="T559" s="64">
        <v>92</v>
      </c>
    </row>
    <row r="560" spans="1:20" x14ac:dyDescent="0.25">
      <c r="A560">
        <v>2023</v>
      </c>
      <c r="B560">
        <v>466514</v>
      </c>
      <c r="C560" t="s">
        <v>128</v>
      </c>
      <c r="D560" t="s">
        <v>432</v>
      </c>
      <c r="E560" t="s">
        <v>498</v>
      </c>
      <c r="F560" t="s">
        <v>15</v>
      </c>
      <c r="G560" s="23">
        <v>121</v>
      </c>
      <c r="H560" s="23">
        <v>420</v>
      </c>
      <c r="I560" s="23">
        <v>1479</v>
      </c>
      <c r="J560" s="1">
        <v>59647.652699999999</v>
      </c>
      <c r="K560" s="1">
        <v>492.95580743801651</v>
      </c>
      <c r="L560" s="62">
        <v>3.4710743801652892</v>
      </c>
      <c r="M560" s="62">
        <v>3.5214285714285714</v>
      </c>
      <c r="N560" s="1">
        <v>6142.4026999999996</v>
      </c>
      <c r="O560" s="61">
        <v>0.10297811266594904</v>
      </c>
      <c r="P560" s="6">
        <v>2339.9027000000001</v>
      </c>
      <c r="Q560" s="61">
        <v>3.9228747387070273E-2</v>
      </c>
      <c r="R560" s="64">
        <v>93</v>
      </c>
      <c r="S560" s="64">
        <v>100</v>
      </c>
      <c r="T560" s="64">
        <v>108</v>
      </c>
    </row>
    <row r="561" spans="1:20" x14ac:dyDescent="0.25">
      <c r="A561">
        <v>2023</v>
      </c>
      <c r="B561">
        <v>466846</v>
      </c>
      <c r="C561" t="s">
        <v>129</v>
      </c>
      <c r="D561" t="s">
        <v>432</v>
      </c>
      <c r="E561" t="s">
        <v>498</v>
      </c>
      <c r="F561" t="s">
        <v>15</v>
      </c>
      <c r="G561" s="23">
        <v>12</v>
      </c>
      <c r="H561" s="23">
        <v>19</v>
      </c>
      <c r="I561" s="23">
        <v>55</v>
      </c>
      <c r="J561" s="1">
        <v>2513.373</v>
      </c>
      <c r="K561" s="1">
        <v>209.44775000000001</v>
      </c>
      <c r="L561" s="62">
        <v>1.5833333333333333</v>
      </c>
      <c r="M561" s="62">
        <v>2.8947368421052633</v>
      </c>
      <c r="N561" s="1">
        <v>559.87300000000005</v>
      </c>
      <c r="O561" s="61">
        <v>0.22275762491281637</v>
      </c>
      <c r="P561" s="6">
        <v>204.87299999999999</v>
      </c>
      <c r="Q561" s="61">
        <v>8.151316975236067E-2</v>
      </c>
      <c r="R561" s="64">
        <v>350</v>
      </c>
      <c r="S561" s="64">
        <v>329</v>
      </c>
      <c r="T561" s="64">
        <v>274</v>
      </c>
    </row>
    <row r="562" spans="1:20" x14ac:dyDescent="0.25">
      <c r="A562">
        <v>2023</v>
      </c>
      <c r="B562">
        <v>469339</v>
      </c>
      <c r="C562" t="s">
        <v>130</v>
      </c>
      <c r="D562" t="s">
        <v>430</v>
      </c>
      <c r="E562" t="s">
        <v>518</v>
      </c>
      <c r="F562" t="s">
        <v>4</v>
      </c>
      <c r="G562" s="23">
        <v>72</v>
      </c>
      <c r="H562" s="23">
        <v>191</v>
      </c>
      <c r="I562" s="23">
        <v>579</v>
      </c>
      <c r="J562" s="1">
        <v>28216.968000000001</v>
      </c>
      <c r="K562" s="1">
        <v>391.90233333333333</v>
      </c>
      <c r="L562" s="62">
        <v>2.6527777777777777</v>
      </c>
      <c r="M562" s="62">
        <v>3.0314136125654452</v>
      </c>
      <c r="N562" s="1">
        <v>6182.9679999999998</v>
      </c>
      <c r="O562" s="61">
        <v>0.21912233802015865</v>
      </c>
      <c r="P562" s="6">
        <v>3834.0680000000002</v>
      </c>
      <c r="Q562" s="61">
        <v>0.13587810001414752</v>
      </c>
      <c r="R562" s="64">
        <v>145</v>
      </c>
      <c r="S562" s="64">
        <v>99</v>
      </c>
      <c r="T562" s="64">
        <v>79</v>
      </c>
    </row>
    <row r="563" spans="1:20" x14ac:dyDescent="0.25">
      <c r="A563">
        <v>2023</v>
      </c>
      <c r="B563">
        <v>470647</v>
      </c>
      <c r="C563" t="s">
        <v>131</v>
      </c>
      <c r="D563" t="s">
        <v>433</v>
      </c>
      <c r="E563" t="s">
        <v>519</v>
      </c>
      <c r="F563" t="s">
        <v>15</v>
      </c>
      <c r="G563" s="23">
        <v>51</v>
      </c>
      <c r="H563" s="23">
        <v>87</v>
      </c>
      <c r="I563" s="23">
        <v>159</v>
      </c>
      <c r="J563" s="1">
        <v>7906.7280000000101</v>
      </c>
      <c r="K563" s="1">
        <v>155.03388235294136</v>
      </c>
      <c r="L563" s="62">
        <v>1.7058823529411764</v>
      </c>
      <c r="M563" s="62">
        <v>1.8275862068965518</v>
      </c>
      <c r="N563" s="1">
        <v>1882.4780000000001</v>
      </c>
      <c r="O563" s="61">
        <v>0.23808558989255704</v>
      </c>
      <c r="P563" s="6">
        <v>95.077999999999605</v>
      </c>
      <c r="Q563" s="61">
        <v>1.2024948878979962E-2</v>
      </c>
      <c r="R563" s="64">
        <v>257</v>
      </c>
      <c r="S563" s="64">
        <v>209</v>
      </c>
      <c r="T563" s="64">
        <v>293</v>
      </c>
    </row>
    <row r="564" spans="1:20" x14ac:dyDescent="0.25">
      <c r="A564">
        <v>2023</v>
      </c>
      <c r="B564">
        <v>476374</v>
      </c>
      <c r="C564" t="s">
        <v>132</v>
      </c>
      <c r="D564" t="s">
        <v>433</v>
      </c>
      <c r="E564" t="s">
        <v>519</v>
      </c>
      <c r="F564" t="s">
        <v>15</v>
      </c>
      <c r="G564" s="23">
        <v>7</v>
      </c>
      <c r="H564" s="23">
        <v>12</v>
      </c>
      <c r="I564" s="23">
        <v>12</v>
      </c>
      <c r="J564" s="1">
        <v>634.30399999999997</v>
      </c>
      <c r="K564" s="1">
        <v>90.614857142857133</v>
      </c>
      <c r="L564" s="62">
        <v>1.7142857142857142</v>
      </c>
      <c r="M564" s="62">
        <v>1</v>
      </c>
      <c r="N564" s="1">
        <v>113.804</v>
      </c>
      <c r="O564" s="61">
        <v>0.17941554838058724</v>
      </c>
      <c r="P564" s="6">
        <v>-131.596</v>
      </c>
      <c r="Q564" s="61">
        <v>-0.20746519019271517</v>
      </c>
      <c r="R564" s="64">
        <v>396</v>
      </c>
      <c r="S564" s="64">
        <v>384</v>
      </c>
      <c r="T564" s="64">
        <v>347</v>
      </c>
    </row>
    <row r="565" spans="1:20" x14ac:dyDescent="0.25">
      <c r="A565">
        <v>2023</v>
      </c>
      <c r="B565">
        <v>477716</v>
      </c>
      <c r="C565" t="s">
        <v>455</v>
      </c>
      <c r="D565" t="s">
        <v>431</v>
      </c>
      <c r="E565" t="s">
        <v>528</v>
      </c>
      <c r="F565" t="s">
        <v>15</v>
      </c>
      <c r="G565" s="23">
        <v>101</v>
      </c>
      <c r="H565" s="23">
        <v>282</v>
      </c>
      <c r="I565" s="23">
        <v>1374</v>
      </c>
      <c r="J565" s="1">
        <v>55987.955999999998</v>
      </c>
      <c r="K565" s="1">
        <v>554.33619801980194</v>
      </c>
      <c r="L565" s="62">
        <v>2.7920792079207919</v>
      </c>
      <c r="M565" s="62">
        <v>4.8723404255319149</v>
      </c>
      <c r="N565" s="1">
        <v>3446.7059999999901</v>
      </c>
      <c r="O565" s="61">
        <v>6.1561561561561388E-2</v>
      </c>
      <c r="P565" s="6">
        <v>8.2559999999919107</v>
      </c>
      <c r="Q565" s="61">
        <v>1.4746028592277794E-4</v>
      </c>
      <c r="R565" s="64">
        <v>99</v>
      </c>
      <c r="S565" s="64">
        <v>145</v>
      </c>
      <c r="T565" s="64">
        <v>314</v>
      </c>
    </row>
    <row r="566" spans="1:20" x14ac:dyDescent="0.25">
      <c r="A566">
        <v>2023</v>
      </c>
      <c r="B566">
        <v>478552</v>
      </c>
      <c r="C566" t="s">
        <v>400</v>
      </c>
      <c r="D566" t="s">
        <v>432</v>
      </c>
      <c r="E566" t="s">
        <v>498</v>
      </c>
      <c r="F566" t="s">
        <v>15</v>
      </c>
      <c r="G566" s="23">
        <v>15</v>
      </c>
      <c r="H566" s="23">
        <v>33</v>
      </c>
      <c r="I566" s="23">
        <v>60</v>
      </c>
      <c r="J566" s="1">
        <v>2798.9279999999999</v>
      </c>
      <c r="K566" s="1">
        <v>186.59520000000001</v>
      </c>
      <c r="L566" s="62">
        <v>2.2000000000000002</v>
      </c>
      <c r="M566" s="62">
        <v>1.8181818181818181</v>
      </c>
      <c r="N566" s="1">
        <v>174.678</v>
      </c>
      <c r="O566" s="61">
        <v>6.2408893690727309E-2</v>
      </c>
      <c r="P566" s="6">
        <v>-278.322</v>
      </c>
      <c r="Q566" s="61">
        <v>-9.943878513488022E-2</v>
      </c>
      <c r="R566" s="64">
        <v>343</v>
      </c>
      <c r="S566" s="64">
        <v>376</v>
      </c>
      <c r="T566" s="64">
        <v>363</v>
      </c>
    </row>
    <row r="567" spans="1:20" x14ac:dyDescent="0.25">
      <c r="A567">
        <v>2023</v>
      </c>
      <c r="B567">
        <v>480813</v>
      </c>
      <c r="C567" t="s">
        <v>479</v>
      </c>
      <c r="D567" t="s">
        <v>433</v>
      </c>
      <c r="E567" t="s">
        <v>530</v>
      </c>
      <c r="F567" t="s">
        <v>15</v>
      </c>
      <c r="G567" s="23">
        <v>83</v>
      </c>
      <c r="H567" s="23">
        <v>92</v>
      </c>
      <c r="I567" s="23">
        <v>470</v>
      </c>
      <c r="J567" s="1">
        <v>20573.495999999999</v>
      </c>
      <c r="K567" s="1">
        <v>247.87344578313252</v>
      </c>
      <c r="L567" s="62">
        <v>1.1084337349397591</v>
      </c>
      <c r="M567" s="62">
        <v>5.1086956521739131</v>
      </c>
      <c r="N567" s="1">
        <v>3746.4960000000001</v>
      </c>
      <c r="O567" s="61">
        <v>0.18210303197861949</v>
      </c>
      <c r="P567" s="6">
        <v>897.09599999999796</v>
      </c>
      <c r="Q567" s="61">
        <v>4.3604451085999092E-2</v>
      </c>
      <c r="R567" s="64">
        <v>160</v>
      </c>
      <c r="S567" s="64">
        <v>138</v>
      </c>
      <c r="T567" s="64">
        <v>179</v>
      </c>
    </row>
    <row r="568" spans="1:20" x14ac:dyDescent="0.25">
      <c r="A568">
        <v>2023</v>
      </c>
      <c r="B568">
        <v>481214</v>
      </c>
      <c r="C568" t="s">
        <v>274</v>
      </c>
      <c r="D568" t="s">
        <v>432</v>
      </c>
      <c r="E568" t="s">
        <v>500</v>
      </c>
      <c r="F568" t="s">
        <v>4</v>
      </c>
      <c r="G568" s="23">
        <v>252</v>
      </c>
      <c r="H568" s="23">
        <v>935</v>
      </c>
      <c r="I568" s="23">
        <v>5923</v>
      </c>
      <c r="J568" s="1">
        <v>250223.93900000001</v>
      </c>
      <c r="K568" s="1">
        <v>992.95213888888895</v>
      </c>
      <c r="L568" s="62">
        <v>3.7103174603174605</v>
      </c>
      <c r="M568" s="62">
        <v>6.3347593582887702</v>
      </c>
      <c r="N568" s="1">
        <v>25741.938999999998</v>
      </c>
      <c r="O568" s="61">
        <v>0.10287560455996178</v>
      </c>
      <c r="P568" s="6">
        <v>17094.188999999998</v>
      </c>
      <c r="Q568" s="61">
        <v>6.8315561925511845E-2</v>
      </c>
      <c r="R568" s="64">
        <v>12</v>
      </c>
      <c r="S568" s="64">
        <v>15</v>
      </c>
      <c r="T568" s="64">
        <v>14</v>
      </c>
    </row>
    <row r="569" spans="1:20" x14ac:dyDescent="0.25">
      <c r="A569">
        <v>2023</v>
      </c>
      <c r="B569">
        <v>484340</v>
      </c>
      <c r="C569" t="s">
        <v>133</v>
      </c>
      <c r="D569" t="s">
        <v>430</v>
      </c>
      <c r="E569" t="s">
        <v>518</v>
      </c>
      <c r="F569" t="s">
        <v>15</v>
      </c>
      <c r="G569" s="23">
        <v>31</v>
      </c>
      <c r="H569" s="23">
        <v>71</v>
      </c>
      <c r="I569" s="23">
        <v>268</v>
      </c>
      <c r="J569" s="1">
        <v>11664.255999999999</v>
      </c>
      <c r="K569" s="1">
        <v>376.26632258064512</v>
      </c>
      <c r="L569" s="62">
        <v>2.2903225806451615</v>
      </c>
      <c r="M569" s="62">
        <v>3.7746478873239435</v>
      </c>
      <c r="N569" s="1">
        <v>3070.0059999999999</v>
      </c>
      <c r="O569" s="61">
        <v>0.26319775560481529</v>
      </c>
      <c r="P569" s="6">
        <v>2032.0060000000001</v>
      </c>
      <c r="Q569" s="61">
        <v>0.17420793919475019</v>
      </c>
      <c r="R569" s="64">
        <v>196</v>
      </c>
      <c r="S569" s="64">
        <v>151</v>
      </c>
      <c r="T569" s="64">
        <v>119</v>
      </c>
    </row>
    <row r="570" spans="1:20" x14ac:dyDescent="0.25">
      <c r="A570">
        <v>2023</v>
      </c>
      <c r="B570">
        <v>493267</v>
      </c>
      <c r="C570" t="s">
        <v>446</v>
      </c>
      <c r="D570" t="s">
        <v>430</v>
      </c>
      <c r="E570" t="s">
        <v>518</v>
      </c>
      <c r="F570" t="s">
        <v>15</v>
      </c>
      <c r="G570" s="23">
        <v>33</v>
      </c>
      <c r="H570" s="23">
        <v>90</v>
      </c>
      <c r="I570" s="23">
        <v>349</v>
      </c>
      <c r="J570" s="1">
        <v>16268.407999999999</v>
      </c>
      <c r="K570" s="1">
        <v>492.9820606060606</v>
      </c>
      <c r="L570" s="62">
        <v>2.7272727272727271</v>
      </c>
      <c r="M570" s="62">
        <v>3.8777777777777778</v>
      </c>
      <c r="N570" s="1">
        <v>3189.1579999999999</v>
      </c>
      <c r="O570" s="61">
        <v>0.19603380982330909</v>
      </c>
      <c r="P570" s="6">
        <v>2068.808</v>
      </c>
      <c r="Q570" s="61">
        <v>0.12716720652690786</v>
      </c>
      <c r="R570" s="64">
        <v>171</v>
      </c>
      <c r="S570" s="64">
        <v>148</v>
      </c>
      <c r="T570" s="64">
        <v>117</v>
      </c>
    </row>
    <row r="571" spans="1:20" x14ac:dyDescent="0.25">
      <c r="A571">
        <v>2023</v>
      </c>
      <c r="B571">
        <v>495647</v>
      </c>
      <c r="C571" t="s">
        <v>134</v>
      </c>
      <c r="D571" t="s">
        <v>432</v>
      </c>
      <c r="E571" t="s">
        <v>500</v>
      </c>
      <c r="F571" t="s">
        <v>4</v>
      </c>
      <c r="G571" s="23">
        <v>120</v>
      </c>
      <c r="H571" s="23">
        <v>274</v>
      </c>
      <c r="I571" s="23">
        <v>958</v>
      </c>
      <c r="J571" s="1">
        <v>44680.0308</v>
      </c>
      <c r="K571" s="1">
        <v>372.33359000000002</v>
      </c>
      <c r="L571" s="62">
        <v>2.2833333333333332</v>
      </c>
      <c r="M571" s="62">
        <v>3.4963503649635035</v>
      </c>
      <c r="N571" s="1">
        <v>6823.5308000000005</v>
      </c>
      <c r="O571" s="61">
        <v>0.15271992158071657</v>
      </c>
      <c r="P571" s="6">
        <v>3191.5308</v>
      </c>
      <c r="Q571" s="61">
        <v>7.1430810204365397E-2</v>
      </c>
      <c r="R571" s="64">
        <v>113</v>
      </c>
      <c r="S571" s="64">
        <v>91</v>
      </c>
      <c r="T571" s="64">
        <v>89</v>
      </c>
    </row>
    <row r="572" spans="1:20" x14ac:dyDescent="0.25">
      <c r="A572">
        <v>2023</v>
      </c>
      <c r="B572">
        <v>495920</v>
      </c>
      <c r="C572" t="s">
        <v>445</v>
      </c>
      <c r="D572" t="s">
        <v>433</v>
      </c>
      <c r="E572" t="s">
        <v>504</v>
      </c>
      <c r="F572" t="s">
        <v>15</v>
      </c>
      <c r="G572" s="23">
        <v>37</v>
      </c>
      <c r="H572" s="23">
        <v>55</v>
      </c>
      <c r="I572" s="23">
        <v>130</v>
      </c>
      <c r="J572" s="1">
        <v>6246.96</v>
      </c>
      <c r="K572" s="1">
        <v>168.83675675675676</v>
      </c>
      <c r="L572" s="62">
        <v>1.4864864864864864</v>
      </c>
      <c r="M572" s="62">
        <v>2.3636363636363638</v>
      </c>
      <c r="N572" s="1">
        <v>1672.46</v>
      </c>
      <c r="O572" s="61">
        <v>0.26772382086646945</v>
      </c>
      <c r="P572" s="6">
        <v>385.46</v>
      </c>
      <c r="Q572" s="61">
        <v>6.1703612637186725E-2</v>
      </c>
      <c r="R572" s="64">
        <v>276</v>
      </c>
      <c r="S572" s="64">
        <v>227</v>
      </c>
      <c r="T572" s="64">
        <v>240</v>
      </c>
    </row>
    <row r="573" spans="1:20" x14ac:dyDescent="0.25">
      <c r="A573">
        <v>2023</v>
      </c>
      <c r="B573">
        <v>497086</v>
      </c>
      <c r="C573" t="s">
        <v>135</v>
      </c>
      <c r="D573" t="s">
        <v>431</v>
      </c>
      <c r="E573" t="s">
        <v>524</v>
      </c>
      <c r="F573" t="s">
        <v>15</v>
      </c>
      <c r="G573" s="23">
        <v>50</v>
      </c>
      <c r="H573" s="23">
        <v>86</v>
      </c>
      <c r="I573" s="23">
        <v>167</v>
      </c>
      <c r="J573" s="1">
        <v>9327.4639999999999</v>
      </c>
      <c r="K573" s="1">
        <v>186.54928000000001</v>
      </c>
      <c r="L573" s="62">
        <v>1.72</v>
      </c>
      <c r="M573" s="62">
        <v>1.941860465116279</v>
      </c>
      <c r="N573" s="1">
        <v>2495.4639999999999</v>
      </c>
      <c r="O573" s="61">
        <v>0.26753938691159784</v>
      </c>
      <c r="P573" s="6">
        <v>851.41399999999999</v>
      </c>
      <c r="Q573" s="61">
        <v>9.1280330859491929E-2</v>
      </c>
      <c r="R573" s="64">
        <v>227</v>
      </c>
      <c r="S573" s="64">
        <v>170</v>
      </c>
      <c r="T573" s="64">
        <v>184</v>
      </c>
    </row>
    <row r="574" spans="1:20" x14ac:dyDescent="0.25">
      <c r="A574">
        <v>2023</v>
      </c>
      <c r="B574">
        <v>498034</v>
      </c>
      <c r="C574" t="s">
        <v>461</v>
      </c>
      <c r="D574" t="s">
        <v>431</v>
      </c>
      <c r="E574" t="s">
        <v>528</v>
      </c>
      <c r="F574" t="s">
        <v>15</v>
      </c>
      <c r="G574" s="23">
        <v>8</v>
      </c>
      <c r="H574" s="23">
        <v>13</v>
      </c>
      <c r="I574" s="23">
        <v>22</v>
      </c>
      <c r="J574" s="1">
        <v>545.42399999999998</v>
      </c>
      <c r="K574" s="1">
        <v>68.177999999999997</v>
      </c>
      <c r="L574" s="62">
        <v>1.625</v>
      </c>
      <c r="M574" s="62">
        <v>1.6923076923076923</v>
      </c>
      <c r="N574" s="1">
        <v>130.67400000000001</v>
      </c>
      <c r="O574" s="61">
        <v>0.23958241661533047</v>
      </c>
      <c r="P574" s="6">
        <v>-131.626</v>
      </c>
      <c r="Q574" s="61">
        <v>-0.24132784769280416</v>
      </c>
      <c r="R574" s="64">
        <v>400</v>
      </c>
      <c r="S574" s="64">
        <v>382</v>
      </c>
      <c r="T574" s="64">
        <v>348</v>
      </c>
    </row>
    <row r="575" spans="1:20" x14ac:dyDescent="0.25">
      <c r="A575">
        <v>2023</v>
      </c>
      <c r="B575">
        <v>499295</v>
      </c>
      <c r="C575" t="s">
        <v>48</v>
      </c>
      <c r="D575" t="s">
        <v>432</v>
      </c>
      <c r="E575" t="s">
        <v>493</v>
      </c>
      <c r="F575" t="s">
        <v>4</v>
      </c>
      <c r="G575" s="23">
        <v>369</v>
      </c>
      <c r="H575" s="23">
        <v>2031</v>
      </c>
      <c r="I575" s="23">
        <v>10055</v>
      </c>
      <c r="J575" s="1">
        <v>386668.39250000002</v>
      </c>
      <c r="K575" s="1">
        <v>1047.8818224932249</v>
      </c>
      <c r="L575" s="62">
        <v>5.5040650406504064</v>
      </c>
      <c r="M575" s="62">
        <v>4.950763170851797</v>
      </c>
      <c r="N575" s="1">
        <v>15134.6425</v>
      </c>
      <c r="O575" s="61">
        <v>3.9141142109255803E-2</v>
      </c>
      <c r="P575" s="6">
        <v>2316.9924999999998</v>
      </c>
      <c r="Q575" s="61">
        <v>5.9921952374216879E-3</v>
      </c>
      <c r="R575" s="64">
        <v>6</v>
      </c>
      <c r="S575" s="64">
        <v>34</v>
      </c>
      <c r="T575" s="64">
        <v>109</v>
      </c>
    </row>
    <row r="576" spans="1:20" x14ac:dyDescent="0.25">
      <c r="A576">
        <v>2023</v>
      </c>
      <c r="B576">
        <v>504704</v>
      </c>
      <c r="C576" t="s">
        <v>138</v>
      </c>
      <c r="D576" t="s">
        <v>435</v>
      </c>
      <c r="E576" t="s">
        <v>505</v>
      </c>
      <c r="F576" t="s">
        <v>15</v>
      </c>
      <c r="G576" s="23">
        <v>112</v>
      </c>
      <c r="H576" s="23">
        <v>351</v>
      </c>
      <c r="I576" s="23">
        <v>1179</v>
      </c>
      <c r="J576" s="1">
        <v>53319.93</v>
      </c>
      <c r="K576" s="1">
        <v>476.0708035714286</v>
      </c>
      <c r="L576" s="62">
        <v>3.1339285714285716</v>
      </c>
      <c r="M576" s="62">
        <v>3.358974358974359</v>
      </c>
      <c r="N576" s="1">
        <v>7512.43</v>
      </c>
      <c r="O576" s="61">
        <v>0.14089347079037801</v>
      </c>
      <c r="P576" s="6">
        <v>3403.49</v>
      </c>
      <c r="Q576" s="61">
        <v>6.3831479148603529E-2</v>
      </c>
      <c r="R576" s="64">
        <v>102</v>
      </c>
      <c r="S576" s="64">
        <v>79</v>
      </c>
      <c r="T576" s="64">
        <v>85</v>
      </c>
    </row>
    <row r="577" spans="1:20" x14ac:dyDescent="0.25">
      <c r="A577">
        <v>2023</v>
      </c>
      <c r="B577">
        <v>504855</v>
      </c>
      <c r="C577" t="s">
        <v>139</v>
      </c>
      <c r="D577" t="s">
        <v>433</v>
      </c>
      <c r="E577" t="s">
        <v>502</v>
      </c>
      <c r="F577" t="s">
        <v>15</v>
      </c>
      <c r="G577" s="23">
        <v>56</v>
      </c>
      <c r="H577" s="23">
        <v>170</v>
      </c>
      <c r="I577" s="23">
        <v>628</v>
      </c>
      <c r="J577" s="1">
        <v>24334.603999999999</v>
      </c>
      <c r="K577" s="1">
        <v>434.54649999999998</v>
      </c>
      <c r="L577" s="62">
        <v>3.0357142857142856</v>
      </c>
      <c r="M577" s="62">
        <v>3.6941176470588237</v>
      </c>
      <c r="N577" s="1">
        <v>2757.8539999999998</v>
      </c>
      <c r="O577" s="61">
        <v>0.11333054772537082</v>
      </c>
      <c r="P577" s="6">
        <v>710.26399999999705</v>
      </c>
      <c r="Q577" s="61">
        <v>2.9187407364426276E-2</v>
      </c>
      <c r="R577" s="64">
        <v>150</v>
      </c>
      <c r="S577" s="64">
        <v>163</v>
      </c>
      <c r="T577" s="64">
        <v>201</v>
      </c>
    </row>
    <row r="578" spans="1:20" x14ac:dyDescent="0.25">
      <c r="A578">
        <v>2023</v>
      </c>
      <c r="B578">
        <v>507312</v>
      </c>
      <c r="C578" t="s">
        <v>322</v>
      </c>
      <c r="D578" t="s">
        <v>435</v>
      </c>
      <c r="E578" t="s">
        <v>525</v>
      </c>
      <c r="F578" t="s">
        <v>15</v>
      </c>
      <c r="G578" s="23">
        <v>45</v>
      </c>
      <c r="H578" s="23">
        <v>78</v>
      </c>
      <c r="I578" s="23">
        <v>222</v>
      </c>
      <c r="J578" s="1">
        <v>11634.224</v>
      </c>
      <c r="K578" s="1">
        <v>258.53831111111111</v>
      </c>
      <c r="L578" s="62">
        <v>1.7333333333333334</v>
      </c>
      <c r="M578" s="62">
        <v>2.8461538461538463</v>
      </c>
      <c r="N578" s="1">
        <v>2351.4740000000002</v>
      </c>
      <c r="O578" s="61">
        <v>0.20211696113122801</v>
      </c>
      <c r="P578" s="6">
        <v>773.46400000000096</v>
      </c>
      <c r="Q578" s="61">
        <v>6.6481786838555018E-2</v>
      </c>
      <c r="R578" s="64">
        <v>197</v>
      </c>
      <c r="S578" s="64">
        <v>182</v>
      </c>
      <c r="T578" s="64">
        <v>194</v>
      </c>
    </row>
    <row r="579" spans="1:20" x14ac:dyDescent="0.25">
      <c r="A579">
        <v>2023</v>
      </c>
      <c r="B579">
        <v>519375</v>
      </c>
      <c r="C579" t="s">
        <v>321</v>
      </c>
      <c r="D579" t="s">
        <v>432</v>
      </c>
      <c r="E579" t="s">
        <v>498</v>
      </c>
      <c r="F579" t="s">
        <v>15</v>
      </c>
      <c r="G579" s="23">
        <v>42</v>
      </c>
      <c r="H579" s="23">
        <v>81</v>
      </c>
      <c r="I579" s="23">
        <v>243</v>
      </c>
      <c r="J579" s="1">
        <v>9581.9418000000005</v>
      </c>
      <c r="K579" s="1">
        <v>228.14147142857144</v>
      </c>
      <c r="L579" s="62">
        <v>1.9285714285714286</v>
      </c>
      <c r="M579" s="62">
        <v>3</v>
      </c>
      <c r="N579" s="1">
        <v>1926.9418000000001</v>
      </c>
      <c r="O579" s="61">
        <v>0.20110138844717257</v>
      </c>
      <c r="P579" s="6">
        <v>670.44179999999903</v>
      </c>
      <c r="Q579" s="61">
        <v>6.996930413415775E-2</v>
      </c>
      <c r="R579" s="64">
        <v>220</v>
      </c>
      <c r="S579" s="64">
        <v>206</v>
      </c>
      <c r="T579" s="64">
        <v>203</v>
      </c>
    </row>
    <row r="580" spans="1:20" x14ac:dyDescent="0.25">
      <c r="A580">
        <v>2023</v>
      </c>
      <c r="B580">
        <v>521200</v>
      </c>
      <c r="C580" t="s">
        <v>377</v>
      </c>
      <c r="D580" t="s">
        <v>432</v>
      </c>
      <c r="E580" t="s">
        <v>498</v>
      </c>
      <c r="F580" t="s">
        <v>15</v>
      </c>
      <c r="G580" s="23">
        <v>48</v>
      </c>
      <c r="H580" s="23">
        <v>70</v>
      </c>
      <c r="I580" s="23">
        <v>132</v>
      </c>
      <c r="J580" s="1">
        <v>5939.0496000000003</v>
      </c>
      <c r="K580" s="1">
        <v>123.73020000000001</v>
      </c>
      <c r="L580" s="62">
        <v>1.4583333333333333</v>
      </c>
      <c r="M580" s="62">
        <v>1.8857142857142857</v>
      </c>
      <c r="N580" s="1">
        <v>1042.2996000000001</v>
      </c>
      <c r="O580" s="61">
        <v>0.17549939303419859</v>
      </c>
      <c r="P580" s="6">
        <v>-371.7004</v>
      </c>
      <c r="Q580" s="61">
        <v>-6.2585838650008913E-2</v>
      </c>
      <c r="R580" s="64">
        <v>282</v>
      </c>
      <c r="S580" s="64">
        <v>272</v>
      </c>
      <c r="T580" s="64">
        <v>368</v>
      </c>
    </row>
    <row r="581" spans="1:20" x14ac:dyDescent="0.25">
      <c r="A581">
        <v>2023</v>
      </c>
      <c r="B581">
        <v>522997</v>
      </c>
      <c r="C581" t="s">
        <v>140</v>
      </c>
      <c r="D581" t="s">
        <v>433</v>
      </c>
      <c r="E581" t="s">
        <v>502</v>
      </c>
      <c r="F581" t="s">
        <v>15</v>
      </c>
      <c r="G581" s="23">
        <v>16</v>
      </c>
      <c r="H581" s="23">
        <v>48</v>
      </c>
      <c r="I581" s="23">
        <v>111</v>
      </c>
      <c r="J581" s="1">
        <v>4016.3820000000001</v>
      </c>
      <c r="K581" s="1">
        <v>251.023875</v>
      </c>
      <c r="L581" s="62">
        <v>3</v>
      </c>
      <c r="M581" s="62">
        <v>2.3125</v>
      </c>
      <c r="N581" s="1">
        <v>565.88199999999995</v>
      </c>
      <c r="O581" s="61">
        <v>0.14089347079037798</v>
      </c>
      <c r="P581" s="6">
        <v>-19.088000000000399</v>
      </c>
      <c r="Q581" s="61">
        <v>-4.7525359888577331E-3</v>
      </c>
      <c r="R581" s="64">
        <v>313</v>
      </c>
      <c r="S581" s="64">
        <v>327</v>
      </c>
      <c r="T581" s="64">
        <v>321</v>
      </c>
    </row>
    <row r="582" spans="1:20" x14ac:dyDescent="0.25">
      <c r="A582">
        <v>2023</v>
      </c>
      <c r="B582">
        <v>524048</v>
      </c>
      <c r="C582" t="s">
        <v>464</v>
      </c>
      <c r="D582" t="s">
        <v>431</v>
      </c>
      <c r="E582" t="s">
        <v>516</v>
      </c>
      <c r="F582" t="s">
        <v>4</v>
      </c>
      <c r="G582" s="23">
        <v>204</v>
      </c>
      <c r="H582" s="23">
        <v>354</v>
      </c>
      <c r="I582" s="23">
        <v>1217</v>
      </c>
      <c r="J582" s="1">
        <v>54732.735000000001</v>
      </c>
      <c r="K582" s="1">
        <v>268.29772058823528</v>
      </c>
      <c r="L582" s="62">
        <v>1.7352941176470589</v>
      </c>
      <c r="M582" s="62">
        <v>3.4378531073446328</v>
      </c>
      <c r="N582" s="1">
        <v>7711.4849999999997</v>
      </c>
      <c r="O582" s="61">
        <v>0.14089347079037801</v>
      </c>
      <c r="P582" s="6">
        <v>964.78499999999497</v>
      </c>
      <c r="Q582" s="61">
        <v>1.7627202441098458E-2</v>
      </c>
      <c r="R582" s="64">
        <v>100</v>
      </c>
      <c r="S582" s="64">
        <v>75</v>
      </c>
      <c r="T582" s="64">
        <v>171</v>
      </c>
    </row>
    <row r="583" spans="1:20" x14ac:dyDescent="0.25">
      <c r="A583">
        <v>2023</v>
      </c>
      <c r="B583">
        <v>529212</v>
      </c>
      <c r="C583" t="s">
        <v>141</v>
      </c>
      <c r="D583" t="s">
        <v>434</v>
      </c>
      <c r="E583" t="s">
        <v>508</v>
      </c>
      <c r="F583" t="s">
        <v>4</v>
      </c>
      <c r="G583" s="23">
        <v>143</v>
      </c>
      <c r="H583" s="23">
        <v>290</v>
      </c>
      <c r="I583" s="23">
        <v>868</v>
      </c>
      <c r="J583" s="1">
        <v>43108.936800000003</v>
      </c>
      <c r="K583" s="1">
        <v>301.46109650349655</v>
      </c>
      <c r="L583" s="62">
        <v>2.0279720279720279</v>
      </c>
      <c r="M583" s="62">
        <v>2.9931034482758623</v>
      </c>
      <c r="N583" s="1">
        <v>7183.1867999999904</v>
      </c>
      <c r="O583" s="61">
        <v>0.16662871629902945</v>
      </c>
      <c r="P583" s="6">
        <v>2290.3868000000002</v>
      </c>
      <c r="Q583" s="61">
        <v>5.3130208490783287E-2</v>
      </c>
      <c r="R583" s="64">
        <v>116</v>
      </c>
      <c r="S583" s="64">
        <v>85</v>
      </c>
      <c r="T583" s="64">
        <v>112</v>
      </c>
    </row>
    <row r="584" spans="1:20" x14ac:dyDescent="0.25">
      <c r="A584">
        <v>2023</v>
      </c>
      <c r="B584">
        <v>531401</v>
      </c>
      <c r="C584" t="s">
        <v>323</v>
      </c>
      <c r="D584" t="s">
        <v>430</v>
      </c>
      <c r="E584" t="s">
        <v>514</v>
      </c>
      <c r="F584" t="s">
        <v>15</v>
      </c>
      <c r="G584" s="23">
        <v>61</v>
      </c>
      <c r="H584" s="23">
        <v>110</v>
      </c>
      <c r="I584" s="23">
        <v>417</v>
      </c>
      <c r="J584" s="1">
        <v>16824.117600000001</v>
      </c>
      <c r="K584" s="1">
        <v>275.80520655737706</v>
      </c>
      <c r="L584" s="62">
        <v>1.8032786885245902</v>
      </c>
      <c r="M584" s="62">
        <v>3.790909090909091</v>
      </c>
      <c r="N584" s="1">
        <v>2507.8676</v>
      </c>
      <c r="O584" s="61">
        <v>0.14906384154138341</v>
      </c>
      <c r="P584" s="6">
        <v>495.86759999999998</v>
      </c>
      <c r="Q584" s="61">
        <v>2.9473617088839176E-2</v>
      </c>
      <c r="R584" s="64">
        <v>169</v>
      </c>
      <c r="S584" s="64">
        <v>168</v>
      </c>
      <c r="T584" s="64">
        <v>220</v>
      </c>
    </row>
    <row r="585" spans="1:20" x14ac:dyDescent="0.25">
      <c r="A585">
        <v>2023</v>
      </c>
      <c r="B585">
        <v>537905</v>
      </c>
      <c r="C585" t="s">
        <v>116</v>
      </c>
      <c r="D585" t="s">
        <v>432</v>
      </c>
      <c r="E585" t="s">
        <v>496</v>
      </c>
      <c r="F585" t="s">
        <v>4</v>
      </c>
      <c r="G585" s="23">
        <v>588</v>
      </c>
      <c r="H585" s="23">
        <v>1983</v>
      </c>
      <c r="I585" s="23">
        <v>9722</v>
      </c>
      <c r="J585" s="1">
        <v>394412.92560000002</v>
      </c>
      <c r="K585" s="1">
        <v>670.77028163265311</v>
      </c>
      <c r="L585" s="62">
        <v>3.3724489795918369</v>
      </c>
      <c r="M585" s="62">
        <v>4.9026727181038829</v>
      </c>
      <c r="N585" s="1">
        <v>24280.675599999999</v>
      </c>
      <c r="O585" s="61">
        <v>6.1561561561561555E-2</v>
      </c>
      <c r="P585" s="6">
        <v>4725.7255999999397</v>
      </c>
      <c r="Q585" s="61">
        <v>1.1981670207209709E-2</v>
      </c>
      <c r="R585" s="64">
        <v>5</v>
      </c>
      <c r="S585" s="64">
        <v>18</v>
      </c>
      <c r="T585" s="64">
        <v>66</v>
      </c>
    </row>
    <row r="586" spans="1:20" x14ac:dyDescent="0.25">
      <c r="A586">
        <v>2023</v>
      </c>
      <c r="B586">
        <v>539714</v>
      </c>
      <c r="C586" t="s">
        <v>143</v>
      </c>
      <c r="D586" t="s">
        <v>431</v>
      </c>
      <c r="E586" t="s">
        <v>524</v>
      </c>
      <c r="F586" t="s">
        <v>15</v>
      </c>
      <c r="G586" s="23">
        <v>31</v>
      </c>
      <c r="H586" s="23">
        <v>31</v>
      </c>
      <c r="I586" s="23">
        <v>121</v>
      </c>
      <c r="J586" s="1">
        <v>5291.0320000000002</v>
      </c>
      <c r="K586" s="1">
        <v>170.67845161290322</v>
      </c>
      <c r="L586" s="62">
        <v>1</v>
      </c>
      <c r="M586" s="62">
        <v>3.903225806451613</v>
      </c>
      <c r="N586" s="1">
        <v>1314.0319999999999</v>
      </c>
      <c r="O586" s="61">
        <v>0.24835079432519022</v>
      </c>
      <c r="P586" s="6">
        <v>318.93200000000002</v>
      </c>
      <c r="Q586" s="61">
        <v>6.0277843717444914E-2</v>
      </c>
      <c r="R586" s="64">
        <v>299</v>
      </c>
      <c r="S586" s="64">
        <v>247</v>
      </c>
      <c r="T586" s="64">
        <v>248</v>
      </c>
    </row>
    <row r="587" spans="1:20" x14ac:dyDescent="0.25">
      <c r="A587">
        <v>2023</v>
      </c>
      <c r="B587">
        <v>545957</v>
      </c>
      <c r="C587" t="s">
        <v>142</v>
      </c>
      <c r="D587" t="s">
        <v>431</v>
      </c>
      <c r="E587" t="s">
        <v>509</v>
      </c>
      <c r="F587" t="s">
        <v>15</v>
      </c>
      <c r="G587" s="23">
        <v>204</v>
      </c>
      <c r="H587" s="23">
        <v>457</v>
      </c>
      <c r="I587" s="23">
        <v>4141</v>
      </c>
      <c r="J587" s="1">
        <v>156054.696</v>
      </c>
      <c r="K587" s="1">
        <v>764.97399999999993</v>
      </c>
      <c r="L587" s="62">
        <v>2.2401960784313726</v>
      </c>
      <c r="M587" s="62">
        <v>9.0612691466083159</v>
      </c>
      <c r="N587" s="1">
        <v>11826.696</v>
      </c>
      <c r="O587" s="61">
        <v>7.5785582255083181E-2</v>
      </c>
      <c r="P587" s="6">
        <v>5003.2960000000103</v>
      </c>
      <c r="Q587" s="61">
        <v>3.2061169117269056E-2</v>
      </c>
      <c r="R587" s="64">
        <v>35</v>
      </c>
      <c r="S587" s="64">
        <v>46</v>
      </c>
      <c r="T587" s="64">
        <v>59</v>
      </c>
    </row>
    <row r="588" spans="1:20" x14ac:dyDescent="0.25">
      <c r="A588">
        <v>2023</v>
      </c>
      <c r="B588">
        <v>547050</v>
      </c>
      <c r="C588" t="s">
        <v>144</v>
      </c>
      <c r="D588" t="s">
        <v>435</v>
      </c>
      <c r="E588" t="s">
        <v>521</v>
      </c>
      <c r="F588" t="s">
        <v>4</v>
      </c>
      <c r="G588" s="23">
        <v>109</v>
      </c>
      <c r="H588" s="23">
        <v>274</v>
      </c>
      <c r="I588" s="23">
        <v>759</v>
      </c>
      <c r="J588" s="1">
        <v>33139.661999999997</v>
      </c>
      <c r="K588" s="1">
        <v>304.0335963302752</v>
      </c>
      <c r="L588" s="62">
        <v>2.5137614678899083</v>
      </c>
      <c r="M588" s="62">
        <v>2.7700729927007299</v>
      </c>
      <c r="N588" s="1">
        <v>4669.1620000000003</v>
      </c>
      <c r="O588" s="61">
        <v>0.14089347079037803</v>
      </c>
      <c r="P588" s="6">
        <v>877.21199999999499</v>
      </c>
      <c r="Q588" s="61">
        <v>2.6470155308162015E-2</v>
      </c>
      <c r="R588" s="64">
        <v>130</v>
      </c>
      <c r="S588" s="64">
        <v>122</v>
      </c>
      <c r="T588" s="64">
        <v>182</v>
      </c>
    </row>
    <row r="589" spans="1:20" x14ac:dyDescent="0.25">
      <c r="A589">
        <v>2023</v>
      </c>
      <c r="B589">
        <v>548541</v>
      </c>
      <c r="C589" t="s">
        <v>180</v>
      </c>
      <c r="D589" t="s">
        <v>435</v>
      </c>
      <c r="E589" t="s">
        <v>505</v>
      </c>
      <c r="F589" t="s">
        <v>4</v>
      </c>
      <c r="G589" s="23">
        <v>184</v>
      </c>
      <c r="H589" s="23">
        <v>617</v>
      </c>
      <c r="I589" s="23">
        <v>3787</v>
      </c>
      <c r="J589" s="1">
        <v>144844.88320000001</v>
      </c>
      <c r="K589" s="1">
        <v>787.20045217391305</v>
      </c>
      <c r="L589" s="62">
        <v>3.3532608695652173</v>
      </c>
      <c r="M589" s="62">
        <v>6.1377633711507293</v>
      </c>
      <c r="N589" s="1">
        <v>7610.1331999999902</v>
      </c>
      <c r="O589" s="61">
        <v>5.2539882886246059E-2</v>
      </c>
      <c r="P589" s="6">
        <v>1122.9731999999899</v>
      </c>
      <c r="Q589" s="61">
        <v>7.7529366256549256E-3</v>
      </c>
      <c r="R589" s="64">
        <v>40</v>
      </c>
      <c r="S589" s="64">
        <v>76</v>
      </c>
      <c r="T589" s="64">
        <v>158</v>
      </c>
    </row>
    <row r="590" spans="1:20" x14ac:dyDescent="0.25">
      <c r="A590">
        <v>2023</v>
      </c>
      <c r="B590">
        <v>550437</v>
      </c>
      <c r="C590" t="s">
        <v>444</v>
      </c>
      <c r="D590" t="s">
        <v>433</v>
      </c>
      <c r="E590" t="s">
        <v>502</v>
      </c>
      <c r="F590" t="s">
        <v>15</v>
      </c>
      <c r="G590" s="23">
        <v>36</v>
      </c>
      <c r="H590" s="23">
        <v>134</v>
      </c>
      <c r="I590" s="23">
        <v>688</v>
      </c>
      <c r="J590" s="1">
        <v>34906.628799999999</v>
      </c>
      <c r="K590" s="1">
        <v>969.62857777777776</v>
      </c>
      <c r="L590" s="62">
        <v>3.7222222222222223</v>
      </c>
      <c r="M590" s="62">
        <v>5.1343283582089549</v>
      </c>
      <c r="N590" s="1">
        <v>6212.1288000000004</v>
      </c>
      <c r="O590" s="61">
        <v>0.17796415791375422</v>
      </c>
      <c r="P590" s="6">
        <v>4865.2187999999996</v>
      </c>
      <c r="Q590" s="61">
        <v>0.13937807709462907</v>
      </c>
      <c r="R590" s="64">
        <v>127</v>
      </c>
      <c r="S590" s="64">
        <v>98</v>
      </c>
      <c r="T590" s="64">
        <v>63</v>
      </c>
    </row>
    <row r="591" spans="1:20" x14ac:dyDescent="0.25">
      <c r="A591">
        <v>2023</v>
      </c>
      <c r="B591">
        <v>551554</v>
      </c>
      <c r="C591" t="s">
        <v>145</v>
      </c>
      <c r="D591" t="s">
        <v>434</v>
      </c>
      <c r="E591" t="s">
        <v>513</v>
      </c>
      <c r="F591" t="s">
        <v>15</v>
      </c>
      <c r="G591" s="23">
        <v>252</v>
      </c>
      <c r="H591" s="23">
        <v>476</v>
      </c>
      <c r="I591" s="23">
        <v>2004</v>
      </c>
      <c r="J591" s="1">
        <v>76849.775999999998</v>
      </c>
      <c r="K591" s="1">
        <v>304.95942857142859</v>
      </c>
      <c r="L591" s="62">
        <v>1.8888888888888888</v>
      </c>
      <c r="M591" s="62">
        <v>4.2100840336134455</v>
      </c>
      <c r="N591" s="1">
        <v>-999.47400000000903</v>
      </c>
      <c r="O591" s="61">
        <v>-1.3005555149568804E-2</v>
      </c>
      <c r="P591" s="6">
        <v>-9584.8739999999998</v>
      </c>
      <c r="Q591" s="61">
        <v>-0.1247222112918065</v>
      </c>
      <c r="R591" s="64">
        <v>75</v>
      </c>
      <c r="S591" s="64">
        <v>398</v>
      </c>
      <c r="T591" s="64">
        <v>399</v>
      </c>
    </row>
    <row r="592" spans="1:20" x14ac:dyDescent="0.25">
      <c r="A592">
        <v>2023</v>
      </c>
      <c r="B592">
        <v>551613</v>
      </c>
      <c r="C592" t="s">
        <v>146</v>
      </c>
      <c r="D592" t="s">
        <v>432</v>
      </c>
      <c r="E592" t="s">
        <v>510</v>
      </c>
      <c r="F592" t="s">
        <v>15</v>
      </c>
      <c r="G592" s="23">
        <v>85</v>
      </c>
      <c r="H592" s="23">
        <v>311</v>
      </c>
      <c r="I592" s="23">
        <v>1128</v>
      </c>
      <c r="J592" s="1">
        <v>60034.639199999998</v>
      </c>
      <c r="K592" s="1">
        <v>706.28987294117644</v>
      </c>
      <c r="L592" s="62">
        <v>3.6588235294117646</v>
      </c>
      <c r="M592" s="62">
        <v>3.627009646302251</v>
      </c>
      <c r="N592" s="1">
        <v>16539.639200000001</v>
      </c>
      <c r="O592" s="61">
        <v>0.27550160074918884</v>
      </c>
      <c r="P592" s="6">
        <v>13856.1392</v>
      </c>
      <c r="Q592" s="61">
        <v>0.23080240648801967</v>
      </c>
      <c r="R592" s="64">
        <v>92</v>
      </c>
      <c r="S592" s="64">
        <v>31</v>
      </c>
      <c r="T592" s="64">
        <v>17</v>
      </c>
    </row>
    <row r="593" spans="1:20" x14ac:dyDescent="0.25">
      <c r="A593">
        <v>2023</v>
      </c>
      <c r="B593">
        <v>551787</v>
      </c>
      <c r="C593" t="s">
        <v>147</v>
      </c>
      <c r="D593" t="s">
        <v>432</v>
      </c>
      <c r="E593" t="s">
        <v>500</v>
      </c>
      <c r="F593" t="s">
        <v>15</v>
      </c>
      <c r="G593" s="23">
        <v>51</v>
      </c>
      <c r="H593" s="23">
        <v>136</v>
      </c>
      <c r="I593" s="23">
        <v>608</v>
      </c>
      <c r="J593" s="1">
        <v>29276.736000000001</v>
      </c>
      <c r="K593" s="1">
        <v>574.05364705882357</v>
      </c>
      <c r="L593" s="62">
        <v>2.6666666666666665</v>
      </c>
      <c r="M593" s="62">
        <v>4.4705882352941178</v>
      </c>
      <c r="N593" s="1">
        <v>6860.2359999999999</v>
      </c>
      <c r="O593" s="61">
        <v>0.23432379893714927</v>
      </c>
      <c r="P593" s="6">
        <v>5297.7359999999999</v>
      </c>
      <c r="Q593" s="61">
        <v>0.18095377845399158</v>
      </c>
      <c r="R593" s="64">
        <v>140</v>
      </c>
      <c r="S593" s="64">
        <v>89</v>
      </c>
      <c r="T593" s="64">
        <v>58</v>
      </c>
    </row>
    <row r="594" spans="1:20" x14ac:dyDescent="0.25">
      <c r="A594">
        <v>2023</v>
      </c>
      <c r="B594">
        <v>552357</v>
      </c>
      <c r="C594" t="s">
        <v>325</v>
      </c>
      <c r="D594" t="s">
        <v>431</v>
      </c>
      <c r="E594" t="s">
        <v>524</v>
      </c>
      <c r="F594" t="s">
        <v>15</v>
      </c>
      <c r="G594" s="23">
        <v>16</v>
      </c>
      <c r="H594" s="23">
        <v>25</v>
      </c>
      <c r="I594" s="23">
        <v>52</v>
      </c>
      <c r="J594" s="1">
        <v>1767.5840000000001</v>
      </c>
      <c r="K594" s="1">
        <v>110.474</v>
      </c>
      <c r="L594" s="62">
        <v>1.5625</v>
      </c>
      <c r="M594" s="62">
        <v>2.08</v>
      </c>
      <c r="N594" s="1">
        <v>400.334</v>
      </c>
      <c r="O594" s="61">
        <v>0.2264865488712276</v>
      </c>
      <c r="P594" s="6">
        <v>-123.166</v>
      </c>
      <c r="Q594" s="61">
        <v>-6.9680422542860762E-2</v>
      </c>
      <c r="R594" s="64">
        <v>373</v>
      </c>
      <c r="S594" s="64">
        <v>347</v>
      </c>
      <c r="T594" s="64">
        <v>345</v>
      </c>
    </row>
    <row r="595" spans="1:20" x14ac:dyDescent="0.25">
      <c r="A595">
        <v>2023</v>
      </c>
      <c r="B595">
        <v>552957</v>
      </c>
      <c r="C595" t="s">
        <v>148</v>
      </c>
      <c r="D595" t="s">
        <v>435</v>
      </c>
      <c r="E595" t="s">
        <v>505</v>
      </c>
      <c r="F595" t="s">
        <v>15</v>
      </c>
      <c r="G595" s="23">
        <v>71</v>
      </c>
      <c r="H595" s="23">
        <v>304</v>
      </c>
      <c r="I595" s="23">
        <v>1443</v>
      </c>
      <c r="J595" s="1">
        <v>67059.494999999995</v>
      </c>
      <c r="K595" s="1">
        <v>944.49992957746474</v>
      </c>
      <c r="L595" s="62">
        <v>4.28169014084507</v>
      </c>
      <c r="M595" s="62">
        <v>4.7467105263157894</v>
      </c>
      <c r="N595" s="1">
        <v>9448.2449999999899</v>
      </c>
      <c r="O595" s="61">
        <v>0.14089347079037787</v>
      </c>
      <c r="P595" s="6">
        <v>6749.8849999999902</v>
      </c>
      <c r="Q595" s="61">
        <v>0.10065517194843163</v>
      </c>
      <c r="R595" s="64">
        <v>85</v>
      </c>
      <c r="S595" s="64">
        <v>62</v>
      </c>
      <c r="T595" s="64">
        <v>43</v>
      </c>
    </row>
    <row r="596" spans="1:20" x14ac:dyDescent="0.25">
      <c r="A596">
        <v>2023</v>
      </c>
      <c r="B596">
        <v>553426</v>
      </c>
      <c r="C596" t="s">
        <v>149</v>
      </c>
      <c r="D596" t="s">
        <v>435</v>
      </c>
      <c r="E596" t="s">
        <v>525</v>
      </c>
      <c r="F596" t="s">
        <v>15</v>
      </c>
      <c r="G596" s="23">
        <v>5</v>
      </c>
      <c r="H596" s="23">
        <v>7</v>
      </c>
      <c r="I596" s="23">
        <v>22</v>
      </c>
      <c r="J596" s="1">
        <v>766.22400000000005</v>
      </c>
      <c r="K596" s="1">
        <v>153.2448</v>
      </c>
      <c r="L596" s="62">
        <v>1.4</v>
      </c>
      <c r="M596" s="62">
        <v>3.1428571428571428</v>
      </c>
      <c r="N596" s="1">
        <v>182.72399999999999</v>
      </c>
      <c r="O596" s="61">
        <v>0.23847334460940922</v>
      </c>
      <c r="P596" s="6">
        <v>9.3239999999999998</v>
      </c>
      <c r="Q596" s="61">
        <v>1.2168765269686148E-2</v>
      </c>
      <c r="R596" s="64">
        <v>392</v>
      </c>
      <c r="S596" s="64">
        <v>374</v>
      </c>
      <c r="T596" s="64">
        <v>312</v>
      </c>
    </row>
    <row r="597" spans="1:20" x14ac:dyDescent="0.25">
      <c r="A597">
        <v>2023</v>
      </c>
      <c r="B597">
        <v>553736</v>
      </c>
      <c r="C597" t="s">
        <v>469</v>
      </c>
      <c r="D597" t="s">
        <v>433</v>
      </c>
      <c r="E597" t="s">
        <v>530</v>
      </c>
      <c r="F597" t="s">
        <v>15</v>
      </c>
      <c r="G597" s="23">
        <v>17</v>
      </c>
      <c r="H597" s="23">
        <v>33</v>
      </c>
      <c r="I597" s="23">
        <v>72</v>
      </c>
      <c r="J597" s="1">
        <v>4319.424</v>
      </c>
      <c r="K597" s="1">
        <v>254.08376470588234</v>
      </c>
      <c r="L597" s="62">
        <v>1.9411764705882353</v>
      </c>
      <c r="M597" s="62">
        <v>2.1818181818181817</v>
      </c>
      <c r="N597" s="1">
        <v>884.17399999999998</v>
      </c>
      <c r="O597" s="61">
        <v>0.20469720036745639</v>
      </c>
      <c r="P597" s="6">
        <v>283.57400000000001</v>
      </c>
      <c r="Q597" s="61">
        <v>6.5650883080707059E-2</v>
      </c>
      <c r="R597" s="64">
        <v>309</v>
      </c>
      <c r="S597" s="64">
        <v>287</v>
      </c>
      <c r="T597" s="64">
        <v>255</v>
      </c>
    </row>
    <row r="598" spans="1:20" x14ac:dyDescent="0.25">
      <c r="A598">
        <v>2023</v>
      </c>
      <c r="B598">
        <v>554730</v>
      </c>
      <c r="C598" t="s">
        <v>151</v>
      </c>
      <c r="D598" t="s">
        <v>434</v>
      </c>
      <c r="E598" t="s">
        <v>508</v>
      </c>
      <c r="F598" t="s">
        <v>15</v>
      </c>
      <c r="G598" s="23">
        <v>100</v>
      </c>
      <c r="H598" s="23">
        <v>351</v>
      </c>
      <c r="I598" s="23">
        <v>1665</v>
      </c>
      <c r="J598" s="1">
        <v>70700.652000000002</v>
      </c>
      <c r="K598" s="1">
        <v>707.00652000000002</v>
      </c>
      <c r="L598" s="62">
        <v>3.51</v>
      </c>
      <c r="M598" s="62">
        <v>4.7435897435897436</v>
      </c>
      <c r="N598" s="1">
        <v>11154.402</v>
      </c>
      <c r="O598" s="61">
        <v>0.15776943612910388</v>
      </c>
      <c r="P598" s="6">
        <v>7572.152</v>
      </c>
      <c r="Q598" s="61">
        <v>0.10710158655962607</v>
      </c>
      <c r="R598" s="64">
        <v>79</v>
      </c>
      <c r="S598" s="64">
        <v>52</v>
      </c>
      <c r="T598" s="64">
        <v>38</v>
      </c>
    </row>
    <row r="599" spans="1:20" x14ac:dyDescent="0.25">
      <c r="A599">
        <v>2023</v>
      </c>
      <c r="B599">
        <v>557371</v>
      </c>
      <c r="C599" t="s">
        <v>380</v>
      </c>
      <c r="D599" t="s">
        <v>430</v>
      </c>
      <c r="E599" t="s">
        <v>517</v>
      </c>
      <c r="F599" t="s">
        <v>15</v>
      </c>
      <c r="G599" s="23">
        <v>30</v>
      </c>
      <c r="H599" s="23">
        <v>71</v>
      </c>
      <c r="I599" s="23">
        <v>340</v>
      </c>
      <c r="J599" s="1">
        <v>15443.079</v>
      </c>
      <c r="K599" s="1">
        <v>514.76930000000004</v>
      </c>
      <c r="L599" s="62">
        <v>2.3666666666666667</v>
      </c>
      <c r="M599" s="62">
        <v>4.788732394366197</v>
      </c>
      <c r="N599" s="1">
        <v>2175.8290000000002</v>
      </c>
      <c r="O599" s="61">
        <v>0.14089347079037803</v>
      </c>
      <c r="P599" s="6">
        <v>1167.729</v>
      </c>
      <c r="Q599" s="61">
        <v>7.5615037648904079E-2</v>
      </c>
      <c r="R599" s="64">
        <v>174</v>
      </c>
      <c r="S599" s="64">
        <v>195</v>
      </c>
      <c r="T599" s="64">
        <v>153</v>
      </c>
    </row>
    <row r="600" spans="1:20" x14ac:dyDescent="0.25">
      <c r="A600">
        <v>2023</v>
      </c>
      <c r="B600">
        <v>558463</v>
      </c>
      <c r="C600" t="s">
        <v>150</v>
      </c>
      <c r="D600" t="s">
        <v>434</v>
      </c>
      <c r="E600" t="s">
        <v>523</v>
      </c>
      <c r="F600" t="s">
        <v>15</v>
      </c>
      <c r="G600" s="23">
        <v>44</v>
      </c>
      <c r="H600" s="23">
        <v>124</v>
      </c>
      <c r="I600" s="23">
        <v>604</v>
      </c>
      <c r="J600" s="1">
        <v>30403.168000000001</v>
      </c>
      <c r="K600" s="1">
        <v>690.98109090909099</v>
      </c>
      <c r="L600" s="62">
        <v>2.8181818181818183</v>
      </c>
      <c r="M600" s="62">
        <v>4.870967741935484</v>
      </c>
      <c r="N600" s="1">
        <v>7355.9180000000097</v>
      </c>
      <c r="O600" s="61">
        <v>0.24194577354570448</v>
      </c>
      <c r="P600" s="6">
        <v>5814.268</v>
      </c>
      <c r="Q600" s="61">
        <v>0.19123888668444025</v>
      </c>
      <c r="R600" s="64">
        <v>136</v>
      </c>
      <c r="S600" s="64">
        <v>81</v>
      </c>
      <c r="T600" s="64">
        <v>50</v>
      </c>
    </row>
    <row r="601" spans="1:20" x14ac:dyDescent="0.25">
      <c r="A601">
        <v>2023</v>
      </c>
      <c r="B601">
        <v>560409</v>
      </c>
      <c r="C601" t="s">
        <v>152</v>
      </c>
      <c r="D601" t="s">
        <v>430</v>
      </c>
      <c r="E601" t="s">
        <v>520</v>
      </c>
      <c r="F601" t="s">
        <v>15</v>
      </c>
      <c r="G601" s="23">
        <v>18</v>
      </c>
      <c r="H601" s="23">
        <v>33</v>
      </c>
      <c r="I601" s="23">
        <v>123</v>
      </c>
      <c r="J601" s="1">
        <v>5545.2960000000003</v>
      </c>
      <c r="K601" s="1">
        <v>308.072</v>
      </c>
      <c r="L601" s="62">
        <v>1.8333333333333333</v>
      </c>
      <c r="M601" s="62">
        <v>3.7272727272727271</v>
      </c>
      <c r="N601" s="1">
        <v>781.29599999999903</v>
      </c>
      <c r="O601" s="61">
        <v>0.14089347079037781</v>
      </c>
      <c r="P601" s="6">
        <v>186.99599999999899</v>
      </c>
      <c r="Q601" s="61">
        <v>3.3721554268698904E-2</v>
      </c>
      <c r="R601" s="64">
        <v>290</v>
      </c>
      <c r="S601" s="64">
        <v>301</v>
      </c>
      <c r="T601" s="64">
        <v>277</v>
      </c>
    </row>
    <row r="602" spans="1:20" x14ac:dyDescent="0.25">
      <c r="A602">
        <v>2023</v>
      </c>
      <c r="B602">
        <v>562725</v>
      </c>
      <c r="C602" t="s">
        <v>153</v>
      </c>
      <c r="D602" t="s">
        <v>433</v>
      </c>
      <c r="E602" t="s">
        <v>503</v>
      </c>
      <c r="F602" t="s">
        <v>15</v>
      </c>
      <c r="G602" s="23">
        <v>4</v>
      </c>
      <c r="H602" s="23">
        <v>54</v>
      </c>
      <c r="I602" s="23">
        <v>236</v>
      </c>
      <c r="J602" s="1">
        <v>8638.6880000000001</v>
      </c>
      <c r="K602" s="1">
        <v>2159.672</v>
      </c>
      <c r="L602" s="62">
        <v>13.5</v>
      </c>
      <c r="M602" s="62">
        <v>4.3703703703703702</v>
      </c>
      <c r="N602" s="1">
        <v>654.68800000000101</v>
      </c>
      <c r="O602" s="61">
        <v>7.5785582255083292E-2</v>
      </c>
      <c r="P602" s="6">
        <v>471.43800000000101</v>
      </c>
      <c r="Q602" s="61">
        <v>5.4572870324753137E-2</v>
      </c>
      <c r="R602" s="64">
        <v>245</v>
      </c>
      <c r="S602" s="64">
        <v>315</v>
      </c>
      <c r="T602" s="64">
        <v>226</v>
      </c>
    </row>
    <row r="603" spans="1:20" x14ac:dyDescent="0.25">
      <c r="A603">
        <v>2023</v>
      </c>
      <c r="B603">
        <v>563414</v>
      </c>
      <c r="C603" t="s">
        <v>154</v>
      </c>
      <c r="D603" t="s">
        <v>434</v>
      </c>
      <c r="E603" t="s">
        <v>523</v>
      </c>
      <c r="F603" t="s">
        <v>15</v>
      </c>
      <c r="G603" s="23">
        <v>20</v>
      </c>
      <c r="H603" s="23">
        <v>29</v>
      </c>
      <c r="I603" s="23">
        <v>88</v>
      </c>
      <c r="J603" s="1">
        <v>3979.2959999999998</v>
      </c>
      <c r="K603" s="1">
        <v>198.9648</v>
      </c>
      <c r="L603" s="62">
        <v>1.45</v>
      </c>
      <c r="M603" s="62">
        <v>3.0344827586206895</v>
      </c>
      <c r="N603" s="1">
        <v>995.54600000000005</v>
      </c>
      <c r="O603" s="61">
        <v>0.25018143912893137</v>
      </c>
      <c r="P603" s="6">
        <v>323.64600000000002</v>
      </c>
      <c r="Q603" s="61">
        <v>8.133247690043667E-2</v>
      </c>
      <c r="R603" s="64">
        <v>317</v>
      </c>
      <c r="S603" s="64">
        <v>276</v>
      </c>
      <c r="T603" s="64">
        <v>246</v>
      </c>
    </row>
    <row r="604" spans="1:20" x14ac:dyDescent="0.25">
      <c r="A604">
        <v>2023</v>
      </c>
      <c r="B604">
        <v>572805</v>
      </c>
      <c r="C604" t="s">
        <v>155</v>
      </c>
      <c r="D604" t="s">
        <v>431</v>
      </c>
      <c r="E604" t="s">
        <v>515</v>
      </c>
      <c r="F604" t="s">
        <v>15</v>
      </c>
      <c r="G604" s="23">
        <v>21</v>
      </c>
      <c r="H604" s="23">
        <v>39</v>
      </c>
      <c r="I604" s="23">
        <v>102</v>
      </c>
      <c r="J604" s="1">
        <v>5293.5839999999998</v>
      </c>
      <c r="K604" s="1">
        <v>252.07542857142857</v>
      </c>
      <c r="L604" s="62">
        <v>1.8571428571428572</v>
      </c>
      <c r="M604" s="62">
        <v>2.6153846153846154</v>
      </c>
      <c r="N604" s="1">
        <v>1088.5840000000001</v>
      </c>
      <c r="O604" s="61">
        <v>0.20564215095103811</v>
      </c>
      <c r="P604" s="6">
        <v>394.68400000000003</v>
      </c>
      <c r="Q604" s="61">
        <v>7.4558937763148758E-2</v>
      </c>
      <c r="R604" s="64">
        <v>298</v>
      </c>
      <c r="S604" s="64">
        <v>264</v>
      </c>
      <c r="T604" s="64">
        <v>237</v>
      </c>
    </row>
    <row r="605" spans="1:20" x14ac:dyDescent="0.25">
      <c r="A605">
        <v>2023</v>
      </c>
      <c r="B605">
        <v>576838</v>
      </c>
      <c r="C605" t="s">
        <v>156</v>
      </c>
      <c r="D605" t="s">
        <v>435</v>
      </c>
      <c r="E605" t="s">
        <v>521</v>
      </c>
      <c r="F605" t="s">
        <v>15</v>
      </c>
      <c r="G605" s="23">
        <v>90</v>
      </c>
      <c r="H605" s="23">
        <v>356</v>
      </c>
      <c r="I605" s="23">
        <v>1820</v>
      </c>
      <c r="J605" s="1">
        <v>90436.688999999998</v>
      </c>
      <c r="K605" s="1">
        <v>1004.8521</v>
      </c>
      <c r="L605" s="62">
        <v>3.9555555555555557</v>
      </c>
      <c r="M605" s="62">
        <v>5.1123595505617976</v>
      </c>
      <c r="N605" s="1">
        <v>12741.939</v>
      </c>
      <c r="O605" s="61">
        <v>0.14089347079037801</v>
      </c>
      <c r="P605" s="6">
        <v>9351.2289999999994</v>
      </c>
      <c r="Q605" s="61">
        <v>0.10340083326137692</v>
      </c>
      <c r="R605" s="64">
        <v>61</v>
      </c>
      <c r="S605" s="64">
        <v>44</v>
      </c>
      <c r="T605" s="64">
        <v>27</v>
      </c>
    </row>
    <row r="606" spans="1:20" x14ac:dyDescent="0.25">
      <c r="A606">
        <v>2023</v>
      </c>
      <c r="B606">
        <v>577416</v>
      </c>
      <c r="C606" t="s">
        <v>157</v>
      </c>
      <c r="D606" t="s">
        <v>433</v>
      </c>
      <c r="E606" t="s">
        <v>502</v>
      </c>
      <c r="F606" t="s">
        <v>15</v>
      </c>
      <c r="G606" s="23">
        <v>130</v>
      </c>
      <c r="H606" s="23">
        <v>264</v>
      </c>
      <c r="I606" s="23">
        <v>963</v>
      </c>
      <c r="J606" s="1">
        <v>43579.578000000001</v>
      </c>
      <c r="K606" s="1">
        <v>335.22752307692309</v>
      </c>
      <c r="L606" s="62">
        <v>2.0307692307692307</v>
      </c>
      <c r="M606" s="62">
        <v>3.6477272727272729</v>
      </c>
      <c r="N606" s="1">
        <v>6140.0780000000004</v>
      </c>
      <c r="O606" s="61">
        <v>0.14089347079037801</v>
      </c>
      <c r="P606" s="6">
        <v>1537.058</v>
      </c>
      <c r="Q606" s="61">
        <v>3.5270144194604176E-2</v>
      </c>
      <c r="R606" s="64">
        <v>115</v>
      </c>
      <c r="S606" s="64">
        <v>101</v>
      </c>
      <c r="T606" s="64">
        <v>128</v>
      </c>
    </row>
    <row r="607" spans="1:20" x14ac:dyDescent="0.25">
      <c r="A607">
        <v>2023</v>
      </c>
      <c r="B607">
        <v>578075</v>
      </c>
      <c r="C607" t="s">
        <v>477</v>
      </c>
      <c r="D607" t="s">
        <v>433</v>
      </c>
      <c r="E607" t="s">
        <v>530</v>
      </c>
      <c r="F607" t="s">
        <v>15</v>
      </c>
      <c r="G607" s="23">
        <v>11</v>
      </c>
      <c r="H607" s="23">
        <v>11</v>
      </c>
      <c r="I607" s="23">
        <v>20</v>
      </c>
      <c r="J607" s="1">
        <v>605.44000000000005</v>
      </c>
      <c r="K607" s="1">
        <v>55.040000000000006</v>
      </c>
      <c r="L607" s="62">
        <v>1</v>
      </c>
      <c r="M607" s="62">
        <v>1.8181818181818181</v>
      </c>
      <c r="N607" s="1">
        <v>165.94</v>
      </c>
      <c r="O607" s="61">
        <v>0.2740816596194503</v>
      </c>
      <c r="P607" s="6">
        <v>-210.26</v>
      </c>
      <c r="Q607" s="61">
        <v>-0.34728461945031708</v>
      </c>
      <c r="R607" s="64">
        <v>397</v>
      </c>
      <c r="S607" s="64">
        <v>378</v>
      </c>
      <c r="T607" s="64">
        <v>358</v>
      </c>
    </row>
    <row r="608" spans="1:20" x14ac:dyDescent="0.25">
      <c r="A608">
        <v>2023</v>
      </c>
      <c r="B608">
        <v>583353</v>
      </c>
      <c r="C608" t="s">
        <v>158</v>
      </c>
      <c r="D608" t="s">
        <v>431</v>
      </c>
      <c r="E608" t="s">
        <v>501</v>
      </c>
      <c r="F608" t="s">
        <v>4</v>
      </c>
      <c r="G608" s="23">
        <v>185</v>
      </c>
      <c r="H608" s="23">
        <v>522</v>
      </c>
      <c r="I608" s="23">
        <v>2084</v>
      </c>
      <c r="J608" s="1">
        <v>100825.68</v>
      </c>
      <c r="K608" s="1">
        <v>545.00367567567559</v>
      </c>
      <c r="L608" s="62">
        <v>2.8216216216216217</v>
      </c>
      <c r="M608" s="62">
        <v>3.9923371647509578</v>
      </c>
      <c r="N608" s="1">
        <v>14205.68</v>
      </c>
      <c r="O608" s="61">
        <v>0.14089347079037801</v>
      </c>
      <c r="P608" s="6">
        <v>7814.6299999999901</v>
      </c>
      <c r="Q608" s="61">
        <v>7.7506345605603558E-2</v>
      </c>
      <c r="R608" s="64">
        <v>54</v>
      </c>
      <c r="S608" s="64">
        <v>37</v>
      </c>
      <c r="T608" s="64">
        <v>36</v>
      </c>
    </row>
    <row r="609" spans="1:20" x14ac:dyDescent="0.25">
      <c r="A609">
        <v>2023</v>
      </c>
      <c r="B609">
        <v>583942</v>
      </c>
      <c r="C609" t="s">
        <v>159</v>
      </c>
      <c r="D609" t="s">
        <v>434</v>
      </c>
      <c r="E609" t="s">
        <v>508</v>
      </c>
      <c r="F609" t="s">
        <v>15</v>
      </c>
      <c r="G609" s="23">
        <v>100</v>
      </c>
      <c r="H609" s="23">
        <v>118</v>
      </c>
      <c r="I609" s="23">
        <v>480</v>
      </c>
      <c r="J609" s="1">
        <v>23590.608</v>
      </c>
      <c r="K609" s="1">
        <v>235.90608</v>
      </c>
      <c r="L609" s="62">
        <v>1.18</v>
      </c>
      <c r="M609" s="62">
        <v>4.0677966101694913</v>
      </c>
      <c r="N609" s="1">
        <v>4121.6080000000002</v>
      </c>
      <c r="O609" s="61">
        <v>0.1747139370040823</v>
      </c>
      <c r="P609" s="6">
        <v>791.80799999999704</v>
      </c>
      <c r="Q609" s="61">
        <v>3.3564543991405266E-2</v>
      </c>
      <c r="R609" s="64">
        <v>153</v>
      </c>
      <c r="S609" s="64">
        <v>128</v>
      </c>
      <c r="T609" s="64">
        <v>189</v>
      </c>
    </row>
    <row r="610" spans="1:20" x14ac:dyDescent="0.25">
      <c r="A610">
        <v>2023</v>
      </c>
      <c r="B610">
        <v>584221</v>
      </c>
      <c r="C610" t="s">
        <v>160</v>
      </c>
      <c r="D610" t="s">
        <v>435</v>
      </c>
      <c r="E610" t="s">
        <v>525</v>
      </c>
      <c r="F610" t="s">
        <v>15</v>
      </c>
      <c r="G610" s="23">
        <v>25</v>
      </c>
      <c r="H610" s="23">
        <v>34</v>
      </c>
      <c r="I610" s="23">
        <v>61</v>
      </c>
      <c r="J610" s="1">
        <v>3510.712</v>
      </c>
      <c r="K610" s="1">
        <v>140.42848000000001</v>
      </c>
      <c r="L610" s="62">
        <v>1.36</v>
      </c>
      <c r="M610" s="62">
        <v>1.7941176470588236</v>
      </c>
      <c r="N610" s="1">
        <v>838.21199999999999</v>
      </c>
      <c r="O610" s="61">
        <v>0.23875840570231907</v>
      </c>
      <c r="P610" s="6">
        <v>-27.587999999999798</v>
      </c>
      <c r="Q610" s="61">
        <v>-7.8582350246900901E-3</v>
      </c>
      <c r="R610" s="64">
        <v>327</v>
      </c>
      <c r="S610" s="64">
        <v>290</v>
      </c>
      <c r="T610" s="64">
        <v>323</v>
      </c>
    </row>
    <row r="611" spans="1:20" x14ac:dyDescent="0.25">
      <c r="A611">
        <v>2023</v>
      </c>
      <c r="B611">
        <v>586197</v>
      </c>
      <c r="C611" t="s">
        <v>161</v>
      </c>
      <c r="D611" t="s">
        <v>430</v>
      </c>
      <c r="E611" t="s">
        <v>518</v>
      </c>
      <c r="F611" t="s">
        <v>15</v>
      </c>
      <c r="G611" s="23">
        <v>35</v>
      </c>
      <c r="H611" s="23">
        <v>53</v>
      </c>
      <c r="I611" s="23">
        <v>143</v>
      </c>
      <c r="J611" s="1">
        <v>8367.65600000001</v>
      </c>
      <c r="K611" s="1">
        <v>239.07588571428599</v>
      </c>
      <c r="L611" s="62">
        <v>1.5142857142857142</v>
      </c>
      <c r="M611" s="62">
        <v>2.6981132075471699</v>
      </c>
      <c r="N611" s="1">
        <v>1700.6559999999999</v>
      </c>
      <c r="O611" s="61">
        <v>0.20324162465569784</v>
      </c>
      <c r="P611" s="6">
        <v>557.35600000000204</v>
      </c>
      <c r="Q611" s="61">
        <v>6.6608378738323065E-2</v>
      </c>
      <c r="R611" s="64">
        <v>251</v>
      </c>
      <c r="S611" s="64">
        <v>225</v>
      </c>
      <c r="T611" s="64">
        <v>213</v>
      </c>
    </row>
    <row r="612" spans="1:20" x14ac:dyDescent="0.25">
      <c r="A612">
        <v>2023</v>
      </c>
      <c r="B612">
        <v>587438</v>
      </c>
      <c r="C612" t="s">
        <v>339</v>
      </c>
      <c r="D612" t="s">
        <v>432</v>
      </c>
      <c r="E612" t="s">
        <v>497</v>
      </c>
      <c r="F612" t="s">
        <v>15</v>
      </c>
      <c r="G612" s="23">
        <v>250</v>
      </c>
      <c r="H612" s="23">
        <v>892</v>
      </c>
      <c r="I612" s="23">
        <v>3866</v>
      </c>
      <c r="J612" s="1">
        <v>197720.05119999999</v>
      </c>
      <c r="K612" s="1">
        <v>790.8802048</v>
      </c>
      <c r="L612" s="62">
        <v>3.5680000000000001</v>
      </c>
      <c r="M612" s="62">
        <v>4.3340807174887894</v>
      </c>
      <c r="N612" s="1">
        <v>45064.0511999999</v>
      </c>
      <c r="O612" s="61">
        <v>0.22791846819024039</v>
      </c>
      <c r="P612" s="6">
        <v>37186.051200000002</v>
      </c>
      <c r="Q612" s="61">
        <v>0.18807425435261066</v>
      </c>
      <c r="R612" s="64">
        <v>25</v>
      </c>
      <c r="S612" s="64">
        <v>4</v>
      </c>
      <c r="T612" s="64">
        <v>3</v>
      </c>
    </row>
    <row r="613" spans="1:20" x14ac:dyDescent="0.25">
      <c r="A613">
        <v>2023</v>
      </c>
      <c r="B613">
        <v>587622</v>
      </c>
      <c r="C613" t="s">
        <v>442</v>
      </c>
      <c r="D613" t="s">
        <v>433</v>
      </c>
      <c r="E613" t="s">
        <v>530</v>
      </c>
      <c r="F613" t="s">
        <v>15</v>
      </c>
      <c r="G613" s="23">
        <v>69</v>
      </c>
      <c r="H613" s="23">
        <v>134</v>
      </c>
      <c r="I613" s="23">
        <v>242</v>
      </c>
      <c r="J613" s="1">
        <v>8128.2120000000004</v>
      </c>
      <c r="K613" s="1">
        <v>117.80017391304348</v>
      </c>
      <c r="L613" s="62">
        <v>1.9420289855072463</v>
      </c>
      <c r="M613" s="62">
        <v>1.8059701492537314</v>
      </c>
      <c r="N613" s="1">
        <v>1145.212</v>
      </c>
      <c r="O613" s="61">
        <v>0.14089347079037801</v>
      </c>
      <c r="P613" s="6">
        <v>-1290.6980000000001</v>
      </c>
      <c r="Q613" s="61">
        <v>-0.15879236417554071</v>
      </c>
      <c r="R613" s="64">
        <v>252</v>
      </c>
      <c r="S613" s="64">
        <v>257</v>
      </c>
      <c r="T613" s="64">
        <v>390</v>
      </c>
    </row>
    <row r="614" spans="1:20" x14ac:dyDescent="0.25">
      <c r="A614">
        <v>2023</v>
      </c>
      <c r="B614">
        <v>589473</v>
      </c>
      <c r="C614" t="s">
        <v>162</v>
      </c>
      <c r="D614" t="s">
        <v>430</v>
      </c>
      <c r="E614" t="s">
        <v>518</v>
      </c>
      <c r="F614" t="s">
        <v>15</v>
      </c>
      <c r="G614" s="23">
        <v>31</v>
      </c>
      <c r="H614" s="23">
        <v>70</v>
      </c>
      <c r="I614" s="23">
        <v>208</v>
      </c>
      <c r="J614" s="1">
        <v>11006.335999999999</v>
      </c>
      <c r="K614" s="1">
        <v>355.04309677419354</v>
      </c>
      <c r="L614" s="62">
        <v>2.2580645161290325</v>
      </c>
      <c r="M614" s="62">
        <v>2.9714285714285715</v>
      </c>
      <c r="N614" s="1">
        <v>2824.3359999999998</v>
      </c>
      <c r="O614" s="61">
        <v>0.25661001081558837</v>
      </c>
      <c r="P614" s="6">
        <v>1786.886</v>
      </c>
      <c r="Q614" s="61">
        <v>0.16235066783350971</v>
      </c>
      <c r="R614" s="64">
        <v>200</v>
      </c>
      <c r="S614" s="64">
        <v>161</v>
      </c>
      <c r="T614" s="64">
        <v>123</v>
      </c>
    </row>
    <row r="615" spans="1:20" x14ac:dyDescent="0.25">
      <c r="A615">
        <v>2023</v>
      </c>
      <c r="B615">
        <v>595666</v>
      </c>
      <c r="C615" t="s">
        <v>164</v>
      </c>
      <c r="D615" t="s">
        <v>430</v>
      </c>
      <c r="E615" t="s">
        <v>520</v>
      </c>
      <c r="F615" t="s">
        <v>15</v>
      </c>
      <c r="G615" s="23">
        <v>4</v>
      </c>
      <c r="H615" s="23">
        <v>4</v>
      </c>
      <c r="I615" s="23">
        <v>29</v>
      </c>
      <c r="J615" s="1">
        <v>1616.797</v>
      </c>
      <c r="K615" s="1">
        <v>404.19925000000001</v>
      </c>
      <c r="L615" s="62">
        <v>1</v>
      </c>
      <c r="M615" s="62">
        <v>7.25</v>
      </c>
      <c r="N615" s="1">
        <v>194.797</v>
      </c>
      <c r="O615" s="61">
        <v>0.12048327650286338</v>
      </c>
      <c r="P615" s="6">
        <v>66.396999999999906</v>
      </c>
      <c r="Q615" s="61">
        <v>4.106699851620204E-2</v>
      </c>
      <c r="R615" s="64">
        <v>378</v>
      </c>
      <c r="S615" s="64">
        <v>373</v>
      </c>
      <c r="T615" s="64">
        <v>301</v>
      </c>
    </row>
    <row r="616" spans="1:20" x14ac:dyDescent="0.25">
      <c r="A616">
        <v>2023</v>
      </c>
      <c r="B616">
        <v>596579</v>
      </c>
      <c r="C616" t="s">
        <v>165</v>
      </c>
      <c r="D616" t="s">
        <v>432</v>
      </c>
      <c r="E616" t="s">
        <v>500</v>
      </c>
      <c r="F616" t="s">
        <v>15</v>
      </c>
      <c r="G616" s="23">
        <v>7</v>
      </c>
      <c r="H616" s="23">
        <v>27</v>
      </c>
      <c r="I616" s="23">
        <v>123</v>
      </c>
      <c r="J616" s="1">
        <v>5056.1754000000001</v>
      </c>
      <c r="K616" s="1">
        <v>722.31077142857146</v>
      </c>
      <c r="L616" s="62">
        <v>3.8571428571428572</v>
      </c>
      <c r="M616" s="62">
        <v>4.5555555555555554</v>
      </c>
      <c r="N616" s="1">
        <v>520.67539999999997</v>
      </c>
      <c r="O616" s="61">
        <v>0.10297811266594904</v>
      </c>
      <c r="P616" s="6">
        <v>297.67540000000002</v>
      </c>
      <c r="Q616" s="61">
        <v>5.8873630056425659E-2</v>
      </c>
      <c r="R616" s="64">
        <v>302</v>
      </c>
      <c r="S616" s="64">
        <v>337</v>
      </c>
      <c r="T616" s="64">
        <v>254</v>
      </c>
    </row>
    <row r="617" spans="1:20" x14ac:dyDescent="0.25">
      <c r="A617">
        <v>2023</v>
      </c>
      <c r="B617">
        <v>599426</v>
      </c>
      <c r="C617" t="s">
        <v>360</v>
      </c>
      <c r="D617" t="s">
        <v>433</v>
      </c>
      <c r="E617" t="s">
        <v>504</v>
      </c>
      <c r="F617" t="s">
        <v>15</v>
      </c>
      <c r="G617" s="23">
        <v>36</v>
      </c>
      <c r="H617" s="23">
        <v>88</v>
      </c>
      <c r="I617" s="23">
        <v>228</v>
      </c>
      <c r="J617" s="1">
        <v>9942.9760000000006</v>
      </c>
      <c r="K617" s="1">
        <v>276.19377777777777</v>
      </c>
      <c r="L617" s="62">
        <v>2.4444444444444446</v>
      </c>
      <c r="M617" s="62">
        <v>2.5909090909090908</v>
      </c>
      <c r="N617" s="1">
        <v>2543.4760000000001</v>
      </c>
      <c r="O617" s="61">
        <v>0.25580630990158276</v>
      </c>
      <c r="P617" s="6">
        <v>1250.5060000000001</v>
      </c>
      <c r="Q617" s="61">
        <v>0.12576777817828386</v>
      </c>
      <c r="R617" s="64">
        <v>212</v>
      </c>
      <c r="S617" s="64">
        <v>167</v>
      </c>
      <c r="T617" s="64">
        <v>145</v>
      </c>
    </row>
    <row r="618" spans="1:20" x14ac:dyDescent="0.25">
      <c r="A618">
        <v>2023</v>
      </c>
      <c r="B618">
        <v>601052</v>
      </c>
      <c r="C618" t="s">
        <v>326</v>
      </c>
      <c r="D618" t="s">
        <v>432</v>
      </c>
      <c r="E618" t="s">
        <v>498</v>
      </c>
      <c r="F618" t="s">
        <v>15</v>
      </c>
      <c r="G618" s="23">
        <v>18</v>
      </c>
      <c r="H618" s="23">
        <v>65</v>
      </c>
      <c r="I618" s="23">
        <v>137</v>
      </c>
      <c r="J618" s="1">
        <v>6193.3040000000001</v>
      </c>
      <c r="K618" s="1">
        <v>344.07244444444444</v>
      </c>
      <c r="L618" s="62">
        <v>3.6111111111111112</v>
      </c>
      <c r="M618" s="62">
        <v>2.1076923076923078</v>
      </c>
      <c r="N618" s="1">
        <v>1571.3040000000001</v>
      </c>
      <c r="O618" s="61">
        <v>0.25371013597911551</v>
      </c>
      <c r="P618" s="6">
        <v>1004.304</v>
      </c>
      <c r="Q618" s="61">
        <v>0.16215964854946568</v>
      </c>
      <c r="R618" s="64">
        <v>277</v>
      </c>
      <c r="S618" s="64">
        <v>233</v>
      </c>
      <c r="T618" s="64">
        <v>168</v>
      </c>
    </row>
    <row r="619" spans="1:20" x14ac:dyDescent="0.25">
      <c r="A619">
        <v>2023</v>
      </c>
      <c r="B619">
        <v>604851</v>
      </c>
      <c r="C619" t="s">
        <v>166</v>
      </c>
      <c r="D619" t="s">
        <v>431</v>
      </c>
      <c r="E619" t="s">
        <v>495</v>
      </c>
      <c r="F619" t="s">
        <v>15</v>
      </c>
      <c r="G619" s="23">
        <v>31</v>
      </c>
      <c r="H619" s="23">
        <v>83</v>
      </c>
      <c r="I619" s="23">
        <v>292</v>
      </c>
      <c r="J619" s="1">
        <v>14181.454400000001</v>
      </c>
      <c r="K619" s="1">
        <v>457.46627096774193</v>
      </c>
      <c r="L619" s="62">
        <v>2.6774193548387095</v>
      </c>
      <c r="M619" s="62">
        <v>3.5180722891566263</v>
      </c>
      <c r="N619" s="1">
        <v>1704.7044000000001</v>
      </c>
      <c r="O619" s="61">
        <v>0.12020659883798661</v>
      </c>
      <c r="P619" s="6">
        <v>652.40439999999796</v>
      </c>
      <c r="Q619" s="61">
        <v>4.6004054421949693E-2</v>
      </c>
      <c r="R619" s="64">
        <v>176</v>
      </c>
      <c r="S619" s="64">
        <v>223</v>
      </c>
      <c r="T619" s="64">
        <v>206</v>
      </c>
    </row>
    <row r="620" spans="1:20" x14ac:dyDescent="0.25">
      <c r="A620">
        <v>2023</v>
      </c>
      <c r="B620">
        <v>609362</v>
      </c>
      <c r="C620" t="s">
        <v>328</v>
      </c>
      <c r="D620" t="s">
        <v>431</v>
      </c>
      <c r="E620" t="s">
        <v>515</v>
      </c>
      <c r="F620" t="s">
        <v>15</v>
      </c>
      <c r="G620" s="23">
        <v>8</v>
      </c>
      <c r="H620" s="23">
        <v>9</v>
      </c>
      <c r="I620" s="23">
        <v>27</v>
      </c>
      <c r="J620" s="1">
        <v>1621.384</v>
      </c>
      <c r="K620" s="1">
        <v>202.673</v>
      </c>
      <c r="L620" s="62">
        <v>1.125</v>
      </c>
      <c r="M620" s="62">
        <v>3</v>
      </c>
      <c r="N620" s="1">
        <v>473.38400000000001</v>
      </c>
      <c r="O620" s="61">
        <v>0.29196291563257071</v>
      </c>
      <c r="P620" s="6">
        <v>215.48400000000001</v>
      </c>
      <c r="Q620" s="61">
        <v>0.13290127446675187</v>
      </c>
      <c r="R620" s="64">
        <v>376</v>
      </c>
      <c r="S620" s="64">
        <v>341</v>
      </c>
      <c r="T620" s="64">
        <v>269</v>
      </c>
    </row>
    <row r="621" spans="1:20" x14ac:dyDescent="0.25">
      <c r="A621">
        <v>2023</v>
      </c>
      <c r="B621">
        <v>609954</v>
      </c>
      <c r="C621" t="s">
        <v>168</v>
      </c>
      <c r="D621" t="s">
        <v>434</v>
      </c>
      <c r="E621" t="s">
        <v>522</v>
      </c>
      <c r="F621" t="s">
        <v>4</v>
      </c>
      <c r="G621" s="23">
        <v>56</v>
      </c>
      <c r="H621" s="23">
        <v>200</v>
      </c>
      <c r="I621" s="23">
        <v>763</v>
      </c>
      <c r="J621" s="1">
        <v>31881.758999999998</v>
      </c>
      <c r="K621" s="1">
        <v>569.31712499999992</v>
      </c>
      <c r="L621" s="62">
        <v>3.5714285714285716</v>
      </c>
      <c r="M621" s="62">
        <v>3.8149999999999999</v>
      </c>
      <c r="N621" s="1">
        <v>3866.259</v>
      </c>
      <c r="O621" s="61">
        <v>0.12126868533194797</v>
      </c>
      <c r="P621" s="6">
        <v>2024.1590000000001</v>
      </c>
      <c r="Q621" s="61">
        <v>6.3489564675524968E-2</v>
      </c>
      <c r="R621" s="64">
        <v>133</v>
      </c>
      <c r="S621" s="64">
        <v>135</v>
      </c>
      <c r="T621" s="64">
        <v>120</v>
      </c>
    </row>
    <row r="622" spans="1:20" x14ac:dyDescent="0.25">
      <c r="A622">
        <v>2023</v>
      </c>
      <c r="B622">
        <v>610296</v>
      </c>
      <c r="C622" t="s">
        <v>471</v>
      </c>
      <c r="D622" t="s">
        <v>431</v>
      </c>
      <c r="E622" t="s">
        <v>528</v>
      </c>
      <c r="F622" t="s">
        <v>15</v>
      </c>
      <c r="G622" s="23">
        <v>29</v>
      </c>
      <c r="H622" s="23">
        <v>71</v>
      </c>
      <c r="I622" s="23">
        <v>178</v>
      </c>
      <c r="J622" s="1">
        <v>8742.5759999999991</v>
      </c>
      <c r="K622" s="1">
        <v>301.46813793103445</v>
      </c>
      <c r="L622" s="62">
        <v>2.4482758620689653</v>
      </c>
      <c r="M622" s="62">
        <v>2.507042253521127</v>
      </c>
      <c r="N622" s="1">
        <v>1840.076</v>
      </c>
      <c r="O622" s="61">
        <v>0.21047297730096945</v>
      </c>
      <c r="P622" s="6">
        <v>863.52599999999995</v>
      </c>
      <c r="Q622" s="61">
        <v>9.8772489938892163E-2</v>
      </c>
      <c r="R622" s="64">
        <v>240</v>
      </c>
      <c r="S622" s="64">
        <v>214</v>
      </c>
      <c r="T622" s="64">
        <v>183</v>
      </c>
    </row>
    <row r="623" spans="1:20" x14ac:dyDescent="0.25">
      <c r="A623">
        <v>2023</v>
      </c>
      <c r="B623">
        <v>613934</v>
      </c>
      <c r="C623" t="s">
        <v>169</v>
      </c>
      <c r="D623" t="s">
        <v>434</v>
      </c>
      <c r="E623" t="s">
        <v>499</v>
      </c>
      <c r="F623" t="s">
        <v>15</v>
      </c>
      <c r="G623" s="23">
        <v>34</v>
      </c>
      <c r="H623" s="23">
        <v>105</v>
      </c>
      <c r="I623" s="23">
        <v>359</v>
      </c>
      <c r="J623" s="1">
        <v>17659.334999999999</v>
      </c>
      <c r="K623" s="1">
        <v>519.39220588235287</v>
      </c>
      <c r="L623" s="62">
        <v>3.0882352941176472</v>
      </c>
      <c r="M623" s="62">
        <v>3.4190476190476189</v>
      </c>
      <c r="N623" s="1">
        <v>2488.085</v>
      </c>
      <c r="O623" s="61">
        <v>0.14089347079037801</v>
      </c>
      <c r="P623" s="6">
        <v>1286.2349999999999</v>
      </c>
      <c r="Q623" s="61">
        <v>7.2835981649365611E-2</v>
      </c>
      <c r="R623" s="64">
        <v>167</v>
      </c>
      <c r="S623" s="64">
        <v>172</v>
      </c>
      <c r="T623" s="64">
        <v>140</v>
      </c>
    </row>
    <row r="624" spans="1:20" x14ac:dyDescent="0.25">
      <c r="A624">
        <v>2023</v>
      </c>
      <c r="B624">
        <v>615144</v>
      </c>
      <c r="C624" t="s">
        <v>170</v>
      </c>
      <c r="D624" t="s">
        <v>434</v>
      </c>
      <c r="E624" t="s">
        <v>523</v>
      </c>
      <c r="F624" t="s">
        <v>15</v>
      </c>
      <c r="G624" s="23">
        <v>20</v>
      </c>
      <c r="H624" s="23">
        <v>36</v>
      </c>
      <c r="I624" s="23">
        <v>63</v>
      </c>
      <c r="J624" s="1">
        <v>3730.6959999999999</v>
      </c>
      <c r="K624" s="1">
        <v>186.53479999999999</v>
      </c>
      <c r="L624" s="62">
        <v>1.8</v>
      </c>
      <c r="M624" s="62">
        <v>1.75</v>
      </c>
      <c r="N624" s="1">
        <v>767.94600000000003</v>
      </c>
      <c r="O624" s="61">
        <v>0.20584523638484617</v>
      </c>
      <c r="P624" s="6">
        <v>88.346000000000203</v>
      </c>
      <c r="Q624" s="61">
        <v>2.3680835961976052E-2</v>
      </c>
      <c r="R624" s="64">
        <v>321</v>
      </c>
      <c r="S624" s="64">
        <v>304</v>
      </c>
      <c r="T624" s="64">
        <v>295</v>
      </c>
    </row>
    <row r="625" spans="1:20" x14ac:dyDescent="0.25">
      <c r="A625">
        <v>2023</v>
      </c>
      <c r="B625">
        <v>618134</v>
      </c>
      <c r="C625" t="s">
        <v>171</v>
      </c>
      <c r="D625" t="s">
        <v>435</v>
      </c>
      <c r="E625" t="s">
        <v>521</v>
      </c>
      <c r="F625" t="s">
        <v>15</v>
      </c>
      <c r="G625" s="23">
        <v>18</v>
      </c>
      <c r="H625" s="23">
        <v>63</v>
      </c>
      <c r="I625" s="23">
        <v>200</v>
      </c>
      <c r="J625" s="1">
        <v>8707.2999999999993</v>
      </c>
      <c r="K625" s="1">
        <v>483.73888888888882</v>
      </c>
      <c r="L625" s="62">
        <v>3.5</v>
      </c>
      <c r="M625" s="62">
        <v>3.1746031746031744</v>
      </c>
      <c r="N625" s="1">
        <v>845.8</v>
      </c>
      <c r="O625" s="61">
        <v>9.7136885142351817E-2</v>
      </c>
      <c r="P625" s="6">
        <v>177.97</v>
      </c>
      <c r="Q625" s="61">
        <v>2.0439171729468377E-2</v>
      </c>
      <c r="R625" s="64">
        <v>241</v>
      </c>
      <c r="S625" s="64">
        <v>289</v>
      </c>
      <c r="T625" s="64">
        <v>282</v>
      </c>
    </row>
    <row r="626" spans="1:20" x14ac:dyDescent="0.25">
      <c r="A626">
        <v>2023</v>
      </c>
      <c r="B626">
        <v>619986</v>
      </c>
      <c r="C626" t="s">
        <v>172</v>
      </c>
      <c r="D626" t="s">
        <v>435</v>
      </c>
      <c r="E626" t="s">
        <v>525</v>
      </c>
      <c r="F626" t="s">
        <v>15</v>
      </c>
      <c r="G626" s="23">
        <v>37</v>
      </c>
      <c r="H626" s="23">
        <v>91</v>
      </c>
      <c r="I626" s="23">
        <v>232</v>
      </c>
      <c r="J626" s="1">
        <v>11402.144</v>
      </c>
      <c r="K626" s="1">
        <v>308.16605405405409</v>
      </c>
      <c r="L626" s="62">
        <v>2.4594594594594597</v>
      </c>
      <c r="M626" s="62">
        <v>2.5494505494505493</v>
      </c>
      <c r="N626" s="1">
        <v>2606.1439999999998</v>
      </c>
      <c r="O626" s="61">
        <v>0.22856613633365794</v>
      </c>
      <c r="P626" s="6">
        <v>1276.5340000000001</v>
      </c>
      <c r="Q626" s="61">
        <v>0.11195561115523538</v>
      </c>
      <c r="R626" s="64">
        <v>198</v>
      </c>
      <c r="S626" s="64">
        <v>166</v>
      </c>
      <c r="T626" s="64">
        <v>144</v>
      </c>
    </row>
    <row r="627" spans="1:20" x14ac:dyDescent="0.25">
      <c r="A627">
        <v>2023</v>
      </c>
      <c r="B627">
        <v>621024</v>
      </c>
      <c r="C627" t="s">
        <v>163</v>
      </c>
      <c r="D627" t="s">
        <v>430</v>
      </c>
      <c r="E627" t="s">
        <v>514</v>
      </c>
      <c r="F627" t="s">
        <v>15</v>
      </c>
      <c r="G627" s="23">
        <v>250</v>
      </c>
      <c r="H627" s="23">
        <v>603</v>
      </c>
      <c r="I627" s="23">
        <v>2818</v>
      </c>
      <c r="J627" s="1">
        <v>97155.695600000006</v>
      </c>
      <c r="K627" s="1">
        <v>388.62278240000001</v>
      </c>
      <c r="L627" s="62">
        <v>2.4119999999999999</v>
      </c>
      <c r="M627" s="62">
        <v>4.6733001658374791</v>
      </c>
      <c r="N627" s="1">
        <v>-5389.80439999999</v>
      </c>
      <c r="O627" s="61">
        <v>-5.5475948854201707E-2</v>
      </c>
      <c r="P627" s="6">
        <v>-13798.704400000001</v>
      </c>
      <c r="Q627" s="61">
        <v>-0.14202671613623855</v>
      </c>
      <c r="R627" s="64">
        <v>56</v>
      </c>
      <c r="S627" s="64">
        <v>403</v>
      </c>
      <c r="T627" s="64">
        <v>404</v>
      </c>
    </row>
    <row r="628" spans="1:20" x14ac:dyDescent="0.25">
      <c r="A628">
        <v>2023</v>
      </c>
      <c r="B628">
        <v>623122</v>
      </c>
      <c r="C628" t="s">
        <v>174</v>
      </c>
      <c r="D628" t="s">
        <v>430</v>
      </c>
      <c r="E628" t="s">
        <v>518</v>
      </c>
      <c r="F628" t="s">
        <v>15</v>
      </c>
      <c r="G628" s="23">
        <v>10</v>
      </c>
      <c r="H628" s="23">
        <v>30</v>
      </c>
      <c r="I628" s="23">
        <v>74</v>
      </c>
      <c r="J628" s="1">
        <v>3998.6080000000002</v>
      </c>
      <c r="K628" s="1">
        <v>399.86080000000004</v>
      </c>
      <c r="L628" s="62">
        <v>3</v>
      </c>
      <c r="M628" s="62">
        <v>2.4666666666666668</v>
      </c>
      <c r="N628" s="1">
        <v>1087.8579999999999</v>
      </c>
      <c r="O628" s="61">
        <v>0.27205917659345452</v>
      </c>
      <c r="P628" s="6">
        <v>744.85799999999995</v>
      </c>
      <c r="Q628" s="61">
        <v>0.18627932520517138</v>
      </c>
      <c r="R628" s="64">
        <v>315</v>
      </c>
      <c r="S628" s="64">
        <v>265</v>
      </c>
      <c r="T628" s="64">
        <v>198</v>
      </c>
    </row>
    <row r="629" spans="1:20" x14ac:dyDescent="0.25">
      <c r="A629">
        <v>2023</v>
      </c>
      <c r="B629">
        <v>623397</v>
      </c>
      <c r="C629" t="s">
        <v>167</v>
      </c>
      <c r="D629" t="s">
        <v>433</v>
      </c>
      <c r="E629" t="s">
        <v>502</v>
      </c>
      <c r="F629" t="s">
        <v>4</v>
      </c>
      <c r="G629" s="23">
        <v>157</v>
      </c>
      <c r="H629" s="23">
        <v>658</v>
      </c>
      <c r="I629" s="23">
        <v>2218</v>
      </c>
      <c r="J629" s="1">
        <v>84869.082999999897</v>
      </c>
      <c r="K629" s="1">
        <v>540.56740764331141</v>
      </c>
      <c r="L629" s="62">
        <v>4.1910828025477711</v>
      </c>
      <c r="M629" s="62">
        <v>3.3708206686930091</v>
      </c>
      <c r="N629" s="1">
        <v>3966.0830000000001</v>
      </c>
      <c r="O629" s="61">
        <v>4.6731776281829333E-2</v>
      </c>
      <c r="P629" s="6">
        <v>-1703.2170000000001</v>
      </c>
      <c r="Q629" s="61">
        <v>-2.0068756958290714E-2</v>
      </c>
      <c r="R629" s="64">
        <v>64</v>
      </c>
      <c r="S629" s="64">
        <v>133</v>
      </c>
      <c r="T629" s="64">
        <v>392</v>
      </c>
    </row>
    <row r="630" spans="1:20" x14ac:dyDescent="0.25">
      <c r="A630">
        <v>2023</v>
      </c>
      <c r="B630">
        <v>626603</v>
      </c>
      <c r="C630" t="s">
        <v>409</v>
      </c>
      <c r="D630" t="s">
        <v>431</v>
      </c>
      <c r="E630" t="s">
        <v>515</v>
      </c>
      <c r="F630" t="s">
        <v>15</v>
      </c>
      <c r="G630" s="23">
        <v>32</v>
      </c>
      <c r="H630" s="23">
        <v>32</v>
      </c>
      <c r="I630" s="23">
        <v>86</v>
      </c>
      <c r="J630" s="1">
        <v>3299.3119999999999</v>
      </c>
      <c r="K630" s="1">
        <v>103.1035</v>
      </c>
      <c r="L630" s="62">
        <v>1</v>
      </c>
      <c r="M630" s="62">
        <v>2.6875</v>
      </c>
      <c r="N630" s="1">
        <v>869.81200000000001</v>
      </c>
      <c r="O630" s="61">
        <v>0.26363435770851623</v>
      </c>
      <c r="P630" s="6">
        <v>-157.38800000000001</v>
      </c>
      <c r="Q630" s="61">
        <v>-4.7703278744174543E-2</v>
      </c>
      <c r="R630" s="64">
        <v>333</v>
      </c>
      <c r="S630" s="64">
        <v>288</v>
      </c>
      <c r="T630" s="64">
        <v>353</v>
      </c>
    </row>
    <row r="631" spans="1:20" x14ac:dyDescent="0.25">
      <c r="A631">
        <v>2023</v>
      </c>
      <c r="B631">
        <v>629125</v>
      </c>
      <c r="C631" t="s">
        <v>327</v>
      </c>
      <c r="D631" t="s">
        <v>433</v>
      </c>
      <c r="E631" t="s">
        <v>502</v>
      </c>
      <c r="F631" t="s">
        <v>15</v>
      </c>
      <c r="G631" s="23">
        <v>26</v>
      </c>
      <c r="H631" s="23">
        <v>104</v>
      </c>
      <c r="I631" s="23">
        <v>487</v>
      </c>
      <c r="J631" s="1">
        <v>26118.414000000001</v>
      </c>
      <c r="K631" s="1">
        <v>1004.5543846153846</v>
      </c>
      <c r="L631" s="62">
        <v>4</v>
      </c>
      <c r="M631" s="62">
        <v>4.6826923076923075</v>
      </c>
      <c r="N631" s="1">
        <v>3679.9140000000002</v>
      </c>
      <c r="O631" s="61">
        <v>0.14089347079037801</v>
      </c>
      <c r="P631" s="6">
        <v>2698.3739999999998</v>
      </c>
      <c r="Q631" s="61">
        <v>0.10331308784675822</v>
      </c>
      <c r="R631" s="64">
        <v>147</v>
      </c>
      <c r="S631" s="64">
        <v>139</v>
      </c>
      <c r="T631" s="64">
        <v>100</v>
      </c>
    </row>
    <row r="632" spans="1:20" x14ac:dyDescent="0.25">
      <c r="A632">
        <v>2023</v>
      </c>
      <c r="B632">
        <v>630627</v>
      </c>
      <c r="C632" t="s">
        <v>465</v>
      </c>
      <c r="D632" t="s">
        <v>431</v>
      </c>
      <c r="E632" t="s">
        <v>527</v>
      </c>
      <c r="F632" t="s">
        <v>15</v>
      </c>
      <c r="G632" s="23">
        <v>163</v>
      </c>
      <c r="H632" s="23">
        <v>483</v>
      </c>
      <c r="I632" s="23">
        <v>2659</v>
      </c>
      <c r="J632" s="1">
        <v>108054.77039999999</v>
      </c>
      <c r="K632" s="1">
        <v>662.91270184049074</v>
      </c>
      <c r="L632" s="62">
        <v>2.96319018404908</v>
      </c>
      <c r="M632" s="62">
        <v>5.5051759834368532</v>
      </c>
      <c r="N632" s="1">
        <v>6652.0203999999903</v>
      </c>
      <c r="O632" s="61">
        <v>6.1561561561561479E-2</v>
      </c>
      <c r="P632" s="6">
        <v>1074.87039999999</v>
      </c>
      <c r="Q632" s="61">
        <v>9.9474590156548061E-3</v>
      </c>
      <c r="R632" s="64">
        <v>50</v>
      </c>
      <c r="S632" s="64">
        <v>93</v>
      </c>
      <c r="T632" s="64">
        <v>162</v>
      </c>
    </row>
    <row r="633" spans="1:20" x14ac:dyDescent="0.25">
      <c r="A633">
        <v>2023</v>
      </c>
      <c r="B633">
        <v>633660</v>
      </c>
      <c r="C633" t="s">
        <v>176</v>
      </c>
      <c r="D633" t="s">
        <v>432</v>
      </c>
      <c r="E633" t="s">
        <v>500</v>
      </c>
      <c r="F633" t="s">
        <v>15</v>
      </c>
      <c r="G633" s="23">
        <v>96</v>
      </c>
      <c r="H633" s="23">
        <v>300</v>
      </c>
      <c r="I633" s="23">
        <v>988</v>
      </c>
      <c r="J633" s="1">
        <v>36742.872000000003</v>
      </c>
      <c r="K633" s="1">
        <v>382.73825000000005</v>
      </c>
      <c r="L633" s="62">
        <v>3.125</v>
      </c>
      <c r="M633" s="62">
        <v>3.2933333333333334</v>
      </c>
      <c r="N633" s="1">
        <v>-2573.1280000000102</v>
      </c>
      <c r="O633" s="61">
        <v>-7.003067152725595E-2</v>
      </c>
      <c r="P633" s="6">
        <v>-5555.1280000000097</v>
      </c>
      <c r="Q633" s="61">
        <v>-0.15118927012564531</v>
      </c>
      <c r="R633" s="64">
        <v>123</v>
      </c>
      <c r="S633" s="64">
        <v>399</v>
      </c>
      <c r="T633" s="64">
        <v>396</v>
      </c>
    </row>
    <row r="634" spans="1:20" x14ac:dyDescent="0.25">
      <c r="A634">
        <v>2023</v>
      </c>
      <c r="B634">
        <v>635306</v>
      </c>
      <c r="C634" t="s">
        <v>177</v>
      </c>
      <c r="D634" t="s">
        <v>435</v>
      </c>
      <c r="E634" t="s">
        <v>525</v>
      </c>
      <c r="F634" t="s">
        <v>15</v>
      </c>
      <c r="G634" s="23">
        <v>36</v>
      </c>
      <c r="H634" s="23">
        <v>93</v>
      </c>
      <c r="I634" s="23">
        <v>192</v>
      </c>
      <c r="J634" s="1">
        <v>10334.464</v>
      </c>
      <c r="K634" s="1">
        <v>287.06844444444442</v>
      </c>
      <c r="L634" s="62">
        <v>2.5833333333333335</v>
      </c>
      <c r="M634" s="62">
        <v>2.064516129032258</v>
      </c>
      <c r="N634" s="1">
        <v>2441.2139999999999</v>
      </c>
      <c r="O634" s="61">
        <v>0.23622066901582897</v>
      </c>
      <c r="P634" s="6">
        <v>1143.384</v>
      </c>
      <c r="Q634" s="61">
        <v>0.11063795858208031</v>
      </c>
      <c r="R634" s="64">
        <v>204</v>
      </c>
      <c r="S634" s="64">
        <v>174</v>
      </c>
      <c r="T634" s="64">
        <v>157</v>
      </c>
    </row>
    <row r="635" spans="1:20" x14ac:dyDescent="0.25">
      <c r="A635">
        <v>2023</v>
      </c>
      <c r="B635">
        <v>636281</v>
      </c>
      <c r="C635" t="s">
        <v>178</v>
      </c>
      <c r="D635" t="s">
        <v>431</v>
      </c>
      <c r="E635" t="s">
        <v>501</v>
      </c>
      <c r="F635" t="s">
        <v>4</v>
      </c>
      <c r="G635" s="23">
        <v>110</v>
      </c>
      <c r="H635" s="23">
        <v>240</v>
      </c>
      <c r="I635" s="23">
        <v>691</v>
      </c>
      <c r="J635" s="1">
        <v>30646.762999999999</v>
      </c>
      <c r="K635" s="1">
        <v>278.60693636363635</v>
      </c>
      <c r="L635" s="62">
        <v>2.1818181818181817</v>
      </c>
      <c r="M635" s="62">
        <v>2.8791666666666669</v>
      </c>
      <c r="N635" s="1">
        <v>3664.2629999999899</v>
      </c>
      <c r="O635" s="61">
        <v>0.11956443817573785</v>
      </c>
      <c r="P635" s="6">
        <v>-7.53700000000297</v>
      </c>
      <c r="Q635" s="61">
        <v>-2.4593135660046608E-4</v>
      </c>
      <c r="R635" s="64">
        <v>134</v>
      </c>
      <c r="S635" s="64">
        <v>140</v>
      </c>
      <c r="T635" s="64">
        <v>318</v>
      </c>
    </row>
    <row r="636" spans="1:20" x14ac:dyDescent="0.25">
      <c r="A636">
        <v>2023</v>
      </c>
      <c r="B636">
        <v>648045</v>
      </c>
      <c r="C636" t="s">
        <v>184</v>
      </c>
      <c r="D636" t="s">
        <v>433</v>
      </c>
      <c r="E636" t="s">
        <v>519</v>
      </c>
      <c r="F636" t="s">
        <v>4</v>
      </c>
      <c r="G636" s="23">
        <v>73</v>
      </c>
      <c r="H636" s="23">
        <v>252</v>
      </c>
      <c r="I636" s="23">
        <v>991</v>
      </c>
      <c r="J636" s="1">
        <v>45728.872000000003</v>
      </c>
      <c r="K636" s="1">
        <v>626.42290410958913</v>
      </c>
      <c r="L636" s="62">
        <v>3.452054794520548</v>
      </c>
      <c r="M636" s="62">
        <v>3.9325396825396823</v>
      </c>
      <c r="N636" s="1">
        <v>11231.121999999999</v>
      </c>
      <c r="O636" s="61">
        <v>0.24560242815523634</v>
      </c>
      <c r="P636" s="6">
        <v>8873.0220000000008</v>
      </c>
      <c r="Q636" s="61">
        <v>0.19403544439058107</v>
      </c>
      <c r="R636" s="64">
        <v>111</v>
      </c>
      <c r="S636" s="64">
        <v>51</v>
      </c>
      <c r="T636" s="64">
        <v>29</v>
      </c>
    </row>
    <row r="637" spans="1:20" x14ac:dyDescent="0.25">
      <c r="A637">
        <v>2023</v>
      </c>
      <c r="B637">
        <v>650314</v>
      </c>
      <c r="C637" t="s">
        <v>185</v>
      </c>
      <c r="D637" t="s">
        <v>432</v>
      </c>
      <c r="E637" t="s">
        <v>498</v>
      </c>
      <c r="F637" t="s">
        <v>15</v>
      </c>
      <c r="G637" s="23">
        <v>51</v>
      </c>
      <c r="H637" s="23">
        <v>97</v>
      </c>
      <c r="I637" s="23">
        <v>407</v>
      </c>
      <c r="J637" s="1">
        <v>19307.944</v>
      </c>
      <c r="K637" s="1">
        <v>378.58713725490196</v>
      </c>
      <c r="L637" s="62">
        <v>1.9019607843137254</v>
      </c>
      <c r="M637" s="62">
        <v>4.195876288659794</v>
      </c>
      <c r="N637" s="1">
        <v>4471.1940000000004</v>
      </c>
      <c r="O637" s="61">
        <v>0.2315727661111924</v>
      </c>
      <c r="P637" s="6">
        <v>2946.694</v>
      </c>
      <c r="Q637" s="61">
        <v>0.15261562805444226</v>
      </c>
      <c r="R637" s="64">
        <v>162</v>
      </c>
      <c r="S637" s="64">
        <v>124</v>
      </c>
      <c r="T637" s="64">
        <v>93</v>
      </c>
    </row>
    <row r="638" spans="1:20" x14ac:dyDescent="0.25">
      <c r="A638">
        <v>2023</v>
      </c>
      <c r="B638">
        <v>650722</v>
      </c>
      <c r="C638" t="s">
        <v>186</v>
      </c>
      <c r="D638" t="s">
        <v>434</v>
      </c>
      <c r="E638" t="s">
        <v>499</v>
      </c>
      <c r="F638" t="s">
        <v>15</v>
      </c>
      <c r="G638" s="23">
        <v>30</v>
      </c>
      <c r="H638" s="23">
        <v>108</v>
      </c>
      <c r="I638" s="23">
        <v>225</v>
      </c>
      <c r="J638" s="1">
        <v>9921.42</v>
      </c>
      <c r="K638" s="1">
        <v>330.714</v>
      </c>
      <c r="L638" s="62">
        <v>3.6</v>
      </c>
      <c r="M638" s="62">
        <v>2.0833333333333335</v>
      </c>
      <c r="N638" s="1">
        <v>1535.17</v>
      </c>
      <c r="O638" s="61">
        <v>0.15473289105793325</v>
      </c>
      <c r="P638" s="6">
        <v>456.91999999999899</v>
      </c>
      <c r="Q638" s="61">
        <v>4.6053891479243797E-2</v>
      </c>
      <c r="R638" s="64">
        <v>213</v>
      </c>
      <c r="S638" s="64">
        <v>236</v>
      </c>
      <c r="T638" s="64">
        <v>228</v>
      </c>
    </row>
    <row r="639" spans="1:20" x14ac:dyDescent="0.25">
      <c r="A639">
        <v>2023</v>
      </c>
      <c r="B639">
        <v>652071</v>
      </c>
      <c r="C639" t="s">
        <v>467</v>
      </c>
      <c r="D639" t="s">
        <v>435</v>
      </c>
      <c r="E639" t="s">
        <v>529</v>
      </c>
      <c r="F639" t="s">
        <v>15</v>
      </c>
      <c r="G639" s="23">
        <v>18</v>
      </c>
      <c r="H639" s="23">
        <v>57</v>
      </c>
      <c r="I639" s="23">
        <v>193</v>
      </c>
      <c r="J639" s="1">
        <v>8071.2503999999999</v>
      </c>
      <c r="K639" s="1">
        <v>448.40280000000001</v>
      </c>
      <c r="L639" s="62">
        <v>3.1666666666666665</v>
      </c>
      <c r="M639" s="62">
        <v>3.3859649122807016</v>
      </c>
      <c r="N639" s="1">
        <v>1068.5003999999999</v>
      </c>
      <c r="O639" s="61">
        <v>0.1323835028089328</v>
      </c>
      <c r="P639" s="6">
        <v>406.10039999999901</v>
      </c>
      <c r="Q639" s="61">
        <v>5.0314434551553378E-2</v>
      </c>
      <c r="R639" s="64">
        <v>253</v>
      </c>
      <c r="S639" s="64">
        <v>267</v>
      </c>
      <c r="T639" s="64">
        <v>234</v>
      </c>
    </row>
    <row r="640" spans="1:20" x14ac:dyDescent="0.25">
      <c r="A640">
        <v>2023</v>
      </c>
      <c r="B640">
        <v>652151</v>
      </c>
      <c r="C640" t="s">
        <v>240</v>
      </c>
      <c r="D640" t="s">
        <v>432</v>
      </c>
      <c r="E640" t="s">
        <v>494</v>
      </c>
      <c r="F640" t="s">
        <v>4</v>
      </c>
      <c r="G640" s="23">
        <v>326</v>
      </c>
      <c r="H640" s="23">
        <v>635</v>
      </c>
      <c r="I640" s="23">
        <v>2319</v>
      </c>
      <c r="J640" s="1">
        <v>83180.795500000197</v>
      </c>
      <c r="K640" s="1">
        <v>255.1558144171785</v>
      </c>
      <c r="L640" s="62">
        <v>1.9478527607361964</v>
      </c>
      <c r="M640" s="62">
        <v>3.6519685039370078</v>
      </c>
      <c r="N640" s="1">
        <v>-11096.7045</v>
      </c>
      <c r="O640" s="61">
        <v>-0.13340464506617966</v>
      </c>
      <c r="P640" s="6">
        <v>-21193.584500000001</v>
      </c>
      <c r="Q640" s="61">
        <v>-0.25478939426589098</v>
      </c>
      <c r="R640" s="64">
        <v>65</v>
      </c>
      <c r="S640" s="64">
        <v>408</v>
      </c>
      <c r="T640" s="64">
        <v>406</v>
      </c>
    </row>
    <row r="641" spans="1:20" x14ac:dyDescent="0.25">
      <c r="A641">
        <v>2023</v>
      </c>
      <c r="B641">
        <v>656457</v>
      </c>
      <c r="C641" t="s">
        <v>187</v>
      </c>
      <c r="D641" t="s">
        <v>434</v>
      </c>
      <c r="E641" t="s">
        <v>508</v>
      </c>
      <c r="F641" t="s">
        <v>15</v>
      </c>
      <c r="G641" s="23">
        <v>89</v>
      </c>
      <c r="H641" s="23">
        <v>183</v>
      </c>
      <c r="I641" s="23">
        <v>580</v>
      </c>
      <c r="J641" s="1">
        <v>23978.109</v>
      </c>
      <c r="K641" s="1">
        <v>269.4169550561798</v>
      </c>
      <c r="L641" s="62">
        <v>2.0561797752808988</v>
      </c>
      <c r="M641" s="62">
        <v>3.1693989071038251</v>
      </c>
      <c r="N641" s="1">
        <v>3378.3589999999999</v>
      </c>
      <c r="O641" s="61">
        <v>0.14089347079037801</v>
      </c>
      <c r="P641" s="6">
        <v>329.60899999999702</v>
      </c>
      <c r="Q641" s="61">
        <v>1.3746246628539266E-2</v>
      </c>
      <c r="R641" s="64">
        <v>152</v>
      </c>
      <c r="S641" s="64">
        <v>147</v>
      </c>
      <c r="T641" s="64">
        <v>245</v>
      </c>
    </row>
    <row r="642" spans="1:20" x14ac:dyDescent="0.25">
      <c r="A642">
        <v>2023</v>
      </c>
      <c r="B642">
        <v>658048</v>
      </c>
      <c r="C642" t="s">
        <v>386</v>
      </c>
      <c r="D642" t="s">
        <v>431</v>
      </c>
      <c r="E642" t="s">
        <v>524</v>
      </c>
      <c r="F642" t="s">
        <v>15</v>
      </c>
      <c r="G642" s="23">
        <v>32</v>
      </c>
      <c r="H642" s="23">
        <v>56</v>
      </c>
      <c r="I642" s="23">
        <v>180</v>
      </c>
      <c r="J642" s="1">
        <v>9123.36</v>
      </c>
      <c r="K642" s="1">
        <v>285.10500000000002</v>
      </c>
      <c r="L642" s="62">
        <v>1.75</v>
      </c>
      <c r="M642" s="62">
        <v>3.2142857142857144</v>
      </c>
      <c r="N642" s="1">
        <v>2238.86</v>
      </c>
      <c r="O642" s="61">
        <v>0.24539862506795743</v>
      </c>
      <c r="P642" s="6">
        <v>1185.81</v>
      </c>
      <c r="Q642" s="61">
        <v>0.12997514073762298</v>
      </c>
      <c r="R642" s="64">
        <v>232</v>
      </c>
      <c r="S642" s="64">
        <v>191</v>
      </c>
      <c r="T642" s="64">
        <v>152</v>
      </c>
    </row>
    <row r="643" spans="1:20" x14ac:dyDescent="0.25">
      <c r="A643">
        <v>2023</v>
      </c>
      <c r="B643">
        <v>659545</v>
      </c>
      <c r="C643" t="s">
        <v>188</v>
      </c>
      <c r="D643" t="s">
        <v>432</v>
      </c>
      <c r="E643" t="s">
        <v>510</v>
      </c>
      <c r="F643" t="s">
        <v>15</v>
      </c>
      <c r="G643" s="23">
        <v>108</v>
      </c>
      <c r="H643" s="23">
        <v>424</v>
      </c>
      <c r="I643" s="23">
        <v>1932</v>
      </c>
      <c r="J643" s="1">
        <v>68931.635200000004</v>
      </c>
      <c r="K643" s="1">
        <v>638.25588148148154</v>
      </c>
      <c r="L643" s="62">
        <v>3.925925925925926</v>
      </c>
      <c r="M643" s="62">
        <v>4.5566037735849054</v>
      </c>
      <c r="N643" s="1">
        <v>2940.3852000000002</v>
      </c>
      <c r="O643" s="61">
        <v>4.2656542115513313E-2</v>
      </c>
      <c r="P643" s="6">
        <v>-503.11480000000199</v>
      </c>
      <c r="Q643" s="61">
        <v>-7.2987504001646251E-3</v>
      </c>
      <c r="R643" s="64">
        <v>82</v>
      </c>
      <c r="S643" s="64">
        <v>155</v>
      </c>
      <c r="T643" s="64">
        <v>374</v>
      </c>
    </row>
    <row r="644" spans="1:20" x14ac:dyDescent="0.25">
      <c r="A644">
        <v>2023</v>
      </c>
      <c r="B644">
        <v>661754</v>
      </c>
      <c r="C644" t="s">
        <v>189</v>
      </c>
      <c r="D644" t="s">
        <v>430</v>
      </c>
      <c r="E644" t="s">
        <v>518</v>
      </c>
      <c r="F644" t="s">
        <v>15</v>
      </c>
      <c r="G644" s="23">
        <v>36</v>
      </c>
      <c r="H644" s="23">
        <v>59</v>
      </c>
      <c r="I644" s="23">
        <v>176</v>
      </c>
      <c r="J644" s="1">
        <v>7840.192</v>
      </c>
      <c r="K644" s="1">
        <v>217.78311111111111</v>
      </c>
      <c r="L644" s="62">
        <v>1.6388888888888888</v>
      </c>
      <c r="M644" s="62">
        <v>2.9830508474576272</v>
      </c>
      <c r="N644" s="1">
        <v>2000.692</v>
      </c>
      <c r="O644" s="61">
        <v>0.25518405671697836</v>
      </c>
      <c r="P644" s="6">
        <v>820.34199999999998</v>
      </c>
      <c r="Q644" s="61">
        <v>0.10463289674538583</v>
      </c>
      <c r="R644" s="64">
        <v>258</v>
      </c>
      <c r="S644" s="64">
        <v>201</v>
      </c>
      <c r="T644" s="64">
        <v>186</v>
      </c>
    </row>
    <row r="645" spans="1:20" x14ac:dyDescent="0.25">
      <c r="A645">
        <v>2023</v>
      </c>
      <c r="B645">
        <v>665540</v>
      </c>
      <c r="C645" t="s">
        <v>190</v>
      </c>
      <c r="D645" t="s">
        <v>430</v>
      </c>
      <c r="E645" t="s">
        <v>518</v>
      </c>
      <c r="F645" t="s">
        <v>15</v>
      </c>
      <c r="G645" s="23">
        <v>46</v>
      </c>
      <c r="H645" s="23">
        <v>73</v>
      </c>
      <c r="I645" s="23">
        <v>199</v>
      </c>
      <c r="J645" s="1">
        <v>9866.4079999999994</v>
      </c>
      <c r="K645" s="1">
        <v>214.48713043478259</v>
      </c>
      <c r="L645" s="62">
        <v>1.5869565217391304</v>
      </c>
      <c r="M645" s="62">
        <v>2.7260273972602738</v>
      </c>
      <c r="N645" s="1">
        <v>2658.4079999999999</v>
      </c>
      <c r="O645" s="61">
        <v>0.26944030694858756</v>
      </c>
      <c r="P645" s="6">
        <v>1152.1079999999999</v>
      </c>
      <c r="Q645" s="61">
        <v>0.1167707639902992</v>
      </c>
      <c r="R645" s="64">
        <v>215</v>
      </c>
      <c r="S645" s="64">
        <v>164</v>
      </c>
      <c r="T645" s="64">
        <v>155</v>
      </c>
    </row>
    <row r="646" spans="1:20" x14ac:dyDescent="0.25">
      <c r="A646">
        <v>2023</v>
      </c>
      <c r="B646">
        <v>667972</v>
      </c>
      <c r="C646" t="s">
        <v>366</v>
      </c>
      <c r="D646" t="s">
        <v>433</v>
      </c>
      <c r="E646" t="s">
        <v>504</v>
      </c>
      <c r="F646" t="s">
        <v>15</v>
      </c>
      <c r="G646" s="23">
        <v>15</v>
      </c>
      <c r="H646" s="23">
        <v>25</v>
      </c>
      <c r="I646" s="23">
        <v>52</v>
      </c>
      <c r="J646" s="1">
        <v>2097.9839999999999</v>
      </c>
      <c r="K646" s="1">
        <v>139.8656</v>
      </c>
      <c r="L646" s="62">
        <v>1.6666666666666667</v>
      </c>
      <c r="M646" s="62">
        <v>2.08</v>
      </c>
      <c r="N646" s="1">
        <v>618.48400000000004</v>
      </c>
      <c r="O646" s="61">
        <v>0.29479919770598828</v>
      </c>
      <c r="P646" s="6">
        <v>93.483999999999995</v>
      </c>
      <c r="Q646" s="61">
        <v>4.4558967084591686E-2</v>
      </c>
      <c r="R646" s="64">
        <v>359</v>
      </c>
      <c r="S646" s="64">
        <v>321</v>
      </c>
      <c r="T646" s="64">
        <v>294</v>
      </c>
    </row>
    <row r="647" spans="1:20" x14ac:dyDescent="0.25">
      <c r="A647">
        <v>2023</v>
      </c>
      <c r="B647">
        <v>668464</v>
      </c>
      <c r="C647" t="s">
        <v>391</v>
      </c>
      <c r="D647" t="s">
        <v>432</v>
      </c>
      <c r="E647" t="s">
        <v>498</v>
      </c>
      <c r="F647" t="s">
        <v>15</v>
      </c>
      <c r="G647" s="23">
        <v>33</v>
      </c>
      <c r="H647" s="23">
        <v>51</v>
      </c>
      <c r="I647" s="23">
        <v>134</v>
      </c>
      <c r="J647" s="1">
        <v>6074.1279999999997</v>
      </c>
      <c r="K647" s="1">
        <v>184.06448484848485</v>
      </c>
      <c r="L647" s="62">
        <v>1.5454545454545454</v>
      </c>
      <c r="M647" s="62">
        <v>2.6274509803921569</v>
      </c>
      <c r="N647" s="1">
        <v>1161.1279999999999</v>
      </c>
      <c r="O647" s="61">
        <v>0.19115961994873998</v>
      </c>
      <c r="P647" s="6">
        <v>186.12799999999999</v>
      </c>
      <c r="Q647" s="61">
        <v>3.0642752342393838E-2</v>
      </c>
      <c r="R647" s="64">
        <v>280</v>
      </c>
      <c r="S647" s="64">
        <v>255</v>
      </c>
      <c r="T647" s="64">
        <v>278</v>
      </c>
    </row>
    <row r="648" spans="1:20" x14ac:dyDescent="0.25">
      <c r="A648">
        <v>2023</v>
      </c>
      <c r="B648">
        <v>673382</v>
      </c>
      <c r="C648" t="s">
        <v>329</v>
      </c>
      <c r="D648" t="s">
        <v>435</v>
      </c>
      <c r="E648" t="s">
        <v>505</v>
      </c>
      <c r="F648" t="s">
        <v>15</v>
      </c>
      <c r="G648" s="23">
        <v>22</v>
      </c>
      <c r="H648" s="23">
        <v>71</v>
      </c>
      <c r="I648" s="23">
        <v>268</v>
      </c>
      <c r="J648" s="1">
        <v>12827.28</v>
      </c>
      <c r="K648" s="1">
        <v>583.05818181818188</v>
      </c>
      <c r="L648" s="62">
        <v>3.2272727272727271</v>
      </c>
      <c r="M648" s="62">
        <v>3.7746478873239435</v>
      </c>
      <c r="N648" s="1">
        <v>1807.28</v>
      </c>
      <c r="O648" s="61">
        <v>0.14089347079037801</v>
      </c>
      <c r="P648" s="6">
        <v>999.02999999999804</v>
      </c>
      <c r="Q648" s="61">
        <v>7.7883230115815508E-2</v>
      </c>
      <c r="R648" s="64">
        <v>184</v>
      </c>
      <c r="S648" s="64">
        <v>219</v>
      </c>
      <c r="T648" s="64">
        <v>169</v>
      </c>
    </row>
    <row r="649" spans="1:20" x14ac:dyDescent="0.25">
      <c r="A649">
        <v>2023</v>
      </c>
      <c r="B649">
        <v>676623</v>
      </c>
      <c r="C649" t="s">
        <v>281</v>
      </c>
      <c r="D649" t="s">
        <v>430</v>
      </c>
      <c r="E649" t="s">
        <v>507</v>
      </c>
      <c r="F649" t="s">
        <v>4</v>
      </c>
      <c r="G649" s="23">
        <v>399</v>
      </c>
      <c r="H649" s="23">
        <v>948</v>
      </c>
      <c r="I649" s="23">
        <v>4969</v>
      </c>
      <c r="J649" s="1">
        <v>216706.2507</v>
      </c>
      <c r="K649" s="1">
        <v>543.12343533834587</v>
      </c>
      <c r="L649" s="62">
        <v>2.3759398496240602</v>
      </c>
      <c r="M649" s="62">
        <v>5.2415611814345988</v>
      </c>
      <c r="N649" s="1">
        <v>22316.000700000001</v>
      </c>
      <c r="O649" s="61">
        <v>0.10297811266594906</v>
      </c>
      <c r="P649" s="6">
        <v>8862.3807000000106</v>
      </c>
      <c r="Q649" s="61">
        <v>4.0895824053865236E-2</v>
      </c>
      <c r="R649" s="64">
        <v>18</v>
      </c>
      <c r="S649" s="64">
        <v>21</v>
      </c>
      <c r="T649" s="64">
        <v>30</v>
      </c>
    </row>
    <row r="650" spans="1:20" x14ac:dyDescent="0.25">
      <c r="A650">
        <v>2023</v>
      </c>
      <c r="B650">
        <v>678432</v>
      </c>
      <c r="C650" t="s">
        <v>331</v>
      </c>
      <c r="D650" t="s">
        <v>434</v>
      </c>
      <c r="E650" t="s">
        <v>513</v>
      </c>
      <c r="F650" t="s">
        <v>15</v>
      </c>
      <c r="G650" s="23">
        <v>239</v>
      </c>
      <c r="H650" s="23">
        <v>338</v>
      </c>
      <c r="I650" s="23">
        <v>1575</v>
      </c>
      <c r="J650" s="1">
        <v>67194.8486999999</v>
      </c>
      <c r="K650" s="1">
        <v>281.14999456066903</v>
      </c>
      <c r="L650" s="62">
        <v>1.4142259414225942</v>
      </c>
      <c r="M650" s="62">
        <v>4.6597633136094672</v>
      </c>
      <c r="N650" s="1">
        <v>6919.5986999999996</v>
      </c>
      <c r="O650" s="61">
        <v>0.1029781126659492</v>
      </c>
      <c r="P650" s="6">
        <v>-1100.2012999999999</v>
      </c>
      <c r="Q650" s="61">
        <v>-1.6373298270407469E-2</v>
      </c>
      <c r="R650" s="64">
        <v>84</v>
      </c>
      <c r="S650" s="64">
        <v>88</v>
      </c>
      <c r="T650" s="64">
        <v>387</v>
      </c>
    </row>
    <row r="651" spans="1:20" x14ac:dyDescent="0.25">
      <c r="A651">
        <v>2023</v>
      </c>
      <c r="B651">
        <v>685207</v>
      </c>
      <c r="C651" t="s">
        <v>463</v>
      </c>
      <c r="D651" t="s">
        <v>430</v>
      </c>
      <c r="E651" t="s">
        <v>518</v>
      </c>
      <c r="F651" t="s">
        <v>15</v>
      </c>
      <c r="G651" s="23">
        <v>13</v>
      </c>
      <c r="H651" s="23">
        <v>25</v>
      </c>
      <c r="I651" s="23">
        <v>52</v>
      </c>
      <c r="J651" s="1">
        <v>2023.5840000000001</v>
      </c>
      <c r="K651" s="1">
        <v>155.6603076923077</v>
      </c>
      <c r="L651" s="62">
        <v>1.9230769230769231</v>
      </c>
      <c r="M651" s="62">
        <v>2.08</v>
      </c>
      <c r="N651" s="1">
        <v>351.084</v>
      </c>
      <c r="O651" s="61">
        <v>0.17349613359267518</v>
      </c>
      <c r="P651" s="6">
        <v>-79.415999999999997</v>
      </c>
      <c r="Q651" s="61">
        <v>-3.9245220361497225E-2</v>
      </c>
      <c r="R651" s="64">
        <v>362</v>
      </c>
      <c r="S651" s="64">
        <v>357</v>
      </c>
      <c r="T651" s="64">
        <v>337</v>
      </c>
    </row>
    <row r="652" spans="1:20" x14ac:dyDescent="0.25">
      <c r="A652">
        <v>2023</v>
      </c>
      <c r="B652">
        <v>687380</v>
      </c>
      <c r="C652" t="s">
        <v>438</v>
      </c>
      <c r="D652" t="s">
        <v>435</v>
      </c>
      <c r="E652" t="s">
        <v>525</v>
      </c>
      <c r="F652" t="s">
        <v>15</v>
      </c>
      <c r="G652" s="23">
        <v>37</v>
      </c>
      <c r="H652" s="23">
        <v>90</v>
      </c>
      <c r="I652" s="23">
        <v>244</v>
      </c>
      <c r="J652" s="1">
        <v>12082.848</v>
      </c>
      <c r="K652" s="1">
        <v>326.56345945945947</v>
      </c>
      <c r="L652" s="62">
        <v>2.4324324324324325</v>
      </c>
      <c r="M652" s="62">
        <v>2.7111111111111112</v>
      </c>
      <c r="N652" s="1">
        <v>2618.348</v>
      </c>
      <c r="O652" s="61">
        <v>0.21669957281594537</v>
      </c>
      <c r="P652" s="6">
        <v>1289.348</v>
      </c>
      <c r="Q652" s="61">
        <v>0.1067089480890598</v>
      </c>
      <c r="R652" s="64">
        <v>191</v>
      </c>
      <c r="S652" s="64">
        <v>165</v>
      </c>
      <c r="T652" s="64">
        <v>138</v>
      </c>
    </row>
    <row r="653" spans="1:20" x14ac:dyDescent="0.25">
      <c r="A653">
        <v>2023</v>
      </c>
      <c r="B653">
        <v>688075</v>
      </c>
      <c r="C653" t="s">
        <v>191</v>
      </c>
      <c r="D653" t="s">
        <v>432</v>
      </c>
      <c r="E653" t="s">
        <v>510</v>
      </c>
      <c r="F653" t="s">
        <v>15</v>
      </c>
      <c r="G653" s="23">
        <v>56</v>
      </c>
      <c r="H653" s="23">
        <v>74</v>
      </c>
      <c r="I653" s="23">
        <v>349</v>
      </c>
      <c r="J653" s="1">
        <v>18118.0586</v>
      </c>
      <c r="K653" s="1">
        <v>323.53676071428572</v>
      </c>
      <c r="L653" s="62">
        <v>1.3214285714285714</v>
      </c>
      <c r="M653" s="62">
        <v>4.7162162162162158</v>
      </c>
      <c r="N653" s="1">
        <v>5634.5586000000003</v>
      </c>
      <c r="O653" s="61">
        <v>0.31099130013852588</v>
      </c>
      <c r="P653" s="6">
        <v>3992.5585999999998</v>
      </c>
      <c r="Q653" s="61">
        <v>0.2203634886135096</v>
      </c>
      <c r="R653" s="64">
        <v>164</v>
      </c>
      <c r="S653" s="64">
        <v>108</v>
      </c>
      <c r="T653" s="64">
        <v>75</v>
      </c>
    </row>
    <row r="654" spans="1:20" x14ac:dyDescent="0.25">
      <c r="A654">
        <v>2023</v>
      </c>
      <c r="B654">
        <v>688564</v>
      </c>
      <c r="C654" t="s">
        <v>183</v>
      </c>
      <c r="D654" t="s">
        <v>432</v>
      </c>
      <c r="E654" t="s">
        <v>510</v>
      </c>
      <c r="F654" t="s">
        <v>4</v>
      </c>
      <c r="G654" s="23">
        <v>607</v>
      </c>
      <c r="H654" s="23">
        <v>1272</v>
      </c>
      <c r="I654" s="23">
        <v>4723</v>
      </c>
      <c r="J654" s="1">
        <v>208970.93220000001</v>
      </c>
      <c r="K654" s="1">
        <v>344.26842207578255</v>
      </c>
      <c r="L654" s="62">
        <v>2.0955518945634268</v>
      </c>
      <c r="M654" s="62">
        <v>3.7130503144654088</v>
      </c>
      <c r="N654" s="1">
        <v>21519.432199999999</v>
      </c>
      <c r="O654" s="61">
        <v>0.10297811266594904</v>
      </c>
      <c r="P654" s="6">
        <v>1075.88220000001</v>
      </c>
      <c r="Q654" s="61">
        <v>5.1484777747477072E-3</v>
      </c>
      <c r="R654" s="64">
        <v>21</v>
      </c>
      <c r="S654" s="64">
        <v>23</v>
      </c>
      <c r="T654" s="64">
        <v>161</v>
      </c>
    </row>
    <row r="655" spans="1:20" x14ac:dyDescent="0.25">
      <c r="A655">
        <v>2023</v>
      </c>
      <c r="B655">
        <v>690065</v>
      </c>
      <c r="C655" t="s">
        <v>365</v>
      </c>
      <c r="D655" t="s">
        <v>434</v>
      </c>
      <c r="E655" t="s">
        <v>522</v>
      </c>
      <c r="F655" t="s">
        <v>15</v>
      </c>
      <c r="G655" s="23">
        <v>18</v>
      </c>
      <c r="H655" s="23">
        <v>33</v>
      </c>
      <c r="I655" s="23">
        <v>51</v>
      </c>
      <c r="J655" s="1">
        <v>1964.3920000000001</v>
      </c>
      <c r="K655" s="1">
        <v>109.13288888888889</v>
      </c>
      <c r="L655" s="62">
        <v>1.8333333333333333</v>
      </c>
      <c r="M655" s="62">
        <v>1.5454545454545454</v>
      </c>
      <c r="N655" s="1">
        <v>527.39200000000005</v>
      </c>
      <c r="O655" s="61">
        <v>0.26847594573791789</v>
      </c>
      <c r="P655" s="6">
        <v>-84.908000000000001</v>
      </c>
      <c r="Q655" s="61">
        <v>-4.3223552121979723E-2</v>
      </c>
      <c r="R655" s="64">
        <v>364</v>
      </c>
      <c r="S655" s="64">
        <v>335</v>
      </c>
      <c r="T655" s="64">
        <v>338</v>
      </c>
    </row>
    <row r="656" spans="1:20" x14ac:dyDescent="0.25">
      <c r="A656">
        <v>2023</v>
      </c>
      <c r="B656">
        <v>692504</v>
      </c>
      <c r="C656" t="s">
        <v>192</v>
      </c>
      <c r="D656" t="s">
        <v>430</v>
      </c>
      <c r="E656" t="s">
        <v>514</v>
      </c>
      <c r="F656" t="s">
        <v>15</v>
      </c>
      <c r="G656" s="23">
        <v>35</v>
      </c>
      <c r="H656" s="23">
        <v>144</v>
      </c>
      <c r="I656" s="23">
        <v>674</v>
      </c>
      <c r="J656" s="1">
        <v>28771.656800000001</v>
      </c>
      <c r="K656" s="1">
        <v>822.04733714285715</v>
      </c>
      <c r="L656" s="62">
        <v>4.1142857142857139</v>
      </c>
      <c r="M656" s="62">
        <v>4.6805555555555554</v>
      </c>
      <c r="N656" s="1">
        <v>2407.1568000000002</v>
      </c>
      <c r="O656" s="61">
        <v>8.3664170497126197E-2</v>
      </c>
      <c r="P656" s="6">
        <v>1165.9567999999899</v>
      </c>
      <c r="Q656" s="61">
        <v>4.0524492840467566E-2</v>
      </c>
      <c r="R656" s="64">
        <v>142</v>
      </c>
      <c r="S656" s="64">
        <v>177</v>
      </c>
      <c r="T656" s="64">
        <v>154</v>
      </c>
    </row>
    <row r="657" spans="1:20" x14ac:dyDescent="0.25">
      <c r="A657">
        <v>2023</v>
      </c>
      <c r="B657">
        <v>692546</v>
      </c>
      <c r="C657" t="s">
        <v>193</v>
      </c>
      <c r="D657" t="s">
        <v>430</v>
      </c>
      <c r="E657" t="s">
        <v>518</v>
      </c>
      <c r="F657" t="s">
        <v>15</v>
      </c>
      <c r="G657" s="23">
        <v>6</v>
      </c>
      <c r="H657" s="23">
        <v>6</v>
      </c>
      <c r="I657" s="23">
        <v>15</v>
      </c>
      <c r="J657" s="1">
        <v>815.08</v>
      </c>
      <c r="K657" s="1">
        <v>135.84666666666666</v>
      </c>
      <c r="L657" s="62">
        <v>1</v>
      </c>
      <c r="M657" s="62">
        <v>2.5</v>
      </c>
      <c r="N657" s="1">
        <v>270.58</v>
      </c>
      <c r="O657" s="61">
        <v>0.3319674142415468</v>
      </c>
      <c r="P657" s="6">
        <v>77.98</v>
      </c>
      <c r="Q657" s="61">
        <v>9.5671590518722094E-2</v>
      </c>
      <c r="R657" s="64">
        <v>389</v>
      </c>
      <c r="S657" s="64">
        <v>367</v>
      </c>
      <c r="T657" s="64">
        <v>297</v>
      </c>
    </row>
    <row r="658" spans="1:20" x14ac:dyDescent="0.25">
      <c r="A658">
        <v>2023</v>
      </c>
      <c r="B658">
        <v>692982</v>
      </c>
      <c r="C658" t="s">
        <v>330</v>
      </c>
      <c r="D658" t="s">
        <v>435</v>
      </c>
      <c r="E658" t="s">
        <v>525</v>
      </c>
      <c r="F658" t="s">
        <v>15</v>
      </c>
      <c r="G658" s="23">
        <v>6</v>
      </c>
      <c r="H658" s="23">
        <v>10</v>
      </c>
      <c r="I658" s="23">
        <v>28</v>
      </c>
      <c r="J658" s="1">
        <v>985.37599999999998</v>
      </c>
      <c r="K658" s="1">
        <v>164.22933333333333</v>
      </c>
      <c r="L658" s="62">
        <v>1.6666666666666667</v>
      </c>
      <c r="M658" s="62">
        <v>2.8</v>
      </c>
      <c r="N658" s="1">
        <v>324.12599999999998</v>
      </c>
      <c r="O658" s="61">
        <v>0.32893636540772253</v>
      </c>
      <c r="P658" s="6">
        <v>114.126</v>
      </c>
      <c r="Q658" s="61">
        <v>0.11581974799467412</v>
      </c>
      <c r="R658" s="64">
        <v>388</v>
      </c>
      <c r="S658" s="64">
        <v>361</v>
      </c>
      <c r="T658" s="64">
        <v>290</v>
      </c>
    </row>
    <row r="659" spans="1:20" x14ac:dyDescent="0.25">
      <c r="A659">
        <v>2023</v>
      </c>
      <c r="B659">
        <v>693197</v>
      </c>
      <c r="C659" t="s">
        <v>443</v>
      </c>
      <c r="D659" t="s">
        <v>433</v>
      </c>
      <c r="E659" t="s">
        <v>502</v>
      </c>
      <c r="F659" t="s">
        <v>15</v>
      </c>
      <c r="G659" s="23">
        <v>59</v>
      </c>
      <c r="H659" s="23">
        <v>204</v>
      </c>
      <c r="I659" s="23">
        <v>891</v>
      </c>
      <c r="J659" s="1">
        <v>37100.463000000003</v>
      </c>
      <c r="K659" s="1">
        <v>628.82140677966106</v>
      </c>
      <c r="L659" s="62">
        <v>3.4576271186440679</v>
      </c>
      <c r="M659" s="62">
        <v>4.367647058823529</v>
      </c>
      <c r="N659" s="1">
        <v>5227.2129999999997</v>
      </c>
      <c r="O659" s="61">
        <v>0.14089347079037798</v>
      </c>
      <c r="P659" s="6">
        <v>3041.7130000000002</v>
      </c>
      <c r="Q659" s="61">
        <v>8.1985850149632902E-2</v>
      </c>
      <c r="R659" s="64">
        <v>122</v>
      </c>
      <c r="S659" s="64">
        <v>115</v>
      </c>
      <c r="T659" s="64">
        <v>91</v>
      </c>
    </row>
    <row r="660" spans="1:20" x14ac:dyDescent="0.25">
      <c r="A660">
        <v>2023</v>
      </c>
      <c r="B660">
        <v>697252</v>
      </c>
      <c r="C660" t="s">
        <v>194</v>
      </c>
      <c r="D660" t="s">
        <v>431</v>
      </c>
      <c r="E660" t="s">
        <v>515</v>
      </c>
      <c r="F660" t="s">
        <v>15</v>
      </c>
      <c r="G660" s="23">
        <v>24</v>
      </c>
      <c r="H660" s="23">
        <v>24</v>
      </c>
      <c r="I660" s="23">
        <v>83</v>
      </c>
      <c r="J660" s="1">
        <v>2768.136</v>
      </c>
      <c r="K660" s="1">
        <v>115.339</v>
      </c>
      <c r="L660" s="62">
        <v>1</v>
      </c>
      <c r="M660" s="62">
        <v>3.4583333333333335</v>
      </c>
      <c r="N660" s="1">
        <v>809.63599999999997</v>
      </c>
      <c r="O660" s="61">
        <v>0.29248418430308337</v>
      </c>
      <c r="P660" s="6">
        <v>39.235999999999898</v>
      </c>
      <c r="Q660" s="61">
        <v>1.4174159073109089E-2</v>
      </c>
      <c r="R660" s="64">
        <v>344</v>
      </c>
      <c r="S660" s="64">
        <v>297</v>
      </c>
      <c r="T660" s="64">
        <v>305</v>
      </c>
    </row>
    <row r="661" spans="1:20" x14ac:dyDescent="0.25">
      <c r="A661">
        <v>2023</v>
      </c>
      <c r="B661">
        <v>701147</v>
      </c>
      <c r="C661" t="s">
        <v>332</v>
      </c>
      <c r="D661" t="s">
        <v>433</v>
      </c>
      <c r="E661" t="s">
        <v>504</v>
      </c>
      <c r="F661" t="s">
        <v>15</v>
      </c>
      <c r="G661" s="23">
        <v>23</v>
      </c>
      <c r="H661" s="23">
        <v>50</v>
      </c>
      <c r="I661" s="23">
        <v>185</v>
      </c>
      <c r="J661" s="1">
        <v>9042.52</v>
      </c>
      <c r="K661" s="1">
        <v>393.15304347826088</v>
      </c>
      <c r="L661" s="62">
        <v>2.1739130434782608</v>
      </c>
      <c r="M661" s="62">
        <v>3.7</v>
      </c>
      <c r="N661" s="1">
        <v>2160.52</v>
      </c>
      <c r="O661" s="61">
        <v>0.23892897112751754</v>
      </c>
      <c r="P661" s="6">
        <v>1341.52</v>
      </c>
      <c r="Q661" s="61">
        <v>0.14835687396876091</v>
      </c>
      <c r="R661" s="64">
        <v>235</v>
      </c>
      <c r="S661" s="64">
        <v>196</v>
      </c>
      <c r="T661" s="64">
        <v>135</v>
      </c>
    </row>
    <row r="662" spans="1:20" x14ac:dyDescent="0.25">
      <c r="A662">
        <v>2023</v>
      </c>
      <c r="B662">
        <v>703561</v>
      </c>
      <c r="C662" t="s">
        <v>462</v>
      </c>
      <c r="D662" t="s">
        <v>433</v>
      </c>
      <c r="E662" t="s">
        <v>519</v>
      </c>
      <c r="F662" t="s">
        <v>15</v>
      </c>
      <c r="G662" s="23">
        <v>3</v>
      </c>
      <c r="H662" s="23">
        <v>7</v>
      </c>
      <c r="I662" s="23">
        <v>21</v>
      </c>
      <c r="J662" s="1">
        <v>1247.8320000000001</v>
      </c>
      <c r="K662" s="1">
        <v>415.94400000000002</v>
      </c>
      <c r="L662" s="62">
        <v>2.3333333333333335</v>
      </c>
      <c r="M662" s="62">
        <v>3</v>
      </c>
      <c r="N662" s="1">
        <v>412.83199999999999</v>
      </c>
      <c r="O662" s="61">
        <v>0.33083940786900795</v>
      </c>
      <c r="P662" s="6">
        <v>305.43200000000002</v>
      </c>
      <c r="Q662" s="61">
        <v>0.24477012931227921</v>
      </c>
      <c r="R662" s="64">
        <v>383</v>
      </c>
      <c r="S662" s="64">
        <v>346</v>
      </c>
      <c r="T662" s="64">
        <v>251</v>
      </c>
    </row>
    <row r="663" spans="1:20" x14ac:dyDescent="0.25">
      <c r="A663">
        <v>2023</v>
      </c>
      <c r="B663">
        <v>703857</v>
      </c>
      <c r="C663" t="s">
        <v>291</v>
      </c>
      <c r="D663" t="s">
        <v>432</v>
      </c>
      <c r="E663" t="s">
        <v>493</v>
      </c>
      <c r="F663" t="s">
        <v>15</v>
      </c>
      <c r="G663" s="23">
        <v>152</v>
      </c>
      <c r="H663" s="23">
        <v>1735</v>
      </c>
      <c r="I663" s="23">
        <v>9234</v>
      </c>
      <c r="J663" s="1">
        <v>369825.43599999999</v>
      </c>
      <c r="K663" s="1">
        <v>2433.0620789473683</v>
      </c>
      <c r="L663" s="62">
        <v>11.414473684210526</v>
      </c>
      <c r="M663" s="62">
        <v>5.3221902017291063</v>
      </c>
      <c r="N663" s="1">
        <v>28027.436000000002</v>
      </c>
      <c r="O663" s="61">
        <v>7.5785582255083181E-2</v>
      </c>
      <c r="P663" s="6">
        <v>22295.186000000002</v>
      </c>
      <c r="Q663" s="61">
        <v>6.0285701927760324E-2</v>
      </c>
      <c r="R663" s="64">
        <v>7</v>
      </c>
      <c r="S663" s="64">
        <v>10</v>
      </c>
      <c r="T663" s="64">
        <v>10</v>
      </c>
    </row>
    <row r="664" spans="1:20" x14ac:dyDescent="0.25">
      <c r="A664">
        <v>2023</v>
      </c>
      <c r="B664">
        <v>707741</v>
      </c>
      <c r="C664" t="s">
        <v>385</v>
      </c>
      <c r="D664" t="s">
        <v>433</v>
      </c>
      <c r="E664" t="s">
        <v>519</v>
      </c>
      <c r="F664" t="s">
        <v>15</v>
      </c>
      <c r="G664" s="23">
        <v>5</v>
      </c>
      <c r="H664" s="23">
        <v>14</v>
      </c>
      <c r="I664" s="23">
        <v>47</v>
      </c>
      <c r="J664" s="1">
        <v>1784.424</v>
      </c>
      <c r="K664" s="1">
        <v>356.88479999999998</v>
      </c>
      <c r="L664" s="62">
        <v>2.8</v>
      </c>
      <c r="M664" s="62">
        <v>3.3571428571428572</v>
      </c>
      <c r="N664" s="1">
        <v>393.67399999999998</v>
      </c>
      <c r="O664" s="61">
        <v>0.22061684891034866</v>
      </c>
      <c r="P664" s="6">
        <v>211.874</v>
      </c>
      <c r="Q664" s="61">
        <v>0.11873523333019506</v>
      </c>
      <c r="R664" s="64">
        <v>371</v>
      </c>
      <c r="S664" s="64">
        <v>348</v>
      </c>
      <c r="T664" s="64">
        <v>271</v>
      </c>
    </row>
    <row r="665" spans="1:20" x14ac:dyDescent="0.25">
      <c r="A665">
        <v>2023</v>
      </c>
      <c r="B665">
        <v>713162</v>
      </c>
      <c r="C665" t="s">
        <v>195</v>
      </c>
      <c r="D665" t="s">
        <v>435</v>
      </c>
      <c r="E665" t="s">
        <v>505</v>
      </c>
      <c r="F665" t="s">
        <v>4</v>
      </c>
      <c r="G665" s="23">
        <v>193</v>
      </c>
      <c r="H665" s="23">
        <v>443</v>
      </c>
      <c r="I665" s="23">
        <v>1879</v>
      </c>
      <c r="J665" s="1">
        <v>91965.767999999895</v>
      </c>
      <c r="K665" s="1">
        <v>476.50656994818598</v>
      </c>
      <c r="L665" s="62">
        <v>2.295336787564767</v>
      </c>
      <c r="M665" s="62">
        <v>4.241534988713318</v>
      </c>
      <c r="N665" s="1">
        <v>21875.518</v>
      </c>
      <c r="O665" s="61">
        <v>0.23786587635521106</v>
      </c>
      <c r="P665" s="6">
        <v>15103.727999999999</v>
      </c>
      <c r="Q665" s="61">
        <v>0.16423206513101718</v>
      </c>
      <c r="R665" s="64">
        <v>59</v>
      </c>
      <c r="S665" s="64">
        <v>22</v>
      </c>
      <c r="T665" s="64">
        <v>15</v>
      </c>
    </row>
    <row r="666" spans="1:20" x14ac:dyDescent="0.25">
      <c r="A666">
        <v>2023</v>
      </c>
      <c r="B666">
        <v>714082</v>
      </c>
      <c r="C666" t="s">
        <v>196</v>
      </c>
      <c r="D666" t="s">
        <v>433</v>
      </c>
      <c r="E666" t="s">
        <v>519</v>
      </c>
      <c r="F666" t="s">
        <v>15</v>
      </c>
      <c r="G666" s="23">
        <v>5</v>
      </c>
      <c r="H666" s="23">
        <v>7</v>
      </c>
      <c r="I666" s="23">
        <v>10</v>
      </c>
      <c r="J666" s="1">
        <v>549.52</v>
      </c>
      <c r="K666" s="1">
        <v>109.904</v>
      </c>
      <c r="L666" s="62">
        <v>1.4</v>
      </c>
      <c r="M666" s="62">
        <v>1.4285714285714286</v>
      </c>
      <c r="N666" s="1">
        <v>121.02</v>
      </c>
      <c r="O666" s="61">
        <v>0.22022856310962294</v>
      </c>
      <c r="P666" s="6">
        <v>-52.38</v>
      </c>
      <c r="Q666" s="61">
        <v>-9.5319551608676667E-2</v>
      </c>
      <c r="R666" s="64">
        <v>399</v>
      </c>
      <c r="S666" s="64">
        <v>383</v>
      </c>
      <c r="T666" s="64">
        <v>330</v>
      </c>
    </row>
    <row r="667" spans="1:20" x14ac:dyDescent="0.25">
      <c r="A667">
        <v>2023</v>
      </c>
      <c r="B667">
        <v>716851</v>
      </c>
      <c r="C667" t="s">
        <v>392</v>
      </c>
      <c r="D667" t="s">
        <v>433</v>
      </c>
      <c r="E667" t="s">
        <v>502</v>
      </c>
      <c r="F667" t="s">
        <v>15</v>
      </c>
      <c r="G667" s="23">
        <v>50</v>
      </c>
      <c r="H667" s="23">
        <v>106</v>
      </c>
      <c r="I667" s="23">
        <v>294</v>
      </c>
      <c r="J667" s="1">
        <v>11763.674999999999</v>
      </c>
      <c r="K667" s="1">
        <v>235.27349999999998</v>
      </c>
      <c r="L667" s="62">
        <v>2.12</v>
      </c>
      <c r="M667" s="62">
        <v>2.7735849056603774</v>
      </c>
      <c r="N667" s="1">
        <v>1657.425</v>
      </c>
      <c r="O667" s="61">
        <v>0.14089347079037801</v>
      </c>
      <c r="P667" s="6">
        <v>-117.885000000001</v>
      </c>
      <c r="Q667" s="61">
        <v>-1.002110309915915E-2</v>
      </c>
      <c r="R667" s="64">
        <v>195</v>
      </c>
      <c r="S667" s="64">
        <v>229</v>
      </c>
      <c r="T667" s="64">
        <v>344</v>
      </c>
    </row>
    <row r="668" spans="1:20" x14ac:dyDescent="0.25">
      <c r="A668">
        <v>2023</v>
      </c>
      <c r="B668">
        <v>725619</v>
      </c>
      <c r="C668" t="s">
        <v>197</v>
      </c>
      <c r="D668" t="s">
        <v>432</v>
      </c>
      <c r="E668" t="s">
        <v>498</v>
      </c>
      <c r="F668" t="s">
        <v>15</v>
      </c>
      <c r="G668" s="23">
        <v>93</v>
      </c>
      <c r="H668" s="23">
        <v>309</v>
      </c>
      <c r="I668" s="23">
        <v>1309</v>
      </c>
      <c r="J668" s="1">
        <v>49769.2042</v>
      </c>
      <c r="K668" s="1">
        <v>535.15273333333334</v>
      </c>
      <c r="L668" s="62">
        <v>3.3225806451612905</v>
      </c>
      <c r="M668" s="62">
        <v>4.2362459546925564</v>
      </c>
      <c r="N668" s="1">
        <v>890.45420000000001</v>
      </c>
      <c r="O668" s="61">
        <v>1.7891670447887129E-2</v>
      </c>
      <c r="P668" s="6">
        <v>-2018.5458000000001</v>
      </c>
      <c r="Q668" s="61">
        <v>-4.0558128916194328E-2</v>
      </c>
      <c r="R668" s="64">
        <v>107</v>
      </c>
      <c r="S668" s="64">
        <v>286</v>
      </c>
      <c r="T668" s="64">
        <v>394</v>
      </c>
    </row>
    <row r="669" spans="1:20" x14ac:dyDescent="0.25">
      <c r="A669">
        <v>2023</v>
      </c>
      <c r="B669">
        <v>726602</v>
      </c>
      <c r="C669" t="s">
        <v>198</v>
      </c>
      <c r="D669" t="s">
        <v>432</v>
      </c>
      <c r="E669" t="s">
        <v>498</v>
      </c>
      <c r="F669" t="s">
        <v>15</v>
      </c>
      <c r="G669" s="23">
        <v>19</v>
      </c>
      <c r="H669" s="23">
        <v>54</v>
      </c>
      <c r="I669" s="23">
        <v>154</v>
      </c>
      <c r="J669" s="1">
        <v>7023.6804000000002</v>
      </c>
      <c r="K669" s="1">
        <v>369.66738947368424</v>
      </c>
      <c r="L669" s="62">
        <v>2.8421052631578947</v>
      </c>
      <c r="M669" s="62">
        <v>2.8518518518518516</v>
      </c>
      <c r="N669" s="1">
        <v>986.43039999999996</v>
      </c>
      <c r="O669" s="61">
        <v>0.14044352018067335</v>
      </c>
      <c r="P669" s="6">
        <v>400.930399999999</v>
      </c>
      <c r="Q669" s="61">
        <v>5.7082665663431807E-2</v>
      </c>
      <c r="R669" s="64">
        <v>269</v>
      </c>
      <c r="S669" s="64">
        <v>279</v>
      </c>
      <c r="T669" s="64">
        <v>235</v>
      </c>
    </row>
    <row r="670" spans="1:20" x14ac:dyDescent="0.25">
      <c r="A670">
        <v>2023</v>
      </c>
      <c r="B670">
        <v>727745</v>
      </c>
      <c r="C670" t="s">
        <v>199</v>
      </c>
      <c r="D670" t="s">
        <v>435</v>
      </c>
      <c r="E670" t="s">
        <v>521</v>
      </c>
      <c r="F670" t="s">
        <v>15</v>
      </c>
      <c r="G670" s="23">
        <v>24</v>
      </c>
      <c r="H670" s="23">
        <v>64</v>
      </c>
      <c r="I670" s="23">
        <v>201</v>
      </c>
      <c r="J670" s="1">
        <v>10163.466</v>
      </c>
      <c r="K670" s="1">
        <v>423.47775000000001</v>
      </c>
      <c r="L670" s="62">
        <v>2.6666666666666665</v>
      </c>
      <c r="M670" s="62">
        <v>3.140625</v>
      </c>
      <c r="N670" s="1">
        <v>1431.9659999999999</v>
      </c>
      <c r="O670" s="61">
        <v>0.14089347079037798</v>
      </c>
      <c r="P670" s="6">
        <v>563.16599999999903</v>
      </c>
      <c r="Q670" s="61">
        <v>5.5410821465826619E-2</v>
      </c>
      <c r="R670" s="64">
        <v>206</v>
      </c>
      <c r="S670" s="64">
        <v>242</v>
      </c>
      <c r="T670" s="64">
        <v>212</v>
      </c>
    </row>
    <row r="671" spans="1:20" x14ac:dyDescent="0.25">
      <c r="A671">
        <v>2023</v>
      </c>
      <c r="B671">
        <v>728140</v>
      </c>
      <c r="C671" t="s">
        <v>200</v>
      </c>
      <c r="D671" t="s">
        <v>433</v>
      </c>
      <c r="E671" t="s">
        <v>504</v>
      </c>
      <c r="F671" t="s">
        <v>15</v>
      </c>
      <c r="G671" s="23">
        <v>35</v>
      </c>
      <c r="H671" s="23">
        <v>81</v>
      </c>
      <c r="I671" s="23">
        <v>243</v>
      </c>
      <c r="J671" s="1">
        <v>9514.8559999999998</v>
      </c>
      <c r="K671" s="1">
        <v>271.85302857142858</v>
      </c>
      <c r="L671" s="62">
        <v>2.3142857142857145</v>
      </c>
      <c r="M671" s="62">
        <v>3</v>
      </c>
      <c r="N671" s="1">
        <v>2219.8560000000002</v>
      </c>
      <c r="O671" s="61">
        <v>0.23330421395762588</v>
      </c>
      <c r="P671" s="6">
        <v>968.28599999999904</v>
      </c>
      <c r="Q671" s="61">
        <v>0.10176570197173757</v>
      </c>
      <c r="R671" s="64">
        <v>221</v>
      </c>
      <c r="S671" s="64">
        <v>193</v>
      </c>
      <c r="T671" s="64">
        <v>170</v>
      </c>
    </row>
    <row r="672" spans="1:20" x14ac:dyDescent="0.25">
      <c r="A672">
        <v>2023</v>
      </c>
      <c r="B672">
        <v>729882</v>
      </c>
      <c r="C672" t="s">
        <v>202</v>
      </c>
      <c r="D672" t="s">
        <v>430</v>
      </c>
      <c r="E672" t="s">
        <v>517</v>
      </c>
      <c r="F672" t="s">
        <v>15</v>
      </c>
      <c r="G672" s="23">
        <v>98</v>
      </c>
      <c r="H672" s="23">
        <v>333</v>
      </c>
      <c r="I672" s="23">
        <v>1428</v>
      </c>
      <c r="J672" s="1">
        <v>60238.289599999996</v>
      </c>
      <c r="K672" s="1">
        <v>614.67642448979586</v>
      </c>
      <c r="L672" s="62">
        <v>3.3979591836734695</v>
      </c>
      <c r="M672" s="62">
        <v>4.288288288288288</v>
      </c>
      <c r="N672" s="1">
        <v>5218.0395999999901</v>
      </c>
      <c r="O672" s="61">
        <v>8.6623302797096527E-2</v>
      </c>
      <c r="P672" s="6">
        <v>1815.9395999999899</v>
      </c>
      <c r="Q672" s="61">
        <v>3.0145935617667173E-2</v>
      </c>
      <c r="R672" s="64">
        <v>90</v>
      </c>
      <c r="S672" s="64">
        <v>116</v>
      </c>
      <c r="T672" s="64">
        <v>122</v>
      </c>
    </row>
    <row r="673" spans="1:20" x14ac:dyDescent="0.25">
      <c r="A673">
        <v>2023</v>
      </c>
      <c r="B673">
        <v>731519</v>
      </c>
      <c r="C673" t="s">
        <v>203</v>
      </c>
      <c r="D673" t="s">
        <v>434</v>
      </c>
      <c r="E673" t="s">
        <v>523</v>
      </c>
      <c r="F673" t="s">
        <v>15</v>
      </c>
      <c r="G673" s="23">
        <v>33</v>
      </c>
      <c r="H673" s="23">
        <v>51</v>
      </c>
      <c r="I673" s="23">
        <v>132</v>
      </c>
      <c r="J673" s="1">
        <v>6145.3440000000001</v>
      </c>
      <c r="K673" s="1">
        <v>186.22254545454547</v>
      </c>
      <c r="L673" s="62">
        <v>1.5454545454545454</v>
      </c>
      <c r="M673" s="62">
        <v>2.5882352941176472</v>
      </c>
      <c r="N673" s="1">
        <v>1851.3440000000001</v>
      </c>
      <c r="O673" s="61">
        <v>0.30125962029139458</v>
      </c>
      <c r="P673" s="6">
        <v>739.24400000000003</v>
      </c>
      <c r="Q673" s="61">
        <v>0.12029334728861395</v>
      </c>
      <c r="R673" s="64">
        <v>278</v>
      </c>
      <c r="S673" s="64">
        <v>212</v>
      </c>
      <c r="T673" s="64">
        <v>199</v>
      </c>
    </row>
    <row r="674" spans="1:20" x14ac:dyDescent="0.25">
      <c r="A674">
        <v>2023</v>
      </c>
      <c r="B674">
        <v>733583</v>
      </c>
      <c r="C674" t="s">
        <v>204</v>
      </c>
      <c r="D674" t="s">
        <v>432</v>
      </c>
      <c r="E674" t="s">
        <v>498</v>
      </c>
      <c r="F674" t="s">
        <v>15</v>
      </c>
      <c r="G674" s="23">
        <v>48</v>
      </c>
      <c r="H674" s="23">
        <v>66</v>
      </c>
      <c r="I674" s="23">
        <v>165</v>
      </c>
      <c r="J674" s="1">
        <v>8629.8799999999992</v>
      </c>
      <c r="K674" s="1">
        <v>179.78916666666666</v>
      </c>
      <c r="L674" s="62">
        <v>1.375</v>
      </c>
      <c r="M674" s="62">
        <v>2.5</v>
      </c>
      <c r="N674" s="1">
        <v>2005.38</v>
      </c>
      <c r="O674" s="61">
        <v>0.2323763482226868</v>
      </c>
      <c r="P674" s="6">
        <v>595.38</v>
      </c>
      <c r="Q674" s="61">
        <v>6.8990530575164438E-2</v>
      </c>
      <c r="R674" s="64">
        <v>247</v>
      </c>
      <c r="S674" s="64">
        <v>200</v>
      </c>
      <c r="T674" s="64">
        <v>207</v>
      </c>
    </row>
    <row r="675" spans="1:20" x14ac:dyDescent="0.25">
      <c r="A675">
        <v>2023</v>
      </c>
      <c r="B675">
        <v>734173</v>
      </c>
      <c r="C675" t="s">
        <v>71</v>
      </c>
      <c r="D675" t="s">
        <v>430</v>
      </c>
      <c r="E675" t="s">
        <v>512</v>
      </c>
      <c r="F675" t="s">
        <v>4</v>
      </c>
      <c r="G675" s="23">
        <v>325</v>
      </c>
      <c r="H675" s="23">
        <v>763</v>
      </c>
      <c r="I675" s="23">
        <v>3265</v>
      </c>
      <c r="J675" s="1">
        <v>130518.07799999999</v>
      </c>
      <c r="K675" s="1">
        <v>401.59408615384615</v>
      </c>
      <c r="L675" s="62">
        <v>2.3476923076923075</v>
      </c>
      <c r="M675" s="62">
        <v>4.2791612057667106</v>
      </c>
      <c r="N675" s="1">
        <v>13632.078</v>
      </c>
      <c r="O675" s="61">
        <v>0.10444589905775352</v>
      </c>
      <c r="P675" s="6">
        <v>2753.8379999999802</v>
      </c>
      <c r="Q675" s="61">
        <v>2.1099284039410849E-2</v>
      </c>
      <c r="R675" s="64">
        <v>42</v>
      </c>
      <c r="S675" s="64">
        <v>40</v>
      </c>
      <c r="T675" s="64">
        <v>99</v>
      </c>
    </row>
    <row r="676" spans="1:20" x14ac:dyDescent="0.25">
      <c r="A676">
        <v>2023</v>
      </c>
      <c r="B676">
        <v>734174</v>
      </c>
      <c r="C676" t="s">
        <v>390</v>
      </c>
      <c r="D676" t="s">
        <v>435</v>
      </c>
      <c r="E676" t="s">
        <v>505</v>
      </c>
      <c r="F676" t="s">
        <v>15</v>
      </c>
      <c r="G676" s="23">
        <v>60</v>
      </c>
      <c r="H676" s="23">
        <v>129</v>
      </c>
      <c r="I676" s="23">
        <v>583</v>
      </c>
      <c r="J676" s="1">
        <v>28979.402399999999</v>
      </c>
      <c r="K676" s="1">
        <v>482.99003999999996</v>
      </c>
      <c r="L676" s="62">
        <v>2.15</v>
      </c>
      <c r="M676" s="62">
        <v>4.5193798449612403</v>
      </c>
      <c r="N676" s="1">
        <v>3643.1523999999999</v>
      </c>
      <c r="O676" s="61">
        <v>0.12571523559091749</v>
      </c>
      <c r="P676" s="6">
        <v>1508.9423999999999</v>
      </c>
      <c r="Q676" s="61">
        <v>5.2069479527983638E-2</v>
      </c>
      <c r="R676" s="64">
        <v>141</v>
      </c>
      <c r="S676" s="64">
        <v>141</v>
      </c>
      <c r="T676" s="64">
        <v>130</v>
      </c>
    </row>
    <row r="677" spans="1:20" x14ac:dyDescent="0.25">
      <c r="A677">
        <v>2023</v>
      </c>
      <c r="B677">
        <v>735008</v>
      </c>
      <c r="C677" t="s">
        <v>388</v>
      </c>
      <c r="D677" t="s">
        <v>432</v>
      </c>
      <c r="E677" t="s">
        <v>498</v>
      </c>
      <c r="F677" t="s">
        <v>15</v>
      </c>
      <c r="G677" s="23">
        <v>45</v>
      </c>
      <c r="H677" s="23">
        <v>105</v>
      </c>
      <c r="I677" s="23">
        <v>448</v>
      </c>
      <c r="J677" s="1">
        <v>25438.815999999999</v>
      </c>
      <c r="K677" s="1">
        <v>565.30702222222214</v>
      </c>
      <c r="L677" s="62">
        <v>2.3333333333333335</v>
      </c>
      <c r="M677" s="62">
        <v>4.2666666666666666</v>
      </c>
      <c r="N677" s="1">
        <v>5446.8159999999998</v>
      </c>
      <c r="O677" s="61">
        <v>0.21411436758691915</v>
      </c>
      <c r="P677" s="6">
        <v>4083.3159999999998</v>
      </c>
      <c r="Q677" s="61">
        <v>0.16051517492009063</v>
      </c>
      <c r="R677" s="64">
        <v>148</v>
      </c>
      <c r="S677" s="64">
        <v>110</v>
      </c>
      <c r="T677" s="64">
        <v>74</v>
      </c>
    </row>
    <row r="678" spans="1:20" x14ac:dyDescent="0.25">
      <c r="A678">
        <v>2023</v>
      </c>
      <c r="B678">
        <v>736536</v>
      </c>
      <c r="C678" t="s">
        <v>205</v>
      </c>
      <c r="D678" t="s">
        <v>432</v>
      </c>
      <c r="E678" t="s">
        <v>498</v>
      </c>
      <c r="F678" t="s">
        <v>15</v>
      </c>
      <c r="G678" s="23">
        <v>5</v>
      </c>
      <c r="H678" s="23">
        <v>13</v>
      </c>
      <c r="I678" s="23">
        <v>34</v>
      </c>
      <c r="J678" s="1">
        <v>1343</v>
      </c>
      <c r="K678" s="1">
        <v>268.60000000000002</v>
      </c>
      <c r="L678" s="62">
        <v>2.6</v>
      </c>
      <c r="M678" s="62">
        <v>2.6153846153846154</v>
      </c>
      <c r="N678" s="1">
        <v>0</v>
      </c>
      <c r="O678" s="61">
        <v>0</v>
      </c>
      <c r="P678" s="6">
        <v>-153</v>
      </c>
      <c r="Q678" s="61">
        <v>-0.11392405063291139</v>
      </c>
      <c r="R678" s="64">
        <v>381</v>
      </c>
      <c r="S678" s="64">
        <v>394</v>
      </c>
      <c r="T678" s="64">
        <v>351</v>
      </c>
    </row>
    <row r="679" spans="1:20" x14ac:dyDescent="0.25">
      <c r="A679">
        <v>2023</v>
      </c>
      <c r="B679">
        <v>737682</v>
      </c>
      <c r="C679" t="s">
        <v>206</v>
      </c>
      <c r="D679" t="s">
        <v>430</v>
      </c>
      <c r="E679" t="s">
        <v>512</v>
      </c>
      <c r="F679" t="s">
        <v>15</v>
      </c>
      <c r="G679" s="23">
        <v>63</v>
      </c>
      <c r="H679" s="23">
        <v>180</v>
      </c>
      <c r="I679" s="23">
        <v>556</v>
      </c>
      <c r="J679" s="1">
        <v>24736.745999999999</v>
      </c>
      <c r="K679" s="1">
        <v>392.64676190476189</v>
      </c>
      <c r="L679" s="62">
        <v>2.8571428571428572</v>
      </c>
      <c r="M679" s="62">
        <v>3.088888888888889</v>
      </c>
      <c r="N679" s="1">
        <v>3485.2460000000001</v>
      </c>
      <c r="O679" s="61">
        <v>0.14089347079037801</v>
      </c>
      <c r="P679" s="6">
        <v>1336.9960000000001</v>
      </c>
      <c r="Q679" s="61">
        <v>5.4048984454139609E-2</v>
      </c>
      <c r="R679" s="64">
        <v>149</v>
      </c>
      <c r="S679" s="64">
        <v>144</v>
      </c>
      <c r="T679" s="64">
        <v>136</v>
      </c>
    </row>
    <row r="680" spans="1:20" x14ac:dyDescent="0.25">
      <c r="A680">
        <v>2023</v>
      </c>
      <c r="B680">
        <v>737951</v>
      </c>
      <c r="C680" t="s">
        <v>413</v>
      </c>
      <c r="D680" t="s">
        <v>434</v>
      </c>
      <c r="E680" t="s">
        <v>508</v>
      </c>
      <c r="F680" t="s">
        <v>15</v>
      </c>
      <c r="G680" s="23">
        <v>115</v>
      </c>
      <c r="H680" s="23">
        <v>413</v>
      </c>
      <c r="I680" s="23">
        <v>1843</v>
      </c>
      <c r="J680" s="1">
        <v>77286.698999999993</v>
      </c>
      <c r="K680" s="1">
        <v>672.05825217391293</v>
      </c>
      <c r="L680" s="62">
        <v>3.5913043478260871</v>
      </c>
      <c r="M680" s="62">
        <v>4.4624697336561745</v>
      </c>
      <c r="N680" s="1">
        <v>9613.4489999999896</v>
      </c>
      <c r="O680" s="61">
        <v>0.12438684954056571</v>
      </c>
      <c r="P680" s="6">
        <v>5487.3989999999903</v>
      </c>
      <c r="Q680" s="61">
        <v>7.1000561170299056E-2</v>
      </c>
      <c r="R680" s="64">
        <v>74</v>
      </c>
      <c r="S680" s="64">
        <v>60</v>
      </c>
      <c r="T680" s="64">
        <v>54</v>
      </c>
    </row>
    <row r="681" spans="1:20" x14ac:dyDescent="0.25">
      <c r="A681">
        <v>2023</v>
      </c>
      <c r="B681">
        <v>739560</v>
      </c>
      <c r="C681" t="s">
        <v>207</v>
      </c>
      <c r="D681" t="s">
        <v>431</v>
      </c>
      <c r="E681" t="s">
        <v>516</v>
      </c>
      <c r="F681" t="s">
        <v>15</v>
      </c>
      <c r="G681" s="23">
        <v>2</v>
      </c>
      <c r="H681" s="23">
        <v>2</v>
      </c>
      <c r="I681" s="23">
        <v>3</v>
      </c>
      <c r="J681" s="1">
        <v>51.216000000000001</v>
      </c>
      <c r="K681" s="1">
        <v>25.608000000000001</v>
      </c>
      <c r="L681" s="62">
        <v>1</v>
      </c>
      <c r="M681" s="62">
        <v>1.5</v>
      </c>
      <c r="N681" s="1">
        <v>7.2159999999999904</v>
      </c>
      <c r="O681" s="61">
        <v>0.14089347079037781</v>
      </c>
      <c r="P681" s="6">
        <v>-56.984000000000002</v>
      </c>
      <c r="Q681" s="61">
        <v>-1.1126210559200249</v>
      </c>
      <c r="R681" s="64">
        <v>408</v>
      </c>
      <c r="S681" s="64">
        <v>392</v>
      </c>
      <c r="T681" s="64">
        <v>332</v>
      </c>
    </row>
    <row r="682" spans="1:20" x14ac:dyDescent="0.25">
      <c r="A682">
        <v>2023</v>
      </c>
      <c r="B682">
        <v>742625</v>
      </c>
      <c r="C682" t="s">
        <v>209</v>
      </c>
      <c r="D682" t="s">
        <v>433</v>
      </c>
      <c r="E682" t="s">
        <v>502</v>
      </c>
      <c r="F682" t="s">
        <v>15</v>
      </c>
      <c r="G682" s="23">
        <v>56</v>
      </c>
      <c r="H682" s="23">
        <v>83</v>
      </c>
      <c r="I682" s="23">
        <v>194</v>
      </c>
      <c r="J682" s="1">
        <v>9420.6420000000107</v>
      </c>
      <c r="K682" s="1">
        <v>168.2257500000002</v>
      </c>
      <c r="L682" s="62">
        <v>1.4821428571428572</v>
      </c>
      <c r="M682" s="62">
        <v>2.3373493975903616</v>
      </c>
      <c r="N682" s="1">
        <v>1091.1420000000001</v>
      </c>
      <c r="O682" s="61">
        <v>0.11582459029862284</v>
      </c>
      <c r="P682" s="6">
        <v>-856.45800000000099</v>
      </c>
      <c r="Q682" s="61">
        <v>-9.0912912304702803E-2</v>
      </c>
      <c r="R682" s="64">
        <v>225</v>
      </c>
      <c r="S682" s="64">
        <v>262</v>
      </c>
      <c r="T682" s="64">
        <v>386</v>
      </c>
    </row>
    <row r="683" spans="1:20" x14ac:dyDescent="0.25">
      <c r="A683">
        <v>2023</v>
      </c>
      <c r="B683">
        <v>743099</v>
      </c>
      <c r="C683" t="s">
        <v>210</v>
      </c>
      <c r="D683" t="s">
        <v>432</v>
      </c>
      <c r="E683" t="s">
        <v>500</v>
      </c>
      <c r="F683" t="s">
        <v>4</v>
      </c>
      <c r="G683" s="23">
        <v>221</v>
      </c>
      <c r="H683" s="23">
        <v>463</v>
      </c>
      <c r="I683" s="23">
        <v>1775</v>
      </c>
      <c r="J683" s="1">
        <v>69478.577999999994</v>
      </c>
      <c r="K683" s="1">
        <v>314.38270588235292</v>
      </c>
      <c r="L683" s="62">
        <v>2.0950226244343892</v>
      </c>
      <c r="M683" s="62">
        <v>3.8336933045356369</v>
      </c>
      <c r="N683" s="1">
        <v>9789.0779999999904</v>
      </c>
      <c r="O683" s="61">
        <v>0.14089347079037789</v>
      </c>
      <c r="P683" s="6">
        <v>2639.9779999999901</v>
      </c>
      <c r="Q683" s="61">
        <v>3.79970067896322E-2</v>
      </c>
      <c r="R683" s="64">
        <v>81</v>
      </c>
      <c r="S683" s="64">
        <v>59</v>
      </c>
      <c r="T683" s="64">
        <v>104</v>
      </c>
    </row>
    <row r="684" spans="1:20" x14ac:dyDescent="0.25">
      <c r="A684">
        <v>2023</v>
      </c>
      <c r="B684">
        <v>753097</v>
      </c>
      <c r="C684" t="s">
        <v>211</v>
      </c>
      <c r="D684" t="s">
        <v>431</v>
      </c>
      <c r="E684" t="s">
        <v>524</v>
      </c>
      <c r="F684" t="s">
        <v>15</v>
      </c>
      <c r="G684" s="23">
        <v>41</v>
      </c>
      <c r="H684" s="23">
        <v>78</v>
      </c>
      <c r="I684" s="23">
        <v>141</v>
      </c>
      <c r="J684" s="1">
        <v>5938.0720000000101</v>
      </c>
      <c r="K684" s="1">
        <v>144.83102439024415</v>
      </c>
      <c r="L684" s="62">
        <v>1.9024390243902438</v>
      </c>
      <c r="M684" s="62">
        <v>1.8076923076923077</v>
      </c>
      <c r="N684" s="1">
        <v>1257.8219999999999</v>
      </c>
      <c r="O684" s="61">
        <v>0.21182329887545953</v>
      </c>
      <c r="P684" s="6">
        <v>-98.427999999999997</v>
      </c>
      <c r="Q684" s="61">
        <v>-1.657575051296108E-2</v>
      </c>
      <c r="R684" s="64">
        <v>283</v>
      </c>
      <c r="S684" s="64">
        <v>248</v>
      </c>
      <c r="T684" s="64">
        <v>340</v>
      </c>
    </row>
    <row r="685" spans="1:20" x14ac:dyDescent="0.25">
      <c r="A685">
        <v>2023</v>
      </c>
      <c r="B685">
        <v>754348</v>
      </c>
      <c r="C685" t="s">
        <v>470</v>
      </c>
      <c r="D685" t="s">
        <v>435</v>
      </c>
      <c r="E685" t="s">
        <v>529</v>
      </c>
      <c r="F685" t="s">
        <v>15</v>
      </c>
      <c r="G685" s="23">
        <v>42</v>
      </c>
      <c r="H685" s="23">
        <v>69</v>
      </c>
      <c r="I685" s="23">
        <v>195</v>
      </c>
      <c r="J685" s="1">
        <v>9624.84</v>
      </c>
      <c r="K685" s="1">
        <v>229.16285714285715</v>
      </c>
      <c r="L685" s="62">
        <v>1.6428571428571428</v>
      </c>
      <c r="M685" s="62">
        <v>2.8260869565217392</v>
      </c>
      <c r="N685" s="1">
        <v>1703.34</v>
      </c>
      <c r="O685" s="61">
        <v>0.17697333150473149</v>
      </c>
      <c r="P685" s="6">
        <v>234.54</v>
      </c>
      <c r="Q685" s="61">
        <v>2.4368197289513383E-2</v>
      </c>
      <c r="R685" s="64">
        <v>219</v>
      </c>
      <c r="S685" s="64">
        <v>224</v>
      </c>
      <c r="T685" s="64">
        <v>266</v>
      </c>
    </row>
    <row r="686" spans="1:20" x14ac:dyDescent="0.25">
      <c r="A686">
        <v>2023</v>
      </c>
      <c r="B686">
        <v>755085</v>
      </c>
      <c r="C686" t="s">
        <v>212</v>
      </c>
      <c r="D686" t="s">
        <v>434</v>
      </c>
      <c r="E686" t="s">
        <v>522</v>
      </c>
      <c r="F686" t="s">
        <v>15</v>
      </c>
      <c r="G686" s="23">
        <v>35</v>
      </c>
      <c r="H686" s="23">
        <v>44</v>
      </c>
      <c r="I686" s="23">
        <v>71</v>
      </c>
      <c r="J686" s="1">
        <v>3300.232</v>
      </c>
      <c r="K686" s="1">
        <v>94.292342857142856</v>
      </c>
      <c r="L686" s="62">
        <v>1.2571428571428571</v>
      </c>
      <c r="M686" s="62">
        <v>1.6136363636363635</v>
      </c>
      <c r="N686" s="1">
        <v>730.73199999999997</v>
      </c>
      <c r="O686" s="61">
        <v>0.22141837301135192</v>
      </c>
      <c r="P686" s="6">
        <v>-437.66800000000001</v>
      </c>
      <c r="Q686" s="61">
        <v>-0.13261734326556437</v>
      </c>
      <c r="R686" s="64">
        <v>332</v>
      </c>
      <c r="S686" s="64">
        <v>308</v>
      </c>
      <c r="T686" s="64">
        <v>372</v>
      </c>
    </row>
    <row r="687" spans="1:20" x14ac:dyDescent="0.25">
      <c r="A687">
        <v>2023</v>
      </c>
      <c r="B687">
        <v>755161</v>
      </c>
      <c r="C687" t="s">
        <v>221</v>
      </c>
      <c r="D687" t="s">
        <v>431</v>
      </c>
      <c r="E687" t="s">
        <v>509</v>
      </c>
      <c r="F687" t="s">
        <v>15</v>
      </c>
      <c r="G687" s="23">
        <v>145</v>
      </c>
      <c r="H687" s="23">
        <v>1068</v>
      </c>
      <c r="I687" s="23">
        <v>5865</v>
      </c>
      <c r="J687" s="1">
        <v>226221.5845</v>
      </c>
      <c r="K687" s="1">
        <v>1560.1488586206897</v>
      </c>
      <c r="L687" s="62">
        <v>7.36551724137931</v>
      </c>
      <c r="M687" s="62">
        <v>5.4915730337078648</v>
      </c>
      <c r="N687" s="1">
        <v>17144.334500000001</v>
      </c>
      <c r="O687" s="61">
        <v>7.5785582255083181E-2</v>
      </c>
      <c r="P687" s="6">
        <v>11511.3845</v>
      </c>
      <c r="Q687" s="61">
        <v>5.0885438387511604E-2</v>
      </c>
      <c r="R687" s="64">
        <v>16</v>
      </c>
      <c r="S687" s="64">
        <v>30</v>
      </c>
      <c r="T687" s="64">
        <v>21</v>
      </c>
    </row>
    <row r="688" spans="1:20" x14ac:dyDescent="0.25">
      <c r="A688">
        <v>2023</v>
      </c>
      <c r="B688">
        <v>755634</v>
      </c>
      <c r="C688" t="s">
        <v>213</v>
      </c>
      <c r="D688" t="s">
        <v>431</v>
      </c>
      <c r="E688" t="s">
        <v>524</v>
      </c>
      <c r="F688" t="s">
        <v>15</v>
      </c>
      <c r="G688" s="23">
        <v>9</v>
      </c>
      <c r="H688" s="23">
        <v>14</v>
      </c>
      <c r="I688" s="23">
        <v>41</v>
      </c>
      <c r="J688" s="1">
        <v>993.27200000000005</v>
      </c>
      <c r="K688" s="1">
        <v>110.36355555555556</v>
      </c>
      <c r="L688" s="62">
        <v>1.5555555555555556</v>
      </c>
      <c r="M688" s="62">
        <v>2.9285714285714284</v>
      </c>
      <c r="N688" s="1">
        <v>276.77199999999999</v>
      </c>
      <c r="O688" s="61">
        <v>0.27864673523465877</v>
      </c>
      <c r="P688" s="6">
        <v>-17.628</v>
      </c>
      <c r="Q688" s="61">
        <v>-1.7747404537729845E-2</v>
      </c>
      <c r="R688" s="64">
        <v>387</v>
      </c>
      <c r="S688" s="64">
        <v>365</v>
      </c>
      <c r="T688" s="64">
        <v>320</v>
      </c>
    </row>
    <row r="689" spans="1:20" x14ac:dyDescent="0.25">
      <c r="A689">
        <v>2023</v>
      </c>
      <c r="B689">
        <v>758545</v>
      </c>
      <c r="C689" t="s">
        <v>214</v>
      </c>
      <c r="D689" t="s">
        <v>432</v>
      </c>
      <c r="E689" t="s">
        <v>498</v>
      </c>
      <c r="F689" t="s">
        <v>15</v>
      </c>
      <c r="G689" s="23">
        <v>27</v>
      </c>
      <c r="H689" s="23">
        <v>49</v>
      </c>
      <c r="I689" s="23">
        <v>121</v>
      </c>
      <c r="J689" s="1">
        <v>5682.0888000000004</v>
      </c>
      <c r="K689" s="1">
        <v>210.44773333333336</v>
      </c>
      <c r="L689" s="62">
        <v>1.8148148148148149</v>
      </c>
      <c r="M689" s="62">
        <v>2.4693877551020407</v>
      </c>
      <c r="N689" s="1">
        <v>813.83879999999999</v>
      </c>
      <c r="O689" s="61">
        <v>0.14322880698379792</v>
      </c>
      <c r="P689" s="6">
        <v>8.8387999999995692</v>
      </c>
      <c r="Q689" s="61">
        <v>1.5555547107957146E-3</v>
      </c>
      <c r="R689" s="64">
        <v>287</v>
      </c>
      <c r="S689" s="64">
        <v>295</v>
      </c>
      <c r="T689" s="64">
        <v>313</v>
      </c>
    </row>
    <row r="690" spans="1:20" x14ac:dyDescent="0.25">
      <c r="A690">
        <v>2023</v>
      </c>
      <c r="B690">
        <v>758786</v>
      </c>
      <c r="C690" t="s">
        <v>215</v>
      </c>
      <c r="D690" t="s">
        <v>432</v>
      </c>
      <c r="E690" t="s">
        <v>500</v>
      </c>
      <c r="F690" t="s">
        <v>15</v>
      </c>
      <c r="G690" s="23">
        <v>31</v>
      </c>
      <c r="H690" s="23">
        <v>74</v>
      </c>
      <c r="I690" s="23">
        <v>191</v>
      </c>
      <c r="J690" s="1">
        <v>12400.281000000001</v>
      </c>
      <c r="K690" s="1">
        <v>400.00906451612906</v>
      </c>
      <c r="L690" s="62">
        <v>2.3870967741935485</v>
      </c>
      <c r="M690" s="62">
        <v>2.5810810810810811</v>
      </c>
      <c r="N690" s="1">
        <v>3595.7809999999999</v>
      </c>
      <c r="O690" s="61">
        <v>0.28997576748462389</v>
      </c>
      <c r="P690" s="6">
        <v>2654.2809999999999</v>
      </c>
      <c r="Q690" s="61">
        <v>0.21405006870408821</v>
      </c>
      <c r="R690" s="64">
        <v>188</v>
      </c>
      <c r="S690" s="64">
        <v>142</v>
      </c>
      <c r="T690" s="64">
        <v>103</v>
      </c>
    </row>
    <row r="691" spans="1:20" x14ac:dyDescent="0.25">
      <c r="A691">
        <v>2023</v>
      </c>
      <c r="B691">
        <v>759445</v>
      </c>
      <c r="C691" t="s">
        <v>216</v>
      </c>
      <c r="D691" t="s">
        <v>431</v>
      </c>
      <c r="E691" t="s">
        <v>515</v>
      </c>
      <c r="F691" t="s">
        <v>15</v>
      </c>
      <c r="G691" s="23">
        <v>27</v>
      </c>
      <c r="H691" s="23">
        <v>36</v>
      </c>
      <c r="I691" s="23">
        <v>54</v>
      </c>
      <c r="J691" s="1">
        <v>2971.5680000000002</v>
      </c>
      <c r="K691" s="1">
        <v>110.05807407407409</v>
      </c>
      <c r="L691" s="62">
        <v>1.3333333333333333</v>
      </c>
      <c r="M691" s="62">
        <v>1.5</v>
      </c>
      <c r="N691" s="1">
        <v>706.06799999999998</v>
      </c>
      <c r="O691" s="61">
        <v>0.23760788916827746</v>
      </c>
      <c r="P691" s="6">
        <v>-170.53200000000001</v>
      </c>
      <c r="Q691" s="61">
        <v>-5.7387884106976518E-2</v>
      </c>
      <c r="R691" s="64">
        <v>342</v>
      </c>
      <c r="S691" s="64">
        <v>309</v>
      </c>
      <c r="T691" s="64">
        <v>356</v>
      </c>
    </row>
    <row r="692" spans="1:20" x14ac:dyDescent="0.25">
      <c r="A692">
        <v>2023</v>
      </c>
      <c r="B692">
        <v>762085</v>
      </c>
      <c r="C692" t="s">
        <v>217</v>
      </c>
      <c r="D692" t="s">
        <v>431</v>
      </c>
      <c r="E692" t="s">
        <v>516</v>
      </c>
      <c r="F692" t="s">
        <v>15</v>
      </c>
      <c r="G692" s="23">
        <v>137</v>
      </c>
      <c r="H692" s="23">
        <v>541</v>
      </c>
      <c r="I692" s="23">
        <v>2196</v>
      </c>
      <c r="J692" s="1">
        <v>91691.480999999898</v>
      </c>
      <c r="K692" s="1">
        <v>669.28088321167809</v>
      </c>
      <c r="L692" s="62">
        <v>3.948905109489051</v>
      </c>
      <c r="M692" s="62">
        <v>4.0591497227356745</v>
      </c>
      <c r="N692" s="1">
        <v>12918.731</v>
      </c>
      <c r="O692" s="61">
        <v>0.14089347079037817</v>
      </c>
      <c r="P692" s="6">
        <v>8082.6809999999896</v>
      </c>
      <c r="Q692" s="61">
        <v>8.8150839225729138E-2</v>
      </c>
      <c r="R692" s="64">
        <v>60</v>
      </c>
      <c r="S692" s="64">
        <v>43</v>
      </c>
      <c r="T692" s="64">
        <v>34</v>
      </c>
    </row>
    <row r="693" spans="1:20" x14ac:dyDescent="0.25">
      <c r="A693">
        <v>2023</v>
      </c>
      <c r="B693">
        <v>762662</v>
      </c>
      <c r="C693" t="s">
        <v>333</v>
      </c>
      <c r="D693" t="s">
        <v>432</v>
      </c>
      <c r="E693" t="s">
        <v>498</v>
      </c>
      <c r="F693" t="s">
        <v>15</v>
      </c>
      <c r="G693" s="23">
        <v>4</v>
      </c>
      <c r="H693" s="23">
        <v>19</v>
      </c>
      <c r="I693" s="23">
        <v>28</v>
      </c>
      <c r="J693" s="1">
        <v>1912.576</v>
      </c>
      <c r="K693" s="1">
        <v>478.14400000000001</v>
      </c>
      <c r="L693" s="62">
        <v>4.75</v>
      </c>
      <c r="M693" s="62">
        <v>1.4736842105263157</v>
      </c>
      <c r="N693" s="1">
        <v>391.57600000000002</v>
      </c>
      <c r="O693" s="61">
        <v>0.20473748494177488</v>
      </c>
      <c r="P693" s="6">
        <v>261.07600000000002</v>
      </c>
      <c r="Q693" s="61">
        <v>0.13650490228885023</v>
      </c>
      <c r="R693" s="64">
        <v>367</v>
      </c>
      <c r="S693" s="64">
        <v>349</v>
      </c>
      <c r="T693" s="64">
        <v>257</v>
      </c>
    </row>
    <row r="694" spans="1:20" x14ac:dyDescent="0.25">
      <c r="A694">
        <v>2023</v>
      </c>
      <c r="B694">
        <v>765294</v>
      </c>
      <c r="C694" t="s">
        <v>407</v>
      </c>
      <c r="D694" t="s">
        <v>435</v>
      </c>
      <c r="E694" t="s">
        <v>525</v>
      </c>
      <c r="F694" t="s">
        <v>15</v>
      </c>
      <c r="G694" s="23">
        <v>20</v>
      </c>
      <c r="H694" s="23">
        <v>45</v>
      </c>
      <c r="I694" s="23">
        <v>117</v>
      </c>
      <c r="J694" s="1">
        <v>5096.6639999999998</v>
      </c>
      <c r="K694" s="1">
        <v>254.83319999999998</v>
      </c>
      <c r="L694" s="62">
        <v>2.25</v>
      </c>
      <c r="M694" s="62">
        <v>2.6</v>
      </c>
      <c r="N694" s="1">
        <v>1520.164</v>
      </c>
      <c r="O694" s="61">
        <v>0.29826647391313221</v>
      </c>
      <c r="P694" s="6">
        <v>806.75400000000002</v>
      </c>
      <c r="Q694" s="61">
        <v>0.1582905994980246</v>
      </c>
      <c r="R694" s="64">
        <v>301</v>
      </c>
      <c r="S694" s="64">
        <v>237</v>
      </c>
      <c r="T694" s="64">
        <v>187</v>
      </c>
    </row>
    <row r="695" spans="1:20" x14ac:dyDescent="0.25">
      <c r="A695">
        <v>2023</v>
      </c>
      <c r="B695">
        <v>765645</v>
      </c>
      <c r="C695" t="s">
        <v>443</v>
      </c>
      <c r="D695" t="s">
        <v>435</v>
      </c>
      <c r="E695" t="s">
        <v>529</v>
      </c>
      <c r="F695" t="s">
        <v>15</v>
      </c>
      <c r="G695" s="23">
        <v>17</v>
      </c>
      <c r="H695" s="23">
        <v>59</v>
      </c>
      <c r="I695" s="23">
        <v>165</v>
      </c>
      <c r="J695" s="1">
        <v>7255.48</v>
      </c>
      <c r="K695" s="1">
        <v>426.79294117647055</v>
      </c>
      <c r="L695" s="62">
        <v>3.4705882352941178</v>
      </c>
      <c r="M695" s="62">
        <v>2.7966101694915255</v>
      </c>
      <c r="N695" s="1">
        <v>1835.23</v>
      </c>
      <c r="O695" s="61">
        <v>0.25294398165248888</v>
      </c>
      <c r="P695" s="6">
        <v>1204.6099999999999</v>
      </c>
      <c r="Q695" s="61">
        <v>0.16602760947587203</v>
      </c>
      <c r="R695" s="64">
        <v>263</v>
      </c>
      <c r="S695" s="64">
        <v>215</v>
      </c>
      <c r="T695" s="64">
        <v>150</v>
      </c>
    </row>
    <row r="696" spans="1:20" x14ac:dyDescent="0.25">
      <c r="A696">
        <v>2023</v>
      </c>
      <c r="B696">
        <v>766167</v>
      </c>
      <c r="C696" t="s">
        <v>218</v>
      </c>
      <c r="D696" t="s">
        <v>435</v>
      </c>
      <c r="E696" t="s">
        <v>525</v>
      </c>
      <c r="F696" t="s">
        <v>15</v>
      </c>
      <c r="G696" s="23">
        <v>29</v>
      </c>
      <c r="H696" s="23">
        <v>68</v>
      </c>
      <c r="I696" s="23">
        <v>149</v>
      </c>
      <c r="J696" s="1">
        <v>7769.2079999999996</v>
      </c>
      <c r="K696" s="1">
        <v>267.90372413793102</v>
      </c>
      <c r="L696" s="62">
        <v>2.3448275862068964</v>
      </c>
      <c r="M696" s="62">
        <v>2.1911764705882355</v>
      </c>
      <c r="N696" s="1">
        <v>1832.9580000000001</v>
      </c>
      <c r="O696" s="61">
        <v>0.23592597855534311</v>
      </c>
      <c r="P696" s="6">
        <v>794.35799999999995</v>
      </c>
      <c r="Q696" s="61">
        <v>0.1022443986568515</v>
      </c>
      <c r="R696" s="64">
        <v>259</v>
      </c>
      <c r="S696" s="64">
        <v>216</v>
      </c>
      <c r="T696" s="64">
        <v>188</v>
      </c>
    </row>
    <row r="697" spans="1:20" x14ac:dyDescent="0.25">
      <c r="A697">
        <v>2023</v>
      </c>
      <c r="B697">
        <v>767999</v>
      </c>
      <c r="C697" t="s">
        <v>334</v>
      </c>
      <c r="D697" t="s">
        <v>432</v>
      </c>
      <c r="E697" t="s">
        <v>510</v>
      </c>
      <c r="F697" t="s">
        <v>15</v>
      </c>
      <c r="G697" s="23">
        <v>47</v>
      </c>
      <c r="H697" s="23">
        <v>56</v>
      </c>
      <c r="I697" s="23">
        <v>219</v>
      </c>
      <c r="J697" s="1">
        <v>9149.4284000000007</v>
      </c>
      <c r="K697" s="1">
        <v>194.66868936170215</v>
      </c>
      <c r="L697" s="62">
        <v>1.1914893617021276</v>
      </c>
      <c r="M697" s="62">
        <v>3.9107142857142856</v>
      </c>
      <c r="N697" s="1">
        <v>1061.1784</v>
      </c>
      <c r="O697" s="61">
        <v>0.11598302687411598</v>
      </c>
      <c r="P697" s="6">
        <v>-310.82159999999999</v>
      </c>
      <c r="Q697" s="61">
        <v>-3.3971695980483323E-2</v>
      </c>
      <c r="R697" s="64">
        <v>231</v>
      </c>
      <c r="S697" s="64">
        <v>268</v>
      </c>
      <c r="T697" s="64">
        <v>364</v>
      </c>
    </row>
    <row r="698" spans="1:20" x14ac:dyDescent="0.25">
      <c r="A698">
        <v>2023</v>
      </c>
      <c r="B698">
        <v>768405</v>
      </c>
      <c r="C698" t="s">
        <v>335</v>
      </c>
      <c r="D698" t="s">
        <v>430</v>
      </c>
      <c r="E698" t="s">
        <v>512</v>
      </c>
      <c r="F698" t="s">
        <v>15</v>
      </c>
      <c r="G698" s="23">
        <v>64</v>
      </c>
      <c r="H698" s="23">
        <v>177</v>
      </c>
      <c r="I698" s="23">
        <v>898</v>
      </c>
      <c r="J698" s="1">
        <v>35160.374799999998</v>
      </c>
      <c r="K698" s="1">
        <v>549.38085624999997</v>
      </c>
      <c r="L698" s="62">
        <v>2.765625</v>
      </c>
      <c r="M698" s="62">
        <v>5.0734463276836159</v>
      </c>
      <c r="N698" s="1">
        <v>5721.6247999999996</v>
      </c>
      <c r="O698" s="61">
        <v>0.16272934610469511</v>
      </c>
      <c r="P698" s="6">
        <v>3544.0248000000001</v>
      </c>
      <c r="Q698" s="61">
        <v>0.10079599037721294</v>
      </c>
      <c r="R698" s="64">
        <v>126</v>
      </c>
      <c r="S698" s="64">
        <v>106</v>
      </c>
      <c r="T698" s="64">
        <v>84</v>
      </c>
    </row>
    <row r="699" spans="1:20" x14ac:dyDescent="0.25">
      <c r="A699">
        <v>2023</v>
      </c>
      <c r="B699">
        <v>769640</v>
      </c>
      <c r="C699" t="s">
        <v>441</v>
      </c>
      <c r="D699" t="s">
        <v>434</v>
      </c>
      <c r="E699" t="s">
        <v>526</v>
      </c>
      <c r="F699" t="s">
        <v>15</v>
      </c>
      <c r="G699" s="23">
        <v>96</v>
      </c>
      <c r="H699" s="23">
        <v>141</v>
      </c>
      <c r="I699" s="23">
        <v>502</v>
      </c>
      <c r="J699" s="1">
        <v>24257.925200000001</v>
      </c>
      <c r="K699" s="1">
        <v>252.68672083333334</v>
      </c>
      <c r="L699" s="62">
        <v>1.46875</v>
      </c>
      <c r="M699" s="62">
        <v>3.5602836879432624</v>
      </c>
      <c r="N699" s="1">
        <v>3395.4252000000001</v>
      </c>
      <c r="O699" s="61">
        <v>0.1399717895081975</v>
      </c>
      <c r="P699" s="6">
        <v>240.32519999999701</v>
      </c>
      <c r="Q699" s="61">
        <v>9.9070797695425747E-3</v>
      </c>
      <c r="R699" s="64">
        <v>151</v>
      </c>
      <c r="S699" s="64">
        <v>146</v>
      </c>
      <c r="T699" s="64">
        <v>263</v>
      </c>
    </row>
    <row r="700" spans="1:20" x14ac:dyDescent="0.25">
      <c r="A700">
        <v>2023</v>
      </c>
      <c r="B700">
        <v>769640</v>
      </c>
      <c r="C700" t="s">
        <v>411</v>
      </c>
      <c r="D700" t="s">
        <v>430</v>
      </c>
      <c r="E700" t="s">
        <v>520</v>
      </c>
      <c r="F700" t="s">
        <v>15</v>
      </c>
      <c r="G700" s="23">
        <v>96</v>
      </c>
      <c r="H700" s="23">
        <v>141</v>
      </c>
      <c r="I700" s="23">
        <v>502</v>
      </c>
      <c r="J700" s="1">
        <v>24257.925200000001</v>
      </c>
      <c r="K700" s="1">
        <v>252.68672083333334</v>
      </c>
      <c r="L700" s="62">
        <v>1.46875</v>
      </c>
      <c r="M700" s="62">
        <v>3.5602836879432624</v>
      </c>
      <c r="N700" s="1">
        <v>3395.4252000000001</v>
      </c>
      <c r="O700" s="61">
        <v>0.1399717895081975</v>
      </c>
      <c r="P700" s="6">
        <v>240.32519999999701</v>
      </c>
      <c r="Q700" s="61">
        <v>9.9070797695425747E-3</v>
      </c>
      <c r="R700" s="64">
        <v>151</v>
      </c>
      <c r="S700" s="64">
        <v>146</v>
      </c>
      <c r="T700" s="64">
        <v>263</v>
      </c>
    </row>
    <row r="701" spans="1:20" x14ac:dyDescent="0.25">
      <c r="A701">
        <v>2023</v>
      </c>
      <c r="B701">
        <v>772049</v>
      </c>
      <c r="C701" t="s">
        <v>219</v>
      </c>
      <c r="D701" t="s">
        <v>434</v>
      </c>
      <c r="E701" t="s">
        <v>522</v>
      </c>
      <c r="F701" t="s">
        <v>15</v>
      </c>
      <c r="G701" s="23">
        <v>24</v>
      </c>
      <c r="H701" s="23">
        <v>33</v>
      </c>
      <c r="I701" s="23">
        <v>71</v>
      </c>
      <c r="J701" s="1">
        <v>3133.8319999999999</v>
      </c>
      <c r="K701" s="1">
        <v>130.57633333333334</v>
      </c>
      <c r="L701" s="62">
        <v>1.375</v>
      </c>
      <c r="M701" s="62">
        <v>2.1515151515151514</v>
      </c>
      <c r="N701" s="1">
        <v>770.08199999999999</v>
      </c>
      <c r="O701" s="61">
        <v>0.24573174311832927</v>
      </c>
      <c r="P701" s="6">
        <v>-34.217999999999897</v>
      </c>
      <c r="Q701" s="61">
        <v>-1.0918900566463007E-2</v>
      </c>
      <c r="R701" s="64">
        <v>339</v>
      </c>
      <c r="S701" s="64">
        <v>303</v>
      </c>
      <c r="T701" s="64">
        <v>324</v>
      </c>
    </row>
    <row r="702" spans="1:20" x14ac:dyDescent="0.25">
      <c r="A702">
        <v>2023</v>
      </c>
      <c r="B702">
        <v>772168</v>
      </c>
      <c r="C702" t="s">
        <v>220</v>
      </c>
      <c r="D702" t="s">
        <v>432</v>
      </c>
      <c r="E702" t="s">
        <v>500</v>
      </c>
      <c r="F702" t="s">
        <v>4</v>
      </c>
      <c r="G702" s="23">
        <v>36</v>
      </c>
      <c r="H702" s="23">
        <v>91</v>
      </c>
      <c r="I702" s="23">
        <v>471</v>
      </c>
      <c r="J702" s="1">
        <v>17945.771700000001</v>
      </c>
      <c r="K702" s="1">
        <v>498.49365833333337</v>
      </c>
      <c r="L702" s="62">
        <v>2.5277777777777777</v>
      </c>
      <c r="M702" s="62">
        <v>5.1758241758241761</v>
      </c>
      <c r="N702" s="1">
        <v>1848.0217</v>
      </c>
      <c r="O702" s="61">
        <v>0.10297811266594904</v>
      </c>
      <c r="P702" s="6">
        <v>750.02170000000206</v>
      </c>
      <c r="Q702" s="61">
        <v>4.1793783657684783E-2</v>
      </c>
      <c r="R702" s="64">
        <v>165</v>
      </c>
      <c r="S702" s="64">
        <v>213</v>
      </c>
      <c r="T702" s="64">
        <v>197</v>
      </c>
    </row>
    <row r="703" spans="1:20" x14ac:dyDescent="0.25">
      <c r="A703">
        <v>2023</v>
      </c>
      <c r="B703">
        <v>772869</v>
      </c>
      <c r="C703" t="s">
        <v>223</v>
      </c>
      <c r="D703" t="s">
        <v>435</v>
      </c>
      <c r="E703" t="s">
        <v>525</v>
      </c>
      <c r="F703" t="s">
        <v>15</v>
      </c>
      <c r="G703" s="23">
        <v>45</v>
      </c>
      <c r="H703" s="23">
        <v>70</v>
      </c>
      <c r="I703" s="23">
        <v>133</v>
      </c>
      <c r="J703" s="1">
        <v>6085.3360000000002</v>
      </c>
      <c r="K703" s="1">
        <v>135.22968888888889</v>
      </c>
      <c r="L703" s="62">
        <v>1.5555555555555556</v>
      </c>
      <c r="M703" s="62">
        <v>1.9</v>
      </c>
      <c r="N703" s="1">
        <v>1229.586</v>
      </c>
      <c r="O703" s="61">
        <v>0.20205720768746377</v>
      </c>
      <c r="P703" s="6">
        <v>-339.41399999999999</v>
      </c>
      <c r="Q703" s="61">
        <v>-5.5775720518965587E-2</v>
      </c>
      <c r="R703" s="64">
        <v>279</v>
      </c>
      <c r="S703" s="64">
        <v>252</v>
      </c>
      <c r="T703" s="64">
        <v>365</v>
      </c>
    </row>
    <row r="704" spans="1:20" x14ac:dyDescent="0.25">
      <c r="A704">
        <v>2023</v>
      </c>
      <c r="B704">
        <v>775247</v>
      </c>
      <c r="C704" t="s">
        <v>93</v>
      </c>
      <c r="D704" t="s">
        <v>433</v>
      </c>
      <c r="E704" t="s">
        <v>503</v>
      </c>
      <c r="F704" t="s">
        <v>4</v>
      </c>
      <c r="G704" s="23">
        <v>164</v>
      </c>
      <c r="H704" s="23">
        <v>548</v>
      </c>
      <c r="I704" s="23">
        <v>4092</v>
      </c>
      <c r="J704" s="1">
        <v>153924.34959999999</v>
      </c>
      <c r="K704" s="1">
        <v>938.5631073170731</v>
      </c>
      <c r="L704" s="62">
        <v>3.3414634146341462</v>
      </c>
      <c r="M704" s="62">
        <v>7.4671532846715332</v>
      </c>
      <c r="N704" s="1">
        <v>352.09959999999199</v>
      </c>
      <c r="O704" s="61">
        <v>2.2874847346439071E-3</v>
      </c>
      <c r="P704" s="6">
        <v>-5623.7904000000099</v>
      </c>
      <c r="Q704" s="61">
        <v>-3.6536067325374039E-2</v>
      </c>
      <c r="R704" s="64">
        <v>36</v>
      </c>
      <c r="S704" s="64">
        <v>356</v>
      </c>
      <c r="T704" s="64">
        <v>397</v>
      </c>
    </row>
    <row r="705" spans="1:20" x14ac:dyDescent="0.25">
      <c r="A705">
        <v>2023</v>
      </c>
      <c r="B705">
        <v>776236</v>
      </c>
      <c r="C705" t="s">
        <v>224</v>
      </c>
      <c r="D705" t="s">
        <v>435</v>
      </c>
      <c r="E705" t="s">
        <v>525</v>
      </c>
      <c r="F705" t="s">
        <v>15</v>
      </c>
      <c r="G705" s="23">
        <v>17</v>
      </c>
      <c r="H705" s="23">
        <v>17</v>
      </c>
      <c r="I705" s="23">
        <v>45</v>
      </c>
      <c r="J705" s="1">
        <v>2271.64</v>
      </c>
      <c r="K705" s="1">
        <v>133.62588235294118</v>
      </c>
      <c r="L705" s="62">
        <v>1</v>
      </c>
      <c r="M705" s="62">
        <v>2.6470588235294117</v>
      </c>
      <c r="N705" s="1">
        <v>433.14</v>
      </c>
      <c r="O705" s="61">
        <v>0.1906728178760719</v>
      </c>
      <c r="P705" s="6">
        <v>-148.26</v>
      </c>
      <c r="Q705" s="61">
        <v>-6.5265623074078641E-2</v>
      </c>
      <c r="R705" s="64">
        <v>354</v>
      </c>
      <c r="S705" s="64">
        <v>345</v>
      </c>
      <c r="T705" s="64">
        <v>350</v>
      </c>
    </row>
    <row r="706" spans="1:20" x14ac:dyDescent="0.25">
      <c r="A706">
        <v>2023</v>
      </c>
      <c r="B706">
        <v>781121</v>
      </c>
      <c r="C706" t="s">
        <v>466</v>
      </c>
      <c r="D706" t="s">
        <v>433</v>
      </c>
      <c r="E706" t="s">
        <v>504</v>
      </c>
      <c r="F706" t="s">
        <v>4</v>
      </c>
      <c r="G706" s="23">
        <v>307</v>
      </c>
      <c r="H706" s="23">
        <v>969</v>
      </c>
      <c r="I706" s="23">
        <v>4348</v>
      </c>
      <c r="J706" s="1">
        <v>184101.41639999999</v>
      </c>
      <c r="K706" s="1">
        <v>599.67888078175895</v>
      </c>
      <c r="L706" s="62">
        <v>3.1563517915309447</v>
      </c>
      <c r="M706" s="62">
        <v>4.4871001031991744</v>
      </c>
      <c r="N706" s="1">
        <v>18958.416399999998</v>
      </c>
      <c r="O706" s="61">
        <v>0.10297811266594904</v>
      </c>
      <c r="P706" s="6">
        <v>7950.6064000000097</v>
      </c>
      <c r="Q706" s="61">
        <v>4.3186014292935178E-2</v>
      </c>
      <c r="R706" s="64">
        <v>27</v>
      </c>
      <c r="S706" s="64">
        <v>27</v>
      </c>
      <c r="T706" s="64">
        <v>35</v>
      </c>
    </row>
    <row r="707" spans="1:20" x14ac:dyDescent="0.25">
      <c r="A707">
        <v>2023</v>
      </c>
      <c r="B707">
        <v>782190</v>
      </c>
      <c r="C707" t="s">
        <v>60</v>
      </c>
      <c r="D707" t="s">
        <v>434</v>
      </c>
      <c r="E707" t="s">
        <v>499</v>
      </c>
      <c r="F707" t="s">
        <v>4</v>
      </c>
      <c r="G707" s="23">
        <v>567</v>
      </c>
      <c r="H707" s="23">
        <v>1747</v>
      </c>
      <c r="I707" s="23">
        <v>7154</v>
      </c>
      <c r="J707" s="1">
        <v>303875.58600000001</v>
      </c>
      <c r="K707" s="1">
        <v>535.93577777777784</v>
      </c>
      <c r="L707" s="62">
        <v>3.0811287477954146</v>
      </c>
      <c r="M707" s="62">
        <v>4.0950200343445911</v>
      </c>
      <c r="N707" s="1">
        <v>42814.085999999697</v>
      </c>
      <c r="O707" s="61">
        <v>0.14089347079037701</v>
      </c>
      <c r="P707" s="6">
        <v>23798.466000000099</v>
      </c>
      <c r="Q707" s="61">
        <v>7.8316479165917913E-2</v>
      </c>
      <c r="R707" s="64">
        <v>10</v>
      </c>
      <c r="S707" s="64">
        <v>5</v>
      </c>
      <c r="T707" s="64">
        <v>8</v>
      </c>
    </row>
    <row r="708" spans="1:20" x14ac:dyDescent="0.25">
      <c r="A708">
        <v>2023</v>
      </c>
      <c r="B708">
        <v>783424</v>
      </c>
      <c r="C708" t="s">
        <v>395</v>
      </c>
      <c r="D708" t="s">
        <v>430</v>
      </c>
      <c r="E708" t="s">
        <v>517</v>
      </c>
      <c r="F708" t="s">
        <v>15</v>
      </c>
      <c r="G708" s="23">
        <v>127</v>
      </c>
      <c r="H708" s="23">
        <v>349</v>
      </c>
      <c r="I708" s="23">
        <v>1692</v>
      </c>
      <c r="J708" s="1">
        <v>79108.617599999998</v>
      </c>
      <c r="K708" s="1">
        <v>622.90250078740155</v>
      </c>
      <c r="L708" s="62">
        <v>2.7480314960629921</v>
      </c>
      <c r="M708" s="62">
        <v>4.848137535816619</v>
      </c>
      <c r="N708" s="1">
        <v>11668.8676</v>
      </c>
      <c r="O708" s="61">
        <v>0.14750438010434908</v>
      </c>
      <c r="P708" s="6">
        <v>7350.1675999999898</v>
      </c>
      <c r="Q708" s="61">
        <v>9.291235042388088E-2</v>
      </c>
      <c r="R708" s="64">
        <v>72</v>
      </c>
      <c r="S708" s="64">
        <v>48</v>
      </c>
      <c r="T708" s="64">
        <v>40</v>
      </c>
    </row>
    <row r="709" spans="1:20" x14ac:dyDescent="0.25">
      <c r="A709">
        <v>2023</v>
      </c>
      <c r="B709">
        <v>784350</v>
      </c>
      <c r="C709" t="s">
        <v>397</v>
      </c>
      <c r="D709" t="s">
        <v>434</v>
      </c>
      <c r="E709" t="s">
        <v>499</v>
      </c>
      <c r="F709" t="s">
        <v>15</v>
      </c>
      <c r="G709" s="23">
        <v>22</v>
      </c>
      <c r="H709" s="23">
        <v>41</v>
      </c>
      <c r="I709" s="23">
        <v>101</v>
      </c>
      <c r="J709" s="1">
        <v>4509.6270000000004</v>
      </c>
      <c r="K709" s="1">
        <v>204.98304545454548</v>
      </c>
      <c r="L709" s="62">
        <v>1.8636363636363635</v>
      </c>
      <c r="M709" s="62">
        <v>2.4634146341463414</v>
      </c>
      <c r="N709" s="1">
        <v>635.37699999999995</v>
      </c>
      <c r="O709" s="61">
        <v>0.14089347079037798</v>
      </c>
      <c r="P709" s="6">
        <v>-113.723</v>
      </c>
      <c r="Q709" s="61">
        <v>-2.5217828436808629E-2</v>
      </c>
      <c r="R709" s="64">
        <v>308</v>
      </c>
      <c r="S709" s="64">
        <v>317</v>
      </c>
      <c r="T709" s="64">
        <v>342</v>
      </c>
    </row>
    <row r="710" spans="1:20" x14ac:dyDescent="0.25">
      <c r="A710">
        <v>2023</v>
      </c>
      <c r="B710">
        <v>784373</v>
      </c>
      <c r="C710" t="s">
        <v>225</v>
      </c>
      <c r="D710" t="s">
        <v>431</v>
      </c>
      <c r="E710" t="s">
        <v>515</v>
      </c>
      <c r="F710" t="s">
        <v>15</v>
      </c>
      <c r="G710" s="23">
        <v>9</v>
      </c>
      <c r="H710" s="23">
        <v>18</v>
      </c>
      <c r="I710" s="23">
        <v>75</v>
      </c>
      <c r="J710" s="1">
        <v>3649</v>
      </c>
      <c r="K710" s="1">
        <v>405.44444444444446</v>
      </c>
      <c r="L710" s="62">
        <v>2</v>
      </c>
      <c r="M710" s="62">
        <v>4.166666666666667</v>
      </c>
      <c r="N710" s="1">
        <v>653</v>
      </c>
      <c r="O710" s="61">
        <v>0.17895313784598521</v>
      </c>
      <c r="P710" s="6">
        <v>354.2</v>
      </c>
      <c r="Q710" s="61">
        <v>9.7067689778021368E-2</v>
      </c>
      <c r="R710" s="64">
        <v>323</v>
      </c>
      <c r="S710" s="64">
        <v>316</v>
      </c>
      <c r="T710" s="64">
        <v>244</v>
      </c>
    </row>
    <row r="711" spans="1:20" x14ac:dyDescent="0.25">
      <c r="A711">
        <v>2023</v>
      </c>
      <c r="B711">
        <v>787678</v>
      </c>
      <c r="C711" t="s">
        <v>458</v>
      </c>
      <c r="D711" t="s">
        <v>435</v>
      </c>
      <c r="E711" t="s">
        <v>529</v>
      </c>
      <c r="F711" t="s">
        <v>15</v>
      </c>
      <c r="G711" s="23">
        <v>12</v>
      </c>
      <c r="H711" s="23">
        <v>12</v>
      </c>
      <c r="I711" s="23">
        <v>17</v>
      </c>
      <c r="J711" s="1">
        <v>539.06399999999996</v>
      </c>
      <c r="K711" s="1">
        <v>44.921999999999997</v>
      </c>
      <c r="L711" s="62">
        <v>1</v>
      </c>
      <c r="M711" s="62">
        <v>1.4166666666666667</v>
      </c>
      <c r="N711" s="1">
        <v>133.06399999999999</v>
      </c>
      <c r="O711" s="61">
        <v>0.2468426754522654</v>
      </c>
      <c r="P711" s="6">
        <v>-277.33600000000001</v>
      </c>
      <c r="Q711" s="61">
        <v>-0.51447694522357279</v>
      </c>
      <c r="R711" s="64">
        <v>401</v>
      </c>
      <c r="S711" s="64">
        <v>381</v>
      </c>
      <c r="T711" s="64">
        <v>362</v>
      </c>
    </row>
    <row r="712" spans="1:20" x14ac:dyDescent="0.25">
      <c r="A712">
        <v>2023</v>
      </c>
      <c r="B712">
        <v>789083</v>
      </c>
      <c r="C712" t="s">
        <v>370</v>
      </c>
      <c r="D712" t="s">
        <v>435</v>
      </c>
      <c r="E712" t="s">
        <v>505</v>
      </c>
      <c r="F712" t="s">
        <v>15</v>
      </c>
      <c r="G712" s="23">
        <v>40</v>
      </c>
      <c r="H712" s="23">
        <v>58</v>
      </c>
      <c r="I712" s="23">
        <v>152</v>
      </c>
      <c r="J712" s="1">
        <v>6715.3263999999999</v>
      </c>
      <c r="K712" s="1">
        <v>167.88316</v>
      </c>
      <c r="L712" s="62">
        <v>1.45</v>
      </c>
      <c r="M712" s="62">
        <v>2.6206896551724137</v>
      </c>
      <c r="N712" s="1">
        <v>569.57639999999901</v>
      </c>
      <c r="O712" s="61">
        <v>8.4817381326393756E-2</v>
      </c>
      <c r="P712" s="6">
        <v>-820.02360000000101</v>
      </c>
      <c r="Q712" s="61">
        <v>-0.12211224758933549</v>
      </c>
      <c r="R712" s="64">
        <v>273</v>
      </c>
      <c r="S712" s="64">
        <v>325</v>
      </c>
      <c r="T712" s="64">
        <v>385</v>
      </c>
    </row>
    <row r="713" spans="1:20" x14ac:dyDescent="0.25">
      <c r="A713">
        <v>2023</v>
      </c>
      <c r="B713">
        <v>790239</v>
      </c>
      <c r="C713" t="s">
        <v>226</v>
      </c>
      <c r="D713" t="s">
        <v>432</v>
      </c>
      <c r="E713" t="s">
        <v>500</v>
      </c>
      <c r="F713" t="s">
        <v>15</v>
      </c>
      <c r="G713" s="23">
        <v>32</v>
      </c>
      <c r="H713" s="23">
        <v>41</v>
      </c>
      <c r="I713" s="23">
        <v>148</v>
      </c>
      <c r="J713" s="1">
        <v>7909.902</v>
      </c>
      <c r="K713" s="1">
        <v>247.1844375</v>
      </c>
      <c r="L713" s="62">
        <v>1.28125</v>
      </c>
      <c r="M713" s="62">
        <v>3.6097560975609757</v>
      </c>
      <c r="N713" s="1">
        <v>1763.902</v>
      </c>
      <c r="O713" s="61">
        <v>0.22299922299922301</v>
      </c>
      <c r="P713" s="6">
        <v>826.90200000000004</v>
      </c>
      <c r="Q713" s="61">
        <v>0.10454010681801115</v>
      </c>
      <c r="R713" s="64">
        <v>256</v>
      </c>
      <c r="S713" s="64">
        <v>221</v>
      </c>
      <c r="T713" s="64">
        <v>185</v>
      </c>
    </row>
    <row r="714" spans="1:20" x14ac:dyDescent="0.25">
      <c r="A714">
        <v>2023</v>
      </c>
      <c r="B714">
        <v>791348</v>
      </c>
      <c r="C714" t="s">
        <v>227</v>
      </c>
      <c r="D714" t="s">
        <v>430</v>
      </c>
      <c r="E714" t="s">
        <v>517</v>
      </c>
      <c r="F714" t="s">
        <v>15</v>
      </c>
      <c r="G714" s="23">
        <v>63</v>
      </c>
      <c r="H714" s="23">
        <v>207</v>
      </c>
      <c r="I714" s="23">
        <v>820</v>
      </c>
      <c r="J714" s="1">
        <v>33896.016000000003</v>
      </c>
      <c r="K714" s="1">
        <v>538.03200000000004</v>
      </c>
      <c r="L714" s="62">
        <v>3.2857142857142856</v>
      </c>
      <c r="M714" s="62">
        <v>3.9613526570048307</v>
      </c>
      <c r="N714" s="1">
        <v>6339.2659999999996</v>
      </c>
      <c r="O714" s="61">
        <v>0.18702097615247759</v>
      </c>
      <c r="P714" s="6">
        <v>4161.866</v>
      </c>
      <c r="Q714" s="61">
        <v>0.12278333831326961</v>
      </c>
      <c r="R714" s="64">
        <v>128</v>
      </c>
      <c r="S714" s="64">
        <v>97</v>
      </c>
      <c r="T714" s="64">
        <v>72</v>
      </c>
    </row>
    <row r="715" spans="1:20" x14ac:dyDescent="0.25">
      <c r="A715">
        <v>2023</v>
      </c>
      <c r="B715">
        <v>791644</v>
      </c>
      <c r="C715" t="s">
        <v>228</v>
      </c>
      <c r="D715" t="s">
        <v>431</v>
      </c>
      <c r="E715" t="s">
        <v>515</v>
      </c>
      <c r="F715" t="s">
        <v>15</v>
      </c>
      <c r="G715" s="23">
        <v>5</v>
      </c>
      <c r="H715" s="23">
        <v>17</v>
      </c>
      <c r="I715" s="23">
        <v>35</v>
      </c>
      <c r="J715" s="1">
        <v>2028.52</v>
      </c>
      <c r="K715" s="1">
        <v>405.70400000000001</v>
      </c>
      <c r="L715" s="62">
        <v>3.4</v>
      </c>
      <c r="M715" s="62">
        <v>2.0588235294117645</v>
      </c>
      <c r="N715" s="1">
        <v>550.52</v>
      </c>
      <c r="O715" s="61">
        <v>0.27138997890087352</v>
      </c>
      <c r="P715" s="6">
        <v>376.82</v>
      </c>
      <c r="Q715" s="61">
        <v>0.18576104746317512</v>
      </c>
      <c r="R715" s="64">
        <v>361</v>
      </c>
      <c r="S715" s="64">
        <v>332</v>
      </c>
      <c r="T715" s="64">
        <v>241</v>
      </c>
    </row>
    <row r="716" spans="1:20" x14ac:dyDescent="0.25">
      <c r="A716">
        <v>2023</v>
      </c>
      <c r="B716">
        <v>794144</v>
      </c>
      <c r="C716" t="s">
        <v>229</v>
      </c>
      <c r="D716" t="s">
        <v>435</v>
      </c>
      <c r="E716" t="s">
        <v>521</v>
      </c>
      <c r="F716" t="s">
        <v>15</v>
      </c>
      <c r="G716" s="23">
        <v>90</v>
      </c>
      <c r="H716" s="23">
        <v>293</v>
      </c>
      <c r="I716" s="23">
        <v>1188</v>
      </c>
      <c r="J716" s="1">
        <v>42671.366999999998</v>
      </c>
      <c r="K716" s="1">
        <v>474.12629999999996</v>
      </c>
      <c r="L716" s="62">
        <v>3.2555555555555555</v>
      </c>
      <c r="M716" s="62">
        <v>4.0546075085324231</v>
      </c>
      <c r="N716" s="1">
        <v>6012.1170000000002</v>
      </c>
      <c r="O716" s="61">
        <v>0.14089347079037801</v>
      </c>
      <c r="P716" s="6">
        <v>2690.5169999999998</v>
      </c>
      <c r="Q716" s="61">
        <v>6.3052046117950705E-2</v>
      </c>
      <c r="R716" s="64">
        <v>117</v>
      </c>
      <c r="S716" s="64">
        <v>102</v>
      </c>
      <c r="T716" s="64">
        <v>101</v>
      </c>
    </row>
    <row r="717" spans="1:20" x14ac:dyDescent="0.25">
      <c r="A717">
        <v>2023</v>
      </c>
      <c r="B717">
        <v>794844</v>
      </c>
      <c r="C717" t="s">
        <v>230</v>
      </c>
      <c r="D717" t="s">
        <v>435</v>
      </c>
      <c r="E717" t="s">
        <v>521</v>
      </c>
      <c r="F717" t="s">
        <v>15</v>
      </c>
      <c r="G717" s="23">
        <v>58</v>
      </c>
      <c r="H717" s="23">
        <v>172</v>
      </c>
      <c r="I717" s="23">
        <v>746</v>
      </c>
      <c r="J717" s="1">
        <v>29921.878000000001</v>
      </c>
      <c r="K717" s="1">
        <v>515.89444827586203</v>
      </c>
      <c r="L717" s="62">
        <v>2.9655172413793105</v>
      </c>
      <c r="M717" s="62">
        <v>4.3372093023255811</v>
      </c>
      <c r="N717" s="1">
        <v>3006.8780000000002</v>
      </c>
      <c r="O717" s="61">
        <v>0.10049095180456254</v>
      </c>
      <c r="P717" s="6">
        <v>890.01799999999798</v>
      </c>
      <c r="Q717" s="61">
        <v>2.9744723910711687E-2</v>
      </c>
      <c r="R717" s="64">
        <v>137</v>
      </c>
      <c r="S717" s="64">
        <v>153</v>
      </c>
      <c r="T717" s="64">
        <v>181</v>
      </c>
    </row>
    <row r="718" spans="1:20" x14ac:dyDescent="0.25">
      <c r="A718">
        <v>2023</v>
      </c>
      <c r="B718">
        <v>798176</v>
      </c>
      <c r="C718" t="s">
        <v>231</v>
      </c>
      <c r="D718" t="s">
        <v>431</v>
      </c>
      <c r="E718" t="s">
        <v>516</v>
      </c>
      <c r="F718" t="s">
        <v>15</v>
      </c>
      <c r="G718" s="23">
        <v>17</v>
      </c>
      <c r="H718" s="23">
        <v>59</v>
      </c>
      <c r="I718" s="23">
        <v>241</v>
      </c>
      <c r="J718" s="1">
        <v>10972.446</v>
      </c>
      <c r="K718" s="1">
        <v>645.43799999999999</v>
      </c>
      <c r="L718" s="62">
        <v>3.4705882352941178</v>
      </c>
      <c r="M718" s="62">
        <v>4.0847457627118642</v>
      </c>
      <c r="N718" s="1">
        <v>1545.9459999999999</v>
      </c>
      <c r="O718" s="61">
        <v>0.14089347079037801</v>
      </c>
      <c r="P718" s="6">
        <v>955.695999999999</v>
      </c>
      <c r="Q718" s="61">
        <v>8.7099631203470862E-2</v>
      </c>
      <c r="R718" s="64">
        <v>201</v>
      </c>
      <c r="S718" s="64">
        <v>234</v>
      </c>
      <c r="T718" s="64">
        <v>172</v>
      </c>
    </row>
    <row r="719" spans="1:20" x14ac:dyDescent="0.25">
      <c r="A719">
        <v>2023</v>
      </c>
      <c r="B719">
        <v>800587</v>
      </c>
      <c r="C719" t="s">
        <v>396</v>
      </c>
      <c r="D719" t="s">
        <v>435</v>
      </c>
      <c r="E719" t="s">
        <v>525</v>
      </c>
      <c r="F719" t="s">
        <v>15</v>
      </c>
      <c r="G719" s="23">
        <v>20</v>
      </c>
      <c r="H719" s="23">
        <v>20</v>
      </c>
      <c r="I719" s="23">
        <v>83</v>
      </c>
      <c r="J719" s="1">
        <v>3424.136</v>
      </c>
      <c r="K719" s="1">
        <v>171.20679999999999</v>
      </c>
      <c r="L719" s="62">
        <v>1</v>
      </c>
      <c r="M719" s="62">
        <v>4.1500000000000004</v>
      </c>
      <c r="N719" s="1">
        <v>990.63599999999997</v>
      </c>
      <c r="O719" s="61">
        <v>0.28930977040631561</v>
      </c>
      <c r="P719" s="6">
        <v>306.63600000000002</v>
      </c>
      <c r="Q719" s="61">
        <v>8.9551349595927268E-2</v>
      </c>
      <c r="R719" s="64">
        <v>329</v>
      </c>
      <c r="S719" s="64">
        <v>278</v>
      </c>
      <c r="T719" s="64">
        <v>250</v>
      </c>
    </row>
    <row r="720" spans="1:20" x14ac:dyDescent="0.25">
      <c r="A720">
        <v>2023</v>
      </c>
      <c r="B720">
        <v>809850</v>
      </c>
      <c r="C720" t="s">
        <v>232</v>
      </c>
      <c r="D720" t="s">
        <v>435</v>
      </c>
      <c r="E720" t="s">
        <v>525</v>
      </c>
      <c r="F720" t="s">
        <v>15</v>
      </c>
      <c r="G720" s="23">
        <v>7</v>
      </c>
      <c r="H720" s="23">
        <v>16</v>
      </c>
      <c r="I720" s="23">
        <v>24</v>
      </c>
      <c r="J720" s="1">
        <v>1196.6079999999999</v>
      </c>
      <c r="K720" s="1">
        <v>170.94399999999999</v>
      </c>
      <c r="L720" s="62">
        <v>2.2857142857142856</v>
      </c>
      <c r="M720" s="62">
        <v>1.5</v>
      </c>
      <c r="N720" s="1">
        <v>282.108</v>
      </c>
      <c r="O720" s="61">
        <v>0.23575640477081886</v>
      </c>
      <c r="P720" s="6">
        <v>31.908000000000001</v>
      </c>
      <c r="Q720" s="61">
        <v>2.6665374124191048E-2</v>
      </c>
      <c r="R720" s="64">
        <v>385</v>
      </c>
      <c r="S720" s="64">
        <v>364</v>
      </c>
      <c r="T720" s="64">
        <v>307</v>
      </c>
    </row>
    <row r="721" spans="1:20" x14ac:dyDescent="0.25">
      <c r="A721">
        <v>2023</v>
      </c>
      <c r="B721">
        <v>809877</v>
      </c>
      <c r="C721" t="s">
        <v>233</v>
      </c>
      <c r="D721" t="s">
        <v>431</v>
      </c>
      <c r="E721" t="s">
        <v>515</v>
      </c>
      <c r="F721" t="s">
        <v>15</v>
      </c>
      <c r="G721" s="23">
        <v>8</v>
      </c>
      <c r="H721" s="23">
        <v>28</v>
      </c>
      <c r="I721" s="23">
        <v>72</v>
      </c>
      <c r="J721" s="1">
        <v>3811.424</v>
      </c>
      <c r="K721" s="1">
        <v>476.428</v>
      </c>
      <c r="L721" s="62">
        <v>3.5</v>
      </c>
      <c r="M721" s="62">
        <v>2.5714285714285716</v>
      </c>
      <c r="N721" s="1">
        <v>761.92399999999998</v>
      </c>
      <c r="O721" s="61">
        <v>0.19990533721779577</v>
      </c>
      <c r="P721" s="6">
        <v>483.12400000000002</v>
      </c>
      <c r="Q721" s="61">
        <v>0.12675682369634028</v>
      </c>
      <c r="R721" s="64">
        <v>320</v>
      </c>
      <c r="S721" s="64">
        <v>306</v>
      </c>
      <c r="T721" s="64">
        <v>224</v>
      </c>
    </row>
    <row r="722" spans="1:20" x14ac:dyDescent="0.25">
      <c r="A722">
        <v>2023</v>
      </c>
      <c r="B722">
        <v>810749</v>
      </c>
      <c r="C722" t="s">
        <v>234</v>
      </c>
      <c r="D722" t="s">
        <v>434</v>
      </c>
      <c r="E722" t="s">
        <v>508</v>
      </c>
      <c r="F722" t="s">
        <v>15</v>
      </c>
      <c r="G722" s="23">
        <v>13</v>
      </c>
      <c r="H722" s="23">
        <v>42</v>
      </c>
      <c r="I722" s="23">
        <v>96</v>
      </c>
      <c r="J722" s="1">
        <v>3822.8670000000002</v>
      </c>
      <c r="K722" s="1">
        <v>294.06669230769234</v>
      </c>
      <c r="L722" s="62">
        <v>3.2307692307692308</v>
      </c>
      <c r="M722" s="62">
        <v>2.2857142857142856</v>
      </c>
      <c r="N722" s="1">
        <v>538.61699999999996</v>
      </c>
      <c r="O722" s="61">
        <v>0.14089347079037798</v>
      </c>
      <c r="P722" s="6">
        <v>77.516999999999499</v>
      </c>
      <c r="Q722" s="61">
        <v>2.0277189868232272E-2</v>
      </c>
      <c r="R722" s="64">
        <v>319</v>
      </c>
      <c r="S722" s="64">
        <v>333</v>
      </c>
      <c r="T722" s="64">
        <v>298</v>
      </c>
    </row>
    <row r="723" spans="1:20" x14ac:dyDescent="0.25">
      <c r="A723">
        <v>2023</v>
      </c>
      <c r="B723">
        <v>811025</v>
      </c>
      <c r="C723" t="s">
        <v>287</v>
      </c>
      <c r="D723" t="s">
        <v>432</v>
      </c>
      <c r="E723" t="s">
        <v>497</v>
      </c>
      <c r="F723" t="s">
        <v>4</v>
      </c>
      <c r="G723" s="23">
        <v>225</v>
      </c>
      <c r="H723" s="23">
        <v>1465</v>
      </c>
      <c r="I723" s="23">
        <v>7783</v>
      </c>
      <c r="J723" s="1">
        <v>339436.65899999999</v>
      </c>
      <c r="K723" s="1">
        <v>1508.6073733333333</v>
      </c>
      <c r="L723" s="62">
        <v>6.5111111111111111</v>
      </c>
      <c r="M723" s="62">
        <v>5.3126279863481232</v>
      </c>
      <c r="N723" s="1">
        <v>47824.408999999898</v>
      </c>
      <c r="O723" s="61">
        <v>0.1408934707903777</v>
      </c>
      <c r="P723" s="6">
        <v>39969.209000000003</v>
      </c>
      <c r="Q723" s="61">
        <v>0.11775159794982547</v>
      </c>
      <c r="R723" s="64">
        <v>8</v>
      </c>
      <c r="S723" s="64">
        <v>3</v>
      </c>
      <c r="T723" s="64">
        <v>2</v>
      </c>
    </row>
    <row r="724" spans="1:20" x14ac:dyDescent="0.25">
      <c r="A724">
        <v>2023</v>
      </c>
      <c r="B724">
        <v>812659</v>
      </c>
      <c r="C724" t="s">
        <v>235</v>
      </c>
      <c r="D724" t="s">
        <v>430</v>
      </c>
      <c r="E724" t="s">
        <v>518</v>
      </c>
      <c r="F724" t="s">
        <v>15</v>
      </c>
      <c r="G724" s="23">
        <v>44</v>
      </c>
      <c r="H724" s="23">
        <v>89</v>
      </c>
      <c r="I724" s="23">
        <v>255</v>
      </c>
      <c r="J724" s="1">
        <v>13737.96</v>
      </c>
      <c r="K724" s="1">
        <v>312.2263636363636</v>
      </c>
      <c r="L724" s="62">
        <v>2.0227272727272729</v>
      </c>
      <c r="M724" s="62">
        <v>2.8651685393258428</v>
      </c>
      <c r="N724" s="1">
        <v>3511.46</v>
      </c>
      <c r="O724" s="61">
        <v>0.25560272413080254</v>
      </c>
      <c r="P724" s="6">
        <v>2049.56</v>
      </c>
      <c r="Q724" s="61">
        <v>0.14918954488148167</v>
      </c>
      <c r="R724" s="64">
        <v>178</v>
      </c>
      <c r="S724" s="64">
        <v>143</v>
      </c>
      <c r="T724" s="64">
        <v>118</v>
      </c>
    </row>
    <row r="725" spans="1:20" x14ac:dyDescent="0.25">
      <c r="A725">
        <v>2023</v>
      </c>
      <c r="B725">
        <v>820884</v>
      </c>
      <c r="C725" t="s">
        <v>474</v>
      </c>
      <c r="D725" t="s">
        <v>435</v>
      </c>
      <c r="E725" t="s">
        <v>521</v>
      </c>
      <c r="F725" t="s">
        <v>15</v>
      </c>
      <c r="G725" s="23">
        <v>51</v>
      </c>
      <c r="H725" s="23">
        <v>125</v>
      </c>
      <c r="I725" s="23">
        <v>484</v>
      </c>
      <c r="J725" s="1">
        <v>20777.098399999999</v>
      </c>
      <c r="K725" s="1">
        <v>407.39408627450979</v>
      </c>
      <c r="L725" s="62">
        <v>2.4509803921568629</v>
      </c>
      <c r="M725" s="62">
        <v>3.8719999999999999</v>
      </c>
      <c r="N725" s="1">
        <v>4030.5983999999999</v>
      </c>
      <c r="O725" s="61">
        <v>0.19399236228288741</v>
      </c>
      <c r="P725" s="6">
        <v>2198.7784000000001</v>
      </c>
      <c r="Q725" s="61">
        <v>0.10582701961887038</v>
      </c>
      <c r="R725" s="64">
        <v>159</v>
      </c>
      <c r="S725" s="64">
        <v>130</v>
      </c>
      <c r="T725" s="64">
        <v>115</v>
      </c>
    </row>
    <row r="726" spans="1:20" x14ac:dyDescent="0.25">
      <c r="A726">
        <v>2023</v>
      </c>
      <c r="B726">
        <v>826226</v>
      </c>
      <c r="C726" t="s">
        <v>236</v>
      </c>
      <c r="D726" t="s">
        <v>430</v>
      </c>
      <c r="E726" t="s">
        <v>512</v>
      </c>
      <c r="F726" t="s">
        <v>4</v>
      </c>
      <c r="G726" s="23">
        <v>70</v>
      </c>
      <c r="H726" s="23">
        <v>156</v>
      </c>
      <c r="I726" s="23">
        <v>477</v>
      </c>
      <c r="J726" s="1">
        <v>16150.8364</v>
      </c>
      <c r="K726" s="1">
        <v>230.7262342857143</v>
      </c>
      <c r="L726" s="62">
        <v>2.2285714285714286</v>
      </c>
      <c r="M726" s="62">
        <v>3.0576923076923075</v>
      </c>
      <c r="N726" s="1">
        <v>1641.5863999999999</v>
      </c>
      <c r="O726" s="61">
        <v>0.10164095278681666</v>
      </c>
      <c r="P726" s="6">
        <v>-795.08360000000198</v>
      </c>
      <c r="Q726" s="61">
        <v>-4.9228633137538433E-2</v>
      </c>
      <c r="R726" s="64">
        <v>172</v>
      </c>
      <c r="S726" s="64">
        <v>230</v>
      </c>
      <c r="T726" s="64">
        <v>384</v>
      </c>
    </row>
    <row r="727" spans="1:20" x14ac:dyDescent="0.25">
      <c r="A727">
        <v>2023</v>
      </c>
      <c r="B727">
        <v>827265</v>
      </c>
      <c r="C727" t="s">
        <v>475</v>
      </c>
      <c r="D727" t="s">
        <v>435</v>
      </c>
      <c r="E727" t="s">
        <v>529</v>
      </c>
      <c r="F727" t="s">
        <v>15</v>
      </c>
      <c r="G727" s="23">
        <v>24</v>
      </c>
      <c r="H727" s="23">
        <v>55</v>
      </c>
      <c r="I727" s="23">
        <v>138</v>
      </c>
      <c r="J727" s="1">
        <v>5626.8959999999997</v>
      </c>
      <c r="K727" s="1">
        <v>234.45399999999998</v>
      </c>
      <c r="L727" s="62">
        <v>2.2916666666666665</v>
      </c>
      <c r="M727" s="62">
        <v>2.5090909090909093</v>
      </c>
      <c r="N727" s="1">
        <v>1515.396</v>
      </c>
      <c r="O727" s="61">
        <v>0.26931295691265666</v>
      </c>
      <c r="P727" s="6">
        <v>657.98599999999999</v>
      </c>
      <c r="Q727" s="61">
        <v>0.11693587370372582</v>
      </c>
      <c r="R727" s="64">
        <v>288</v>
      </c>
      <c r="S727" s="64">
        <v>239</v>
      </c>
      <c r="T727" s="64">
        <v>205</v>
      </c>
    </row>
    <row r="728" spans="1:20" x14ac:dyDescent="0.25">
      <c r="A728">
        <v>2023</v>
      </c>
      <c r="B728">
        <v>828176</v>
      </c>
      <c r="C728" t="s">
        <v>238</v>
      </c>
      <c r="D728" t="s">
        <v>430</v>
      </c>
      <c r="E728" t="s">
        <v>518</v>
      </c>
      <c r="F728" t="s">
        <v>15</v>
      </c>
      <c r="G728" s="23">
        <v>12</v>
      </c>
      <c r="H728" s="23">
        <v>21</v>
      </c>
      <c r="I728" s="23">
        <v>47</v>
      </c>
      <c r="J728" s="1">
        <v>2109.2240000000002</v>
      </c>
      <c r="K728" s="1">
        <v>175.76866666666669</v>
      </c>
      <c r="L728" s="62">
        <v>1.75</v>
      </c>
      <c r="M728" s="62">
        <v>2.2380952380952381</v>
      </c>
      <c r="N728" s="1">
        <v>434.97399999999999</v>
      </c>
      <c r="O728" s="61">
        <v>0.20622465892669528</v>
      </c>
      <c r="P728" s="6">
        <v>39.874000000000002</v>
      </c>
      <c r="Q728" s="61">
        <v>1.8904582917698642E-2</v>
      </c>
      <c r="R728" s="64">
        <v>358</v>
      </c>
      <c r="S728" s="64">
        <v>344</v>
      </c>
      <c r="T728" s="64">
        <v>304</v>
      </c>
    </row>
    <row r="729" spans="1:20" x14ac:dyDescent="0.25">
      <c r="A729">
        <v>2023</v>
      </c>
      <c r="B729">
        <v>832569</v>
      </c>
      <c r="C729" t="s">
        <v>239</v>
      </c>
      <c r="D729" t="s">
        <v>430</v>
      </c>
      <c r="E729" t="s">
        <v>520</v>
      </c>
      <c r="F729" t="s">
        <v>15</v>
      </c>
      <c r="G729" s="23">
        <v>95</v>
      </c>
      <c r="H729" s="23">
        <v>376</v>
      </c>
      <c r="I729" s="23">
        <v>1408</v>
      </c>
      <c r="J729" s="1">
        <v>59240.944000000003</v>
      </c>
      <c r="K729" s="1">
        <v>623.58888421052632</v>
      </c>
      <c r="L729" s="62">
        <v>3.9578947368421051</v>
      </c>
      <c r="M729" s="62">
        <v>3.7446808510638299</v>
      </c>
      <c r="N729" s="1">
        <v>7327.9439999999904</v>
      </c>
      <c r="O729" s="61">
        <v>0.123697286120221</v>
      </c>
      <c r="P729" s="6">
        <v>3973.7439999999901</v>
      </c>
      <c r="Q729" s="61">
        <v>6.7077661692899249E-2</v>
      </c>
      <c r="R729" s="64">
        <v>95</v>
      </c>
      <c r="S729" s="64">
        <v>83</v>
      </c>
      <c r="T729" s="64">
        <v>76</v>
      </c>
    </row>
    <row r="730" spans="1:20" x14ac:dyDescent="0.25">
      <c r="A730">
        <v>2023</v>
      </c>
      <c r="B730">
        <v>833196</v>
      </c>
      <c r="C730" t="s">
        <v>336</v>
      </c>
      <c r="D730" t="s">
        <v>435</v>
      </c>
      <c r="E730" t="s">
        <v>525</v>
      </c>
      <c r="F730" t="s">
        <v>15</v>
      </c>
      <c r="G730" s="23">
        <v>21</v>
      </c>
      <c r="H730" s="23">
        <v>54</v>
      </c>
      <c r="I730" s="23">
        <v>117</v>
      </c>
      <c r="J730" s="1">
        <v>6523.8639999999996</v>
      </c>
      <c r="K730" s="1">
        <v>310.66019047619045</v>
      </c>
      <c r="L730" s="62">
        <v>2.5714285714285716</v>
      </c>
      <c r="M730" s="62">
        <v>2.1666666666666665</v>
      </c>
      <c r="N730" s="1">
        <v>1539.114</v>
      </c>
      <c r="O730" s="61">
        <v>0.23592061391837724</v>
      </c>
      <c r="P730" s="6">
        <v>781.904</v>
      </c>
      <c r="Q730" s="61">
        <v>0.11985289699478714</v>
      </c>
      <c r="R730" s="64">
        <v>274</v>
      </c>
      <c r="S730" s="64">
        <v>235</v>
      </c>
      <c r="T730" s="64">
        <v>193</v>
      </c>
    </row>
    <row r="731" spans="1:20" x14ac:dyDescent="0.25">
      <c r="A731">
        <v>2023</v>
      </c>
      <c r="B731">
        <v>833290</v>
      </c>
      <c r="C731" t="s">
        <v>241</v>
      </c>
      <c r="D731" t="s">
        <v>432</v>
      </c>
      <c r="E731" t="s">
        <v>498</v>
      </c>
      <c r="F731" t="s">
        <v>15</v>
      </c>
      <c r="G731" s="23">
        <v>35</v>
      </c>
      <c r="H731" s="23">
        <v>123</v>
      </c>
      <c r="I731" s="23">
        <v>267</v>
      </c>
      <c r="J731" s="1">
        <v>9893.25</v>
      </c>
      <c r="K731" s="1">
        <v>282.66428571428571</v>
      </c>
      <c r="L731" s="62">
        <v>3.5142857142857142</v>
      </c>
      <c r="M731" s="62">
        <v>2.1707317073170733</v>
      </c>
      <c r="N731" s="1">
        <v>0</v>
      </c>
      <c r="O731" s="61">
        <v>0</v>
      </c>
      <c r="P731" s="6">
        <v>-1103</v>
      </c>
      <c r="Q731" s="61">
        <v>-0.11149015743057135</v>
      </c>
      <c r="R731" s="64">
        <v>214</v>
      </c>
      <c r="S731" s="64">
        <v>393</v>
      </c>
      <c r="T731" s="64">
        <v>388</v>
      </c>
    </row>
    <row r="732" spans="1:20" x14ac:dyDescent="0.25">
      <c r="A732">
        <v>2023</v>
      </c>
      <c r="B732">
        <v>836042</v>
      </c>
      <c r="C732" t="s">
        <v>242</v>
      </c>
      <c r="D732" t="s">
        <v>434</v>
      </c>
      <c r="E732" t="s">
        <v>522</v>
      </c>
      <c r="F732" t="s">
        <v>15</v>
      </c>
      <c r="G732" s="23">
        <v>2</v>
      </c>
      <c r="H732" s="23">
        <v>3</v>
      </c>
      <c r="I732" s="23">
        <v>12</v>
      </c>
      <c r="J732" s="1">
        <v>806.30399999999997</v>
      </c>
      <c r="K732" s="1">
        <v>403.15199999999999</v>
      </c>
      <c r="L732" s="62">
        <v>1.5</v>
      </c>
      <c r="M732" s="62">
        <v>4</v>
      </c>
      <c r="N732" s="1">
        <v>178.304</v>
      </c>
      <c r="O732" s="61">
        <v>0.22113743699646785</v>
      </c>
      <c r="P732" s="6">
        <v>111.004</v>
      </c>
      <c r="Q732" s="61">
        <v>0.13767015914593009</v>
      </c>
      <c r="R732" s="64">
        <v>390</v>
      </c>
      <c r="S732" s="64">
        <v>375</v>
      </c>
      <c r="T732" s="64">
        <v>292</v>
      </c>
    </row>
    <row r="733" spans="1:20" x14ac:dyDescent="0.25">
      <c r="A733">
        <v>2023</v>
      </c>
      <c r="B733">
        <v>852031</v>
      </c>
      <c r="C733" t="s">
        <v>243</v>
      </c>
      <c r="D733" t="s">
        <v>434</v>
      </c>
      <c r="E733" t="s">
        <v>508</v>
      </c>
      <c r="F733" t="s">
        <v>15</v>
      </c>
      <c r="G733" s="23">
        <v>19</v>
      </c>
      <c r="H733" s="23">
        <v>68</v>
      </c>
      <c r="I733" s="23">
        <v>196</v>
      </c>
      <c r="J733" s="1">
        <v>9468.7487999999994</v>
      </c>
      <c r="K733" s="1">
        <v>498.35519999999997</v>
      </c>
      <c r="L733" s="62">
        <v>3.5789473684210527</v>
      </c>
      <c r="M733" s="62">
        <v>2.8823529411764706</v>
      </c>
      <c r="N733" s="1">
        <v>1109.7488000000001</v>
      </c>
      <c r="O733" s="61">
        <v>0.11720120825256237</v>
      </c>
      <c r="P733" s="6">
        <v>429.14879999999903</v>
      </c>
      <c r="Q733" s="61">
        <v>4.532265128841511E-2</v>
      </c>
      <c r="R733" s="64">
        <v>222</v>
      </c>
      <c r="S733" s="64">
        <v>260</v>
      </c>
      <c r="T733" s="64">
        <v>231</v>
      </c>
    </row>
    <row r="734" spans="1:20" x14ac:dyDescent="0.25">
      <c r="A734">
        <v>2023</v>
      </c>
      <c r="B734">
        <v>852968</v>
      </c>
      <c r="C734" t="s">
        <v>244</v>
      </c>
      <c r="D734" t="s">
        <v>435</v>
      </c>
      <c r="E734" t="s">
        <v>525</v>
      </c>
      <c r="F734" t="s">
        <v>15</v>
      </c>
      <c r="G734" s="23">
        <v>21</v>
      </c>
      <c r="H734" s="23">
        <v>53</v>
      </c>
      <c r="I734" s="23">
        <v>125</v>
      </c>
      <c r="J734" s="1">
        <v>5308.6</v>
      </c>
      <c r="K734" s="1">
        <v>252.7904761904762</v>
      </c>
      <c r="L734" s="62">
        <v>2.5238095238095237</v>
      </c>
      <c r="M734" s="62">
        <v>2.358490566037736</v>
      </c>
      <c r="N734" s="1">
        <v>1005.85</v>
      </c>
      <c r="O734" s="61">
        <v>0.1894755679463512</v>
      </c>
      <c r="P734" s="6">
        <v>249.84</v>
      </c>
      <c r="Q734" s="61">
        <v>4.7063255848999737E-2</v>
      </c>
      <c r="R734" s="64">
        <v>297</v>
      </c>
      <c r="S734" s="64">
        <v>274</v>
      </c>
      <c r="T734" s="64">
        <v>260</v>
      </c>
    </row>
    <row r="735" spans="1:20" x14ac:dyDescent="0.25">
      <c r="A735">
        <v>2023</v>
      </c>
      <c r="B735">
        <v>857703</v>
      </c>
      <c r="C735" t="s">
        <v>41</v>
      </c>
      <c r="D735" t="s">
        <v>430</v>
      </c>
      <c r="E735" t="s">
        <v>506</v>
      </c>
      <c r="F735" t="s">
        <v>15</v>
      </c>
      <c r="G735" s="23">
        <v>251</v>
      </c>
      <c r="H735" s="23">
        <v>881</v>
      </c>
      <c r="I735" s="23">
        <v>4869</v>
      </c>
      <c r="J735" s="1">
        <v>199112.07449999999</v>
      </c>
      <c r="K735" s="1">
        <v>793.27519721115539</v>
      </c>
      <c r="L735" s="62">
        <v>3.5099601593625498</v>
      </c>
      <c r="M735" s="62">
        <v>5.5266742338251991</v>
      </c>
      <c r="N735" s="1">
        <v>15089.824500000001</v>
      </c>
      <c r="O735" s="61">
        <v>7.5785582255083181E-2</v>
      </c>
      <c r="P735" s="6">
        <v>6352.9245000000201</v>
      </c>
      <c r="Q735" s="61">
        <v>3.1906274473575538E-2</v>
      </c>
      <c r="R735" s="64">
        <v>24</v>
      </c>
      <c r="S735" s="64">
        <v>35</v>
      </c>
      <c r="T735" s="64">
        <v>47</v>
      </c>
    </row>
    <row r="736" spans="1:20" x14ac:dyDescent="0.25">
      <c r="A736">
        <v>2023</v>
      </c>
      <c r="B736">
        <v>858490</v>
      </c>
      <c r="C736" t="s">
        <v>468</v>
      </c>
      <c r="D736" t="s">
        <v>434</v>
      </c>
      <c r="E736" t="s">
        <v>508</v>
      </c>
      <c r="F736" t="s">
        <v>4</v>
      </c>
      <c r="G736" s="23">
        <v>459</v>
      </c>
      <c r="H736" s="23">
        <v>1420</v>
      </c>
      <c r="I736" s="23">
        <v>6346</v>
      </c>
      <c r="J736" s="1">
        <v>232567.524</v>
      </c>
      <c r="K736" s="1">
        <v>506.68305882352945</v>
      </c>
      <c r="L736" s="62">
        <v>3.0936819172113288</v>
      </c>
      <c r="M736" s="62">
        <v>4.4690140845070419</v>
      </c>
      <c r="N736" s="1">
        <v>-7325.4760000000297</v>
      </c>
      <c r="O736" s="61">
        <v>-3.1498275743779384E-2</v>
      </c>
      <c r="P736" s="6">
        <v>-23712.986000000001</v>
      </c>
      <c r="Q736" s="61">
        <v>-0.10196172531810589</v>
      </c>
      <c r="R736" s="64">
        <v>15</v>
      </c>
      <c r="S736" s="64">
        <v>406</v>
      </c>
      <c r="T736" s="64">
        <v>407</v>
      </c>
    </row>
    <row r="737" spans="1:20" x14ac:dyDescent="0.25">
      <c r="A737">
        <v>2023</v>
      </c>
      <c r="B737">
        <v>864241</v>
      </c>
      <c r="C737" t="s">
        <v>136</v>
      </c>
      <c r="D737" t="s">
        <v>434</v>
      </c>
      <c r="E737" t="s">
        <v>513</v>
      </c>
      <c r="F737" t="s">
        <v>4</v>
      </c>
      <c r="G737" s="23">
        <v>68</v>
      </c>
      <c r="H737" s="23">
        <v>441</v>
      </c>
      <c r="I737" s="23">
        <v>2411</v>
      </c>
      <c r="J737" s="1">
        <v>99621.903999999995</v>
      </c>
      <c r="K737" s="1">
        <v>1465.028</v>
      </c>
      <c r="L737" s="62">
        <v>6.4852941176470589</v>
      </c>
      <c r="M737" s="62">
        <v>5.4671201814058961</v>
      </c>
      <c r="N737" s="1">
        <v>7549.9040000000095</v>
      </c>
      <c r="O737" s="61">
        <v>7.5785582255083278E-2</v>
      </c>
      <c r="P737" s="6">
        <v>4926.0440000000099</v>
      </c>
      <c r="Q737" s="61">
        <v>4.9447398636348186E-2</v>
      </c>
      <c r="R737" s="64">
        <v>55</v>
      </c>
      <c r="S737" s="64">
        <v>78</v>
      </c>
      <c r="T737" s="64">
        <v>62</v>
      </c>
    </row>
    <row r="738" spans="1:20" x14ac:dyDescent="0.25">
      <c r="A738">
        <v>2023</v>
      </c>
      <c r="B738">
        <v>865220</v>
      </c>
      <c r="C738" t="s">
        <v>246</v>
      </c>
      <c r="D738" t="s">
        <v>433</v>
      </c>
      <c r="E738" t="s">
        <v>519</v>
      </c>
      <c r="F738" t="s">
        <v>15</v>
      </c>
      <c r="G738" s="23">
        <v>50</v>
      </c>
      <c r="H738" s="23">
        <v>101</v>
      </c>
      <c r="I738" s="23">
        <v>227</v>
      </c>
      <c r="J738" s="1">
        <v>11945.384</v>
      </c>
      <c r="K738" s="1">
        <v>238.90768</v>
      </c>
      <c r="L738" s="62">
        <v>2.02</v>
      </c>
      <c r="M738" s="62">
        <v>2.2475247524752477</v>
      </c>
      <c r="N738" s="1">
        <v>2833.384</v>
      </c>
      <c r="O738" s="61">
        <v>0.23719488632596492</v>
      </c>
      <c r="P738" s="6">
        <v>1063.444</v>
      </c>
      <c r="Q738" s="61">
        <v>8.9025518141568324E-2</v>
      </c>
      <c r="R738" s="64">
        <v>193</v>
      </c>
      <c r="S738" s="64">
        <v>158</v>
      </c>
      <c r="T738" s="64">
        <v>164</v>
      </c>
    </row>
    <row r="739" spans="1:20" x14ac:dyDescent="0.25">
      <c r="A739">
        <v>2023</v>
      </c>
      <c r="B739">
        <v>866033</v>
      </c>
      <c r="C739" t="s">
        <v>359</v>
      </c>
      <c r="D739" t="s">
        <v>432</v>
      </c>
      <c r="E739" t="s">
        <v>493</v>
      </c>
      <c r="F739" t="s">
        <v>4</v>
      </c>
      <c r="G739" s="23">
        <v>434</v>
      </c>
      <c r="H739" s="23">
        <v>2228</v>
      </c>
      <c r="I739" s="23">
        <v>16001</v>
      </c>
      <c r="J739" s="1">
        <v>636845.79385000002</v>
      </c>
      <c r="K739" s="1">
        <v>1467.3866217741936</v>
      </c>
      <c r="L739" s="62">
        <v>5.1336405529953915</v>
      </c>
      <c r="M739" s="62">
        <v>7.1817773788150809</v>
      </c>
      <c r="N739" s="1">
        <v>27482.2938499999</v>
      </c>
      <c r="O739" s="61">
        <v>4.3153765189933822E-2</v>
      </c>
      <c r="P739" s="6">
        <v>11706.29385</v>
      </c>
      <c r="Q739" s="61">
        <v>1.8381677264806197E-2</v>
      </c>
      <c r="R739" s="64">
        <v>3</v>
      </c>
      <c r="S739" s="64">
        <v>13</v>
      </c>
      <c r="T739" s="64">
        <v>20</v>
      </c>
    </row>
    <row r="740" spans="1:20" x14ac:dyDescent="0.25">
      <c r="A740">
        <v>2023</v>
      </c>
      <c r="B740">
        <v>867297</v>
      </c>
      <c r="C740" t="s">
        <v>247</v>
      </c>
      <c r="D740" t="s">
        <v>431</v>
      </c>
      <c r="E740" t="s">
        <v>524</v>
      </c>
      <c r="F740" t="s">
        <v>15</v>
      </c>
      <c r="G740" s="23">
        <v>46</v>
      </c>
      <c r="H740" s="23">
        <v>104</v>
      </c>
      <c r="I740" s="23">
        <v>389</v>
      </c>
      <c r="J740" s="1">
        <v>19911.288</v>
      </c>
      <c r="K740" s="1">
        <v>432.85408695652177</v>
      </c>
      <c r="L740" s="62">
        <v>2.2608695652173911</v>
      </c>
      <c r="M740" s="62">
        <v>3.7403846153846154</v>
      </c>
      <c r="N740" s="1">
        <v>4360.0379999999996</v>
      </c>
      <c r="O740" s="61">
        <v>0.21897317742578981</v>
      </c>
      <c r="P740" s="6">
        <v>2821.288</v>
      </c>
      <c r="Q740" s="61">
        <v>0.14169289299617382</v>
      </c>
      <c r="R740" s="64">
        <v>161</v>
      </c>
      <c r="S740" s="64">
        <v>125</v>
      </c>
      <c r="T740" s="64">
        <v>98</v>
      </c>
    </row>
    <row r="741" spans="1:20" x14ac:dyDescent="0.25">
      <c r="A741">
        <v>2023</v>
      </c>
      <c r="B741">
        <v>868970</v>
      </c>
      <c r="C741" t="s">
        <v>398</v>
      </c>
      <c r="D741" t="s">
        <v>432</v>
      </c>
      <c r="E741" t="s">
        <v>498</v>
      </c>
      <c r="F741" t="s">
        <v>15</v>
      </c>
      <c r="G741" s="23">
        <v>34</v>
      </c>
      <c r="H741" s="23">
        <v>84</v>
      </c>
      <c r="I741" s="23">
        <v>222</v>
      </c>
      <c r="J741" s="1">
        <v>8530.4015999999992</v>
      </c>
      <c r="K741" s="1">
        <v>250.89416470588233</v>
      </c>
      <c r="L741" s="62">
        <v>2.4705882352941178</v>
      </c>
      <c r="M741" s="62">
        <v>2.6428571428571428</v>
      </c>
      <c r="N741" s="1">
        <v>1427.4015999999999</v>
      </c>
      <c r="O741" s="61">
        <v>0.1673311136957491</v>
      </c>
      <c r="P741" s="6">
        <v>392.40159999999997</v>
      </c>
      <c r="Q741" s="61">
        <v>4.6000366500915969E-2</v>
      </c>
      <c r="R741" s="64">
        <v>248</v>
      </c>
      <c r="S741" s="64">
        <v>243</v>
      </c>
      <c r="T741" s="64">
        <v>238</v>
      </c>
    </row>
    <row r="742" spans="1:20" x14ac:dyDescent="0.25">
      <c r="A742">
        <v>2023</v>
      </c>
      <c r="B742">
        <v>870139</v>
      </c>
      <c r="C742" t="s">
        <v>181</v>
      </c>
      <c r="D742" t="s">
        <v>430</v>
      </c>
      <c r="E742" t="s">
        <v>514</v>
      </c>
      <c r="F742" t="s">
        <v>4</v>
      </c>
      <c r="G742" s="23">
        <v>143</v>
      </c>
      <c r="H742" s="23">
        <v>547</v>
      </c>
      <c r="I742" s="23">
        <v>2772</v>
      </c>
      <c r="J742" s="1">
        <v>105353.3106</v>
      </c>
      <c r="K742" s="1">
        <v>736.73643776223776</v>
      </c>
      <c r="L742" s="62">
        <v>3.825174825174825</v>
      </c>
      <c r="M742" s="62">
        <v>5.0676416819012795</v>
      </c>
      <c r="N742" s="1">
        <v>9438.0606000000007</v>
      </c>
      <c r="O742" s="61">
        <v>8.9584850691915519E-2</v>
      </c>
      <c r="P742" s="6">
        <v>4459.9606000000003</v>
      </c>
      <c r="Q742" s="61">
        <v>4.2333369256267114E-2</v>
      </c>
      <c r="R742" s="64">
        <v>51</v>
      </c>
      <c r="S742" s="64">
        <v>63</v>
      </c>
      <c r="T742" s="64">
        <v>68</v>
      </c>
    </row>
    <row r="743" spans="1:20" x14ac:dyDescent="0.25">
      <c r="A743">
        <v>2023</v>
      </c>
      <c r="B743">
        <v>873279</v>
      </c>
      <c r="C743" t="s">
        <v>337</v>
      </c>
      <c r="D743" t="s">
        <v>432</v>
      </c>
      <c r="E743" t="s">
        <v>510</v>
      </c>
      <c r="F743" t="s">
        <v>15</v>
      </c>
      <c r="G743" s="23">
        <v>4</v>
      </c>
      <c r="H743" s="23">
        <v>13</v>
      </c>
      <c r="I743" s="23">
        <v>55</v>
      </c>
      <c r="J743" s="1">
        <v>2602.4189999999999</v>
      </c>
      <c r="K743" s="1">
        <v>650.60474999999997</v>
      </c>
      <c r="L743" s="62">
        <v>3.25</v>
      </c>
      <c r="M743" s="62">
        <v>4.2307692307692308</v>
      </c>
      <c r="N743" s="1">
        <v>339.91899999999998</v>
      </c>
      <c r="O743" s="61">
        <v>0.13061655329138006</v>
      </c>
      <c r="P743" s="6">
        <v>214.91900000000001</v>
      </c>
      <c r="Q743" s="61">
        <v>8.2584318666594436E-2</v>
      </c>
      <c r="R743" s="64">
        <v>348</v>
      </c>
      <c r="S743" s="64">
        <v>358</v>
      </c>
      <c r="T743" s="64">
        <v>270</v>
      </c>
    </row>
    <row r="744" spans="1:20" x14ac:dyDescent="0.25">
      <c r="A744">
        <v>2023</v>
      </c>
      <c r="B744">
        <v>873602</v>
      </c>
      <c r="C744" t="s">
        <v>248</v>
      </c>
      <c r="D744" t="s">
        <v>434</v>
      </c>
      <c r="E744" t="s">
        <v>523</v>
      </c>
      <c r="F744" t="s">
        <v>15</v>
      </c>
      <c r="G744" s="23">
        <v>32</v>
      </c>
      <c r="H744" s="23">
        <v>32</v>
      </c>
      <c r="I744" s="23">
        <v>59</v>
      </c>
      <c r="J744" s="1">
        <v>2624.328</v>
      </c>
      <c r="K744" s="1">
        <v>82.010249999999999</v>
      </c>
      <c r="L744" s="62">
        <v>1</v>
      </c>
      <c r="M744" s="62">
        <v>1.84375</v>
      </c>
      <c r="N744" s="1">
        <v>798.07799999999997</v>
      </c>
      <c r="O744" s="61">
        <v>0.30410756582256487</v>
      </c>
      <c r="P744" s="6">
        <v>-261.12200000000001</v>
      </c>
      <c r="Q744" s="61">
        <v>-9.9500519752104166E-2</v>
      </c>
      <c r="R744" s="64">
        <v>347</v>
      </c>
      <c r="S744" s="64">
        <v>300</v>
      </c>
      <c r="T744" s="64">
        <v>361</v>
      </c>
    </row>
    <row r="745" spans="1:20" x14ac:dyDescent="0.25">
      <c r="A745">
        <v>2023</v>
      </c>
      <c r="B745">
        <v>874423</v>
      </c>
      <c r="C745" t="s">
        <v>249</v>
      </c>
      <c r="D745" t="s">
        <v>431</v>
      </c>
      <c r="E745" t="s">
        <v>524</v>
      </c>
      <c r="F745" t="s">
        <v>15</v>
      </c>
      <c r="G745" s="23">
        <v>35</v>
      </c>
      <c r="H745" s="23">
        <v>80</v>
      </c>
      <c r="I745" s="23">
        <v>226</v>
      </c>
      <c r="J745" s="1">
        <v>9078.1919999999991</v>
      </c>
      <c r="K745" s="1">
        <v>259.37691428571424</v>
      </c>
      <c r="L745" s="62">
        <v>2.2857142857142856</v>
      </c>
      <c r="M745" s="62">
        <v>2.8250000000000002</v>
      </c>
      <c r="N745" s="1">
        <v>2375.442</v>
      </c>
      <c r="O745" s="61">
        <v>0.26166465745602213</v>
      </c>
      <c r="P745" s="6">
        <v>1202.442</v>
      </c>
      <c r="Q745" s="61">
        <v>0.13245390712159427</v>
      </c>
      <c r="R745" s="64">
        <v>233</v>
      </c>
      <c r="S745" s="64">
        <v>180</v>
      </c>
      <c r="T745" s="64">
        <v>151</v>
      </c>
    </row>
    <row r="746" spans="1:20" x14ac:dyDescent="0.25">
      <c r="A746">
        <v>2023</v>
      </c>
      <c r="B746">
        <v>875444</v>
      </c>
      <c r="C746" t="s">
        <v>250</v>
      </c>
      <c r="D746" t="s">
        <v>433</v>
      </c>
      <c r="E746" t="s">
        <v>504</v>
      </c>
      <c r="F746" t="s">
        <v>15</v>
      </c>
      <c r="G746" s="23">
        <v>39</v>
      </c>
      <c r="H746" s="23">
        <v>85</v>
      </c>
      <c r="I746" s="23">
        <v>175</v>
      </c>
      <c r="J746" s="1">
        <v>8826.6</v>
      </c>
      <c r="K746" s="1">
        <v>226.32307692307694</v>
      </c>
      <c r="L746" s="62">
        <v>2.1794871794871793</v>
      </c>
      <c r="M746" s="62">
        <v>2.0588235294117645</v>
      </c>
      <c r="N746" s="1">
        <v>1877.35</v>
      </c>
      <c r="O746" s="61">
        <v>0.21269231640722361</v>
      </c>
      <c r="P746" s="6">
        <v>488.98</v>
      </c>
      <c r="Q746" s="61">
        <v>5.5398454671107787E-2</v>
      </c>
      <c r="R746" s="64">
        <v>236</v>
      </c>
      <c r="S746" s="64">
        <v>211</v>
      </c>
      <c r="T746" s="64">
        <v>222</v>
      </c>
    </row>
    <row r="747" spans="1:20" x14ac:dyDescent="0.25">
      <c r="A747">
        <v>2023</v>
      </c>
      <c r="B747">
        <v>879102</v>
      </c>
      <c r="C747" t="s">
        <v>454</v>
      </c>
      <c r="D747" t="s">
        <v>435</v>
      </c>
      <c r="E747" t="s">
        <v>529</v>
      </c>
      <c r="F747" t="s">
        <v>15</v>
      </c>
      <c r="G747" s="23">
        <v>66</v>
      </c>
      <c r="H747" s="23">
        <v>256</v>
      </c>
      <c r="I747" s="23">
        <v>1270</v>
      </c>
      <c r="J747" s="1">
        <v>53315.495999999999</v>
      </c>
      <c r="K747" s="1">
        <v>807.81054545454549</v>
      </c>
      <c r="L747" s="62">
        <v>3.8787878787878789</v>
      </c>
      <c r="M747" s="62">
        <v>4.9609375</v>
      </c>
      <c r="N747" s="1">
        <v>7306.9960000000001</v>
      </c>
      <c r="O747" s="61">
        <v>0.13705201204542861</v>
      </c>
      <c r="P747" s="6">
        <v>4825.3360000000002</v>
      </c>
      <c r="Q747" s="61">
        <v>9.0505319504108159E-2</v>
      </c>
      <c r="R747" s="64">
        <v>103</v>
      </c>
      <c r="S747" s="64">
        <v>84</v>
      </c>
      <c r="T747" s="64">
        <v>65</v>
      </c>
    </row>
    <row r="748" spans="1:20" x14ac:dyDescent="0.25">
      <c r="A748">
        <v>2023</v>
      </c>
      <c r="B748">
        <v>886262</v>
      </c>
      <c r="C748" t="s">
        <v>252</v>
      </c>
      <c r="D748" t="s">
        <v>434</v>
      </c>
      <c r="E748" t="s">
        <v>523</v>
      </c>
      <c r="F748" t="s">
        <v>15</v>
      </c>
      <c r="G748" s="23">
        <v>19</v>
      </c>
      <c r="H748" s="23">
        <v>46</v>
      </c>
      <c r="I748" s="23">
        <v>73</v>
      </c>
      <c r="J748" s="1">
        <v>3244.2159999999999</v>
      </c>
      <c r="K748" s="1">
        <v>170.74821052631577</v>
      </c>
      <c r="L748" s="62">
        <v>2.4210526315789473</v>
      </c>
      <c r="M748" s="62">
        <v>1.5869565217391304</v>
      </c>
      <c r="N748" s="1">
        <v>603.46600000000001</v>
      </c>
      <c r="O748" s="61">
        <v>0.18601289186663281</v>
      </c>
      <c r="P748" s="6">
        <v>-55.133999999999801</v>
      </c>
      <c r="Q748" s="61">
        <v>-1.6994552767139983E-2</v>
      </c>
      <c r="R748" s="64">
        <v>335</v>
      </c>
      <c r="S748" s="64">
        <v>322</v>
      </c>
      <c r="T748" s="64">
        <v>331</v>
      </c>
    </row>
    <row r="749" spans="1:20" x14ac:dyDescent="0.25">
      <c r="A749">
        <v>2023</v>
      </c>
      <c r="B749">
        <v>888162</v>
      </c>
      <c r="C749" t="s">
        <v>399</v>
      </c>
      <c r="D749" t="s">
        <v>431</v>
      </c>
      <c r="E749" t="s">
        <v>516</v>
      </c>
      <c r="F749" t="s">
        <v>15</v>
      </c>
      <c r="G749" s="23">
        <v>23</v>
      </c>
      <c r="H749" s="23">
        <v>73</v>
      </c>
      <c r="I749" s="23">
        <v>254</v>
      </c>
      <c r="J749" s="1">
        <v>11242.420400000001</v>
      </c>
      <c r="K749" s="1">
        <v>488.80088695652177</v>
      </c>
      <c r="L749" s="62">
        <v>3.1739130434782608</v>
      </c>
      <c r="M749" s="62">
        <v>3.4794520547945207</v>
      </c>
      <c r="N749" s="1">
        <v>2036.6704</v>
      </c>
      <c r="O749" s="61">
        <v>0.18115942364154963</v>
      </c>
      <c r="P749" s="6">
        <v>1244.4703999999999</v>
      </c>
      <c r="Q749" s="61">
        <v>0.11069417044749544</v>
      </c>
      <c r="R749" s="64">
        <v>199</v>
      </c>
      <c r="S749" s="64">
        <v>199</v>
      </c>
      <c r="T749" s="64">
        <v>146</v>
      </c>
    </row>
    <row r="750" spans="1:20" x14ac:dyDescent="0.25">
      <c r="A750">
        <v>2023</v>
      </c>
      <c r="B750">
        <v>888177</v>
      </c>
      <c r="C750" t="s">
        <v>253</v>
      </c>
      <c r="D750" t="s">
        <v>431</v>
      </c>
      <c r="E750" t="s">
        <v>524</v>
      </c>
      <c r="F750" t="s">
        <v>15</v>
      </c>
      <c r="G750" s="23">
        <v>13</v>
      </c>
      <c r="H750" s="23">
        <v>18</v>
      </c>
      <c r="I750" s="23">
        <v>45</v>
      </c>
      <c r="J750" s="1">
        <v>2670.04</v>
      </c>
      <c r="K750" s="1">
        <v>205.3876923076923</v>
      </c>
      <c r="L750" s="62">
        <v>1.3846153846153846</v>
      </c>
      <c r="M750" s="62">
        <v>2.5</v>
      </c>
      <c r="N750" s="1">
        <v>660.04</v>
      </c>
      <c r="O750" s="61">
        <v>0.24720228910428307</v>
      </c>
      <c r="P750" s="6">
        <v>237.24</v>
      </c>
      <c r="Q750" s="61">
        <v>8.8852601459154176E-2</v>
      </c>
      <c r="R750" s="64">
        <v>345</v>
      </c>
      <c r="S750" s="64">
        <v>313</v>
      </c>
      <c r="T750" s="64">
        <v>265</v>
      </c>
    </row>
    <row r="751" spans="1:20" x14ac:dyDescent="0.25">
      <c r="A751">
        <v>2023</v>
      </c>
      <c r="B751">
        <v>892554</v>
      </c>
      <c r="C751" t="s">
        <v>254</v>
      </c>
      <c r="D751" t="s">
        <v>430</v>
      </c>
      <c r="E751" t="s">
        <v>518</v>
      </c>
      <c r="F751" t="s">
        <v>15</v>
      </c>
      <c r="G751" s="23">
        <v>40</v>
      </c>
      <c r="H751" s="23">
        <v>93</v>
      </c>
      <c r="I751" s="23">
        <v>403</v>
      </c>
      <c r="J751" s="1">
        <v>22371.175999999999</v>
      </c>
      <c r="K751" s="1">
        <v>559.27940000000001</v>
      </c>
      <c r="L751" s="62">
        <v>2.3250000000000002</v>
      </c>
      <c r="M751" s="62">
        <v>4.333333333333333</v>
      </c>
      <c r="N751" s="1">
        <v>4538.9260000000004</v>
      </c>
      <c r="O751" s="61">
        <v>0.20289170314515431</v>
      </c>
      <c r="P751" s="6">
        <v>3197.1759999999999</v>
      </c>
      <c r="Q751" s="61">
        <v>0.14291497237337902</v>
      </c>
      <c r="R751" s="64">
        <v>154</v>
      </c>
      <c r="S751" s="64">
        <v>123</v>
      </c>
      <c r="T751" s="64">
        <v>88</v>
      </c>
    </row>
    <row r="752" spans="1:20" x14ac:dyDescent="0.25">
      <c r="A752">
        <v>2023</v>
      </c>
      <c r="B752">
        <v>892687</v>
      </c>
      <c r="C752" t="s">
        <v>255</v>
      </c>
      <c r="D752" t="s">
        <v>431</v>
      </c>
      <c r="E752" t="s">
        <v>515</v>
      </c>
      <c r="F752" t="s">
        <v>15</v>
      </c>
      <c r="G752" s="23">
        <v>45</v>
      </c>
      <c r="H752" s="23">
        <v>75</v>
      </c>
      <c r="I752" s="23">
        <v>192</v>
      </c>
      <c r="J752" s="1">
        <v>9446.4639999999999</v>
      </c>
      <c r="K752" s="1">
        <v>209.92142222222222</v>
      </c>
      <c r="L752" s="62">
        <v>1.6666666666666667</v>
      </c>
      <c r="M752" s="62">
        <v>2.56</v>
      </c>
      <c r="N752" s="1">
        <v>2408.4639999999999</v>
      </c>
      <c r="O752" s="61">
        <v>0.25495931599379407</v>
      </c>
      <c r="P752" s="6">
        <v>930.96400000000006</v>
      </c>
      <c r="Q752" s="61">
        <v>9.8551585016361687E-2</v>
      </c>
      <c r="R752" s="64">
        <v>224</v>
      </c>
      <c r="S752" s="64">
        <v>176</v>
      </c>
      <c r="T752" s="64">
        <v>176</v>
      </c>
    </row>
    <row r="753" spans="1:20" x14ac:dyDescent="0.25">
      <c r="A753">
        <v>2023</v>
      </c>
      <c r="B753">
        <v>899280</v>
      </c>
      <c r="C753" t="s">
        <v>256</v>
      </c>
      <c r="D753" t="s">
        <v>433</v>
      </c>
      <c r="E753" t="s">
        <v>504</v>
      </c>
      <c r="F753" t="s">
        <v>15</v>
      </c>
      <c r="G753" s="23">
        <v>19</v>
      </c>
      <c r="H753" s="23">
        <v>37</v>
      </c>
      <c r="I753" s="23">
        <v>72</v>
      </c>
      <c r="J753" s="1">
        <v>3262.6239999999998</v>
      </c>
      <c r="K753" s="1">
        <v>171.71705263157892</v>
      </c>
      <c r="L753" s="62">
        <v>1.9473684210526316</v>
      </c>
      <c r="M753" s="62">
        <v>1.9459459459459461</v>
      </c>
      <c r="N753" s="1">
        <v>571.62400000000002</v>
      </c>
      <c r="O753" s="61">
        <v>0.17520376237041108</v>
      </c>
      <c r="P753" s="6">
        <v>-99.775999999999996</v>
      </c>
      <c r="Q753" s="61">
        <v>-3.058151966024893E-2</v>
      </c>
      <c r="R753" s="64">
        <v>334</v>
      </c>
      <c r="S753" s="64">
        <v>324</v>
      </c>
      <c r="T753" s="64">
        <v>341</v>
      </c>
    </row>
    <row r="754" spans="1:20" x14ac:dyDescent="0.25">
      <c r="A754">
        <v>2023</v>
      </c>
      <c r="B754">
        <v>901914</v>
      </c>
      <c r="C754" t="s">
        <v>439</v>
      </c>
      <c r="D754" t="s">
        <v>435</v>
      </c>
      <c r="E754" t="s">
        <v>529</v>
      </c>
      <c r="F754" t="s">
        <v>15</v>
      </c>
      <c r="G754" s="23">
        <v>21</v>
      </c>
      <c r="H754" s="23">
        <v>46</v>
      </c>
      <c r="I754" s="23">
        <v>145</v>
      </c>
      <c r="J754" s="1">
        <v>7313.0832</v>
      </c>
      <c r="K754" s="1">
        <v>348.24205714285716</v>
      </c>
      <c r="L754" s="62">
        <v>2.1904761904761907</v>
      </c>
      <c r="M754" s="62">
        <v>3.152173913043478</v>
      </c>
      <c r="N754" s="1">
        <v>1520.0832</v>
      </c>
      <c r="O754" s="61">
        <v>0.20785804816223066</v>
      </c>
      <c r="P754" s="6">
        <v>771.88319999999999</v>
      </c>
      <c r="Q754" s="61">
        <v>0.10554825904346336</v>
      </c>
      <c r="R754" s="64">
        <v>262</v>
      </c>
      <c r="S754" s="64">
        <v>238</v>
      </c>
      <c r="T754" s="64">
        <v>195</v>
      </c>
    </row>
    <row r="755" spans="1:20" x14ac:dyDescent="0.25">
      <c r="A755">
        <v>2023</v>
      </c>
      <c r="B755">
        <v>903026</v>
      </c>
      <c r="C755" t="s">
        <v>460</v>
      </c>
      <c r="D755" t="s">
        <v>434</v>
      </c>
      <c r="E755" t="s">
        <v>513</v>
      </c>
      <c r="F755" t="s">
        <v>15</v>
      </c>
      <c r="G755" s="23">
        <v>140</v>
      </c>
      <c r="H755" s="23">
        <v>353</v>
      </c>
      <c r="I755" s="23">
        <v>1882</v>
      </c>
      <c r="J755" s="1">
        <v>81947.304000000004</v>
      </c>
      <c r="K755" s="1">
        <v>585.33788571428579</v>
      </c>
      <c r="L755" s="62">
        <v>2.5214285714285714</v>
      </c>
      <c r="M755" s="62">
        <v>5.3314447592067991</v>
      </c>
      <c r="N755" s="1">
        <v>5044.8039999999901</v>
      </c>
      <c r="O755" s="61">
        <v>6.1561561561561437E-2</v>
      </c>
      <c r="P755" s="6">
        <v>179.80399999998801</v>
      </c>
      <c r="Q755" s="61">
        <v>2.1941417377194985E-3</v>
      </c>
      <c r="R755" s="64">
        <v>68</v>
      </c>
      <c r="S755" s="64">
        <v>118</v>
      </c>
      <c r="T755" s="64">
        <v>281</v>
      </c>
    </row>
    <row r="756" spans="1:20" x14ac:dyDescent="0.25">
      <c r="A756">
        <v>2023</v>
      </c>
      <c r="B756">
        <v>903842</v>
      </c>
      <c r="C756" t="s">
        <v>257</v>
      </c>
      <c r="D756" t="s">
        <v>434</v>
      </c>
      <c r="E756" t="s">
        <v>499</v>
      </c>
      <c r="F756" t="s">
        <v>15</v>
      </c>
      <c r="G756" s="23">
        <v>69</v>
      </c>
      <c r="H756" s="23">
        <v>259</v>
      </c>
      <c r="I756" s="23">
        <v>1182</v>
      </c>
      <c r="J756" s="1">
        <v>53397.489600000001</v>
      </c>
      <c r="K756" s="1">
        <v>773.87666086956528</v>
      </c>
      <c r="L756" s="62">
        <v>3.7536231884057969</v>
      </c>
      <c r="M756" s="62">
        <v>4.5637065637065639</v>
      </c>
      <c r="N756" s="1">
        <v>9260.4895999999899</v>
      </c>
      <c r="O756" s="61">
        <v>0.17342556118967792</v>
      </c>
      <c r="P756" s="6">
        <v>6769.7896000000001</v>
      </c>
      <c r="Q756" s="61">
        <v>0.1267810462760032</v>
      </c>
      <c r="R756" s="64">
        <v>101</v>
      </c>
      <c r="S756" s="64">
        <v>64</v>
      </c>
      <c r="T756" s="64">
        <v>42</v>
      </c>
    </row>
    <row r="757" spans="1:20" x14ac:dyDescent="0.25">
      <c r="A757">
        <v>2023</v>
      </c>
      <c r="B757">
        <v>906206</v>
      </c>
      <c r="C757" t="s">
        <v>258</v>
      </c>
      <c r="D757" t="s">
        <v>434</v>
      </c>
      <c r="E757" t="s">
        <v>508</v>
      </c>
      <c r="F757" t="s">
        <v>15</v>
      </c>
      <c r="G757" s="23">
        <v>79</v>
      </c>
      <c r="H757" s="23">
        <v>160</v>
      </c>
      <c r="I757" s="23">
        <v>662</v>
      </c>
      <c r="J757" s="1">
        <v>28607.2012</v>
      </c>
      <c r="K757" s="1">
        <v>362.11647088607594</v>
      </c>
      <c r="L757" s="62">
        <v>2.0253164556962027</v>
      </c>
      <c r="M757" s="62">
        <v>4.1375000000000002</v>
      </c>
      <c r="N757" s="1">
        <v>4961.4512000000004</v>
      </c>
      <c r="O757" s="61">
        <v>0.17343364579125625</v>
      </c>
      <c r="P757" s="6">
        <v>2258.5511999999999</v>
      </c>
      <c r="Q757" s="61">
        <v>7.8950442729783715E-2</v>
      </c>
      <c r="R757" s="64">
        <v>143</v>
      </c>
      <c r="S757" s="64">
        <v>119</v>
      </c>
      <c r="T757" s="64">
        <v>113</v>
      </c>
    </row>
    <row r="758" spans="1:20" x14ac:dyDescent="0.25">
      <c r="A758">
        <v>2023</v>
      </c>
      <c r="B758">
        <v>910039</v>
      </c>
      <c r="C758" t="s">
        <v>259</v>
      </c>
      <c r="D758" t="s">
        <v>433</v>
      </c>
      <c r="E758" t="s">
        <v>504</v>
      </c>
      <c r="F758" t="s">
        <v>15</v>
      </c>
      <c r="G758" s="23">
        <v>35</v>
      </c>
      <c r="H758" s="23">
        <v>45</v>
      </c>
      <c r="I758" s="23">
        <v>128</v>
      </c>
      <c r="J758" s="1">
        <v>5456.576</v>
      </c>
      <c r="K758" s="1">
        <v>155.90217142857142</v>
      </c>
      <c r="L758" s="62">
        <v>1.2857142857142858</v>
      </c>
      <c r="M758" s="62">
        <v>2.8444444444444446</v>
      </c>
      <c r="N758" s="1">
        <v>1453.576</v>
      </c>
      <c r="O758" s="61">
        <v>0.26638976530336972</v>
      </c>
      <c r="P758" s="6">
        <v>244.57599999999999</v>
      </c>
      <c r="Q758" s="61">
        <v>4.4822247504662266E-2</v>
      </c>
      <c r="R758" s="64">
        <v>293</v>
      </c>
      <c r="S758" s="64">
        <v>240</v>
      </c>
      <c r="T758" s="64">
        <v>261</v>
      </c>
    </row>
    <row r="759" spans="1:20" x14ac:dyDescent="0.25">
      <c r="A759">
        <v>2023</v>
      </c>
      <c r="B759">
        <v>911084</v>
      </c>
      <c r="C759" t="s">
        <v>260</v>
      </c>
      <c r="D759" t="s">
        <v>435</v>
      </c>
      <c r="E759" t="s">
        <v>505</v>
      </c>
      <c r="F759" t="s">
        <v>15</v>
      </c>
      <c r="G759" s="23">
        <v>15</v>
      </c>
      <c r="H759" s="23">
        <v>63</v>
      </c>
      <c r="I759" s="23">
        <v>184</v>
      </c>
      <c r="J759" s="1">
        <v>6900.5951999999997</v>
      </c>
      <c r="K759" s="1">
        <v>460.03967999999998</v>
      </c>
      <c r="L759" s="62">
        <v>4.2</v>
      </c>
      <c r="M759" s="62">
        <v>2.9206349206349205</v>
      </c>
      <c r="N759" s="1">
        <v>1229.5952</v>
      </c>
      <c r="O759" s="61">
        <v>0.17818683234744737</v>
      </c>
      <c r="P759" s="6">
        <v>660.17519999999899</v>
      </c>
      <c r="Q759" s="61">
        <v>9.566931269928701E-2</v>
      </c>
      <c r="R759" s="64">
        <v>270</v>
      </c>
      <c r="S759" s="64">
        <v>251</v>
      </c>
      <c r="T759" s="64">
        <v>204</v>
      </c>
    </row>
    <row r="760" spans="1:20" x14ac:dyDescent="0.25">
      <c r="A760">
        <v>2023</v>
      </c>
      <c r="B760">
        <v>913384</v>
      </c>
      <c r="C760" t="s">
        <v>261</v>
      </c>
      <c r="D760" t="s">
        <v>430</v>
      </c>
      <c r="E760" t="s">
        <v>518</v>
      </c>
      <c r="F760" t="s">
        <v>4</v>
      </c>
      <c r="G760" s="23">
        <v>132</v>
      </c>
      <c r="H760" s="23">
        <v>457</v>
      </c>
      <c r="I760" s="23">
        <v>1626</v>
      </c>
      <c r="J760" s="1">
        <v>87645.392000000007</v>
      </c>
      <c r="K760" s="1">
        <v>663.98024242424253</v>
      </c>
      <c r="L760" s="62">
        <v>3.4621212121212119</v>
      </c>
      <c r="M760" s="62">
        <v>3.5579868708971554</v>
      </c>
      <c r="N760" s="1">
        <v>18141.142</v>
      </c>
      <c r="O760" s="61">
        <v>0.2069834087797793</v>
      </c>
      <c r="P760" s="6">
        <v>13333.772000000001</v>
      </c>
      <c r="Q760" s="61">
        <v>0.15213317774880852</v>
      </c>
      <c r="R760" s="64">
        <v>62</v>
      </c>
      <c r="S760" s="64">
        <v>29</v>
      </c>
      <c r="T760" s="64">
        <v>19</v>
      </c>
    </row>
    <row r="761" spans="1:20" x14ac:dyDescent="0.25">
      <c r="A761">
        <v>2023</v>
      </c>
      <c r="B761">
        <v>915339</v>
      </c>
      <c r="C761" t="s">
        <v>457</v>
      </c>
      <c r="D761" t="s">
        <v>433</v>
      </c>
      <c r="E761" t="s">
        <v>519</v>
      </c>
      <c r="F761" t="s">
        <v>15</v>
      </c>
      <c r="G761" s="23">
        <v>16</v>
      </c>
      <c r="H761" s="23">
        <v>37</v>
      </c>
      <c r="I761" s="23">
        <v>82</v>
      </c>
      <c r="J761" s="1">
        <v>4000.1439999999998</v>
      </c>
      <c r="K761" s="1">
        <v>250.00899999999999</v>
      </c>
      <c r="L761" s="62">
        <v>2.3125</v>
      </c>
      <c r="M761" s="62">
        <v>2.2162162162162162</v>
      </c>
      <c r="N761" s="1">
        <v>890.89400000000001</v>
      </c>
      <c r="O761" s="61">
        <v>0.22271548224263929</v>
      </c>
      <c r="P761" s="6">
        <v>318.49400000000003</v>
      </c>
      <c r="Q761" s="61">
        <v>7.9620633657188356E-2</v>
      </c>
      <c r="R761" s="64">
        <v>314</v>
      </c>
      <c r="S761" s="64">
        <v>285</v>
      </c>
      <c r="T761" s="64">
        <v>249</v>
      </c>
    </row>
    <row r="762" spans="1:20" x14ac:dyDescent="0.25">
      <c r="A762">
        <v>2023</v>
      </c>
      <c r="B762">
        <v>915359</v>
      </c>
      <c r="C762" t="s">
        <v>47</v>
      </c>
      <c r="D762" t="s">
        <v>430</v>
      </c>
      <c r="E762" t="s">
        <v>514</v>
      </c>
      <c r="F762" t="s">
        <v>15</v>
      </c>
      <c r="G762" s="23">
        <v>192</v>
      </c>
      <c r="H762" s="23">
        <v>608</v>
      </c>
      <c r="I762" s="23">
        <v>3852</v>
      </c>
      <c r="J762" s="1">
        <v>126958.2184</v>
      </c>
      <c r="K762" s="1">
        <v>661.24072083333328</v>
      </c>
      <c r="L762" s="62">
        <v>3.1666666666666665</v>
      </c>
      <c r="M762" s="62">
        <v>6.3355263157894735</v>
      </c>
      <c r="N762" s="1">
        <v>-4867.2815999999902</v>
      </c>
      <c r="O762" s="61">
        <v>-3.8337664637549687E-2</v>
      </c>
      <c r="P762" s="6">
        <v>-11479.2816</v>
      </c>
      <c r="Q762" s="61">
        <v>-9.0417790550847865E-2</v>
      </c>
      <c r="R762" s="64">
        <v>43</v>
      </c>
      <c r="S762" s="64">
        <v>402</v>
      </c>
      <c r="T762" s="64">
        <v>402</v>
      </c>
    </row>
    <row r="763" spans="1:20" x14ac:dyDescent="0.25">
      <c r="A763">
        <v>2023</v>
      </c>
      <c r="B763">
        <v>916061</v>
      </c>
      <c r="C763" t="s">
        <v>262</v>
      </c>
      <c r="D763" t="s">
        <v>432</v>
      </c>
      <c r="E763" t="s">
        <v>498</v>
      </c>
      <c r="F763" t="s">
        <v>15</v>
      </c>
      <c r="G763" s="23">
        <v>36</v>
      </c>
      <c r="H763" s="23">
        <v>72</v>
      </c>
      <c r="I763" s="23">
        <v>197</v>
      </c>
      <c r="J763" s="1">
        <v>8743.7016000000003</v>
      </c>
      <c r="K763" s="1">
        <v>242.88060000000002</v>
      </c>
      <c r="L763" s="62">
        <v>2</v>
      </c>
      <c r="M763" s="62">
        <v>2.7361111111111112</v>
      </c>
      <c r="N763" s="1">
        <v>1440.4516000000001</v>
      </c>
      <c r="O763" s="61">
        <v>0.16474162384498575</v>
      </c>
      <c r="P763" s="6">
        <v>360.45159999999902</v>
      </c>
      <c r="Q763" s="61">
        <v>4.1224142415838966E-2</v>
      </c>
      <c r="R763" s="64">
        <v>239</v>
      </c>
      <c r="S763" s="64">
        <v>241</v>
      </c>
      <c r="T763" s="64">
        <v>242</v>
      </c>
    </row>
    <row r="764" spans="1:20" x14ac:dyDescent="0.25">
      <c r="A764">
        <v>2023</v>
      </c>
      <c r="B764">
        <v>917647</v>
      </c>
      <c r="C764" t="s">
        <v>358</v>
      </c>
      <c r="D764" t="s">
        <v>430</v>
      </c>
      <c r="E764" t="s">
        <v>518</v>
      </c>
      <c r="F764" t="s">
        <v>15</v>
      </c>
      <c r="G764" s="23">
        <v>35</v>
      </c>
      <c r="H764" s="23">
        <v>85</v>
      </c>
      <c r="I764" s="23">
        <v>220</v>
      </c>
      <c r="J764" s="1">
        <v>10835.04</v>
      </c>
      <c r="K764" s="1">
        <v>309.57257142857145</v>
      </c>
      <c r="L764" s="62">
        <v>2.4285714285714284</v>
      </c>
      <c r="M764" s="62">
        <v>2.5882352941176472</v>
      </c>
      <c r="N764" s="1">
        <v>2463.79</v>
      </c>
      <c r="O764" s="61">
        <v>0.22739094641090385</v>
      </c>
      <c r="P764" s="6">
        <v>1285.8399999999999</v>
      </c>
      <c r="Q764" s="61">
        <v>0.11867422732172653</v>
      </c>
      <c r="R764" s="64">
        <v>203</v>
      </c>
      <c r="S764" s="64">
        <v>173</v>
      </c>
      <c r="T764" s="64">
        <v>142</v>
      </c>
    </row>
    <row r="765" spans="1:20" x14ac:dyDescent="0.25">
      <c r="A765">
        <v>2023</v>
      </c>
      <c r="B765">
        <v>921547</v>
      </c>
      <c r="C765" t="s">
        <v>283</v>
      </c>
      <c r="D765" t="s">
        <v>432</v>
      </c>
      <c r="E765" t="s">
        <v>497</v>
      </c>
      <c r="F765" t="s">
        <v>15</v>
      </c>
      <c r="G765" s="23">
        <v>71</v>
      </c>
      <c r="H765" s="23">
        <v>528</v>
      </c>
      <c r="I765" s="23">
        <v>2357</v>
      </c>
      <c r="J765" s="1">
        <v>112743.216</v>
      </c>
      <c r="K765" s="1">
        <v>1587.9326197183098</v>
      </c>
      <c r="L765" s="62">
        <v>7.436619718309859</v>
      </c>
      <c r="M765" s="62">
        <v>4.4640151515151514</v>
      </c>
      <c r="N765" s="1">
        <v>27846.216</v>
      </c>
      <c r="O765" s="61">
        <v>0.24698795180722891</v>
      </c>
      <c r="P765" s="6">
        <v>25362.466</v>
      </c>
      <c r="Q765" s="61">
        <v>0.22495780145210689</v>
      </c>
      <c r="R765" s="64">
        <v>49</v>
      </c>
      <c r="S765" s="64">
        <v>11</v>
      </c>
      <c r="T765" s="64">
        <v>7</v>
      </c>
    </row>
    <row r="766" spans="1:20" x14ac:dyDescent="0.25">
      <c r="A766">
        <v>2023</v>
      </c>
      <c r="B766">
        <v>923218</v>
      </c>
      <c r="C766" t="s">
        <v>263</v>
      </c>
      <c r="D766" t="s">
        <v>433</v>
      </c>
      <c r="E766" t="s">
        <v>504</v>
      </c>
      <c r="F766" t="s">
        <v>15</v>
      </c>
      <c r="G766" s="23">
        <v>25</v>
      </c>
      <c r="H766" s="23">
        <v>85</v>
      </c>
      <c r="I766" s="23">
        <v>247</v>
      </c>
      <c r="J766" s="1">
        <v>11939.624</v>
      </c>
      <c r="K766" s="1">
        <v>477.58495999999997</v>
      </c>
      <c r="L766" s="62">
        <v>3.4</v>
      </c>
      <c r="M766" s="62">
        <v>2.9058823529411764</v>
      </c>
      <c r="N766" s="1">
        <v>2254.6239999999998</v>
      </c>
      <c r="O766" s="61">
        <v>0.18883542731328892</v>
      </c>
      <c r="P766" s="6">
        <v>1328.884</v>
      </c>
      <c r="Q766" s="61">
        <v>0.11130032235520985</v>
      </c>
      <c r="R766" s="64">
        <v>194</v>
      </c>
      <c r="S766" s="64">
        <v>189</v>
      </c>
      <c r="T766" s="64">
        <v>137</v>
      </c>
    </row>
    <row r="767" spans="1:20" x14ac:dyDescent="0.25">
      <c r="A767">
        <v>2023</v>
      </c>
      <c r="B767">
        <v>925350</v>
      </c>
      <c r="C767" t="s">
        <v>173</v>
      </c>
      <c r="D767" t="s">
        <v>434</v>
      </c>
      <c r="E767" t="s">
        <v>499</v>
      </c>
      <c r="F767" t="s">
        <v>4</v>
      </c>
      <c r="G767" s="23">
        <v>460</v>
      </c>
      <c r="H767" s="23">
        <v>1030</v>
      </c>
      <c r="I767" s="23">
        <v>3709</v>
      </c>
      <c r="J767" s="1">
        <v>171353.60399999999</v>
      </c>
      <c r="K767" s="1">
        <v>372.50783478260865</v>
      </c>
      <c r="L767" s="62">
        <v>2.2391304347826089</v>
      </c>
      <c r="M767" s="62">
        <v>3.6009708737864079</v>
      </c>
      <c r="N767" s="1">
        <v>24142.603999999999</v>
      </c>
      <c r="O767" s="61">
        <v>0.14089347079037801</v>
      </c>
      <c r="P767" s="6">
        <v>9458.0039999999699</v>
      </c>
      <c r="Q767" s="61">
        <v>5.5195827687405809E-2</v>
      </c>
      <c r="R767" s="64">
        <v>30</v>
      </c>
      <c r="S767" s="64">
        <v>19</v>
      </c>
      <c r="T767" s="64">
        <v>26</v>
      </c>
    </row>
    <row r="768" spans="1:20" x14ac:dyDescent="0.25">
      <c r="A768">
        <v>2023</v>
      </c>
      <c r="B768">
        <v>927217</v>
      </c>
      <c r="C768" t="s">
        <v>264</v>
      </c>
      <c r="D768" t="s">
        <v>432</v>
      </c>
      <c r="E768" t="s">
        <v>510</v>
      </c>
      <c r="F768" t="s">
        <v>15</v>
      </c>
      <c r="G768" s="23">
        <v>7</v>
      </c>
      <c r="H768" s="23">
        <v>14</v>
      </c>
      <c r="I768" s="23">
        <v>38</v>
      </c>
      <c r="J768" s="1">
        <v>2022.8579999999999</v>
      </c>
      <c r="K768" s="1">
        <v>288.97971428571429</v>
      </c>
      <c r="L768" s="62">
        <v>2</v>
      </c>
      <c r="M768" s="62">
        <v>2.7142857142857144</v>
      </c>
      <c r="N768" s="1">
        <v>627.60799999999995</v>
      </c>
      <c r="O768" s="61">
        <v>0.31025806062511552</v>
      </c>
      <c r="P768" s="6">
        <v>417.608</v>
      </c>
      <c r="Q768" s="61">
        <v>0.20644454529185935</v>
      </c>
      <c r="R768" s="64">
        <v>363</v>
      </c>
      <c r="S768" s="64">
        <v>319</v>
      </c>
      <c r="T768" s="64">
        <v>232</v>
      </c>
    </row>
    <row r="769" spans="1:20" x14ac:dyDescent="0.25">
      <c r="A769">
        <v>2023</v>
      </c>
      <c r="B769">
        <v>934743</v>
      </c>
      <c r="C769" t="s">
        <v>265</v>
      </c>
      <c r="D769" t="s">
        <v>431</v>
      </c>
      <c r="E769" t="s">
        <v>515</v>
      </c>
      <c r="F769" t="s">
        <v>15</v>
      </c>
      <c r="G769" s="23">
        <v>23</v>
      </c>
      <c r="H769" s="23">
        <v>38</v>
      </c>
      <c r="I769" s="23">
        <v>87</v>
      </c>
      <c r="J769" s="1">
        <v>4765.7039999999997</v>
      </c>
      <c r="K769" s="1">
        <v>207.20452173913043</v>
      </c>
      <c r="L769" s="62">
        <v>1.6521739130434783</v>
      </c>
      <c r="M769" s="62">
        <v>2.2894736842105261</v>
      </c>
      <c r="N769" s="1">
        <v>1110.454</v>
      </c>
      <c r="O769" s="61">
        <v>0.23300943575177979</v>
      </c>
      <c r="P769" s="6">
        <v>355.654</v>
      </c>
      <c r="Q769" s="61">
        <v>7.4627798956880251E-2</v>
      </c>
      <c r="R769" s="64">
        <v>306</v>
      </c>
      <c r="S769" s="64">
        <v>259</v>
      </c>
      <c r="T769" s="64">
        <v>243</v>
      </c>
    </row>
    <row r="770" spans="1:20" x14ac:dyDescent="0.25">
      <c r="A770">
        <v>2023</v>
      </c>
      <c r="B770">
        <v>940550</v>
      </c>
      <c r="C770" t="s">
        <v>267</v>
      </c>
      <c r="D770" t="s">
        <v>435</v>
      </c>
      <c r="E770" t="s">
        <v>521</v>
      </c>
      <c r="F770" t="s">
        <v>15</v>
      </c>
      <c r="G770" s="23">
        <v>49</v>
      </c>
      <c r="H770" s="23">
        <v>82</v>
      </c>
      <c r="I770" s="23">
        <v>299</v>
      </c>
      <c r="J770" s="1">
        <v>12332.870999999999</v>
      </c>
      <c r="K770" s="1">
        <v>251.69124489795917</v>
      </c>
      <c r="L770" s="62">
        <v>1.6734693877551021</v>
      </c>
      <c r="M770" s="62">
        <v>3.6463414634146343</v>
      </c>
      <c r="N770" s="1">
        <v>1737.6210000000001</v>
      </c>
      <c r="O770" s="61">
        <v>0.14089347079037803</v>
      </c>
      <c r="P770" s="6">
        <v>22.810999999998501</v>
      </c>
      <c r="Q770" s="61">
        <v>1.8496098759160379E-3</v>
      </c>
      <c r="R770" s="64">
        <v>189</v>
      </c>
      <c r="S770" s="64">
        <v>222</v>
      </c>
      <c r="T770" s="64">
        <v>309</v>
      </c>
    </row>
    <row r="771" spans="1:20" x14ac:dyDescent="0.25">
      <c r="A771">
        <v>2023</v>
      </c>
      <c r="B771">
        <v>944227</v>
      </c>
      <c r="C771" t="s">
        <v>402</v>
      </c>
      <c r="D771" t="s">
        <v>433</v>
      </c>
      <c r="E771" t="s">
        <v>519</v>
      </c>
      <c r="F771" t="s">
        <v>15</v>
      </c>
      <c r="G771" s="23">
        <v>50</v>
      </c>
      <c r="H771" s="23">
        <v>77</v>
      </c>
      <c r="I771" s="23">
        <v>249</v>
      </c>
      <c r="J771" s="1">
        <v>12293.208000000001</v>
      </c>
      <c r="K771" s="1">
        <v>245.86416</v>
      </c>
      <c r="L771" s="62">
        <v>1.54</v>
      </c>
      <c r="M771" s="62">
        <v>3.2337662337662336</v>
      </c>
      <c r="N771" s="1">
        <v>2294.4580000000001</v>
      </c>
      <c r="O771" s="61">
        <v>0.18664436492085712</v>
      </c>
      <c r="P771" s="6">
        <v>552.05799999999999</v>
      </c>
      <c r="Q771" s="61">
        <v>4.4907561964297682E-2</v>
      </c>
      <c r="R771" s="64">
        <v>190</v>
      </c>
      <c r="S771" s="64">
        <v>187</v>
      </c>
      <c r="T771" s="64">
        <v>215</v>
      </c>
    </row>
    <row r="772" spans="1:20" x14ac:dyDescent="0.25">
      <c r="A772">
        <v>2023</v>
      </c>
      <c r="B772">
        <v>946372</v>
      </c>
      <c r="C772" t="s">
        <v>268</v>
      </c>
      <c r="D772" t="s">
        <v>433</v>
      </c>
      <c r="E772" t="s">
        <v>503</v>
      </c>
      <c r="F772" t="s">
        <v>15</v>
      </c>
      <c r="G772" s="23">
        <v>34</v>
      </c>
      <c r="H772" s="23">
        <v>88</v>
      </c>
      <c r="I772" s="23">
        <v>258</v>
      </c>
      <c r="J772" s="1">
        <v>12915.744000000001</v>
      </c>
      <c r="K772" s="1">
        <v>379.8748235294118</v>
      </c>
      <c r="L772" s="62">
        <v>2.5882352941176472</v>
      </c>
      <c r="M772" s="62">
        <v>2.9318181818181817</v>
      </c>
      <c r="N772" s="1">
        <v>1819.7439999999999</v>
      </c>
      <c r="O772" s="61">
        <v>0.14089347079037801</v>
      </c>
      <c r="P772" s="6">
        <v>594.03399999999795</v>
      </c>
      <c r="Q772" s="61">
        <v>4.599301441713291E-2</v>
      </c>
      <c r="R772" s="64">
        <v>183</v>
      </c>
      <c r="S772" s="64">
        <v>217</v>
      </c>
      <c r="T772" s="64">
        <v>208</v>
      </c>
    </row>
    <row r="773" spans="1:20" x14ac:dyDescent="0.25">
      <c r="A773">
        <v>2023</v>
      </c>
      <c r="B773">
        <v>947664</v>
      </c>
      <c r="C773" t="s">
        <v>379</v>
      </c>
      <c r="D773" t="s">
        <v>434</v>
      </c>
      <c r="E773" t="s">
        <v>499</v>
      </c>
      <c r="F773" t="s">
        <v>15</v>
      </c>
      <c r="G773" s="23">
        <v>95</v>
      </c>
      <c r="H773" s="23">
        <v>367</v>
      </c>
      <c r="I773" s="23">
        <v>1364</v>
      </c>
      <c r="J773" s="1">
        <v>51319.844799999999</v>
      </c>
      <c r="K773" s="1">
        <v>540.20889263157892</v>
      </c>
      <c r="L773" s="62">
        <v>3.8631578947368421</v>
      </c>
      <c r="M773" s="62">
        <v>3.7166212534059944</v>
      </c>
      <c r="N773" s="1">
        <v>5585.0947999999898</v>
      </c>
      <c r="O773" s="61">
        <v>0.10882914439367108</v>
      </c>
      <c r="P773" s="6">
        <v>2144.6947999999902</v>
      </c>
      <c r="Q773" s="61">
        <v>4.1790749920584139E-2</v>
      </c>
      <c r="R773" s="64">
        <v>104</v>
      </c>
      <c r="S773" s="64">
        <v>109</v>
      </c>
      <c r="T773" s="64">
        <v>116</v>
      </c>
    </row>
    <row r="774" spans="1:20" x14ac:dyDescent="0.25">
      <c r="A774">
        <v>2023</v>
      </c>
      <c r="B774">
        <v>948416</v>
      </c>
      <c r="C774" t="s">
        <v>269</v>
      </c>
      <c r="D774" t="s">
        <v>431</v>
      </c>
      <c r="E774" t="s">
        <v>515</v>
      </c>
      <c r="F774" t="s">
        <v>15</v>
      </c>
      <c r="G774" s="23">
        <v>45</v>
      </c>
      <c r="H774" s="23">
        <v>98</v>
      </c>
      <c r="I774" s="23">
        <v>326</v>
      </c>
      <c r="J774" s="1">
        <v>14811.791999999999</v>
      </c>
      <c r="K774" s="1">
        <v>329.15093333333334</v>
      </c>
      <c r="L774" s="62">
        <v>2.1777777777777776</v>
      </c>
      <c r="M774" s="62">
        <v>3.3265306122448979</v>
      </c>
      <c r="N774" s="1">
        <v>3799.7919999999999</v>
      </c>
      <c r="O774" s="61">
        <v>0.25653830407556361</v>
      </c>
      <c r="P774" s="6">
        <v>2298.0920000000001</v>
      </c>
      <c r="Q774" s="61">
        <v>0.15515286739106249</v>
      </c>
      <c r="R774" s="64">
        <v>175</v>
      </c>
      <c r="S774" s="64">
        <v>136</v>
      </c>
      <c r="T774" s="64">
        <v>111</v>
      </c>
    </row>
    <row r="775" spans="1:20" x14ac:dyDescent="0.25">
      <c r="A775">
        <v>2023</v>
      </c>
      <c r="B775">
        <v>952514</v>
      </c>
      <c r="C775" t="s">
        <v>270</v>
      </c>
      <c r="D775" t="s">
        <v>430</v>
      </c>
      <c r="E775" t="s">
        <v>518</v>
      </c>
      <c r="F775" t="s">
        <v>15</v>
      </c>
      <c r="G775" s="23">
        <v>41</v>
      </c>
      <c r="H775" s="23">
        <v>50</v>
      </c>
      <c r="I775" s="23">
        <v>157</v>
      </c>
      <c r="J775" s="1">
        <v>8641.9439999999995</v>
      </c>
      <c r="K775" s="1">
        <v>210.77912195121951</v>
      </c>
      <c r="L775" s="62">
        <v>1.2195121951219512</v>
      </c>
      <c r="M775" s="62">
        <v>3.14</v>
      </c>
      <c r="N775" s="1">
        <v>1809.444</v>
      </c>
      <c r="O775" s="61">
        <v>0.20937927855121488</v>
      </c>
      <c r="P775" s="6">
        <v>483.44400000000002</v>
      </c>
      <c r="Q775" s="61">
        <v>5.5941579811209147E-2</v>
      </c>
      <c r="R775" s="64">
        <v>244</v>
      </c>
      <c r="S775" s="64">
        <v>218</v>
      </c>
      <c r="T775" s="64">
        <v>223</v>
      </c>
    </row>
    <row r="776" spans="1:20" x14ac:dyDescent="0.25">
      <c r="A776">
        <v>2023</v>
      </c>
      <c r="B776">
        <v>957289</v>
      </c>
      <c r="C776" t="s">
        <v>372</v>
      </c>
      <c r="D776" t="s">
        <v>434</v>
      </c>
      <c r="E776" t="s">
        <v>508</v>
      </c>
      <c r="F776" t="s">
        <v>15</v>
      </c>
      <c r="G776" s="23">
        <v>88</v>
      </c>
      <c r="H776" s="23">
        <v>133</v>
      </c>
      <c r="I776" s="23">
        <v>460</v>
      </c>
      <c r="J776" s="1">
        <v>15630.575999999999</v>
      </c>
      <c r="K776" s="1">
        <v>177.62018181818181</v>
      </c>
      <c r="L776" s="62">
        <v>1.5113636363636365</v>
      </c>
      <c r="M776" s="62">
        <v>3.4586466165413534</v>
      </c>
      <c r="N776" s="1">
        <v>3131.826</v>
      </c>
      <c r="O776" s="61">
        <v>0.2003653608158778</v>
      </c>
      <c r="P776" s="6">
        <v>169.52599999999799</v>
      </c>
      <c r="Q776" s="61">
        <v>1.0845793526738746E-2</v>
      </c>
      <c r="R776" s="64">
        <v>173</v>
      </c>
      <c r="S776" s="64">
        <v>150</v>
      </c>
      <c r="T776" s="64">
        <v>283</v>
      </c>
    </row>
    <row r="777" spans="1:20" x14ac:dyDescent="0.25">
      <c r="A777">
        <v>2023</v>
      </c>
      <c r="B777">
        <v>960888</v>
      </c>
      <c r="C777" t="s">
        <v>338</v>
      </c>
      <c r="D777" t="s">
        <v>430</v>
      </c>
      <c r="E777" t="s">
        <v>518</v>
      </c>
      <c r="F777" t="s">
        <v>15</v>
      </c>
      <c r="G777" s="23">
        <v>6</v>
      </c>
      <c r="H777" s="23">
        <v>18</v>
      </c>
      <c r="I777" s="23">
        <v>38</v>
      </c>
      <c r="J777" s="1">
        <v>2038.896</v>
      </c>
      <c r="K777" s="1">
        <v>339.81599999999997</v>
      </c>
      <c r="L777" s="62">
        <v>3</v>
      </c>
      <c r="M777" s="62">
        <v>2.1111111111111112</v>
      </c>
      <c r="N777" s="1">
        <v>338.89600000000002</v>
      </c>
      <c r="O777" s="61">
        <v>0.16621544208238184</v>
      </c>
      <c r="P777" s="6">
        <v>133.096</v>
      </c>
      <c r="Q777" s="61">
        <v>6.5278464423884297E-2</v>
      </c>
      <c r="R777" s="64">
        <v>360</v>
      </c>
      <c r="S777" s="64">
        <v>359</v>
      </c>
      <c r="T777" s="64">
        <v>286</v>
      </c>
    </row>
    <row r="778" spans="1:20" x14ac:dyDescent="0.25">
      <c r="A778">
        <v>2023</v>
      </c>
      <c r="B778">
        <v>961606</v>
      </c>
      <c r="C778" t="s">
        <v>271</v>
      </c>
      <c r="D778" t="s">
        <v>433</v>
      </c>
      <c r="E778" t="s">
        <v>502</v>
      </c>
      <c r="F778" t="s">
        <v>15</v>
      </c>
      <c r="G778" s="23">
        <v>109</v>
      </c>
      <c r="H778" s="23">
        <v>434</v>
      </c>
      <c r="I778" s="23">
        <v>2082</v>
      </c>
      <c r="J778" s="1">
        <v>94965.073199999999</v>
      </c>
      <c r="K778" s="1">
        <v>871.23920366972482</v>
      </c>
      <c r="L778" s="62">
        <v>3.9816513761467891</v>
      </c>
      <c r="M778" s="62">
        <v>4.7972350230414751</v>
      </c>
      <c r="N778" s="1">
        <v>15568.073200000001</v>
      </c>
      <c r="O778" s="61">
        <v>0.16393472542492601</v>
      </c>
      <c r="P778" s="6">
        <v>11453.423199999999</v>
      </c>
      <c r="Q778" s="61">
        <v>0.12060669058695571</v>
      </c>
      <c r="R778" s="64">
        <v>58</v>
      </c>
      <c r="S778" s="64">
        <v>33</v>
      </c>
      <c r="T778" s="64">
        <v>22</v>
      </c>
    </row>
    <row r="779" spans="1:20" x14ac:dyDescent="0.25">
      <c r="A779">
        <v>2023</v>
      </c>
      <c r="B779">
        <v>962009</v>
      </c>
      <c r="C779" t="s">
        <v>403</v>
      </c>
      <c r="D779" t="s">
        <v>433</v>
      </c>
      <c r="E779" t="s">
        <v>502</v>
      </c>
      <c r="F779" t="s">
        <v>15</v>
      </c>
      <c r="G779" s="23">
        <v>23</v>
      </c>
      <c r="H779" s="23">
        <v>43</v>
      </c>
      <c r="I779" s="23">
        <v>108</v>
      </c>
      <c r="J779" s="1">
        <v>5498.1540000000005</v>
      </c>
      <c r="K779" s="1">
        <v>239.05017391304349</v>
      </c>
      <c r="L779" s="62">
        <v>1.8695652173913044</v>
      </c>
      <c r="M779" s="62">
        <v>2.5116279069767442</v>
      </c>
      <c r="N779" s="1">
        <v>774.65399999999897</v>
      </c>
      <c r="O779" s="61">
        <v>0.14089347079037781</v>
      </c>
      <c r="P779" s="6">
        <v>-35.946000000000701</v>
      </c>
      <c r="Q779" s="61">
        <v>-6.5378306973578222E-3</v>
      </c>
      <c r="R779" s="64">
        <v>292</v>
      </c>
      <c r="S779" s="64">
        <v>302</v>
      </c>
      <c r="T779" s="64">
        <v>325</v>
      </c>
    </row>
    <row r="780" spans="1:20" x14ac:dyDescent="0.25">
      <c r="A780">
        <v>2023</v>
      </c>
      <c r="B780">
        <v>964263</v>
      </c>
      <c r="C780" t="s">
        <v>272</v>
      </c>
      <c r="D780" t="s">
        <v>430</v>
      </c>
      <c r="E780" t="s">
        <v>512</v>
      </c>
      <c r="F780" t="s">
        <v>4</v>
      </c>
      <c r="G780" s="23">
        <v>217</v>
      </c>
      <c r="H780" s="23">
        <v>475</v>
      </c>
      <c r="I780" s="23">
        <v>2149</v>
      </c>
      <c r="J780" s="1">
        <v>76827.426800000001</v>
      </c>
      <c r="K780" s="1">
        <v>354.0434414746544</v>
      </c>
      <c r="L780" s="62">
        <v>2.1889400921658986</v>
      </c>
      <c r="M780" s="62">
        <v>4.5242105263157892</v>
      </c>
      <c r="N780" s="1">
        <v>7824.1767999999902</v>
      </c>
      <c r="O780" s="61">
        <v>0.10184093267067472</v>
      </c>
      <c r="P780" s="6">
        <v>924.62679999998795</v>
      </c>
      <c r="Q780" s="61">
        <v>1.2035113481114116E-2</v>
      </c>
      <c r="R780" s="64">
        <v>76</v>
      </c>
      <c r="S780" s="64">
        <v>74</v>
      </c>
      <c r="T780" s="64">
        <v>177</v>
      </c>
    </row>
    <row r="781" spans="1:20" x14ac:dyDescent="0.25">
      <c r="A781">
        <v>2023</v>
      </c>
      <c r="B781">
        <v>968160</v>
      </c>
      <c r="C781" t="s">
        <v>273</v>
      </c>
      <c r="D781" t="s">
        <v>433</v>
      </c>
      <c r="E781" t="s">
        <v>503</v>
      </c>
      <c r="F781" t="s">
        <v>15</v>
      </c>
      <c r="G781" s="23">
        <v>53</v>
      </c>
      <c r="H781" s="23">
        <v>90</v>
      </c>
      <c r="I781" s="23">
        <v>234</v>
      </c>
      <c r="J781" s="1">
        <v>10896.7688</v>
      </c>
      <c r="K781" s="1">
        <v>205.59941132075471</v>
      </c>
      <c r="L781" s="62">
        <v>1.6981132075471699</v>
      </c>
      <c r="M781" s="62">
        <v>2.6</v>
      </c>
      <c r="N781" s="1">
        <v>656.26879999999801</v>
      </c>
      <c r="O781" s="61">
        <v>6.0226000206593168E-2</v>
      </c>
      <c r="P781" s="6">
        <v>-1200.1012000000001</v>
      </c>
      <c r="Q781" s="61">
        <v>-0.11013367559014375</v>
      </c>
      <c r="R781" s="64">
        <v>202</v>
      </c>
      <c r="S781" s="64">
        <v>314</v>
      </c>
      <c r="T781" s="64">
        <v>389</v>
      </c>
    </row>
    <row r="782" spans="1:20" x14ac:dyDescent="0.25">
      <c r="A782">
        <v>2023</v>
      </c>
      <c r="B782">
        <v>969030</v>
      </c>
      <c r="C782" t="s">
        <v>404</v>
      </c>
      <c r="D782" t="s">
        <v>434</v>
      </c>
      <c r="E782" t="s">
        <v>523</v>
      </c>
      <c r="F782" t="s">
        <v>15</v>
      </c>
      <c r="G782" s="23">
        <v>40</v>
      </c>
      <c r="H782" s="23">
        <v>67</v>
      </c>
      <c r="I782" s="23">
        <v>189</v>
      </c>
      <c r="J782" s="1">
        <v>9840.8880000000008</v>
      </c>
      <c r="K782" s="1">
        <v>246.02220000000003</v>
      </c>
      <c r="L782" s="62">
        <v>1.675</v>
      </c>
      <c r="M782" s="62">
        <v>2.8208955223880596</v>
      </c>
      <c r="N782" s="1">
        <v>2307.6379999999999</v>
      </c>
      <c r="O782" s="61">
        <v>0.23449489517612634</v>
      </c>
      <c r="P782" s="6">
        <v>954.48800000000006</v>
      </c>
      <c r="Q782" s="61">
        <v>9.6992060066124111E-2</v>
      </c>
      <c r="R782" s="64">
        <v>216</v>
      </c>
      <c r="S782" s="64">
        <v>186</v>
      </c>
      <c r="T782" s="64">
        <v>173</v>
      </c>
    </row>
    <row r="783" spans="1:20" x14ac:dyDescent="0.25">
      <c r="A783">
        <v>2023</v>
      </c>
      <c r="B783">
        <v>970339</v>
      </c>
      <c r="C783" t="s">
        <v>275</v>
      </c>
      <c r="D783" t="s">
        <v>431</v>
      </c>
      <c r="E783" t="s">
        <v>515</v>
      </c>
      <c r="F783" t="s">
        <v>15</v>
      </c>
      <c r="G783" s="23">
        <v>44</v>
      </c>
      <c r="H783" s="23">
        <v>104</v>
      </c>
      <c r="I783" s="23">
        <v>285</v>
      </c>
      <c r="J783" s="1">
        <v>11991.32</v>
      </c>
      <c r="K783" s="1">
        <v>272.52999999999997</v>
      </c>
      <c r="L783" s="62">
        <v>2.3636363636363638</v>
      </c>
      <c r="M783" s="62">
        <v>2.7403846153846154</v>
      </c>
      <c r="N783" s="1">
        <v>3176.82</v>
      </c>
      <c r="O783" s="61">
        <v>0.26492663026255658</v>
      </c>
      <c r="P783" s="6">
        <v>1698.42</v>
      </c>
      <c r="Q783" s="61">
        <v>0.1416374510896215</v>
      </c>
      <c r="R783" s="64">
        <v>192</v>
      </c>
      <c r="S783" s="64">
        <v>149</v>
      </c>
      <c r="T783" s="64">
        <v>125</v>
      </c>
    </row>
    <row r="784" spans="1:20" x14ac:dyDescent="0.25">
      <c r="A784">
        <v>2023</v>
      </c>
      <c r="B784">
        <v>970419</v>
      </c>
      <c r="C784" t="s">
        <v>276</v>
      </c>
      <c r="D784" t="s">
        <v>431</v>
      </c>
      <c r="E784" t="s">
        <v>515</v>
      </c>
      <c r="F784" t="s">
        <v>15</v>
      </c>
      <c r="G784" s="23">
        <v>30</v>
      </c>
      <c r="H784" s="23">
        <v>48</v>
      </c>
      <c r="I784" s="23">
        <v>180</v>
      </c>
      <c r="J784" s="1">
        <v>9156.9599999999991</v>
      </c>
      <c r="K784" s="1">
        <v>305.23199999999997</v>
      </c>
      <c r="L784" s="62">
        <v>1.6</v>
      </c>
      <c r="M784" s="62">
        <v>3.75</v>
      </c>
      <c r="N784" s="1">
        <v>2047.46</v>
      </c>
      <c r="O784" s="61">
        <v>0.22359604060736316</v>
      </c>
      <c r="P784" s="6">
        <v>1064.6600000000001</v>
      </c>
      <c r="Q784" s="61">
        <v>0.11626784435009001</v>
      </c>
      <c r="R784" s="64">
        <v>230</v>
      </c>
      <c r="S784" s="64">
        <v>197</v>
      </c>
      <c r="T784" s="64">
        <v>163</v>
      </c>
    </row>
    <row r="785" spans="1:20" x14ac:dyDescent="0.25">
      <c r="A785">
        <v>2023</v>
      </c>
      <c r="B785">
        <v>972717</v>
      </c>
      <c r="C785" t="s">
        <v>405</v>
      </c>
      <c r="D785" t="s">
        <v>433</v>
      </c>
      <c r="E785" t="s">
        <v>504</v>
      </c>
      <c r="F785" t="s">
        <v>15</v>
      </c>
      <c r="G785" s="23">
        <v>48</v>
      </c>
      <c r="H785" s="23">
        <v>75</v>
      </c>
      <c r="I785" s="23">
        <v>179</v>
      </c>
      <c r="J785" s="1">
        <v>8421.7680000000091</v>
      </c>
      <c r="K785" s="1">
        <v>175.45350000000019</v>
      </c>
      <c r="L785" s="62">
        <v>1.5625</v>
      </c>
      <c r="M785" s="62">
        <v>2.3866666666666667</v>
      </c>
      <c r="N785" s="1">
        <v>1880.268</v>
      </c>
      <c r="O785" s="61">
        <v>0.22326285882014299</v>
      </c>
      <c r="P785" s="6">
        <v>206.268</v>
      </c>
      <c r="Q785" s="61">
        <v>2.4492244383839568E-2</v>
      </c>
      <c r="R785" s="64">
        <v>250</v>
      </c>
      <c r="S785" s="64">
        <v>210</v>
      </c>
      <c r="T785" s="64">
        <v>273</v>
      </c>
    </row>
    <row r="786" spans="1:20" x14ac:dyDescent="0.25">
      <c r="A786">
        <v>2023</v>
      </c>
      <c r="B786">
        <v>976942</v>
      </c>
      <c r="C786" t="s">
        <v>277</v>
      </c>
      <c r="D786" t="s">
        <v>434</v>
      </c>
      <c r="E786" t="s">
        <v>522</v>
      </c>
      <c r="F786" t="s">
        <v>15</v>
      </c>
      <c r="G786" s="23">
        <v>43</v>
      </c>
      <c r="H786" s="23">
        <v>83</v>
      </c>
      <c r="I786" s="23">
        <v>241</v>
      </c>
      <c r="J786" s="1">
        <v>12490.072</v>
      </c>
      <c r="K786" s="1">
        <v>290.46679069767441</v>
      </c>
      <c r="L786" s="62">
        <v>1.930232558139535</v>
      </c>
      <c r="M786" s="62">
        <v>2.9036144578313254</v>
      </c>
      <c r="N786" s="1">
        <v>2986.3220000000001</v>
      </c>
      <c r="O786" s="61">
        <v>0.23909565933647139</v>
      </c>
      <c r="P786" s="6">
        <v>1519.5719999999999</v>
      </c>
      <c r="Q786" s="61">
        <v>0.12166238913594732</v>
      </c>
      <c r="R786" s="64">
        <v>187</v>
      </c>
      <c r="S786" s="64">
        <v>154</v>
      </c>
      <c r="T786" s="64">
        <v>129</v>
      </c>
    </row>
    <row r="787" spans="1:20" x14ac:dyDescent="0.25">
      <c r="A787">
        <v>2023</v>
      </c>
      <c r="B787">
        <v>980507</v>
      </c>
      <c r="C787" t="s">
        <v>278</v>
      </c>
      <c r="D787" t="s">
        <v>434</v>
      </c>
      <c r="E787" t="s">
        <v>522</v>
      </c>
      <c r="F787" t="s">
        <v>15</v>
      </c>
      <c r="G787" s="23">
        <v>4</v>
      </c>
      <c r="H787" s="23">
        <v>7</v>
      </c>
      <c r="I787" s="23">
        <v>16</v>
      </c>
      <c r="J787" s="1">
        <v>1406.2719999999999</v>
      </c>
      <c r="K787" s="1">
        <v>351.56799999999998</v>
      </c>
      <c r="L787" s="62">
        <v>1.75</v>
      </c>
      <c r="M787" s="62">
        <v>2.2857142857142856</v>
      </c>
      <c r="N787" s="1">
        <v>142.77199999999999</v>
      </c>
      <c r="O787" s="61">
        <v>0.10152516725071679</v>
      </c>
      <c r="P787" s="6">
        <v>7.0720000000000702</v>
      </c>
      <c r="Q787" s="61">
        <v>5.0288991034451872E-3</v>
      </c>
      <c r="R787" s="64">
        <v>380</v>
      </c>
      <c r="S787" s="64">
        <v>379</v>
      </c>
      <c r="T787" s="64">
        <v>315</v>
      </c>
    </row>
    <row r="788" spans="1:20" x14ac:dyDescent="0.25">
      <c r="A788">
        <v>2023</v>
      </c>
      <c r="B788">
        <v>981931</v>
      </c>
      <c r="C788" t="s">
        <v>406</v>
      </c>
      <c r="D788" t="s">
        <v>435</v>
      </c>
      <c r="E788" t="s">
        <v>521</v>
      </c>
      <c r="F788" t="s">
        <v>15</v>
      </c>
      <c r="G788" s="23">
        <v>59</v>
      </c>
      <c r="H788" s="23">
        <v>141</v>
      </c>
      <c r="I788" s="23">
        <v>672</v>
      </c>
      <c r="J788" s="1">
        <v>28294.8472</v>
      </c>
      <c r="K788" s="1">
        <v>479.57368135593219</v>
      </c>
      <c r="L788" s="62">
        <v>2.3898305084745761</v>
      </c>
      <c r="M788" s="62">
        <v>4.7659574468085104</v>
      </c>
      <c r="N788" s="1">
        <v>5928.5972000000002</v>
      </c>
      <c r="O788" s="61">
        <v>0.20952921774392902</v>
      </c>
      <c r="P788" s="6">
        <v>3813.5772000000002</v>
      </c>
      <c r="Q788" s="61">
        <v>0.13477991851463331</v>
      </c>
      <c r="R788" s="64">
        <v>144</v>
      </c>
      <c r="S788" s="64">
        <v>103</v>
      </c>
      <c r="T788" s="64">
        <v>80</v>
      </c>
    </row>
    <row r="789" spans="1:20" x14ac:dyDescent="0.25">
      <c r="A789">
        <v>2023</v>
      </c>
      <c r="B789">
        <v>984391</v>
      </c>
      <c r="C789" t="s">
        <v>286</v>
      </c>
      <c r="D789" t="s">
        <v>430</v>
      </c>
      <c r="E789" t="s">
        <v>492</v>
      </c>
      <c r="F789" t="s">
        <v>15</v>
      </c>
      <c r="G789" s="23">
        <v>203</v>
      </c>
      <c r="H789" s="23">
        <v>439</v>
      </c>
      <c r="I789" s="23">
        <v>2572</v>
      </c>
      <c r="J789" s="1">
        <v>125625.6988</v>
      </c>
      <c r="K789" s="1">
        <v>618.84580689655172</v>
      </c>
      <c r="L789" s="62">
        <v>2.1625615763546797</v>
      </c>
      <c r="M789" s="62">
        <v>5.8587699316628701</v>
      </c>
      <c r="N789" s="1">
        <v>14570.4488</v>
      </c>
      <c r="O789" s="61">
        <v>0.11598302687411599</v>
      </c>
      <c r="P789" s="6">
        <v>7798.9488000000001</v>
      </c>
      <c r="Q789" s="61">
        <v>6.2080839147539132E-2</v>
      </c>
      <c r="R789" s="64">
        <v>44</v>
      </c>
      <c r="S789" s="64">
        <v>36</v>
      </c>
      <c r="T789" s="64">
        <v>37</v>
      </c>
    </row>
    <row r="790" spans="1:20" x14ac:dyDescent="0.25">
      <c r="A790">
        <v>2023</v>
      </c>
      <c r="B790">
        <v>984729</v>
      </c>
      <c r="C790" t="s">
        <v>389</v>
      </c>
      <c r="D790" t="s">
        <v>431</v>
      </c>
      <c r="E790" t="s">
        <v>515</v>
      </c>
      <c r="F790" t="s">
        <v>15</v>
      </c>
      <c r="G790" s="23">
        <v>38</v>
      </c>
      <c r="H790" s="23">
        <v>65</v>
      </c>
      <c r="I790" s="23">
        <v>128</v>
      </c>
      <c r="J790" s="1">
        <v>7098.9759999999997</v>
      </c>
      <c r="K790" s="1">
        <v>186.81515789473684</v>
      </c>
      <c r="L790" s="62">
        <v>1.7105263157894737</v>
      </c>
      <c r="M790" s="62">
        <v>1.9692307692307693</v>
      </c>
      <c r="N790" s="1">
        <v>1962.7260000000001</v>
      </c>
      <c r="O790" s="61">
        <v>0.27648015713815627</v>
      </c>
      <c r="P790" s="6">
        <v>713.77599999999995</v>
      </c>
      <c r="Q790" s="61">
        <v>0.10054633231609741</v>
      </c>
      <c r="R790" s="64">
        <v>267</v>
      </c>
      <c r="S790" s="64">
        <v>204</v>
      </c>
      <c r="T790" s="64">
        <v>200</v>
      </c>
    </row>
    <row r="791" spans="1:20" x14ac:dyDescent="0.25">
      <c r="A791">
        <v>2023</v>
      </c>
      <c r="B791">
        <v>988636</v>
      </c>
      <c r="C791" t="s">
        <v>279</v>
      </c>
      <c r="D791" t="s">
        <v>434</v>
      </c>
      <c r="E791" t="s">
        <v>522</v>
      </c>
      <c r="F791" t="s">
        <v>15</v>
      </c>
      <c r="G791" s="23">
        <v>27</v>
      </c>
      <c r="H791" s="23">
        <v>62</v>
      </c>
      <c r="I791" s="23">
        <v>167</v>
      </c>
      <c r="J791" s="1">
        <v>7237.0640000000003</v>
      </c>
      <c r="K791" s="1">
        <v>268.0394074074074</v>
      </c>
      <c r="L791" s="62">
        <v>2.2962962962962963</v>
      </c>
      <c r="M791" s="62">
        <v>2.693548387096774</v>
      </c>
      <c r="N791" s="1">
        <v>1883.5640000000001</v>
      </c>
      <c r="O791" s="61">
        <v>0.26026631794329858</v>
      </c>
      <c r="P791" s="6">
        <v>951.36400000000003</v>
      </c>
      <c r="Q791" s="61">
        <v>0.13145717655668099</v>
      </c>
      <c r="R791" s="64">
        <v>265</v>
      </c>
      <c r="S791" s="64">
        <v>208</v>
      </c>
      <c r="T791" s="64">
        <v>175</v>
      </c>
    </row>
    <row r="792" spans="1:20" x14ac:dyDescent="0.25">
      <c r="A792">
        <v>2023</v>
      </c>
      <c r="B792">
        <v>998761</v>
      </c>
      <c r="C792" t="s">
        <v>182</v>
      </c>
      <c r="D792" t="s">
        <v>432</v>
      </c>
      <c r="E792" t="s">
        <v>494</v>
      </c>
      <c r="F792" t="s">
        <v>15</v>
      </c>
      <c r="G792" s="23">
        <v>228</v>
      </c>
      <c r="H792" s="23">
        <v>1109</v>
      </c>
      <c r="I792" s="23">
        <v>5883</v>
      </c>
      <c r="J792" s="1">
        <v>223043.06049999999</v>
      </c>
      <c r="K792" s="1">
        <v>978.2590372807017</v>
      </c>
      <c r="L792" s="62">
        <v>4.8640350877192979</v>
      </c>
      <c r="M792" s="62">
        <v>5.3047790802524801</v>
      </c>
      <c r="N792" s="1">
        <v>8694.0604999999905</v>
      </c>
      <c r="O792" s="61">
        <v>3.8979291624273563E-2</v>
      </c>
      <c r="P792" s="6">
        <v>1226.56049999999</v>
      </c>
      <c r="Q792" s="61">
        <v>5.4992094228369414E-3</v>
      </c>
      <c r="R792" s="64">
        <v>17</v>
      </c>
      <c r="S792" s="64">
        <v>69</v>
      </c>
      <c r="T792" s="64">
        <v>148</v>
      </c>
    </row>
    <row r="793" spans="1:20" x14ac:dyDescent="0.25">
      <c r="A793">
        <v>2023</v>
      </c>
      <c r="B793">
        <v>998890</v>
      </c>
      <c r="C793" t="s">
        <v>280</v>
      </c>
      <c r="D793" t="s">
        <v>433</v>
      </c>
      <c r="E793" t="s">
        <v>519</v>
      </c>
      <c r="F793" t="s">
        <v>15</v>
      </c>
      <c r="G793" s="23">
        <v>8</v>
      </c>
      <c r="H793" s="23">
        <v>23</v>
      </c>
      <c r="I793" s="23">
        <v>63</v>
      </c>
      <c r="J793" s="1">
        <v>3091.4960000000001</v>
      </c>
      <c r="K793" s="1">
        <v>386.43700000000001</v>
      </c>
      <c r="L793" s="62">
        <v>2.875</v>
      </c>
      <c r="M793" s="62">
        <v>2.7391304347826089</v>
      </c>
      <c r="N793" s="1">
        <v>681.49599999999998</v>
      </c>
      <c r="O793" s="61">
        <v>0.22044214192740341</v>
      </c>
      <c r="P793" s="6">
        <v>389.89600000000002</v>
      </c>
      <c r="Q793" s="61">
        <v>0.12611887578052827</v>
      </c>
      <c r="R793" s="64">
        <v>340</v>
      </c>
      <c r="S793" s="64">
        <v>311</v>
      </c>
      <c r="T793" s="64">
        <v>239</v>
      </c>
    </row>
    <row r="794" spans="1:20" x14ac:dyDescent="0.25">
      <c r="A794" t="s">
        <v>564</v>
      </c>
      <c r="G794" s="23">
        <v>31358</v>
      </c>
      <c r="H794" s="23">
        <v>95674</v>
      </c>
      <c r="I794" s="23">
        <v>444581</v>
      </c>
      <c r="J794" s="1">
        <v>18603975.3134</v>
      </c>
      <c r="K794" s="1">
        <v>593.27684525161044</v>
      </c>
      <c r="L794" s="62">
        <v>3.051023662223356</v>
      </c>
      <c r="M794" s="62">
        <v>4.6468319501640991</v>
      </c>
      <c r="N794" s="1">
        <v>1912206.0633999996</v>
      </c>
      <c r="O794" s="61">
        <v>0.10278480976174394</v>
      </c>
      <c r="P794" s="6">
        <v>839342.22339999967</v>
      </c>
      <c r="Q794" s="61">
        <v>4.5116283442681281E-2</v>
      </c>
      <c r="R794" s="64">
        <v>206.88972431077696</v>
      </c>
      <c r="S794" s="64">
        <v>206.86967418546365</v>
      </c>
      <c r="T794" s="64">
        <v>206.3233082706767</v>
      </c>
    </row>
    <row r="795" spans="1:20" x14ac:dyDescent="0.25">
      <c r="A795">
        <v>2024</v>
      </c>
      <c r="B795">
        <v>104983</v>
      </c>
      <c r="C795" t="s">
        <v>14</v>
      </c>
      <c r="D795" t="s">
        <v>432</v>
      </c>
      <c r="E795" t="s">
        <v>498</v>
      </c>
      <c r="F795" t="s">
        <v>15</v>
      </c>
      <c r="G795" s="23">
        <v>46</v>
      </c>
      <c r="H795" s="23">
        <v>79</v>
      </c>
      <c r="I795" s="23">
        <v>169</v>
      </c>
      <c r="J795" s="1">
        <v>9605.0480000000007</v>
      </c>
      <c r="K795" s="1">
        <v>208.80539130434784</v>
      </c>
      <c r="L795" s="62">
        <v>1.7173913043478262</v>
      </c>
      <c r="M795" s="62">
        <v>2.1392405063291138</v>
      </c>
      <c r="N795" s="1">
        <v>2945.5479999999998</v>
      </c>
      <c r="O795" s="61">
        <v>0.30666666111403085</v>
      </c>
      <c r="P795" s="6">
        <v>1532.548</v>
      </c>
      <c r="Q795" s="61">
        <v>0.15955651653172373</v>
      </c>
      <c r="R795" s="64">
        <v>239</v>
      </c>
      <c r="S795" s="64">
        <v>211</v>
      </c>
      <c r="T795" s="64">
        <v>214</v>
      </c>
    </row>
    <row r="796" spans="1:20" x14ac:dyDescent="0.25">
      <c r="A796">
        <v>2024</v>
      </c>
      <c r="B796">
        <v>105021</v>
      </c>
      <c r="C796" t="s">
        <v>17</v>
      </c>
      <c r="D796" t="s">
        <v>433</v>
      </c>
      <c r="E796" t="s">
        <v>502</v>
      </c>
      <c r="F796" t="s">
        <v>15</v>
      </c>
      <c r="G796" s="23">
        <v>101</v>
      </c>
      <c r="H796" s="23">
        <v>309</v>
      </c>
      <c r="I796" s="23">
        <v>1539</v>
      </c>
      <c r="J796" s="1">
        <v>74945.7</v>
      </c>
      <c r="K796" s="1">
        <v>742.03663366336627</v>
      </c>
      <c r="L796" s="62">
        <v>3.0594059405940595</v>
      </c>
      <c r="M796" s="62">
        <v>4.9805825242718447</v>
      </c>
      <c r="N796" s="1">
        <v>12490.95</v>
      </c>
      <c r="O796" s="61">
        <v>0.16666666666666669</v>
      </c>
      <c r="P796" s="6">
        <v>8923.4500000000007</v>
      </c>
      <c r="Q796" s="61">
        <v>0.11906553678196349</v>
      </c>
      <c r="R796" s="64">
        <v>80</v>
      </c>
      <c r="S796" s="64">
        <v>75</v>
      </c>
      <c r="T796" s="64">
        <v>63</v>
      </c>
    </row>
    <row r="797" spans="1:20" x14ac:dyDescent="0.25">
      <c r="A797">
        <v>2024</v>
      </c>
      <c r="B797">
        <v>105397</v>
      </c>
      <c r="C797" t="s">
        <v>300</v>
      </c>
      <c r="D797" t="s">
        <v>434</v>
      </c>
      <c r="E797" t="s">
        <v>522</v>
      </c>
      <c r="F797" t="s">
        <v>15</v>
      </c>
      <c r="G797" s="23">
        <v>39</v>
      </c>
      <c r="H797" s="23">
        <v>48</v>
      </c>
      <c r="I797" s="23">
        <v>127</v>
      </c>
      <c r="J797" s="1">
        <v>6557.38400000001</v>
      </c>
      <c r="K797" s="1">
        <v>168.13805128205155</v>
      </c>
      <c r="L797" s="62">
        <v>1.2307692307692308</v>
      </c>
      <c r="M797" s="62">
        <v>2.6458333333333335</v>
      </c>
      <c r="N797" s="1">
        <v>1960.884</v>
      </c>
      <c r="O797" s="61">
        <v>0.29903449302343693</v>
      </c>
      <c r="P797" s="6">
        <v>699.08400000000097</v>
      </c>
      <c r="Q797" s="61">
        <v>0.10661019699319117</v>
      </c>
      <c r="R797" s="64">
        <v>293</v>
      </c>
      <c r="S797" s="64">
        <v>268</v>
      </c>
      <c r="T797" s="64">
        <v>292</v>
      </c>
    </row>
    <row r="798" spans="1:20" x14ac:dyDescent="0.25">
      <c r="A798">
        <v>2024</v>
      </c>
      <c r="B798">
        <v>106224</v>
      </c>
      <c r="C798" t="s">
        <v>393</v>
      </c>
      <c r="D798" t="s">
        <v>433</v>
      </c>
      <c r="E798" t="s">
        <v>503</v>
      </c>
      <c r="F798" t="s">
        <v>15</v>
      </c>
      <c r="G798" s="23">
        <v>110</v>
      </c>
      <c r="H798" s="23">
        <v>390</v>
      </c>
      <c r="I798" s="23">
        <v>1798</v>
      </c>
      <c r="J798" s="1">
        <v>79597.013999999996</v>
      </c>
      <c r="K798" s="1">
        <v>723.60921818181816</v>
      </c>
      <c r="L798" s="62">
        <v>3.5454545454545454</v>
      </c>
      <c r="M798" s="62">
        <v>4.6102564102564099</v>
      </c>
      <c r="N798" s="1">
        <v>15644.013999999999</v>
      </c>
      <c r="O798" s="61">
        <v>0.19654021192302515</v>
      </c>
      <c r="P798" s="6">
        <v>11702.714</v>
      </c>
      <c r="Q798" s="61">
        <v>0.1470245353676207</v>
      </c>
      <c r="R798" s="64">
        <v>76</v>
      </c>
      <c r="S798" s="64">
        <v>60</v>
      </c>
      <c r="T798" s="64">
        <v>48</v>
      </c>
    </row>
    <row r="799" spans="1:20" x14ac:dyDescent="0.25">
      <c r="A799">
        <v>2024</v>
      </c>
      <c r="B799">
        <v>107439</v>
      </c>
      <c r="C799" t="s">
        <v>2</v>
      </c>
      <c r="D799" t="s">
        <v>432</v>
      </c>
      <c r="E799" t="s">
        <v>497</v>
      </c>
      <c r="F799" t="s">
        <v>4</v>
      </c>
      <c r="G799" s="23">
        <v>628</v>
      </c>
      <c r="H799" s="23">
        <v>1594</v>
      </c>
      <c r="I799" s="23">
        <v>5446</v>
      </c>
      <c r="J799" s="1">
        <v>221773.52400000099</v>
      </c>
      <c r="K799" s="1">
        <v>353.14255414012899</v>
      </c>
      <c r="L799" s="62">
        <v>2.5382165605095541</v>
      </c>
      <c r="M799" s="62">
        <v>3.4165621079046424</v>
      </c>
      <c r="N799" s="1">
        <v>16657.274000000001</v>
      </c>
      <c r="O799" s="61">
        <v>7.510938952297988E-2</v>
      </c>
      <c r="P799" s="6">
        <v>-3817.0260000000198</v>
      </c>
      <c r="Q799" s="61">
        <v>-1.7211369198426061E-2</v>
      </c>
      <c r="R799" s="64">
        <v>20</v>
      </c>
      <c r="S799" s="64">
        <v>51</v>
      </c>
      <c r="T799" s="64">
        <v>414</v>
      </c>
    </row>
    <row r="800" spans="1:20" x14ac:dyDescent="0.25">
      <c r="A800">
        <v>2024</v>
      </c>
      <c r="B800">
        <v>110765</v>
      </c>
      <c r="C800" t="s">
        <v>18</v>
      </c>
      <c r="D800" t="s">
        <v>433</v>
      </c>
      <c r="E800" t="s">
        <v>502</v>
      </c>
      <c r="F800" t="s">
        <v>15</v>
      </c>
      <c r="G800" s="23">
        <v>114</v>
      </c>
      <c r="H800" s="23">
        <v>441</v>
      </c>
      <c r="I800" s="23">
        <v>1954</v>
      </c>
      <c r="J800" s="1">
        <v>88411.192800000004</v>
      </c>
      <c r="K800" s="1">
        <v>775.53677894736848</v>
      </c>
      <c r="L800" s="62">
        <v>3.8684210526315788</v>
      </c>
      <c r="M800" s="62">
        <v>4.4308390022675734</v>
      </c>
      <c r="N800" s="1">
        <v>15607.192800000001</v>
      </c>
      <c r="O800" s="61">
        <v>0.17652960338750232</v>
      </c>
      <c r="P800" s="6">
        <v>11480.692800000001</v>
      </c>
      <c r="Q800" s="61">
        <v>0.12985564877482345</v>
      </c>
      <c r="R800" s="64">
        <v>67</v>
      </c>
      <c r="S800" s="64">
        <v>62</v>
      </c>
      <c r="T800" s="64">
        <v>50</v>
      </c>
    </row>
    <row r="801" spans="1:20" x14ac:dyDescent="0.25">
      <c r="A801">
        <v>2024</v>
      </c>
      <c r="B801">
        <v>114251</v>
      </c>
      <c r="C801" t="s">
        <v>19</v>
      </c>
      <c r="D801" t="s">
        <v>430</v>
      </c>
      <c r="E801" t="s">
        <v>518</v>
      </c>
      <c r="F801" t="s">
        <v>15</v>
      </c>
      <c r="G801" s="23">
        <v>4</v>
      </c>
      <c r="H801" s="23">
        <v>5</v>
      </c>
      <c r="I801" s="23">
        <v>5</v>
      </c>
      <c r="J801" s="1">
        <v>247.96</v>
      </c>
      <c r="K801" s="1">
        <v>61.99</v>
      </c>
      <c r="L801" s="62">
        <v>1.25</v>
      </c>
      <c r="M801" s="62">
        <v>1</v>
      </c>
      <c r="N801" s="1">
        <v>74.959999999999994</v>
      </c>
      <c r="O801" s="61">
        <v>0.3023068236812389</v>
      </c>
      <c r="P801" s="6">
        <v>-54.54</v>
      </c>
      <c r="Q801" s="61">
        <v>-0.21995483142442329</v>
      </c>
      <c r="R801" s="64">
        <v>411</v>
      </c>
      <c r="S801" s="64">
        <v>405</v>
      </c>
      <c r="T801" s="64">
        <v>380</v>
      </c>
    </row>
    <row r="802" spans="1:20" x14ac:dyDescent="0.25">
      <c r="A802">
        <v>2024</v>
      </c>
      <c r="B802">
        <v>116138</v>
      </c>
      <c r="C802" t="s">
        <v>46</v>
      </c>
      <c r="D802" t="s">
        <v>433</v>
      </c>
      <c r="E802" t="s">
        <v>504</v>
      </c>
      <c r="F802" t="s">
        <v>4</v>
      </c>
      <c r="G802" s="23">
        <v>302</v>
      </c>
      <c r="H802" s="23">
        <v>939</v>
      </c>
      <c r="I802" s="23">
        <v>4229</v>
      </c>
      <c r="J802" s="1">
        <v>182934.94500000001</v>
      </c>
      <c r="K802" s="1">
        <v>605.74485099337755</v>
      </c>
      <c r="L802" s="62">
        <v>3.1092715231788079</v>
      </c>
      <c r="M802" s="62">
        <v>4.5037273695420659</v>
      </c>
      <c r="N802" s="1">
        <v>22465.695</v>
      </c>
      <c r="O802" s="61">
        <v>0.12280701754385964</v>
      </c>
      <c r="P802" s="6">
        <v>12121.875</v>
      </c>
      <c r="Q802" s="61">
        <v>6.6263310161981351E-2</v>
      </c>
      <c r="R802" s="64">
        <v>30</v>
      </c>
      <c r="S802" s="64">
        <v>35</v>
      </c>
      <c r="T802" s="64">
        <v>43</v>
      </c>
    </row>
    <row r="803" spans="1:20" x14ac:dyDescent="0.25">
      <c r="A803">
        <v>2024</v>
      </c>
      <c r="B803">
        <v>117127</v>
      </c>
      <c r="C803" t="s">
        <v>297</v>
      </c>
      <c r="D803" t="s">
        <v>430</v>
      </c>
      <c r="E803" t="s">
        <v>518</v>
      </c>
      <c r="F803" t="s">
        <v>15</v>
      </c>
      <c r="G803" s="23">
        <v>26</v>
      </c>
      <c r="H803" s="23">
        <v>75</v>
      </c>
      <c r="I803" s="23">
        <v>412</v>
      </c>
      <c r="J803" s="1">
        <v>20844.704000000002</v>
      </c>
      <c r="K803" s="1">
        <v>801.71938461538468</v>
      </c>
      <c r="L803" s="62">
        <v>2.8846153846153846</v>
      </c>
      <c r="M803" s="62">
        <v>5.4933333333333332</v>
      </c>
      <c r="N803" s="1">
        <v>7461.7039999999997</v>
      </c>
      <c r="O803" s="61">
        <v>0.35796641679344543</v>
      </c>
      <c r="P803" s="6">
        <v>6573.7539999999999</v>
      </c>
      <c r="Q803" s="61">
        <v>0.31536806663217665</v>
      </c>
      <c r="R803" s="64">
        <v>163</v>
      </c>
      <c r="S803" s="64">
        <v>118</v>
      </c>
      <c r="T803" s="64">
        <v>87</v>
      </c>
    </row>
    <row r="804" spans="1:20" x14ac:dyDescent="0.25">
      <c r="A804">
        <v>2024</v>
      </c>
      <c r="B804">
        <v>119707</v>
      </c>
      <c r="C804" t="s">
        <v>20</v>
      </c>
      <c r="D804" t="s">
        <v>435</v>
      </c>
      <c r="E804" t="s">
        <v>525</v>
      </c>
      <c r="F804" t="s">
        <v>15</v>
      </c>
      <c r="G804" s="23">
        <v>19</v>
      </c>
      <c r="H804" s="23">
        <v>54</v>
      </c>
      <c r="I804" s="23">
        <v>160</v>
      </c>
      <c r="J804" s="1">
        <v>6980.32</v>
      </c>
      <c r="K804" s="1">
        <v>367.38526315789471</v>
      </c>
      <c r="L804" s="62">
        <v>2.8421052631578947</v>
      </c>
      <c r="M804" s="62">
        <v>2.9629629629629628</v>
      </c>
      <c r="N804" s="1">
        <v>1983.57</v>
      </c>
      <c r="O804" s="61">
        <v>0.28416605542439316</v>
      </c>
      <c r="P804" s="6">
        <v>1335.74</v>
      </c>
      <c r="Q804" s="61">
        <v>0.19135798931854128</v>
      </c>
      <c r="R804" s="64">
        <v>287</v>
      </c>
      <c r="S804" s="64">
        <v>265</v>
      </c>
      <c r="T804" s="64">
        <v>232</v>
      </c>
    </row>
    <row r="805" spans="1:20" x14ac:dyDescent="0.25">
      <c r="A805">
        <v>2024</v>
      </c>
      <c r="B805">
        <v>122003</v>
      </c>
      <c r="C805" t="s">
        <v>22</v>
      </c>
      <c r="D805" t="s">
        <v>433</v>
      </c>
      <c r="E805" t="s">
        <v>519</v>
      </c>
      <c r="F805" t="s">
        <v>15</v>
      </c>
      <c r="G805" s="23">
        <v>3</v>
      </c>
      <c r="H805" s="23">
        <v>17</v>
      </c>
      <c r="I805" s="23">
        <v>32</v>
      </c>
      <c r="J805" s="1">
        <v>1742.944</v>
      </c>
      <c r="K805" s="1">
        <v>580.98133333333328</v>
      </c>
      <c r="L805" s="62">
        <v>5.666666666666667</v>
      </c>
      <c r="M805" s="62">
        <v>1.8823529411764706</v>
      </c>
      <c r="N805" s="1">
        <v>518.69399999999996</v>
      </c>
      <c r="O805" s="61">
        <v>0.29759648043769621</v>
      </c>
      <c r="P805" s="6">
        <v>405.09399999999999</v>
      </c>
      <c r="Q805" s="61">
        <v>0.23241940073806158</v>
      </c>
      <c r="R805" s="64">
        <v>384</v>
      </c>
      <c r="S805" s="64">
        <v>376</v>
      </c>
      <c r="T805" s="64">
        <v>323</v>
      </c>
    </row>
    <row r="806" spans="1:20" x14ac:dyDescent="0.25">
      <c r="A806">
        <v>2024</v>
      </c>
      <c r="B806">
        <v>122095</v>
      </c>
      <c r="C806" t="s">
        <v>472</v>
      </c>
      <c r="D806" t="s">
        <v>434</v>
      </c>
      <c r="E806" t="s">
        <v>526</v>
      </c>
      <c r="F806" t="s">
        <v>4</v>
      </c>
      <c r="G806" s="23">
        <v>467</v>
      </c>
      <c r="H806" s="23">
        <v>1538</v>
      </c>
      <c r="I806" s="23">
        <v>6413</v>
      </c>
      <c r="J806" s="1">
        <v>253186.72200000001</v>
      </c>
      <c r="K806" s="1">
        <v>542.15572162740898</v>
      </c>
      <c r="L806" s="62">
        <v>3.2933618843683083</v>
      </c>
      <c r="M806" s="62">
        <v>4.1697009102730815</v>
      </c>
      <c r="N806" s="1">
        <v>14116.972</v>
      </c>
      <c r="O806" s="61">
        <v>5.5757157754899957E-2</v>
      </c>
      <c r="P806" s="6">
        <v>-1477.76800000002</v>
      </c>
      <c r="Q806" s="61">
        <v>-5.836672588225302E-3</v>
      </c>
      <c r="R806" s="64">
        <v>14</v>
      </c>
      <c r="S806" s="64">
        <v>66</v>
      </c>
      <c r="T806" s="64">
        <v>410</v>
      </c>
    </row>
    <row r="807" spans="1:20" x14ac:dyDescent="0.25">
      <c r="A807">
        <v>2024</v>
      </c>
      <c r="B807">
        <v>123654</v>
      </c>
      <c r="C807" t="s">
        <v>289</v>
      </c>
      <c r="D807" t="s">
        <v>430</v>
      </c>
      <c r="E807" t="s">
        <v>507</v>
      </c>
      <c r="F807" t="s">
        <v>15</v>
      </c>
      <c r="G807" s="23">
        <v>181</v>
      </c>
      <c r="H807" s="23">
        <v>638</v>
      </c>
      <c r="I807" s="23">
        <v>3627</v>
      </c>
      <c r="J807" s="1">
        <v>155260.7745</v>
      </c>
      <c r="K807" s="1">
        <v>857.79433425414368</v>
      </c>
      <c r="L807" s="62">
        <v>3.5248618784530388</v>
      </c>
      <c r="M807" s="62">
        <v>5.6849529780564261</v>
      </c>
      <c r="N807" s="1">
        <v>24143.0245</v>
      </c>
      <c r="O807" s="61">
        <v>0.15549983296006295</v>
      </c>
      <c r="P807" s="6">
        <v>17847.824499999999</v>
      </c>
      <c r="Q807" s="61">
        <v>0.11495385461960322</v>
      </c>
      <c r="R807" s="64">
        <v>38</v>
      </c>
      <c r="S807" s="64">
        <v>31</v>
      </c>
      <c r="T807" s="64">
        <v>25</v>
      </c>
    </row>
    <row r="808" spans="1:20" x14ac:dyDescent="0.25">
      <c r="A808">
        <v>2024</v>
      </c>
      <c r="B808">
        <v>126102</v>
      </c>
      <c r="C808" t="s">
        <v>24</v>
      </c>
      <c r="D808" t="s">
        <v>433</v>
      </c>
      <c r="E808" t="s">
        <v>519</v>
      </c>
      <c r="F808" t="s">
        <v>15</v>
      </c>
      <c r="G808" s="23">
        <v>15</v>
      </c>
      <c r="H808" s="23">
        <v>24</v>
      </c>
      <c r="I808" s="23">
        <v>60</v>
      </c>
      <c r="J808" s="1">
        <v>3673.92</v>
      </c>
      <c r="K808" s="1">
        <v>244.928</v>
      </c>
      <c r="L808" s="62">
        <v>1.6</v>
      </c>
      <c r="M808" s="62">
        <v>2.5</v>
      </c>
      <c r="N808" s="1">
        <v>1155.92</v>
      </c>
      <c r="O808" s="61">
        <v>0.31462851667973174</v>
      </c>
      <c r="P808" s="6">
        <v>649.52</v>
      </c>
      <c r="Q808" s="61">
        <v>0.17679209128124726</v>
      </c>
      <c r="R808" s="64">
        <v>344</v>
      </c>
      <c r="S808" s="64">
        <v>322</v>
      </c>
      <c r="T808" s="64">
        <v>298</v>
      </c>
    </row>
    <row r="809" spans="1:20" x14ac:dyDescent="0.25">
      <c r="A809">
        <v>2024</v>
      </c>
      <c r="B809">
        <v>126747</v>
      </c>
      <c r="C809" t="s">
        <v>299</v>
      </c>
      <c r="D809" t="s">
        <v>430</v>
      </c>
      <c r="E809" t="s">
        <v>518</v>
      </c>
      <c r="F809" t="s">
        <v>15</v>
      </c>
      <c r="G809" s="23">
        <v>45</v>
      </c>
      <c r="H809" s="23">
        <v>127</v>
      </c>
      <c r="I809" s="23">
        <v>653</v>
      </c>
      <c r="J809" s="1">
        <v>34364.375999999997</v>
      </c>
      <c r="K809" s="1">
        <v>763.65279999999996</v>
      </c>
      <c r="L809" s="62">
        <v>2.8222222222222224</v>
      </c>
      <c r="M809" s="62">
        <v>5.1417322834645667</v>
      </c>
      <c r="N809" s="1">
        <v>11098.126</v>
      </c>
      <c r="O809" s="61">
        <v>0.32295438741561905</v>
      </c>
      <c r="P809" s="6">
        <v>9566.1759999999995</v>
      </c>
      <c r="Q809" s="61">
        <v>0.27837479138279714</v>
      </c>
      <c r="R809" s="64">
        <v>135</v>
      </c>
      <c r="S809" s="64">
        <v>82</v>
      </c>
      <c r="T809" s="64">
        <v>61</v>
      </c>
    </row>
    <row r="810" spans="1:20" x14ac:dyDescent="0.25">
      <c r="A810">
        <v>2024</v>
      </c>
      <c r="B810">
        <v>127511</v>
      </c>
      <c r="C810" t="s">
        <v>25</v>
      </c>
      <c r="D810" t="s">
        <v>433</v>
      </c>
      <c r="E810" t="s">
        <v>519</v>
      </c>
      <c r="F810" t="s">
        <v>15</v>
      </c>
      <c r="G810" s="23">
        <v>28</v>
      </c>
      <c r="H810" s="23">
        <v>46</v>
      </c>
      <c r="I810" s="23">
        <v>127</v>
      </c>
      <c r="J810" s="1">
        <v>6122.9840000000004</v>
      </c>
      <c r="K810" s="1">
        <v>218.67800000000003</v>
      </c>
      <c r="L810" s="62">
        <v>1.6428571428571428</v>
      </c>
      <c r="M810" s="62">
        <v>2.7608695652173911</v>
      </c>
      <c r="N810" s="1">
        <v>1777.9839999999999</v>
      </c>
      <c r="O810" s="61">
        <v>0.29037867810858231</v>
      </c>
      <c r="P810" s="6">
        <v>831.38400000000104</v>
      </c>
      <c r="Q810" s="61">
        <v>0.13578085456372269</v>
      </c>
      <c r="R810" s="64">
        <v>296</v>
      </c>
      <c r="S810" s="64">
        <v>280</v>
      </c>
      <c r="T810" s="64">
        <v>281</v>
      </c>
    </row>
    <row r="811" spans="1:20" x14ac:dyDescent="0.25">
      <c r="A811">
        <v>2024</v>
      </c>
      <c r="B811">
        <v>128453</v>
      </c>
      <c r="C811" t="s">
        <v>137</v>
      </c>
      <c r="D811" t="s">
        <v>431</v>
      </c>
      <c r="E811" t="s">
        <v>501</v>
      </c>
      <c r="F811" t="s">
        <v>4</v>
      </c>
      <c r="G811" s="23">
        <v>454</v>
      </c>
      <c r="H811" s="23">
        <v>1059</v>
      </c>
      <c r="I811" s="23">
        <v>4053</v>
      </c>
      <c r="J811" s="1">
        <v>178139.75</v>
      </c>
      <c r="K811" s="1">
        <v>392.37830396475772</v>
      </c>
      <c r="L811" s="62">
        <v>2.3325991189427313</v>
      </c>
      <c r="M811" s="62">
        <v>3.8271954674220963</v>
      </c>
      <c r="N811" s="1">
        <v>24571</v>
      </c>
      <c r="O811" s="61">
        <v>0.13793103448275862</v>
      </c>
      <c r="P811" s="6">
        <v>9528.0799999999908</v>
      </c>
      <c r="Q811" s="61">
        <v>5.3486546377212223E-2</v>
      </c>
      <c r="R811" s="64">
        <v>33</v>
      </c>
      <c r="S811" s="64">
        <v>27</v>
      </c>
      <c r="T811" s="64">
        <v>62</v>
      </c>
    </row>
    <row r="812" spans="1:20" x14ac:dyDescent="0.25">
      <c r="A812">
        <v>2024</v>
      </c>
      <c r="B812">
        <v>129543</v>
      </c>
      <c r="C812" t="s">
        <v>26</v>
      </c>
      <c r="D812" t="s">
        <v>432</v>
      </c>
      <c r="E812" t="s">
        <v>498</v>
      </c>
      <c r="F812" t="s">
        <v>15</v>
      </c>
      <c r="G812" s="23">
        <v>9</v>
      </c>
      <c r="H812" s="23">
        <v>28</v>
      </c>
      <c r="I812" s="23">
        <v>115</v>
      </c>
      <c r="J812" s="1">
        <v>6977.48</v>
      </c>
      <c r="K812" s="1">
        <v>775.27555555555546</v>
      </c>
      <c r="L812" s="62">
        <v>3.1111111111111112</v>
      </c>
      <c r="M812" s="62">
        <v>4.1071428571428568</v>
      </c>
      <c r="N812" s="1">
        <v>1812.73</v>
      </c>
      <c r="O812" s="61">
        <v>0.25979723338511901</v>
      </c>
      <c r="P812" s="6">
        <v>1524.21</v>
      </c>
      <c r="Q812" s="61">
        <v>0.21844706111662093</v>
      </c>
      <c r="R812" s="64">
        <v>288</v>
      </c>
      <c r="S812" s="64">
        <v>275</v>
      </c>
      <c r="T812" s="64">
        <v>215</v>
      </c>
    </row>
    <row r="813" spans="1:20" x14ac:dyDescent="0.25">
      <c r="A813">
        <v>2024</v>
      </c>
      <c r="B813">
        <v>130897</v>
      </c>
      <c r="C813" t="s">
        <v>301</v>
      </c>
      <c r="D813" t="s">
        <v>430</v>
      </c>
      <c r="E813" t="s">
        <v>518</v>
      </c>
      <c r="F813" t="s">
        <v>15</v>
      </c>
      <c r="G813" s="23">
        <v>4</v>
      </c>
      <c r="H813" s="23">
        <v>6</v>
      </c>
      <c r="I813" s="23">
        <v>15</v>
      </c>
      <c r="J813" s="1">
        <v>991.88</v>
      </c>
      <c r="K813" s="1">
        <v>247.97</v>
      </c>
      <c r="L813" s="62">
        <v>1.5</v>
      </c>
      <c r="M813" s="62">
        <v>2.5</v>
      </c>
      <c r="N813" s="1">
        <v>421.88</v>
      </c>
      <c r="O813" s="61">
        <v>0.42533370972295037</v>
      </c>
      <c r="P813" s="6">
        <v>291.27999999999997</v>
      </c>
      <c r="Q813" s="61">
        <v>0.29366455619631404</v>
      </c>
      <c r="R813" s="64">
        <v>405</v>
      </c>
      <c r="S813" s="64">
        <v>386</v>
      </c>
      <c r="T813" s="64">
        <v>332</v>
      </c>
    </row>
    <row r="814" spans="1:20" x14ac:dyDescent="0.25">
      <c r="A814">
        <v>2024</v>
      </c>
      <c r="B814">
        <v>131289</v>
      </c>
      <c r="C814" t="s">
        <v>364</v>
      </c>
      <c r="D814" t="s">
        <v>432</v>
      </c>
      <c r="E814" t="s">
        <v>500</v>
      </c>
      <c r="F814" t="s">
        <v>15</v>
      </c>
      <c r="G814" s="23">
        <v>43</v>
      </c>
      <c r="H814" s="23">
        <v>136</v>
      </c>
      <c r="I814" s="23">
        <v>589</v>
      </c>
      <c r="J814" s="1">
        <v>33827.31</v>
      </c>
      <c r="K814" s="1">
        <v>786.6816279069767</v>
      </c>
      <c r="L814" s="62">
        <v>3.1627906976744184</v>
      </c>
      <c r="M814" s="62">
        <v>4.3308823529411766</v>
      </c>
      <c r="N814" s="1">
        <v>8200.56</v>
      </c>
      <c r="O814" s="61">
        <v>0.24242424242424243</v>
      </c>
      <c r="P814" s="6">
        <v>6819.48</v>
      </c>
      <c r="Q814" s="61">
        <v>0.20159687542402868</v>
      </c>
      <c r="R814" s="64">
        <v>137</v>
      </c>
      <c r="S814" s="64">
        <v>109</v>
      </c>
      <c r="T814" s="64">
        <v>84</v>
      </c>
    </row>
    <row r="815" spans="1:20" x14ac:dyDescent="0.25">
      <c r="A815">
        <v>2024</v>
      </c>
      <c r="B815">
        <v>133279</v>
      </c>
      <c r="C815" t="s">
        <v>27</v>
      </c>
      <c r="D815" t="s">
        <v>431</v>
      </c>
      <c r="E815" t="s">
        <v>515</v>
      </c>
      <c r="F815" t="s">
        <v>15</v>
      </c>
      <c r="G815" s="23">
        <v>23</v>
      </c>
      <c r="H815" s="23">
        <v>23</v>
      </c>
      <c r="I815" s="23">
        <v>68</v>
      </c>
      <c r="J815" s="1">
        <v>3599.4560000000001</v>
      </c>
      <c r="K815" s="1">
        <v>156.49808695652175</v>
      </c>
      <c r="L815" s="62">
        <v>1</v>
      </c>
      <c r="M815" s="62">
        <v>2.9565217391304346</v>
      </c>
      <c r="N815" s="1">
        <v>860.20600000000002</v>
      </c>
      <c r="O815" s="61">
        <v>0.23898222398051261</v>
      </c>
      <c r="P815" s="6">
        <v>147.20599999999999</v>
      </c>
      <c r="Q815" s="61">
        <v>4.0896735506698784E-2</v>
      </c>
      <c r="R815" s="64">
        <v>347</v>
      </c>
      <c r="S815" s="64">
        <v>348</v>
      </c>
      <c r="T815" s="64">
        <v>359</v>
      </c>
    </row>
    <row r="816" spans="1:20" x14ac:dyDescent="0.25">
      <c r="A816">
        <v>2024</v>
      </c>
      <c r="B816">
        <v>135228</v>
      </c>
      <c r="C816" t="s">
        <v>303</v>
      </c>
      <c r="D816" t="s">
        <v>435</v>
      </c>
      <c r="E816" t="s">
        <v>525</v>
      </c>
      <c r="F816" t="s">
        <v>15</v>
      </c>
      <c r="G816" s="23">
        <v>3</v>
      </c>
      <c r="H816" s="23">
        <v>3</v>
      </c>
      <c r="I816" s="23">
        <v>6</v>
      </c>
      <c r="J816" s="1">
        <v>161.55199999999999</v>
      </c>
      <c r="K816" s="1">
        <v>53.850666666666662</v>
      </c>
      <c r="L816" s="62">
        <v>1</v>
      </c>
      <c r="M816" s="62">
        <v>2</v>
      </c>
      <c r="N816" s="1">
        <v>70.052000000000007</v>
      </c>
      <c r="O816" s="61">
        <v>0.43361889670199077</v>
      </c>
      <c r="P816" s="6">
        <v>-26.248000000000001</v>
      </c>
      <c r="Q816" s="61">
        <v>-0.16247400217886501</v>
      </c>
      <c r="R816" s="64">
        <v>413</v>
      </c>
      <c r="S816" s="64">
        <v>406</v>
      </c>
      <c r="T816" s="64">
        <v>379</v>
      </c>
    </row>
    <row r="817" spans="1:20" x14ac:dyDescent="0.25">
      <c r="A817">
        <v>2024</v>
      </c>
      <c r="B817">
        <v>135718</v>
      </c>
      <c r="C817" t="s">
        <v>302</v>
      </c>
      <c r="D817" t="s">
        <v>431</v>
      </c>
      <c r="E817" t="s">
        <v>501</v>
      </c>
      <c r="F817" t="s">
        <v>15</v>
      </c>
      <c r="G817" s="23">
        <v>65</v>
      </c>
      <c r="H817" s="23">
        <v>100</v>
      </c>
      <c r="I817" s="23">
        <v>587</v>
      </c>
      <c r="J817" s="1">
        <v>23526.813600000001</v>
      </c>
      <c r="K817" s="1">
        <v>361.95097846153845</v>
      </c>
      <c r="L817" s="62">
        <v>1.5384615384615385</v>
      </c>
      <c r="M817" s="62">
        <v>5.87</v>
      </c>
      <c r="N817" s="1">
        <v>5533.3136000000004</v>
      </c>
      <c r="O817" s="61">
        <v>0.23519179834875728</v>
      </c>
      <c r="P817" s="6">
        <v>3483.7936</v>
      </c>
      <c r="Q817" s="61">
        <v>0.14807757902243079</v>
      </c>
      <c r="R817" s="64">
        <v>154</v>
      </c>
      <c r="S817" s="64">
        <v>148</v>
      </c>
      <c r="T817" s="64">
        <v>136</v>
      </c>
    </row>
    <row r="818" spans="1:20" x14ac:dyDescent="0.25">
      <c r="A818">
        <v>2024</v>
      </c>
      <c r="B818">
        <v>136833</v>
      </c>
      <c r="C818" t="s">
        <v>28</v>
      </c>
      <c r="D818" t="s">
        <v>430</v>
      </c>
      <c r="E818" t="s">
        <v>518</v>
      </c>
      <c r="F818" t="s">
        <v>15</v>
      </c>
      <c r="G818" s="23">
        <v>48</v>
      </c>
      <c r="H818" s="23">
        <v>105</v>
      </c>
      <c r="I818" s="23">
        <v>274</v>
      </c>
      <c r="J818" s="1">
        <v>13206.608</v>
      </c>
      <c r="K818" s="1">
        <v>275.13766666666669</v>
      </c>
      <c r="L818" s="62">
        <v>2.1875</v>
      </c>
      <c r="M818" s="62">
        <v>2.6095238095238096</v>
      </c>
      <c r="N818" s="1">
        <v>4241.6080000000002</v>
      </c>
      <c r="O818" s="61">
        <v>0.32117315816445829</v>
      </c>
      <c r="P818" s="6">
        <v>2639.2080000000001</v>
      </c>
      <c r="Q818" s="61">
        <v>0.19983995890542069</v>
      </c>
      <c r="R818" s="64">
        <v>194</v>
      </c>
      <c r="S818" s="64">
        <v>172</v>
      </c>
      <c r="T818" s="64">
        <v>154</v>
      </c>
    </row>
    <row r="819" spans="1:20" x14ac:dyDescent="0.25">
      <c r="A819">
        <v>2024</v>
      </c>
      <c r="B819">
        <v>141109</v>
      </c>
      <c r="C819" t="s">
        <v>29</v>
      </c>
      <c r="D819" t="s">
        <v>430</v>
      </c>
      <c r="E819" t="s">
        <v>512</v>
      </c>
      <c r="F819" t="s">
        <v>15</v>
      </c>
      <c r="G819" s="23">
        <v>86</v>
      </c>
      <c r="H819" s="23">
        <v>325</v>
      </c>
      <c r="I819" s="23">
        <v>1455</v>
      </c>
      <c r="J819" s="1">
        <v>65836.403999999995</v>
      </c>
      <c r="K819" s="1">
        <v>765.53958139534882</v>
      </c>
      <c r="L819" s="62">
        <v>3.7790697674418605</v>
      </c>
      <c r="M819" s="62">
        <v>4.476923076923077</v>
      </c>
      <c r="N819" s="1">
        <v>15547.654</v>
      </c>
      <c r="O819" s="61">
        <v>0.23615588117479808</v>
      </c>
      <c r="P819" s="6">
        <v>12527.454</v>
      </c>
      <c r="Q819" s="61">
        <v>0.19028156519605779</v>
      </c>
      <c r="R819" s="64">
        <v>92</v>
      </c>
      <c r="S819" s="64">
        <v>64</v>
      </c>
      <c r="T819" s="64">
        <v>42</v>
      </c>
    </row>
    <row r="820" spans="1:20" x14ac:dyDescent="0.25">
      <c r="A820">
        <v>2024</v>
      </c>
      <c r="B820">
        <v>141852</v>
      </c>
      <c r="C820" t="s">
        <v>30</v>
      </c>
      <c r="D820" t="s">
        <v>434</v>
      </c>
      <c r="E820" t="s">
        <v>523</v>
      </c>
      <c r="F820" t="s">
        <v>15</v>
      </c>
      <c r="G820" s="23">
        <v>6</v>
      </c>
      <c r="H820" s="23">
        <v>15</v>
      </c>
      <c r="I820" s="23">
        <v>62</v>
      </c>
      <c r="J820" s="1">
        <v>2908.3040000000001</v>
      </c>
      <c r="K820" s="1">
        <v>484.71733333333333</v>
      </c>
      <c r="L820" s="62">
        <v>2.5</v>
      </c>
      <c r="M820" s="62">
        <v>4.1333333333333337</v>
      </c>
      <c r="N820" s="1">
        <v>665.80399999999997</v>
      </c>
      <c r="O820" s="61">
        <v>0.2289320511198279</v>
      </c>
      <c r="P820" s="6">
        <v>463.30399999999997</v>
      </c>
      <c r="Q820" s="61">
        <v>0.15930384168917691</v>
      </c>
      <c r="R820" s="64">
        <v>360</v>
      </c>
      <c r="S820" s="64">
        <v>360</v>
      </c>
      <c r="T820" s="64">
        <v>315</v>
      </c>
    </row>
    <row r="821" spans="1:20" x14ac:dyDescent="0.25">
      <c r="A821">
        <v>2024</v>
      </c>
      <c r="B821">
        <v>144503</v>
      </c>
      <c r="C821" t="s">
        <v>33</v>
      </c>
      <c r="D821" t="s">
        <v>431</v>
      </c>
      <c r="E821" t="s">
        <v>515</v>
      </c>
      <c r="F821" t="s">
        <v>15</v>
      </c>
      <c r="G821" s="23">
        <v>46</v>
      </c>
      <c r="H821" s="23">
        <v>64</v>
      </c>
      <c r="I821" s="23">
        <v>209</v>
      </c>
      <c r="J821" s="1">
        <v>11882.328</v>
      </c>
      <c r="K821" s="1">
        <v>258.31147826086954</v>
      </c>
      <c r="L821" s="62">
        <v>1.3913043478260869</v>
      </c>
      <c r="M821" s="62">
        <v>3.265625</v>
      </c>
      <c r="N821" s="1">
        <v>3052.328</v>
      </c>
      <c r="O821" s="61">
        <v>0.25687962830179406</v>
      </c>
      <c r="P821" s="6">
        <v>1608.328</v>
      </c>
      <c r="Q821" s="61">
        <v>0.13535462074435245</v>
      </c>
      <c r="R821" s="64">
        <v>212</v>
      </c>
      <c r="S821" s="64">
        <v>207</v>
      </c>
      <c r="T821" s="64">
        <v>206</v>
      </c>
    </row>
    <row r="822" spans="1:20" x14ac:dyDescent="0.25">
      <c r="A822">
        <v>2024</v>
      </c>
      <c r="B822">
        <v>145784</v>
      </c>
      <c r="C822" t="s">
        <v>34</v>
      </c>
      <c r="D822" t="s">
        <v>432</v>
      </c>
      <c r="E822" t="s">
        <v>498</v>
      </c>
      <c r="F822" t="s">
        <v>15</v>
      </c>
      <c r="G822" s="23">
        <v>49</v>
      </c>
      <c r="H822" s="23">
        <v>144</v>
      </c>
      <c r="I822" s="23">
        <v>409</v>
      </c>
      <c r="J822" s="1">
        <v>23038.328000000001</v>
      </c>
      <c r="K822" s="1">
        <v>470.16995918367348</v>
      </c>
      <c r="L822" s="62">
        <v>2.9387755102040818</v>
      </c>
      <c r="M822" s="62">
        <v>2.8402777777777777</v>
      </c>
      <c r="N822" s="1">
        <v>6929.3280000000004</v>
      </c>
      <c r="O822" s="61">
        <v>0.30077391032890927</v>
      </c>
      <c r="P822" s="6">
        <v>5367.2079999999996</v>
      </c>
      <c r="Q822" s="61">
        <v>0.23296864251607144</v>
      </c>
      <c r="R822" s="64">
        <v>155</v>
      </c>
      <c r="S822" s="64">
        <v>126</v>
      </c>
      <c r="T822" s="64">
        <v>101</v>
      </c>
    </row>
    <row r="823" spans="1:20" x14ac:dyDescent="0.25">
      <c r="A823">
        <v>2024</v>
      </c>
      <c r="B823">
        <v>145944</v>
      </c>
      <c r="C823" t="s">
        <v>448</v>
      </c>
      <c r="D823" t="s">
        <v>435</v>
      </c>
      <c r="E823" t="s">
        <v>521</v>
      </c>
      <c r="F823" t="s">
        <v>15</v>
      </c>
      <c r="G823" s="23">
        <v>164</v>
      </c>
      <c r="H823" s="23">
        <v>553</v>
      </c>
      <c r="I823" s="23">
        <v>2037</v>
      </c>
      <c r="J823" s="1">
        <v>106316.64</v>
      </c>
      <c r="K823" s="1">
        <v>648.2721951219512</v>
      </c>
      <c r="L823" s="62">
        <v>3.3719512195121952</v>
      </c>
      <c r="M823" s="62">
        <v>3.6835443037974684</v>
      </c>
      <c r="N823" s="1">
        <v>28142.639999999999</v>
      </c>
      <c r="O823" s="61">
        <v>0.26470588235294118</v>
      </c>
      <c r="P823" s="6">
        <v>22457.18</v>
      </c>
      <c r="Q823" s="61">
        <v>0.21122921115640977</v>
      </c>
      <c r="R823" s="64">
        <v>55</v>
      </c>
      <c r="S823" s="64">
        <v>23</v>
      </c>
      <c r="T823" s="64">
        <v>18</v>
      </c>
    </row>
    <row r="824" spans="1:20" x14ac:dyDescent="0.25">
      <c r="A824">
        <v>2024</v>
      </c>
      <c r="B824">
        <v>146932</v>
      </c>
      <c r="C824" t="s">
        <v>447</v>
      </c>
      <c r="D824" t="s">
        <v>434</v>
      </c>
      <c r="E824" t="s">
        <v>526</v>
      </c>
      <c r="F824" t="s">
        <v>15</v>
      </c>
      <c r="G824" s="23">
        <v>114</v>
      </c>
      <c r="H824" s="23">
        <v>405</v>
      </c>
      <c r="I824" s="23">
        <v>2014</v>
      </c>
      <c r="J824" s="1">
        <v>102215.302</v>
      </c>
      <c r="K824" s="1">
        <v>896.62545614035082</v>
      </c>
      <c r="L824" s="62">
        <v>3.5526315789473686</v>
      </c>
      <c r="M824" s="62">
        <v>4.9728395061728392</v>
      </c>
      <c r="N824" s="1">
        <v>19132.552</v>
      </c>
      <c r="O824" s="61">
        <v>0.18717894117262404</v>
      </c>
      <c r="P824" s="6">
        <v>15158.182000000001</v>
      </c>
      <c r="Q824" s="61">
        <v>0.14829660240107692</v>
      </c>
      <c r="R824" s="64">
        <v>60</v>
      </c>
      <c r="S824" s="64">
        <v>40</v>
      </c>
      <c r="T824" s="64">
        <v>29</v>
      </c>
    </row>
    <row r="825" spans="1:20" x14ac:dyDescent="0.25">
      <c r="A825">
        <v>2024</v>
      </c>
      <c r="B825">
        <v>155535</v>
      </c>
      <c r="C825" t="s">
        <v>36</v>
      </c>
      <c r="D825" t="s">
        <v>434</v>
      </c>
      <c r="E825" t="s">
        <v>522</v>
      </c>
      <c r="F825" t="s">
        <v>15</v>
      </c>
      <c r="G825" s="23">
        <v>45</v>
      </c>
      <c r="H825" s="23">
        <v>63</v>
      </c>
      <c r="I825" s="23">
        <v>144</v>
      </c>
      <c r="J825" s="1">
        <v>8039.6480000000101</v>
      </c>
      <c r="K825" s="1">
        <v>178.65884444444467</v>
      </c>
      <c r="L825" s="62">
        <v>1.4</v>
      </c>
      <c r="M825" s="62">
        <v>2.2857142857142856</v>
      </c>
      <c r="N825" s="1">
        <v>2611.6480000000001</v>
      </c>
      <c r="O825" s="61">
        <v>0.32484606291220669</v>
      </c>
      <c r="P825" s="6">
        <v>1147.348</v>
      </c>
      <c r="Q825" s="61">
        <v>0.14271122317793</v>
      </c>
      <c r="R825" s="64">
        <v>266</v>
      </c>
      <c r="S825" s="64">
        <v>225</v>
      </c>
      <c r="T825" s="64">
        <v>246</v>
      </c>
    </row>
    <row r="826" spans="1:20" x14ac:dyDescent="0.25">
      <c r="A826">
        <v>2024</v>
      </c>
      <c r="B826">
        <v>160544</v>
      </c>
      <c r="C826" t="s">
        <v>37</v>
      </c>
      <c r="D826" t="s">
        <v>435</v>
      </c>
      <c r="E826" t="s">
        <v>525</v>
      </c>
      <c r="F826" t="s">
        <v>15</v>
      </c>
      <c r="G826" s="23">
        <v>27</v>
      </c>
      <c r="H826" s="23">
        <v>62</v>
      </c>
      <c r="I826" s="23">
        <v>154</v>
      </c>
      <c r="J826" s="1">
        <v>8638.768</v>
      </c>
      <c r="K826" s="1">
        <v>319.95437037037038</v>
      </c>
      <c r="L826" s="62">
        <v>2.2962962962962963</v>
      </c>
      <c r="M826" s="62">
        <v>2.4838709677419355</v>
      </c>
      <c r="N826" s="1">
        <v>2368.018</v>
      </c>
      <c r="O826" s="61">
        <v>0.27411524421074857</v>
      </c>
      <c r="P826" s="6">
        <v>1463.9580000000001</v>
      </c>
      <c r="Q826" s="61">
        <v>0.16946374760845528</v>
      </c>
      <c r="R826" s="64">
        <v>258</v>
      </c>
      <c r="S826" s="64">
        <v>240</v>
      </c>
      <c r="T826" s="64">
        <v>221</v>
      </c>
    </row>
    <row r="827" spans="1:20" x14ac:dyDescent="0.25">
      <c r="A827">
        <v>2024</v>
      </c>
      <c r="B827">
        <v>160574</v>
      </c>
      <c r="C827" t="s">
        <v>451</v>
      </c>
      <c r="D827" t="s">
        <v>434</v>
      </c>
      <c r="E827" t="s">
        <v>526</v>
      </c>
      <c r="F827" t="s">
        <v>15</v>
      </c>
      <c r="G827" s="23">
        <v>25</v>
      </c>
      <c r="H827" s="23">
        <v>38</v>
      </c>
      <c r="I827" s="23">
        <v>96</v>
      </c>
      <c r="J827" s="1">
        <v>4455.6000000000004</v>
      </c>
      <c r="K827" s="1">
        <v>178.22400000000002</v>
      </c>
      <c r="L827" s="62">
        <v>1.52</v>
      </c>
      <c r="M827" s="62">
        <v>2.5263157894736841</v>
      </c>
      <c r="N827" s="1">
        <v>742.6</v>
      </c>
      <c r="O827" s="61">
        <v>0.16666666666666666</v>
      </c>
      <c r="P827" s="6">
        <v>-74.200000000000102</v>
      </c>
      <c r="Q827" s="61">
        <v>-1.6653200466828284E-2</v>
      </c>
      <c r="R827" s="64">
        <v>329</v>
      </c>
      <c r="S827" s="64">
        <v>356</v>
      </c>
      <c r="T827" s="64">
        <v>386</v>
      </c>
    </row>
    <row r="828" spans="1:20" x14ac:dyDescent="0.25">
      <c r="A828">
        <v>2024</v>
      </c>
      <c r="B828">
        <v>162866</v>
      </c>
      <c r="C828" t="s">
        <v>362</v>
      </c>
      <c r="D828" t="s">
        <v>434</v>
      </c>
      <c r="E828" t="s">
        <v>523</v>
      </c>
      <c r="F828" t="s">
        <v>15</v>
      </c>
      <c r="G828" s="23">
        <v>47</v>
      </c>
      <c r="H828" s="23">
        <v>74</v>
      </c>
      <c r="I828" s="23">
        <v>191</v>
      </c>
      <c r="J828" s="1">
        <v>10014.472</v>
      </c>
      <c r="K828" s="1">
        <v>213.07387234042554</v>
      </c>
      <c r="L828" s="62">
        <v>1.574468085106383</v>
      </c>
      <c r="M828" s="62">
        <v>2.5810810810810811</v>
      </c>
      <c r="N828" s="1">
        <v>2713.2220000000002</v>
      </c>
      <c r="O828" s="61">
        <v>0.27093010994488781</v>
      </c>
      <c r="P828" s="6">
        <v>1174.8219999999999</v>
      </c>
      <c r="Q828" s="61">
        <v>0.11731242545787735</v>
      </c>
      <c r="R828" s="64">
        <v>234</v>
      </c>
      <c r="S828" s="64">
        <v>220</v>
      </c>
      <c r="T828" s="64">
        <v>245</v>
      </c>
    </row>
    <row r="829" spans="1:20" x14ac:dyDescent="0.25">
      <c r="A829">
        <v>2024</v>
      </c>
      <c r="B829">
        <v>166523</v>
      </c>
      <c r="C829" t="s">
        <v>38</v>
      </c>
      <c r="D829" t="s">
        <v>431</v>
      </c>
      <c r="E829" t="s">
        <v>524</v>
      </c>
      <c r="F829" t="s">
        <v>15</v>
      </c>
      <c r="G829" s="23">
        <v>20</v>
      </c>
      <c r="H829" s="23">
        <v>29</v>
      </c>
      <c r="I829" s="23">
        <v>87</v>
      </c>
      <c r="J829" s="1">
        <v>5920.9040000000005</v>
      </c>
      <c r="K829" s="1">
        <v>296.04520000000002</v>
      </c>
      <c r="L829" s="62">
        <v>1.45</v>
      </c>
      <c r="M829" s="62">
        <v>3</v>
      </c>
      <c r="N829" s="1">
        <v>1662.904</v>
      </c>
      <c r="O829" s="61">
        <v>0.28085305892478579</v>
      </c>
      <c r="P829" s="6">
        <v>1033.904</v>
      </c>
      <c r="Q829" s="61">
        <v>0.17461928110977645</v>
      </c>
      <c r="R829" s="64">
        <v>300</v>
      </c>
      <c r="S829" s="64">
        <v>290</v>
      </c>
      <c r="T829" s="64">
        <v>257</v>
      </c>
    </row>
    <row r="830" spans="1:20" x14ac:dyDescent="0.25">
      <c r="A830">
        <v>2024</v>
      </c>
      <c r="B830">
        <v>167210</v>
      </c>
      <c r="C830" t="s">
        <v>39</v>
      </c>
      <c r="D830" t="s">
        <v>433</v>
      </c>
      <c r="E830" t="s">
        <v>519</v>
      </c>
      <c r="F830" t="s">
        <v>15</v>
      </c>
      <c r="G830" s="23">
        <v>30</v>
      </c>
      <c r="H830" s="23">
        <v>75</v>
      </c>
      <c r="I830" s="23">
        <v>223</v>
      </c>
      <c r="J830" s="1">
        <v>12132.616</v>
      </c>
      <c r="K830" s="1">
        <v>404.42053333333331</v>
      </c>
      <c r="L830" s="62">
        <v>2.5</v>
      </c>
      <c r="M830" s="62">
        <v>2.9733333333333332</v>
      </c>
      <c r="N830" s="1">
        <v>3548.866</v>
      </c>
      <c r="O830" s="61">
        <v>0.29250624927056129</v>
      </c>
      <c r="P830" s="6">
        <v>2506.366</v>
      </c>
      <c r="Q830" s="61">
        <v>0.2065808396144739</v>
      </c>
      <c r="R830" s="64">
        <v>210</v>
      </c>
      <c r="S830" s="64">
        <v>186</v>
      </c>
      <c r="T830" s="64">
        <v>159</v>
      </c>
    </row>
    <row r="831" spans="1:20" x14ac:dyDescent="0.25">
      <c r="A831">
        <v>2024</v>
      </c>
      <c r="B831">
        <v>167223</v>
      </c>
      <c r="C831" t="s">
        <v>40</v>
      </c>
      <c r="D831" t="s">
        <v>431</v>
      </c>
      <c r="E831" t="s">
        <v>516</v>
      </c>
      <c r="F831" t="s">
        <v>15</v>
      </c>
      <c r="G831" s="23">
        <v>112</v>
      </c>
      <c r="H831" s="23">
        <v>432</v>
      </c>
      <c r="I831" s="23">
        <v>1764</v>
      </c>
      <c r="J831" s="1">
        <v>86924.419200000004</v>
      </c>
      <c r="K831" s="1">
        <v>776.1108857142857</v>
      </c>
      <c r="L831" s="62">
        <v>3.8571428571428572</v>
      </c>
      <c r="M831" s="62">
        <v>4.083333333333333</v>
      </c>
      <c r="N831" s="1">
        <v>15830.4192</v>
      </c>
      <c r="O831" s="61">
        <v>0.18211705462853411</v>
      </c>
      <c r="P831" s="6">
        <v>12044.6592</v>
      </c>
      <c r="Q831" s="61">
        <v>0.13856473601839148</v>
      </c>
      <c r="R831" s="64">
        <v>70</v>
      </c>
      <c r="S831" s="64">
        <v>58</v>
      </c>
      <c r="T831" s="64">
        <v>45</v>
      </c>
    </row>
    <row r="832" spans="1:20" x14ac:dyDescent="0.25">
      <c r="A832">
        <v>2024</v>
      </c>
      <c r="B832">
        <v>167602</v>
      </c>
      <c r="C832" t="s">
        <v>9</v>
      </c>
      <c r="D832" t="s">
        <v>432</v>
      </c>
      <c r="E832" t="s">
        <v>496</v>
      </c>
      <c r="F832" t="s">
        <v>4</v>
      </c>
      <c r="G832" s="23">
        <v>111</v>
      </c>
      <c r="H832" s="23">
        <v>483</v>
      </c>
      <c r="I832" s="23">
        <v>3044</v>
      </c>
      <c r="J832" s="1">
        <v>119151.2424</v>
      </c>
      <c r="K832" s="1">
        <v>1073.4346162162162</v>
      </c>
      <c r="L832" s="62">
        <v>4.3513513513513518</v>
      </c>
      <c r="M832" s="62">
        <v>6.3022774327122155</v>
      </c>
      <c r="N832" s="1">
        <v>12169.492399999999</v>
      </c>
      <c r="O832" s="61">
        <v>0.10213483430702355</v>
      </c>
      <c r="P832" s="6">
        <v>8365.6623999999902</v>
      </c>
      <c r="Q832" s="61">
        <v>7.0210450445122599E-2</v>
      </c>
      <c r="R832" s="64">
        <v>50</v>
      </c>
      <c r="S832" s="64">
        <v>78</v>
      </c>
      <c r="T832" s="64">
        <v>67</v>
      </c>
    </row>
    <row r="833" spans="1:20" x14ac:dyDescent="0.25">
      <c r="A833">
        <v>2024</v>
      </c>
      <c r="B833">
        <v>169318</v>
      </c>
      <c r="C833" t="s">
        <v>42</v>
      </c>
      <c r="D833" t="s">
        <v>433</v>
      </c>
      <c r="E833" t="s">
        <v>504</v>
      </c>
      <c r="F833" t="s">
        <v>15</v>
      </c>
      <c r="G833" s="23">
        <v>21</v>
      </c>
      <c r="H833" s="23">
        <v>21</v>
      </c>
      <c r="I833" s="23">
        <v>48</v>
      </c>
      <c r="J833" s="1">
        <v>2697.2159999999999</v>
      </c>
      <c r="K833" s="1">
        <v>128.43885714285713</v>
      </c>
      <c r="L833" s="62">
        <v>1</v>
      </c>
      <c r="M833" s="62">
        <v>2.2857142857142856</v>
      </c>
      <c r="N833" s="1">
        <v>884.71600000000001</v>
      </c>
      <c r="O833" s="61">
        <v>0.32801080818147305</v>
      </c>
      <c r="P833" s="6">
        <v>189.61600000000001</v>
      </c>
      <c r="Q833" s="61">
        <v>7.0300635914958248E-2</v>
      </c>
      <c r="R833" s="64">
        <v>370</v>
      </c>
      <c r="S833" s="64">
        <v>345</v>
      </c>
      <c r="T833" s="64">
        <v>353</v>
      </c>
    </row>
    <row r="834" spans="1:20" x14ac:dyDescent="0.25">
      <c r="A834">
        <v>2024</v>
      </c>
      <c r="B834">
        <v>173044</v>
      </c>
      <c r="C834" t="s">
        <v>43</v>
      </c>
      <c r="D834" t="s">
        <v>434</v>
      </c>
      <c r="E834" t="s">
        <v>523</v>
      </c>
      <c r="F834" t="s">
        <v>15</v>
      </c>
      <c r="G834" s="23">
        <v>15</v>
      </c>
      <c r="H834" s="23">
        <v>43</v>
      </c>
      <c r="I834" s="23">
        <v>115</v>
      </c>
      <c r="J834" s="1">
        <v>5232.68</v>
      </c>
      <c r="K834" s="1">
        <v>348.84533333333337</v>
      </c>
      <c r="L834" s="62">
        <v>2.8666666666666667</v>
      </c>
      <c r="M834" s="62">
        <v>2.6744186046511627</v>
      </c>
      <c r="N834" s="1">
        <v>1147.68</v>
      </c>
      <c r="O834" s="61">
        <v>0.21932929206448704</v>
      </c>
      <c r="P834" s="6">
        <v>636.52</v>
      </c>
      <c r="Q834" s="61">
        <v>0.12164321150920751</v>
      </c>
      <c r="R834" s="64">
        <v>310</v>
      </c>
      <c r="S834" s="64">
        <v>324</v>
      </c>
      <c r="T834" s="64">
        <v>300</v>
      </c>
    </row>
    <row r="835" spans="1:20" x14ac:dyDescent="0.25">
      <c r="A835">
        <v>2024</v>
      </c>
      <c r="B835">
        <v>178150</v>
      </c>
      <c r="C835" t="s">
        <v>44</v>
      </c>
      <c r="D835" t="s">
        <v>434</v>
      </c>
      <c r="E835" t="s">
        <v>523</v>
      </c>
      <c r="F835" t="s">
        <v>15</v>
      </c>
      <c r="G835" s="23">
        <v>28</v>
      </c>
      <c r="H835" s="23">
        <v>49</v>
      </c>
      <c r="I835" s="23">
        <v>130</v>
      </c>
      <c r="J835" s="1">
        <v>8830.16</v>
      </c>
      <c r="K835" s="1">
        <v>315.36285714285714</v>
      </c>
      <c r="L835" s="62">
        <v>1.75</v>
      </c>
      <c r="M835" s="62">
        <v>2.6530612244897958</v>
      </c>
      <c r="N835" s="1">
        <v>2804.41</v>
      </c>
      <c r="O835" s="61">
        <v>0.31759447167435245</v>
      </c>
      <c r="P835" s="6">
        <v>1883.08</v>
      </c>
      <c r="Q835" s="61">
        <v>0.21325547894941879</v>
      </c>
      <c r="R835" s="64">
        <v>253</v>
      </c>
      <c r="S835" s="64">
        <v>218</v>
      </c>
      <c r="T835" s="64">
        <v>192</v>
      </c>
    </row>
    <row r="836" spans="1:20" x14ac:dyDescent="0.25">
      <c r="A836">
        <v>2024</v>
      </c>
      <c r="B836">
        <v>178362</v>
      </c>
      <c r="C836" t="s">
        <v>45</v>
      </c>
      <c r="D836" t="s">
        <v>432</v>
      </c>
      <c r="E836" t="s">
        <v>497</v>
      </c>
      <c r="F836" t="s">
        <v>15</v>
      </c>
      <c r="G836" s="23">
        <v>248</v>
      </c>
      <c r="H836" s="23">
        <v>365</v>
      </c>
      <c r="I836" s="23">
        <v>1627</v>
      </c>
      <c r="J836" s="1">
        <v>74568.540000000095</v>
      </c>
      <c r="K836" s="1">
        <v>300.67959677419395</v>
      </c>
      <c r="L836" s="62">
        <v>1.471774193548387</v>
      </c>
      <c r="M836" s="62">
        <v>4.4575342465753423</v>
      </c>
      <c r="N836" s="1">
        <v>9157.5400000000009</v>
      </c>
      <c r="O836" s="61">
        <v>0.1228070175438595</v>
      </c>
      <c r="P836" s="6">
        <v>1600.54000000001</v>
      </c>
      <c r="Q836" s="61">
        <v>2.1464011498683062E-2</v>
      </c>
      <c r="R836" s="64">
        <v>81</v>
      </c>
      <c r="S836" s="64">
        <v>97</v>
      </c>
      <c r="T836" s="64">
        <v>207</v>
      </c>
    </row>
    <row r="837" spans="1:20" x14ac:dyDescent="0.25">
      <c r="A837">
        <v>2024</v>
      </c>
      <c r="B837">
        <v>178828</v>
      </c>
      <c r="C837" t="s">
        <v>49</v>
      </c>
      <c r="D837" t="s">
        <v>431</v>
      </c>
      <c r="E837" t="s">
        <v>524</v>
      </c>
      <c r="F837" t="s">
        <v>15</v>
      </c>
      <c r="G837" s="23">
        <v>16</v>
      </c>
      <c r="H837" s="23">
        <v>34</v>
      </c>
      <c r="I837" s="23">
        <v>58</v>
      </c>
      <c r="J837" s="1">
        <v>3709.9360000000001</v>
      </c>
      <c r="K837" s="1">
        <v>231.87100000000001</v>
      </c>
      <c r="L837" s="62">
        <v>2.125</v>
      </c>
      <c r="M837" s="62">
        <v>1.7058823529411764</v>
      </c>
      <c r="N837" s="1">
        <v>1157.9359999999999</v>
      </c>
      <c r="O837" s="61">
        <v>0.31211751361748558</v>
      </c>
      <c r="P837" s="6">
        <v>643.93600000000004</v>
      </c>
      <c r="Q837" s="61">
        <v>0.17357064919718293</v>
      </c>
      <c r="R837" s="64">
        <v>343</v>
      </c>
      <c r="S837" s="64">
        <v>320</v>
      </c>
      <c r="T837" s="64">
        <v>299</v>
      </c>
    </row>
    <row r="838" spans="1:20" x14ac:dyDescent="0.25">
      <c r="A838">
        <v>2024</v>
      </c>
      <c r="B838">
        <v>185163</v>
      </c>
      <c r="C838" t="s">
        <v>53</v>
      </c>
      <c r="D838" t="s">
        <v>431</v>
      </c>
      <c r="E838" t="s">
        <v>515</v>
      </c>
      <c r="F838" t="s">
        <v>15</v>
      </c>
      <c r="G838" s="23">
        <v>35</v>
      </c>
      <c r="H838" s="23">
        <v>75</v>
      </c>
      <c r="I838" s="23">
        <v>138</v>
      </c>
      <c r="J838" s="1">
        <v>7353.2960000000003</v>
      </c>
      <c r="K838" s="1">
        <v>210.09417142857143</v>
      </c>
      <c r="L838" s="62">
        <v>2.1428571428571428</v>
      </c>
      <c r="M838" s="62">
        <v>1.84</v>
      </c>
      <c r="N838" s="1">
        <v>2222.5459999999998</v>
      </c>
      <c r="O838" s="61">
        <v>0.3022516705433862</v>
      </c>
      <c r="P838" s="6">
        <v>1098.5060000000001</v>
      </c>
      <c r="Q838" s="61">
        <v>0.14938960705512194</v>
      </c>
      <c r="R838" s="64">
        <v>283</v>
      </c>
      <c r="S838" s="64">
        <v>247</v>
      </c>
      <c r="T838" s="64">
        <v>251</v>
      </c>
    </row>
    <row r="839" spans="1:20" x14ac:dyDescent="0.25">
      <c r="A839">
        <v>2024</v>
      </c>
      <c r="B839">
        <v>187782</v>
      </c>
      <c r="C839" t="s">
        <v>382</v>
      </c>
      <c r="D839" t="s">
        <v>435</v>
      </c>
      <c r="E839" t="s">
        <v>521</v>
      </c>
      <c r="F839" t="s">
        <v>15</v>
      </c>
      <c r="G839" s="23">
        <v>15</v>
      </c>
      <c r="H839" s="23">
        <v>41</v>
      </c>
      <c r="I839" s="23">
        <v>117</v>
      </c>
      <c r="J839" s="1">
        <v>4878.8810000000003</v>
      </c>
      <c r="K839" s="1">
        <v>325.25873333333334</v>
      </c>
      <c r="L839" s="62">
        <v>2.7333333333333334</v>
      </c>
      <c r="M839" s="62">
        <v>2.8536585365853657</v>
      </c>
      <c r="N839" s="1">
        <v>1237.6310000000001</v>
      </c>
      <c r="O839" s="61">
        <v>0.25367107744583234</v>
      </c>
      <c r="P839" s="6">
        <v>727.53099999999995</v>
      </c>
      <c r="Q839" s="61">
        <v>0.14911841465286813</v>
      </c>
      <c r="R839" s="64">
        <v>319</v>
      </c>
      <c r="S839" s="64">
        <v>317</v>
      </c>
      <c r="T839" s="64">
        <v>291</v>
      </c>
    </row>
    <row r="840" spans="1:20" x14ac:dyDescent="0.25">
      <c r="A840">
        <v>2024</v>
      </c>
      <c r="B840">
        <v>188132</v>
      </c>
      <c r="C840" t="s">
        <v>55</v>
      </c>
      <c r="D840" t="s">
        <v>431</v>
      </c>
      <c r="E840" t="s">
        <v>495</v>
      </c>
      <c r="F840" t="s">
        <v>4</v>
      </c>
      <c r="G840" s="23">
        <v>165</v>
      </c>
      <c r="H840" s="23">
        <v>378</v>
      </c>
      <c r="I840" s="23">
        <v>1408</v>
      </c>
      <c r="J840" s="1">
        <v>62676.6</v>
      </c>
      <c r="K840" s="1">
        <v>379.85818181818183</v>
      </c>
      <c r="L840" s="62">
        <v>2.290909090909091</v>
      </c>
      <c r="M840" s="62">
        <v>3.7248677248677247</v>
      </c>
      <c r="N840" s="1">
        <v>10446.1</v>
      </c>
      <c r="O840" s="61">
        <v>0.16666666666666669</v>
      </c>
      <c r="P840" s="6">
        <v>4958.1099999999997</v>
      </c>
      <c r="Q840" s="61">
        <v>7.9106237415558597E-2</v>
      </c>
      <c r="R840" s="64">
        <v>98</v>
      </c>
      <c r="S840" s="64">
        <v>86</v>
      </c>
      <c r="T840" s="64">
        <v>105</v>
      </c>
    </row>
    <row r="841" spans="1:20" x14ac:dyDescent="0.25">
      <c r="A841">
        <v>2024</v>
      </c>
      <c r="B841">
        <v>190859</v>
      </c>
      <c r="C841" t="s">
        <v>23</v>
      </c>
      <c r="D841" t="s">
        <v>434</v>
      </c>
      <c r="E841" t="s">
        <v>513</v>
      </c>
      <c r="F841" t="s">
        <v>15</v>
      </c>
      <c r="G841" s="23">
        <v>246</v>
      </c>
      <c r="H841" s="23">
        <v>672</v>
      </c>
      <c r="I841" s="23">
        <v>3531</v>
      </c>
      <c r="J841" s="1">
        <v>132067.26</v>
      </c>
      <c r="K841" s="1">
        <v>536.85878048780489</v>
      </c>
      <c r="L841" s="62">
        <v>2.7317073170731709</v>
      </c>
      <c r="M841" s="62">
        <v>5.2544642857142856</v>
      </c>
      <c r="N841" s="1">
        <v>9782.7600000000093</v>
      </c>
      <c r="O841" s="61">
        <v>7.4074074074074139E-2</v>
      </c>
      <c r="P841" s="6">
        <v>1426.1100000000099</v>
      </c>
      <c r="Q841" s="61">
        <v>1.0798361380405786E-2</v>
      </c>
      <c r="R841" s="64">
        <v>45</v>
      </c>
      <c r="S841" s="64">
        <v>92</v>
      </c>
      <c r="T841" s="64">
        <v>223</v>
      </c>
    </row>
    <row r="842" spans="1:20" x14ac:dyDescent="0.25">
      <c r="A842">
        <v>2024</v>
      </c>
      <c r="B842">
        <v>192425</v>
      </c>
      <c r="C842" t="s">
        <v>56</v>
      </c>
      <c r="D842" t="s">
        <v>434</v>
      </c>
      <c r="E842" t="s">
        <v>522</v>
      </c>
      <c r="F842" t="s">
        <v>15</v>
      </c>
      <c r="G842" s="23">
        <v>22</v>
      </c>
      <c r="H842" s="23">
        <v>49</v>
      </c>
      <c r="I842" s="23">
        <v>148</v>
      </c>
      <c r="J842" s="1">
        <v>8074.8159999999998</v>
      </c>
      <c r="K842" s="1">
        <v>367.03709090909092</v>
      </c>
      <c r="L842" s="62">
        <v>2.2272727272727271</v>
      </c>
      <c r="M842" s="62">
        <v>3.0204081632653059</v>
      </c>
      <c r="N842" s="1">
        <v>2598.3159999999998</v>
      </c>
      <c r="O842" s="61">
        <v>0.3217802114624036</v>
      </c>
      <c r="P842" s="6">
        <v>1863.556</v>
      </c>
      <c r="Q842" s="61">
        <v>0.23078618757380975</v>
      </c>
      <c r="R842" s="64">
        <v>264</v>
      </c>
      <c r="S842" s="64">
        <v>226</v>
      </c>
      <c r="T842" s="64">
        <v>195</v>
      </c>
    </row>
    <row r="843" spans="1:20" x14ac:dyDescent="0.25">
      <c r="A843">
        <v>2024</v>
      </c>
      <c r="B843">
        <v>193040</v>
      </c>
      <c r="C843" t="s">
        <v>394</v>
      </c>
      <c r="D843" t="s">
        <v>432</v>
      </c>
      <c r="E843" t="s">
        <v>500</v>
      </c>
      <c r="F843" t="s">
        <v>15</v>
      </c>
      <c r="G843" s="23">
        <v>58</v>
      </c>
      <c r="H843" s="23">
        <v>217</v>
      </c>
      <c r="I843" s="23">
        <v>1011</v>
      </c>
      <c r="J843" s="1">
        <v>49862.6</v>
      </c>
      <c r="K843" s="1">
        <v>859.69999999999993</v>
      </c>
      <c r="L843" s="62">
        <v>3.7413793103448274</v>
      </c>
      <c r="M843" s="62">
        <v>4.6589861751152073</v>
      </c>
      <c r="N843" s="1">
        <v>6877.5999999999904</v>
      </c>
      <c r="O843" s="61">
        <v>0.13793103448275842</v>
      </c>
      <c r="P843" s="6">
        <v>4981</v>
      </c>
      <c r="Q843" s="61">
        <v>9.9894510113792703E-2</v>
      </c>
      <c r="R843" s="64">
        <v>111</v>
      </c>
      <c r="S843" s="64">
        <v>128</v>
      </c>
      <c r="T843" s="64">
        <v>104</v>
      </c>
    </row>
    <row r="844" spans="1:20" x14ac:dyDescent="0.25">
      <c r="A844">
        <v>2024</v>
      </c>
      <c r="B844">
        <v>202854</v>
      </c>
      <c r="C844" t="s">
        <v>57</v>
      </c>
      <c r="D844" t="s">
        <v>431</v>
      </c>
      <c r="E844" t="s">
        <v>501</v>
      </c>
      <c r="F844" t="s">
        <v>15</v>
      </c>
      <c r="G844" s="23">
        <v>47</v>
      </c>
      <c r="H844" s="23">
        <v>148</v>
      </c>
      <c r="I844" s="23">
        <v>620</v>
      </c>
      <c r="J844" s="1">
        <v>25634.560000000001</v>
      </c>
      <c r="K844" s="1">
        <v>545.41617021276602</v>
      </c>
      <c r="L844" s="62">
        <v>3.1489361702127661</v>
      </c>
      <c r="M844" s="62">
        <v>4.1891891891891895</v>
      </c>
      <c r="N844" s="1">
        <v>5225.8100000000004</v>
      </c>
      <c r="O844" s="61">
        <v>0.20385799483197684</v>
      </c>
      <c r="P844" s="6">
        <v>3671.65</v>
      </c>
      <c r="Q844" s="61">
        <v>0.14323046699455735</v>
      </c>
      <c r="R844" s="64">
        <v>149</v>
      </c>
      <c r="S844" s="64">
        <v>152</v>
      </c>
      <c r="T844" s="64">
        <v>129</v>
      </c>
    </row>
    <row r="845" spans="1:20" x14ac:dyDescent="0.25">
      <c r="A845">
        <v>2024</v>
      </c>
      <c r="B845">
        <v>203761</v>
      </c>
      <c r="C845" t="s">
        <v>58</v>
      </c>
      <c r="D845" t="s">
        <v>433</v>
      </c>
      <c r="E845" t="s">
        <v>502</v>
      </c>
      <c r="F845" t="s">
        <v>15</v>
      </c>
      <c r="G845" s="23">
        <v>94</v>
      </c>
      <c r="H845" s="23">
        <v>270</v>
      </c>
      <c r="I845" s="23">
        <v>752</v>
      </c>
      <c r="J845" s="1">
        <v>35826.9</v>
      </c>
      <c r="K845" s="1">
        <v>381.13723404255319</v>
      </c>
      <c r="L845" s="62">
        <v>2.8723404255319149</v>
      </c>
      <c r="M845" s="62">
        <v>2.7851851851851852</v>
      </c>
      <c r="N845" s="1">
        <v>5971.15</v>
      </c>
      <c r="O845" s="61">
        <v>0.16666666666666666</v>
      </c>
      <c r="P845" s="6">
        <v>2669.45</v>
      </c>
      <c r="Q845" s="61">
        <v>7.4509656152220813E-2</v>
      </c>
      <c r="R845" s="64">
        <v>132</v>
      </c>
      <c r="S845" s="64">
        <v>138</v>
      </c>
      <c r="T845" s="64">
        <v>153</v>
      </c>
    </row>
    <row r="846" spans="1:20" x14ac:dyDescent="0.25">
      <c r="A846">
        <v>2024</v>
      </c>
      <c r="B846">
        <v>205478</v>
      </c>
      <c r="C846" t="s">
        <v>13</v>
      </c>
      <c r="D846" t="s">
        <v>432</v>
      </c>
      <c r="E846" t="s">
        <v>494</v>
      </c>
      <c r="F846" t="s">
        <v>4</v>
      </c>
      <c r="G846" s="23">
        <v>732</v>
      </c>
      <c r="H846" s="23">
        <v>2232</v>
      </c>
      <c r="I846" s="23">
        <v>15235</v>
      </c>
      <c r="J846" s="1">
        <v>632710.68000000005</v>
      </c>
      <c r="K846" s="1">
        <v>864.35885245901648</v>
      </c>
      <c r="L846" s="62">
        <v>3.0491803278688523</v>
      </c>
      <c r="M846" s="62">
        <v>6.8257168458781363</v>
      </c>
      <c r="N846" s="1">
        <v>67790.429999999993</v>
      </c>
      <c r="O846" s="61">
        <v>0.10714285714285712</v>
      </c>
      <c r="P846" s="6">
        <v>43548.03</v>
      </c>
      <c r="Q846" s="61">
        <v>6.8827714430235304E-2</v>
      </c>
      <c r="R846" s="64">
        <v>3</v>
      </c>
      <c r="S846" s="64">
        <v>1</v>
      </c>
      <c r="T846" s="64">
        <v>4</v>
      </c>
    </row>
    <row r="847" spans="1:20" x14ac:dyDescent="0.25">
      <c r="A847">
        <v>2024</v>
      </c>
      <c r="B847">
        <v>206200</v>
      </c>
      <c r="C847" t="s">
        <v>367</v>
      </c>
      <c r="D847" t="s">
        <v>430</v>
      </c>
      <c r="E847" t="s">
        <v>507</v>
      </c>
      <c r="F847" t="s">
        <v>15</v>
      </c>
      <c r="G847" s="23">
        <v>145</v>
      </c>
      <c r="H847" s="23">
        <v>1115</v>
      </c>
      <c r="I847" s="23">
        <v>5581</v>
      </c>
      <c r="J847" s="1">
        <v>218596.31400000001</v>
      </c>
      <c r="K847" s="1">
        <v>1507.5607862068966</v>
      </c>
      <c r="L847" s="62">
        <v>7.6896551724137927</v>
      </c>
      <c r="M847" s="62">
        <v>5.0053811659192826</v>
      </c>
      <c r="N847" s="1">
        <v>7450.3139999999803</v>
      </c>
      <c r="O847" s="61">
        <v>3.4082523459201514E-2</v>
      </c>
      <c r="P847" s="6">
        <v>1791.7939999999801</v>
      </c>
      <c r="Q847" s="61">
        <v>8.1968170789923755E-3</v>
      </c>
      <c r="R847" s="64">
        <v>21</v>
      </c>
      <c r="S847" s="64">
        <v>119</v>
      </c>
      <c r="T847" s="64">
        <v>198</v>
      </c>
    </row>
    <row r="848" spans="1:20" x14ac:dyDescent="0.25">
      <c r="A848">
        <v>2024</v>
      </c>
      <c r="B848">
        <v>206748</v>
      </c>
      <c r="C848" t="s">
        <v>59</v>
      </c>
      <c r="D848" t="s">
        <v>433</v>
      </c>
      <c r="E848" t="s">
        <v>504</v>
      </c>
      <c r="F848" t="s">
        <v>15</v>
      </c>
      <c r="G848" s="23">
        <v>14</v>
      </c>
      <c r="H848" s="23">
        <v>14</v>
      </c>
      <c r="I848" s="23">
        <v>47</v>
      </c>
      <c r="J848" s="1">
        <v>2774.0239999999999</v>
      </c>
      <c r="K848" s="1">
        <v>198.14457142857142</v>
      </c>
      <c r="L848" s="62">
        <v>1</v>
      </c>
      <c r="M848" s="62">
        <v>3.3571428571428572</v>
      </c>
      <c r="N848" s="1">
        <v>1095.2739999999999</v>
      </c>
      <c r="O848" s="61">
        <v>0.39483220044238981</v>
      </c>
      <c r="P848" s="6">
        <v>631.87400000000002</v>
      </c>
      <c r="Q848" s="61">
        <v>0.22778245609987516</v>
      </c>
      <c r="R848" s="64">
        <v>365</v>
      </c>
      <c r="S848" s="64">
        <v>329</v>
      </c>
      <c r="T848" s="64">
        <v>301</v>
      </c>
    </row>
    <row r="849" spans="1:20" x14ac:dyDescent="0.25">
      <c r="A849">
        <v>2024</v>
      </c>
      <c r="B849">
        <v>209666</v>
      </c>
      <c r="C849" t="s">
        <v>61</v>
      </c>
      <c r="D849" t="s">
        <v>433</v>
      </c>
      <c r="E849" t="s">
        <v>519</v>
      </c>
      <c r="F849" t="s">
        <v>15</v>
      </c>
      <c r="G849" s="23">
        <v>28</v>
      </c>
      <c r="H849" s="23">
        <v>87</v>
      </c>
      <c r="I849" s="23">
        <v>177</v>
      </c>
      <c r="J849" s="1">
        <v>10216.984</v>
      </c>
      <c r="K849" s="1">
        <v>364.89228571428572</v>
      </c>
      <c r="L849" s="62">
        <v>3.1071428571428572</v>
      </c>
      <c r="M849" s="62">
        <v>2.0344827586206895</v>
      </c>
      <c r="N849" s="1">
        <v>3171.7339999999999</v>
      </c>
      <c r="O849" s="61">
        <v>0.310437405011107</v>
      </c>
      <c r="P849" s="6">
        <v>2182.2339999999999</v>
      </c>
      <c r="Q849" s="61">
        <v>0.21358886340626548</v>
      </c>
      <c r="R849" s="64">
        <v>229</v>
      </c>
      <c r="S849" s="64">
        <v>200</v>
      </c>
      <c r="T849" s="64">
        <v>177</v>
      </c>
    </row>
    <row r="850" spans="1:20" x14ac:dyDescent="0.25">
      <c r="A850">
        <v>2024</v>
      </c>
      <c r="B850">
        <v>213016</v>
      </c>
      <c r="C850" t="s">
        <v>62</v>
      </c>
      <c r="D850" t="s">
        <v>434</v>
      </c>
      <c r="E850" t="s">
        <v>522</v>
      </c>
      <c r="F850" t="s">
        <v>15</v>
      </c>
      <c r="G850" s="23">
        <v>28</v>
      </c>
      <c r="H850" s="23">
        <v>49</v>
      </c>
      <c r="I850" s="23">
        <v>183</v>
      </c>
      <c r="J850" s="1">
        <v>10231.335999999999</v>
      </c>
      <c r="K850" s="1">
        <v>365.40485714285711</v>
      </c>
      <c r="L850" s="62">
        <v>1.75</v>
      </c>
      <c r="M850" s="62">
        <v>3.7346938775510203</v>
      </c>
      <c r="N850" s="1">
        <v>3384.3359999999998</v>
      </c>
      <c r="O850" s="61">
        <v>0.33078143460443482</v>
      </c>
      <c r="P850" s="6">
        <v>2462.4360000000001</v>
      </c>
      <c r="Q850" s="61">
        <v>0.24067589999976546</v>
      </c>
      <c r="R850" s="64">
        <v>228</v>
      </c>
      <c r="S850" s="64">
        <v>190</v>
      </c>
      <c r="T850" s="64">
        <v>160</v>
      </c>
    </row>
    <row r="851" spans="1:20" x14ac:dyDescent="0.25">
      <c r="A851">
        <v>2024</v>
      </c>
      <c r="B851">
        <v>214228</v>
      </c>
      <c r="C851" t="s">
        <v>453</v>
      </c>
      <c r="D851" t="s">
        <v>431</v>
      </c>
      <c r="E851" t="s">
        <v>527</v>
      </c>
      <c r="F851" t="s">
        <v>15</v>
      </c>
      <c r="G851" s="23">
        <v>11</v>
      </c>
      <c r="H851" s="23">
        <v>24</v>
      </c>
      <c r="I851" s="23">
        <v>51</v>
      </c>
      <c r="J851" s="1">
        <v>2112.3919999999998</v>
      </c>
      <c r="K851" s="1">
        <v>192.03563636363634</v>
      </c>
      <c r="L851" s="62">
        <v>2.1818181818181817</v>
      </c>
      <c r="M851" s="62">
        <v>2.125</v>
      </c>
      <c r="N851" s="1">
        <v>576.64200000000005</v>
      </c>
      <c r="O851" s="61">
        <v>0.27298058314933976</v>
      </c>
      <c r="P851" s="6">
        <v>222.642</v>
      </c>
      <c r="Q851" s="61">
        <v>0.10539805111929984</v>
      </c>
      <c r="R851" s="64">
        <v>380</v>
      </c>
      <c r="S851" s="64">
        <v>368</v>
      </c>
      <c r="T851" s="64">
        <v>346</v>
      </c>
    </row>
    <row r="852" spans="1:20" x14ac:dyDescent="0.25">
      <c r="A852">
        <v>2024</v>
      </c>
      <c r="B852">
        <v>219128</v>
      </c>
      <c r="C852" t="s">
        <v>63</v>
      </c>
      <c r="D852" t="s">
        <v>432</v>
      </c>
      <c r="E852" t="s">
        <v>498</v>
      </c>
      <c r="F852" t="s">
        <v>15</v>
      </c>
      <c r="G852" s="23">
        <v>46</v>
      </c>
      <c r="H852" s="23">
        <v>91</v>
      </c>
      <c r="I852" s="23">
        <v>306</v>
      </c>
      <c r="J852" s="1">
        <v>15649.552</v>
      </c>
      <c r="K852" s="1">
        <v>340.20765217391306</v>
      </c>
      <c r="L852" s="62">
        <v>1.9782608695652173</v>
      </c>
      <c r="M852" s="62">
        <v>3.3626373626373627</v>
      </c>
      <c r="N852" s="1">
        <v>4753.8019999999997</v>
      </c>
      <c r="O852" s="61">
        <v>0.30376601195995895</v>
      </c>
      <c r="P852" s="6">
        <v>3328.8020000000001</v>
      </c>
      <c r="Q852" s="61">
        <v>0.21270909224749693</v>
      </c>
      <c r="R852" s="64">
        <v>182</v>
      </c>
      <c r="S852" s="64">
        <v>162</v>
      </c>
      <c r="T852" s="64">
        <v>138</v>
      </c>
    </row>
    <row r="853" spans="1:20" x14ac:dyDescent="0.25">
      <c r="A853">
        <v>2024</v>
      </c>
      <c r="B853">
        <v>221841</v>
      </c>
      <c r="C853" t="s">
        <v>64</v>
      </c>
      <c r="D853" t="s">
        <v>434</v>
      </c>
      <c r="E853" t="s">
        <v>499</v>
      </c>
      <c r="F853" t="s">
        <v>15</v>
      </c>
      <c r="G853" s="23">
        <v>126</v>
      </c>
      <c r="H853" s="23">
        <v>374</v>
      </c>
      <c r="I853" s="23">
        <v>1106</v>
      </c>
      <c r="J853" s="1">
        <v>51954.3</v>
      </c>
      <c r="K853" s="1">
        <v>412.33571428571429</v>
      </c>
      <c r="L853" s="62">
        <v>2.9682539682539684</v>
      </c>
      <c r="M853" s="62">
        <v>2.9572192513368982</v>
      </c>
      <c r="N853" s="1">
        <v>8659.0499999999993</v>
      </c>
      <c r="O853" s="61">
        <v>0.16666666666666663</v>
      </c>
      <c r="P853" s="6">
        <v>4350.7700000000004</v>
      </c>
      <c r="Q853" s="61">
        <v>8.3742250400833038E-2</v>
      </c>
      <c r="R853" s="64">
        <v>109</v>
      </c>
      <c r="S853" s="64">
        <v>103</v>
      </c>
      <c r="T853" s="64">
        <v>115</v>
      </c>
    </row>
    <row r="854" spans="1:20" x14ac:dyDescent="0.25">
      <c r="A854">
        <v>2024</v>
      </c>
      <c r="B854">
        <v>223205</v>
      </c>
      <c r="C854" t="s">
        <v>65</v>
      </c>
      <c r="D854" t="s">
        <v>433</v>
      </c>
      <c r="E854" t="s">
        <v>504</v>
      </c>
      <c r="F854" t="s">
        <v>15</v>
      </c>
      <c r="G854" s="23">
        <v>7</v>
      </c>
      <c r="H854" s="23">
        <v>28</v>
      </c>
      <c r="I854" s="23">
        <v>73</v>
      </c>
      <c r="J854" s="1">
        <v>2793.8159999999998</v>
      </c>
      <c r="K854" s="1">
        <v>399.11657142857138</v>
      </c>
      <c r="L854" s="62">
        <v>4</v>
      </c>
      <c r="M854" s="62">
        <v>2.6071428571428572</v>
      </c>
      <c r="N854" s="1">
        <v>651.81600000000003</v>
      </c>
      <c r="O854" s="61">
        <v>0.23330670308996729</v>
      </c>
      <c r="P854" s="6">
        <v>397.56599999999997</v>
      </c>
      <c r="Q854" s="61">
        <v>0.1423021415869907</v>
      </c>
      <c r="R854" s="64">
        <v>364</v>
      </c>
      <c r="S854" s="64">
        <v>362</v>
      </c>
      <c r="T854" s="64">
        <v>325</v>
      </c>
    </row>
    <row r="855" spans="1:20" x14ac:dyDescent="0.25">
      <c r="A855">
        <v>2024</v>
      </c>
      <c r="B855">
        <v>228068</v>
      </c>
      <c r="C855" t="s">
        <v>66</v>
      </c>
      <c r="D855" t="s">
        <v>435</v>
      </c>
      <c r="E855" t="s">
        <v>505</v>
      </c>
      <c r="F855" t="s">
        <v>15</v>
      </c>
      <c r="G855" s="23">
        <v>64</v>
      </c>
      <c r="H855" s="23">
        <v>142</v>
      </c>
      <c r="I855" s="23">
        <v>551</v>
      </c>
      <c r="J855" s="1">
        <v>26719.343000000001</v>
      </c>
      <c r="K855" s="1">
        <v>417.48973437500001</v>
      </c>
      <c r="L855" s="62">
        <v>2.21875</v>
      </c>
      <c r="M855" s="62">
        <v>3.880281690140845</v>
      </c>
      <c r="N855" s="1">
        <v>5812.0929999999998</v>
      </c>
      <c r="O855" s="61">
        <v>0.21752379914431277</v>
      </c>
      <c r="P855" s="6">
        <v>3673.6030000000001</v>
      </c>
      <c r="Q855" s="61">
        <v>0.1374885228278255</v>
      </c>
      <c r="R855" s="64">
        <v>147</v>
      </c>
      <c r="S855" s="64">
        <v>142</v>
      </c>
      <c r="T855" s="64">
        <v>128</v>
      </c>
    </row>
    <row r="856" spans="1:20" x14ac:dyDescent="0.25">
      <c r="A856">
        <v>2024</v>
      </c>
      <c r="B856">
        <v>230574</v>
      </c>
      <c r="C856" t="s">
        <v>67</v>
      </c>
      <c r="D856" t="s">
        <v>435</v>
      </c>
      <c r="E856" t="s">
        <v>525</v>
      </c>
      <c r="F856" t="s">
        <v>15</v>
      </c>
      <c r="G856" s="23">
        <v>31</v>
      </c>
      <c r="H856" s="23">
        <v>67</v>
      </c>
      <c r="I856" s="23">
        <v>157</v>
      </c>
      <c r="J856" s="1">
        <v>9247.5440000000108</v>
      </c>
      <c r="K856" s="1">
        <v>298.3078709677423</v>
      </c>
      <c r="L856" s="62">
        <v>2.161290322580645</v>
      </c>
      <c r="M856" s="62">
        <v>2.3432835820895521</v>
      </c>
      <c r="N856" s="1">
        <v>2177.2939999999999</v>
      </c>
      <c r="O856" s="61">
        <v>0.23544564913667859</v>
      </c>
      <c r="P856" s="6">
        <v>1142.5940000000001</v>
      </c>
      <c r="Q856" s="61">
        <v>0.12355648159122019</v>
      </c>
      <c r="R856" s="64">
        <v>244</v>
      </c>
      <c r="S856" s="64">
        <v>251</v>
      </c>
      <c r="T856" s="64">
        <v>247</v>
      </c>
    </row>
    <row r="857" spans="1:20" x14ac:dyDescent="0.25">
      <c r="A857">
        <v>2024</v>
      </c>
      <c r="B857">
        <v>234303</v>
      </c>
      <c r="C857" t="s">
        <v>68</v>
      </c>
      <c r="D857" t="s">
        <v>433</v>
      </c>
      <c r="E857" t="s">
        <v>519</v>
      </c>
      <c r="F857" t="s">
        <v>15</v>
      </c>
      <c r="G857" s="23">
        <v>4</v>
      </c>
      <c r="H857" s="23">
        <v>13</v>
      </c>
      <c r="I857" s="23">
        <v>27</v>
      </c>
      <c r="J857" s="1">
        <v>1054.184</v>
      </c>
      <c r="K857" s="1">
        <v>263.54599999999999</v>
      </c>
      <c r="L857" s="62">
        <v>3.25</v>
      </c>
      <c r="M857" s="62">
        <v>2.0769230769230771</v>
      </c>
      <c r="N857" s="1">
        <v>373.18400000000003</v>
      </c>
      <c r="O857" s="61">
        <v>0.35400271679327333</v>
      </c>
      <c r="P857" s="6">
        <v>230.88399999999999</v>
      </c>
      <c r="Q857" s="61">
        <v>0.21901679403216137</v>
      </c>
      <c r="R857" s="64">
        <v>402</v>
      </c>
      <c r="S857" s="64">
        <v>391</v>
      </c>
      <c r="T857" s="64">
        <v>343</v>
      </c>
    </row>
    <row r="858" spans="1:20" x14ac:dyDescent="0.25">
      <c r="A858">
        <v>2024</v>
      </c>
      <c r="B858">
        <v>235115</v>
      </c>
      <c r="C858" t="s">
        <v>69</v>
      </c>
      <c r="D858" t="s">
        <v>432</v>
      </c>
      <c r="E858" t="s">
        <v>498</v>
      </c>
      <c r="F858" t="s">
        <v>15</v>
      </c>
      <c r="G858" s="23">
        <v>15</v>
      </c>
      <c r="H858" s="23">
        <v>31</v>
      </c>
      <c r="I858" s="23">
        <v>112</v>
      </c>
      <c r="J858" s="1">
        <v>5513.5039999999999</v>
      </c>
      <c r="K858" s="1">
        <v>367.56693333333334</v>
      </c>
      <c r="L858" s="62">
        <v>2.0666666666666669</v>
      </c>
      <c r="M858" s="62">
        <v>3.6129032258064515</v>
      </c>
      <c r="N858" s="1">
        <v>1973.0039999999999</v>
      </c>
      <c r="O858" s="61">
        <v>0.35784938217148293</v>
      </c>
      <c r="P858" s="6">
        <v>1507.0039999999999</v>
      </c>
      <c r="Q858" s="61">
        <v>0.27332962849033932</v>
      </c>
      <c r="R858" s="64">
        <v>303</v>
      </c>
      <c r="S858" s="64">
        <v>267</v>
      </c>
      <c r="T858" s="64">
        <v>217</v>
      </c>
    </row>
    <row r="859" spans="1:20" x14ac:dyDescent="0.25">
      <c r="A859">
        <v>2024</v>
      </c>
      <c r="B859">
        <v>235971</v>
      </c>
      <c r="C859" t="s">
        <v>72</v>
      </c>
      <c r="D859" t="s">
        <v>430</v>
      </c>
      <c r="E859" t="s">
        <v>518</v>
      </c>
      <c r="F859" t="s">
        <v>15</v>
      </c>
      <c r="G859" s="23">
        <v>26</v>
      </c>
      <c r="H859" s="23">
        <v>47</v>
      </c>
      <c r="I859" s="23">
        <v>110</v>
      </c>
      <c r="J859" s="1">
        <v>6635.92</v>
      </c>
      <c r="K859" s="1">
        <v>255.22769230769231</v>
      </c>
      <c r="L859" s="62">
        <v>1.8076923076923077</v>
      </c>
      <c r="M859" s="62">
        <v>2.3404255319148937</v>
      </c>
      <c r="N859" s="1">
        <v>1902.17</v>
      </c>
      <c r="O859" s="61">
        <v>0.28664751835465169</v>
      </c>
      <c r="P859" s="6">
        <v>1044.47</v>
      </c>
      <c r="Q859" s="61">
        <v>0.15739641225331227</v>
      </c>
      <c r="R859" s="64">
        <v>291</v>
      </c>
      <c r="S859" s="64">
        <v>271</v>
      </c>
      <c r="T859" s="64">
        <v>255</v>
      </c>
    </row>
    <row r="860" spans="1:20" x14ac:dyDescent="0.25">
      <c r="A860">
        <v>2024</v>
      </c>
      <c r="B860">
        <v>243906</v>
      </c>
      <c r="C860" t="s">
        <v>73</v>
      </c>
      <c r="D860" t="s">
        <v>433</v>
      </c>
      <c r="E860" t="s">
        <v>502</v>
      </c>
      <c r="F860" t="s">
        <v>15</v>
      </c>
      <c r="G860" s="23">
        <v>22</v>
      </c>
      <c r="H860" s="23">
        <v>41</v>
      </c>
      <c r="I860" s="23">
        <v>172</v>
      </c>
      <c r="J860" s="1">
        <v>10960.796</v>
      </c>
      <c r="K860" s="1">
        <v>498.21800000000002</v>
      </c>
      <c r="L860" s="62">
        <v>1.8636363636363635</v>
      </c>
      <c r="M860" s="62">
        <v>4.1951219512195124</v>
      </c>
      <c r="N860" s="1">
        <v>2041.796</v>
      </c>
      <c r="O860" s="61">
        <v>0.1862817262541881</v>
      </c>
      <c r="P860" s="6">
        <v>1292.6959999999999</v>
      </c>
      <c r="Q860" s="61">
        <v>0.11793814974751833</v>
      </c>
      <c r="R860" s="64">
        <v>219</v>
      </c>
      <c r="S860" s="64">
        <v>261</v>
      </c>
      <c r="T860" s="64">
        <v>236</v>
      </c>
    </row>
    <row r="861" spans="1:20" x14ac:dyDescent="0.25">
      <c r="A861">
        <v>2024</v>
      </c>
      <c r="B861">
        <v>245593</v>
      </c>
      <c r="C861" t="s">
        <v>456</v>
      </c>
      <c r="D861" t="s">
        <v>432</v>
      </c>
      <c r="E861" t="s">
        <v>498</v>
      </c>
      <c r="F861" t="s">
        <v>15</v>
      </c>
      <c r="G861" s="23">
        <v>31</v>
      </c>
      <c r="H861" s="23">
        <v>58</v>
      </c>
      <c r="I861" s="23">
        <v>121</v>
      </c>
      <c r="J861" s="1">
        <v>6761.4319999999998</v>
      </c>
      <c r="K861" s="1">
        <v>218.11070967741935</v>
      </c>
      <c r="L861" s="62">
        <v>1.8709677419354838</v>
      </c>
      <c r="M861" s="62">
        <v>2.0862068965517242</v>
      </c>
      <c r="N861" s="1">
        <v>1690.182</v>
      </c>
      <c r="O861" s="61">
        <v>0.24997397001108643</v>
      </c>
      <c r="P861" s="6">
        <v>733.66200000000003</v>
      </c>
      <c r="Q861" s="61">
        <v>0.10850689617229013</v>
      </c>
      <c r="R861" s="64">
        <v>290</v>
      </c>
      <c r="S861" s="64">
        <v>287</v>
      </c>
      <c r="T861" s="64">
        <v>290</v>
      </c>
    </row>
    <row r="862" spans="1:20" x14ac:dyDescent="0.25">
      <c r="A862">
        <v>2024</v>
      </c>
      <c r="B862">
        <v>247473</v>
      </c>
      <c r="C862" t="s">
        <v>290</v>
      </c>
      <c r="D862" t="s">
        <v>430</v>
      </c>
      <c r="E862" t="s">
        <v>511</v>
      </c>
      <c r="F862" t="s">
        <v>4</v>
      </c>
      <c r="G862" s="23">
        <v>311</v>
      </c>
      <c r="H862" s="23">
        <v>694</v>
      </c>
      <c r="I862" s="23">
        <v>2827</v>
      </c>
      <c r="J862" s="1">
        <v>132990.2856</v>
      </c>
      <c r="K862" s="1">
        <v>427.62149710610936</v>
      </c>
      <c r="L862" s="62">
        <v>2.2315112540192925</v>
      </c>
      <c r="M862" s="62">
        <v>4.0734870317002878</v>
      </c>
      <c r="N862" s="1">
        <v>27893.285599999999</v>
      </c>
      <c r="O862" s="61">
        <v>0.20973927136223849</v>
      </c>
      <c r="P862" s="6">
        <v>17566.2356</v>
      </c>
      <c r="Q862" s="61">
        <v>0.13208660708372821</v>
      </c>
      <c r="R862" s="64">
        <v>44</v>
      </c>
      <c r="S862" s="64">
        <v>24</v>
      </c>
      <c r="T862" s="64">
        <v>26</v>
      </c>
    </row>
    <row r="863" spans="1:20" x14ac:dyDescent="0.25">
      <c r="A863">
        <v>2024</v>
      </c>
      <c r="B863">
        <v>248351</v>
      </c>
      <c r="C863" t="s">
        <v>368</v>
      </c>
      <c r="D863" t="s">
        <v>432</v>
      </c>
      <c r="E863" t="s">
        <v>500</v>
      </c>
      <c r="F863" t="s">
        <v>15</v>
      </c>
      <c r="G863" s="23">
        <v>8</v>
      </c>
      <c r="H863" s="23">
        <v>28</v>
      </c>
      <c r="I863" s="23">
        <v>94</v>
      </c>
      <c r="J863" s="1">
        <v>4573.5316000000003</v>
      </c>
      <c r="K863" s="1">
        <v>571.69145000000003</v>
      </c>
      <c r="L863" s="62">
        <v>3.5</v>
      </c>
      <c r="M863" s="62">
        <v>3.3571428571428572</v>
      </c>
      <c r="N863" s="1">
        <v>1752.5316</v>
      </c>
      <c r="O863" s="61">
        <v>0.38319000572774004</v>
      </c>
      <c r="P863" s="6">
        <v>1493.4916000000001</v>
      </c>
      <c r="Q863" s="61">
        <v>0.32655106176592286</v>
      </c>
      <c r="R863" s="64">
        <v>326</v>
      </c>
      <c r="S863" s="64">
        <v>283</v>
      </c>
      <c r="T863" s="64">
        <v>218</v>
      </c>
    </row>
    <row r="864" spans="1:20" x14ac:dyDescent="0.25">
      <c r="A864">
        <v>2024</v>
      </c>
      <c r="B864">
        <v>249077</v>
      </c>
      <c r="C864" t="s">
        <v>284</v>
      </c>
      <c r="D864" t="s">
        <v>432</v>
      </c>
      <c r="E864" t="s">
        <v>498</v>
      </c>
      <c r="F864" t="s">
        <v>4</v>
      </c>
      <c r="G864" s="23">
        <v>499</v>
      </c>
      <c r="H864" s="23">
        <v>1683</v>
      </c>
      <c r="I864" s="23">
        <v>7612</v>
      </c>
      <c r="J864" s="1">
        <v>318103.60499999998</v>
      </c>
      <c r="K864" s="1">
        <v>637.48217434869741</v>
      </c>
      <c r="L864" s="62">
        <v>3.3727454909819641</v>
      </c>
      <c r="M864" s="62">
        <v>4.522875816993464</v>
      </c>
      <c r="N864" s="1">
        <v>39065.355000000003</v>
      </c>
      <c r="O864" s="61">
        <v>0.12280701754385967</v>
      </c>
      <c r="P864" s="6">
        <v>22106.325000000001</v>
      </c>
      <c r="Q864" s="61">
        <v>6.9494103972823573E-2</v>
      </c>
      <c r="R864" s="64">
        <v>8</v>
      </c>
      <c r="S864" s="64">
        <v>10</v>
      </c>
      <c r="T864" s="64">
        <v>19</v>
      </c>
    </row>
    <row r="865" spans="1:20" x14ac:dyDescent="0.25">
      <c r="A865">
        <v>2024</v>
      </c>
      <c r="B865">
        <v>250641</v>
      </c>
      <c r="C865" t="s">
        <v>304</v>
      </c>
      <c r="D865" t="s">
        <v>432</v>
      </c>
      <c r="E865" t="s">
        <v>498</v>
      </c>
      <c r="F865" t="s">
        <v>15</v>
      </c>
      <c r="G865" s="23">
        <v>32</v>
      </c>
      <c r="H865" s="23">
        <v>86</v>
      </c>
      <c r="I865" s="23">
        <v>245</v>
      </c>
      <c r="J865" s="1">
        <v>11286.396000000001</v>
      </c>
      <c r="K865" s="1">
        <v>352.69987500000002</v>
      </c>
      <c r="L865" s="62">
        <v>2.6875</v>
      </c>
      <c r="M865" s="62">
        <v>2.8488372093023258</v>
      </c>
      <c r="N865" s="1">
        <v>2890.3960000000002</v>
      </c>
      <c r="O865" s="61">
        <v>0.2560955685056594</v>
      </c>
      <c r="P865" s="6">
        <v>1877.356</v>
      </c>
      <c r="Q865" s="61">
        <v>0.16633795234546084</v>
      </c>
      <c r="R865" s="64">
        <v>215</v>
      </c>
      <c r="S865" s="64">
        <v>213</v>
      </c>
      <c r="T865" s="64">
        <v>193</v>
      </c>
    </row>
    <row r="866" spans="1:20" x14ac:dyDescent="0.25">
      <c r="A866">
        <v>2024</v>
      </c>
      <c r="B866">
        <v>251781</v>
      </c>
      <c r="C866" t="s">
        <v>378</v>
      </c>
      <c r="D866" t="s">
        <v>430</v>
      </c>
      <c r="E866" t="s">
        <v>518</v>
      </c>
      <c r="F866" t="s">
        <v>15</v>
      </c>
      <c r="G866" s="23">
        <v>27</v>
      </c>
      <c r="H866" s="23">
        <v>63</v>
      </c>
      <c r="I866" s="23">
        <v>162</v>
      </c>
      <c r="J866" s="1">
        <v>8669.9040000000005</v>
      </c>
      <c r="K866" s="1">
        <v>321.10755555555556</v>
      </c>
      <c r="L866" s="62">
        <v>2.3333333333333335</v>
      </c>
      <c r="M866" s="62">
        <v>2.5714285714285716</v>
      </c>
      <c r="N866" s="1">
        <v>2567.904</v>
      </c>
      <c r="O866" s="61">
        <v>0.29618597852986606</v>
      </c>
      <c r="P866" s="6">
        <v>1661.604</v>
      </c>
      <c r="Q866" s="61">
        <v>0.19165194908732552</v>
      </c>
      <c r="R866" s="64">
        <v>256</v>
      </c>
      <c r="S866" s="64">
        <v>229</v>
      </c>
      <c r="T866" s="64">
        <v>202</v>
      </c>
    </row>
    <row r="867" spans="1:20" x14ac:dyDescent="0.25">
      <c r="A867">
        <v>2024</v>
      </c>
      <c r="B867">
        <v>253723</v>
      </c>
      <c r="C867" t="s">
        <v>74</v>
      </c>
      <c r="D867" t="s">
        <v>434</v>
      </c>
      <c r="E867" t="s">
        <v>523</v>
      </c>
      <c r="F867" t="s">
        <v>15</v>
      </c>
      <c r="G867" s="23">
        <v>25</v>
      </c>
      <c r="H867" s="23">
        <v>55</v>
      </c>
      <c r="I867" s="23">
        <v>127</v>
      </c>
      <c r="J867" s="1">
        <v>7148.5839999999998</v>
      </c>
      <c r="K867" s="1">
        <v>285.94335999999998</v>
      </c>
      <c r="L867" s="62">
        <v>2.2000000000000002</v>
      </c>
      <c r="M867" s="62">
        <v>2.3090909090909091</v>
      </c>
      <c r="N867" s="1">
        <v>2305.0839999999998</v>
      </c>
      <c r="O867" s="61">
        <v>0.32245322989839664</v>
      </c>
      <c r="P867" s="6">
        <v>1470.154</v>
      </c>
      <c r="Q867" s="61">
        <v>0.20565667270609117</v>
      </c>
      <c r="R867" s="64">
        <v>285</v>
      </c>
      <c r="S867" s="64">
        <v>242</v>
      </c>
      <c r="T867" s="64">
        <v>220</v>
      </c>
    </row>
    <row r="868" spans="1:20" x14ac:dyDescent="0.25">
      <c r="A868">
        <v>2024</v>
      </c>
      <c r="B868">
        <v>259545</v>
      </c>
      <c r="C868" t="s">
        <v>476</v>
      </c>
      <c r="D868" t="s">
        <v>434</v>
      </c>
      <c r="E868" t="s">
        <v>526</v>
      </c>
      <c r="F868" t="s">
        <v>4</v>
      </c>
      <c r="G868" s="23">
        <v>206</v>
      </c>
      <c r="H868" s="23">
        <v>1393</v>
      </c>
      <c r="I868" s="23">
        <v>6995</v>
      </c>
      <c r="J868" s="1">
        <v>318243.59999999998</v>
      </c>
      <c r="K868" s="1">
        <v>1544.871844660194</v>
      </c>
      <c r="L868" s="62">
        <v>6.7621359223300974</v>
      </c>
      <c r="M868" s="62">
        <v>5.021536252692032</v>
      </c>
      <c r="N868" s="1">
        <v>53040.6</v>
      </c>
      <c r="O868" s="61">
        <v>0.16666666666666669</v>
      </c>
      <c r="P868" s="6">
        <v>45302.15</v>
      </c>
      <c r="Q868" s="61">
        <v>0.14235054530554583</v>
      </c>
      <c r="R868" s="64">
        <v>7</v>
      </c>
      <c r="S868" s="64">
        <v>3</v>
      </c>
      <c r="T868" s="64">
        <v>2</v>
      </c>
    </row>
    <row r="869" spans="1:20" x14ac:dyDescent="0.25">
      <c r="A869">
        <v>2024</v>
      </c>
      <c r="B869">
        <v>261329</v>
      </c>
      <c r="C869" t="s">
        <v>459</v>
      </c>
      <c r="D869" t="s">
        <v>435</v>
      </c>
      <c r="E869" t="s">
        <v>525</v>
      </c>
      <c r="F869" t="s">
        <v>15</v>
      </c>
      <c r="G869" s="23">
        <v>3</v>
      </c>
      <c r="H869" s="23">
        <v>4</v>
      </c>
      <c r="I869" s="23">
        <v>4</v>
      </c>
      <c r="J869" s="1">
        <v>89.567999999999998</v>
      </c>
      <c r="K869" s="1">
        <v>29.855999999999998</v>
      </c>
      <c r="L869" s="62">
        <v>1.3333333333333333</v>
      </c>
      <c r="M869" s="62">
        <v>1</v>
      </c>
      <c r="N869" s="1">
        <v>37.817999999999998</v>
      </c>
      <c r="O869" s="61">
        <v>0.42222668810289388</v>
      </c>
      <c r="P869" s="6">
        <v>-59.582000000000001</v>
      </c>
      <c r="Q869" s="61">
        <v>-0.66521525544837445</v>
      </c>
      <c r="R869" s="64">
        <v>415</v>
      </c>
      <c r="S869" s="64">
        <v>410</v>
      </c>
      <c r="T869" s="64">
        <v>382</v>
      </c>
    </row>
    <row r="870" spans="1:20" x14ac:dyDescent="0.25">
      <c r="A870">
        <v>2024</v>
      </c>
      <c r="B870">
        <v>268288</v>
      </c>
      <c r="C870" t="s">
        <v>311</v>
      </c>
      <c r="D870" t="s">
        <v>431</v>
      </c>
      <c r="E870" t="s">
        <v>501</v>
      </c>
      <c r="F870" t="s">
        <v>15</v>
      </c>
      <c r="G870" s="23">
        <v>141</v>
      </c>
      <c r="H870" s="23">
        <v>425</v>
      </c>
      <c r="I870" s="23">
        <v>1452</v>
      </c>
      <c r="J870" s="1">
        <v>66450.899999999994</v>
      </c>
      <c r="K870" s="1">
        <v>471.2829787234042</v>
      </c>
      <c r="L870" s="62">
        <v>3.0141843971631204</v>
      </c>
      <c r="M870" s="62">
        <v>3.4164705882352941</v>
      </c>
      <c r="N870" s="1">
        <v>11075.15</v>
      </c>
      <c r="O870" s="61">
        <v>0.16666666666666669</v>
      </c>
      <c r="P870" s="6">
        <v>6424.4699999999903</v>
      </c>
      <c r="Q870" s="61">
        <v>9.6679954673299998E-2</v>
      </c>
      <c r="R870" s="64">
        <v>91</v>
      </c>
      <c r="S870" s="64">
        <v>83</v>
      </c>
      <c r="T870" s="64">
        <v>92</v>
      </c>
    </row>
    <row r="871" spans="1:20" x14ac:dyDescent="0.25">
      <c r="A871">
        <v>2024</v>
      </c>
      <c r="B871">
        <v>270575</v>
      </c>
      <c r="C871" t="s">
        <v>75</v>
      </c>
      <c r="D871" t="s">
        <v>432</v>
      </c>
      <c r="E871" t="s">
        <v>498</v>
      </c>
      <c r="F871" t="s">
        <v>15</v>
      </c>
      <c r="G871" s="23">
        <v>37</v>
      </c>
      <c r="H871" s="23">
        <v>37</v>
      </c>
      <c r="I871" s="23">
        <v>91</v>
      </c>
      <c r="J871" s="1">
        <v>3666.663</v>
      </c>
      <c r="K871" s="1">
        <v>99.099000000000004</v>
      </c>
      <c r="L871" s="62">
        <v>1</v>
      </c>
      <c r="M871" s="62">
        <v>2.4594594594594597</v>
      </c>
      <c r="N871" s="1">
        <v>592.41300000000001</v>
      </c>
      <c r="O871" s="61">
        <v>0.1615673433855252</v>
      </c>
      <c r="P871" s="6">
        <v>-517.58699999999999</v>
      </c>
      <c r="Q871" s="61">
        <v>-0.14116023206932299</v>
      </c>
      <c r="R871" s="64">
        <v>345</v>
      </c>
      <c r="S871" s="64">
        <v>367</v>
      </c>
      <c r="T871" s="64">
        <v>404</v>
      </c>
    </row>
    <row r="872" spans="1:20" x14ac:dyDescent="0.25">
      <c r="A872">
        <v>2024</v>
      </c>
      <c r="B872">
        <v>271885</v>
      </c>
      <c r="C872" t="s">
        <v>363</v>
      </c>
      <c r="D872" t="s">
        <v>430</v>
      </c>
      <c r="E872" t="s">
        <v>511</v>
      </c>
      <c r="F872" t="s">
        <v>15</v>
      </c>
      <c r="G872" s="23">
        <v>194</v>
      </c>
      <c r="H872" s="23">
        <v>459</v>
      </c>
      <c r="I872" s="23">
        <v>1810</v>
      </c>
      <c r="J872" s="1">
        <v>80908.52</v>
      </c>
      <c r="K872" s="1">
        <v>417.05422680412374</v>
      </c>
      <c r="L872" s="62">
        <v>2.365979381443299</v>
      </c>
      <c r="M872" s="62">
        <v>3.943355119825708</v>
      </c>
      <c r="N872" s="1">
        <v>8668.77</v>
      </c>
      <c r="O872" s="61">
        <v>0.10714285714285714</v>
      </c>
      <c r="P872" s="6">
        <v>2155.3700000000099</v>
      </c>
      <c r="Q872" s="61">
        <v>2.6639592468135739E-2</v>
      </c>
      <c r="R872" s="64">
        <v>75</v>
      </c>
      <c r="S872" s="64">
        <v>102</v>
      </c>
      <c r="T872" s="64">
        <v>179</v>
      </c>
    </row>
    <row r="873" spans="1:20" x14ac:dyDescent="0.25">
      <c r="A873">
        <v>2024</v>
      </c>
      <c r="B873">
        <v>273027</v>
      </c>
      <c r="C873" t="s">
        <v>309</v>
      </c>
      <c r="D873" t="s">
        <v>434</v>
      </c>
      <c r="E873" t="s">
        <v>523</v>
      </c>
      <c r="F873" t="s">
        <v>15</v>
      </c>
      <c r="G873" s="23">
        <v>40</v>
      </c>
      <c r="H873" s="23">
        <v>58</v>
      </c>
      <c r="I873" s="23">
        <v>184</v>
      </c>
      <c r="J873" s="1">
        <v>10068.128000000001</v>
      </c>
      <c r="K873" s="1">
        <v>251.70320000000001</v>
      </c>
      <c r="L873" s="62">
        <v>1.45</v>
      </c>
      <c r="M873" s="62">
        <v>3.1724137931034484</v>
      </c>
      <c r="N873" s="1">
        <v>3380.6280000000002</v>
      </c>
      <c r="O873" s="61">
        <v>0.3357752305095843</v>
      </c>
      <c r="P873" s="6">
        <v>2076.828</v>
      </c>
      <c r="Q873" s="61">
        <v>0.20627747283308276</v>
      </c>
      <c r="R873" s="64">
        <v>231</v>
      </c>
      <c r="S873" s="64">
        <v>192</v>
      </c>
      <c r="T873" s="64">
        <v>185</v>
      </c>
    </row>
    <row r="874" spans="1:20" x14ac:dyDescent="0.25">
      <c r="A874">
        <v>2024</v>
      </c>
      <c r="B874">
        <v>280877</v>
      </c>
      <c r="C874" t="s">
        <v>307</v>
      </c>
      <c r="D874" t="s">
        <v>434</v>
      </c>
      <c r="E874" t="s">
        <v>522</v>
      </c>
      <c r="F874" t="s">
        <v>15</v>
      </c>
      <c r="G874" s="23">
        <v>7</v>
      </c>
      <c r="H874" s="23">
        <v>25</v>
      </c>
      <c r="I874" s="23">
        <v>61</v>
      </c>
      <c r="J874" s="1">
        <v>2695.5120000000002</v>
      </c>
      <c r="K874" s="1">
        <v>385.0731428571429</v>
      </c>
      <c r="L874" s="62">
        <v>3.5714285714285716</v>
      </c>
      <c r="M874" s="62">
        <v>2.44</v>
      </c>
      <c r="N874" s="1">
        <v>875.01199999999994</v>
      </c>
      <c r="O874" s="61">
        <v>0.32461810594796087</v>
      </c>
      <c r="P874" s="6">
        <v>630.51199999999994</v>
      </c>
      <c r="Q874" s="61">
        <v>0.23391177631559418</v>
      </c>
      <c r="R874" s="64">
        <v>371</v>
      </c>
      <c r="S874" s="64">
        <v>346</v>
      </c>
      <c r="T874" s="64">
        <v>302</v>
      </c>
    </row>
    <row r="875" spans="1:20" x14ac:dyDescent="0.25">
      <c r="A875">
        <v>2024</v>
      </c>
      <c r="B875">
        <v>281083</v>
      </c>
      <c r="C875" t="s">
        <v>76</v>
      </c>
      <c r="D875" t="s">
        <v>435</v>
      </c>
      <c r="E875" t="s">
        <v>525</v>
      </c>
      <c r="F875" t="s">
        <v>4</v>
      </c>
      <c r="G875" s="23">
        <v>42</v>
      </c>
      <c r="H875" s="23">
        <v>90</v>
      </c>
      <c r="I875" s="23">
        <v>301</v>
      </c>
      <c r="J875" s="1">
        <v>13981.2</v>
      </c>
      <c r="K875" s="1">
        <v>332.8857142857143</v>
      </c>
      <c r="L875" s="62">
        <v>2.1428571428571428</v>
      </c>
      <c r="M875" s="62">
        <v>3.3444444444444446</v>
      </c>
      <c r="N875" s="1">
        <v>2330.1999999999998</v>
      </c>
      <c r="O875" s="61">
        <v>0.16666666666666666</v>
      </c>
      <c r="P875" s="6">
        <v>903.74999999999898</v>
      </c>
      <c r="Q875" s="61">
        <v>6.4640374216805352E-2</v>
      </c>
      <c r="R875" s="64">
        <v>193</v>
      </c>
      <c r="S875" s="64">
        <v>241</v>
      </c>
      <c r="T875" s="64">
        <v>272</v>
      </c>
    </row>
    <row r="876" spans="1:20" x14ac:dyDescent="0.25">
      <c r="A876">
        <v>2024</v>
      </c>
      <c r="B876">
        <v>282916</v>
      </c>
      <c r="C876" t="s">
        <v>412</v>
      </c>
      <c r="D876" t="s">
        <v>432</v>
      </c>
      <c r="E876" t="s">
        <v>500</v>
      </c>
      <c r="F876" t="s">
        <v>15</v>
      </c>
      <c r="G876" s="23">
        <v>15</v>
      </c>
      <c r="H876" s="23">
        <v>42</v>
      </c>
      <c r="I876" s="23">
        <v>165</v>
      </c>
      <c r="J876" s="1">
        <v>4709.8999999999996</v>
      </c>
      <c r="K876" s="1">
        <v>313.99333333333328</v>
      </c>
      <c r="L876" s="62">
        <v>2.8</v>
      </c>
      <c r="M876" s="62">
        <v>3.9285714285714284</v>
      </c>
      <c r="N876" s="1">
        <v>1086.9000000000001</v>
      </c>
      <c r="O876" s="61">
        <v>0.23076923076923081</v>
      </c>
      <c r="P876" s="6">
        <v>609.9</v>
      </c>
      <c r="Q876" s="61">
        <v>0.12949319518461114</v>
      </c>
      <c r="R876" s="64">
        <v>325</v>
      </c>
      <c r="S876" s="64">
        <v>330</v>
      </c>
      <c r="T876" s="64">
        <v>306</v>
      </c>
    </row>
    <row r="877" spans="1:20" x14ac:dyDescent="0.25">
      <c r="A877">
        <v>2024</v>
      </c>
      <c r="B877">
        <v>284988</v>
      </c>
      <c r="C877" t="s">
        <v>310</v>
      </c>
      <c r="D877" t="s">
        <v>430</v>
      </c>
      <c r="E877" t="s">
        <v>512</v>
      </c>
      <c r="F877" t="s">
        <v>15</v>
      </c>
      <c r="G877" s="23">
        <v>17</v>
      </c>
      <c r="H877" s="23">
        <v>51</v>
      </c>
      <c r="I877" s="23">
        <v>211</v>
      </c>
      <c r="J877" s="1">
        <v>10359.2808</v>
      </c>
      <c r="K877" s="1">
        <v>609.36945882352938</v>
      </c>
      <c r="L877" s="62">
        <v>3</v>
      </c>
      <c r="M877" s="62">
        <v>4.1372549019607847</v>
      </c>
      <c r="N877" s="1">
        <v>2197.5308</v>
      </c>
      <c r="O877" s="61">
        <v>0.21213159894266018</v>
      </c>
      <c r="P877" s="6">
        <v>1614.4308000000001</v>
      </c>
      <c r="Q877" s="61">
        <v>0.15584390761953282</v>
      </c>
      <c r="R877" s="64">
        <v>226</v>
      </c>
      <c r="S877" s="64">
        <v>250</v>
      </c>
      <c r="T877" s="64">
        <v>205</v>
      </c>
    </row>
    <row r="878" spans="1:20" x14ac:dyDescent="0.25">
      <c r="A878">
        <v>2024</v>
      </c>
      <c r="B878">
        <v>287037</v>
      </c>
      <c r="C878" t="s">
        <v>77</v>
      </c>
      <c r="D878" t="s">
        <v>434</v>
      </c>
      <c r="E878" t="s">
        <v>508</v>
      </c>
      <c r="F878" t="s">
        <v>15</v>
      </c>
      <c r="G878" s="23">
        <v>94</v>
      </c>
      <c r="H878" s="23">
        <v>357</v>
      </c>
      <c r="I878" s="23">
        <v>1767</v>
      </c>
      <c r="J878" s="1">
        <v>84984.430999999997</v>
      </c>
      <c r="K878" s="1">
        <v>904.08969148936171</v>
      </c>
      <c r="L878" s="62">
        <v>3.7978723404255321</v>
      </c>
      <c r="M878" s="62">
        <v>4.9495798319327733</v>
      </c>
      <c r="N878" s="1">
        <v>16265.681</v>
      </c>
      <c r="O878" s="61">
        <v>0.1913960099350433</v>
      </c>
      <c r="P878" s="6">
        <v>12965.251</v>
      </c>
      <c r="Q878" s="61">
        <v>0.15256030836989426</v>
      </c>
      <c r="R878" s="64">
        <v>71</v>
      </c>
      <c r="S878" s="64">
        <v>54</v>
      </c>
      <c r="T878" s="64">
        <v>40</v>
      </c>
    </row>
    <row r="879" spans="1:20" x14ac:dyDescent="0.25">
      <c r="A879">
        <v>2024</v>
      </c>
      <c r="B879">
        <v>288308</v>
      </c>
      <c r="C879" t="s">
        <v>78</v>
      </c>
      <c r="D879" t="s">
        <v>431</v>
      </c>
      <c r="E879" t="s">
        <v>524</v>
      </c>
      <c r="F879" t="s">
        <v>15</v>
      </c>
      <c r="G879" s="23">
        <v>34</v>
      </c>
      <c r="H879" s="23">
        <v>52</v>
      </c>
      <c r="I879" s="23">
        <v>170</v>
      </c>
      <c r="J879" s="1">
        <v>11227.44</v>
      </c>
      <c r="K879" s="1">
        <v>330.21882352941179</v>
      </c>
      <c r="L879" s="62">
        <v>1.5294117647058822</v>
      </c>
      <c r="M879" s="62">
        <v>3.2692307692307692</v>
      </c>
      <c r="N879" s="1">
        <v>2449.69</v>
      </c>
      <c r="O879" s="61">
        <v>0.2181877614131093</v>
      </c>
      <c r="P879" s="6">
        <v>1377.69</v>
      </c>
      <c r="Q879" s="61">
        <v>0.12270740257796969</v>
      </c>
      <c r="R879" s="64">
        <v>217</v>
      </c>
      <c r="S879" s="64">
        <v>236</v>
      </c>
      <c r="T879" s="64">
        <v>226</v>
      </c>
    </row>
    <row r="880" spans="1:20" x14ac:dyDescent="0.25">
      <c r="A880">
        <v>2024</v>
      </c>
      <c r="B880">
        <v>289007</v>
      </c>
      <c r="C880" t="s">
        <v>79</v>
      </c>
      <c r="D880" t="s">
        <v>432</v>
      </c>
      <c r="E880" t="s">
        <v>500</v>
      </c>
      <c r="F880" t="s">
        <v>15</v>
      </c>
      <c r="G880" s="23">
        <v>20</v>
      </c>
      <c r="H880" s="23">
        <v>20</v>
      </c>
      <c r="I880" s="23">
        <v>77</v>
      </c>
      <c r="J880" s="1">
        <v>3242.8395999999998</v>
      </c>
      <c r="K880" s="1">
        <v>162.14197999999999</v>
      </c>
      <c r="L880" s="62">
        <v>1</v>
      </c>
      <c r="M880" s="62">
        <v>3.85</v>
      </c>
      <c r="N880" s="1">
        <v>-198.66040000000001</v>
      </c>
      <c r="O880" s="61">
        <v>-6.1261247704018425E-2</v>
      </c>
      <c r="P880" s="6">
        <v>-798.66039999999998</v>
      </c>
      <c r="Q880" s="61">
        <v>-0.24628427505325889</v>
      </c>
      <c r="R880" s="64">
        <v>353</v>
      </c>
      <c r="S880" s="64">
        <v>415</v>
      </c>
      <c r="T880" s="64">
        <v>407</v>
      </c>
    </row>
    <row r="881" spans="1:20" x14ac:dyDescent="0.25">
      <c r="A881">
        <v>2024</v>
      </c>
      <c r="B881">
        <v>294766</v>
      </c>
      <c r="C881" t="s">
        <v>80</v>
      </c>
      <c r="D881" t="s">
        <v>435</v>
      </c>
      <c r="E881" t="s">
        <v>505</v>
      </c>
      <c r="F881" t="s">
        <v>15</v>
      </c>
      <c r="G881" s="23">
        <v>42</v>
      </c>
      <c r="H881" s="23">
        <v>90</v>
      </c>
      <c r="I881" s="23">
        <v>336</v>
      </c>
      <c r="J881" s="1">
        <v>18627.599999999999</v>
      </c>
      <c r="K881" s="1">
        <v>443.51428571428568</v>
      </c>
      <c r="L881" s="62">
        <v>2.1428571428571428</v>
      </c>
      <c r="M881" s="62">
        <v>3.7333333333333334</v>
      </c>
      <c r="N881" s="1">
        <v>3104.6</v>
      </c>
      <c r="O881" s="61">
        <v>0.16666666666666669</v>
      </c>
      <c r="P881" s="6">
        <v>1704.74</v>
      </c>
      <c r="Q881" s="61">
        <v>9.1516888917520245E-2</v>
      </c>
      <c r="R881" s="64">
        <v>173</v>
      </c>
      <c r="S881" s="64">
        <v>204</v>
      </c>
      <c r="T881" s="64">
        <v>200</v>
      </c>
    </row>
    <row r="882" spans="1:20" x14ac:dyDescent="0.25">
      <c r="A882">
        <v>2024</v>
      </c>
      <c r="B882">
        <v>302233</v>
      </c>
      <c r="C882" t="s">
        <v>82</v>
      </c>
      <c r="D882" t="s">
        <v>430</v>
      </c>
      <c r="E882" t="s">
        <v>512</v>
      </c>
      <c r="F882" t="s">
        <v>4</v>
      </c>
      <c r="G882" s="23">
        <v>178</v>
      </c>
      <c r="H882" s="23">
        <v>629</v>
      </c>
      <c r="I882" s="23">
        <v>2473</v>
      </c>
      <c r="J882" s="1">
        <v>120772.5</v>
      </c>
      <c r="K882" s="1">
        <v>678.49719101123594</v>
      </c>
      <c r="L882" s="62">
        <v>3.5337078651685392</v>
      </c>
      <c r="M882" s="62">
        <v>3.931637519872814</v>
      </c>
      <c r="N882" s="1">
        <v>20128.75</v>
      </c>
      <c r="O882" s="61">
        <v>0.16666666666666666</v>
      </c>
      <c r="P882" s="6">
        <v>14060.18</v>
      </c>
      <c r="Q882" s="61">
        <v>0.11641872114926825</v>
      </c>
      <c r="R882" s="64">
        <v>48</v>
      </c>
      <c r="S882" s="64">
        <v>37</v>
      </c>
      <c r="T882" s="64">
        <v>36</v>
      </c>
    </row>
    <row r="883" spans="1:20" x14ac:dyDescent="0.25">
      <c r="A883">
        <v>2024</v>
      </c>
      <c r="B883">
        <v>303477</v>
      </c>
      <c r="C883" t="s">
        <v>288</v>
      </c>
      <c r="D883" t="s">
        <v>432</v>
      </c>
      <c r="E883" t="s">
        <v>493</v>
      </c>
      <c r="F883" t="s">
        <v>15</v>
      </c>
      <c r="G883" s="23">
        <v>62</v>
      </c>
      <c r="H883" s="23">
        <v>541</v>
      </c>
      <c r="I883" s="23">
        <v>4162</v>
      </c>
      <c r="J883" s="1">
        <v>236148.67920000001</v>
      </c>
      <c r="K883" s="1">
        <v>3808.8496645161295</v>
      </c>
      <c r="L883" s="62">
        <v>8.7258064516129039</v>
      </c>
      <c r="M883" s="62">
        <v>7.6931608133086877</v>
      </c>
      <c r="N883" s="1">
        <v>66398.679199999999</v>
      </c>
      <c r="O883" s="61">
        <v>0.28117319743196767</v>
      </c>
      <c r="P883" s="6">
        <v>64103.059200000003</v>
      </c>
      <c r="Q883" s="61">
        <v>0.27145211828904442</v>
      </c>
      <c r="R883" s="64">
        <v>17</v>
      </c>
      <c r="S883" s="64">
        <v>2</v>
      </c>
      <c r="T883" s="64">
        <v>1</v>
      </c>
    </row>
    <row r="884" spans="1:20" x14ac:dyDescent="0.25">
      <c r="A884">
        <v>2024</v>
      </c>
      <c r="B884">
        <v>304909</v>
      </c>
      <c r="C884" t="s">
        <v>305</v>
      </c>
      <c r="D884" t="s">
        <v>433</v>
      </c>
      <c r="E884" t="s">
        <v>504</v>
      </c>
      <c r="F884" t="s">
        <v>15</v>
      </c>
      <c r="G884" s="23">
        <v>5</v>
      </c>
      <c r="H884" s="23">
        <v>30</v>
      </c>
      <c r="I884" s="23">
        <v>66</v>
      </c>
      <c r="J884" s="1">
        <v>4181.8720000000003</v>
      </c>
      <c r="K884" s="1">
        <v>836.37440000000004</v>
      </c>
      <c r="L884" s="62">
        <v>6</v>
      </c>
      <c r="M884" s="62">
        <v>2.2000000000000002</v>
      </c>
      <c r="N884" s="1">
        <v>1096.8720000000001</v>
      </c>
      <c r="O884" s="61">
        <v>0.2622921026755482</v>
      </c>
      <c r="P884" s="6">
        <v>906.072</v>
      </c>
      <c r="Q884" s="61">
        <v>0.21666660289937137</v>
      </c>
      <c r="R884" s="64">
        <v>337</v>
      </c>
      <c r="S884" s="64">
        <v>328</v>
      </c>
      <c r="T884" s="64">
        <v>271</v>
      </c>
    </row>
    <row r="885" spans="1:20" x14ac:dyDescent="0.25">
      <c r="A885">
        <v>2024</v>
      </c>
      <c r="B885">
        <v>309059</v>
      </c>
      <c r="C885" t="s">
        <v>306</v>
      </c>
      <c r="D885" t="s">
        <v>434</v>
      </c>
      <c r="E885" t="s">
        <v>499</v>
      </c>
      <c r="F885" t="s">
        <v>15</v>
      </c>
      <c r="G885" s="23">
        <v>56</v>
      </c>
      <c r="H885" s="23">
        <v>101</v>
      </c>
      <c r="I885" s="23">
        <v>330</v>
      </c>
      <c r="J885" s="1">
        <v>18720.59</v>
      </c>
      <c r="K885" s="1">
        <v>334.29624999999999</v>
      </c>
      <c r="L885" s="62">
        <v>1.8035714285714286</v>
      </c>
      <c r="M885" s="62">
        <v>3.2673267326732671</v>
      </c>
      <c r="N885" s="1">
        <v>3218.59</v>
      </c>
      <c r="O885" s="61">
        <v>0.17192780783084294</v>
      </c>
      <c r="P885" s="6">
        <v>1371.49</v>
      </c>
      <c r="Q885" s="61">
        <v>7.326104572558878E-2</v>
      </c>
      <c r="R885" s="64">
        <v>171</v>
      </c>
      <c r="S885" s="64">
        <v>199</v>
      </c>
      <c r="T885" s="64">
        <v>227</v>
      </c>
    </row>
    <row r="886" spans="1:20" x14ac:dyDescent="0.25">
      <c r="A886">
        <v>2024</v>
      </c>
      <c r="B886">
        <v>309592</v>
      </c>
      <c r="C886" t="s">
        <v>436</v>
      </c>
      <c r="D886" t="s">
        <v>431</v>
      </c>
      <c r="E886" t="s">
        <v>515</v>
      </c>
      <c r="F886" t="s">
        <v>15</v>
      </c>
      <c r="G886" s="23">
        <v>30</v>
      </c>
      <c r="H886" s="23">
        <v>30</v>
      </c>
      <c r="I886" s="23">
        <v>63</v>
      </c>
      <c r="J886" s="1">
        <v>2705.096</v>
      </c>
      <c r="K886" s="1">
        <v>90.169866666666664</v>
      </c>
      <c r="L886" s="62">
        <v>1</v>
      </c>
      <c r="M886" s="62">
        <v>2.1</v>
      </c>
      <c r="N886" s="1">
        <v>607.846</v>
      </c>
      <c r="O886" s="61">
        <v>0.22470404007842976</v>
      </c>
      <c r="P886" s="6">
        <v>-322.154</v>
      </c>
      <c r="Q886" s="61">
        <v>-0.11909152207537181</v>
      </c>
      <c r="R886" s="64">
        <v>368</v>
      </c>
      <c r="S886" s="64">
        <v>365</v>
      </c>
      <c r="T886" s="64">
        <v>400</v>
      </c>
    </row>
    <row r="887" spans="1:20" x14ac:dyDescent="0.25">
      <c r="A887">
        <v>2024</v>
      </c>
      <c r="B887">
        <v>310640</v>
      </c>
      <c r="C887" t="s">
        <v>84</v>
      </c>
      <c r="D887" t="s">
        <v>432</v>
      </c>
      <c r="E887" t="s">
        <v>498</v>
      </c>
      <c r="F887" t="s">
        <v>15</v>
      </c>
      <c r="G887" s="23">
        <v>19</v>
      </c>
      <c r="H887" s="23">
        <v>19</v>
      </c>
      <c r="I887" s="23">
        <v>66</v>
      </c>
      <c r="J887" s="1">
        <v>3217.0720000000001</v>
      </c>
      <c r="K887" s="1">
        <v>169.31957894736843</v>
      </c>
      <c r="L887" s="62">
        <v>1</v>
      </c>
      <c r="M887" s="62">
        <v>3.4736842105263159</v>
      </c>
      <c r="N887" s="1">
        <v>848.822</v>
      </c>
      <c r="O887" s="61">
        <v>0.26384923930829024</v>
      </c>
      <c r="P887" s="6">
        <v>278.822</v>
      </c>
      <c r="Q887" s="61">
        <v>8.6669493253492616E-2</v>
      </c>
      <c r="R887" s="64">
        <v>354</v>
      </c>
      <c r="S887" s="64">
        <v>351</v>
      </c>
      <c r="T887" s="64">
        <v>333</v>
      </c>
    </row>
    <row r="888" spans="1:20" x14ac:dyDescent="0.25">
      <c r="A888">
        <v>2024</v>
      </c>
      <c r="B888">
        <v>311100</v>
      </c>
      <c r="C888" t="s">
        <v>308</v>
      </c>
      <c r="D888" t="s">
        <v>430</v>
      </c>
      <c r="E888" t="s">
        <v>517</v>
      </c>
      <c r="F888" t="s">
        <v>15</v>
      </c>
      <c r="G888" s="23">
        <v>132</v>
      </c>
      <c r="H888" s="23">
        <v>195</v>
      </c>
      <c r="I888" s="23">
        <v>856</v>
      </c>
      <c r="J888" s="1">
        <v>40063.996800000001</v>
      </c>
      <c r="K888" s="1">
        <v>303.51512727272728</v>
      </c>
      <c r="L888" s="62">
        <v>1.4772727272727273</v>
      </c>
      <c r="M888" s="62">
        <v>4.3897435897435901</v>
      </c>
      <c r="N888" s="1">
        <v>8397.9968000000008</v>
      </c>
      <c r="O888" s="61">
        <v>0.20961455348359054</v>
      </c>
      <c r="P888" s="6">
        <v>4091.4967999999899</v>
      </c>
      <c r="Q888" s="61">
        <v>0.10212402972236634</v>
      </c>
      <c r="R888" s="64">
        <v>121</v>
      </c>
      <c r="S888" s="64">
        <v>107</v>
      </c>
      <c r="T888" s="64">
        <v>120</v>
      </c>
    </row>
    <row r="889" spans="1:20" x14ac:dyDescent="0.25">
      <c r="A889">
        <v>2024</v>
      </c>
      <c r="B889">
        <v>315225</v>
      </c>
      <c r="C889" t="s">
        <v>313</v>
      </c>
      <c r="D889" t="s">
        <v>432</v>
      </c>
      <c r="E889" t="s">
        <v>498</v>
      </c>
      <c r="F889" t="s">
        <v>15</v>
      </c>
      <c r="G889" s="23">
        <v>18</v>
      </c>
      <c r="H889" s="23">
        <v>29</v>
      </c>
      <c r="I889" s="23">
        <v>101</v>
      </c>
      <c r="J889" s="1">
        <v>4864.2929999999997</v>
      </c>
      <c r="K889" s="1">
        <v>270.23849999999999</v>
      </c>
      <c r="L889" s="62">
        <v>1.6111111111111112</v>
      </c>
      <c r="M889" s="62">
        <v>3.4827586206896552</v>
      </c>
      <c r="N889" s="1">
        <v>1156.2929999999999</v>
      </c>
      <c r="O889" s="61">
        <v>0.2377103928566803</v>
      </c>
      <c r="P889" s="6">
        <v>605.29300000000001</v>
      </c>
      <c r="Q889" s="61">
        <v>0.12443596633673178</v>
      </c>
      <c r="R889" s="64">
        <v>320</v>
      </c>
      <c r="S889" s="64">
        <v>321</v>
      </c>
      <c r="T889" s="64">
        <v>307</v>
      </c>
    </row>
    <row r="890" spans="1:20" x14ac:dyDescent="0.25">
      <c r="A890">
        <v>2024</v>
      </c>
      <c r="B890">
        <v>316478</v>
      </c>
      <c r="C890" t="s">
        <v>312</v>
      </c>
      <c r="D890" t="s">
        <v>432</v>
      </c>
      <c r="E890" t="s">
        <v>500</v>
      </c>
      <c r="F890" t="s">
        <v>15</v>
      </c>
      <c r="G890" s="23">
        <v>5</v>
      </c>
      <c r="H890" s="23">
        <v>15</v>
      </c>
      <c r="I890" s="23">
        <v>67</v>
      </c>
      <c r="J890" s="1">
        <v>3366.16</v>
      </c>
      <c r="K890" s="1">
        <v>673.23199999999997</v>
      </c>
      <c r="L890" s="62">
        <v>3</v>
      </c>
      <c r="M890" s="62">
        <v>4.4666666666666668</v>
      </c>
      <c r="N890" s="1">
        <v>360.66</v>
      </c>
      <c r="O890" s="61">
        <v>0.10714285714285715</v>
      </c>
      <c r="P890" s="6">
        <v>200.66</v>
      </c>
      <c r="Q890" s="61">
        <v>5.9610951351094427E-2</v>
      </c>
      <c r="R890" s="64">
        <v>351</v>
      </c>
      <c r="S890" s="64">
        <v>393</v>
      </c>
      <c r="T890" s="64">
        <v>349</v>
      </c>
    </row>
    <row r="891" spans="1:20" x14ac:dyDescent="0.25">
      <c r="A891">
        <v>2024</v>
      </c>
      <c r="B891">
        <v>317731</v>
      </c>
      <c r="C891" t="s">
        <v>369</v>
      </c>
      <c r="D891" t="s">
        <v>432</v>
      </c>
      <c r="E891" t="s">
        <v>498</v>
      </c>
      <c r="F891" t="s">
        <v>15</v>
      </c>
      <c r="G891" s="23">
        <v>46</v>
      </c>
      <c r="H891" s="23">
        <v>96</v>
      </c>
      <c r="I891" s="23">
        <v>278</v>
      </c>
      <c r="J891" s="1">
        <v>12490.954</v>
      </c>
      <c r="K891" s="1">
        <v>271.54247826086959</v>
      </c>
      <c r="L891" s="62">
        <v>2.0869565217391304</v>
      </c>
      <c r="M891" s="62">
        <v>2.8958333333333335</v>
      </c>
      <c r="N891" s="1">
        <v>2664.9540000000002</v>
      </c>
      <c r="O891" s="61">
        <v>0.21335071764734706</v>
      </c>
      <c r="P891" s="6">
        <v>1236.394</v>
      </c>
      <c r="Q891" s="61">
        <v>9.8983152127531657E-2</v>
      </c>
      <c r="R891" s="64">
        <v>203</v>
      </c>
      <c r="S891" s="64">
        <v>224</v>
      </c>
      <c r="T891" s="64">
        <v>240</v>
      </c>
    </row>
    <row r="892" spans="1:20" x14ac:dyDescent="0.25">
      <c r="A892">
        <v>2024</v>
      </c>
      <c r="B892">
        <v>321904</v>
      </c>
      <c r="C892" t="s">
        <v>387</v>
      </c>
      <c r="D892" t="s">
        <v>433</v>
      </c>
      <c r="E892" t="s">
        <v>502</v>
      </c>
      <c r="F892" t="s">
        <v>15</v>
      </c>
      <c r="G892" s="23">
        <v>24</v>
      </c>
      <c r="H892" s="23">
        <v>24</v>
      </c>
      <c r="I892" s="23">
        <v>63</v>
      </c>
      <c r="J892" s="1">
        <v>3504.4589999999998</v>
      </c>
      <c r="K892" s="1">
        <v>146.019125</v>
      </c>
      <c r="L892" s="62">
        <v>1</v>
      </c>
      <c r="M892" s="62">
        <v>2.625</v>
      </c>
      <c r="N892" s="1">
        <v>737.45899999999995</v>
      </c>
      <c r="O892" s="61">
        <v>0.21043447790372208</v>
      </c>
      <c r="P892" s="6">
        <v>-56.941000000000201</v>
      </c>
      <c r="Q892" s="61">
        <v>-1.6248156990850856E-2</v>
      </c>
      <c r="R892" s="64">
        <v>350</v>
      </c>
      <c r="S892" s="64">
        <v>358</v>
      </c>
      <c r="T892" s="64">
        <v>381</v>
      </c>
    </row>
    <row r="893" spans="1:20" x14ac:dyDescent="0.25">
      <c r="A893">
        <v>2024</v>
      </c>
      <c r="B893">
        <v>322483</v>
      </c>
      <c r="C893" t="s">
        <v>85</v>
      </c>
      <c r="D893" t="s">
        <v>435</v>
      </c>
      <c r="E893" t="s">
        <v>525</v>
      </c>
      <c r="F893" t="s">
        <v>15</v>
      </c>
      <c r="G893" s="23">
        <v>3</v>
      </c>
      <c r="H893" s="23">
        <v>3</v>
      </c>
      <c r="I893" s="23">
        <v>3</v>
      </c>
      <c r="J893" s="1">
        <v>88.775999999999996</v>
      </c>
      <c r="K893" s="1">
        <v>29.591999999999999</v>
      </c>
      <c r="L893" s="62">
        <v>1</v>
      </c>
      <c r="M893" s="62">
        <v>1</v>
      </c>
      <c r="N893" s="1">
        <v>33.276000000000003</v>
      </c>
      <c r="O893" s="61">
        <v>0.37483103541497709</v>
      </c>
      <c r="P893" s="6">
        <v>-63.024000000000001</v>
      </c>
      <c r="Q893" s="61">
        <v>-0.70992160043254937</v>
      </c>
      <c r="R893" s="64">
        <v>416</v>
      </c>
      <c r="S893" s="64">
        <v>411</v>
      </c>
      <c r="T893" s="64">
        <v>384</v>
      </c>
    </row>
    <row r="894" spans="1:20" x14ac:dyDescent="0.25">
      <c r="A894">
        <v>2024</v>
      </c>
      <c r="B894">
        <v>322666</v>
      </c>
      <c r="C894" t="s">
        <v>87</v>
      </c>
      <c r="D894" t="s">
        <v>433</v>
      </c>
      <c r="E894" t="s">
        <v>503</v>
      </c>
      <c r="F894" t="s">
        <v>15</v>
      </c>
      <c r="G894" s="23">
        <v>20</v>
      </c>
      <c r="H894" s="23">
        <v>46</v>
      </c>
      <c r="I894" s="23">
        <v>125</v>
      </c>
      <c r="J894" s="1">
        <v>7030.8</v>
      </c>
      <c r="K894" s="1">
        <v>351.54</v>
      </c>
      <c r="L894" s="62">
        <v>2.2999999999999998</v>
      </c>
      <c r="M894" s="62">
        <v>2.7173913043478262</v>
      </c>
      <c r="N894" s="1">
        <v>1171.8</v>
      </c>
      <c r="O894" s="61">
        <v>0.16666666666666666</v>
      </c>
      <c r="P894" s="6">
        <v>481.75</v>
      </c>
      <c r="Q894" s="61">
        <v>6.851994083176878E-2</v>
      </c>
      <c r="R894" s="64">
        <v>286</v>
      </c>
      <c r="S894" s="64">
        <v>319</v>
      </c>
      <c r="T894" s="64">
        <v>313</v>
      </c>
    </row>
    <row r="895" spans="1:20" x14ac:dyDescent="0.25">
      <c r="A895">
        <v>2024</v>
      </c>
      <c r="B895">
        <v>327287</v>
      </c>
      <c r="C895" t="s">
        <v>88</v>
      </c>
      <c r="D895" t="s">
        <v>433</v>
      </c>
      <c r="E895" t="s">
        <v>504</v>
      </c>
      <c r="F895" t="s">
        <v>15</v>
      </c>
      <c r="G895" s="23">
        <v>11</v>
      </c>
      <c r="H895" s="23">
        <v>11</v>
      </c>
      <c r="I895" s="23">
        <v>11</v>
      </c>
      <c r="J895" s="1">
        <v>658.31200000000001</v>
      </c>
      <c r="K895" s="1">
        <v>59.846545454545456</v>
      </c>
      <c r="L895" s="62">
        <v>1</v>
      </c>
      <c r="M895" s="62">
        <v>1</v>
      </c>
      <c r="N895" s="1">
        <v>215.81200000000001</v>
      </c>
      <c r="O895" s="61">
        <v>0.32782631943516144</v>
      </c>
      <c r="P895" s="6">
        <v>-148.28800000000001</v>
      </c>
      <c r="Q895" s="61">
        <v>-0.22525489433581647</v>
      </c>
      <c r="R895" s="64">
        <v>407</v>
      </c>
      <c r="S895" s="64">
        <v>400</v>
      </c>
      <c r="T895" s="64">
        <v>393</v>
      </c>
    </row>
    <row r="896" spans="1:20" x14ac:dyDescent="0.25">
      <c r="A896">
        <v>2024</v>
      </c>
      <c r="B896">
        <v>328781</v>
      </c>
      <c r="C896" t="s">
        <v>452</v>
      </c>
      <c r="D896" t="s">
        <v>431</v>
      </c>
      <c r="E896" t="s">
        <v>528</v>
      </c>
      <c r="F896" t="s">
        <v>15</v>
      </c>
      <c r="G896" s="23">
        <v>16</v>
      </c>
      <c r="H896" s="23">
        <v>29</v>
      </c>
      <c r="I896" s="23">
        <v>80</v>
      </c>
      <c r="J896" s="1">
        <v>5459.36</v>
      </c>
      <c r="K896" s="1">
        <v>341.21</v>
      </c>
      <c r="L896" s="62">
        <v>1.8125</v>
      </c>
      <c r="M896" s="62">
        <v>2.7586206896551726</v>
      </c>
      <c r="N896" s="1">
        <v>1258.3599999999999</v>
      </c>
      <c r="O896" s="61">
        <v>0.23049588230122212</v>
      </c>
      <c r="P896" s="6">
        <v>749.36</v>
      </c>
      <c r="Q896" s="61">
        <v>0.13726151050672608</v>
      </c>
      <c r="R896" s="64">
        <v>306</v>
      </c>
      <c r="S896" s="64">
        <v>313</v>
      </c>
      <c r="T896" s="64">
        <v>288</v>
      </c>
    </row>
    <row r="897" spans="1:20" x14ac:dyDescent="0.25">
      <c r="A897">
        <v>2024</v>
      </c>
      <c r="B897">
        <v>329101</v>
      </c>
      <c r="C897" t="s">
        <v>89</v>
      </c>
      <c r="D897" t="s">
        <v>430</v>
      </c>
      <c r="E897" t="s">
        <v>517</v>
      </c>
      <c r="F897" t="s">
        <v>4</v>
      </c>
      <c r="G897" s="23">
        <v>20</v>
      </c>
      <c r="H897" s="23">
        <v>38</v>
      </c>
      <c r="I897" s="23">
        <v>92</v>
      </c>
      <c r="J897" s="1">
        <v>5204.8639999999996</v>
      </c>
      <c r="K897" s="1">
        <v>260.2432</v>
      </c>
      <c r="L897" s="62">
        <v>1.9</v>
      </c>
      <c r="M897" s="62">
        <v>2.4210526315789473</v>
      </c>
      <c r="N897" s="1">
        <v>1682.864</v>
      </c>
      <c r="O897" s="61">
        <v>0.323325258834813</v>
      </c>
      <c r="P897" s="6">
        <v>1021.064</v>
      </c>
      <c r="Q897" s="61">
        <v>0.19617496249661856</v>
      </c>
      <c r="R897" s="64">
        <v>311</v>
      </c>
      <c r="S897" s="64">
        <v>289</v>
      </c>
      <c r="T897" s="64">
        <v>260</v>
      </c>
    </row>
    <row r="898" spans="1:20" x14ac:dyDescent="0.25">
      <c r="A898">
        <v>2024</v>
      </c>
      <c r="B898">
        <v>331231</v>
      </c>
      <c r="C898" t="s">
        <v>314</v>
      </c>
      <c r="D898" t="s">
        <v>432</v>
      </c>
      <c r="E898" t="s">
        <v>498</v>
      </c>
      <c r="F898" t="s">
        <v>15</v>
      </c>
      <c r="G898" s="23">
        <v>24</v>
      </c>
      <c r="H898" s="23">
        <v>37</v>
      </c>
      <c r="I898" s="23">
        <v>107</v>
      </c>
      <c r="J898" s="1">
        <v>4960.0295999999998</v>
      </c>
      <c r="K898" s="1">
        <v>206.6679</v>
      </c>
      <c r="L898" s="62">
        <v>1.5416666666666667</v>
      </c>
      <c r="M898" s="62">
        <v>2.8918918918918921</v>
      </c>
      <c r="N898" s="1">
        <v>1107.7796000000001</v>
      </c>
      <c r="O898" s="61">
        <v>0.2233413284469109</v>
      </c>
      <c r="P898" s="6">
        <v>374.77960000000002</v>
      </c>
      <c r="Q898" s="61">
        <v>7.5559952303510453E-2</v>
      </c>
      <c r="R898" s="64">
        <v>317</v>
      </c>
      <c r="S898" s="64">
        <v>326</v>
      </c>
      <c r="T898" s="64">
        <v>328</v>
      </c>
    </row>
    <row r="899" spans="1:20" x14ac:dyDescent="0.25">
      <c r="A899">
        <v>2024</v>
      </c>
      <c r="B899">
        <v>333866</v>
      </c>
      <c r="C899" t="s">
        <v>292</v>
      </c>
      <c r="D899" t="s">
        <v>430</v>
      </c>
      <c r="E899" t="s">
        <v>492</v>
      </c>
      <c r="F899" t="s">
        <v>4</v>
      </c>
      <c r="G899" s="23">
        <v>326</v>
      </c>
      <c r="H899" s="23">
        <v>2535</v>
      </c>
      <c r="I899" s="23">
        <v>18347</v>
      </c>
      <c r="J899" s="1">
        <v>738398.65</v>
      </c>
      <c r="K899" s="1">
        <v>2265.0265337423311</v>
      </c>
      <c r="L899" s="62">
        <v>7.7760736196319016</v>
      </c>
      <c r="M899" s="62">
        <v>7.2374753451676526</v>
      </c>
      <c r="N899" s="1">
        <v>41796.15</v>
      </c>
      <c r="O899" s="61">
        <v>5.6603773584905662E-2</v>
      </c>
      <c r="P899" s="6">
        <v>29109.439999999999</v>
      </c>
      <c r="Q899" s="61">
        <v>3.9422390601607953E-2</v>
      </c>
      <c r="R899" s="64">
        <v>2</v>
      </c>
      <c r="S899" s="64">
        <v>9</v>
      </c>
      <c r="T899" s="64">
        <v>11</v>
      </c>
    </row>
    <row r="900" spans="1:20" x14ac:dyDescent="0.25">
      <c r="A900">
        <v>2024</v>
      </c>
      <c r="B900">
        <v>343812</v>
      </c>
      <c r="C900" t="s">
        <v>91</v>
      </c>
      <c r="D900" t="s">
        <v>430</v>
      </c>
      <c r="E900" t="s">
        <v>518</v>
      </c>
      <c r="F900" t="s">
        <v>15</v>
      </c>
      <c r="G900" s="23">
        <v>12</v>
      </c>
      <c r="H900" s="23">
        <v>28</v>
      </c>
      <c r="I900" s="23">
        <v>46</v>
      </c>
      <c r="J900" s="1">
        <v>2766.8319999999999</v>
      </c>
      <c r="K900" s="1">
        <v>230.56933333333333</v>
      </c>
      <c r="L900" s="62">
        <v>2.3333333333333335</v>
      </c>
      <c r="M900" s="62">
        <v>1.6428571428571428</v>
      </c>
      <c r="N900" s="1">
        <v>665.58199999999999</v>
      </c>
      <c r="O900" s="61">
        <v>0.24055743174865696</v>
      </c>
      <c r="P900" s="6">
        <v>263.33199999999999</v>
      </c>
      <c r="Q900" s="61">
        <v>9.5174553424277303E-2</v>
      </c>
      <c r="R900" s="64">
        <v>366</v>
      </c>
      <c r="S900" s="64">
        <v>361</v>
      </c>
      <c r="T900" s="64">
        <v>335</v>
      </c>
    </row>
    <row r="901" spans="1:20" x14ac:dyDescent="0.25">
      <c r="A901">
        <v>2024</v>
      </c>
      <c r="B901">
        <v>350201</v>
      </c>
      <c r="C901" t="s">
        <v>92</v>
      </c>
      <c r="D901" t="s">
        <v>431</v>
      </c>
      <c r="E901" t="s">
        <v>501</v>
      </c>
      <c r="F901" t="s">
        <v>15</v>
      </c>
      <c r="G901" s="23">
        <v>40</v>
      </c>
      <c r="H901" s="23">
        <v>67</v>
      </c>
      <c r="I901" s="23">
        <v>198</v>
      </c>
      <c r="J901" s="1">
        <v>9936.7343999999994</v>
      </c>
      <c r="K901" s="1">
        <v>248.41835999999998</v>
      </c>
      <c r="L901" s="62">
        <v>1.675</v>
      </c>
      <c r="M901" s="62">
        <v>2.955223880597015</v>
      </c>
      <c r="N901" s="1">
        <v>2161.9843999999998</v>
      </c>
      <c r="O901" s="61">
        <v>0.21757494091821555</v>
      </c>
      <c r="P901" s="6">
        <v>894.98439999999903</v>
      </c>
      <c r="Q901" s="61">
        <v>9.0068262265317167E-2</v>
      </c>
      <c r="R901" s="64">
        <v>235</v>
      </c>
      <c r="S901" s="64">
        <v>253</v>
      </c>
      <c r="T901" s="64">
        <v>274</v>
      </c>
    </row>
    <row r="902" spans="1:20" x14ac:dyDescent="0.25">
      <c r="A902">
        <v>2024</v>
      </c>
      <c r="B902">
        <v>354104</v>
      </c>
      <c r="C902" t="s">
        <v>96</v>
      </c>
      <c r="D902" t="s">
        <v>433</v>
      </c>
      <c r="E902" t="s">
        <v>502</v>
      </c>
      <c r="F902" t="s">
        <v>15</v>
      </c>
      <c r="G902" s="23">
        <v>9</v>
      </c>
      <c r="H902" s="23">
        <v>19</v>
      </c>
      <c r="I902" s="23">
        <v>48</v>
      </c>
      <c r="J902" s="1">
        <v>2176.6640000000002</v>
      </c>
      <c r="K902" s="1">
        <v>241.85155555555559</v>
      </c>
      <c r="L902" s="62">
        <v>2.1111111111111112</v>
      </c>
      <c r="M902" s="62">
        <v>2.5263157894736841</v>
      </c>
      <c r="N902" s="1">
        <v>559.16399999999999</v>
      </c>
      <c r="O902" s="61">
        <v>0.25689036066200382</v>
      </c>
      <c r="P902" s="6">
        <v>250.26400000000001</v>
      </c>
      <c r="Q902" s="61">
        <v>0.11497594484036121</v>
      </c>
      <c r="R902" s="64">
        <v>378</v>
      </c>
      <c r="S902" s="64">
        <v>370</v>
      </c>
      <c r="T902" s="64">
        <v>339</v>
      </c>
    </row>
    <row r="903" spans="1:20" x14ac:dyDescent="0.25">
      <c r="A903">
        <v>2024</v>
      </c>
      <c r="B903">
        <v>354709</v>
      </c>
      <c r="C903" t="s">
        <v>97</v>
      </c>
      <c r="D903" t="s">
        <v>435</v>
      </c>
      <c r="E903" t="s">
        <v>521</v>
      </c>
      <c r="F903" t="s">
        <v>15</v>
      </c>
      <c r="G903" s="23">
        <v>18</v>
      </c>
      <c r="H903" s="23">
        <v>74</v>
      </c>
      <c r="I903" s="23">
        <v>245</v>
      </c>
      <c r="J903" s="1">
        <v>10039.214</v>
      </c>
      <c r="K903" s="1">
        <v>557.73411111111113</v>
      </c>
      <c r="L903" s="62">
        <v>4.1111111111111107</v>
      </c>
      <c r="M903" s="62">
        <v>3.310810810810811</v>
      </c>
      <c r="N903" s="1">
        <v>1697.2139999999999</v>
      </c>
      <c r="O903" s="61">
        <v>0.16905845417778723</v>
      </c>
      <c r="P903" s="6">
        <v>1060.664</v>
      </c>
      <c r="Q903" s="61">
        <v>0.10565209587125048</v>
      </c>
      <c r="R903" s="64">
        <v>232</v>
      </c>
      <c r="S903" s="64">
        <v>286</v>
      </c>
      <c r="T903" s="64">
        <v>254</v>
      </c>
    </row>
    <row r="904" spans="1:20" x14ac:dyDescent="0.25">
      <c r="A904">
        <v>2024</v>
      </c>
      <c r="B904">
        <v>356684</v>
      </c>
      <c r="C904" t="s">
        <v>410</v>
      </c>
      <c r="D904" t="s">
        <v>435</v>
      </c>
      <c r="E904" t="s">
        <v>525</v>
      </c>
      <c r="F904" t="s">
        <v>15</v>
      </c>
      <c r="G904" s="23">
        <v>8</v>
      </c>
      <c r="H904" s="23">
        <v>8</v>
      </c>
      <c r="I904" s="23">
        <v>29</v>
      </c>
      <c r="J904" s="1">
        <v>1197.3679999999999</v>
      </c>
      <c r="K904" s="1">
        <v>149.67099999999999</v>
      </c>
      <c r="L904" s="62">
        <v>1</v>
      </c>
      <c r="M904" s="62">
        <v>3.625</v>
      </c>
      <c r="N904" s="1">
        <v>480.61799999999999</v>
      </c>
      <c r="O904" s="61">
        <v>0.40139539389728141</v>
      </c>
      <c r="P904" s="6">
        <v>223.81800000000001</v>
      </c>
      <c r="Q904" s="61">
        <v>0.1869249888087873</v>
      </c>
      <c r="R904" s="64">
        <v>395</v>
      </c>
      <c r="S904" s="64">
        <v>381</v>
      </c>
      <c r="T904" s="64">
        <v>344</v>
      </c>
    </row>
    <row r="905" spans="1:20" x14ac:dyDescent="0.25">
      <c r="A905">
        <v>2024</v>
      </c>
      <c r="B905">
        <v>358146</v>
      </c>
      <c r="C905" t="s">
        <v>437</v>
      </c>
      <c r="D905" t="s">
        <v>431</v>
      </c>
      <c r="E905" t="s">
        <v>515</v>
      </c>
      <c r="F905" t="s">
        <v>15</v>
      </c>
      <c r="G905" s="23">
        <v>8</v>
      </c>
      <c r="H905" s="23">
        <v>8</v>
      </c>
      <c r="I905" s="23">
        <v>17</v>
      </c>
      <c r="J905" s="1">
        <v>1032.664</v>
      </c>
      <c r="K905" s="1">
        <v>129.083</v>
      </c>
      <c r="L905" s="62">
        <v>1</v>
      </c>
      <c r="M905" s="62">
        <v>2.125</v>
      </c>
      <c r="N905" s="1">
        <v>387.16399999999999</v>
      </c>
      <c r="O905" s="61">
        <v>0.37491768861895058</v>
      </c>
      <c r="P905" s="6">
        <v>139.16399999999999</v>
      </c>
      <c r="Q905" s="61">
        <v>0.13476212979245911</v>
      </c>
      <c r="R905" s="64">
        <v>403</v>
      </c>
      <c r="S905" s="64">
        <v>390</v>
      </c>
      <c r="T905" s="64">
        <v>362</v>
      </c>
    </row>
    <row r="906" spans="1:20" x14ac:dyDescent="0.25">
      <c r="A906">
        <v>2024</v>
      </c>
      <c r="B906">
        <v>359285</v>
      </c>
      <c r="C906" t="s">
        <v>316</v>
      </c>
      <c r="D906" t="s">
        <v>431</v>
      </c>
      <c r="E906" t="s">
        <v>524</v>
      </c>
      <c r="F906" t="s">
        <v>15</v>
      </c>
      <c r="G906" s="23">
        <v>37</v>
      </c>
      <c r="H906" s="23">
        <v>99</v>
      </c>
      <c r="I906" s="23">
        <v>397</v>
      </c>
      <c r="J906" s="1">
        <v>24419.223999999998</v>
      </c>
      <c r="K906" s="1">
        <v>659.97902702702697</v>
      </c>
      <c r="L906" s="62">
        <v>2.6756756756756759</v>
      </c>
      <c r="M906" s="62">
        <v>4.0101010101010104</v>
      </c>
      <c r="N906" s="1">
        <v>7695.9740000000002</v>
      </c>
      <c r="O906" s="61">
        <v>0.31516046537760578</v>
      </c>
      <c r="P906" s="6">
        <v>6488.8940000000002</v>
      </c>
      <c r="Q906" s="61">
        <v>0.2657289191499288</v>
      </c>
      <c r="R906" s="64">
        <v>150</v>
      </c>
      <c r="S906" s="64">
        <v>116</v>
      </c>
      <c r="T906" s="64">
        <v>91</v>
      </c>
    </row>
    <row r="907" spans="1:20" x14ac:dyDescent="0.25">
      <c r="A907">
        <v>2024</v>
      </c>
      <c r="B907">
        <v>364956</v>
      </c>
      <c r="C907" t="s">
        <v>99</v>
      </c>
      <c r="D907" t="s">
        <v>435</v>
      </c>
      <c r="E907" t="s">
        <v>525</v>
      </c>
      <c r="F907" t="s">
        <v>15</v>
      </c>
      <c r="G907" s="23">
        <v>27</v>
      </c>
      <c r="H907" s="23">
        <v>45</v>
      </c>
      <c r="I907" s="23">
        <v>81</v>
      </c>
      <c r="J907" s="1">
        <v>3136.152</v>
      </c>
      <c r="K907" s="1">
        <v>116.15377777777778</v>
      </c>
      <c r="L907" s="62">
        <v>1.6666666666666667</v>
      </c>
      <c r="M907" s="62">
        <v>1.8</v>
      </c>
      <c r="N907" s="1">
        <v>945.15200000000004</v>
      </c>
      <c r="O907" s="61">
        <v>0.3013731477300845</v>
      </c>
      <c r="P907" s="6">
        <v>58.652000000000001</v>
      </c>
      <c r="Q907" s="61">
        <v>1.8701899652822949E-2</v>
      </c>
      <c r="R907" s="64">
        <v>356</v>
      </c>
      <c r="S907" s="64">
        <v>339</v>
      </c>
      <c r="T907" s="64">
        <v>373</v>
      </c>
    </row>
    <row r="908" spans="1:20" x14ac:dyDescent="0.25">
      <c r="A908">
        <v>2024</v>
      </c>
      <c r="B908">
        <v>365924</v>
      </c>
      <c r="C908" t="s">
        <v>317</v>
      </c>
      <c r="D908" t="s">
        <v>433</v>
      </c>
      <c r="E908" t="s">
        <v>504</v>
      </c>
      <c r="F908" t="s">
        <v>15</v>
      </c>
      <c r="G908" s="23">
        <v>45</v>
      </c>
      <c r="H908" s="23">
        <v>83</v>
      </c>
      <c r="I908" s="23">
        <v>202</v>
      </c>
      <c r="J908" s="1">
        <v>12388.784</v>
      </c>
      <c r="K908" s="1">
        <v>275.30631111111109</v>
      </c>
      <c r="L908" s="62">
        <v>1.8444444444444446</v>
      </c>
      <c r="M908" s="62">
        <v>2.4337349397590362</v>
      </c>
      <c r="N908" s="1">
        <v>3767.2840000000001</v>
      </c>
      <c r="O908" s="61">
        <v>0.30408827855905796</v>
      </c>
      <c r="P908" s="6">
        <v>2235.9839999999999</v>
      </c>
      <c r="Q908" s="61">
        <v>0.18048454150140966</v>
      </c>
      <c r="R908" s="64">
        <v>205</v>
      </c>
      <c r="S908" s="64">
        <v>180</v>
      </c>
      <c r="T908" s="64">
        <v>173</v>
      </c>
    </row>
    <row r="909" spans="1:20" x14ac:dyDescent="0.25">
      <c r="A909">
        <v>2024</v>
      </c>
      <c r="B909">
        <v>368143</v>
      </c>
      <c r="C909" t="s">
        <v>315</v>
      </c>
      <c r="D909" t="s">
        <v>434</v>
      </c>
      <c r="E909" t="s">
        <v>508</v>
      </c>
      <c r="F909" t="s">
        <v>15</v>
      </c>
      <c r="G909" s="23">
        <v>74</v>
      </c>
      <c r="H909" s="23">
        <v>252</v>
      </c>
      <c r="I909" s="23">
        <v>917</v>
      </c>
      <c r="J909" s="1">
        <v>44743.5576</v>
      </c>
      <c r="K909" s="1">
        <v>604.64267027027029</v>
      </c>
      <c r="L909" s="62">
        <v>3.4054054054054053</v>
      </c>
      <c r="M909" s="62">
        <v>3.6388888888888888</v>
      </c>
      <c r="N909" s="1">
        <v>9752.0575999999892</v>
      </c>
      <c r="O909" s="61">
        <v>0.21795445250871132</v>
      </c>
      <c r="P909" s="6">
        <v>7183.7075999999997</v>
      </c>
      <c r="Q909" s="61">
        <v>0.16055289264705228</v>
      </c>
      <c r="R909" s="64">
        <v>117</v>
      </c>
      <c r="S909" s="64">
        <v>93</v>
      </c>
      <c r="T909" s="64">
        <v>80</v>
      </c>
    </row>
    <row r="910" spans="1:20" x14ac:dyDescent="0.25">
      <c r="A910">
        <v>2024</v>
      </c>
      <c r="B910">
        <v>369346</v>
      </c>
      <c r="C910" t="s">
        <v>100</v>
      </c>
      <c r="D910" t="s">
        <v>434</v>
      </c>
      <c r="E910" t="s">
        <v>523</v>
      </c>
      <c r="F910" t="s">
        <v>15</v>
      </c>
      <c r="G910" s="23">
        <v>54</v>
      </c>
      <c r="H910" s="23">
        <v>72</v>
      </c>
      <c r="I910" s="23">
        <v>126</v>
      </c>
      <c r="J910" s="1">
        <v>8351.7920000000104</v>
      </c>
      <c r="K910" s="1">
        <v>154.66281481481499</v>
      </c>
      <c r="L910" s="62">
        <v>1.3333333333333333</v>
      </c>
      <c r="M910" s="62">
        <v>1.75</v>
      </c>
      <c r="N910" s="1">
        <v>2127.2919999999999</v>
      </c>
      <c r="O910" s="61">
        <v>0.2547108452892502</v>
      </c>
      <c r="P910" s="6">
        <v>374.09199999999998</v>
      </c>
      <c r="Q910" s="61">
        <v>4.4791824317463785E-2</v>
      </c>
      <c r="R910" s="64">
        <v>263</v>
      </c>
      <c r="S910" s="64">
        <v>257</v>
      </c>
      <c r="T910" s="64">
        <v>329</v>
      </c>
    </row>
    <row r="911" spans="1:20" x14ac:dyDescent="0.25">
      <c r="A911">
        <v>2024</v>
      </c>
      <c r="B911">
        <v>370695</v>
      </c>
      <c r="C911" t="s">
        <v>101</v>
      </c>
      <c r="D911" t="s">
        <v>431</v>
      </c>
      <c r="E911" t="s">
        <v>501</v>
      </c>
      <c r="F911" t="s">
        <v>15</v>
      </c>
      <c r="G911" s="23">
        <v>88</v>
      </c>
      <c r="H911" s="23">
        <v>216</v>
      </c>
      <c r="I911" s="23">
        <v>993</v>
      </c>
      <c r="J911" s="1">
        <v>52113.648999999998</v>
      </c>
      <c r="K911" s="1">
        <v>592.20055681818178</v>
      </c>
      <c r="L911" s="62">
        <v>2.4545454545454546</v>
      </c>
      <c r="M911" s="62">
        <v>4.5972222222222223</v>
      </c>
      <c r="N911" s="1">
        <v>10202.898999999999</v>
      </c>
      <c r="O911" s="61">
        <v>0.19578170394477654</v>
      </c>
      <c r="P911" s="6">
        <v>7348.3389999999999</v>
      </c>
      <c r="Q911" s="61">
        <v>0.14100603471462919</v>
      </c>
      <c r="R911" s="64">
        <v>108</v>
      </c>
      <c r="S911" s="64">
        <v>89</v>
      </c>
      <c r="T911" s="64">
        <v>77</v>
      </c>
    </row>
    <row r="912" spans="1:20" x14ac:dyDescent="0.25">
      <c r="A912">
        <v>2024</v>
      </c>
      <c r="B912">
        <v>375019</v>
      </c>
      <c r="C912" t="s">
        <v>102</v>
      </c>
      <c r="D912" t="s">
        <v>433</v>
      </c>
      <c r="E912" t="s">
        <v>503</v>
      </c>
      <c r="F912" t="s">
        <v>15</v>
      </c>
      <c r="G912" s="23">
        <v>149</v>
      </c>
      <c r="H912" s="23">
        <v>568</v>
      </c>
      <c r="I912" s="23">
        <v>2373</v>
      </c>
      <c r="J912" s="1">
        <v>95109.3</v>
      </c>
      <c r="K912" s="1">
        <v>638.31744966442955</v>
      </c>
      <c r="L912" s="62">
        <v>3.8120805369127515</v>
      </c>
      <c r="M912" s="62">
        <v>4.177816901408451</v>
      </c>
      <c r="N912" s="1">
        <v>15851.55</v>
      </c>
      <c r="O912" s="61">
        <v>0.16666666666666666</v>
      </c>
      <c r="P912" s="6">
        <v>10460.950000000001</v>
      </c>
      <c r="Q912" s="61">
        <v>0.10998871824311608</v>
      </c>
      <c r="R912" s="64">
        <v>65</v>
      </c>
      <c r="S912" s="64">
        <v>57</v>
      </c>
      <c r="T912" s="64">
        <v>57</v>
      </c>
    </row>
    <row r="913" spans="1:20" x14ac:dyDescent="0.25">
      <c r="A913">
        <v>2024</v>
      </c>
      <c r="B913">
        <v>375945</v>
      </c>
      <c r="C913" t="s">
        <v>103</v>
      </c>
      <c r="D913" t="s">
        <v>435</v>
      </c>
      <c r="E913" t="s">
        <v>521</v>
      </c>
      <c r="F913" t="s">
        <v>15</v>
      </c>
      <c r="G913" s="23">
        <v>9</v>
      </c>
      <c r="H913" s="23">
        <v>19</v>
      </c>
      <c r="I913" s="23">
        <v>62</v>
      </c>
      <c r="J913" s="1">
        <v>3314.5783999999999</v>
      </c>
      <c r="K913" s="1">
        <v>368.28648888888887</v>
      </c>
      <c r="L913" s="62">
        <v>2.1111111111111112</v>
      </c>
      <c r="M913" s="62">
        <v>3.263157894736842</v>
      </c>
      <c r="N913" s="1">
        <v>738.57839999999999</v>
      </c>
      <c r="O913" s="61">
        <v>0.22282725308292603</v>
      </c>
      <c r="P913" s="6">
        <v>438.67840000000001</v>
      </c>
      <c r="Q913" s="61">
        <v>0.13234817435605084</v>
      </c>
      <c r="R913" s="64">
        <v>352</v>
      </c>
      <c r="S913" s="64">
        <v>357</v>
      </c>
      <c r="T913" s="64">
        <v>318</v>
      </c>
    </row>
    <row r="914" spans="1:20" x14ac:dyDescent="0.25">
      <c r="A914">
        <v>2024</v>
      </c>
      <c r="B914">
        <v>375968</v>
      </c>
      <c r="C914" t="s">
        <v>104</v>
      </c>
      <c r="D914" t="s">
        <v>431</v>
      </c>
      <c r="E914" t="s">
        <v>515</v>
      </c>
      <c r="F914" t="s">
        <v>15</v>
      </c>
      <c r="G914" s="23">
        <v>10</v>
      </c>
      <c r="H914" s="23">
        <v>24</v>
      </c>
      <c r="I914" s="23">
        <v>80</v>
      </c>
      <c r="J914" s="1">
        <v>5192.16</v>
      </c>
      <c r="K914" s="1">
        <v>519.21600000000001</v>
      </c>
      <c r="L914" s="62">
        <v>2.4</v>
      </c>
      <c r="M914" s="62">
        <v>3.3333333333333335</v>
      </c>
      <c r="N914" s="1">
        <v>1806.66</v>
      </c>
      <c r="O914" s="61">
        <v>0.34795923084034391</v>
      </c>
      <c r="P914" s="6">
        <v>1483.14</v>
      </c>
      <c r="Q914" s="61">
        <v>0.2856499029305723</v>
      </c>
      <c r="R914" s="64">
        <v>312</v>
      </c>
      <c r="S914" s="64">
        <v>276</v>
      </c>
      <c r="T914" s="64">
        <v>219</v>
      </c>
    </row>
    <row r="915" spans="1:20" x14ac:dyDescent="0.25">
      <c r="A915">
        <v>2024</v>
      </c>
      <c r="B915">
        <v>380543</v>
      </c>
      <c r="C915" t="s">
        <v>401</v>
      </c>
      <c r="D915" t="s">
        <v>433</v>
      </c>
      <c r="E915" t="s">
        <v>502</v>
      </c>
      <c r="F915" t="s">
        <v>15</v>
      </c>
      <c r="G915" s="23">
        <v>123</v>
      </c>
      <c r="H915" s="23">
        <v>296</v>
      </c>
      <c r="I915" s="23">
        <v>837</v>
      </c>
      <c r="J915" s="1">
        <v>38669.4</v>
      </c>
      <c r="K915" s="1">
        <v>314.38536585365853</v>
      </c>
      <c r="L915" s="62">
        <v>2.4065040650406506</v>
      </c>
      <c r="M915" s="62">
        <v>2.8277027027027026</v>
      </c>
      <c r="N915" s="1">
        <v>6444.9</v>
      </c>
      <c r="O915" s="61">
        <v>0.16666666666666666</v>
      </c>
      <c r="P915" s="6">
        <v>2186.0500000000002</v>
      </c>
      <c r="Q915" s="61">
        <v>5.6531779650059226E-2</v>
      </c>
      <c r="R915" s="64">
        <v>128</v>
      </c>
      <c r="S915" s="64">
        <v>134</v>
      </c>
      <c r="T915" s="64">
        <v>176</v>
      </c>
    </row>
    <row r="916" spans="1:20" x14ac:dyDescent="0.25">
      <c r="A916">
        <v>2024</v>
      </c>
      <c r="B916">
        <v>384965</v>
      </c>
      <c r="C916" t="s">
        <v>105</v>
      </c>
      <c r="D916" t="s">
        <v>431</v>
      </c>
      <c r="E916" t="s">
        <v>524</v>
      </c>
      <c r="F916" t="s">
        <v>15</v>
      </c>
      <c r="G916" s="23">
        <v>26</v>
      </c>
      <c r="H916" s="23">
        <v>61</v>
      </c>
      <c r="I916" s="23">
        <v>194</v>
      </c>
      <c r="J916" s="1">
        <v>9720.848</v>
      </c>
      <c r="K916" s="1">
        <v>373.87876923076925</v>
      </c>
      <c r="L916" s="62">
        <v>2.3461538461538463</v>
      </c>
      <c r="M916" s="62">
        <v>3.180327868852459</v>
      </c>
      <c r="N916" s="1">
        <v>2935.598</v>
      </c>
      <c r="O916" s="61">
        <v>0.30198990869932335</v>
      </c>
      <c r="P916" s="6">
        <v>2095.078</v>
      </c>
      <c r="Q916" s="61">
        <v>0.21552420118080234</v>
      </c>
      <c r="R916" s="64">
        <v>238</v>
      </c>
      <c r="S916" s="64">
        <v>212</v>
      </c>
      <c r="T916" s="64">
        <v>181</v>
      </c>
    </row>
    <row r="917" spans="1:20" x14ac:dyDescent="0.25">
      <c r="A917">
        <v>2024</v>
      </c>
      <c r="B917">
        <v>392244</v>
      </c>
      <c r="C917" t="s">
        <v>106</v>
      </c>
      <c r="D917" t="s">
        <v>431</v>
      </c>
      <c r="E917" t="s">
        <v>524</v>
      </c>
      <c r="F917" t="s">
        <v>15</v>
      </c>
      <c r="G917" s="23">
        <v>28</v>
      </c>
      <c r="H917" s="23">
        <v>28</v>
      </c>
      <c r="I917" s="23">
        <v>67</v>
      </c>
      <c r="J917" s="1">
        <v>2934.6640000000002</v>
      </c>
      <c r="K917" s="1">
        <v>104.80942857142858</v>
      </c>
      <c r="L917" s="62">
        <v>1</v>
      </c>
      <c r="M917" s="62">
        <v>2.3928571428571428</v>
      </c>
      <c r="N917" s="1">
        <v>860.66399999999999</v>
      </c>
      <c r="O917" s="61">
        <v>0.29327514154942436</v>
      </c>
      <c r="P917" s="6">
        <v>-7.33599999999986</v>
      </c>
      <c r="Q917" s="61">
        <v>-2.4997751020218529E-3</v>
      </c>
      <c r="R917" s="64">
        <v>359</v>
      </c>
      <c r="S917" s="64">
        <v>347</v>
      </c>
      <c r="T917" s="64">
        <v>375</v>
      </c>
    </row>
    <row r="918" spans="1:20" x14ac:dyDescent="0.25">
      <c r="A918">
        <v>2024</v>
      </c>
      <c r="B918">
        <v>398755</v>
      </c>
      <c r="C918" t="s">
        <v>107</v>
      </c>
      <c r="D918" t="s">
        <v>432</v>
      </c>
      <c r="E918" t="s">
        <v>498</v>
      </c>
      <c r="F918" t="s">
        <v>15</v>
      </c>
      <c r="G918" s="23">
        <v>22</v>
      </c>
      <c r="H918" s="23">
        <v>40</v>
      </c>
      <c r="I918" s="23">
        <v>89</v>
      </c>
      <c r="J918" s="1">
        <v>4829.1192000000001</v>
      </c>
      <c r="K918" s="1">
        <v>219.50541818181819</v>
      </c>
      <c r="L918" s="62">
        <v>1.8181818181818181</v>
      </c>
      <c r="M918" s="62">
        <v>2.2250000000000001</v>
      </c>
      <c r="N918" s="1">
        <v>1132.1192000000001</v>
      </c>
      <c r="O918" s="61">
        <v>0.23443596090980734</v>
      </c>
      <c r="P918" s="6">
        <v>454.11919999999998</v>
      </c>
      <c r="Q918" s="61">
        <v>9.4037687038249121E-2</v>
      </c>
      <c r="R918" s="64">
        <v>322</v>
      </c>
      <c r="S918" s="64">
        <v>325</v>
      </c>
      <c r="T918" s="64">
        <v>316</v>
      </c>
    </row>
    <row r="919" spans="1:20" x14ac:dyDescent="0.25">
      <c r="A919">
        <v>2024</v>
      </c>
      <c r="B919">
        <v>399454</v>
      </c>
      <c r="C919" t="s">
        <v>108</v>
      </c>
      <c r="D919" t="s">
        <v>431</v>
      </c>
      <c r="E919" t="s">
        <v>509</v>
      </c>
      <c r="F919" t="s">
        <v>15</v>
      </c>
      <c r="G919" s="23">
        <v>238</v>
      </c>
      <c r="H919" s="23">
        <v>457</v>
      </c>
      <c r="I919" s="23">
        <v>1557</v>
      </c>
      <c r="J919" s="1">
        <v>62152.166599999997</v>
      </c>
      <c r="K919" s="1">
        <v>261.14355714285711</v>
      </c>
      <c r="L919" s="62">
        <v>1.9201680672268908</v>
      </c>
      <c r="M919" s="62">
        <v>3.4070021881838075</v>
      </c>
      <c r="N919" s="1">
        <v>7795.6665999999996</v>
      </c>
      <c r="O919" s="61">
        <v>0.12542871836104263</v>
      </c>
      <c r="P919" s="6">
        <v>200.586599999996</v>
      </c>
      <c r="Q919" s="61">
        <v>3.2273468645258136E-3</v>
      </c>
      <c r="R919" s="64">
        <v>99</v>
      </c>
      <c r="S919" s="64">
        <v>114</v>
      </c>
      <c r="T919" s="64">
        <v>350</v>
      </c>
    </row>
    <row r="920" spans="1:20" x14ac:dyDescent="0.25">
      <c r="A920">
        <v>2024</v>
      </c>
      <c r="B920">
        <v>400447</v>
      </c>
      <c r="C920" t="s">
        <v>440</v>
      </c>
      <c r="D920" t="s">
        <v>431</v>
      </c>
      <c r="E920" t="s">
        <v>528</v>
      </c>
      <c r="F920" t="s">
        <v>15</v>
      </c>
      <c r="G920" s="23">
        <v>6</v>
      </c>
      <c r="H920" s="23">
        <v>13</v>
      </c>
      <c r="I920" s="23">
        <v>46</v>
      </c>
      <c r="J920" s="1">
        <v>2725.232</v>
      </c>
      <c r="K920" s="1">
        <v>454.20533333333333</v>
      </c>
      <c r="L920" s="62">
        <v>2.1666666666666665</v>
      </c>
      <c r="M920" s="62">
        <v>3.5384615384615383</v>
      </c>
      <c r="N920" s="1">
        <v>785.48199999999997</v>
      </c>
      <c r="O920" s="61">
        <v>0.28822573637767351</v>
      </c>
      <c r="P920" s="6">
        <v>592.48199999999997</v>
      </c>
      <c r="Q920" s="61">
        <v>0.21740607772108941</v>
      </c>
      <c r="R920" s="64">
        <v>367</v>
      </c>
      <c r="S920" s="64">
        <v>354</v>
      </c>
      <c r="T920" s="64">
        <v>308</v>
      </c>
    </row>
    <row r="921" spans="1:20" x14ac:dyDescent="0.25">
      <c r="A921">
        <v>2024</v>
      </c>
      <c r="B921">
        <v>400575</v>
      </c>
      <c r="C921" t="s">
        <v>109</v>
      </c>
      <c r="D921" t="s">
        <v>430</v>
      </c>
      <c r="E921" t="s">
        <v>518</v>
      </c>
      <c r="F921" t="s">
        <v>4</v>
      </c>
      <c r="G921" s="23">
        <v>119</v>
      </c>
      <c r="H921" s="23">
        <v>331</v>
      </c>
      <c r="I921" s="23">
        <v>1740</v>
      </c>
      <c r="J921" s="1">
        <v>72680.399999999994</v>
      </c>
      <c r="K921" s="1">
        <v>610.75966386554614</v>
      </c>
      <c r="L921" s="62">
        <v>2.7815126050420167</v>
      </c>
      <c r="M921" s="62">
        <v>5.2567975830815712</v>
      </c>
      <c r="N921" s="1">
        <v>12113.4</v>
      </c>
      <c r="O921" s="61">
        <v>0.16666666666666669</v>
      </c>
      <c r="P921" s="6">
        <v>8188.7</v>
      </c>
      <c r="Q921" s="61">
        <v>0.11266723903555842</v>
      </c>
      <c r="R921" s="64">
        <v>85</v>
      </c>
      <c r="S921" s="64">
        <v>79</v>
      </c>
      <c r="T921" s="64">
        <v>70</v>
      </c>
    </row>
    <row r="922" spans="1:20" x14ac:dyDescent="0.25">
      <c r="A922">
        <v>2024</v>
      </c>
      <c r="B922">
        <v>401800</v>
      </c>
      <c r="C922" t="s">
        <v>110</v>
      </c>
      <c r="D922" t="s">
        <v>434</v>
      </c>
      <c r="E922" t="s">
        <v>522</v>
      </c>
      <c r="F922" t="s">
        <v>15</v>
      </c>
      <c r="G922" s="23">
        <v>48</v>
      </c>
      <c r="H922" s="23">
        <v>118</v>
      </c>
      <c r="I922" s="23">
        <v>310</v>
      </c>
      <c r="J922" s="1">
        <v>19287.12</v>
      </c>
      <c r="K922" s="1">
        <v>401.815</v>
      </c>
      <c r="L922" s="62">
        <v>2.4583333333333335</v>
      </c>
      <c r="M922" s="62">
        <v>2.6271186440677967</v>
      </c>
      <c r="N922" s="1">
        <v>4524.62</v>
      </c>
      <c r="O922" s="61">
        <v>0.23459282671544535</v>
      </c>
      <c r="P922" s="6">
        <v>2907.96</v>
      </c>
      <c r="Q922" s="61">
        <v>0.15077212149869967</v>
      </c>
      <c r="R922" s="64">
        <v>166</v>
      </c>
      <c r="S922" s="64">
        <v>166</v>
      </c>
      <c r="T922" s="64">
        <v>149</v>
      </c>
    </row>
    <row r="923" spans="1:20" x14ac:dyDescent="0.25">
      <c r="A923">
        <v>2024</v>
      </c>
      <c r="B923">
        <v>405328</v>
      </c>
      <c r="C923" t="s">
        <v>112</v>
      </c>
      <c r="D923" t="s">
        <v>433</v>
      </c>
      <c r="E923" t="s">
        <v>503</v>
      </c>
      <c r="F923" t="s">
        <v>4</v>
      </c>
      <c r="G923" s="23">
        <v>53</v>
      </c>
      <c r="H923" s="23">
        <v>271</v>
      </c>
      <c r="I923" s="23">
        <v>983</v>
      </c>
      <c r="J923" s="1">
        <v>42188.264999999999</v>
      </c>
      <c r="K923" s="1">
        <v>796.005</v>
      </c>
      <c r="L923" s="62">
        <v>5.1132075471698117</v>
      </c>
      <c r="M923" s="62">
        <v>3.6273062730627306</v>
      </c>
      <c r="N923" s="1">
        <v>5181.0150000000003</v>
      </c>
      <c r="O923" s="61">
        <v>0.12280701754385966</v>
      </c>
      <c r="P923" s="6">
        <v>3303.3049999999998</v>
      </c>
      <c r="Q923" s="61">
        <v>7.8299143138500713E-2</v>
      </c>
      <c r="R923" s="64">
        <v>120</v>
      </c>
      <c r="S923" s="64">
        <v>154</v>
      </c>
      <c r="T923" s="64">
        <v>139</v>
      </c>
    </row>
    <row r="924" spans="1:20" x14ac:dyDescent="0.25">
      <c r="A924">
        <v>2024</v>
      </c>
      <c r="B924">
        <v>422074</v>
      </c>
      <c r="C924" t="s">
        <v>114</v>
      </c>
      <c r="D924" t="s">
        <v>432</v>
      </c>
      <c r="E924" t="s">
        <v>498</v>
      </c>
      <c r="F924" t="s">
        <v>15</v>
      </c>
      <c r="G924" s="23">
        <v>122</v>
      </c>
      <c r="H924" s="23">
        <v>470</v>
      </c>
      <c r="I924" s="23">
        <v>1394</v>
      </c>
      <c r="J924" s="1">
        <v>58776.654799999997</v>
      </c>
      <c r="K924" s="1">
        <v>481.77585901639344</v>
      </c>
      <c r="L924" s="62">
        <v>3.8524590163934427</v>
      </c>
      <c r="M924" s="62">
        <v>2.9659574468085106</v>
      </c>
      <c r="N924" s="1">
        <v>1446.9048</v>
      </c>
      <c r="O924" s="61">
        <v>2.4616998107895045E-2</v>
      </c>
      <c r="P924" s="6">
        <v>-2553.4151999999999</v>
      </c>
      <c r="Q924" s="61">
        <v>-4.3442676496111172E-2</v>
      </c>
      <c r="R924" s="64">
        <v>102</v>
      </c>
      <c r="S924" s="64">
        <v>300</v>
      </c>
      <c r="T924" s="64">
        <v>412</v>
      </c>
    </row>
    <row r="925" spans="1:20" x14ac:dyDescent="0.25">
      <c r="A925">
        <v>2024</v>
      </c>
      <c r="B925">
        <v>423222</v>
      </c>
      <c r="C925" t="s">
        <v>115</v>
      </c>
      <c r="D925" t="s">
        <v>434</v>
      </c>
      <c r="E925" t="s">
        <v>508</v>
      </c>
      <c r="F925" t="s">
        <v>15</v>
      </c>
      <c r="G925" s="23">
        <v>41</v>
      </c>
      <c r="H925" s="23">
        <v>159</v>
      </c>
      <c r="I925" s="23">
        <v>567</v>
      </c>
      <c r="J925" s="1">
        <v>31416.2042</v>
      </c>
      <c r="K925" s="1">
        <v>766.24888292682931</v>
      </c>
      <c r="L925" s="62">
        <v>3.8780487804878048</v>
      </c>
      <c r="M925" s="62">
        <v>3.5660377358490565</v>
      </c>
      <c r="N925" s="1">
        <v>8760.2042000000001</v>
      </c>
      <c r="O925" s="61">
        <v>0.27884349567603078</v>
      </c>
      <c r="P925" s="6">
        <v>7317.7241999999997</v>
      </c>
      <c r="Q925" s="61">
        <v>0.23292833702678822</v>
      </c>
      <c r="R925" s="64">
        <v>139</v>
      </c>
      <c r="S925" s="64">
        <v>101</v>
      </c>
      <c r="T925" s="64">
        <v>78</v>
      </c>
    </row>
    <row r="926" spans="1:20" x14ac:dyDescent="0.25">
      <c r="A926">
        <v>2024</v>
      </c>
      <c r="B926">
        <v>423877</v>
      </c>
      <c r="C926" t="s">
        <v>95</v>
      </c>
      <c r="D926" t="s">
        <v>432</v>
      </c>
      <c r="E926" t="s">
        <v>510</v>
      </c>
      <c r="F926" t="s">
        <v>4</v>
      </c>
      <c r="G926" s="23">
        <v>347</v>
      </c>
      <c r="H926" s="23">
        <v>906</v>
      </c>
      <c r="I926" s="23">
        <v>4022</v>
      </c>
      <c r="J926" s="1">
        <v>177332.1</v>
      </c>
      <c r="K926" s="1">
        <v>511.0435158501441</v>
      </c>
      <c r="L926" s="62">
        <v>2.6109510086455332</v>
      </c>
      <c r="M926" s="62">
        <v>4.4392935982339958</v>
      </c>
      <c r="N926" s="1">
        <v>29555.35</v>
      </c>
      <c r="O926" s="61">
        <v>0.16666666666666666</v>
      </c>
      <c r="P926" s="6">
        <v>18211.07</v>
      </c>
      <c r="Q926" s="61">
        <v>0.10269471798957999</v>
      </c>
      <c r="R926" s="64">
        <v>35</v>
      </c>
      <c r="S926" s="64">
        <v>20</v>
      </c>
      <c r="T926" s="64">
        <v>24</v>
      </c>
    </row>
    <row r="927" spans="1:20" x14ac:dyDescent="0.25">
      <c r="A927">
        <v>2024</v>
      </c>
      <c r="B927">
        <v>425978</v>
      </c>
      <c r="C927" t="s">
        <v>117</v>
      </c>
      <c r="D927" t="s">
        <v>434</v>
      </c>
      <c r="E927" t="s">
        <v>508</v>
      </c>
      <c r="F927" t="s">
        <v>15</v>
      </c>
      <c r="G927" s="23">
        <v>34</v>
      </c>
      <c r="H927" s="23">
        <v>116</v>
      </c>
      <c r="I927" s="23">
        <v>498</v>
      </c>
      <c r="J927" s="1">
        <v>25857.9</v>
      </c>
      <c r="K927" s="1">
        <v>760.52647058823538</v>
      </c>
      <c r="L927" s="62">
        <v>3.4117647058823528</v>
      </c>
      <c r="M927" s="62">
        <v>4.2931034482758621</v>
      </c>
      <c r="N927" s="1">
        <v>4309.6499999999996</v>
      </c>
      <c r="O927" s="61">
        <v>0.16666666666666663</v>
      </c>
      <c r="P927" s="6">
        <v>3128.05</v>
      </c>
      <c r="Q927" s="61">
        <v>0.12097076715433194</v>
      </c>
      <c r="R927" s="64">
        <v>148</v>
      </c>
      <c r="S927" s="64">
        <v>171</v>
      </c>
      <c r="T927" s="64">
        <v>143</v>
      </c>
    </row>
    <row r="928" spans="1:20" x14ac:dyDescent="0.25">
      <c r="A928">
        <v>2024</v>
      </c>
      <c r="B928">
        <v>426484</v>
      </c>
      <c r="C928" t="s">
        <v>118</v>
      </c>
      <c r="D928" t="s">
        <v>433</v>
      </c>
      <c r="E928" t="s">
        <v>504</v>
      </c>
      <c r="F928" t="s">
        <v>15</v>
      </c>
      <c r="G928" s="23">
        <v>37</v>
      </c>
      <c r="H928" s="23">
        <v>67</v>
      </c>
      <c r="I928" s="23">
        <v>327</v>
      </c>
      <c r="J928" s="1">
        <v>21241.383999999998</v>
      </c>
      <c r="K928" s="1">
        <v>574.09145945945943</v>
      </c>
      <c r="L928" s="62">
        <v>1.8108108108108107</v>
      </c>
      <c r="M928" s="62">
        <v>4.8805970149253728</v>
      </c>
      <c r="N928" s="1">
        <v>5092.134</v>
      </c>
      <c r="O928" s="61">
        <v>0.23972703473558976</v>
      </c>
      <c r="P928" s="6">
        <v>3834.9839999999999</v>
      </c>
      <c r="Q928" s="61">
        <v>0.18054303806192668</v>
      </c>
      <c r="R928" s="64">
        <v>159</v>
      </c>
      <c r="S928" s="64">
        <v>155</v>
      </c>
      <c r="T928" s="64">
        <v>125</v>
      </c>
    </row>
    <row r="929" spans="1:20" x14ac:dyDescent="0.25">
      <c r="A929">
        <v>2024</v>
      </c>
      <c r="B929">
        <v>427110</v>
      </c>
      <c r="C929" t="s">
        <v>374</v>
      </c>
      <c r="D929" t="s">
        <v>432</v>
      </c>
      <c r="E929" t="s">
        <v>498</v>
      </c>
      <c r="F929" t="s">
        <v>15</v>
      </c>
      <c r="G929" s="23">
        <v>35</v>
      </c>
      <c r="H929" s="23">
        <v>53</v>
      </c>
      <c r="I929" s="23">
        <v>150</v>
      </c>
      <c r="J929" s="1">
        <v>7488.36</v>
      </c>
      <c r="K929" s="1">
        <v>213.95314285714284</v>
      </c>
      <c r="L929" s="62">
        <v>1.5142857142857142</v>
      </c>
      <c r="M929" s="62">
        <v>2.8301886792452828</v>
      </c>
      <c r="N929" s="1">
        <v>1858.11</v>
      </c>
      <c r="O929" s="61">
        <v>0.24813310257519669</v>
      </c>
      <c r="P929" s="6">
        <v>790.10999999999899</v>
      </c>
      <c r="Q929" s="61">
        <v>0.10551175424258435</v>
      </c>
      <c r="R929" s="64">
        <v>279</v>
      </c>
      <c r="S929" s="64">
        <v>273</v>
      </c>
      <c r="T929" s="64">
        <v>285</v>
      </c>
    </row>
    <row r="930" spans="1:20" x14ac:dyDescent="0.25">
      <c r="A930">
        <v>2024</v>
      </c>
      <c r="B930">
        <v>427511</v>
      </c>
      <c r="C930" t="s">
        <v>119</v>
      </c>
      <c r="D930" t="s">
        <v>433</v>
      </c>
      <c r="E930" t="s">
        <v>503</v>
      </c>
      <c r="F930" t="s">
        <v>15</v>
      </c>
      <c r="G930" s="23">
        <v>57</v>
      </c>
      <c r="H930" s="23">
        <v>66</v>
      </c>
      <c r="I930" s="23">
        <v>255</v>
      </c>
      <c r="J930" s="1">
        <v>12947.4</v>
      </c>
      <c r="K930" s="1">
        <v>227.14736842105262</v>
      </c>
      <c r="L930" s="62">
        <v>1.1578947368421053</v>
      </c>
      <c r="M930" s="62">
        <v>3.8636363636363638</v>
      </c>
      <c r="N930" s="1">
        <v>2157.9</v>
      </c>
      <c r="O930" s="61">
        <v>0.16666666666666669</v>
      </c>
      <c r="P930" s="6">
        <v>261.3</v>
      </c>
      <c r="Q930" s="61">
        <v>2.0181658093516845E-2</v>
      </c>
      <c r="R930" s="64">
        <v>199</v>
      </c>
      <c r="S930" s="64">
        <v>254</v>
      </c>
      <c r="T930" s="64">
        <v>337</v>
      </c>
    </row>
    <row r="931" spans="1:20" x14ac:dyDescent="0.25">
      <c r="A931">
        <v>2024</v>
      </c>
      <c r="B931">
        <v>428625</v>
      </c>
      <c r="C931" t="s">
        <v>120</v>
      </c>
      <c r="D931" t="s">
        <v>432</v>
      </c>
      <c r="E931" t="s">
        <v>500</v>
      </c>
      <c r="F931" t="s">
        <v>15</v>
      </c>
      <c r="G931" s="23">
        <v>50</v>
      </c>
      <c r="H931" s="23">
        <v>115</v>
      </c>
      <c r="I931" s="23">
        <v>408</v>
      </c>
      <c r="J931" s="1">
        <v>17693.5</v>
      </c>
      <c r="K931" s="1">
        <v>353.87</v>
      </c>
      <c r="L931" s="62">
        <v>2.2999999999999998</v>
      </c>
      <c r="M931" s="62">
        <v>3.5478260869565217</v>
      </c>
      <c r="N931" s="1">
        <v>0</v>
      </c>
      <c r="O931" s="61">
        <v>0</v>
      </c>
      <c r="P931" s="6">
        <v>-1563.56</v>
      </c>
      <c r="Q931" s="61">
        <v>-8.8369175120807067E-2</v>
      </c>
      <c r="R931" s="64">
        <v>176</v>
      </c>
      <c r="S931" s="64">
        <v>414</v>
      </c>
      <c r="T931" s="64">
        <v>411</v>
      </c>
    </row>
    <row r="932" spans="1:20" x14ac:dyDescent="0.25">
      <c r="A932">
        <v>2024</v>
      </c>
      <c r="B932">
        <v>431898</v>
      </c>
      <c r="C932" t="s">
        <v>50</v>
      </c>
      <c r="D932" t="s">
        <v>432</v>
      </c>
      <c r="E932" t="s">
        <v>497</v>
      </c>
      <c r="F932" t="s">
        <v>15</v>
      </c>
      <c r="G932" s="23">
        <v>250</v>
      </c>
      <c r="H932" s="23">
        <v>492</v>
      </c>
      <c r="I932" s="23">
        <v>6022</v>
      </c>
      <c r="J932" s="1">
        <v>260706.15</v>
      </c>
      <c r="K932" s="1">
        <v>1042.8245999999999</v>
      </c>
      <c r="L932" s="62">
        <v>1.968</v>
      </c>
      <c r="M932" s="62">
        <v>12.239837398373984</v>
      </c>
      <c r="N932" s="1">
        <v>34005.15</v>
      </c>
      <c r="O932" s="61">
        <v>0.13043478260869565</v>
      </c>
      <c r="P932" s="6">
        <v>26267.47</v>
      </c>
      <c r="Q932" s="61">
        <v>0.10075508383672577</v>
      </c>
      <c r="R932" s="64">
        <v>12</v>
      </c>
      <c r="S932" s="64">
        <v>14</v>
      </c>
      <c r="T932" s="64">
        <v>14</v>
      </c>
    </row>
    <row r="933" spans="1:20" x14ac:dyDescent="0.25">
      <c r="A933">
        <v>2024</v>
      </c>
      <c r="B933">
        <v>435694</v>
      </c>
      <c r="C933" t="s">
        <v>121</v>
      </c>
      <c r="D933" t="s">
        <v>430</v>
      </c>
      <c r="E933" t="s">
        <v>517</v>
      </c>
      <c r="F933" t="s">
        <v>15</v>
      </c>
      <c r="G933" s="23">
        <v>95</v>
      </c>
      <c r="H933" s="23">
        <v>371</v>
      </c>
      <c r="I933" s="23">
        <v>1480</v>
      </c>
      <c r="J933" s="1">
        <v>69867.987999999998</v>
      </c>
      <c r="K933" s="1">
        <v>735.45250526315783</v>
      </c>
      <c r="L933" s="62">
        <v>3.905263157894737</v>
      </c>
      <c r="M933" s="62">
        <v>3.9892183288409702</v>
      </c>
      <c r="N933" s="1">
        <v>15882.237999999999</v>
      </c>
      <c r="O933" s="61">
        <v>0.22731780969562199</v>
      </c>
      <c r="P933" s="6">
        <v>12537.938</v>
      </c>
      <c r="Q933" s="61">
        <v>0.17945182563436635</v>
      </c>
      <c r="R933" s="64">
        <v>88</v>
      </c>
      <c r="S933" s="64">
        <v>56</v>
      </c>
      <c r="T933" s="64">
        <v>41</v>
      </c>
    </row>
    <row r="934" spans="1:20" x14ac:dyDescent="0.25">
      <c r="A934">
        <v>2024</v>
      </c>
      <c r="B934">
        <v>437005</v>
      </c>
      <c r="C934" t="s">
        <v>123</v>
      </c>
      <c r="D934" t="s">
        <v>435</v>
      </c>
      <c r="E934" t="s">
        <v>521</v>
      </c>
      <c r="F934" t="s">
        <v>15</v>
      </c>
      <c r="G934" s="23">
        <v>20</v>
      </c>
      <c r="H934" s="23">
        <v>42</v>
      </c>
      <c r="I934" s="23">
        <v>90</v>
      </c>
      <c r="J934" s="1">
        <v>3803.8319999999999</v>
      </c>
      <c r="K934" s="1">
        <v>190.19159999999999</v>
      </c>
      <c r="L934" s="62">
        <v>2.1</v>
      </c>
      <c r="M934" s="62">
        <v>2.1428571428571428</v>
      </c>
      <c r="N934" s="1">
        <v>858.33199999999999</v>
      </c>
      <c r="O934" s="61">
        <v>0.22564929260808575</v>
      </c>
      <c r="P934" s="6">
        <v>192.13200000000001</v>
      </c>
      <c r="Q934" s="61">
        <v>5.0510117166057807E-2</v>
      </c>
      <c r="R934" s="64">
        <v>340</v>
      </c>
      <c r="S934" s="64">
        <v>349</v>
      </c>
      <c r="T934" s="64">
        <v>352</v>
      </c>
    </row>
    <row r="935" spans="1:20" x14ac:dyDescent="0.25">
      <c r="A935">
        <v>2024</v>
      </c>
      <c r="B935">
        <v>438205</v>
      </c>
      <c r="C935" t="s">
        <v>124</v>
      </c>
      <c r="D935" t="s">
        <v>430</v>
      </c>
      <c r="E935" t="s">
        <v>514</v>
      </c>
      <c r="F935" t="s">
        <v>15</v>
      </c>
      <c r="G935" s="23">
        <v>134</v>
      </c>
      <c r="H935" s="23">
        <v>442</v>
      </c>
      <c r="I935" s="23">
        <v>1538</v>
      </c>
      <c r="J935" s="1">
        <v>65442.9</v>
      </c>
      <c r="K935" s="1">
        <v>488.37985074626869</v>
      </c>
      <c r="L935" s="62">
        <v>3.2985074626865671</v>
      </c>
      <c r="M935" s="62">
        <v>3.4796380090497738</v>
      </c>
      <c r="N935" s="1">
        <v>10907.15</v>
      </c>
      <c r="O935" s="61">
        <v>0.16666666666666666</v>
      </c>
      <c r="P935" s="6">
        <v>6274.1</v>
      </c>
      <c r="Q935" s="61">
        <v>9.5871362668830382E-2</v>
      </c>
      <c r="R935" s="64">
        <v>94</v>
      </c>
      <c r="S935" s="64">
        <v>84</v>
      </c>
      <c r="T935" s="64">
        <v>94</v>
      </c>
    </row>
    <row r="936" spans="1:20" x14ac:dyDescent="0.25">
      <c r="A936">
        <v>2024</v>
      </c>
      <c r="B936">
        <v>439017</v>
      </c>
      <c r="C936" t="s">
        <v>450</v>
      </c>
      <c r="D936" t="s">
        <v>430</v>
      </c>
      <c r="E936" t="s">
        <v>512</v>
      </c>
      <c r="F936" t="s">
        <v>4</v>
      </c>
      <c r="G936" s="23">
        <v>316</v>
      </c>
      <c r="H936" s="23">
        <v>2540</v>
      </c>
      <c r="I936" s="23">
        <v>19236</v>
      </c>
      <c r="J936" s="1">
        <v>767599</v>
      </c>
      <c r="K936" s="1">
        <v>2429.1107594936707</v>
      </c>
      <c r="L936" s="62">
        <v>8.037974683544304</v>
      </c>
      <c r="M936" s="62">
        <v>7.573228346456693</v>
      </c>
      <c r="N936" s="1">
        <v>43449.000000000102</v>
      </c>
      <c r="O936" s="61">
        <v>5.6603773584905794E-2</v>
      </c>
      <c r="P936" s="6">
        <v>31117.42</v>
      </c>
      <c r="Q936" s="61">
        <v>4.053864061834369E-2</v>
      </c>
      <c r="R936" s="64">
        <v>1</v>
      </c>
      <c r="S936" s="64">
        <v>8</v>
      </c>
      <c r="T936" s="64">
        <v>10</v>
      </c>
    </row>
    <row r="937" spans="1:20" x14ac:dyDescent="0.25">
      <c r="A937">
        <v>2024</v>
      </c>
      <c r="B937">
        <v>444410</v>
      </c>
      <c r="C937" t="s">
        <v>373</v>
      </c>
      <c r="D937" t="s">
        <v>431</v>
      </c>
      <c r="E937" t="s">
        <v>516</v>
      </c>
      <c r="F937" t="s">
        <v>15</v>
      </c>
      <c r="G937" s="23">
        <v>117</v>
      </c>
      <c r="H937" s="23">
        <v>401</v>
      </c>
      <c r="I937" s="23">
        <v>1612</v>
      </c>
      <c r="J937" s="1">
        <v>73251.2736</v>
      </c>
      <c r="K937" s="1">
        <v>626.07926153846154</v>
      </c>
      <c r="L937" s="62">
        <v>3.4273504273504272</v>
      </c>
      <c r="M937" s="62">
        <v>4.0199501246882789</v>
      </c>
      <c r="N937" s="1">
        <v>15579.2736</v>
      </c>
      <c r="O937" s="61">
        <v>0.21268263109079921</v>
      </c>
      <c r="P937" s="6">
        <v>11673.553599999999</v>
      </c>
      <c r="Q937" s="61">
        <v>0.15936314860196504</v>
      </c>
      <c r="R937" s="64">
        <v>84</v>
      </c>
      <c r="S937" s="64">
        <v>63</v>
      </c>
      <c r="T937" s="64">
        <v>49</v>
      </c>
    </row>
    <row r="938" spans="1:20" x14ac:dyDescent="0.25">
      <c r="A938">
        <v>2024</v>
      </c>
      <c r="B938">
        <v>444980</v>
      </c>
      <c r="C938" t="s">
        <v>320</v>
      </c>
      <c r="D938" t="s">
        <v>432</v>
      </c>
      <c r="E938" t="s">
        <v>498</v>
      </c>
      <c r="F938" t="s">
        <v>15</v>
      </c>
      <c r="G938" s="23">
        <v>30</v>
      </c>
      <c r="H938" s="23">
        <v>48</v>
      </c>
      <c r="I938" s="23">
        <v>111</v>
      </c>
      <c r="J938" s="1">
        <v>5497.723</v>
      </c>
      <c r="K938" s="1">
        <v>183.25743333333332</v>
      </c>
      <c r="L938" s="62">
        <v>1.6</v>
      </c>
      <c r="M938" s="62">
        <v>2.3125</v>
      </c>
      <c r="N938" s="1">
        <v>834.72299999999996</v>
      </c>
      <c r="O938" s="61">
        <v>0.15183067608171599</v>
      </c>
      <c r="P938" s="6">
        <v>-83.277000000000598</v>
      </c>
      <c r="Q938" s="61">
        <v>-1.5147543810410346E-2</v>
      </c>
      <c r="R938" s="64">
        <v>304</v>
      </c>
      <c r="S938" s="64">
        <v>352</v>
      </c>
      <c r="T938" s="64">
        <v>387</v>
      </c>
    </row>
    <row r="939" spans="1:20" x14ac:dyDescent="0.25">
      <c r="A939">
        <v>2024</v>
      </c>
      <c r="B939">
        <v>448696</v>
      </c>
      <c r="C939" t="s">
        <v>376</v>
      </c>
      <c r="D939" t="s">
        <v>434</v>
      </c>
      <c r="E939" t="s">
        <v>523</v>
      </c>
      <c r="F939" t="s">
        <v>15</v>
      </c>
      <c r="G939" s="23">
        <v>46</v>
      </c>
      <c r="H939" s="23">
        <v>73</v>
      </c>
      <c r="I939" s="23">
        <v>213</v>
      </c>
      <c r="J939" s="1">
        <v>11993.495999999999</v>
      </c>
      <c r="K939" s="1">
        <v>260.72817391304346</v>
      </c>
      <c r="L939" s="62">
        <v>1.5869565217391304</v>
      </c>
      <c r="M939" s="62">
        <v>2.9178082191780823</v>
      </c>
      <c r="N939" s="1">
        <v>3956.2460000000001</v>
      </c>
      <c r="O939" s="61">
        <v>0.32986595401374214</v>
      </c>
      <c r="P939" s="6">
        <v>2449.9459999999999</v>
      </c>
      <c r="Q939" s="61">
        <v>0.20427288256901907</v>
      </c>
      <c r="R939" s="64">
        <v>211</v>
      </c>
      <c r="S939" s="64">
        <v>177</v>
      </c>
      <c r="T939" s="64">
        <v>164</v>
      </c>
    </row>
    <row r="940" spans="1:20" x14ac:dyDescent="0.25">
      <c r="A940">
        <v>2024</v>
      </c>
      <c r="B940">
        <v>458704</v>
      </c>
      <c r="C940" t="s">
        <v>319</v>
      </c>
      <c r="D940" t="s">
        <v>432</v>
      </c>
      <c r="E940" t="s">
        <v>498</v>
      </c>
      <c r="F940" t="s">
        <v>15</v>
      </c>
      <c r="G940" s="23">
        <v>9</v>
      </c>
      <c r="H940" s="23">
        <v>27</v>
      </c>
      <c r="I940" s="23">
        <v>78</v>
      </c>
      <c r="J940" s="1">
        <v>5272.9759999999997</v>
      </c>
      <c r="K940" s="1">
        <v>585.88622222222216</v>
      </c>
      <c r="L940" s="62">
        <v>3</v>
      </c>
      <c r="M940" s="62">
        <v>2.8888888888888888</v>
      </c>
      <c r="N940" s="1">
        <v>1732.7260000000001</v>
      </c>
      <c r="O940" s="61">
        <v>0.32860494718731892</v>
      </c>
      <c r="P940" s="6">
        <v>1445.2059999999999</v>
      </c>
      <c r="Q940" s="61">
        <v>0.27407786418902724</v>
      </c>
      <c r="R940" s="64">
        <v>309</v>
      </c>
      <c r="S940" s="64">
        <v>285</v>
      </c>
      <c r="T940" s="64">
        <v>222</v>
      </c>
    </row>
    <row r="941" spans="1:20" x14ac:dyDescent="0.25">
      <c r="A941">
        <v>2024</v>
      </c>
      <c r="B941">
        <v>459139</v>
      </c>
      <c r="C941" t="s">
        <v>237</v>
      </c>
      <c r="D941" t="s">
        <v>431</v>
      </c>
      <c r="E941" t="s">
        <v>501</v>
      </c>
      <c r="F941" t="s">
        <v>4</v>
      </c>
      <c r="G941" s="23">
        <v>135</v>
      </c>
      <c r="H941" s="23">
        <v>782</v>
      </c>
      <c r="I941" s="23">
        <v>5162</v>
      </c>
      <c r="J941" s="1">
        <v>211416.09</v>
      </c>
      <c r="K941" s="1">
        <v>1566.0451111111111</v>
      </c>
      <c r="L941" s="62">
        <v>5.7925925925925927</v>
      </c>
      <c r="M941" s="62">
        <v>6.6010230179028131</v>
      </c>
      <c r="N941" s="1">
        <v>29160.84</v>
      </c>
      <c r="O941" s="61">
        <v>0.13793103448275862</v>
      </c>
      <c r="P941" s="6">
        <v>24210.38</v>
      </c>
      <c r="Q941" s="61">
        <v>0.11451531432635993</v>
      </c>
      <c r="R941" s="64">
        <v>24</v>
      </c>
      <c r="S941" s="64">
        <v>21</v>
      </c>
      <c r="T941" s="64">
        <v>16</v>
      </c>
    </row>
    <row r="942" spans="1:20" x14ac:dyDescent="0.25">
      <c r="A942">
        <v>2024</v>
      </c>
      <c r="B942">
        <v>461878</v>
      </c>
      <c r="C942" t="s">
        <v>383</v>
      </c>
      <c r="D942" t="s">
        <v>435</v>
      </c>
      <c r="E942" t="s">
        <v>505</v>
      </c>
      <c r="F942" t="s">
        <v>15</v>
      </c>
      <c r="G942" s="23">
        <v>126</v>
      </c>
      <c r="H942" s="23">
        <v>189</v>
      </c>
      <c r="I942" s="23">
        <v>673</v>
      </c>
      <c r="J942" s="1">
        <v>37068.674400000004</v>
      </c>
      <c r="K942" s="1">
        <v>294.19582857142859</v>
      </c>
      <c r="L942" s="62">
        <v>1.5</v>
      </c>
      <c r="M942" s="62">
        <v>3.5608465608465609</v>
      </c>
      <c r="N942" s="1">
        <v>4994.1743999999999</v>
      </c>
      <c r="O942" s="61">
        <v>0.13472762327859233</v>
      </c>
      <c r="P942" s="6">
        <v>880.27439999999694</v>
      </c>
      <c r="Q942" s="61">
        <v>2.3747123797877079E-2</v>
      </c>
      <c r="R942" s="64">
        <v>129</v>
      </c>
      <c r="S942" s="64">
        <v>157</v>
      </c>
      <c r="T942" s="64">
        <v>277</v>
      </c>
    </row>
    <row r="943" spans="1:20" x14ac:dyDescent="0.25">
      <c r="A943">
        <v>2024</v>
      </c>
      <c r="B943">
        <v>463072</v>
      </c>
      <c r="C943" t="s">
        <v>125</v>
      </c>
      <c r="D943" t="s">
        <v>435</v>
      </c>
      <c r="E943" t="s">
        <v>521</v>
      </c>
      <c r="F943" t="s">
        <v>15</v>
      </c>
      <c r="G943" s="23">
        <v>83</v>
      </c>
      <c r="H943" s="23">
        <v>324</v>
      </c>
      <c r="I943" s="23">
        <v>1255</v>
      </c>
      <c r="J943" s="1">
        <v>65446.883999999998</v>
      </c>
      <c r="K943" s="1">
        <v>788.51667469879521</v>
      </c>
      <c r="L943" s="62">
        <v>3.9036144578313254</v>
      </c>
      <c r="M943" s="62">
        <v>3.8734567901234569</v>
      </c>
      <c r="N943" s="1">
        <v>14059.884</v>
      </c>
      <c r="O943" s="61">
        <v>0.21482892905947976</v>
      </c>
      <c r="P943" s="6">
        <v>11141.884</v>
      </c>
      <c r="Q943" s="61">
        <v>0.17024315473903998</v>
      </c>
      <c r="R943" s="64">
        <v>93</v>
      </c>
      <c r="S943" s="64">
        <v>67</v>
      </c>
      <c r="T943" s="64">
        <v>53</v>
      </c>
    </row>
    <row r="944" spans="1:20" x14ac:dyDescent="0.25">
      <c r="A944">
        <v>2024</v>
      </c>
      <c r="B944">
        <v>466132</v>
      </c>
      <c r="C944" t="s">
        <v>127</v>
      </c>
      <c r="D944" t="s">
        <v>434</v>
      </c>
      <c r="E944" t="s">
        <v>508</v>
      </c>
      <c r="F944" t="s">
        <v>15</v>
      </c>
      <c r="G944" s="23">
        <v>58</v>
      </c>
      <c r="H944" s="23">
        <v>171</v>
      </c>
      <c r="I944" s="23">
        <v>749</v>
      </c>
      <c r="J944" s="1">
        <v>31116.3</v>
      </c>
      <c r="K944" s="1">
        <v>536.4879310344827</v>
      </c>
      <c r="L944" s="62">
        <v>2.9482758620689653</v>
      </c>
      <c r="M944" s="62">
        <v>4.3801169590643276</v>
      </c>
      <c r="N944" s="1">
        <v>5186.05</v>
      </c>
      <c r="O944" s="61">
        <v>0.16666666666666669</v>
      </c>
      <c r="P944" s="6">
        <v>3201.66</v>
      </c>
      <c r="Q944" s="61">
        <v>0.10289333886098283</v>
      </c>
      <c r="R944" s="64">
        <v>141</v>
      </c>
      <c r="S944" s="64">
        <v>153</v>
      </c>
      <c r="T944" s="64">
        <v>141</v>
      </c>
    </row>
    <row r="945" spans="1:20" x14ac:dyDescent="0.25">
      <c r="A945">
        <v>2024</v>
      </c>
      <c r="B945">
        <v>466514</v>
      </c>
      <c r="C945" t="s">
        <v>128</v>
      </c>
      <c r="D945" t="s">
        <v>432</v>
      </c>
      <c r="E945" t="s">
        <v>498</v>
      </c>
      <c r="F945" t="s">
        <v>15</v>
      </c>
      <c r="G945" s="23">
        <v>119</v>
      </c>
      <c r="H945" s="23">
        <v>434</v>
      </c>
      <c r="I945" s="23">
        <v>1794</v>
      </c>
      <c r="J945" s="1">
        <v>84589.425000000003</v>
      </c>
      <c r="K945" s="1">
        <v>710.83550420168069</v>
      </c>
      <c r="L945" s="62">
        <v>3.6470588235294117</v>
      </c>
      <c r="M945" s="62">
        <v>4.1336405529953915</v>
      </c>
      <c r="N945" s="1">
        <v>10388.174999999999</v>
      </c>
      <c r="O945" s="61">
        <v>0.12280701754385964</v>
      </c>
      <c r="P945" s="6">
        <v>6511.8149999999996</v>
      </c>
      <c r="Q945" s="61">
        <v>7.6981431189536986E-2</v>
      </c>
      <c r="R945" s="64">
        <v>72</v>
      </c>
      <c r="S945" s="64">
        <v>87</v>
      </c>
      <c r="T945" s="64">
        <v>88</v>
      </c>
    </row>
    <row r="946" spans="1:20" x14ac:dyDescent="0.25">
      <c r="A946">
        <v>2024</v>
      </c>
      <c r="B946">
        <v>466846</v>
      </c>
      <c r="C946" t="s">
        <v>129</v>
      </c>
      <c r="D946" t="s">
        <v>432</v>
      </c>
      <c r="E946" t="s">
        <v>498</v>
      </c>
      <c r="F946" t="s">
        <v>15</v>
      </c>
      <c r="G946" s="23">
        <v>7</v>
      </c>
      <c r="H946" s="23">
        <v>10</v>
      </c>
      <c r="I946" s="23">
        <v>37</v>
      </c>
      <c r="J946" s="1">
        <v>1629.9462000000001</v>
      </c>
      <c r="K946" s="1">
        <v>232.84945714285715</v>
      </c>
      <c r="L946" s="62">
        <v>1.4285714285714286</v>
      </c>
      <c r="M946" s="62">
        <v>3.7</v>
      </c>
      <c r="N946" s="1">
        <v>558.19619999999998</v>
      </c>
      <c r="O946" s="61">
        <v>0.3424629598203916</v>
      </c>
      <c r="P946" s="6">
        <v>345.19619999999998</v>
      </c>
      <c r="Q946" s="61">
        <v>0.21178379998063737</v>
      </c>
      <c r="R946" s="64">
        <v>387</v>
      </c>
      <c r="S946" s="64">
        <v>371</v>
      </c>
      <c r="T946" s="64">
        <v>330</v>
      </c>
    </row>
    <row r="947" spans="1:20" x14ac:dyDescent="0.25">
      <c r="A947">
        <v>2024</v>
      </c>
      <c r="B947">
        <v>469339</v>
      </c>
      <c r="C947" t="s">
        <v>130</v>
      </c>
      <c r="D947" t="s">
        <v>430</v>
      </c>
      <c r="E947" t="s">
        <v>518</v>
      </c>
      <c r="F947" t="s">
        <v>4</v>
      </c>
      <c r="G947" s="23">
        <v>95</v>
      </c>
      <c r="H947" s="23">
        <v>244</v>
      </c>
      <c r="I947" s="23">
        <v>815</v>
      </c>
      <c r="J947" s="1">
        <v>39545.480000000003</v>
      </c>
      <c r="K947" s="1">
        <v>416.26821052631584</v>
      </c>
      <c r="L947" s="62">
        <v>2.5684210526315789</v>
      </c>
      <c r="M947" s="62">
        <v>3.3401639344262297</v>
      </c>
      <c r="N947" s="1">
        <v>11836.73</v>
      </c>
      <c r="O947" s="61">
        <v>0.29931941653003069</v>
      </c>
      <c r="P947" s="6">
        <v>8741.7800000000097</v>
      </c>
      <c r="Q947" s="61">
        <v>0.22105636345797317</v>
      </c>
      <c r="R947" s="64">
        <v>123</v>
      </c>
      <c r="S947" s="64">
        <v>80</v>
      </c>
      <c r="T947" s="64">
        <v>66</v>
      </c>
    </row>
    <row r="948" spans="1:20" x14ac:dyDescent="0.25">
      <c r="A948">
        <v>2024</v>
      </c>
      <c r="B948">
        <v>470647</v>
      </c>
      <c r="C948" t="s">
        <v>131</v>
      </c>
      <c r="D948" t="s">
        <v>433</v>
      </c>
      <c r="E948" t="s">
        <v>519</v>
      </c>
      <c r="F948" t="s">
        <v>15</v>
      </c>
      <c r="G948" s="23">
        <v>44</v>
      </c>
      <c r="H948" s="23">
        <v>89</v>
      </c>
      <c r="I948" s="23">
        <v>170</v>
      </c>
      <c r="J948" s="1">
        <v>6194.64</v>
      </c>
      <c r="K948" s="1">
        <v>140.78727272727272</v>
      </c>
      <c r="L948" s="62">
        <v>2.0227272727272729</v>
      </c>
      <c r="M948" s="62">
        <v>1.9101123595505618</v>
      </c>
      <c r="N948" s="1">
        <v>1984.14</v>
      </c>
      <c r="O948" s="61">
        <v>0.32029948471581882</v>
      </c>
      <c r="P948" s="6">
        <v>478.24</v>
      </c>
      <c r="Q948" s="61">
        <v>7.7202226440923116E-2</v>
      </c>
      <c r="R948" s="64">
        <v>295</v>
      </c>
      <c r="S948" s="64">
        <v>264</v>
      </c>
      <c r="T948" s="64">
        <v>314</v>
      </c>
    </row>
    <row r="949" spans="1:20" x14ac:dyDescent="0.25">
      <c r="A949">
        <v>2024</v>
      </c>
      <c r="B949">
        <v>476374</v>
      </c>
      <c r="C949" t="s">
        <v>132</v>
      </c>
      <c r="D949" t="s">
        <v>433</v>
      </c>
      <c r="E949" t="s">
        <v>519</v>
      </c>
      <c r="F949" t="s">
        <v>15</v>
      </c>
      <c r="G949" s="23">
        <v>6</v>
      </c>
      <c r="H949" s="23">
        <v>9</v>
      </c>
      <c r="I949" s="23">
        <v>9</v>
      </c>
      <c r="J949" s="1">
        <v>569.52800000000002</v>
      </c>
      <c r="K949" s="1">
        <v>94.921333333333337</v>
      </c>
      <c r="L949" s="62">
        <v>1.5</v>
      </c>
      <c r="M949" s="62">
        <v>1</v>
      </c>
      <c r="N949" s="1">
        <v>222.27799999999999</v>
      </c>
      <c r="O949" s="61">
        <v>0.39028458653481479</v>
      </c>
      <c r="P949" s="6">
        <v>20.378</v>
      </c>
      <c r="Q949" s="61">
        <v>3.578050596283238E-2</v>
      </c>
      <c r="R949" s="64">
        <v>408</v>
      </c>
      <c r="S949" s="64">
        <v>399</v>
      </c>
      <c r="T949" s="64">
        <v>374</v>
      </c>
    </row>
    <row r="950" spans="1:20" x14ac:dyDescent="0.25">
      <c r="A950">
        <v>2024</v>
      </c>
      <c r="B950">
        <v>477716</v>
      </c>
      <c r="C950" t="s">
        <v>455</v>
      </c>
      <c r="D950" t="s">
        <v>431</v>
      </c>
      <c r="E950" t="s">
        <v>528</v>
      </c>
      <c r="F950" t="s">
        <v>15</v>
      </c>
      <c r="G950" s="23">
        <v>102</v>
      </c>
      <c r="H950" s="23">
        <v>306</v>
      </c>
      <c r="I950" s="23">
        <v>1584</v>
      </c>
      <c r="J950" s="1">
        <v>63489.42</v>
      </c>
      <c r="K950" s="1">
        <v>622.44529411764699</v>
      </c>
      <c r="L950" s="62">
        <v>3</v>
      </c>
      <c r="M950" s="62">
        <v>5.1764705882352944</v>
      </c>
      <c r="N950" s="1">
        <v>4702.92</v>
      </c>
      <c r="O950" s="61">
        <v>7.4074074074074084E-2</v>
      </c>
      <c r="P950" s="6">
        <v>1341.24000000001</v>
      </c>
      <c r="Q950" s="61">
        <v>2.1125409556427041E-2</v>
      </c>
      <c r="R950" s="64">
        <v>97</v>
      </c>
      <c r="S950" s="64">
        <v>163</v>
      </c>
      <c r="T950" s="64">
        <v>231</v>
      </c>
    </row>
    <row r="951" spans="1:20" x14ac:dyDescent="0.25">
      <c r="A951">
        <v>2024</v>
      </c>
      <c r="B951">
        <v>478552</v>
      </c>
      <c r="C951" t="s">
        <v>400</v>
      </c>
      <c r="D951" t="s">
        <v>432</v>
      </c>
      <c r="E951" t="s">
        <v>498</v>
      </c>
      <c r="F951" t="s">
        <v>15</v>
      </c>
      <c r="G951" s="23">
        <v>11</v>
      </c>
      <c r="H951" s="23">
        <v>20</v>
      </c>
      <c r="I951" s="23">
        <v>83</v>
      </c>
      <c r="J951" s="1">
        <v>4406.5223999999998</v>
      </c>
      <c r="K951" s="1">
        <v>400.59294545454543</v>
      </c>
      <c r="L951" s="62">
        <v>1.8181818181818181</v>
      </c>
      <c r="M951" s="62">
        <v>4.1500000000000004</v>
      </c>
      <c r="N951" s="1">
        <v>952.52239999999995</v>
      </c>
      <c r="O951" s="61">
        <v>0.21616193304724832</v>
      </c>
      <c r="P951" s="6">
        <v>613.52239999999995</v>
      </c>
      <c r="Q951" s="61">
        <v>0.13923051883271942</v>
      </c>
      <c r="R951" s="64">
        <v>331</v>
      </c>
      <c r="S951" s="64">
        <v>338</v>
      </c>
      <c r="T951" s="64">
        <v>304</v>
      </c>
    </row>
    <row r="952" spans="1:20" x14ac:dyDescent="0.25">
      <c r="A952">
        <v>2024</v>
      </c>
      <c r="B952">
        <v>480813</v>
      </c>
      <c r="C952" t="s">
        <v>479</v>
      </c>
      <c r="D952" t="s">
        <v>433</v>
      </c>
      <c r="E952" t="s">
        <v>530</v>
      </c>
      <c r="F952" t="s">
        <v>15</v>
      </c>
      <c r="G952" s="23">
        <v>90</v>
      </c>
      <c r="H952" s="23">
        <v>153</v>
      </c>
      <c r="I952" s="23">
        <v>663</v>
      </c>
      <c r="J952" s="1">
        <v>31011.386399999999</v>
      </c>
      <c r="K952" s="1">
        <v>344.57096000000001</v>
      </c>
      <c r="L952" s="62">
        <v>1.7</v>
      </c>
      <c r="M952" s="62">
        <v>4.333333333333333</v>
      </c>
      <c r="N952" s="1">
        <v>5672.8864000000003</v>
      </c>
      <c r="O952" s="61">
        <v>0.18292914501881155</v>
      </c>
      <c r="P952" s="6">
        <v>2624.5864000000001</v>
      </c>
      <c r="Q952" s="61">
        <v>8.4632991448586131E-2</v>
      </c>
      <c r="R952" s="64">
        <v>143</v>
      </c>
      <c r="S952" s="64">
        <v>147</v>
      </c>
      <c r="T952" s="64">
        <v>156</v>
      </c>
    </row>
    <row r="953" spans="1:20" x14ac:dyDescent="0.25">
      <c r="A953">
        <v>2024</v>
      </c>
      <c r="B953">
        <v>481214</v>
      </c>
      <c r="C953" t="s">
        <v>274</v>
      </c>
      <c r="D953" t="s">
        <v>432</v>
      </c>
      <c r="E953" t="s">
        <v>500</v>
      </c>
      <c r="F953" t="s">
        <v>4</v>
      </c>
      <c r="G953" s="23">
        <v>250</v>
      </c>
      <c r="H953" s="23">
        <v>897</v>
      </c>
      <c r="I953" s="23">
        <v>5179</v>
      </c>
      <c r="J953" s="1">
        <v>243225.647</v>
      </c>
      <c r="K953" s="1">
        <v>972.90258800000004</v>
      </c>
      <c r="L953" s="62">
        <v>3.5880000000000001</v>
      </c>
      <c r="M953" s="62">
        <v>5.7736900780379043</v>
      </c>
      <c r="N953" s="1">
        <v>45687.396999999997</v>
      </c>
      <c r="O953" s="61">
        <v>0.18783955377863584</v>
      </c>
      <c r="P953" s="6">
        <v>37281.447</v>
      </c>
      <c r="Q953" s="61">
        <v>0.15327925923864436</v>
      </c>
      <c r="R953" s="64">
        <v>16</v>
      </c>
      <c r="S953" s="64">
        <v>7</v>
      </c>
      <c r="T953" s="64">
        <v>6</v>
      </c>
    </row>
    <row r="954" spans="1:20" x14ac:dyDescent="0.25">
      <c r="A954">
        <v>2024</v>
      </c>
      <c r="B954">
        <v>484340</v>
      </c>
      <c r="C954" t="s">
        <v>133</v>
      </c>
      <c r="D954" t="s">
        <v>430</v>
      </c>
      <c r="E954" t="s">
        <v>518</v>
      </c>
      <c r="F954" t="s">
        <v>15</v>
      </c>
      <c r="G954" s="23">
        <v>18</v>
      </c>
      <c r="H954" s="23">
        <v>39</v>
      </c>
      <c r="I954" s="23">
        <v>151</v>
      </c>
      <c r="J954" s="1">
        <v>8524.3919999999998</v>
      </c>
      <c r="K954" s="1">
        <v>473.57733333333334</v>
      </c>
      <c r="L954" s="62">
        <v>2.1666666666666665</v>
      </c>
      <c r="M954" s="62">
        <v>3.8717948717948718</v>
      </c>
      <c r="N954" s="1">
        <v>2389.1419999999998</v>
      </c>
      <c r="O954" s="61">
        <v>0.28027124984397711</v>
      </c>
      <c r="P954" s="6">
        <v>1788.242</v>
      </c>
      <c r="Q954" s="61">
        <v>0.20977941887233717</v>
      </c>
      <c r="R954" s="64">
        <v>262</v>
      </c>
      <c r="S954" s="64">
        <v>239</v>
      </c>
      <c r="T954" s="64">
        <v>199</v>
      </c>
    </row>
    <row r="955" spans="1:20" x14ac:dyDescent="0.25">
      <c r="A955">
        <v>2024</v>
      </c>
      <c r="B955">
        <v>493267</v>
      </c>
      <c r="C955" t="s">
        <v>446</v>
      </c>
      <c r="D955" t="s">
        <v>430</v>
      </c>
      <c r="E955" t="s">
        <v>518</v>
      </c>
      <c r="F955" t="s">
        <v>15</v>
      </c>
      <c r="G955" s="23">
        <v>37</v>
      </c>
      <c r="H955" s="23">
        <v>94</v>
      </c>
      <c r="I955" s="23">
        <v>405</v>
      </c>
      <c r="J955" s="1">
        <v>18942.36</v>
      </c>
      <c r="K955" s="1">
        <v>511.95567567567571</v>
      </c>
      <c r="L955" s="62">
        <v>2.5405405405405403</v>
      </c>
      <c r="M955" s="62">
        <v>4.3085106382978724</v>
      </c>
      <c r="N955" s="1">
        <v>6315.11</v>
      </c>
      <c r="O955" s="61">
        <v>0.33338559714840177</v>
      </c>
      <c r="P955" s="6">
        <v>5066.91</v>
      </c>
      <c r="Q955" s="61">
        <v>0.26749095677624118</v>
      </c>
      <c r="R955" s="64">
        <v>169</v>
      </c>
      <c r="S955" s="64">
        <v>136</v>
      </c>
      <c r="T955" s="64">
        <v>103</v>
      </c>
    </row>
    <row r="956" spans="1:20" x14ac:dyDescent="0.25">
      <c r="A956">
        <v>2024</v>
      </c>
      <c r="B956">
        <v>495647</v>
      </c>
      <c r="C956" t="s">
        <v>134</v>
      </c>
      <c r="D956" t="s">
        <v>432</v>
      </c>
      <c r="E956" t="s">
        <v>500</v>
      </c>
      <c r="F956" t="s">
        <v>4</v>
      </c>
      <c r="G956" s="23">
        <v>123</v>
      </c>
      <c r="H956" s="23">
        <v>210</v>
      </c>
      <c r="I956" s="23">
        <v>798</v>
      </c>
      <c r="J956" s="1">
        <v>35957.354800000001</v>
      </c>
      <c r="K956" s="1">
        <v>292.33621788617887</v>
      </c>
      <c r="L956" s="62">
        <v>1.7073170731707317</v>
      </c>
      <c r="M956" s="62">
        <v>3.8</v>
      </c>
      <c r="N956" s="1">
        <v>8549.3547999999992</v>
      </c>
      <c r="O956" s="61">
        <v>0.23776373005057644</v>
      </c>
      <c r="P956" s="6">
        <v>4773.3148000000001</v>
      </c>
      <c r="Q956" s="61">
        <v>0.13274933116047791</v>
      </c>
      <c r="R956" s="64">
        <v>130</v>
      </c>
      <c r="S956" s="64">
        <v>105</v>
      </c>
      <c r="T956" s="64">
        <v>107</v>
      </c>
    </row>
    <row r="957" spans="1:20" x14ac:dyDescent="0.25">
      <c r="A957">
        <v>2024</v>
      </c>
      <c r="B957">
        <v>495920</v>
      </c>
      <c r="C957" t="s">
        <v>445</v>
      </c>
      <c r="D957" t="s">
        <v>433</v>
      </c>
      <c r="E957" t="s">
        <v>504</v>
      </c>
      <c r="F957" t="s">
        <v>15</v>
      </c>
      <c r="G957" s="23">
        <v>59</v>
      </c>
      <c r="H957" s="23">
        <v>77</v>
      </c>
      <c r="I957" s="23">
        <v>201</v>
      </c>
      <c r="J957" s="1">
        <v>12641.592000000001</v>
      </c>
      <c r="K957" s="1">
        <v>214.26427118644068</v>
      </c>
      <c r="L957" s="62">
        <v>1.3050847457627119</v>
      </c>
      <c r="M957" s="62">
        <v>2.6103896103896105</v>
      </c>
      <c r="N957" s="1">
        <v>4026.3420000000001</v>
      </c>
      <c r="O957" s="61">
        <v>0.31849960036678926</v>
      </c>
      <c r="P957" s="6">
        <v>2087.2420000000002</v>
      </c>
      <c r="Q957" s="61">
        <v>0.16510910967542697</v>
      </c>
      <c r="R957" s="64">
        <v>202</v>
      </c>
      <c r="S957" s="64">
        <v>175</v>
      </c>
      <c r="T957" s="64">
        <v>183</v>
      </c>
    </row>
    <row r="958" spans="1:20" x14ac:dyDescent="0.25">
      <c r="A958">
        <v>2024</v>
      </c>
      <c r="B958">
        <v>497086</v>
      </c>
      <c r="C958" t="s">
        <v>135</v>
      </c>
      <c r="D958" t="s">
        <v>431</v>
      </c>
      <c r="E958" t="s">
        <v>524</v>
      </c>
      <c r="F958" t="s">
        <v>15</v>
      </c>
      <c r="G958" s="23">
        <v>39</v>
      </c>
      <c r="H958" s="23">
        <v>65</v>
      </c>
      <c r="I958" s="23">
        <v>146</v>
      </c>
      <c r="J958" s="1">
        <v>8895.6320000000105</v>
      </c>
      <c r="K958" s="1">
        <v>228.09312820512847</v>
      </c>
      <c r="L958" s="62">
        <v>1.6666666666666667</v>
      </c>
      <c r="M958" s="62">
        <v>2.2461538461538462</v>
      </c>
      <c r="N958" s="1">
        <v>2471.8820000000001</v>
      </c>
      <c r="O958" s="61">
        <v>0.27787592832077551</v>
      </c>
      <c r="P958" s="6">
        <v>1237.3620000000001</v>
      </c>
      <c r="Q958" s="61">
        <v>0.13909770548062225</v>
      </c>
      <c r="R958" s="64">
        <v>251</v>
      </c>
      <c r="S958" s="64">
        <v>234</v>
      </c>
      <c r="T958" s="64">
        <v>239</v>
      </c>
    </row>
    <row r="959" spans="1:20" x14ac:dyDescent="0.25">
      <c r="A959">
        <v>2024</v>
      </c>
      <c r="B959">
        <v>498034</v>
      </c>
      <c r="C959" t="s">
        <v>461</v>
      </c>
      <c r="D959" t="s">
        <v>431</v>
      </c>
      <c r="E959" t="s">
        <v>528</v>
      </c>
      <c r="F959" t="s">
        <v>15</v>
      </c>
      <c r="G959" s="23">
        <v>7</v>
      </c>
      <c r="H959" s="23">
        <v>13</v>
      </c>
      <c r="I959" s="23">
        <v>22</v>
      </c>
      <c r="J959" s="1">
        <v>1289.424</v>
      </c>
      <c r="K959" s="1">
        <v>184.20342857142856</v>
      </c>
      <c r="L959" s="62">
        <v>1.8571428571428572</v>
      </c>
      <c r="M959" s="62">
        <v>1.6923076923076923</v>
      </c>
      <c r="N959" s="1">
        <v>432.42399999999998</v>
      </c>
      <c r="O959" s="61">
        <v>0.33536214619861271</v>
      </c>
      <c r="P959" s="6">
        <v>209.42400000000001</v>
      </c>
      <c r="Q959" s="61">
        <v>0.16241670699475116</v>
      </c>
      <c r="R959" s="64">
        <v>392</v>
      </c>
      <c r="S959" s="64">
        <v>385</v>
      </c>
      <c r="T959" s="64">
        <v>348</v>
      </c>
    </row>
    <row r="960" spans="1:20" x14ac:dyDescent="0.25">
      <c r="A960">
        <v>2024</v>
      </c>
      <c r="B960">
        <v>499295</v>
      </c>
      <c r="C960" t="s">
        <v>48</v>
      </c>
      <c r="D960" t="s">
        <v>432</v>
      </c>
      <c r="E960" t="s">
        <v>493</v>
      </c>
      <c r="F960" t="s">
        <v>4</v>
      </c>
      <c r="G960" s="23">
        <v>231</v>
      </c>
      <c r="H960" s="23">
        <v>1152</v>
      </c>
      <c r="I960" s="23">
        <v>6061</v>
      </c>
      <c r="J960" s="1">
        <v>258703.50349999999</v>
      </c>
      <c r="K960" s="1">
        <v>1119.9285865800866</v>
      </c>
      <c r="L960" s="62">
        <v>4.9870129870129869</v>
      </c>
      <c r="M960" s="62">
        <v>5.2612847222222223</v>
      </c>
      <c r="N960" s="1">
        <v>31038.253499999999</v>
      </c>
      <c r="O960" s="61">
        <v>0.11997616220918322</v>
      </c>
      <c r="P960" s="6">
        <v>23008.4535</v>
      </c>
      <c r="Q960" s="61">
        <v>8.8937541195687753E-2</v>
      </c>
      <c r="R960" s="64">
        <v>13</v>
      </c>
      <c r="S960" s="64">
        <v>18</v>
      </c>
      <c r="T960" s="64">
        <v>17</v>
      </c>
    </row>
    <row r="961" spans="1:20" x14ac:dyDescent="0.25">
      <c r="A961">
        <v>2024</v>
      </c>
      <c r="B961">
        <v>504704</v>
      </c>
      <c r="C961" t="s">
        <v>138</v>
      </c>
      <c r="D961" t="s">
        <v>435</v>
      </c>
      <c r="E961" t="s">
        <v>505</v>
      </c>
      <c r="F961" t="s">
        <v>15</v>
      </c>
      <c r="G961" s="23">
        <v>92</v>
      </c>
      <c r="H961" s="23">
        <v>275</v>
      </c>
      <c r="I961" s="23">
        <v>1009</v>
      </c>
      <c r="J961" s="1">
        <v>46847.7</v>
      </c>
      <c r="K961" s="1">
        <v>509.21413043478259</v>
      </c>
      <c r="L961" s="62">
        <v>2.9891304347826089</v>
      </c>
      <c r="M961" s="62">
        <v>3.669090909090909</v>
      </c>
      <c r="N961" s="1">
        <v>7807.95</v>
      </c>
      <c r="O961" s="61">
        <v>0.16666666666666669</v>
      </c>
      <c r="P961" s="6">
        <v>4657.4399999999996</v>
      </c>
      <c r="Q961" s="61">
        <v>9.9416620239627551E-2</v>
      </c>
      <c r="R961" s="64">
        <v>113</v>
      </c>
      <c r="S961" s="64">
        <v>113</v>
      </c>
      <c r="T961" s="64">
        <v>109</v>
      </c>
    </row>
    <row r="962" spans="1:20" x14ac:dyDescent="0.25">
      <c r="A962">
        <v>2024</v>
      </c>
      <c r="B962">
        <v>504855</v>
      </c>
      <c r="C962" t="s">
        <v>139</v>
      </c>
      <c r="D962" t="s">
        <v>433</v>
      </c>
      <c r="E962" t="s">
        <v>502</v>
      </c>
      <c r="F962" t="s">
        <v>15</v>
      </c>
      <c r="G962" s="23">
        <v>63</v>
      </c>
      <c r="H962" s="23">
        <v>171</v>
      </c>
      <c r="I962" s="23">
        <v>637</v>
      </c>
      <c r="J962" s="1">
        <v>30306.241000000002</v>
      </c>
      <c r="K962" s="1">
        <v>481.05144444444448</v>
      </c>
      <c r="L962" s="62">
        <v>2.7142857142857144</v>
      </c>
      <c r="M962" s="62">
        <v>3.7251461988304095</v>
      </c>
      <c r="N962" s="1">
        <v>6857.241</v>
      </c>
      <c r="O962" s="61">
        <v>0.22626497954662209</v>
      </c>
      <c r="P962" s="6">
        <v>4655.3410000000003</v>
      </c>
      <c r="Q962" s="61">
        <v>0.15360997756204736</v>
      </c>
      <c r="R962" s="64">
        <v>144</v>
      </c>
      <c r="S962" s="64">
        <v>129</v>
      </c>
      <c r="T962" s="64">
        <v>110</v>
      </c>
    </row>
    <row r="963" spans="1:20" x14ac:dyDescent="0.25">
      <c r="A963">
        <v>2024</v>
      </c>
      <c r="B963">
        <v>507312</v>
      </c>
      <c r="C963" t="s">
        <v>322</v>
      </c>
      <c r="D963" t="s">
        <v>435</v>
      </c>
      <c r="E963" t="s">
        <v>525</v>
      </c>
      <c r="F963" t="s">
        <v>15</v>
      </c>
      <c r="G963" s="23">
        <v>38</v>
      </c>
      <c r="H963" s="23">
        <v>82</v>
      </c>
      <c r="I963" s="23">
        <v>172</v>
      </c>
      <c r="J963" s="1">
        <v>10088.224</v>
      </c>
      <c r="K963" s="1">
        <v>265.47957894736845</v>
      </c>
      <c r="L963" s="62">
        <v>2.1578947368421053</v>
      </c>
      <c r="M963" s="62">
        <v>2.0975609756097562</v>
      </c>
      <c r="N963" s="1">
        <v>3141.4740000000002</v>
      </c>
      <c r="O963" s="61">
        <v>0.31140010372489746</v>
      </c>
      <c r="P963" s="6">
        <v>1873.8440000000001</v>
      </c>
      <c r="Q963" s="61">
        <v>0.18574567733626851</v>
      </c>
      <c r="R963" s="64">
        <v>230</v>
      </c>
      <c r="S963" s="64">
        <v>201</v>
      </c>
      <c r="T963" s="64">
        <v>194</v>
      </c>
    </row>
    <row r="964" spans="1:20" x14ac:dyDescent="0.25">
      <c r="A964">
        <v>2024</v>
      </c>
      <c r="B964">
        <v>519375</v>
      </c>
      <c r="C964" t="s">
        <v>321</v>
      </c>
      <c r="D964" t="s">
        <v>432</v>
      </c>
      <c r="E964" t="s">
        <v>498</v>
      </c>
      <c r="F964" t="s">
        <v>15</v>
      </c>
      <c r="G964" s="23">
        <v>40</v>
      </c>
      <c r="H964" s="23">
        <v>74</v>
      </c>
      <c r="I964" s="23">
        <v>182</v>
      </c>
      <c r="J964" s="1">
        <v>8558.9732000000004</v>
      </c>
      <c r="K964" s="1">
        <v>213.97433000000001</v>
      </c>
      <c r="L964" s="62">
        <v>1.85</v>
      </c>
      <c r="M964" s="62">
        <v>2.4594594594594597</v>
      </c>
      <c r="N964" s="1">
        <v>1653.4731999999999</v>
      </c>
      <c r="O964" s="61">
        <v>0.19318593029360109</v>
      </c>
      <c r="P964" s="6">
        <v>419.473199999999</v>
      </c>
      <c r="Q964" s="61">
        <v>4.9009757385383448E-2</v>
      </c>
      <c r="R964" s="64">
        <v>261</v>
      </c>
      <c r="S964" s="64">
        <v>291</v>
      </c>
      <c r="T964" s="64">
        <v>321</v>
      </c>
    </row>
    <row r="965" spans="1:20" x14ac:dyDescent="0.25">
      <c r="A965">
        <v>2024</v>
      </c>
      <c r="B965">
        <v>521200</v>
      </c>
      <c r="C965" t="s">
        <v>377</v>
      </c>
      <c r="D965" t="s">
        <v>432</v>
      </c>
      <c r="E965" t="s">
        <v>498</v>
      </c>
      <c r="F965" t="s">
        <v>15</v>
      </c>
      <c r="G965" s="23">
        <v>42</v>
      </c>
      <c r="H965" s="23">
        <v>82</v>
      </c>
      <c r="I965" s="23">
        <v>262</v>
      </c>
      <c r="J965" s="1">
        <v>12780.2736</v>
      </c>
      <c r="K965" s="1">
        <v>304.29222857142861</v>
      </c>
      <c r="L965" s="62">
        <v>1.9523809523809523</v>
      </c>
      <c r="M965" s="62">
        <v>3.1951219512195124</v>
      </c>
      <c r="N965" s="1">
        <v>3126.7736</v>
      </c>
      <c r="O965" s="61">
        <v>0.24465623333760239</v>
      </c>
      <c r="P965" s="6">
        <v>1827.7336</v>
      </c>
      <c r="Q965" s="61">
        <v>0.14301208700258186</v>
      </c>
      <c r="R965" s="64">
        <v>201</v>
      </c>
      <c r="S965" s="64">
        <v>203</v>
      </c>
      <c r="T965" s="64">
        <v>196</v>
      </c>
    </row>
    <row r="966" spans="1:20" x14ac:dyDescent="0.25">
      <c r="A966">
        <v>2024</v>
      </c>
      <c r="B966">
        <v>522997</v>
      </c>
      <c r="C966" t="s">
        <v>140</v>
      </c>
      <c r="D966" t="s">
        <v>433</v>
      </c>
      <c r="E966" t="s">
        <v>502</v>
      </c>
      <c r="F966" t="s">
        <v>15</v>
      </c>
      <c r="G966" s="23">
        <v>19</v>
      </c>
      <c r="H966" s="23">
        <v>39</v>
      </c>
      <c r="I966" s="23">
        <v>75</v>
      </c>
      <c r="J966" s="1">
        <v>3785.4</v>
      </c>
      <c r="K966" s="1">
        <v>199.23157894736843</v>
      </c>
      <c r="L966" s="62">
        <v>2.0526315789473686</v>
      </c>
      <c r="M966" s="62">
        <v>1.9230769230769231</v>
      </c>
      <c r="N966" s="1">
        <v>630.9</v>
      </c>
      <c r="O966" s="61">
        <v>0.16666666666666666</v>
      </c>
      <c r="P966" s="6">
        <v>-20</v>
      </c>
      <c r="Q966" s="61">
        <v>-5.2834574945844559E-3</v>
      </c>
      <c r="R966" s="64">
        <v>341</v>
      </c>
      <c r="S966" s="64">
        <v>363</v>
      </c>
      <c r="T966" s="64">
        <v>378</v>
      </c>
    </row>
    <row r="967" spans="1:20" x14ac:dyDescent="0.25">
      <c r="A967">
        <v>2024</v>
      </c>
      <c r="B967">
        <v>524048</v>
      </c>
      <c r="C967" t="s">
        <v>464</v>
      </c>
      <c r="D967" t="s">
        <v>431</v>
      </c>
      <c r="E967" t="s">
        <v>516</v>
      </c>
      <c r="F967" t="s">
        <v>4</v>
      </c>
      <c r="G967" s="23">
        <v>349</v>
      </c>
      <c r="H967" s="23">
        <v>714</v>
      </c>
      <c r="I967" s="23">
        <v>2932</v>
      </c>
      <c r="J967" s="1">
        <v>135341.1</v>
      </c>
      <c r="K967" s="1">
        <v>387.79684813753585</v>
      </c>
      <c r="L967" s="62">
        <v>2.0458452722063036</v>
      </c>
      <c r="M967" s="62">
        <v>4.1064425770308119</v>
      </c>
      <c r="N967" s="1">
        <v>22556.85</v>
      </c>
      <c r="O967" s="61">
        <v>0.16666666666666666</v>
      </c>
      <c r="P967" s="6">
        <v>11032.25</v>
      </c>
      <c r="Q967" s="61">
        <v>8.1514410626188194E-2</v>
      </c>
      <c r="R967" s="64">
        <v>43</v>
      </c>
      <c r="S967" s="64">
        <v>34</v>
      </c>
      <c r="T967" s="64">
        <v>54</v>
      </c>
    </row>
    <row r="968" spans="1:20" x14ac:dyDescent="0.25">
      <c r="A968">
        <v>2024</v>
      </c>
      <c r="B968">
        <v>524048</v>
      </c>
      <c r="C968" t="s">
        <v>586</v>
      </c>
      <c r="D968" t="s">
        <v>433</v>
      </c>
      <c r="E968" t="s">
        <v>519</v>
      </c>
      <c r="F968" t="s">
        <v>4</v>
      </c>
      <c r="G968" s="23">
        <v>349</v>
      </c>
      <c r="H968" s="23">
        <v>714</v>
      </c>
      <c r="I968" s="23">
        <v>2932</v>
      </c>
      <c r="J968" s="1">
        <v>135341.1</v>
      </c>
      <c r="K968" s="1">
        <v>387.79684813753585</v>
      </c>
      <c r="L968" s="62">
        <v>2.0458452722063036</v>
      </c>
      <c r="M968" s="62">
        <v>4.1064425770308119</v>
      </c>
      <c r="N968" s="1">
        <v>22556.85</v>
      </c>
      <c r="O968" s="61">
        <v>0.16666666666666666</v>
      </c>
      <c r="P968" s="6">
        <v>11032.25</v>
      </c>
      <c r="Q968" s="61">
        <v>8.1514410626188194E-2</v>
      </c>
      <c r="R968" s="64">
        <v>43</v>
      </c>
      <c r="S968" s="64">
        <v>34</v>
      </c>
      <c r="T968" s="64">
        <v>54</v>
      </c>
    </row>
    <row r="969" spans="1:20" x14ac:dyDescent="0.25">
      <c r="A969">
        <v>2024</v>
      </c>
      <c r="B969">
        <v>529212</v>
      </c>
      <c r="C969" t="s">
        <v>141</v>
      </c>
      <c r="D969" t="s">
        <v>434</v>
      </c>
      <c r="E969" t="s">
        <v>508</v>
      </c>
      <c r="F969" t="s">
        <v>4</v>
      </c>
      <c r="G969" s="23">
        <v>124</v>
      </c>
      <c r="H969" s="23">
        <v>246</v>
      </c>
      <c r="I969" s="23">
        <v>696</v>
      </c>
      <c r="J969" s="1">
        <v>31130.349600000001</v>
      </c>
      <c r="K969" s="1">
        <v>251.05120645161293</v>
      </c>
      <c r="L969" s="62">
        <v>1.9838709677419355</v>
      </c>
      <c r="M969" s="62">
        <v>2.8292682926829267</v>
      </c>
      <c r="N969" s="1">
        <v>8355.5995999999996</v>
      </c>
      <c r="O969" s="61">
        <v>0.26840686684739318</v>
      </c>
      <c r="P969" s="6">
        <v>4242.7096000000001</v>
      </c>
      <c r="Q969" s="61">
        <v>0.13628853046995656</v>
      </c>
      <c r="R969" s="64">
        <v>140</v>
      </c>
      <c r="S969" s="64">
        <v>108</v>
      </c>
      <c r="T969" s="64">
        <v>116</v>
      </c>
    </row>
    <row r="970" spans="1:20" x14ac:dyDescent="0.25">
      <c r="A970">
        <v>2024</v>
      </c>
      <c r="B970">
        <v>531401</v>
      </c>
      <c r="C970" t="s">
        <v>323</v>
      </c>
      <c r="D970" t="s">
        <v>430</v>
      </c>
      <c r="E970" t="s">
        <v>514</v>
      </c>
      <c r="F970" t="s">
        <v>15</v>
      </c>
      <c r="G970" s="23">
        <v>67</v>
      </c>
      <c r="H970" s="23">
        <v>101</v>
      </c>
      <c r="I970" s="23">
        <v>409</v>
      </c>
      <c r="J970" s="1">
        <v>17907.055199999999</v>
      </c>
      <c r="K970" s="1">
        <v>267.26948059701493</v>
      </c>
      <c r="L970" s="62">
        <v>1.5074626865671641</v>
      </c>
      <c r="M970" s="62">
        <v>4.0495049504950495</v>
      </c>
      <c r="N970" s="1">
        <v>2709.8051999999998</v>
      </c>
      <c r="O970" s="61">
        <v>0.15132612089116695</v>
      </c>
      <c r="P970" s="6">
        <v>521.70519999999897</v>
      </c>
      <c r="Q970" s="61">
        <v>2.9134058848492243E-2</v>
      </c>
      <c r="R970" s="64">
        <v>175</v>
      </c>
      <c r="S970" s="64">
        <v>222</v>
      </c>
      <c r="T970" s="64">
        <v>310</v>
      </c>
    </row>
    <row r="971" spans="1:20" x14ac:dyDescent="0.25">
      <c r="A971">
        <v>2024</v>
      </c>
      <c r="B971">
        <v>537905</v>
      </c>
      <c r="C971" t="s">
        <v>116</v>
      </c>
      <c r="D971" t="s">
        <v>432</v>
      </c>
      <c r="E971" t="s">
        <v>496</v>
      </c>
      <c r="F971" t="s">
        <v>4</v>
      </c>
      <c r="G971" s="23">
        <v>584</v>
      </c>
      <c r="H971" s="23">
        <v>2040</v>
      </c>
      <c r="I971" s="23">
        <v>9469</v>
      </c>
      <c r="J971" s="1">
        <v>363905.19</v>
      </c>
      <c r="K971" s="1">
        <v>623.12532534246577</v>
      </c>
      <c r="L971" s="62">
        <v>3.493150684931507</v>
      </c>
      <c r="M971" s="62">
        <v>4.6416666666666666</v>
      </c>
      <c r="N971" s="1">
        <v>26955.94</v>
      </c>
      <c r="O971" s="61">
        <v>7.407407407407407E-2</v>
      </c>
      <c r="P971" s="6">
        <v>7445.1500000000296</v>
      </c>
      <c r="Q971" s="61">
        <v>2.0459037696054925E-2</v>
      </c>
      <c r="R971" s="64">
        <v>5</v>
      </c>
      <c r="S971" s="64">
        <v>26</v>
      </c>
      <c r="T971" s="64">
        <v>76</v>
      </c>
    </row>
    <row r="972" spans="1:20" x14ac:dyDescent="0.25">
      <c r="A972">
        <v>2024</v>
      </c>
      <c r="B972">
        <v>539714</v>
      </c>
      <c r="C972" t="s">
        <v>143</v>
      </c>
      <c r="D972" t="s">
        <v>431</v>
      </c>
      <c r="E972" t="s">
        <v>524</v>
      </c>
      <c r="F972" t="s">
        <v>15</v>
      </c>
      <c r="G972" s="23">
        <v>28</v>
      </c>
      <c r="H972" s="23">
        <v>37</v>
      </c>
      <c r="I972" s="23">
        <v>111</v>
      </c>
      <c r="J972" s="1">
        <v>5654.3119999999999</v>
      </c>
      <c r="K972" s="1">
        <v>201.93971428571427</v>
      </c>
      <c r="L972" s="62">
        <v>1.3214285714285714</v>
      </c>
      <c r="M972" s="62">
        <v>3</v>
      </c>
      <c r="N972" s="1">
        <v>1850.3119999999999</v>
      </c>
      <c r="O972" s="61">
        <v>0.32723910530582678</v>
      </c>
      <c r="P972" s="6">
        <v>973.31200000000001</v>
      </c>
      <c r="Q972" s="61">
        <v>0.17213623867943617</v>
      </c>
      <c r="R972" s="64">
        <v>301</v>
      </c>
      <c r="S972" s="64">
        <v>274</v>
      </c>
      <c r="T972" s="64">
        <v>266</v>
      </c>
    </row>
    <row r="973" spans="1:20" x14ac:dyDescent="0.25">
      <c r="A973">
        <v>2024</v>
      </c>
      <c r="B973">
        <v>545957</v>
      </c>
      <c r="C973" t="s">
        <v>142</v>
      </c>
      <c r="D973" t="s">
        <v>431</v>
      </c>
      <c r="E973" t="s">
        <v>509</v>
      </c>
      <c r="F973" t="s">
        <v>15</v>
      </c>
      <c r="G973" s="23">
        <v>194</v>
      </c>
      <c r="H973" s="23">
        <v>388</v>
      </c>
      <c r="I973" s="23">
        <v>3524</v>
      </c>
      <c r="J973" s="1">
        <v>139705.5</v>
      </c>
      <c r="K973" s="1">
        <v>720.13144329896909</v>
      </c>
      <c r="L973" s="62">
        <v>2</v>
      </c>
      <c r="M973" s="62">
        <v>9.0824742268041234</v>
      </c>
      <c r="N973" s="1">
        <v>12700.5</v>
      </c>
      <c r="O973" s="61">
        <v>9.0909090909090912E-2</v>
      </c>
      <c r="P973" s="6">
        <v>6494.4200000000101</v>
      </c>
      <c r="Q973" s="61">
        <v>4.6486501963058077E-2</v>
      </c>
      <c r="R973" s="64">
        <v>41</v>
      </c>
      <c r="S973" s="64">
        <v>74</v>
      </c>
      <c r="T973" s="64">
        <v>90</v>
      </c>
    </row>
    <row r="974" spans="1:20" x14ac:dyDescent="0.25">
      <c r="A974">
        <v>2024</v>
      </c>
      <c r="B974">
        <v>547050</v>
      </c>
      <c r="C974" t="s">
        <v>144</v>
      </c>
      <c r="D974" t="s">
        <v>435</v>
      </c>
      <c r="E974" t="s">
        <v>521</v>
      </c>
      <c r="F974" t="s">
        <v>4</v>
      </c>
      <c r="G974" s="23">
        <v>129</v>
      </c>
      <c r="H974" s="23">
        <v>348</v>
      </c>
      <c r="I974" s="23">
        <v>1223</v>
      </c>
      <c r="J974" s="1">
        <v>47810.1</v>
      </c>
      <c r="K974" s="1">
        <v>370.62093023255812</v>
      </c>
      <c r="L974" s="62">
        <v>2.6976744186046511</v>
      </c>
      <c r="M974" s="62">
        <v>3.514367816091954</v>
      </c>
      <c r="N974" s="1">
        <v>7968.35</v>
      </c>
      <c r="O974" s="61">
        <v>0.16666666666666669</v>
      </c>
      <c r="P974" s="6">
        <v>3586.55</v>
      </c>
      <c r="Q974" s="61">
        <v>7.501657599544867E-2</v>
      </c>
      <c r="R974" s="64">
        <v>112</v>
      </c>
      <c r="S974" s="64">
        <v>110</v>
      </c>
      <c r="T974" s="64">
        <v>132</v>
      </c>
    </row>
    <row r="975" spans="1:20" x14ac:dyDescent="0.25">
      <c r="A975">
        <v>2024</v>
      </c>
      <c r="B975">
        <v>548541</v>
      </c>
      <c r="C975" t="s">
        <v>180</v>
      </c>
      <c r="D975" t="s">
        <v>435</v>
      </c>
      <c r="E975" t="s">
        <v>505</v>
      </c>
      <c r="F975" t="s">
        <v>4</v>
      </c>
      <c r="G975" s="23">
        <v>184</v>
      </c>
      <c r="H975" s="23">
        <v>634</v>
      </c>
      <c r="I975" s="23">
        <v>3838</v>
      </c>
      <c r="J975" s="1">
        <v>160540.55679999999</v>
      </c>
      <c r="K975" s="1">
        <v>872.50302608695642</v>
      </c>
      <c r="L975" s="62">
        <v>3.4456521739130435</v>
      </c>
      <c r="M975" s="62">
        <v>6.0536277602523656</v>
      </c>
      <c r="N975" s="1">
        <v>18369.556799999998</v>
      </c>
      <c r="O975" s="61">
        <v>0.11442315366380988</v>
      </c>
      <c r="P975" s="6">
        <v>11970.906800000001</v>
      </c>
      <c r="Q975" s="61">
        <v>7.456624692608517E-2</v>
      </c>
      <c r="R975" s="64">
        <v>37</v>
      </c>
      <c r="S975" s="64">
        <v>45</v>
      </c>
      <c r="T975" s="64">
        <v>46</v>
      </c>
    </row>
    <row r="976" spans="1:20" x14ac:dyDescent="0.25">
      <c r="A976">
        <v>2024</v>
      </c>
      <c r="B976">
        <v>550437</v>
      </c>
      <c r="C976" t="s">
        <v>444</v>
      </c>
      <c r="D976" t="s">
        <v>433</v>
      </c>
      <c r="E976" t="s">
        <v>502</v>
      </c>
      <c r="F976" t="s">
        <v>15</v>
      </c>
      <c r="G976" s="23">
        <v>37</v>
      </c>
      <c r="H976" s="23">
        <v>164</v>
      </c>
      <c r="I976" s="23">
        <v>697</v>
      </c>
      <c r="J976" s="1">
        <v>33963.0622</v>
      </c>
      <c r="K976" s="1">
        <v>917.92060000000004</v>
      </c>
      <c r="L976" s="62">
        <v>4.4324324324324325</v>
      </c>
      <c r="M976" s="62">
        <v>4.25</v>
      </c>
      <c r="N976" s="1">
        <v>8541.0622000000003</v>
      </c>
      <c r="O976" s="61">
        <v>0.25148092211779421</v>
      </c>
      <c r="P976" s="6">
        <v>7179.9621999999999</v>
      </c>
      <c r="Q976" s="61">
        <v>0.21140503049221515</v>
      </c>
      <c r="R976" s="64">
        <v>136</v>
      </c>
      <c r="S976" s="64">
        <v>106</v>
      </c>
      <c r="T976" s="64">
        <v>82</v>
      </c>
    </row>
    <row r="977" spans="1:20" x14ac:dyDescent="0.25">
      <c r="A977">
        <v>2024</v>
      </c>
      <c r="B977">
        <v>551554</v>
      </c>
      <c r="C977" t="s">
        <v>145</v>
      </c>
      <c r="D977" t="s">
        <v>434</v>
      </c>
      <c r="E977" t="s">
        <v>513</v>
      </c>
      <c r="F977" t="s">
        <v>15</v>
      </c>
      <c r="G977" s="23">
        <v>251</v>
      </c>
      <c r="H977" s="23">
        <v>470</v>
      </c>
      <c r="I977" s="23">
        <v>1536</v>
      </c>
      <c r="J977" s="1">
        <v>56163.983999999997</v>
      </c>
      <c r="K977" s="1">
        <v>223.76089243027886</v>
      </c>
      <c r="L977" s="62">
        <v>1.8725099601593624</v>
      </c>
      <c r="M977" s="62">
        <v>3.2680851063829786</v>
      </c>
      <c r="N977" s="1">
        <v>2535.9839999999899</v>
      </c>
      <c r="O977" s="61">
        <v>4.5153207080181314E-2</v>
      </c>
      <c r="P977" s="6">
        <v>-5758.5959999999995</v>
      </c>
      <c r="Q977" s="61">
        <v>-0.10253182893863085</v>
      </c>
      <c r="R977" s="64">
        <v>104</v>
      </c>
      <c r="S977" s="64">
        <v>232</v>
      </c>
      <c r="T977" s="64">
        <v>415</v>
      </c>
    </row>
    <row r="978" spans="1:20" x14ac:dyDescent="0.25">
      <c r="A978">
        <v>2024</v>
      </c>
      <c r="B978">
        <v>551613</v>
      </c>
      <c r="C978" t="s">
        <v>146</v>
      </c>
      <c r="D978" t="s">
        <v>432</v>
      </c>
      <c r="E978" t="s">
        <v>510</v>
      </c>
      <c r="F978" t="s">
        <v>15</v>
      </c>
      <c r="G978" s="23">
        <v>86</v>
      </c>
      <c r="H978" s="23">
        <v>333</v>
      </c>
      <c r="I978" s="23">
        <v>1019</v>
      </c>
      <c r="J978" s="1">
        <v>53125.476600000002</v>
      </c>
      <c r="K978" s="1">
        <v>617.73810000000003</v>
      </c>
      <c r="L978" s="62">
        <v>3.8720930232558142</v>
      </c>
      <c r="M978" s="62">
        <v>3.06006006006006</v>
      </c>
      <c r="N978" s="1">
        <v>17202.476600000002</v>
      </c>
      <c r="O978" s="61">
        <v>0.32380841925472725</v>
      </c>
      <c r="P978" s="6">
        <v>14384.116599999999</v>
      </c>
      <c r="Q978" s="61">
        <v>0.27075741283796784</v>
      </c>
      <c r="R978" s="64">
        <v>107</v>
      </c>
      <c r="S978" s="64">
        <v>49</v>
      </c>
      <c r="T978" s="64">
        <v>32</v>
      </c>
    </row>
    <row r="979" spans="1:20" x14ac:dyDescent="0.25">
      <c r="A979">
        <v>2024</v>
      </c>
      <c r="B979">
        <v>551787</v>
      </c>
      <c r="C979" t="s">
        <v>147</v>
      </c>
      <c r="D979" t="s">
        <v>432</v>
      </c>
      <c r="E979" t="s">
        <v>500</v>
      </c>
      <c r="F979" t="s">
        <v>15</v>
      </c>
      <c r="G979" s="23">
        <v>49</v>
      </c>
      <c r="H979" s="23">
        <v>117</v>
      </c>
      <c r="I979" s="23">
        <v>356</v>
      </c>
      <c r="J979" s="1">
        <v>17199.552</v>
      </c>
      <c r="K979" s="1">
        <v>351.01126530612243</v>
      </c>
      <c r="L979" s="62">
        <v>2.3877551020408165</v>
      </c>
      <c r="M979" s="62">
        <v>3.0427350427350426</v>
      </c>
      <c r="N979" s="1">
        <v>5709.8019999999997</v>
      </c>
      <c r="O979" s="61">
        <v>0.33197387931964739</v>
      </c>
      <c r="P979" s="6">
        <v>4171.8019999999997</v>
      </c>
      <c r="Q979" s="61">
        <v>0.24255294556509377</v>
      </c>
      <c r="R979" s="64">
        <v>177</v>
      </c>
      <c r="S979" s="64">
        <v>145</v>
      </c>
      <c r="T979" s="64">
        <v>119</v>
      </c>
    </row>
    <row r="980" spans="1:20" x14ac:dyDescent="0.25">
      <c r="A980">
        <v>2024</v>
      </c>
      <c r="B980">
        <v>552357</v>
      </c>
      <c r="C980" t="s">
        <v>325</v>
      </c>
      <c r="D980" t="s">
        <v>431</v>
      </c>
      <c r="E980" t="s">
        <v>524</v>
      </c>
      <c r="F980" t="s">
        <v>15</v>
      </c>
      <c r="G980" s="23">
        <v>14</v>
      </c>
      <c r="H980" s="23">
        <v>23</v>
      </c>
      <c r="I980" s="23">
        <v>59</v>
      </c>
      <c r="J980" s="1">
        <v>2692.328</v>
      </c>
      <c r="K980" s="1">
        <v>192.30914285714286</v>
      </c>
      <c r="L980" s="62">
        <v>1.6428571428571428</v>
      </c>
      <c r="M980" s="62">
        <v>2.5652173913043477</v>
      </c>
      <c r="N980" s="1">
        <v>927.57799999999997</v>
      </c>
      <c r="O980" s="61">
        <v>0.34452637271536007</v>
      </c>
      <c r="P980" s="6">
        <v>484.57799999999997</v>
      </c>
      <c r="Q980" s="61">
        <v>0.1799847566864067</v>
      </c>
      <c r="R980" s="64">
        <v>372</v>
      </c>
      <c r="S980" s="64">
        <v>343</v>
      </c>
      <c r="T980" s="64">
        <v>312</v>
      </c>
    </row>
    <row r="981" spans="1:20" x14ac:dyDescent="0.25">
      <c r="A981">
        <v>2024</v>
      </c>
      <c r="B981">
        <v>552957</v>
      </c>
      <c r="C981" t="s">
        <v>148</v>
      </c>
      <c r="D981" t="s">
        <v>435</v>
      </c>
      <c r="E981" t="s">
        <v>505</v>
      </c>
      <c r="F981" t="s">
        <v>15</v>
      </c>
      <c r="G981" s="23">
        <v>69</v>
      </c>
      <c r="H981" s="23">
        <v>277</v>
      </c>
      <c r="I981" s="23">
        <v>1363</v>
      </c>
      <c r="J981" s="1">
        <v>63997.2</v>
      </c>
      <c r="K981" s="1">
        <v>927.49565217391296</v>
      </c>
      <c r="L981" s="62">
        <v>4.0144927536231885</v>
      </c>
      <c r="M981" s="62">
        <v>4.9205776173285196</v>
      </c>
      <c r="N981" s="1">
        <v>10666.2</v>
      </c>
      <c r="O981" s="61">
        <v>0.16666666666666669</v>
      </c>
      <c r="P981" s="6">
        <v>8226.49</v>
      </c>
      <c r="Q981" s="61">
        <v>0.12854453007319069</v>
      </c>
      <c r="R981" s="64">
        <v>96</v>
      </c>
      <c r="S981" s="64">
        <v>85</v>
      </c>
      <c r="T981" s="64">
        <v>69</v>
      </c>
    </row>
    <row r="982" spans="1:20" x14ac:dyDescent="0.25">
      <c r="A982">
        <v>2024</v>
      </c>
      <c r="B982">
        <v>553426</v>
      </c>
      <c r="C982" t="s">
        <v>149</v>
      </c>
      <c r="D982" t="s">
        <v>435</v>
      </c>
      <c r="E982" t="s">
        <v>525</v>
      </c>
      <c r="F982" t="s">
        <v>15</v>
      </c>
      <c r="G982" s="23">
        <v>5</v>
      </c>
      <c r="H982" s="23">
        <v>9</v>
      </c>
      <c r="I982" s="23">
        <v>14</v>
      </c>
      <c r="J982" s="1">
        <v>874.28800000000001</v>
      </c>
      <c r="K982" s="1">
        <v>174.85759999999999</v>
      </c>
      <c r="L982" s="62">
        <v>1.8</v>
      </c>
      <c r="M982" s="62">
        <v>1.5555555555555556</v>
      </c>
      <c r="N982" s="1">
        <v>278.28800000000001</v>
      </c>
      <c r="O982" s="61">
        <v>0.31830243581062534</v>
      </c>
      <c r="P982" s="6">
        <v>113.38800000000001</v>
      </c>
      <c r="Q982" s="61">
        <v>0.12969181779916916</v>
      </c>
      <c r="R982" s="64">
        <v>406</v>
      </c>
      <c r="S982" s="64">
        <v>397</v>
      </c>
      <c r="T982" s="64">
        <v>365</v>
      </c>
    </row>
    <row r="983" spans="1:20" x14ac:dyDescent="0.25">
      <c r="A983">
        <v>2024</v>
      </c>
      <c r="B983">
        <v>553736</v>
      </c>
      <c r="C983" t="s">
        <v>469</v>
      </c>
      <c r="D983" t="s">
        <v>433</v>
      </c>
      <c r="E983" t="s">
        <v>530</v>
      </c>
      <c r="F983" t="s">
        <v>15</v>
      </c>
      <c r="G983" s="23">
        <v>19</v>
      </c>
      <c r="H983" s="23">
        <v>77</v>
      </c>
      <c r="I983" s="23">
        <v>241</v>
      </c>
      <c r="J983" s="1">
        <v>12297.272000000001</v>
      </c>
      <c r="K983" s="1">
        <v>647.22484210526318</v>
      </c>
      <c r="L983" s="62">
        <v>4.0526315789473681</v>
      </c>
      <c r="M983" s="62">
        <v>3.1298701298701297</v>
      </c>
      <c r="N983" s="1">
        <v>4024.7719999999999</v>
      </c>
      <c r="O983" s="61">
        <v>0.3272898249302772</v>
      </c>
      <c r="P983" s="6">
        <v>3334.8220000000001</v>
      </c>
      <c r="Q983" s="61">
        <v>0.27118388533652016</v>
      </c>
      <c r="R983" s="64">
        <v>206</v>
      </c>
      <c r="S983" s="64">
        <v>176</v>
      </c>
      <c r="T983" s="64">
        <v>137</v>
      </c>
    </row>
    <row r="984" spans="1:20" x14ac:dyDescent="0.25">
      <c r="A984">
        <v>2024</v>
      </c>
      <c r="B984">
        <v>554730</v>
      </c>
      <c r="C984" t="s">
        <v>151</v>
      </c>
      <c r="D984" t="s">
        <v>434</v>
      </c>
      <c r="E984" t="s">
        <v>508</v>
      </c>
      <c r="F984" t="s">
        <v>15</v>
      </c>
      <c r="G984" s="23">
        <v>92</v>
      </c>
      <c r="H984" s="23">
        <v>314</v>
      </c>
      <c r="I984" s="23">
        <v>1498</v>
      </c>
      <c r="J984" s="1">
        <v>70344.734400000001</v>
      </c>
      <c r="K984" s="1">
        <v>764.61667826086955</v>
      </c>
      <c r="L984" s="62">
        <v>3.4130434782608696</v>
      </c>
      <c r="M984" s="62">
        <v>4.7707006369426752</v>
      </c>
      <c r="N984" s="1">
        <v>17461.734400000001</v>
      </c>
      <c r="O984" s="61">
        <v>0.24823086687210522</v>
      </c>
      <c r="P984" s="6">
        <v>14266.6144</v>
      </c>
      <c r="Q984" s="61">
        <v>0.20280998317338164</v>
      </c>
      <c r="R984" s="64">
        <v>87</v>
      </c>
      <c r="S984" s="64">
        <v>48</v>
      </c>
      <c r="T984" s="64">
        <v>34</v>
      </c>
    </row>
    <row r="985" spans="1:20" x14ac:dyDescent="0.25">
      <c r="A985">
        <v>2024</v>
      </c>
      <c r="B985">
        <v>558463</v>
      </c>
      <c r="C985" t="s">
        <v>150</v>
      </c>
      <c r="D985" t="s">
        <v>434</v>
      </c>
      <c r="E985" t="s">
        <v>523</v>
      </c>
      <c r="F985" t="s">
        <v>15</v>
      </c>
      <c r="G985" s="23">
        <v>36</v>
      </c>
      <c r="H985" s="23">
        <v>77</v>
      </c>
      <c r="I985" s="23">
        <v>331</v>
      </c>
      <c r="J985" s="1">
        <v>18856.552</v>
      </c>
      <c r="K985" s="1">
        <v>523.7931111111111</v>
      </c>
      <c r="L985" s="62">
        <v>2.1388888888888888</v>
      </c>
      <c r="M985" s="62">
        <v>4.2987012987012987</v>
      </c>
      <c r="N985" s="1">
        <v>5690.8019999999997</v>
      </c>
      <c r="O985" s="61">
        <v>0.30179441077032532</v>
      </c>
      <c r="P985" s="6">
        <v>4490.6719999999996</v>
      </c>
      <c r="Q985" s="61">
        <v>0.23814915897667821</v>
      </c>
      <c r="R985" s="64">
        <v>170</v>
      </c>
      <c r="S985" s="64">
        <v>146</v>
      </c>
      <c r="T985" s="64">
        <v>113</v>
      </c>
    </row>
    <row r="986" spans="1:20" x14ac:dyDescent="0.25">
      <c r="A986">
        <v>2024</v>
      </c>
      <c r="B986">
        <v>560409</v>
      </c>
      <c r="C986" t="s">
        <v>152</v>
      </c>
      <c r="D986" t="s">
        <v>430</v>
      </c>
      <c r="E986" t="s">
        <v>520</v>
      </c>
      <c r="F986" t="s">
        <v>15</v>
      </c>
      <c r="G986" s="23">
        <v>25</v>
      </c>
      <c r="H986" s="23">
        <v>46</v>
      </c>
      <c r="I986" s="23">
        <v>156</v>
      </c>
      <c r="J986" s="1">
        <v>7475.7</v>
      </c>
      <c r="K986" s="1">
        <v>299.02800000000002</v>
      </c>
      <c r="L986" s="62">
        <v>1.84</v>
      </c>
      <c r="M986" s="62">
        <v>3.3913043478260869</v>
      </c>
      <c r="N986" s="1">
        <v>1245.95</v>
      </c>
      <c r="O986" s="61">
        <v>0.16666666666666669</v>
      </c>
      <c r="P986" s="6">
        <v>420.35</v>
      </c>
      <c r="Q986" s="61">
        <v>5.6228848134622852E-2</v>
      </c>
      <c r="R986" s="64">
        <v>280</v>
      </c>
      <c r="S986" s="64">
        <v>315</v>
      </c>
      <c r="T986" s="64">
        <v>320</v>
      </c>
    </row>
    <row r="987" spans="1:20" x14ac:dyDescent="0.25">
      <c r="A987">
        <v>2024</v>
      </c>
      <c r="B987">
        <v>562725</v>
      </c>
      <c r="C987" t="s">
        <v>153</v>
      </c>
      <c r="D987" t="s">
        <v>433</v>
      </c>
      <c r="E987" t="s">
        <v>503</v>
      </c>
      <c r="F987" t="s">
        <v>15</v>
      </c>
      <c r="G987" s="23">
        <v>14</v>
      </c>
      <c r="H987" s="23">
        <v>152</v>
      </c>
      <c r="I987" s="23">
        <v>514</v>
      </c>
      <c r="J987" s="1">
        <v>23617.275000000001</v>
      </c>
      <c r="K987" s="1">
        <v>1686.9482142857144</v>
      </c>
      <c r="L987" s="62">
        <v>10.857142857142858</v>
      </c>
      <c r="M987" s="62">
        <v>3.3815789473684212</v>
      </c>
      <c r="N987" s="1">
        <v>2147.0250000000001</v>
      </c>
      <c r="O987" s="61">
        <v>9.0909090909090912E-2</v>
      </c>
      <c r="P987" s="6">
        <v>1555.855</v>
      </c>
      <c r="Q987" s="61">
        <v>6.5877837303414552E-2</v>
      </c>
      <c r="R987" s="64">
        <v>152</v>
      </c>
      <c r="S987" s="64">
        <v>255</v>
      </c>
      <c r="T987" s="64">
        <v>213</v>
      </c>
    </row>
    <row r="988" spans="1:20" x14ac:dyDescent="0.25">
      <c r="A988">
        <v>2024</v>
      </c>
      <c r="B988">
        <v>563414</v>
      </c>
      <c r="C988" t="s">
        <v>154</v>
      </c>
      <c r="D988" t="s">
        <v>434</v>
      </c>
      <c r="E988" t="s">
        <v>523</v>
      </c>
      <c r="F988" t="s">
        <v>15</v>
      </c>
      <c r="G988" s="23">
        <v>21</v>
      </c>
      <c r="H988" s="23">
        <v>79</v>
      </c>
      <c r="I988" s="23">
        <v>190</v>
      </c>
      <c r="J988" s="1">
        <v>9526.48</v>
      </c>
      <c r="K988" s="1">
        <v>453.64190476190475</v>
      </c>
      <c r="L988" s="62">
        <v>3.7619047619047619</v>
      </c>
      <c r="M988" s="62">
        <v>2.4050632911392404</v>
      </c>
      <c r="N988" s="1">
        <v>3313.73</v>
      </c>
      <c r="O988" s="61">
        <v>0.34784411451029135</v>
      </c>
      <c r="P988" s="6">
        <v>2578.6799999999998</v>
      </c>
      <c r="Q988" s="61">
        <v>0.27068549978586004</v>
      </c>
      <c r="R988" s="64">
        <v>240</v>
      </c>
      <c r="S988" s="64">
        <v>193</v>
      </c>
      <c r="T988" s="64">
        <v>157</v>
      </c>
    </row>
    <row r="989" spans="1:20" x14ac:dyDescent="0.25">
      <c r="A989">
        <v>2024</v>
      </c>
      <c r="B989">
        <v>572805</v>
      </c>
      <c r="C989" t="s">
        <v>155</v>
      </c>
      <c r="D989" t="s">
        <v>431</v>
      </c>
      <c r="E989" t="s">
        <v>515</v>
      </c>
      <c r="F989" t="s">
        <v>15</v>
      </c>
      <c r="G989" s="23">
        <v>30</v>
      </c>
      <c r="H989" s="23">
        <v>48</v>
      </c>
      <c r="I989" s="23">
        <v>93</v>
      </c>
      <c r="J989" s="1">
        <v>4364.8559999999998</v>
      </c>
      <c r="K989" s="1">
        <v>145.49519999999998</v>
      </c>
      <c r="L989" s="62">
        <v>1.6</v>
      </c>
      <c r="M989" s="62">
        <v>1.9375</v>
      </c>
      <c r="N989" s="1">
        <v>1517.856</v>
      </c>
      <c r="O989" s="61">
        <v>0.34774480532691115</v>
      </c>
      <c r="P989" s="6">
        <v>569.85599999999999</v>
      </c>
      <c r="Q989" s="61">
        <v>0.13055550973502905</v>
      </c>
      <c r="R989" s="64">
        <v>332</v>
      </c>
      <c r="S989" s="64">
        <v>296</v>
      </c>
      <c r="T989" s="64">
        <v>309</v>
      </c>
    </row>
    <row r="990" spans="1:20" x14ac:dyDescent="0.25">
      <c r="A990">
        <v>2024</v>
      </c>
      <c r="B990">
        <v>576838</v>
      </c>
      <c r="C990" t="s">
        <v>156</v>
      </c>
      <c r="D990" t="s">
        <v>435</v>
      </c>
      <c r="E990" t="s">
        <v>521</v>
      </c>
      <c r="F990" t="s">
        <v>15</v>
      </c>
      <c r="G990" s="23">
        <v>88</v>
      </c>
      <c r="H990" s="23">
        <v>330</v>
      </c>
      <c r="I990" s="23">
        <v>1577</v>
      </c>
      <c r="J990" s="1">
        <v>77219.7</v>
      </c>
      <c r="K990" s="1">
        <v>877.49659090909086</v>
      </c>
      <c r="L990" s="62">
        <v>3.75</v>
      </c>
      <c r="M990" s="62">
        <v>4.7787878787878784</v>
      </c>
      <c r="N990" s="1">
        <v>12869.95</v>
      </c>
      <c r="O990" s="61">
        <v>0.16666666666666669</v>
      </c>
      <c r="P990" s="6">
        <v>9780.66</v>
      </c>
      <c r="Q990" s="61">
        <v>0.12666016573490962</v>
      </c>
      <c r="R990" s="64">
        <v>78</v>
      </c>
      <c r="S990" s="64">
        <v>72</v>
      </c>
      <c r="T990" s="64">
        <v>59</v>
      </c>
    </row>
    <row r="991" spans="1:20" x14ac:dyDescent="0.25">
      <c r="A991">
        <v>2024</v>
      </c>
      <c r="B991">
        <v>577416</v>
      </c>
      <c r="C991" t="s">
        <v>157</v>
      </c>
      <c r="D991" t="s">
        <v>433</v>
      </c>
      <c r="E991" t="s">
        <v>502</v>
      </c>
      <c r="F991" t="s">
        <v>15</v>
      </c>
      <c r="G991" s="23">
        <v>137</v>
      </c>
      <c r="H991" s="23">
        <v>290</v>
      </c>
      <c r="I991" s="23">
        <v>1245</v>
      </c>
      <c r="J991" s="1">
        <v>55567.8</v>
      </c>
      <c r="K991" s="1">
        <v>405.60437956204379</v>
      </c>
      <c r="L991" s="62">
        <v>2.1167883211678831</v>
      </c>
      <c r="M991" s="62">
        <v>4.2931034482758621</v>
      </c>
      <c r="N991" s="1">
        <v>9261.2999999999993</v>
      </c>
      <c r="O991" s="61">
        <v>0.16666666666666666</v>
      </c>
      <c r="P991" s="6">
        <v>4561.05</v>
      </c>
      <c r="Q991" s="61">
        <v>8.2080809389610529E-2</v>
      </c>
      <c r="R991" s="64">
        <v>105</v>
      </c>
      <c r="S991" s="64">
        <v>96</v>
      </c>
      <c r="T991" s="64">
        <v>111</v>
      </c>
    </row>
    <row r="992" spans="1:20" x14ac:dyDescent="0.25">
      <c r="A992">
        <v>2024</v>
      </c>
      <c r="B992">
        <v>578075</v>
      </c>
      <c r="C992" t="s">
        <v>477</v>
      </c>
      <c r="D992" t="s">
        <v>433</v>
      </c>
      <c r="E992" t="s">
        <v>530</v>
      </c>
      <c r="F992" t="s">
        <v>15</v>
      </c>
      <c r="G992" s="23">
        <v>18</v>
      </c>
      <c r="H992" s="23">
        <v>36</v>
      </c>
      <c r="I992" s="23">
        <v>81</v>
      </c>
      <c r="J992" s="1">
        <v>5381.7520000000004</v>
      </c>
      <c r="K992" s="1">
        <v>298.98622222222224</v>
      </c>
      <c r="L992" s="62">
        <v>2</v>
      </c>
      <c r="M992" s="62">
        <v>2.25</v>
      </c>
      <c r="N992" s="1">
        <v>1499.752</v>
      </c>
      <c r="O992" s="61">
        <v>0.27867356206677674</v>
      </c>
      <c r="P992" s="6">
        <v>884.15200000000004</v>
      </c>
      <c r="Q992" s="61">
        <v>0.16428702028633055</v>
      </c>
      <c r="R992" s="64">
        <v>307</v>
      </c>
      <c r="S992" s="64">
        <v>298</v>
      </c>
      <c r="T992" s="64">
        <v>276</v>
      </c>
    </row>
    <row r="993" spans="1:20" x14ac:dyDescent="0.25">
      <c r="A993">
        <v>2024</v>
      </c>
      <c r="B993">
        <v>583353</v>
      </c>
      <c r="C993" t="s">
        <v>158</v>
      </c>
      <c r="D993" t="s">
        <v>431</v>
      </c>
      <c r="E993" t="s">
        <v>501</v>
      </c>
      <c r="F993" t="s">
        <v>4</v>
      </c>
      <c r="G993" s="23">
        <v>175</v>
      </c>
      <c r="H993" s="23">
        <v>434</v>
      </c>
      <c r="I993" s="23">
        <v>1869</v>
      </c>
      <c r="J993" s="1">
        <v>78540.600000000006</v>
      </c>
      <c r="K993" s="1">
        <v>448.80342857142858</v>
      </c>
      <c r="L993" s="62">
        <v>2.48</v>
      </c>
      <c r="M993" s="62">
        <v>4.306451612903226</v>
      </c>
      <c r="N993" s="1">
        <v>13090.1</v>
      </c>
      <c r="O993" s="61">
        <v>0.16666666666666666</v>
      </c>
      <c r="P993" s="6">
        <v>7301.6399999999903</v>
      </c>
      <c r="Q993" s="61">
        <v>9.2966440286934265E-2</v>
      </c>
      <c r="R993" s="64">
        <v>77</v>
      </c>
      <c r="S993" s="64">
        <v>71</v>
      </c>
      <c r="T993" s="64">
        <v>79</v>
      </c>
    </row>
    <row r="994" spans="1:20" x14ac:dyDescent="0.25">
      <c r="A994">
        <v>2024</v>
      </c>
      <c r="B994">
        <v>583942</v>
      </c>
      <c r="C994" t="s">
        <v>159</v>
      </c>
      <c r="D994" t="s">
        <v>434</v>
      </c>
      <c r="E994" t="s">
        <v>508</v>
      </c>
      <c r="F994" t="s">
        <v>15</v>
      </c>
      <c r="G994" s="23">
        <v>99</v>
      </c>
      <c r="H994" s="23">
        <v>117</v>
      </c>
      <c r="I994" s="23">
        <v>444</v>
      </c>
      <c r="J994" s="1">
        <v>23535.374400000001</v>
      </c>
      <c r="K994" s="1">
        <v>237.73105454545455</v>
      </c>
      <c r="L994" s="62">
        <v>1.1818181818181819</v>
      </c>
      <c r="M994" s="62">
        <v>3.7948717948717947</v>
      </c>
      <c r="N994" s="1">
        <v>5828.3743999999997</v>
      </c>
      <c r="O994" s="61">
        <v>0.24764315625248773</v>
      </c>
      <c r="P994" s="6">
        <v>2630.6743999999999</v>
      </c>
      <c r="Q994" s="61">
        <v>0.11177533678835379</v>
      </c>
      <c r="R994" s="64">
        <v>153</v>
      </c>
      <c r="S994" s="64">
        <v>141</v>
      </c>
      <c r="T994" s="64">
        <v>155</v>
      </c>
    </row>
    <row r="995" spans="1:20" x14ac:dyDescent="0.25">
      <c r="A995">
        <v>2024</v>
      </c>
      <c r="B995">
        <v>584221</v>
      </c>
      <c r="C995" t="s">
        <v>160</v>
      </c>
      <c r="D995" t="s">
        <v>435</v>
      </c>
      <c r="E995" t="s">
        <v>525</v>
      </c>
      <c r="F995" t="s">
        <v>15</v>
      </c>
      <c r="G995" s="23">
        <v>11</v>
      </c>
      <c r="H995" s="23">
        <v>20</v>
      </c>
      <c r="I995" s="23">
        <v>59</v>
      </c>
      <c r="J995" s="1">
        <v>4420.3280000000004</v>
      </c>
      <c r="K995" s="1">
        <v>401.84800000000001</v>
      </c>
      <c r="L995" s="62">
        <v>1.8181818181818181</v>
      </c>
      <c r="M995" s="62">
        <v>2.95</v>
      </c>
      <c r="N995" s="1">
        <v>1028.328</v>
      </c>
      <c r="O995" s="61">
        <v>0.23263613016952586</v>
      </c>
      <c r="P995" s="6">
        <v>665.32799999999997</v>
      </c>
      <c r="Q995" s="61">
        <v>0.15051552735453114</v>
      </c>
      <c r="R995" s="64">
        <v>330</v>
      </c>
      <c r="S995" s="64">
        <v>331</v>
      </c>
      <c r="T995" s="64">
        <v>296</v>
      </c>
    </row>
    <row r="996" spans="1:20" x14ac:dyDescent="0.25">
      <c r="A996">
        <v>2024</v>
      </c>
      <c r="B996">
        <v>586197</v>
      </c>
      <c r="C996" t="s">
        <v>161</v>
      </c>
      <c r="D996" t="s">
        <v>430</v>
      </c>
      <c r="E996" t="s">
        <v>518</v>
      </c>
      <c r="F996" t="s">
        <v>15</v>
      </c>
      <c r="G996" s="23">
        <v>41</v>
      </c>
      <c r="H996" s="23">
        <v>59</v>
      </c>
      <c r="I996" s="23">
        <v>176</v>
      </c>
      <c r="J996" s="1">
        <v>9356.1919999999991</v>
      </c>
      <c r="K996" s="1">
        <v>228.19980487804875</v>
      </c>
      <c r="L996" s="62">
        <v>1.4390243902439024</v>
      </c>
      <c r="M996" s="62">
        <v>2.9830508474576272</v>
      </c>
      <c r="N996" s="1">
        <v>2237.442</v>
      </c>
      <c r="O996" s="61">
        <v>0.239140239960873</v>
      </c>
      <c r="P996" s="6">
        <v>901.54200000000196</v>
      </c>
      <c r="Q996" s="61">
        <v>9.6357791716972258E-2</v>
      </c>
      <c r="R996" s="64">
        <v>242</v>
      </c>
      <c r="S996" s="64">
        <v>246</v>
      </c>
      <c r="T996" s="64">
        <v>273</v>
      </c>
    </row>
    <row r="997" spans="1:20" x14ac:dyDescent="0.25">
      <c r="A997">
        <v>2024</v>
      </c>
      <c r="B997">
        <v>587438</v>
      </c>
      <c r="C997" t="s">
        <v>339</v>
      </c>
      <c r="D997" t="s">
        <v>432</v>
      </c>
      <c r="E997" t="s">
        <v>497</v>
      </c>
      <c r="F997" t="s">
        <v>15</v>
      </c>
      <c r="G997" s="23">
        <v>252</v>
      </c>
      <c r="H997" s="23">
        <v>826</v>
      </c>
      <c r="I997" s="23">
        <v>3618</v>
      </c>
      <c r="J997" s="1">
        <v>183880.84</v>
      </c>
      <c r="K997" s="1">
        <v>729.68587301587297</v>
      </c>
      <c r="L997" s="62">
        <v>3.2777777777777777</v>
      </c>
      <c r="M997" s="62">
        <v>4.3801452784503629</v>
      </c>
      <c r="N997" s="1">
        <v>48674.34</v>
      </c>
      <c r="O997" s="61">
        <v>0.26470588235294118</v>
      </c>
      <c r="P997" s="6">
        <v>40545.14</v>
      </c>
      <c r="Q997" s="61">
        <v>0.22049681739543936</v>
      </c>
      <c r="R997" s="64">
        <v>29</v>
      </c>
      <c r="S997" s="64">
        <v>6</v>
      </c>
      <c r="T997" s="64">
        <v>5</v>
      </c>
    </row>
    <row r="998" spans="1:20" x14ac:dyDescent="0.25">
      <c r="A998">
        <v>2024</v>
      </c>
      <c r="B998">
        <v>587622</v>
      </c>
      <c r="C998" t="s">
        <v>442</v>
      </c>
      <c r="D998" t="s">
        <v>433</v>
      </c>
      <c r="E998" t="s">
        <v>530</v>
      </c>
      <c r="F998" t="s">
        <v>15</v>
      </c>
      <c r="G998" s="23">
        <v>75</v>
      </c>
      <c r="H998" s="23">
        <v>146</v>
      </c>
      <c r="I998" s="23">
        <v>326</v>
      </c>
      <c r="J998" s="1">
        <v>9083.7000000000007</v>
      </c>
      <c r="K998" s="1">
        <v>121.11600000000001</v>
      </c>
      <c r="L998" s="62">
        <v>1.9466666666666668</v>
      </c>
      <c r="M998" s="62">
        <v>2.2328767123287672</v>
      </c>
      <c r="N998" s="1">
        <v>1513.95</v>
      </c>
      <c r="O998" s="61">
        <v>0.16666666666666666</v>
      </c>
      <c r="P998" s="6">
        <v>-1045.55</v>
      </c>
      <c r="Q998" s="61">
        <v>-0.11510177570813654</v>
      </c>
      <c r="R998" s="64">
        <v>248</v>
      </c>
      <c r="S998" s="64">
        <v>297</v>
      </c>
      <c r="T998" s="64">
        <v>408</v>
      </c>
    </row>
    <row r="999" spans="1:20" x14ac:dyDescent="0.25">
      <c r="A999">
        <v>2024</v>
      </c>
      <c r="B999">
        <v>589473</v>
      </c>
      <c r="C999" t="s">
        <v>162</v>
      </c>
      <c r="D999" t="s">
        <v>430</v>
      </c>
      <c r="E999" t="s">
        <v>518</v>
      </c>
      <c r="F999" t="s">
        <v>15</v>
      </c>
      <c r="G999" s="23">
        <v>30</v>
      </c>
      <c r="H999" s="23">
        <v>70</v>
      </c>
      <c r="I999" s="23">
        <v>219</v>
      </c>
      <c r="J999" s="1">
        <v>12191.048000000001</v>
      </c>
      <c r="K999" s="1">
        <v>406.36826666666667</v>
      </c>
      <c r="L999" s="62">
        <v>2.3333333333333335</v>
      </c>
      <c r="M999" s="62">
        <v>3.1285714285714286</v>
      </c>
      <c r="N999" s="1">
        <v>3454.0479999999998</v>
      </c>
      <c r="O999" s="61">
        <v>0.28332658521236237</v>
      </c>
      <c r="P999" s="6">
        <v>2448.1480000000001</v>
      </c>
      <c r="Q999" s="61">
        <v>0.20081522113603359</v>
      </c>
      <c r="R999" s="64">
        <v>208</v>
      </c>
      <c r="S999" s="64">
        <v>188</v>
      </c>
      <c r="T999" s="64">
        <v>165</v>
      </c>
    </row>
    <row r="1000" spans="1:20" x14ac:dyDescent="0.25">
      <c r="A1000">
        <v>2024</v>
      </c>
      <c r="B1000">
        <v>595666</v>
      </c>
      <c r="C1000" t="s">
        <v>164</v>
      </c>
      <c r="D1000" t="s">
        <v>430</v>
      </c>
      <c r="E1000" t="s">
        <v>520</v>
      </c>
      <c r="F1000" t="s">
        <v>15</v>
      </c>
      <c r="G1000" s="23">
        <v>8</v>
      </c>
      <c r="H1000" s="23">
        <v>8</v>
      </c>
      <c r="I1000" s="23">
        <v>26</v>
      </c>
      <c r="J1000" s="1">
        <v>1705.7180000000001</v>
      </c>
      <c r="K1000" s="1">
        <v>213.21475000000001</v>
      </c>
      <c r="L1000" s="62">
        <v>1</v>
      </c>
      <c r="M1000" s="62">
        <v>3.25</v>
      </c>
      <c r="N1000" s="1">
        <v>125.718</v>
      </c>
      <c r="O1000" s="61">
        <v>7.3703859606335867E-2</v>
      </c>
      <c r="P1000" s="6">
        <v>-131.08199999999999</v>
      </c>
      <c r="Q1000" s="61">
        <v>-7.684857637663435E-2</v>
      </c>
      <c r="R1000" s="64">
        <v>386</v>
      </c>
      <c r="S1000" s="64">
        <v>402</v>
      </c>
      <c r="T1000" s="64">
        <v>390</v>
      </c>
    </row>
    <row r="1001" spans="1:20" x14ac:dyDescent="0.25">
      <c r="A1001">
        <v>2024</v>
      </c>
      <c r="B1001">
        <v>596579</v>
      </c>
      <c r="C1001" t="s">
        <v>165</v>
      </c>
      <c r="D1001" t="s">
        <v>432</v>
      </c>
      <c r="E1001" t="s">
        <v>500</v>
      </c>
      <c r="F1001" t="s">
        <v>15</v>
      </c>
      <c r="G1001" s="23">
        <v>7</v>
      </c>
      <c r="H1001" s="23">
        <v>36</v>
      </c>
      <c r="I1001" s="23">
        <v>149</v>
      </c>
      <c r="J1001" s="1">
        <v>6107.2650000000003</v>
      </c>
      <c r="K1001" s="1">
        <v>872.46642857142865</v>
      </c>
      <c r="L1001" s="62">
        <v>5.1428571428571432</v>
      </c>
      <c r="M1001" s="62">
        <v>4.1388888888888893</v>
      </c>
      <c r="N1001" s="1">
        <v>750.01500000000101</v>
      </c>
      <c r="O1001" s="61">
        <v>0.12280701754385981</v>
      </c>
      <c r="P1001" s="6">
        <v>512.45500000000095</v>
      </c>
      <c r="Q1001" s="61">
        <v>8.3909082052277234E-2</v>
      </c>
      <c r="R1001" s="64">
        <v>297</v>
      </c>
      <c r="S1001" s="64">
        <v>355</v>
      </c>
      <c r="T1001" s="64">
        <v>311</v>
      </c>
    </row>
    <row r="1002" spans="1:20" x14ac:dyDescent="0.25">
      <c r="A1002">
        <v>2024</v>
      </c>
      <c r="B1002">
        <v>599426</v>
      </c>
      <c r="C1002" t="s">
        <v>360</v>
      </c>
      <c r="D1002" t="s">
        <v>433</v>
      </c>
      <c r="E1002" t="s">
        <v>504</v>
      </c>
      <c r="F1002" t="s">
        <v>15</v>
      </c>
      <c r="G1002" s="23">
        <v>32</v>
      </c>
      <c r="H1002" s="23">
        <v>70</v>
      </c>
      <c r="I1002" s="23">
        <v>170</v>
      </c>
      <c r="J1002" s="1">
        <v>9185.84</v>
      </c>
      <c r="K1002" s="1">
        <v>287.0575</v>
      </c>
      <c r="L1002" s="62">
        <v>2.1875</v>
      </c>
      <c r="M1002" s="62">
        <v>2.4285714285714284</v>
      </c>
      <c r="N1002" s="1">
        <v>2205.09</v>
      </c>
      <c r="O1002" s="61">
        <v>0.24005316879022498</v>
      </c>
      <c r="P1002" s="6">
        <v>1104.0899999999999</v>
      </c>
      <c r="Q1002" s="61">
        <v>0.12019477804969386</v>
      </c>
      <c r="R1002" s="64">
        <v>246</v>
      </c>
      <c r="S1002" s="64">
        <v>249</v>
      </c>
      <c r="T1002" s="64">
        <v>250</v>
      </c>
    </row>
    <row r="1003" spans="1:20" x14ac:dyDescent="0.25">
      <c r="A1003">
        <v>2024</v>
      </c>
      <c r="B1003">
        <v>604851</v>
      </c>
      <c r="C1003" t="s">
        <v>166</v>
      </c>
      <c r="D1003" t="s">
        <v>431</v>
      </c>
      <c r="E1003" t="s">
        <v>495</v>
      </c>
      <c r="F1003" t="s">
        <v>15</v>
      </c>
      <c r="G1003" s="23">
        <v>29</v>
      </c>
      <c r="H1003" s="23">
        <v>78</v>
      </c>
      <c r="I1003" s="23">
        <v>295</v>
      </c>
      <c r="J1003" s="1">
        <v>13122.674000000001</v>
      </c>
      <c r="K1003" s="1">
        <v>452.50600000000003</v>
      </c>
      <c r="L1003" s="62">
        <v>2.6896551724137931</v>
      </c>
      <c r="M1003" s="62">
        <v>3.7820512820512819</v>
      </c>
      <c r="N1003" s="1">
        <v>1682.924</v>
      </c>
      <c r="O1003" s="61">
        <v>0.12824550849925861</v>
      </c>
      <c r="P1003" s="6">
        <v>736.36399999999901</v>
      </c>
      <c r="Q1003" s="61">
        <v>5.6113868255814249E-2</v>
      </c>
      <c r="R1003" s="64">
        <v>195</v>
      </c>
      <c r="S1003" s="64">
        <v>288</v>
      </c>
      <c r="T1003" s="64">
        <v>289</v>
      </c>
    </row>
    <row r="1004" spans="1:20" x14ac:dyDescent="0.25">
      <c r="A1004">
        <v>2024</v>
      </c>
      <c r="B1004">
        <v>609362</v>
      </c>
      <c r="C1004" t="s">
        <v>328</v>
      </c>
      <c r="D1004" t="s">
        <v>431</v>
      </c>
      <c r="E1004" t="s">
        <v>515</v>
      </c>
      <c r="F1004" t="s">
        <v>15</v>
      </c>
      <c r="G1004" s="23">
        <v>7</v>
      </c>
      <c r="H1004" s="23">
        <v>9</v>
      </c>
      <c r="I1004" s="23">
        <v>18</v>
      </c>
      <c r="J1004" s="1">
        <v>1196.6559999999999</v>
      </c>
      <c r="K1004" s="1">
        <v>170.95085714285713</v>
      </c>
      <c r="L1004" s="62">
        <v>1.2857142857142858</v>
      </c>
      <c r="M1004" s="62">
        <v>2</v>
      </c>
      <c r="N1004" s="1">
        <v>364.40600000000001</v>
      </c>
      <c r="O1004" s="61">
        <v>0.30452026313326469</v>
      </c>
      <c r="P1004" s="6">
        <v>145.40600000000001</v>
      </c>
      <c r="Q1004" s="61">
        <v>0.12151027530050408</v>
      </c>
      <c r="R1004" s="64">
        <v>396</v>
      </c>
      <c r="S1004" s="64">
        <v>392</v>
      </c>
      <c r="T1004" s="64">
        <v>360</v>
      </c>
    </row>
    <row r="1005" spans="1:20" x14ac:dyDescent="0.25">
      <c r="A1005">
        <v>2024</v>
      </c>
      <c r="B1005">
        <v>609954</v>
      </c>
      <c r="C1005" t="s">
        <v>168</v>
      </c>
      <c r="D1005" t="s">
        <v>434</v>
      </c>
      <c r="E1005" t="s">
        <v>522</v>
      </c>
      <c r="F1005" t="s">
        <v>4</v>
      </c>
      <c r="G1005" s="23">
        <v>31</v>
      </c>
      <c r="H1005" s="23">
        <v>108</v>
      </c>
      <c r="I1005" s="23">
        <v>436</v>
      </c>
      <c r="J1005" s="1">
        <v>21199.948</v>
      </c>
      <c r="K1005" s="1">
        <v>683.8692903225807</v>
      </c>
      <c r="L1005" s="62">
        <v>3.4838709677419355</v>
      </c>
      <c r="M1005" s="62">
        <v>4.0370370370370372</v>
      </c>
      <c r="N1005" s="1">
        <v>4517.9480000000003</v>
      </c>
      <c r="O1005" s="61">
        <v>0.21311127744275601</v>
      </c>
      <c r="P1005" s="6">
        <v>3490.3879999999999</v>
      </c>
      <c r="Q1005" s="61">
        <v>0.16464134723349322</v>
      </c>
      <c r="R1005" s="64">
        <v>160</v>
      </c>
      <c r="S1005" s="64">
        <v>167</v>
      </c>
      <c r="T1005" s="64">
        <v>134</v>
      </c>
    </row>
    <row r="1006" spans="1:20" x14ac:dyDescent="0.25">
      <c r="A1006">
        <v>2024</v>
      </c>
      <c r="B1006">
        <v>610296</v>
      </c>
      <c r="C1006" t="s">
        <v>471</v>
      </c>
      <c r="D1006" t="s">
        <v>431</v>
      </c>
      <c r="E1006" t="s">
        <v>528</v>
      </c>
      <c r="F1006" t="s">
        <v>15</v>
      </c>
      <c r="G1006" s="23">
        <v>18</v>
      </c>
      <c r="H1006" s="23">
        <v>42</v>
      </c>
      <c r="I1006" s="23">
        <v>122</v>
      </c>
      <c r="J1006" s="1">
        <v>4850.2240000000002</v>
      </c>
      <c r="K1006" s="1">
        <v>269.4568888888889</v>
      </c>
      <c r="L1006" s="62">
        <v>2.3333333333333335</v>
      </c>
      <c r="M1006" s="62">
        <v>2.9047619047619047</v>
      </c>
      <c r="N1006" s="1">
        <v>1433.4739999999999</v>
      </c>
      <c r="O1006" s="61">
        <v>0.29554799943260351</v>
      </c>
      <c r="P1006" s="6">
        <v>851.95399999999995</v>
      </c>
      <c r="Q1006" s="61">
        <v>0.17565250594611712</v>
      </c>
      <c r="R1006" s="64">
        <v>321</v>
      </c>
      <c r="S1006" s="64">
        <v>301</v>
      </c>
      <c r="T1006" s="64">
        <v>278</v>
      </c>
    </row>
    <row r="1007" spans="1:20" x14ac:dyDescent="0.25">
      <c r="A1007">
        <v>2024</v>
      </c>
      <c r="B1007">
        <v>613934</v>
      </c>
      <c r="C1007" t="s">
        <v>169</v>
      </c>
      <c r="D1007" t="s">
        <v>434</v>
      </c>
      <c r="E1007" t="s">
        <v>499</v>
      </c>
      <c r="F1007" t="s">
        <v>15</v>
      </c>
      <c r="G1007" s="23">
        <v>35</v>
      </c>
      <c r="H1007" s="23">
        <v>89</v>
      </c>
      <c r="I1007" s="23">
        <v>326</v>
      </c>
      <c r="J1007" s="1">
        <v>16541.400000000001</v>
      </c>
      <c r="K1007" s="1">
        <v>472.61142857142863</v>
      </c>
      <c r="L1007" s="62">
        <v>2.5428571428571427</v>
      </c>
      <c r="M1007" s="62">
        <v>3.6629213483146068</v>
      </c>
      <c r="N1007" s="1">
        <v>2756.9</v>
      </c>
      <c r="O1007" s="61">
        <v>0.16666666666666666</v>
      </c>
      <c r="P1007" s="6">
        <v>1574</v>
      </c>
      <c r="Q1007" s="61">
        <v>9.5155186380838377E-2</v>
      </c>
      <c r="R1007" s="64">
        <v>181</v>
      </c>
      <c r="S1007" s="64">
        <v>219</v>
      </c>
      <c r="T1007" s="64">
        <v>210</v>
      </c>
    </row>
    <row r="1008" spans="1:20" x14ac:dyDescent="0.25">
      <c r="A1008">
        <v>2024</v>
      </c>
      <c r="B1008">
        <v>615144</v>
      </c>
      <c r="C1008" t="s">
        <v>170</v>
      </c>
      <c r="D1008" t="s">
        <v>434</v>
      </c>
      <c r="E1008" t="s">
        <v>523</v>
      </c>
      <c r="F1008" t="s">
        <v>15</v>
      </c>
      <c r="G1008" s="23">
        <v>26</v>
      </c>
      <c r="H1008" s="23">
        <v>49</v>
      </c>
      <c r="I1008" s="23">
        <v>67</v>
      </c>
      <c r="J1008" s="1">
        <v>2894.6640000000002</v>
      </c>
      <c r="K1008" s="1">
        <v>111.33323076923078</v>
      </c>
      <c r="L1008" s="62">
        <v>1.8846153846153846</v>
      </c>
      <c r="M1008" s="62">
        <v>1.3673469387755102</v>
      </c>
      <c r="N1008" s="1">
        <v>931.16399999999999</v>
      </c>
      <c r="O1008" s="61">
        <v>0.32168293107593832</v>
      </c>
      <c r="P1008" s="6">
        <v>71.264000000000095</v>
      </c>
      <c r="Q1008" s="61">
        <v>2.4619092233157315E-2</v>
      </c>
      <c r="R1008" s="64">
        <v>362</v>
      </c>
      <c r="S1008" s="64">
        <v>341</v>
      </c>
      <c r="T1008" s="64">
        <v>370</v>
      </c>
    </row>
    <row r="1009" spans="1:20" x14ac:dyDescent="0.25">
      <c r="A1009">
        <v>2024</v>
      </c>
      <c r="B1009">
        <v>618134</v>
      </c>
      <c r="C1009" t="s">
        <v>171</v>
      </c>
      <c r="D1009" t="s">
        <v>435</v>
      </c>
      <c r="E1009" t="s">
        <v>521</v>
      </c>
      <c r="F1009" t="s">
        <v>15</v>
      </c>
      <c r="G1009" s="23">
        <v>25</v>
      </c>
      <c r="H1009" s="23">
        <v>48</v>
      </c>
      <c r="I1009" s="23">
        <v>162</v>
      </c>
      <c r="J1009" s="1">
        <v>8059.366</v>
      </c>
      <c r="K1009" s="1">
        <v>322.37464</v>
      </c>
      <c r="L1009" s="62">
        <v>1.92</v>
      </c>
      <c r="M1009" s="62">
        <v>3.375</v>
      </c>
      <c r="N1009" s="1">
        <v>1869.366</v>
      </c>
      <c r="O1009" s="61">
        <v>0.2319495106687052</v>
      </c>
      <c r="P1009" s="6">
        <v>1041.566</v>
      </c>
      <c r="Q1009" s="61">
        <v>0.12923671663503061</v>
      </c>
      <c r="R1009" s="64">
        <v>265</v>
      </c>
      <c r="S1009" s="64">
        <v>272</v>
      </c>
      <c r="T1009" s="64">
        <v>256</v>
      </c>
    </row>
    <row r="1010" spans="1:20" x14ac:dyDescent="0.25">
      <c r="A1010">
        <v>2024</v>
      </c>
      <c r="B1010">
        <v>619986</v>
      </c>
      <c r="C1010" t="s">
        <v>172</v>
      </c>
      <c r="D1010" t="s">
        <v>435</v>
      </c>
      <c r="E1010" t="s">
        <v>525</v>
      </c>
      <c r="F1010" t="s">
        <v>15</v>
      </c>
      <c r="G1010" s="23">
        <v>42</v>
      </c>
      <c r="H1010" s="23">
        <v>99</v>
      </c>
      <c r="I1010" s="23">
        <v>353</v>
      </c>
      <c r="J1010" s="1">
        <v>19109.175999999999</v>
      </c>
      <c r="K1010" s="1">
        <v>454.98038095238093</v>
      </c>
      <c r="L1010" s="62">
        <v>2.3571428571428572</v>
      </c>
      <c r="M1010" s="62">
        <v>3.5656565656565657</v>
      </c>
      <c r="N1010" s="1">
        <v>5867.6760000000004</v>
      </c>
      <c r="O1010" s="61">
        <v>0.30706064981556508</v>
      </c>
      <c r="P1010" s="6">
        <v>4457.3459999999995</v>
      </c>
      <c r="Q1010" s="61">
        <v>0.23325683954138052</v>
      </c>
      <c r="R1010" s="64">
        <v>167</v>
      </c>
      <c r="S1010" s="64">
        <v>140</v>
      </c>
      <c r="T1010" s="64">
        <v>114</v>
      </c>
    </row>
    <row r="1011" spans="1:20" x14ac:dyDescent="0.25">
      <c r="A1011">
        <v>2024</v>
      </c>
      <c r="B1011">
        <v>621024</v>
      </c>
      <c r="C1011" t="s">
        <v>163</v>
      </c>
      <c r="D1011" t="s">
        <v>430</v>
      </c>
      <c r="E1011" t="s">
        <v>514</v>
      </c>
      <c r="F1011" t="s">
        <v>15</v>
      </c>
      <c r="G1011" s="23">
        <v>248</v>
      </c>
      <c r="H1011" s="23">
        <v>641</v>
      </c>
      <c r="I1011" s="23">
        <v>3206</v>
      </c>
      <c r="J1011" s="1">
        <v>124640.8052</v>
      </c>
      <c r="K1011" s="1">
        <v>502.5838919354839</v>
      </c>
      <c r="L1011" s="62">
        <v>2.5846774193548385</v>
      </c>
      <c r="M1011" s="62">
        <v>5.0015600624024961</v>
      </c>
      <c r="N1011" s="1">
        <v>4835.8052000000098</v>
      </c>
      <c r="O1011" s="61">
        <v>3.8797929716840512E-2</v>
      </c>
      <c r="P1011" s="6">
        <v>-3551.2447999999899</v>
      </c>
      <c r="Q1011" s="61">
        <v>-2.8491831341282043E-2</v>
      </c>
      <c r="R1011" s="64">
        <v>47</v>
      </c>
      <c r="S1011" s="64">
        <v>159</v>
      </c>
      <c r="T1011" s="64">
        <v>413</v>
      </c>
    </row>
    <row r="1012" spans="1:20" x14ac:dyDescent="0.25">
      <c r="A1012">
        <v>2024</v>
      </c>
      <c r="B1012">
        <v>623122</v>
      </c>
      <c r="C1012" t="s">
        <v>174</v>
      </c>
      <c r="D1012" t="s">
        <v>430</v>
      </c>
      <c r="E1012" t="s">
        <v>518</v>
      </c>
      <c r="F1012" t="s">
        <v>15</v>
      </c>
      <c r="G1012" s="23">
        <v>5</v>
      </c>
      <c r="H1012" s="23">
        <v>13</v>
      </c>
      <c r="I1012" s="23">
        <v>36</v>
      </c>
      <c r="J1012" s="1">
        <v>2012.5119999999999</v>
      </c>
      <c r="K1012" s="1">
        <v>402.50239999999997</v>
      </c>
      <c r="L1012" s="62">
        <v>2.6</v>
      </c>
      <c r="M1012" s="62">
        <v>2.7692307692307692</v>
      </c>
      <c r="N1012" s="1">
        <v>545.26199999999994</v>
      </c>
      <c r="O1012" s="61">
        <v>0.2709360242324021</v>
      </c>
      <c r="P1012" s="6">
        <v>375.96199999999999</v>
      </c>
      <c r="Q1012" s="61">
        <v>0.18681230223720405</v>
      </c>
      <c r="R1012" s="64">
        <v>382</v>
      </c>
      <c r="S1012" s="64">
        <v>372</v>
      </c>
      <c r="T1012" s="64">
        <v>327</v>
      </c>
    </row>
    <row r="1013" spans="1:20" x14ac:dyDescent="0.25">
      <c r="A1013">
        <v>2024</v>
      </c>
      <c r="B1013">
        <v>626603</v>
      </c>
      <c r="C1013" t="s">
        <v>409</v>
      </c>
      <c r="D1013" t="s">
        <v>431</v>
      </c>
      <c r="E1013" t="s">
        <v>515</v>
      </c>
      <c r="F1013" t="s">
        <v>15</v>
      </c>
      <c r="G1013" s="23">
        <v>34</v>
      </c>
      <c r="H1013" s="23">
        <v>52</v>
      </c>
      <c r="I1013" s="23">
        <v>124</v>
      </c>
      <c r="J1013" s="1">
        <v>7923.808</v>
      </c>
      <c r="K1013" s="1">
        <v>233.05317647058823</v>
      </c>
      <c r="L1013" s="62">
        <v>1.5294117647058822</v>
      </c>
      <c r="M1013" s="62">
        <v>2.3846153846153846</v>
      </c>
      <c r="N1013" s="1">
        <v>2430.808</v>
      </c>
      <c r="O1013" s="61">
        <v>0.30677270322551986</v>
      </c>
      <c r="P1013" s="6">
        <v>1358.808</v>
      </c>
      <c r="Q1013" s="61">
        <v>0.17148421567004146</v>
      </c>
      <c r="R1013" s="64">
        <v>269</v>
      </c>
      <c r="S1013" s="64">
        <v>237</v>
      </c>
      <c r="T1013" s="64">
        <v>229</v>
      </c>
    </row>
    <row r="1014" spans="1:20" x14ac:dyDescent="0.25">
      <c r="A1014">
        <v>2024</v>
      </c>
      <c r="B1014">
        <v>629125</v>
      </c>
      <c r="C1014" t="s">
        <v>327</v>
      </c>
      <c r="D1014" t="s">
        <v>433</v>
      </c>
      <c r="E1014" t="s">
        <v>502</v>
      </c>
      <c r="F1014" t="s">
        <v>15</v>
      </c>
      <c r="G1014" s="23">
        <v>17</v>
      </c>
      <c r="H1014" s="23">
        <v>54</v>
      </c>
      <c r="I1014" s="23">
        <v>173</v>
      </c>
      <c r="J1014" s="1">
        <v>8581.5</v>
      </c>
      <c r="K1014" s="1">
        <v>504.79411764705884</v>
      </c>
      <c r="L1014" s="62">
        <v>3.1764705882352939</v>
      </c>
      <c r="M1014" s="62">
        <v>3.2037037037037037</v>
      </c>
      <c r="N1014" s="1">
        <v>1430.25</v>
      </c>
      <c r="O1014" s="61">
        <v>0.16666666666666666</v>
      </c>
      <c r="P1014" s="6">
        <v>826.85</v>
      </c>
      <c r="Q1014" s="61">
        <v>9.6352619006001283E-2</v>
      </c>
      <c r="R1014" s="64">
        <v>260</v>
      </c>
      <c r="S1014" s="64">
        <v>302</v>
      </c>
      <c r="T1014" s="64">
        <v>282</v>
      </c>
    </row>
    <row r="1015" spans="1:20" x14ac:dyDescent="0.25">
      <c r="A1015">
        <v>2024</v>
      </c>
      <c r="B1015">
        <v>630627</v>
      </c>
      <c r="C1015" t="s">
        <v>465</v>
      </c>
      <c r="D1015" t="s">
        <v>431</v>
      </c>
      <c r="E1015" t="s">
        <v>527</v>
      </c>
      <c r="F1015" t="s">
        <v>15</v>
      </c>
      <c r="G1015" s="23">
        <v>165</v>
      </c>
      <c r="H1015" s="23">
        <v>473</v>
      </c>
      <c r="I1015" s="23">
        <v>2839</v>
      </c>
      <c r="J1015" s="1">
        <v>125049.69</v>
      </c>
      <c r="K1015" s="1">
        <v>757.87690909090907</v>
      </c>
      <c r="L1015" s="62">
        <v>2.8666666666666667</v>
      </c>
      <c r="M1015" s="62">
        <v>6.0021141649048628</v>
      </c>
      <c r="N1015" s="1">
        <v>9262.9400000000096</v>
      </c>
      <c r="O1015" s="61">
        <v>7.4074074074074153E-2</v>
      </c>
      <c r="P1015" s="6">
        <v>3847.1400000000099</v>
      </c>
      <c r="Q1015" s="61">
        <v>3.0764890340791808E-2</v>
      </c>
      <c r="R1015" s="64">
        <v>46</v>
      </c>
      <c r="S1015" s="64">
        <v>95</v>
      </c>
      <c r="T1015" s="64">
        <v>124</v>
      </c>
    </row>
    <row r="1016" spans="1:20" x14ac:dyDescent="0.25">
      <c r="A1016">
        <v>2024</v>
      </c>
      <c r="B1016">
        <v>633660</v>
      </c>
      <c r="C1016" t="s">
        <v>176</v>
      </c>
      <c r="D1016" t="s">
        <v>432</v>
      </c>
      <c r="E1016" t="s">
        <v>500</v>
      </c>
      <c r="F1016" t="s">
        <v>15</v>
      </c>
      <c r="G1016" s="23">
        <v>102</v>
      </c>
      <c r="H1016" s="23">
        <v>297</v>
      </c>
      <c r="I1016" s="23">
        <v>961</v>
      </c>
      <c r="J1016" s="1">
        <v>35949.834000000003</v>
      </c>
      <c r="K1016" s="1">
        <v>352.44935294117647</v>
      </c>
      <c r="L1016" s="62">
        <v>2.9117647058823528</v>
      </c>
      <c r="M1016" s="62">
        <v>3.2356902356902357</v>
      </c>
      <c r="N1016" s="1">
        <v>3400.5839999999998</v>
      </c>
      <c r="O1016" s="61">
        <v>9.4592481289343361E-2</v>
      </c>
      <c r="P1016" s="6">
        <v>149.423999999996</v>
      </c>
      <c r="Q1016" s="61">
        <v>4.1564586918536534E-3</v>
      </c>
      <c r="R1016" s="64">
        <v>131</v>
      </c>
      <c r="S1016" s="64">
        <v>189</v>
      </c>
      <c r="T1016" s="64">
        <v>357</v>
      </c>
    </row>
    <row r="1017" spans="1:20" x14ac:dyDescent="0.25">
      <c r="A1017">
        <v>2024</v>
      </c>
      <c r="B1017">
        <v>635306</v>
      </c>
      <c r="C1017" t="s">
        <v>177</v>
      </c>
      <c r="D1017" t="s">
        <v>435</v>
      </c>
      <c r="E1017" t="s">
        <v>525</v>
      </c>
      <c r="F1017" t="s">
        <v>15</v>
      </c>
      <c r="G1017" s="23">
        <v>12</v>
      </c>
      <c r="H1017" s="23">
        <v>16</v>
      </c>
      <c r="I1017" s="23">
        <v>25</v>
      </c>
      <c r="J1017" s="1">
        <v>1419.8</v>
      </c>
      <c r="K1017" s="1">
        <v>118.31666666666666</v>
      </c>
      <c r="L1017" s="62">
        <v>1.3333333333333333</v>
      </c>
      <c r="M1017" s="62">
        <v>1.5625</v>
      </c>
      <c r="N1017" s="1">
        <v>500.8</v>
      </c>
      <c r="O1017" s="61">
        <v>0.35272573601915763</v>
      </c>
      <c r="P1017" s="6">
        <v>111.2</v>
      </c>
      <c r="Q1017" s="61">
        <v>7.8320890266234691E-2</v>
      </c>
      <c r="R1017" s="64">
        <v>391</v>
      </c>
      <c r="S1017" s="64">
        <v>377</v>
      </c>
      <c r="T1017" s="64">
        <v>366</v>
      </c>
    </row>
    <row r="1018" spans="1:20" x14ac:dyDescent="0.25">
      <c r="A1018">
        <v>2024</v>
      </c>
      <c r="B1018">
        <v>636281</v>
      </c>
      <c r="C1018" t="s">
        <v>178</v>
      </c>
      <c r="D1018" t="s">
        <v>431</v>
      </c>
      <c r="E1018" t="s">
        <v>501</v>
      </c>
      <c r="F1018" t="s">
        <v>4</v>
      </c>
      <c r="G1018" s="23">
        <v>96</v>
      </c>
      <c r="H1018" s="23">
        <v>228</v>
      </c>
      <c r="I1018" s="23">
        <v>860</v>
      </c>
      <c r="J1018" s="1">
        <v>38771.18</v>
      </c>
      <c r="K1018" s="1">
        <v>403.86645833333336</v>
      </c>
      <c r="L1018" s="62">
        <v>2.375</v>
      </c>
      <c r="M1018" s="62">
        <v>3.7719298245614037</v>
      </c>
      <c r="N1018" s="1">
        <v>7382.9300000000103</v>
      </c>
      <c r="O1018" s="61">
        <v>0.1904231442014406</v>
      </c>
      <c r="P1018" s="6">
        <v>4229.33</v>
      </c>
      <c r="Q1018" s="61">
        <v>0.10908437659106583</v>
      </c>
      <c r="R1018" s="64">
        <v>127</v>
      </c>
      <c r="S1018" s="64">
        <v>122</v>
      </c>
      <c r="T1018" s="64">
        <v>118</v>
      </c>
    </row>
    <row r="1019" spans="1:20" x14ac:dyDescent="0.25">
      <c r="A1019">
        <v>2024</v>
      </c>
      <c r="B1019">
        <v>648045</v>
      </c>
      <c r="C1019" t="s">
        <v>184</v>
      </c>
      <c r="D1019" t="s">
        <v>433</v>
      </c>
      <c r="E1019" t="s">
        <v>519</v>
      </c>
      <c r="F1019" t="s">
        <v>4</v>
      </c>
      <c r="G1019" s="23">
        <v>68</v>
      </c>
      <c r="H1019" s="23">
        <v>237</v>
      </c>
      <c r="I1019" s="23">
        <v>1191</v>
      </c>
      <c r="J1019" s="1">
        <v>65299.271999999997</v>
      </c>
      <c r="K1019" s="1">
        <v>960.28341176470587</v>
      </c>
      <c r="L1019" s="62">
        <v>3.4852941176470589</v>
      </c>
      <c r="M1019" s="62">
        <v>5.0253164556962027</v>
      </c>
      <c r="N1019" s="1">
        <v>18865.522000000001</v>
      </c>
      <c r="O1019" s="61">
        <v>0.28890861141606605</v>
      </c>
      <c r="P1019" s="6">
        <v>16635.601999999999</v>
      </c>
      <c r="Q1019" s="61">
        <v>0.25475937924698455</v>
      </c>
      <c r="R1019" s="64">
        <v>95</v>
      </c>
      <c r="S1019" s="64">
        <v>42</v>
      </c>
      <c r="T1019" s="64">
        <v>27</v>
      </c>
    </row>
    <row r="1020" spans="1:20" x14ac:dyDescent="0.25">
      <c r="A1020">
        <v>2024</v>
      </c>
      <c r="B1020">
        <v>650314</v>
      </c>
      <c r="C1020" t="s">
        <v>185</v>
      </c>
      <c r="D1020" t="s">
        <v>432</v>
      </c>
      <c r="E1020" t="s">
        <v>498</v>
      </c>
      <c r="F1020" t="s">
        <v>15</v>
      </c>
      <c r="G1020" s="23">
        <v>44</v>
      </c>
      <c r="H1020" s="23">
        <v>80</v>
      </c>
      <c r="I1020" s="23">
        <v>253</v>
      </c>
      <c r="J1020" s="1">
        <v>12248.376</v>
      </c>
      <c r="K1020" s="1">
        <v>278.37218181818184</v>
      </c>
      <c r="L1020" s="62">
        <v>1.8181818181818181</v>
      </c>
      <c r="M1020" s="62">
        <v>3.1625000000000001</v>
      </c>
      <c r="N1020" s="1">
        <v>3610.1260000000002</v>
      </c>
      <c r="O1020" s="61">
        <v>0.29474323779740269</v>
      </c>
      <c r="P1020" s="6">
        <v>2254.1260000000002</v>
      </c>
      <c r="Q1020" s="61">
        <v>0.18403468345517807</v>
      </c>
      <c r="R1020" s="64">
        <v>207</v>
      </c>
      <c r="S1020" s="64">
        <v>184</v>
      </c>
      <c r="T1020" s="64">
        <v>172</v>
      </c>
    </row>
    <row r="1021" spans="1:20" x14ac:dyDescent="0.25">
      <c r="A1021">
        <v>2024</v>
      </c>
      <c r="B1021">
        <v>650722</v>
      </c>
      <c r="C1021" t="s">
        <v>186</v>
      </c>
      <c r="D1021" t="s">
        <v>434</v>
      </c>
      <c r="E1021" t="s">
        <v>499</v>
      </c>
      <c r="F1021" t="s">
        <v>15</v>
      </c>
      <c r="G1021" s="23">
        <v>28</v>
      </c>
      <c r="H1021" s="23">
        <v>92</v>
      </c>
      <c r="I1021" s="23">
        <v>182</v>
      </c>
      <c r="J1021" s="1">
        <v>7953.9696000000004</v>
      </c>
      <c r="K1021" s="1">
        <v>284.07034285714286</v>
      </c>
      <c r="L1021" s="62">
        <v>3.2857142857142856</v>
      </c>
      <c r="M1021" s="62">
        <v>1.9782608695652173</v>
      </c>
      <c r="N1021" s="1">
        <v>1936.7195999999999</v>
      </c>
      <c r="O1021" s="61">
        <v>0.24349094821785588</v>
      </c>
      <c r="P1021" s="6">
        <v>969.79960000000005</v>
      </c>
      <c r="Q1021" s="61">
        <v>0.12192649064185511</v>
      </c>
      <c r="R1021" s="64">
        <v>268</v>
      </c>
      <c r="S1021" s="64">
        <v>269</v>
      </c>
      <c r="T1021" s="64">
        <v>267</v>
      </c>
    </row>
    <row r="1022" spans="1:20" x14ac:dyDescent="0.25">
      <c r="A1022">
        <v>2024</v>
      </c>
      <c r="B1022">
        <v>652071</v>
      </c>
      <c r="C1022" t="s">
        <v>467</v>
      </c>
      <c r="D1022" t="s">
        <v>435</v>
      </c>
      <c r="E1022" t="s">
        <v>529</v>
      </c>
      <c r="F1022" t="s">
        <v>15</v>
      </c>
      <c r="G1022" s="23">
        <v>24</v>
      </c>
      <c r="H1022" s="23">
        <v>73</v>
      </c>
      <c r="I1022" s="23">
        <v>228</v>
      </c>
      <c r="J1022" s="1">
        <v>13005.8784</v>
      </c>
      <c r="K1022" s="1">
        <v>541.91160000000002</v>
      </c>
      <c r="L1022" s="62">
        <v>3.0416666666666665</v>
      </c>
      <c r="M1022" s="62">
        <v>3.1232876712328768</v>
      </c>
      <c r="N1022" s="1">
        <v>2712.3784000000001</v>
      </c>
      <c r="O1022" s="61">
        <v>0.20855018912063641</v>
      </c>
      <c r="P1022" s="6">
        <v>1888.0784000000001</v>
      </c>
      <c r="Q1022" s="61">
        <v>0.14517115583673304</v>
      </c>
      <c r="R1022" s="64">
        <v>197</v>
      </c>
      <c r="S1022" s="64">
        <v>221</v>
      </c>
      <c r="T1022" s="64">
        <v>190</v>
      </c>
    </row>
    <row r="1023" spans="1:20" x14ac:dyDescent="0.25">
      <c r="A1023">
        <v>2024</v>
      </c>
      <c r="B1023">
        <v>652151</v>
      </c>
      <c r="C1023" t="s">
        <v>240</v>
      </c>
      <c r="D1023" t="s">
        <v>432</v>
      </c>
      <c r="E1023" t="s">
        <v>494</v>
      </c>
      <c r="F1023" t="s">
        <v>4</v>
      </c>
      <c r="G1023" s="23">
        <v>344</v>
      </c>
      <c r="H1023" s="23">
        <v>718</v>
      </c>
      <c r="I1023" s="23">
        <v>2376</v>
      </c>
      <c r="J1023" s="1">
        <v>87992.432000000103</v>
      </c>
      <c r="K1023" s="1">
        <v>255.7919534883724</v>
      </c>
      <c r="L1023" s="62">
        <v>2.0872093023255816</v>
      </c>
      <c r="M1023" s="62">
        <v>3.3091922005571033</v>
      </c>
      <c r="N1023" s="1">
        <v>-3258.3180000000002</v>
      </c>
      <c r="O1023" s="61">
        <v>-3.7029525448279421E-2</v>
      </c>
      <c r="P1023" s="6">
        <v>-14201.808000000001</v>
      </c>
      <c r="Q1023" s="61">
        <v>-0.16139806205151808</v>
      </c>
      <c r="R1023" s="64">
        <v>68</v>
      </c>
      <c r="S1023" s="64">
        <v>416</v>
      </c>
      <c r="T1023" s="64">
        <v>416</v>
      </c>
    </row>
    <row r="1024" spans="1:20" x14ac:dyDescent="0.25">
      <c r="A1024">
        <v>2024</v>
      </c>
      <c r="B1024">
        <v>656457</v>
      </c>
      <c r="C1024" t="s">
        <v>187</v>
      </c>
      <c r="D1024" t="s">
        <v>434</v>
      </c>
      <c r="E1024" t="s">
        <v>508</v>
      </c>
      <c r="F1024" t="s">
        <v>15</v>
      </c>
      <c r="G1024" s="23">
        <v>81</v>
      </c>
      <c r="H1024" s="23">
        <v>200</v>
      </c>
      <c r="I1024" s="23">
        <v>713</v>
      </c>
      <c r="J1024" s="1">
        <v>35598.300000000003</v>
      </c>
      <c r="K1024" s="1">
        <v>439.48518518518523</v>
      </c>
      <c r="L1024" s="62">
        <v>2.4691358024691357</v>
      </c>
      <c r="M1024" s="62">
        <v>3.5649999999999999</v>
      </c>
      <c r="N1024" s="1">
        <v>5933.05</v>
      </c>
      <c r="O1024" s="61">
        <v>0.16666666666666666</v>
      </c>
      <c r="P1024" s="6">
        <v>3204.9</v>
      </c>
      <c r="Q1024" s="61">
        <v>9.0029580064216547E-2</v>
      </c>
      <c r="R1024" s="64">
        <v>133</v>
      </c>
      <c r="S1024" s="64">
        <v>139</v>
      </c>
      <c r="T1024" s="64">
        <v>140</v>
      </c>
    </row>
    <row r="1025" spans="1:20" x14ac:dyDescent="0.25">
      <c r="A1025">
        <v>2024</v>
      </c>
      <c r="B1025">
        <v>658048</v>
      </c>
      <c r="C1025" t="s">
        <v>386</v>
      </c>
      <c r="D1025" t="s">
        <v>431</v>
      </c>
      <c r="E1025" t="s">
        <v>524</v>
      </c>
      <c r="F1025" t="s">
        <v>15</v>
      </c>
      <c r="G1025" s="23">
        <v>29</v>
      </c>
      <c r="H1025" s="23">
        <v>71</v>
      </c>
      <c r="I1025" s="23">
        <v>232</v>
      </c>
      <c r="J1025" s="1">
        <v>10449.343999999999</v>
      </c>
      <c r="K1025" s="1">
        <v>360.32220689655168</v>
      </c>
      <c r="L1025" s="62">
        <v>2.4482758620689653</v>
      </c>
      <c r="M1025" s="62">
        <v>3.267605633802817</v>
      </c>
      <c r="N1025" s="1">
        <v>3227.0940000000001</v>
      </c>
      <c r="O1025" s="61">
        <v>0.3088322099454282</v>
      </c>
      <c r="P1025" s="6">
        <v>2286.5740000000001</v>
      </c>
      <c r="Q1025" s="61">
        <v>0.21882464583422656</v>
      </c>
      <c r="R1025" s="64">
        <v>225</v>
      </c>
      <c r="S1025" s="64">
        <v>198</v>
      </c>
      <c r="T1025" s="64">
        <v>170</v>
      </c>
    </row>
    <row r="1026" spans="1:20" x14ac:dyDescent="0.25">
      <c r="A1026">
        <v>2024</v>
      </c>
      <c r="B1026">
        <v>659545</v>
      </c>
      <c r="C1026" t="s">
        <v>188</v>
      </c>
      <c r="D1026" t="s">
        <v>432</v>
      </c>
      <c r="E1026" t="s">
        <v>510</v>
      </c>
      <c r="F1026" t="s">
        <v>15</v>
      </c>
      <c r="G1026" s="23">
        <v>97</v>
      </c>
      <c r="H1026" s="23">
        <v>410</v>
      </c>
      <c r="I1026" s="23">
        <v>1679</v>
      </c>
      <c r="J1026" s="1">
        <v>69037.574399999998</v>
      </c>
      <c r="K1026" s="1">
        <v>711.72757113402065</v>
      </c>
      <c r="L1026" s="62">
        <v>4.2268041237113403</v>
      </c>
      <c r="M1026" s="62">
        <v>4.0951219512195118</v>
      </c>
      <c r="N1026" s="1">
        <v>6902.5744000000004</v>
      </c>
      <c r="O1026" s="61">
        <v>9.9982863824369828E-2</v>
      </c>
      <c r="P1026" s="6">
        <v>3689.1743999999999</v>
      </c>
      <c r="Q1026" s="61">
        <v>5.3437196078545891E-2</v>
      </c>
      <c r="R1026" s="64">
        <v>89</v>
      </c>
      <c r="S1026" s="64">
        <v>127</v>
      </c>
      <c r="T1026" s="64">
        <v>127</v>
      </c>
    </row>
    <row r="1027" spans="1:20" x14ac:dyDescent="0.25">
      <c r="A1027">
        <v>2024</v>
      </c>
      <c r="B1027">
        <v>661754</v>
      </c>
      <c r="C1027" t="s">
        <v>189</v>
      </c>
      <c r="D1027" t="s">
        <v>430</v>
      </c>
      <c r="E1027" t="s">
        <v>518</v>
      </c>
      <c r="F1027" t="s">
        <v>15</v>
      </c>
      <c r="G1027" s="23">
        <v>37</v>
      </c>
      <c r="H1027" s="23">
        <v>64</v>
      </c>
      <c r="I1027" s="23">
        <v>136</v>
      </c>
      <c r="J1027" s="1">
        <v>7617.3119999999999</v>
      </c>
      <c r="K1027" s="1">
        <v>205.87329729729728</v>
      </c>
      <c r="L1027" s="62">
        <v>1.7297297297297298</v>
      </c>
      <c r="M1027" s="62">
        <v>2.125</v>
      </c>
      <c r="N1027" s="1">
        <v>2170.5619999999999</v>
      </c>
      <c r="O1027" s="61">
        <v>0.28495117437752321</v>
      </c>
      <c r="P1027" s="6">
        <v>953.71199999999999</v>
      </c>
      <c r="Q1027" s="61">
        <v>0.12520322129381073</v>
      </c>
      <c r="R1027" s="64">
        <v>273</v>
      </c>
      <c r="S1027" s="64">
        <v>252</v>
      </c>
      <c r="T1027" s="64">
        <v>268</v>
      </c>
    </row>
    <row r="1028" spans="1:20" x14ac:dyDescent="0.25">
      <c r="A1028">
        <v>2024</v>
      </c>
      <c r="B1028">
        <v>665540</v>
      </c>
      <c r="C1028" t="s">
        <v>190</v>
      </c>
      <c r="D1028" t="s">
        <v>430</v>
      </c>
      <c r="E1028" t="s">
        <v>518</v>
      </c>
      <c r="F1028" t="s">
        <v>15</v>
      </c>
      <c r="G1028" s="23">
        <v>62</v>
      </c>
      <c r="H1028" s="23">
        <v>71</v>
      </c>
      <c r="I1028" s="23">
        <v>161</v>
      </c>
      <c r="J1028" s="1">
        <v>9171.5120000000006</v>
      </c>
      <c r="K1028" s="1">
        <v>147.92761290322582</v>
      </c>
      <c r="L1028" s="62">
        <v>1.1451612903225807</v>
      </c>
      <c r="M1028" s="62">
        <v>2.267605633802817</v>
      </c>
      <c r="N1028" s="1">
        <v>3019.5120000000002</v>
      </c>
      <c r="O1028" s="61">
        <v>0.3292272855337266</v>
      </c>
      <c r="P1028" s="6">
        <v>1019.412</v>
      </c>
      <c r="Q1028" s="61">
        <v>0.11114983003892924</v>
      </c>
      <c r="R1028" s="64">
        <v>247</v>
      </c>
      <c r="S1028" s="64">
        <v>210</v>
      </c>
      <c r="T1028" s="64">
        <v>261</v>
      </c>
    </row>
    <row r="1029" spans="1:20" x14ac:dyDescent="0.25">
      <c r="A1029">
        <v>2024</v>
      </c>
      <c r="B1029">
        <v>667972</v>
      </c>
      <c r="C1029" t="s">
        <v>366</v>
      </c>
      <c r="D1029" t="s">
        <v>433</v>
      </c>
      <c r="E1029" t="s">
        <v>504</v>
      </c>
      <c r="F1029" t="s">
        <v>15</v>
      </c>
      <c r="G1029" s="23">
        <v>2</v>
      </c>
      <c r="H1029" s="23">
        <v>3</v>
      </c>
      <c r="I1029" s="23">
        <v>3</v>
      </c>
      <c r="J1029" s="1">
        <v>224.77600000000001</v>
      </c>
      <c r="K1029" s="1">
        <v>112.38800000000001</v>
      </c>
      <c r="L1029" s="62">
        <v>1.5</v>
      </c>
      <c r="M1029" s="62">
        <v>1</v>
      </c>
      <c r="N1029" s="1">
        <v>54.776000000000003</v>
      </c>
      <c r="O1029" s="61">
        <v>0.2436914973128804</v>
      </c>
      <c r="P1029" s="6">
        <v>-12.523999999999999</v>
      </c>
      <c r="Q1029" s="61">
        <v>-5.5717692280314618E-2</v>
      </c>
      <c r="R1029" s="64">
        <v>412</v>
      </c>
      <c r="S1029" s="64">
        <v>409</v>
      </c>
      <c r="T1029" s="64">
        <v>377</v>
      </c>
    </row>
    <row r="1030" spans="1:20" x14ac:dyDescent="0.25">
      <c r="A1030">
        <v>2024</v>
      </c>
      <c r="B1030">
        <v>668464</v>
      </c>
      <c r="C1030" t="s">
        <v>391</v>
      </c>
      <c r="D1030" t="s">
        <v>432</v>
      </c>
      <c r="E1030" t="s">
        <v>498</v>
      </c>
      <c r="F1030" t="s">
        <v>15</v>
      </c>
      <c r="G1030" s="23">
        <v>30</v>
      </c>
      <c r="H1030" s="23">
        <v>48</v>
      </c>
      <c r="I1030" s="23">
        <v>165</v>
      </c>
      <c r="J1030" s="1">
        <v>9898.68</v>
      </c>
      <c r="K1030" s="1">
        <v>329.95600000000002</v>
      </c>
      <c r="L1030" s="62">
        <v>1.6</v>
      </c>
      <c r="M1030" s="62">
        <v>3.4375</v>
      </c>
      <c r="N1030" s="1">
        <v>3290.43</v>
      </c>
      <c r="O1030" s="61">
        <v>0.33241098813175085</v>
      </c>
      <c r="P1030" s="6">
        <v>2372.4299999999998</v>
      </c>
      <c r="Q1030" s="61">
        <v>0.23967135011940985</v>
      </c>
      <c r="R1030" s="64">
        <v>236</v>
      </c>
      <c r="S1030" s="64">
        <v>195</v>
      </c>
      <c r="T1030" s="64">
        <v>168</v>
      </c>
    </row>
    <row r="1031" spans="1:20" x14ac:dyDescent="0.25">
      <c r="A1031">
        <v>2024</v>
      </c>
      <c r="B1031">
        <v>673382</v>
      </c>
      <c r="C1031" t="s">
        <v>329</v>
      </c>
      <c r="D1031" t="s">
        <v>435</v>
      </c>
      <c r="E1031" t="s">
        <v>505</v>
      </c>
      <c r="F1031" t="s">
        <v>15</v>
      </c>
      <c r="G1031" s="23">
        <v>16</v>
      </c>
      <c r="H1031" s="23">
        <v>58</v>
      </c>
      <c r="I1031" s="23">
        <v>198</v>
      </c>
      <c r="J1031" s="1">
        <v>11878.8</v>
      </c>
      <c r="K1031" s="1">
        <v>742.42499999999995</v>
      </c>
      <c r="L1031" s="62">
        <v>3.625</v>
      </c>
      <c r="M1031" s="62">
        <v>3.4137931034482758</v>
      </c>
      <c r="N1031" s="1">
        <v>1979.8</v>
      </c>
      <c r="O1031" s="61">
        <v>0.16666666666666669</v>
      </c>
      <c r="P1031" s="6">
        <v>1422.28</v>
      </c>
      <c r="Q1031" s="61">
        <v>0.11973263292588478</v>
      </c>
      <c r="R1031" s="64">
        <v>213</v>
      </c>
      <c r="S1031" s="64">
        <v>266</v>
      </c>
      <c r="T1031" s="64">
        <v>224</v>
      </c>
    </row>
    <row r="1032" spans="1:20" x14ac:dyDescent="0.25">
      <c r="A1032">
        <v>2024</v>
      </c>
      <c r="B1032">
        <v>676623</v>
      </c>
      <c r="C1032" t="s">
        <v>281</v>
      </c>
      <c r="D1032" t="s">
        <v>430</v>
      </c>
      <c r="E1032" t="s">
        <v>507</v>
      </c>
      <c r="F1032" t="s">
        <v>4</v>
      </c>
      <c r="G1032" s="23">
        <v>408</v>
      </c>
      <c r="H1032" s="23">
        <v>925</v>
      </c>
      <c r="I1032" s="23">
        <v>4860</v>
      </c>
      <c r="J1032" s="1">
        <v>197503.86</v>
      </c>
      <c r="K1032" s="1">
        <v>484.0780882352941</v>
      </c>
      <c r="L1032" s="62">
        <v>2.267156862745098</v>
      </c>
      <c r="M1032" s="62">
        <v>5.2540540540540537</v>
      </c>
      <c r="N1032" s="1">
        <v>24254.86</v>
      </c>
      <c r="O1032" s="61">
        <v>0.12280701754385966</v>
      </c>
      <c r="P1032" s="6">
        <v>10628.96</v>
      </c>
      <c r="Q1032" s="61">
        <v>5.3816467181957858E-2</v>
      </c>
      <c r="R1032" s="64">
        <v>26</v>
      </c>
      <c r="S1032" s="64">
        <v>30</v>
      </c>
      <c r="T1032" s="64">
        <v>56</v>
      </c>
    </row>
    <row r="1033" spans="1:20" x14ac:dyDescent="0.25">
      <c r="A1033">
        <v>2024</v>
      </c>
      <c r="B1033">
        <v>678432</v>
      </c>
      <c r="C1033" t="s">
        <v>331</v>
      </c>
      <c r="D1033" t="s">
        <v>434</v>
      </c>
      <c r="E1033" t="s">
        <v>513</v>
      </c>
      <c r="F1033" t="s">
        <v>15</v>
      </c>
      <c r="G1033" s="23">
        <v>242</v>
      </c>
      <c r="H1033" s="23">
        <v>341</v>
      </c>
      <c r="I1033" s="23">
        <v>1437</v>
      </c>
      <c r="J1033" s="1">
        <v>60120.180000000102</v>
      </c>
      <c r="K1033" s="1">
        <v>248.43049586776903</v>
      </c>
      <c r="L1033" s="62">
        <v>1.4090909090909092</v>
      </c>
      <c r="M1033" s="62">
        <v>4.2140762463343107</v>
      </c>
      <c r="N1033" s="1">
        <v>7383.18</v>
      </c>
      <c r="O1033" s="61">
        <v>0.12280701754385945</v>
      </c>
      <c r="P1033" s="6">
        <v>-493.91999999999399</v>
      </c>
      <c r="Q1033" s="61">
        <v>-8.2155442648374159E-3</v>
      </c>
      <c r="R1033" s="64">
        <v>101</v>
      </c>
      <c r="S1033" s="64">
        <v>121</v>
      </c>
      <c r="T1033" s="64">
        <v>403</v>
      </c>
    </row>
    <row r="1034" spans="1:20" x14ac:dyDescent="0.25">
      <c r="A1034">
        <v>2024</v>
      </c>
      <c r="B1034">
        <v>687380</v>
      </c>
      <c r="C1034" t="s">
        <v>438</v>
      </c>
      <c r="D1034" t="s">
        <v>435</v>
      </c>
      <c r="E1034" t="s">
        <v>525</v>
      </c>
      <c r="F1034" t="s">
        <v>15</v>
      </c>
      <c r="G1034" s="23">
        <v>46</v>
      </c>
      <c r="H1034" s="23">
        <v>102</v>
      </c>
      <c r="I1034" s="23">
        <v>268</v>
      </c>
      <c r="J1034" s="1">
        <v>15203.456</v>
      </c>
      <c r="K1034" s="1">
        <v>330.50991304347826</v>
      </c>
      <c r="L1034" s="62">
        <v>2.2173913043478262</v>
      </c>
      <c r="M1034" s="62">
        <v>2.6274509803921569</v>
      </c>
      <c r="N1034" s="1">
        <v>3938.4560000000001</v>
      </c>
      <c r="O1034" s="61">
        <v>0.25905004756813188</v>
      </c>
      <c r="P1034" s="6">
        <v>2400.826</v>
      </c>
      <c r="Q1034" s="61">
        <v>0.15791317447822389</v>
      </c>
      <c r="R1034" s="64">
        <v>186</v>
      </c>
      <c r="S1034" s="64">
        <v>178</v>
      </c>
      <c r="T1034" s="64">
        <v>167</v>
      </c>
    </row>
    <row r="1035" spans="1:20" x14ac:dyDescent="0.25">
      <c r="A1035">
        <v>2024</v>
      </c>
      <c r="B1035">
        <v>688075</v>
      </c>
      <c r="C1035" t="s">
        <v>191</v>
      </c>
      <c r="D1035" t="s">
        <v>432</v>
      </c>
      <c r="E1035" t="s">
        <v>510</v>
      </c>
      <c r="F1035" t="s">
        <v>15</v>
      </c>
      <c r="G1035" s="23">
        <v>33</v>
      </c>
      <c r="H1035" s="23">
        <v>42</v>
      </c>
      <c r="I1035" s="23">
        <v>181</v>
      </c>
      <c r="J1035" s="1">
        <v>9264.0833999999995</v>
      </c>
      <c r="K1035" s="1">
        <v>280.72980000000001</v>
      </c>
      <c r="L1035" s="62">
        <v>1.2727272727272727</v>
      </c>
      <c r="M1035" s="62">
        <v>4.3095238095238093</v>
      </c>
      <c r="N1035" s="1">
        <v>3130.3334</v>
      </c>
      <c r="O1035" s="61">
        <v>0.33789995888853941</v>
      </c>
      <c r="P1035" s="6">
        <v>2131.3334</v>
      </c>
      <c r="Q1035" s="61">
        <v>0.23006414212549081</v>
      </c>
      <c r="R1035" s="64">
        <v>243</v>
      </c>
      <c r="S1035" s="64">
        <v>202</v>
      </c>
      <c r="T1035" s="64">
        <v>180</v>
      </c>
    </row>
    <row r="1036" spans="1:20" x14ac:dyDescent="0.25">
      <c r="A1036">
        <v>2024</v>
      </c>
      <c r="B1036">
        <v>688564</v>
      </c>
      <c r="C1036" t="s">
        <v>183</v>
      </c>
      <c r="D1036" t="s">
        <v>432</v>
      </c>
      <c r="E1036" t="s">
        <v>510</v>
      </c>
      <c r="F1036" t="s">
        <v>4</v>
      </c>
      <c r="G1036" s="23">
        <v>621</v>
      </c>
      <c r="H1036" s="23">
        <v>1379</v>
      </c>
      <c r="I1036" s="23">
        <v>5191</v>
      </c>
      <c r="J1036" s="1">
        <v>229875.87</v>
      </c>
      <c r="K1036" s="1">
        <v>370.17048309178745</v>
      </c>
      <c r="L1036" s="62">
        <v>2.2206119162640903</v>
      </c>
      <c r="M1036" s="62">
        <v>3.7643219724438</v>
      </c>
      <c r="N1036" s="1">
        <v>28230.370000000101</v>
      </c>
      <c r="O1036" s="61">
        <v>0.12280701754386009</v>
      </c>
      <c r="P1036" s="6">
        <v>7792.21000000001</v>
      </c>
      <c r="Q1036" s="61">
        <v>3.3897468229266564E-2</v>
      </c>
      <c r="R1036" s="64">
        <v>18</v>
      </c>
      <c r="S1036" s="64">
        <v>22</v>
      </c>
      <c r="T1036" s="64">
        <v>73</v>
      </c>
    </row>
    <row r="1037" spans="1:20" x14ac:dyDescent="0.25">
      <c r="A1037">
        <v>2024</v>
      </c>
      <c r="B1037">
        <v>690065</v>
      </c>
      <c r="C1037" t="s">
        <v>365</v>
      </c>
      <c r="D1037" t="s">
        <v>434</v>
      </c>
      <c r="E1037" t="s">
        <v>522</v>
      </c>
      <c r="F1037" t="s">
        <v>15</v>
      </c>
      <c r="G1037" s="23">
        <v>16</v>
      </c>
      <c r="H1037" s="23">
        <v>25</v>
      </c>
      <c r="I1037" s="23">
        <v>88</v>
      </c>
      <c r="J1037" s="1">
        <v>4795.2960000000003</v>
      </c>
      <c r="K1037" s="1">
        <v>299.70600000000002</v>
      </c>
      <c r="L1037" s="62">
        <v>1.5625</v>
      </c>
      <c r="M1037" s="62">
        <v>3.52</v>
      </c>
      <c r="N1037" s="1">
        <v>1375.046</v>
      </c>
      <c r="O1037" s="61">
        <v>0.28674893061867296</v>
      </c>
      <c r="P1037" s="6">
        <v>851.54600000000005</v>
      </c>
      <c r="Q1037" s="61">
        <v>0.17757944452229851</v>
      </c>
      <c r="R1037" s="64">
        <v>323</v>
      </c>
      <c r="S1037" s="64">
        <v>307</v>
      </c>
      <c r="T1037" s="64">
        <v>279</v>
      </c>
    </row>
    <row r="1038" spans="1:20" x14ac:dyDescent="0.25">
      <c r="A1038">
        <v>2024</v>
      </c>
      <c r="B1038">
        <v>692504</v>
      </c>
      <c r="C1038" t="s">
        <v>192</v>
      </c>
      <c r="D1038" t="s">
        <v>430</v>
      </c>
      <c r="E1038" t="s">
        <v>514</v>
      </c>
      <c r="F1038" t="s">
        <v>15</v>
      </c>
      <c r="G1038" s="23">
        <v>28</v>
      </c>
      <c r="H1038" s="23">
        <v>110</v>
      </c>
      <c r="I1038" s="23">
        <v>458</v>
      </c>
      <c r="J1038" s="1">
        <v>20877.6456</v>
      </c>
      <c r="K1038" s="1">
        <v>745.63019999999995</v>
      </c>
      <c r="L1038" s="62">
        <v>3.9285714285714284</v>
      </c>
      <c r="M1038" s="62">
        <v>4.163636363636364</v>
      </c>
      <c r="N1038" s="1">
        <v>3081.3955999999998</v>
      </c>
      <c r="O1038" s="61">
        <v>0.14759306001439165</v>
      </c>
      <c r="P1038" s="6">
        <v>2094.5956000000001</v>
      </c>
      <c r="Q1038" s="61">
        <v>0.10032719398206473</v>
      </c>
      <c r="R1038" s="64">
        <v>162</v>
      </c>
      <c r="S1038" s="64">
        <v>205</v>
      </c>
      <c r="T1038" s="64">
        <v>182</v>
      </c>
    </row>
    <row r="1039" spans="1:20" x14ac:dyDescent="0.25">
      <c r="A1039">
        <v>2024</v>
      </c>
      <c r="B1039">
        <v>692546</v>
      </c>
      <c r="C1039" t="s">
        <v>193</v>
      </c>
      <c r="D1039" t="s">
        <v>430</v>
      </c>
      <c r="E1039" t="s">
        <v>518</v>
      </c>
      <c r="F1039" t="s">
        <v>15</v>
      </c>
      <c r="G1039" s="23">
        <v>7</v>
      </c>
      <c r="H1039" s="23">
        <v>16</v>
      </c>
      <c r="I1039" s="23">
        <v>25</v>
      </c>
      <c r="J1039" s="1">
        <v>1100.5999999999999</v>
      </c>
      <c r="K1039" s="1">
        <v>157.22857142857143</v>
      </c>
      <c r="L1039" s="62">
        <v>2.2857142857142856</v>
      </c>
      <c r="M1039" s="62">
        <v>1.5625</v>
      </c>
      <c r="N1039" s="1">
        <v>306.35000000000002</v>
      </c>
      <c r="O1039" s="61">
        <v>0.27834817372342363</v>
      </c>
      <c r="P1039" s="6">
        <v>71.75</v>
      </c>
      <c r="Q1039" s="61">
        <v>6.5191713610757776E-2</v>
      </c>
      <c r="R1039" s="64">
        <v>400</v>
      </c>
      <c r="S1039" s="64">
        <v>396</v>
      </c>
      <c r="T1039" s="64">
        <v>368</v>
      </c>
    </row>
    <row r="1040" spans="1:20" x14ac:dyDescent="0.25">
      <c r="A1040">
        <v>2024</v>
      </c>
      <c r="B1040">
        <v>692982</v>
      </c>
      <c r="C1040" t="s">
        <v>330</v>
      </c>
      <c r="D1040" t="s">
        <v>435</v>
      </c>
      <c r="E1040" t="s">
        <v>525</v>
      </c>
      <c r="F1040" t="s">
        <v>15</v>
      </c>
      <c r="G1040" s="23">
        <v>9</v>
      </c>
      <c r="H1040" s="23">
        <v>20</v>
      </c>
      <c r="I1040" s="23">
        <v>29</v>
      </c>
      <c r="J1040" s="1">
        <v>1622.9680000000001</v>
      </c>
      <c r="K1040" s="1">
        <v>180.32977777777779</v>
      </c>
      <c r="L1040" s="62">
        <v>2.2222222222222223</v>
      </c>
      <c r="M1040" s="62">
        <v>1.45</v>
      </c>
      <c r="N1040" s="1">
        <v>570.96799999999996</v>
      </c>
      <c r="O1040" s="61">
        <v>0.3518048415002637</v>
      </c>
      <c r="P1040" s="6">
        <v>269.96800000000002</v>
      </c>
      <c r="Q1040" s="61">
        <v>0.16634215831735438</v>
      </c>
      <c r="R1040" s="64">
        <v>388</v>
      </c>
      <c r="S1040" s="64">
        <v>369</v>
      </c>
      <c r="T1040" s="64">
        <v>334</v>
      </c>
    </row>
    <row r="1041" spans="1:20" x14ac:dyDescent="0.25">
      <c r="A1041">
        <v>2024</v>
      </c>
      <c r="B1041">
        <v>693197</v>
      </c>
      <c r="C1041" t="s">
        <v>443</v>
      </c>
      <c r="D1041" t="s">
        <v>433</v>
      </c>
      <c r="E1041" t="s">
        <v>502</v>
      </c>
      <c r="F1041" t="s">
        <v>15</v>
      </c>
      <c r="G1041" s="23">
        <v>55</v>
      </c>
      <c r="H1041" s="23">
        <v>150</v>
      </c>
      <c r="I1041" s="23">
        <v>825</v>
      </c>
      <c r="J1041" s="1">
        <v>39799.199999999997</v>
      </c>
      <c r="K1041" s="1">
        <v>723.62181818181818</v>
      </c>
      <c r="L1041" s="62">
        <v>2.7272727272727271</v>
      </c>
      <c r="M1041" s="62">
        <v>5.5</v>
      </c>
      <c r="N1041" s="1">
        <v>6633.2</v>
      </c>
      <c r="O1041" s="61">
        <v>0.16666666666666669</v>
      </c>
      <c r="P1041" s="6">
        <v>4709.3</v>
      </c>
      <c r="Q1041" s="61">
        <v>0.11832649902510604</v>
      </c>
      <c r="R1041" s="64">
        <v>122</v>
      </c>
      <c r="S1041" s="64">
        <v>131</v>
      </c>
      <c r="T1041" s="64">
        <v>108</v>
      </c>
    </row>
    <row r="1042" spans="1:20" x14ac:dyDescent="0.25">
      <c r="A1042">
        <v>2024</v>
      </c>
      <c r="B1042">
        <v>697252</v>
      </c>
      <c r="C1042" t="s">
        <v>194</v>
      </c>
      <c r="D1042" t="s">
        <v>431</v>
      </c>
      <c r="E1042" t="s">
        <v>515</v>
      </c>
      <c r="F1042" t="s">
        <v>15</v>
      </c>
      <c r="G1042" s="23">
        <v>24</v>
      </c>
      <c r="H1042" s="23">
        <v>33</v>
      </c>
      <c r="I1042" s="23">
        <v>105</v>
      </c>
      <c r="J1042" s="1">
        <v>4166.3599999999997</v>
      </c>
      <c r="K1042" s="1">
        <v>173.59833333333333</v>
      </c>
      <c r="L1042" s="62">
        <v>1.375</v>
      </c>
      <c r="M1042" s="62">
        <v>3.1818181818181817</v>
      </c>
      <c r="N1042" s="1">
        <v>1363.86</v>
      </c>
      <c r="O1042" s="61">
        <v>0.32735049299628455</v>
      </c>
      <c r="P1042" s="6">
        <v>610.86</v>
      </c>
      <c r="Q1042" s="61">
        <v>0.14661719102525947</v>
      </c>
      <c r="R1042" s="64">
        <v>338</v>
      </c>
      <c r="S1042" s="64">
        <v>308</v>
      </c>
      <c r="T1042" s="64">
        <v>305</v>
      </c>
    </row>
    <row r="1043" spans="1:20" x14ac:dyDescent="0.25">
      <c r="A1043">
        <v>2024</v>
      </c>
      <c r="B1043">
        <v>701147</v>
      </c>
      <c r="C1043" t="s">
        <v>332</v>
      </c>
      <c r="D1043" t="s">
        <v>433</v>
      </c>
      <c r="E1043" t="s">
        <v>504</v>
      </c>
      <c r="F1043" t="s">
        <v>15</v>
      </c>
      <c r="G1043" s="23">
        <v>21</v>
      </c>
      <c r="H1043" s="23">
        <v>21</v>
      </c>
      <c r="I1043" s="23">
        <v>30</v>
      </c>
      <c r="J1043" s="1">
        <v>1608.56</v>
      </c>
      <c r="K1043" s="1">
        <v>76.59809523809524</v>
      </c>
      <c r="L1043" s="62">
        <v>1</v>
      </c>
      <c r="M1043" s="62">
        <v>1.4285714285714286</v>
      </c>
      <c r="N1043" s="1">
        <v>525.55999999999995</v>
      </c>
      <c r="O1043" s="61">
        <v>0.32672701049385783</v>
      </c>
      <c r="P1043" s="6">
        <v>-169.54</v>
      </c>
      <c r="Q1043" s="61">
        <v>-0.10539861739692644</v>
      </c>
      <c r="R1043" s="64">
        <v>390</v>
      </c>
      <c r="S1043" s="64">
        <v>375</v>
      </c>
      <c r="T1043" s="64">
        <v>394</v>
      </c>
    </row>
    <row r="1044" spans="1:20" x14ac:dyDescent="0.25">
      <c r="A1044">
        <v>2024</v>
      </c>
      <c r="B1044">
        <v>703561</v>
      </c>
      <c r="C1044" t="s">
        <v>462</v>
      </c>
      <c r="D1044" t="s">
        <v>433</v>
      </c>
      <c r="E1044" t="s">
        <v>519</v>
      </c>
      <c r="F1044" t="s">
        <v>15</v>
      </c>
      <c r="G1044" s="23">
        <v>2</v>
      </c>
      <c r="H1044" s="23">
        <v>6</v>
      </c>
      <c r="I1044" s="23">
        <v>36</v>
      </c>
      <c r="J1044" s="1">
        <v>1070.1120000000001</v>
      </c>
      <c r="K1044" s="1">
        <v>535.05600000000004</v>
      </c>
      <c r="L1044" s="62">
        <v>3</v>
      </c>
      <c r="M1044" s="62">
        <v>6</v>
      </c>
      <c r="N1044" s="1">
        <v>333.61200000000002</v>
      </c>
      <c r="O1044" s="61">
        <v>0.31175428366376601</v>
      </c>
      <c r="P1044" s="6">
        <v>263.012</v>
      </c>
      <c r="Q1044" s="61">
        <v>0.2457798809844203</v>
      </c>
      <c r="R1044" s="64">
        <v>401</v>
      </c>
      <c r="S1044" s="64">
        <v>394</v>
      </c>
      <c r="T1044" s="64">
        <v>336</v>
      </c>
    </row>
    <row r="1045" spans="1:20" x14ac:dyDescent="0.25">
      <c r="A1045">
        <v>2024</v>
      </c>
      <c r="B1045">
        <v>703857</v>
      </c>
      <c r="C1045" t="s">
        <v>291</v>
      </c>
      <c r="D1045" t="s">
        <v>432</v>
      </c>
      <c r="E1045" t="s">
        <v>493</v>
      </c>
      <c r="F1045" t="s">
        <v>15</v>
      </c>
      <c r="G1045" s="23">
        <v>140</v>
      </c>
      <c r="H1045" s="23">
        <v>1554</v>
      </c>
      <c r="I1045" s="23">
        <v>8051</v>
      </c>
      <c r="J1045" s="1">
        <v>329177.75</v>
      </c>
      <c r="K1045" s="1">
        <v>2351.269642857143</v>
      </c>
      <c r="L1045" s="62">
        <v>11.1</v>
      </c>
      <c r="M1045" s="62">
        <v>5.1808236808236812</v>
      </c>
      <c r="N1045" s="1">
        <v>29925.25</v>
      </c>
      <c r="O1045" s="61">
        <v>9.0909090909090912E-2</v>
      </c>
      <c r="P1045" s="6">
        <v>24513.57</v>
      </c>
      <c r="Q1045" s="61">
        <v>7.4469097622788902E-2</v>
      </c>
      <c r="R1045" s="64">
        <v>6</v>
      </c>
      <c r="S1045" s="64">
        <v>19</v>
      </c>
      <c r="T1045" s="64">
        <v>15</v>
      </c>
    </row>
    <row r="1046" spans="1:20" x14ac:dyDescent="0.25">
      <c r="A1046">
        <v>2024</v>
      </c>
      <c r="B1046">
        <v>707741</v>
      </c>
      <c r="C1046" t="s">
        <v>385</v>
      </c>
      <c r="D1046" t="s">
        <v>433</v>
      </c>
      <c r="E1046" t="s">
        <v>519</v>
      </c>
      <c r="F1046" t="s">
        <v>15</v>
      </c>
      <c r="G1046" s="23">
        <v>5</v>
      </c>
      <c r="H1046" s="23">
        <v>5</v>
      </c>
      <c r="I1046" s="23">
        <v>8</v>
      </c>
      <c r="J1046" s="1">
        <v>335.13600000000002</v>
      </c>
      <c r="K1046" s="1">
        <v>67.027200000000008</v>
      </c>
      <c r="L1046" s="62">
        <v>1</v>
      </c>
      <c r="M1046" s="62">
        <v>1.6</v>
      </c>
      <c r="N1046" s="1">
        <v>102.636</v>
      </c>
      <c r="O1046" s="61">
        <v>0.30625179031796046</v>
      </c>
      <c r="P1046" s="6">
        <v>-62.863999999999997</v>
      </c>
      <c r="Q1046" s="61">
        <v>-0.18757758044495368</v>
      </c>
      <c r="R1046" s="64">
        <v>410</v>
      </c>
      <c r="S1046" s="64">
        <v>403</v>
      </c>
      <c r="T1046" s="64">
        <v>383</v>
      </c>
    </row>
    <row r="1047" spans="1:20" x14ac:dyDescent="0.25">
      <c r="A1047">
        <v>2024</v>
      </c>
      <c r="B1047">
        <v>713162</v>
      </c>
      <c r="C1047" t="s">
        <v>195</v>
      </c>
      <c r="D1047" t="s">
        <v>435</v>
      </c>
      <c r="E1047" t="s">
        <v>505</v>
      </c>
      <c r="F1047" t="s">
        <v>4</v>
      </c>
      <c r="G1047" s="23">
        <v>184</v>
      </c>
      <c r="H1047" s="23">
        <v>338</v>
      </c>
      <c r="I1047" s="23">
        <v>1234</v>
      </c>
      <c r="J1047" s="1">
        <v>67966.127999999895</v>
      </c>
      <c r="K1047" s="1">
        <v>369.38113043478205</v>
      </c>
      <c r="L1047" s="62">
        <v>1.8369565217391304</v>
      </c>
      <c r="M1047" s="62">
        <v>3.6508875739644973</v>
      </c>
      <c r="N1047" s="1">
        <v>19779.128000000001</v>
      </c>
      <c r="O1047" s="61">
        <v>0.29101448886421821</v>
      </c>
      <c r="P1047" s="6">
        <v>13716.328</v>
      </c>
      <c r="Q1047" s="61">
        <v>0.20181123161819695</v>
      </c>
      <c r="R1047" s="64">
        <v>90</v>
      </c>
      <c r="S1047" s="64">
        <v>38</v>
      </c>
      <c r="T1047" s="64">
        <v>37</v>
      </c>
    </row>
    <row r="1048" spans="1:20" x14ac:dyDescent="0.25">
      <c r="A1048">
        <v>2024</v>
      </c>
      <c r="B1048">
        <v>714082</v>
      </c>
      <c r="C1048" t="s">
        <v>196</v>
      </c>
      <c r="D1048" t="s">
        <v>433</v>
      </c>
      <c r="E1048" t="s">
        <v>519</v>
      </c>
      <c r="F1048" t="s">
        <v>15</v>
      </c>
      <c r="G1048" s="23">
        <v>9</v>
      </c>
      <c r="H1048" s="23">
        <v>32</v>
      </c>
      <c r="I1048" s="23">
        <v>64</v>
      </c>
      <c r="J1048" s="1">
        <v>2688.288</v>
      </c>
      <c r="K1048" s="1">
        <v>298.69866666666667</v>
      </c>
      <c r="L1048" s="62">
        <v>3.5555555555555554</v>
      </c>
      <c r="M1048" s="62">
        <v>2</v>
      </c>
      <c r="N1048" s="1">
        <v>943.03800000000001</v>
      </c>
      <c r="O1048" s="61">
        <v>0.35079500410670283</v>
      </c>
      <c r="P1048" s="6">
        <v>620.38800000000003</v>
      </c>
      <c r="Q1048" s="61">
        <v>0.23077438131628755</v>
      </c>
      <c r="R1048" s="64">
        <v>373</v>
      </c>
      <c r="S1048" s="64">
        <v>340</v>
      </c>
      <c r="T1048" s="64">
        <v>303</v>
      </c>
    </row>
    <row r="1049" spans="1:20" x14ac:dyDescent="0.25">
      <c r="A1049">
        <v>2024</v>
      </c>
      <c r="B1049">
        <v>725619</v>
      </c>
      <c r="C1049" t="s">
        <v>197</v>
      </c>
      <c r="D1049" t="s">
        <v>432</v>
      </c>
      <c r="E1049" t="s">
        <v>498</v>
      </c>
      <c r="F1049" t="s">
        <v>15</v>
      </c>
      <c r="G1049" s="23">
        <v>99</v>
      </c>
      <c r="H1049" s="23">
        <v>363</v>
      </c>
      <c r="I1049" s="23">
        <v>1205</v>
      </c>
      <c r="J1049" s="1">
        <v>49999.249000000003</v>
      </c>
      <c r="K1049" s="1">
        <v>505.04291919191922</v>
      </c>
      <c r="L1049" s="62">
        <v>3.6666666666666665</v>
      </c>
      <c r="M1049" s="62">
        <v>3.3195592286501379</v>
      </c>
      <c r="N1049" s="1">
        <v>4442.2489999999998</v>
      </c>
      <c r="O1049" s="61">
        <v>8.8846314471643359E-2</v>
      </c>
      <c r="P1049" s="6">
        <v>1215.9290000000001</v>
      </c>
      <c r="Q1049" s="61">
        <v>2.4318945270557963E-2</v>
      </c>
      <c r="R1049" s="64">
        <v>110</v>
      </c>
      <c r="S1049" s="64">
        <v>168</v>
      </c>
      <c r="T1049" s="64">
        <v>243</v>
      </c>
    </row>
    <row r="1050" spans="1:20" x14ac:dyDescent="0.25">
      <c r="A1050">
        <v>2024</v>
      </c>
      <c r="B1050">
        <v>726602</v>
      </c>
      <c r="C1050" t="s">
        <v>198</v>
      </c>
      <c r="D1050" t="s">
        <v>432</v>
      </c>
      <c r="E1050" t="s">
        <v>498</v>
      </c>
      <c r="F1050" t="s">
        <v>15</v>
      </c>
      <c r="G1050" s="23">
        <v>29</v>
      </c>
      <c r="H1050" s="23">
        <v>61</v>
      </c>
      <c r="I1050" s="23">
        <v>186</v>
      </c>
      <c r="J1050" s="1">
        <v>10494.043600000001</v>
      </c>
      <c r="K1050" s="1">
        <v>361.86357241379312</v>
      </c>
      <c r="L1050" s="62">
        <v>2.103448275862069</v>
      </c>
      <c r="M1050" s="62">
        <v>3.0491803278688523</v>
      </c>
      <c r="N1050" s="1">
        <v>2592.0436</v>
      </c>
      <c r="O1050" s="61">
        <v>0.24700141325885094</v>
      </c>
      <c r="P1050" s="6">
        <v>1690.5236</v>
      </c>
      <c r="Q1050" s="61">
        <v>0.16109363220103257</v>
      </c>
      <c r="R1050" s="64">
        <v>224</v>
      </c>
      <c r="S1050" s="64">
        <v>227</v>
      </c>
      <c r="T1050" s="64">
        <v>201</v>
      </c>
    </row>
    <row r="1051" spans="1:20" x14ac:dyDescent="0.25">
      <c r="A1051">
        <v>2024</v>
      </c>
      <c r="B1051">
        <v>727745</v>
      </c>
      <c r="C1051" t="s">
        <v>199</v>
      </c>
      <c r="D1051" t="s">
        <v>435</v>
      </c>
      <c r="E1051" t="s">
        <v>521</v>
      </c>
      <c r="F1051" t="s">
        <v>15</v>
      </c>
      <c r="G1051" s="23">
        <v>19</v>
      </c>
      <c r="H1051" s="23">
        <v>60</v>
      </c>
      <c r="I1051" s="23">
        <v>225</v>
      </c>
      <c r="J1051" s="1">
        <v>9232.5</v>
      </c>
      <c r="K1051" s="1">
        <v>485.92105263157896</v>
      </c>
      <c r="L1051" s="62">
        <v>3.1578947368421053</v>
      </c>
      <c r="M1051" s="62">
        <v>3.75</v>
      </c>
      <c r="N1051" s="1">
        <v>1538.75</v>
      </c>
      <c r="O1051" s="61">
        <v>0.16666666666666666</v>
      </c>
      <c r="P1051" s="6">
        <v>884.89</v>
      </c>
      <c r="Q1051" s="61">
        <v>9.5845112374763064E-2</v>
      </c>
      <c r="R1051" s="64">
        <v>245</v>
      </c>
      <c r="S1051" s="64">
        <v>294</v>
      </c>
      <c r="T1051" s="64">
        <v>275</v>
      </c>
    </row>
    <row r="1052" spans="1:20" x14ac:dyDescent="0.25">
      <c r="A1052">
        <v>2024</v>
      </c>
      <c r="B1052">
        <v>728140</v>
      </c>
      <c r="C1052" t="s">
        <v>200</v>
      </c>
      <c r="D1052" t="s">
        <v>433</v>
      </c>
      <c r="E1052" t="s">
        <v>504</v>
      </c>
      <c r="F1052" t="s">
        <v>15</v>
      </c>
      <c r="G1052" s="23">
        <v>32</v>
      </c>
      <c r="H1052" s="23">
        <v>48</v>
      </c>
      <c r="I1052" s="23">
        <v>143</v>
      </c>
      <c r="J1052" s="1">
        <v>8814.8559999999998</v>
      </c>
      <c r="K1052" s="1">
        <v>275.46424999999999</v>
      </c>
      <c r="L1052" s="62">
        <v>1.5</v>
      </c>
      <c r="M1052" s="62">
        <v>2.9791666666666665</v>
      </c>
      <c r="N1052" s="1">
        <v>3240.6060000000002</v>
      </c>
      <c r="O1052" s="61">
        <v>0.36763005544276622</v>
      </c>
      <c r="P1052" s="6">
        <v>2163.806</v>
      </c>
      <c r="Q1052" s="61">
        <v>0.24547264300176885</v>
      </c>
      <c r="R1052" s="64">
        <v>254</v>
      </c>
      <c r="S1052" s="64">
        <v>197</v>
      </c>
      <c r="T1052" s="64">
        <v>178</v>
      </c>
    </row>
    <row r="1053" spans="1:20" x14ac:dyDescent="0.25">
      <c r="A1053">
        <v>2024</v>
      </c>
      <c r="B1053">
        <v>729882</v>
      </c>
      <c r="C1053" t="s">
        <v>202</v>
      </c>
      <c r="D1053" t="s">
        <v>430</v>
      </c>
      <c r="E1053" t="s">
        <v>517</v>
      </c>
      <c r="F1053" t="s">
        <v>15</v>
      </c>
      <c r="G1053" s="23">
        <v>104</v>
      </c>
      <c r="H1053" s="23">
        <v>385</v>
      </c>
      <c r="I1053" s="23">
        <v>1678</v>
      </c>
      <c r="J1053" s="1">
        <v>86997.989600000001</v>
      </c>
      <c r="K1053" s="1">
        <v>836.51913076923074</v>
      </c>
      <c r="L1053" s="62">
        <v>3.7019230769230771</v>
      </c>
      <c r="M1053" s="62">
        <v>4.3584415584415588</v>
      </c>
      <c r="N1053" s="1">
        <v>13503.739600000001</v>
      </c>
      <c r="O1053" s="61">
        <v>0.15521898450857996</v>
      </c>
      <c r="P1053" s="6">
        <v>9860.6395999999895</v>
      </c>
      <c r="Q1053" s="61">
        <v>0.11334330419975577</v>
      </c>
      <c r="R1053" s="64">
        <v>69</v>
      </c>
      <c r="S1053" s="64">
        <v>70</v>
      </c>
      <c r="T1053" s="64">
        <v>58</v>
      </c>
    </row>
    <row r="1054" spans="1:20" x14ac:dyDescent="0.25">
      <c r="A1054">
        <v>2024</v>
      </c>
      <c r="B1054">
        <v>733583</v>
      </c>
      <c r="C1054" t="s">
        <v>204</v>
      </c>
      <c r="D1054" t="s">
        <v>432</v>
      </c>
      <c r="E1054" t="s">
        <v>498</v>
      </c>
      <c r="F1054" t="s">
        <v>15</v>
      </c>
      <c r="G1054" s="23">
        <v>43</v>
      </c>
      <c r="H1054" s="23">
        <v>43</v>
      </c>
      <c r="I1054" s="23">
        <v>88</v>
      </c>
      <c r="J1054" s="1">
        <v>4212.8959999999997</v>
      </c>
      <c r="K1054" s="1">
        <v>97.974325581395348</v>
      </c>
      <c r="L1054" s="62">
        <v>1</v>
      </c>
      <c r="M1054" s="62">
        <v>2.0465116279069768</v>
      </c>
      <c r="N1054" s="1">
        <v>1379.396</v>
      </c>
      <c r="O1054" s="61">
        <v>0.32742227674264923</v>
      </c>
      <c r="P1054" s="6">
        <v>89.396000000000001</v>
      </c>
      <c r="Q1054" s="61">
        <v>2.1219607604839999E-2</v>
      </c>
      <c r="R1054" s="64">
        <v>336</v>
      </c>
      <c r="S1054" s="64">
        <v>305</v>
      </c>
      <c r="T1054" s="64">
        <v>367</v>
      </c>
    </row>
    <row r="1055" spans="1:20" x14ac:dyDescent="0.25">
      <c r="A1055">
        <v>2024</v>
      </c>
      <c r="B1055">
        <v>734173</v>
      </c>
      <c r="C1055" t="s">
        <v>71</v>
      </c>
      <c r="D1055" t="s">
        <v>430</v>
      </c>
      <c r="E1055" t="s">
        <v>512</v>
      </c>
      <c r="F1055" t="s">
        <v>4</v>
      </c>
      <c r="G1055" s="23">
        <v>308</v>
      </c>
      <c r="H1055" s="23">
        <v>779</v>
      </c>
      <c r="I1055" s="23">
        <v>3282</v>
      </c>
      <c r="J1055" s="1">
        <v>142461.48240000001</v>
      </c>
      <c r="K1055" s="1">
        <v>462.53728051948053</v>
      </c>
      <c r="L1055" s="62">
        <v>2.529220779220779</v>
      </c>
      <c r="M1055" s="62">
        <v>4.2130937098844674</v>
      </c>
      <c r="N1055" s="1">
        <v>24414.982400000001</v>
      </c>
      <c r="O1055" s="61">
        <v>0.17137953353207561</v>
      </c>
      <c r="P1055" s="6">
        <v>14109.082399999999</v>
      </c>
      <c r="Q1055" s="61">
        <v>9.903787439460196E-2</v>
      </c>
      <c r="R1055" s="64">
        <v>40</v>
      </c>
      <c r="S1055" s="64">
        <v>28</v>
      </c>
      <c r="T1055" s="64">
        <v>35</v>
      </c>
    </row>
    <row r="1056" spans="1:20" x14ac:dyDescent="0.25">
      <c r="A1056">
        <v>2024</v>
      </c>
      <c r="B1056">
        <v>734174</v>
      </c>
      <c r="C1056" t="s">
        <v>390</v>
      </c>
      <c r="D1056" t="s">
        <v>435</v>
      </c>
      <c r="E1056" t="s">
        <v>505</v>
      </c>
      <c r="F1056" t="s">
        <v>15</v>
      </c>
      <c r="G1056" s="23">
        <v>64</v>
      </c>
      <c r="H1056" s="23">
        <v>124</v>
      </c>
      <c r="I1056" s="23">
        <v>697</v>
      </c>
      <c r="J1056" s="1">
        <v>39302.661599999999</v>
      </c>
      <c r="K1056" s="1">
        <v>614.10408749999999</v>
      </c>
      <c r="L1056" s="62">
        <v>1.9375</v>
      </c>
      <c r="M1056" s="62">
        <v>5.620967741935484</v>
      </c>
      <c r="N1056" s="1">
        <v>7835.9115999999904</v>
      </c>
      <c r="O1056" s="61">
        <v>0.19937356100076414</v>
      </c>
      <c r="P1056" s="6">
        <v>5717.2215999999999</v>
      </c>
      <c r="Q1056" s="61">
        <v>0.14546652484217507</v>
      </c>
      <c r="R1056" s="64">
        <v>124</v>
      </c>
      <c r="S1056" s="64">
        <v>112</v>
      </c>
      <c r="T1056" s="64">
        <v>99</v>
      </c>
    </row>
    <row r="1057" spans="1:20" x14ac:dyDescent="0.25">
      <c r="A1057">
        <v>2024</v>
      </c>
      <c r="B1057">
        <v>735008</v>
      </c>
      <c r="C1057" t="s">
        <v>388</v>
      </c>
      <c r="D1057" t="s">
        <v>432</v>
      </c>
      <c r="E1057" t="s">
        <v>498</v>
      </c>
      <c r="F1057" t="s">
        <v>15</v>
      </c>
      <c r="G1057" s="23">
        <v>44</v>
      </c>
      <c r="H1057" s="23">
        <v>103</v>
      </c>
      <c r="I1057" s="23">
        <v>610</v>
      </c>
      <c r="J1057" s="1">
        <v>31046.32</v>
      </c>
      <c r="K1057" s="1">
        <v>705.59818181818184</v>
      </c>
      <c r="L1057" s="62">
        <v>2.3409090909090908</v>
      </c>
      <c r="M1057" s="62">
        <v>5.9223300970873787</v>
      </c>
      <c r="N1057" s="1">
        <v>8854.32</v>
      </c>
      <c r="O1057" s="61">
        <v>0.2851970861602921</v>
      </c>
      <c r="P1057" s="6">
        <v>7476.76</v>
      </c>
      <c r="Q1057" s="61">
        <v>0.24082596584715998</v>
      </c>
      <c r="R1057" s="64">
        <v>142</v>
      </c>
      <c r="S1057" s="64">
        <v>100</v>
      </c>
      <c r="T1057" s="64">
        <v>75</v>
      </c>
    </row>
    <row r="1058" spans="1:20" x14ac:dyDescent="0.25">
      <c r="A1058">
        <v>2024</v>
      </c>
      <c r="B1058">
        <v>736536</v>
      </c>
      <c r="C1058" t="s">
        <v>205</v>
      </c>
      <c r="D1058" t="s">
        <v>432</v>
      </c>
      <c r="E1058" t="s">
        <v>498</v>
      </c>
      <c r="F1058" t="s">
        <v>15</v>
      </c>
      <c r="G1058" s="23">
        <v>3</v>
      </c>
      <c r="H1058" s="23">
        <v>19</v>
      </c>
      <c r="I1058" s="23">
        <v>44</v>
      </c>
      <c r="J1058" s="1">
        <v>1831.5</v>
      </c>
      <c r="K1058" s="1">
        <v>610.5</v>
      </c>
      <c r="L1058" s="62">
        <v>6.333333333333333</v>
      </c>
      <c r="M1058" s="62">
        <v>2.3157894736842106</v>
      </c>
      <c r="N1058" s="1">
        <v>0</v>
      </c>
      <c r="O1058" s="61">
        <v>0</v>
      </c>
      <c r="P1058" s="6">
        <v>-104.56</v>
      </c>
      <c r="Q1058" s="61">
        <v>-5.7089817089817092E-2</v>
      </c>
      <c r="R1058" s="64">
        <v>383</v>
      </c>
      <c r="S1058" s="64">
        <v>413</v>
      </c>
      <c r="T1058" s="64">
        <v>388</v>
      </c>
    </row>
    <row r="1059" spans="1:20" x14ac:dyDescent="0.25">
      <c r="A1059">
        <v>2024</v>
      </c>
      <c r="B1059">
        <v>737682</v>
      </c>
      <c r="C1059" t="s">
        <v>206</v>
      </c>
      <c r="D1059" t="s">
        <v>430</v>
      </c>
      <c r="E1059" t="s">
        <v>512</v>
      </c>
      <c r="F1059" t="s">
        <v>15</v>
      </c>
      <c r="G1059" s="23">
        <v>61</v>
      </c>
      <c r="H1059" s="23">
        <v>208</v>
      </c>
      <c r="I1059" s="23">
        <v>770</v>
      </c>
      <c r="J1059" s="1">
        <v>34589.1</v>
      </c>
      <c r="K1059" s="1">
        <v>567.0344262295082</v>
      </c>
      <c r="L1059" s="62">
        <v>3.4098360655737703</v>
      </c>
      <c r="M1059" s="62">
        <v>3.7019230769230771</v>
      </c>
      <c r="N1059" s="1">
        <v>5764.85</v>
      </c>
      <c r="O1059" s="61">
        <v>0.16666666666666669</v>
      </c>
      <c r="P1059" s="6">
        <v>3652.75</v>
      </c>
      <c r="Q1059" s="61">
        <v>0.10560407758513521</v>
      </c>
      <c r="R1059" s="64">
        <v>134</v>
      </c>
      <c r="S1059" s="64">
        <v>143</v>
      </c>
      <c r="T1059" s="64">
        <v>130</v>
      </c>
    </row>
    <row r="1060" spans="1:20" x14ac:dyDescent="0.25">
      <c r="A1060">
        <v>2024</v>
      </c>
      <c r="B1060">
        <v>737951</v>
      </c>
      <c r="C1060" t="s">
        <v>413</v>
      </c>
      <c r="D1060" t="s">
        <v>434</v>
      </c>
      <c r="E1060" t="s">
        <v>508</v>
      </c>
      <c r="F1060" t="s">
        <v>15</v>
      </c>
      <c r="G1060" s="23">
        <v>122</v>
      </c>
      <c r="H1060" s="23">
        <v>467</v>
      </c>
      <c r="I1060" s="23">
        <v>2383</v>
      </c>
      <c r="J1060" s="1">
        <v>113573.719</v>
      </c>
      <c r="K1060" s="1">
        <v>930.93212295081969</v>
      </c>
      <c r="L1060" s="62">
        <v>3.8278688524590163</v>
      </c>
      <c r="M1060" s="62">
        <v>5.1027837259100641</v>
      </c>
      <c r="N1060" s="1">
        <v>22651.469000000001</v>
      </c>
      <c r="O1060" s="61">
        <v>0.19944287463193841</v>
      </c>
      <c r="P1060" s="6">
        <v>18367.169000000002</v>
      </c>
      <c r="Q1060" s="61">
        <v>0.16172023916906342</v>
      </c>
      <c r="R1060" s="64">
        <v>53</v>
      </c>
      <c r="S1060" s="64">
        <v>33</v>
      </c>
      <c r="T1060" s="64">
        <v>23</v>
      </c>
    </row>
    <row r="1061" spans="1:20" x14ac:dyDescent="0.25">
      <c r="A1061">
        <v>2024</v>
      </c>
      <c r="B1061">
        <v>739560</v>
      </c>
      <c r="C1061" t="s">
        <v>207</v>
      </c>
      <c r="D1061" t="s">
        <v>431</v>
      </c>
      <c r="E1061" t="s">
        <v>516</v>
      </c>
      <c r="F1061" t="s">
        <v>15</v>
      </c>
      <c r="G1061" s="23">
        <v>9</v>
      </c>
      <c r="H1061" s="23">
        <v>18</v>
      </c>
      <c r="I1061" s="23">
        <v>72</v>
      </c>
      <c r="J1061" s="1">
        <v>2896.8</v>
      </c>
      <c r="K1061" s="1">
        <v>321.86666666666667</v>
      </c>
      <c r="L1061" s="62">
        <v>2</v>
      </c>
      <c r="M1061" s="62">
        <v>4</v>
      </c>
      <c r="N1061" s="1">
        <v>482.8</v>
      </c>
      <c r="O1061" s="61">
        <v>0.16666666666666666</v>
      </c>
      <c r="P1061" s="6">
        <v>194.8</v>
      </c>
      <c r="Q1061" s="61">
        <v>6.7246616956641816E-2</v>
      </c>
      <c r="R1061" s="64">
        <v>361</v>
      </c>
      <c r="S1061" s="64">
        <v>380</v>
      </c>
      <c r="T1061" s="64">
        <v>351</v>
      </c>
    </row>
    <row r="1062" spans="1:20" x14ac:dyDescent="0.25">
      <c r="A1062">
        <v>2024</v>
      </c>
      <c r="B1062">
        <v>742625</v>
      </c>
      <c r="C1062" t="s">
        <v>209</v>
      </c>
      <c r="D1062" t="s">
        <v>433</v>
      </c>
      <c r="E1062" t="s">
        <v>502</v>
      </c>
      <c r="F1062" t="s">
        <v>15</v>
      </c>
      <c r="G1062" s="23">
        <v>55</v>
      </c>
      <c r="H1062" s="23">
        <v>73</v>
      </c>
      <c r="I1062" s="23">
        <v>183</v>
      </c>
      <c r="J1062" s="1">
        <v>6890.9189999999999</v>
      </c>
      <c r="K1062" s="1">
        <v>125.28943636363636</v>
      </c>
      <c r="L1062" s="62">
        <v>1.3272727272727274</v>
      </c>
      <c r="M1062" s="62">
        <v>2.506849315068493</v>
      </c>
      <c r="N1062" s="1">
        <v>1265.6690000000001</v>
      </c>
      <c r="O1062" s="61">
        <v>0.18367201820250684</v>
      </c>
      <c r="P1062" s="6">
        <v>-574.63100000000099</v>
      </c>
      <c r="Q1062" s="61">
        <v>-8.3389603041336136E-2</v>
      </c>
      <c r="R1062" s="64">
        <v>289</v>
      </c>
      <c r="S1062" s="64">
        <v>311</v>
      </c>
      <c r="T1062" s="64">
        <v>405</v>
      </c>
    </row>
    <row r="1063" spans="1:20" x14ac:dyDescent="0.25">
      <c r="A1063">
        <v>2024</v>
      </c>
      <c r="B1063">
        <v>743099</v>
      </c>
      <c r="C1063" t="s">
        <v>210</v>
      </c>
      <c r="D1063" t="s">
        <v>432</v>
      </c>
      <c r="E1063" t="s">
        <v>500</v>
      </c>
      <c r="F1063" t="s">
        <v>4</v>
      </c>
      <c r="G1063" s="23">
        <v>219</v>
      </c>
      <c r="H1063" s="23">
        <v>449</v>
      </c>
      <c r="I1063" s="23">
        <v>1835</v>
      </c>
      <c r="J1063" s="1">
        <v>81380.100000000006</v>
      </c>
      <c r="K1063" s="1">
        <v>371.59863013698634</v>
      </c>
      <c r="L1063" s="62">
        <v>2.0502283105022832</v>
      </c>
      <c r="M1063" s="62">
        <v>4.0868596881959913</v>
      </c>
      <c r="N1063" s="1">
        <v>13563.35</v>
      </c>
      <c r="O1063" s="61">
        <v>0.16666666666666666</v>
      </c>
      <c r="P1063" s="6">
        <v>6495.45</v>
      </c>
      <c r="Q1063" s="61">
        <v>7.981619585131991E-2</v>
      </c>
      <c r="R1063" s="64">
        <v>74</v>
      </c>
      <c r="S1063" s="64">
        <v>68</v>
      </c>
      <c r="T1063" s="64">
        <v>89</v>
      </c>
    </row>
    <row r="1064" spans="1:20" x14ac:dyDescent="0.25">
      <c r="A1064">
        <v>2024</v>
      </c>
      <c r="B1064">
        <v>753097</v>
      </c>
      <c r="C1064" t="s">
        <v>211</v>
      </c>
      <c r="D1064" t="s">
        <v>431</v>
      </c>
      <c r="E1064" t="s">
        <v>524</v>
      </c>
      <c r="F1064" t="s">
        <v>15</v>
      </c>
      <c r="G1064" s="23">
        <v>44</v>
      </c>
      <c r="H1064" s="23">
        <v>91</v>
      </c>
      <c r="I1064" s="23">
        <v>253</v>
      </c>
      <c r="J1064" s="1">
        <v>14849.175999999999</v>
      </c>
      <c r="K1064" s="1">
        <v>337.48127272727271</v>
      </c>
      <c r="L1064" s="62">
        <v>2.0681818181818183</v>
      </c>
      <c r="M1064" s="62">
        <v>2.7802197802197801</v>
      </c>
      <c r="N1064" s="1">
        <v>4362.6760000000004</v>
      </c>
      <c r="O1064" s="61">
        <v>0.29379919801610543</v>
      </c>
      <c r="P1064" s="6">
        <v>2952.1559999999999</v>
      </c>
      <c r="Q1064" s="61">
        <v>0.19880941541806765</v>
      </c>
      <c r="R1064" s="64">
        <v>188</v>
      </c>
      <c r="S1064" s="64">
        <v>170</v>
      </c>
      <c r="T1064" s="64">
        <v>146</v>
      </c>
    </row>
    <row r="1065" spans="1:20" x14ac:dyDescent="0.25">
      <c r="A1065">
        <v>2024</v>
      </c>
      <c r="B1065">
        <v>754348</v>
      </c>
      <c r="C1065" t="s">
        <v>470</v>
      </c>
      <c r="D1065" t="s">
        <v>435</v>
      </c>
      <c r="E1065" t="s">
        <v>529</v>
      </c>
      <c r="F1065" t="s">
        <v>15</v>
      </c>
      <c r="G1065" s="23">
        <v>37</v>
      </c>
      <c r="H1065" s="23">
        <v>55</v>
      </c>
      <c r="I1065" s="23">
        <v>154</v>
      </c>
      <c r="J1065" s="1">
        <v>8943.5679999999993</v>
      </c>
      <c r="K1065" s="1">
        <v>241.71805405405402</v>
      </c>
      <c r="L1065" s="62">
        <v>1.4864864864864864</v>
      </c>
      <c r="M1065" s="62">
        <v>2.8</v>
      </c>
      <c r="N1065" s="1">
        <v>2839.3180000000002</v>
      </c>
      <c r="O1065" s="61">
        <v>0.31747038765736452</v>
      </c>
      <c r="P1065" s="6">
        <v>1631.818</v>
      </c>
      <c r="Q1065" s="61">
        <v>0.18245715803804477</v>
      </c>
      <c r="R1065" s="64">
        <v>250</v>
      </c>
      <c r="S1065" s="64">
        <v>215</v>
      </c>
      <c r="T1065" s="64">
        <v>204</v>
      </c>
    </row>
    <row r="1066" spans="1:20" x14ac:dyDescent="0.25">
      <c r="A1066">
        <v>2024</v>
      </c>
      <c r="B1066">
        <v>755085</v>
      </c>
      <c r="C1066" t="s">
        <v>212</v>
      </c>
      <c r="D1066" t="s">
        <v>434</v>
      </c>
      <c r="E1066" t="s">
        <v>522</v>
      </c>
      <c r="F1066" t="s">
        <v>15</v>
      </c>
      <c r="G1066" s="23">
        <v>36</v>
      </c>
      <c r="H1066" s="23">
        <v>36</v>
      </c>
      <c r="I1066" s="23">
        <v>81</v>
      </c>
      <c r="J1066" s="1">
        <v>5110.5519999999997</v>
      </c>
      <c r="K1066" s="1">
        <v>141.95977777777776</v>
      </c>
      <c r="L1066" s="62">
        <v>1</v>
      </c>
      <c r="M1066" s="62">
        <v>2.25</v>
      </c>
      <c r="N1066" s="1">
        <v>1377.3019999999999</v>
      </c>
      <c r="O1066" s="61">
        <v>0.26950161156759583</v>
      </c>
      <c r="P1066" s="6">
        <v>221.702</v>
      </c>
      <c r="Q1066" s="61">
        <v>4.3381223789524109E-2</v>
      </c>
      <c r="R1066" s="64">
        <v>314</v>
      </c>
      <c r="S1066" s="64">
        <v>306</v>
      </c>
      <c r="T1066" s="64">
        <v>347</v>
      </c>
    </row>
    <row r="1067" spans="1:20" x14ac:dyDescent="0.25">
      <c r="A1067">
        <v>2024</v>
      </c>
      <c r="B1067">
        <v>755161</v>
      </c>
      <c r="C1067" t="s">
        <v>221</v>
      </c>
      <c r="D1067" t="s">
        <v>431</v>
      </c>
      <c r="E1067" t="s">
        <v>509</v>
      </c>
      <c r="F1067" t="s">
        <v>15</v>
      </c>
      <c r="G1067" s="23">
        <v>142</v>
      </c>
      <c r="H1067" s="23">
        <v>902</v>
      </c>
      <c r="I1067" s="23">
        <v>4591</v>
      </c>
      <c r="J1067" s="1">
        <v>181182.92499999999</v>
      </c>
      <c r="K1067" s="1">
        <v>1275.9360915492957</v>
      </c>
      <c r="L1067" s="62">
        <v>6.352112676056338</v>
      </c>
      <c r="M1067" s="62">
        <v>5.0898004434589801</v>
      </c>
      <c r="N1067" s="1">
        <v>16471.174999999999</v>
      </c>
      <c r="O1067" s="61">
        <v>9.0909090909090912E-2</v>
      </c>
      <c r="P1067" s="6">
        <v>11334.135</v>
      </c>
      <c r="Q1067" s="61">
        <v>6.2556308769162447E-2</v>
      </c>
      <c r="R1067" s="64">
        <v>32</v>
      </c>
      <c r="S1067" s="64">
        <v>52</v>
      </c>
      <c r="T1067" s="64">
        <v>51</v>
      </c>
    </row>
    <row r="1068" spans="1:20" x14ac:dyDescent="0.25">
      <c r="A1068">
        <v>2024</v>
      </c>
      <c r="B1068">
        <v>755634</v>
      </c>
      <c r="C1068" t="s">
        <v>213</v>
      </c>
      <c r="D1068" t="s">
        <v>431</v>
      </c>
      <c r="E1068" t="s">
        <v>524</v>
      </c>
      <c r="F1068" t="s">
        <v>15</v>
      </c>
      <c r="G1068" s="23">
        <v>5</v>
      </c>
      <c r="H1068" s="23">
        <v>9</v>
      </c>
      <c r="I1068" s="23">
        <v>38</v>
      </c>
      <c r="J1068" s="1">
        <v>1225.296</v>
      </c>
      <c r="K1068" s="1">
        <v>245.0592</v>
      </c>
      <c r="L1068" s="62">
        <v>1.8</v>
      </c>
      <c r="M1068" s="62">
        <v>4.2222222222222223</v>
      </c>
      <c r="N1068" s="1">
        <v>402.54599999999999</v>
      </c>
      <c r="O1068" s="61">
        <v>0.32852959611391858</v>
      </c>
      <c r="P1068" s="6">
        <v>243.54599999999999</v>
      </c>
      <c r="Q1068" s="61">
        <v>0.1987650331022055</v>
      </c>
      <c r="R1068" s="64">
        <v>393</v>
      </c>
      <c r="S1068" s="64">
        <v>387</v>
      </c>
      <c r="T1068" s="64">
        <v>341</v>
      </c>
    </row>
    <row r="1069" spans="1:20" x14ac:dyDescent="0.25">
      <c r="A1069">
        <v>2024</v>
      </c>
      <c r="B1069">
        <v>758545</v>
      </c>
      <c r="C1069" t="s">
        <v>214</v>
      </c>
      <c r="D1069" t="s">
        <v>432</v>
      </c>
      <c r="E1069" t="s">
        <v>498</v>
      </c>
      <c r="F1069" t="s">
        <v>15</v>
      </c>
      <c r="G1069" s="23">
        <v>25</v>
      </c>
      <c r="H1069" s="23">
        <v>48</v>
      </c>
      <c r="I1069" s="23">
        <v>93</v>
      </c>
      <c r="J1069" s="1">
        <v>5018.4503999999997</v>
      </c>
      <c r="K1069" s="1">
        <v>200.73801599999999</v>
      </c>
      <c r="L1069" s="62">
        <v>1.92</v>
      </c>
      <c r="M1069" s="62">
        <v>1.9375</v>
      </c>
      <c r="N1069" s="1">
        <v>1010.9503999999999</v>
      </c>
      <c r="O1069" s="61">
        <v>0.20144672546728767</v>
      </c>
      <c r="P1069" s="6">
        <v>237.9504</v>
      </c>
      <c r="Q1069" s="61">
        <v>4.7415114434527443E-2</v>
      </c>
      <c r="R1069" s="64">
        <v>316</v>
      </c>
      <c r="S1069" s="64">
        <v>333</v>
      </c>
      <c r="T1069" s="64">
        <v>342</v>
      </c>
    </row>
    <row r="1070" spans="1:20" x14ac:dyDescent="0.25">
      <c r="A1070">
        <v>2024</v>
      </c>
      <c r="B1070">
        <v>758786</v>
      </c>
      <c r="C1070" t="s">
        <v>215</v>
      </c>
      <c r="D1070" t="s">
        <v>432</v>
      </c>
      <c r="E1070" t="s">
        <v>500</v>
      </c>
      <c r="F1070" t="s">
        <v>15</v>
      </c>
      <c r="G1070" s="23">
        <v>41</v>
      </c>
      <c r="H1070" s="23">
        <v>101</v>
      </c>
      <c r="I1070" s="23">
        <v>314</v>
      </c>
      <c r="J1070" s="1">
        <v>18418.374</v>
      </c>
      <c r="K1070" s="1">
        <v>449.22863414634145</v>
      </c>
      <c r="L1070" s="62">
        <v>2.4634146341463414</v>
      </c>
      <c r="M1070" s="62">
        <v>3.108910891089109</v>
      </c>
      <c r="N1070" s="1">
        <v>7240.1239999999998</v>
      </c>
      <c r="O1070" s="61">
        <v>0.39309246299374745</v>
      </c>
      <c r="P1070" s="6">
        <v>5950.6040000000003</v>
      </c>
      <c r="Q1070" s="61">
        <v>0.32307976806204503</v>
      </c>
      <c r="R1070" s="64">
        <v>174</v>
      </c>
      <c r="S1070" s="64">
        <v>124</v>
      </c>
      <c r="T1070" s="64">
        <v>95</v>
      </c>
    </row>
    <row r="1071" spans="1:20" x14ac:dyDescent="0.25">
      <c r="A1071">
        <v>2024</v>
      </c>
      <c r="B1071">
        <v>759445</v>
      </c>
      <c r="C1071" t="s">
        <v>216</v>
      </c>
      <c r="D1071" t="s">
        <v>431</v>
      </c>
      <c r="E1071" t="s">
        <v>515</v>
      </c>
      <c r="F1071" t="s">
        <v>15</v>
      </c>
      <c r="G1071" s="23">
        <v>32</v>
      </c>
      <c r="H1071" s="23">
        <v>59</v>
      </c>
      <c r="I1071" s="23">
        <v>149</v>
      </c>
      <c r="J1071" s="1">
        <v>7494.808</v>
      </c>
      <c r="K1071" s="1">
        <v>234.21275</v>
      </c>
      <c r="L1071" s="62">
        <v>1.84375</v>
      </c>
      <c r="M1071" s="62">
        <v>2.5254237288135593</v>
      </c>
      <c r="N1071" s="1">
        <v>2143.558</v>
      </c>
      <c r="O1071" s="61">
        <v>0.28600572556361686</v>
      </c>
      <c r="P1071" s="6">
        <v>1124.558</v>
      </c>
      <c r="Q1071" s="61">
        <v>0.15004493777559078</v>
      </c>
      <c r="R1071" s="64">
        <v>278</v>
      </c>
      <c r="S1071" s="64">
        <v>256</v>
      </c>
      <c r="T1071" s="64">
        <v>249</v>
      </c>
    </row>
    <row r="1072" spans="1:20" x14ac:dyDescent="0.25">
      <c r="A1072">
        <v>2024</v>
      </c>
      <c r="B1072">
        <v>762085</v>
      </c>
      <c r="C1072" t="s">
        <v>217</v>
      </c>
      <c r="D1072" t="s">
        <v>431</v>
      </c>
      <c r="E1072" t="s">
        <v>516</v>
      </c>
      <c r="F1072" t="s">
        <v>15</v>
      </c>
      <c r="G1072" s="23">
        <v>137</v>
      </c>
      <c r="H1072" s="23">
        <v>537</v>
      </c>
      <c r="I1072" s="23">
        <v>2297</v>
      </c>
      <c r="J1072" s="1">
        <v>106039.5</v>
      </c>
      <c r="K1072" s="1">
        <v>774.01094890510944</v>
      </c>
      <c r="L1072" s="62">
        <v>3.9197080291970803</v>
      </c>
      <c r="M1072" s="62">
        <v>4.2774674115456239</v>
      </c>
      <c r="N1072" s="1">
        <v>17673.25</v>
      </c>
      <c r="O1072" s="61">
        <v>0.16666666666666666</v>
      </c>
      <c r="P1072" s="6">
        <v>13036.33</v>
      </c>
      <c r="Q1072" s="61">
        <v>0.12293843331965919</v>
      </c>
      <c r="R1072" s="64">
        <v>56</v>
      </c>
      <c r="S1072" s="64">
        <v>46</v>
      </c>
      <c r="T1072" s="64">
        <v>39</v>
      </c>
    </row>
    <row r="1073" spans="1:20" x14ac:dyDescent="0.25">
      <c r="A1073">
        <v>2024</v>
      </c>
      <c r="B1073">
        <v>762662</v>
      </c>
      <c r="C1073" t="s">
        <v>333</v>
      </c>
      <c r="D1073" t="s">
        <v>432</v>
      </c>
      <c r="E1073" t="s">
        <v>498</v>
      </c>
      <c r="F1073" t="s">
        <v>15</v>
      </c>
      <c r="G1073" s="23">
        <v>8</v>
      </c>
      <c r="H1073" s="23">
        <v>15</v>
      </c>
      <c r="I1073" s="23">
        <v>24</v>
      </c>
      <c r="J1073" s="1">
        <v>1024.6079999999999</v>
      </c>
      <c r="K1073" s="1">
        <v>128.07599999999999</v>
      </c>
      <c r="L1073" s="62">
        <v>1.875</v>
      </c>
      <c r="M1073" s="62">
        <v>1.6</v>
      </c>
      <c r="N1073" s="1">
        <v>318.608</v>
      </c>
      <c r="O1073" s="61">
        <v>0.31095599487804121</v>
      </c>
      <c r="P1073" s="6">
        <v>71.608000000000004</v>
      </c>
      <c r="Q1073" s="61">
        <v>6.9888191386364359E-2</v>
      </c>
      <c r="R1073" s="64">
        <v>404</v>
      </c>
      <c r="S1073" s="64">
        <v>395</v>
      </c>
      <c r="T1073" s="64">
        <v>369</v>
      </c>
    </row>
    <row r="1074" spans="1:20" x14ac:dyDescent="0.25">
      <c r="A1074">
        <v>2024</v>
      </c>
      <c r="B1074">
        <v>765294</v>
      </c>
      <c r="C1074" t="s">
        <v>407</v>
      </c>
      <c r="D1074" t="s">
        <v>435</v>
      </c>
      <c r="E1074" t="s">
        <v>525</v>
      </c>
      <c r="F1074" t="s">
        <v>15</v>
      </c>
      <c r="G1074" s="23">
        <v>21</v>
      </c>
      <c r="H1074" s="23">
        <v>41</v>
      </c>
      <c r="I1074" s="23">
        <v>59</v>
      </c>
      <c r="J1074" s="1">
        <v>3187.5279999999998</v>
      </c>
      <c r="K1074" s="1">
        <v>151.7870476190476</v>
      </c>
      <c r="L1074" s="62">
        <v>1.9523809523809523</v>
      </c>
      <c r="M1074" s="62">
        <v>1.4390243902439024</v>
      </c>
      <c r="N1074" s="1">
        <v>853.52800000000002</v>
      </c>
      <c r="O1074" s="61">
        <v>0.26777113801039554</v>
      </c>
      <c r="P1074" s="6">
        <v>157.428</v>
      </c>
      <c r="Q1074" s="61">
        <v>4.938874262437852E-2</v>
      </c>
      <c r="R1074" s="64">
        <v>355</v>
      </c>
      <c r="S1074" s="64">
        <v>350</v>
      </c>
      <c r="T1074" s="64">
        <v>355</v>
      </c>
    </row>
    <row r="1075" spans="1:20" x14ac:dyDescent="0.25">
      <c r="A1075">
        <v>2024</v>
      </c>
      <c r="B1075">
        <v>765645</v>
      </c>
      <c r="C1075" t="s">
        <v>443</v>
      </c>
      <c r="D1075" t="s">
        <v>435</v>
      </c>
      <c r="E1075" t="s">
        <v>529</v>
      </c>
      <c r="F1075" t="s">
        <v>15</v>
      </c>
      <c r="G1075" s="23">
        <v>29</v>
      </c>
      <c r="H1075" s="23">
        <v>74</v>
      </c>
      <c r="I1075" s="23">
        <v>218</v>
      </c>
      <c r="J1075" s="1">
        <v>14700.656000000001</v>
      </c>
      <c r="K1075" s="1">
        <v>506.91917241379315</v>
      </c>
      <c r="L1075" s="62">
        <v>2.5517241379310347</v>
      </c>
      <c r="M1075" s="62">
        <v>2.9459459459459461</v>
      </c>
      <c r="N1075" s="1">
        <v>3687.4059999999999</v>
      </c>
      <c r="O1075" s="61">
        <v>0.25083275195338217</v>
      </c>
      <c r="P1075" s="6">
        <v>2708.1460000000002</v>
      </c>
      <c r="Q1075" s="61">
        <v>0.18421939810032967</v>
      </c>
      <c r="R1075" s="64">
        <v>189</v>
      </c>
      <c r="S1075" s="64">
        <v>183</v>
      </c>
      <c r="T1075" s="64">
        <v>152</v>
      </c>
    </row>
    <row r="1076" spans="1:20" x14ac:dyDescent="0.25">
      <c r="A1076">
        <v>2024</v>
      </c>
      <c r="B1076">
        <v>766167</v>
      </c>
      <c r="C1076" t="s">
        <v>218</v>
      </c>
      <c r="D1076" t="s">
        <v>435</v>
      </c>
      <c r="E1076" t="s">
        <v>525</v>
      </c>
      <c r="F1076" t="s">
        <v>15</v>
      </c>
      <c r="G1076" s="23">
        <v>27</v>
      </c>
      <c r="H1076" s="23">
        <v>63</v>
      </c>
      <c r="I1076" s="23">
        <v>135</v>
      </c>
      <c r="J1076" s="1">
        <v>7594.92</v>
      </c>
      <c r="K1076" s="1">
        <v>281.29333333333335</v>
      </c>
      <c r="L1076" s="62">
        <v>2.3333333333333335</v>
      </c>
      <c r="M1076" s="62">
        <v>2.1428571428571428</v>
      </c>
      <c r="N1076" s="1">
        <v>1910.17</v>
      </c>
      <c r="O1076" s="61">
        <v>0.25150626998046061</v>
      </c>
      <c r="P1076" s="6">
        <v>1003.87</v>
      </c>
      <c r="Q1076" s="61">
        <v>0.13217650745498308</v>
      </c>
      <c r="R1076" s="64">
        <v>275</v>
      </c>
      <c r="S1076" s="64">
        <v>270</v>
      </c>
      <c r="T1076" s="64">
        <v>264</v>
      </c>
    </row>
    <row r="1077" spans="1:20" x14ac:dyDescent="0.25">
      <c r="A1077">
        <v>2024</v>
      </c>
      <c r="B1077">
        <v>767999</v>
      </c>
      <c r="C1077" t="s">
        <v>334</v>
      </c>
      <c r="D1077" t="s">
        <v>432</v>
      </c>
      <c r="E1077" t="s">
        <v>510</v>
      </c>
      <c r="F1077" t="s">
        <v>15</v>
      </c>
      <c r="G1077" s="23">
        <v>46</v>
      </c>
      <c r="H1077" s="23">
        <v>64</v>
      </c>
      <c r="I1077" s="23">
        <v>258</v>
      </c>
      <c r="J1077" s="1">
        <v>11163.55</v>
      </c>
      <c r="K1077" s="1">
        <v>242.68586956521739</v>
      </c>
      <c r="L1077" s="62">
        <v>1.3913043478260869</v>
      </c>
      <c r="M1077" s="62">
        <v>4.03125</v>
      </c>
      <c r="N1077" s="1">
        <v>1539.8</v>
      </c>
      <c r="O1077" s="61">
        <v>0.13793103448275862</v>
      </c>
      <c r="P1077" s="6">
        <v>141.79999999999899</v>
      </c>
      <c r="Q1077" s="61">
        <v>1.2702052662459433E-2</v>
      </c>
      <c r="R1077" s="64">
        <v>218</v>
      </c>
      <c r="S1077" s="64">
        <v>293</v>
      </c>
      <c r="T1077" s="64">
        <v>361</v>
      </c>
    </row>
    <row r="1078" spans="1:20" x14ac:dyDescent="0.25">
      <c r="A1078">
        <v>2024</v>
      </c>
      <c r="B1078">
        <v>768405</v>
      </c>
      <c r="C1078" t="s">
        <v>335</v>
      </c>
      <c r="D1078" t="s">
        <v>430</v>
      </c>
      <c r="E1078" t="s">
        <v>512</v>
      </c>
      <c r="F1078" t="s">
        <v>15</v>
      </c>
      <c r="G1078" s="23">
        <v>37</v>
      </c>
      <c r="H1078" s="23">
        <v>105</v>
      </c>
      <c r="I1078" s="23">
        <v>306</v>
      </c>
      <c r="J1078" s="1">
        <v>15386.775600000001</v>
      </c>
      <c r="K1078" s="1">
        <v>415.85880000000003</v>
      </c>
      <c r="L1078" s="62">
        <v>2.8378378378378377</v>
      </c>
      <c r="M1078" s="62">
        <v>2.9142857142857141</v>
      </c>
      <c r="N1078" s="1">
        <v>4034.2755999999999</v>
      </c>
      <c r="O1078" s="61">
        <v>0.26219109869906726</v>
      </c>
      <c r="P1078" s="6">
        <v>2772.8755999999998</v>
      </c>
      <c r="Q1078" s="61">
        <v>0.18021160976702616</v>
      </c>
      <c r="R1078" s="64">
        <v>185</v>
      </c>
      <c r="S1078" s="64">
        <v>173</v>
      </c>
      <c r="T1078" s="64">
        <v>151</v>
      </c>
    </row>
    <row r="1079" spans="1:20" x14ac:dyDescent="0.25">
      <c r="A1079">
        <v>2024</v>
      </c>
      <c r="B1079">
        <v>772049</v>
      </c>
      <c r="C1079" t="s">
        <v>219</v>
      </c>
      <c r="D1079" t="s">
        <v>434</v>
      </c>
      <c r="E1079" t="s">
        <v>522</v>
      </c>
      <c r="F1079" t="s">
        <v>15</v>
      </c>
      <c r="G1079" s="23">
        <v>21</v>
      </c>
      <c r="H1079" s="23">
        <v>39</v>
      </c>
      <c r="I1079" s="23">
        <v>148</v>
      </c>
      <c r="J1079" s="1">
        <v>7460.4160000000002</v>
      </c>
      <c r="K1079" s="1">
        <v>355.2579047619048</v>
      </c>
      <c r="L1079" s="62">
        <v>1.8571428571428572</v>
      </c>
      <c r="M1079" s="62">
        <v>3.7948717948717947</v>
      </c>
      <c r="N1079" s="1">
        <v>2293.9160000000002</v>
      </c>
      <c r="O1079" s="61">
        <v>0.30747829611646321</v>
      </c>
      <c r="P1079" s="6">
        <v>1600.0160000000001</v>
      </c>
      <c r="Q1079" s="61">
        <v>0.2144673969923393</v>
      </c>
      <c r="R1079" s="64">
        <v>281</v>
      </c>
      <c r="S1079" s="64">
        <v>243</v>
      </c>
      <c r="T1079" s="64">
        <v>208</v>
      </c>
    </row>
    <row r="1080" spans="1:20" x14ac:dyDescent="0.25">
      <c r="A1080">
        <v>2024</v>
      </c>
      <c r="B1080">
        <v>772168</v>
      </c>
      <c r="C1080" t="s">
        <v>220</v>
      </c>
      <c r="D1080" t="s">
        <v>432</v>
      </c>
      <c r="E1080" t="s">
        <v>500</v>
      </c>
      <c r="F1080" t="s">
        <v>4</v>
      </c>
      <c r="G1080" s="23">
        <v>25</v>
      </c>
      <c r="H1080" s="23">
        <v>65</v>
      </c>
      <c r="I1080" s="23">
        <v>296</v>
      </c>
      <c r="J1080" s="1">
        <v>10030.004999999999</v>
      </c>
      <c r="K1080" s="1">
        <v>401.2002</v>
      </c>
      <c r="L1080" s="62">
        <v>2.6</v>
      </c>
      <c r="M1080" s="62">
        <v>4.5538461538461537</v>
      </c>
      <c r="N1080" s="1">
        <v>1231.7550000000001</v>
      </c>
      <c r="O1080" s="61">
        <v>0.12280701754385967</v>
      </c>
      <c r="P1080" s="6">
        <v>443.19500000000198</v>
      </c>
      <c r="Q1080" s="61">
        <v>4.4186917155076395E-2</v>
      </c>
      <c r="R1080" s="64">
        <v>233</v>
      </c>
      <c r="S1080" s="64">
        <v>318</v>
      </c>
      <c r="T1080" s="64">
        <v>317</v>
      </c>
    </row>
    <row r="1081" spans="1:20" x14ac:dyDescent="0.25">
      <c r="A1081">
        <v>2024</v>
      </c>
      <c r="B1081">
        <v>772869</v>
      </c>
      <c r="C1081" t="s">
        <v>223</v>
      </c>
      <c r="D1081" t="s">
        <v>435</v>
      </c>
      <c r="E1081" t="s">
        <v>525</v>
      </c>
      <c r="F1081" t="s">
        <v>15</v>
      </c>
      <c r="G1081" s="23">
        <v>31</v>
      </c>
      <c r="H1081" s="23">
        <v>51</v>
      </c>
      <c r="I1081" s="23">
        <v>150</v>
      </c>
      <c r="J1081" s="1">
        <v>8834</v>
      </c>
      <c r="K1081" s="1">
        <v>284.96774193548384</v>
      </c>
      <c r="L1081" s="62">
        <v>1.6451612903225807</v>
      </c>
      <c r="M1081" s="62">
        <v>2.9411764705882355</v>
      </c>
      <c r="N1081" s="1">
        <v>2222.25</v>
      </c>
      <c r="O1081" s="61">
        <v>0.25155648630292055</v>
      </c>
      <c r="P1081" s="6">
        <v>1205.1500000000001</v>
      </c>
      <c r="Q1081" s="61">
        <v>0.1364217794883405</v>
      </c>
      <c r="R1081" s="64">
        <v>252</v>
      </c>
      <c r="S1081" s="64">
        <v>248</v>
      </c>
      <c r="T1081" s="64">
        <v>244</v>
      </c>
    </row>
    <row r="1082" spans="1:20" x14ac:dyDescent="0.25">
      <c r="A1082">
        <v>2024</v>
      </c>
      <c r="B1082">
        <v>775247</v>
      </c>
      <c r="C1082" t="s">
        <v>93</v>
      </c>
      <c r="D1082" t="s">
        <v>433</v>
      </c>
      <c r="E1082" t="s">
        <v>503</v>
      </c>
      <c r="F1082" t="s">
        <v>4</v>
      </c>
      <c r="G1082" s="23">
        <v>179</v>
      </c>
      <c r="H1082" s="23">
        <v>603</v>
      </c>
      <c r="I1082" s="23">
        <v>4240</v>
      </c>
      <c r="J1082" s="1">
        <v>177695.47200000001</v>
      </c>
      <c r="K1082" s="1">
        <v>992.71213407821233</v>
      </c>
      <c r="L1082" s="62">
        <v>3.3687150837988828</v>
      </c>
      <c r="M1082" s="62">
        <v>7.0315091210613598</v>
      </c>
      <c r="N1082" s="1">
        <v>17555.972000000002</v>
      </c>
      <c r="O1082" s="61">
        <v>9.8798083048508969E-2</v>
      </c>
      <c r="P1082" s="6">
        <v>11210.982</v>
      </c>
      <c r="Q1082" s="61">
        <v>6.3090982982391353E-2</v>
      </c>
      <c r="R1082" s="64">
        <v>34</v>
      </c>
      <c r="S1082" s="64">
        <v>47</v>
      </c>
      <c r="T1082" s="64">
        <v>52</v>
      </c>
    </row>
    <row r="1083" spans="1:20" x14ac:dyDescent="0.25">
      <c r="A1083">
        <v>2024</v>
      </c>
      <c r="B1083">
        <v>776236</v>
      </c>
      <c r="C1083" t="s">
        <v>224</v>
      </c>
      <c r="D1083" t="s">
        <v>435</v>
      </c>
      <c r="E1083" t="s">
        <v>525</v>
      </c>
      <c r="F1083" t="s">
        <v>15</v>
      </c>
      <c r="G1083" s="23">
        <v>15</v>
      </c>
      <c r="H1083" s="23">
        <v>24</v>
      </c>
      <c r="I1083" s="23">
        <v>51</v>
      </c>
      <c r="J1083" s="1">
        <v>2541.192</v>
      </c>
      <c r="K1083" s="1">
        <v>169.4128</v>
      </c>
      <c r="L1083" s="62">
        <v>1.6</v>
      </c>
      <c r="M1083" s="62">
        <v>2.125</v>
      </c>
      <c r="N1083" s="1">
        <v>714.19200000000001</v>
      </c>
      <c r="O1083" s="61">
        <v>0.28104606027407608</v>
      </c>
      <c r="P1083" s="6">
        <v>222.792</v>
      </c>
      <c r="Q1083" s="61">
        <v>8.7672242002965542E-2</v>
      </c>
      <c r="R1083" s="64">
        <v>375</v>
      </c>
      <c r="S1083" s="64">
        <v>359</v>
      </c>
      <c r="T1083" s="64">
        <v>345</v>
      </c>
    </row>
    <row r="1084" spans="1:20" x14ac:dyDescent="0.25">
      <c r="A1084">
        <v>2024</v>
      </c>
      <c r="B1084">
        <v>781121</v>
      </c>
      <c r="C1084" t="s">
        <v>466</v>
      </c>
      <c r="D1084" t="s">
        <v>433</v>
      </c>
      <c r="E1084" t="s">
        <v>504</v>
      </c>
      <c r="F1084" t="s">
        <v>4</v>
      </c>
      <c r="G1084" s="23">
        <v>307</v>
      </c>
      <c r="H1084" s="23">
        <v>961</v>
      </c>
      <c r="I1084" s="23">
        <v>4306</v>
      </c>
      <c r="J1084" s="1">
        <v>182907.01500000001</v>
      </c>
      <c r="K1084" s="1">
        <v>595.78832247557011</v>
      </c>
      <c r="L1084" s="62">
        <v>3.1302931596091206</v>
      </c>
      <c r="M1084" s="62">
        <v>4.4807492195629557</v>
      </c>
      <c r="N1084" s="1">
        <v>22462.264999999999</v>
      </c>
      <c r="O1084" s="61">
        <v>0.12280701754385964</v>
      </c>
      <c r="P1084" s="6">
        <v>11742.065000000001</v>
      </c>
      <c r="Q1084" s="61">
        <v>6.4196909014123921E-2</v>
      </c>
      <c r="R1084" s="64">
        <v>31</v>
      </c>
      <c r="S1084" s="64">
        <v>36</v>
      </c>
      <c r="T1084" s="64">
        <v>47</v>
      </c>
    </row>
    <row r="1085" spans="1:20" x14ac:dyDescent="0.25">
      <c r="A1085">
        <v>2024</v>
      </c>
      <c r="B1085">
        <v>782190</v>
      </c>
      <c r="C1085" t="s">
        <v>60</v>
      </c>
      <c r="D1085" t="s">
        <v>434</v>
      </c>
      <c r="E1085" t="s">
        <v>499</v>
      </c>
      <c r="F1085" t="s">
        <v>4</v>
      </c>
      <c r="G1085" s="23">
        <v>546</v>
      </c>
      <c r="H1085" s="23">
        <v>1625</v>
      </c>
      <c r="I1085" s="23">
        <v>6955</v>
      </c>
      <c r="J1085" s="1">
        <v>296757.90000000002</v>
      </c>
      <c r="K1085" s="1">
        <v>543.51263736263741</v>
      </c>
      <c r="L1085" s="62">
        <v>2.9761904761904763</v>
      </c>
      <c r="M1085" s="62">
        <v>4.28</v>
      </c>
      <c r="N1085" s="1">
        <v>49459.6499999999</v>
      </c>
      <c r="O1085" s="61">
        <v>0.16666666666666632</v>
      </c>
      <c r="P1085" s="6">
        <v>31193.050000000101</v>
      </c>
      <c r="Q1085" s="61">
        <v>0.10511278722487287</v>
      </c>
      <c r="R1085" s="64">
        <v>10</v>
      </c>
      <c r="S1085" s="64">
        <v>5</v>
      </c>
      <c r="T1085" s="64">
        <v>9</v>
      </c>
    </row>
    <row r="1086" spans="1:20" x14ac:dyDescent="0.25">
      <c r="A1086">
        <v>2024</v>
      </c>
      <c r="B1086">
        <v>783424</v>
      </c>
      <c r="C1086" t="s">
        <v>395</v>
      </c>
      <c r="D1086" t="s">
        <v>430</v>
      </c>
      <c r="E1086" t="s">
        <v>517</v>
      </c>
      <c r="F1086" t="s">
        <v>15</v>
      </c>
      <c r="G1086" s="23">
        <v>122</v>
      </c>
      <c r="H1086" s="23">
        <v>308</v>
      </c>
      <c r="I1086" s="23">
        <v>1672</v>
      </c>
      <c r="J1086" s="1">
        <v>83358.921600000001</v>
      </c>
      <c r="K1086" s="1">
        <v>683.26984918032792</v>
      </c>
      <c r="L1086" s="62">
        <v>2.5245901639344264</v>
      </c>
      <c r="M1086" s="62">
        <v>5.4285714285714288</v>
      </c>
      <c r="N1086" s="1">
        <v>18956.421600000001</v>
      </c>
      <c r="O1086" s="61">
        <v>0.22740723171735466</v>
      </c>
      <c r="P1086" s="6">
        <v>14840.571599999999</v>
      </c>
      <c r="Q1086" s="61">
        <v>0.17803219277731155</v>
      </c>
      <c r="R1086" s="64">
        <v>73</v>
      </c>
      <c r="S1086" s="64">
        <v>41</v>
      </c>
      <c r="T1086" s="64">
        <v>31</v>
      </c>
    </row>
    <row r="1087" spans="1:20" x14ac:dyDescent="0.25">
      <c r="A1087">
        <v>2024</v>
      </c>
      <c r="B1087">
        <v>784350</v>
      </c>
      <c r="C1087" t="s">
        <v>397</v>
      </c>
      <c r="D1087" t="s">
        <v>434</v>
      </c>
      <c r="E1087" t="s">
        <v>499</v>
      </c>
      <c r="F1087" t="s">
        <v>15</v>
      </c>
      <c r="G1087" s="23">
        <v>34</v>
      </c>
      <c r="H1087" s="23">
        <v>54</v>
      </c>
      <c r="I1087" s="23">
        <v>155</v>
      </c>
      <c r="J1087" s="1">
        <v>7439.1</v>
      </c>
      <c r="K1087" s="1">
        <v>218.79705882352943</v>
      </c>
      <c r="L1087" s="62">
        <v>1.588235294117647</v>
      </c>
      <c r="M1087" s="62">
        <v>2.8703703703703702</v>
      </c>
      <c r="N1087" s="1">
        <v>1239.8499999999999</v>
      </c>
      <c r="O1087" s="61">
        <v>0.16666666666666666</v>
      </c>
      <c r="P1087" s="6">
        <v>126.45</v>
      </c>
      <c r="Q1087" s="61">
        <v>1.6998023954510624E-2</v>
      </c>
      <c r="R1087" s="64">
        <v>282</v>
      </c>
      <c r="S1087" s="64">
        <v>316</v>
      </c>
      <c r="T1087" s="64">
        <v>363</v>
      </c>
    </row>
    <row r="1088" spans="1:20" x14ac:dyDescent="0.25">
      <c r="A1088">
        <v>2024</v>
      </c>
      <c r="B1088">
        <v>784373</v>
      </c>
      <c r="C1088" t="s">
        <v>225</v>
      </c>
      <c r="D1088" t="s">
        <v>431</v>
      </c>
      <c r="E1088" t="s">
        <v>515</v>
      </c>
      <c r="F1088" t="s">
        <v>15</v>
      </c>
      <c r="G1088" s="23">
        <v>10</v>
      </c>
      <c r="H1088" s="23">
        <v>19</v>
      </c>
      <c r="I1088" s="23">
        <v>54</v>
      </c>
      <c r="J1088" s="1">
        <v>2194.768</v>
      </c>
      <c r="K1088" s="1">
        <v>219.4768</v>
      </c>
      <c r="L1088" s="62">
        <v>1.9</v>
      </c>
      <c r="M1088" s="62">
        <v>2.8421052631578947</v>
      </c>
      <c r="N1088" s="1">
        <v>467.76799999999997</v>
      </c>
      <c r="O1088" s="61">
        <v>0.21312867692621723</v>
      </c>
      <c r="P1088" s="6">
        <v>148.768</v>
      </c>
      <c r="Q1088" s="61">
        <v>6.7783018524053565E-2</v>
      </c>
      <c r="R1088" s="64">
        <v>377</v>
      </c>
      <c r="S1088" s="64">
        <v>383</v>
      </c>
      <c r="T1088" s="64">
        <v>358</v>
      </c>
    </row>
    <row r="1089" spans="1:20" x14ac:dyDescent="0.25">
      <c r="A1089">
        <v>2024</v>
      </c>
      <c r="B1089">
        <v>787678</v>
      </c>
      <c r="C1089" t="s">
        <v>458</v>
      </c>
      <c r="D1089" t="s">
        <v>435</v>
      </c>
      <c r="E1089" t="s">
        <v>529</v>
      </c>
      <c r="F1089" t="s">
        <v>15</v>
      </c>
      <c r="G1089" s="23">
        <v>12</v>
      </c>
      <c r="H1089" s="23">
        <v>30</v>
      </c>
      <c r="I1089" s="23">
        <v>108</v>
      </c>
      <c r="J1089" s="1">
        <v>4339.1360000000004</v>
      </c>
      <c r="K1089" s="1">
        <v>361.59466666666668</v>
      </c>
      <c r="L1089" s="62">
        <v>2.5</v>
      </c>
      <c r="M1089" s="62">
        <v>3.6</v>
      </c>
      <c r="N1089" s="1">
        <v>1246.386</v>
      </c>
      <c r="O1089" s="61">
        <v>0.28724289812534104</v>
      </c>
      <c r="P1089" s="6">
        <v>841.38599999999997</v>
      </c>
      <c r="Q1089" s="61">
        <v>0.19390634448885674</v>
      </c>
      <c r="R1089" s="64">
        <v>333</v>
      </c>
      <c r="S1089" s="64">
        <v>314</v>
      </c>
      <c r="T1089" s="64">
        <v>280</v>
      </c>
    </row>
    <row r="1090" spans="1:20" x14ac:dyDescent="0.25">
      <c r="A1090">
        <v>2024</v>
      </c>
      <c r="B1090">
        <v>789083</v>
      </c>
      <c r="C1090" t="s">
        <v>370</v>
      </c>
      <c r="D1090" t="s">
        <v>435</v>
      </c>
      <c r="E1090" t="s">
        <v>505</v>
      </c>
      <c r="F1090" t="s">
        <v>15</v>
      </c>
      <c r="G1090" s="23">
        <v>36</v>
      </c>
      <c r="H1090" s="23">
        <v>36</v>
      </c>
      <c r="I1090" s="23">
        <v>78</v>
      </c>
      <c r="J1090" s="1">
        <v>2167.9895999999999</v>
      </c>
      <c r="K1090" s="1">
        <v>60.221933333333332</v>
      </c>
      <c r="L1090" s="62">
        <v>1</v>
      </c>
      <c r="M1090" s="62">
        <v>2.1666666666666665</v>
      </c>
      <c r="N1090" s="1">
        <v>393.9896</v>
      </c>
      <c r="O1090" s="61">
        <v>0.18173039206461139</v>
      </c>
      <c r="P1090" s="6">
        <v>-761.61040000000003</v>
      </c>
      <c r="Q1090" s="61">
        <v>-0.35129799515643434</v>
      </c>
      <c r="R1090" s="64">
        <v>379</v>
      </c>
      <c r="S1090" s="64">
        <v>389</v>
      </c>
      <c r="T1090" s="64">
        <v>406</v>
      </c>
    </row>
    <row r="1091" spans="1:20" x14ac:dyDescent="0.25">
      <c r="A1091">
        <v>2024</v>
      </c>
      <c r="B1091">
        <v>790239</v>
      </c>
      <c r="C1091" t="s">
        <v>226</v>
      </c>
      <c r="D1091" t="s">
        <v>432</v>
      </c>
      <c r="E1091" t="s">
        <v>500</v>
      </c>
      <c r="F1091" t="s">
        <v>15</v>
      </c>
      <c r="G1091" s="23">
        <v>38</v>
      </c>
      <c r="H1091" s="23">
        <v>56</v>
      </c>
      <c r="I1091" s="23">
        <v>249</v>
      </c>
      <c r="J1091" s="1">
        <v>9846.2250000000004</v>
      </c>
      <c r="K1091" s="1">
        <v>259.11118421052635</v>
      </c>
      <c r="L1091" s="62">
        <v>1.4736842105263157</v>
      </c>
      <c r="M1091" s="62">
        <v>4.4464285714285712</v>
      </c>
      <c r="N1091" s="1">
        <v>2552.7249999999999</v>
      </c>
      <c r="O1091" s="61">
        <v>0.25925925925925924</v>
      </c>
      <c r="P1091" s="6">
        <v>1394.7249999999999</v>
      </c>
      <c r="Q1091" s="61">
        <v>0.14165073416461638</v>
      </c>
      <c r="R1091" s="64">
        <v>237</v>
      </c>
      <c r="S1091" s="64">
        <v>230</v>
      </c>
      <c r="T1091" s="64">
        <v>225</v>
      </c>
    </row>
    <row r="1092" spans="1:20" x14ac:dyDescent="0.25">
      <c r="A1092">
        <v>2024</v>
      </c>
      <c r="B1092">
        <v>791348</v>
      </c>
      <c r="C1092" t="s">
        <v>227</v>
      </c>
      <c r="D1092" t="s">
        <v>430</v>
      </c>
      <c r="E1092" t="s">
        <v>517</v>
      </c>
      <c r="F1092" t="s">
        <v>15</v>
      </c>
      <c r="G1092" s="23">
        <v>61</v>
      </c>
      <c r="H1092" s="23">
        <v>195</v>
      </c>
      <c r="I1092" s="23">
        <v>709</v>
      </c>
      <c r="J1092" s="1">
        <v>31794.415199999999</v>
      </c>
      <c r="K1092" s="1">
        <v>521.21992131147545</v>
      </c>
      <c r="L1092" s="62">
        <v>3.1967213114754101</v>
      </c>
      <c r="M1092" s="62">
        <v>3.6358974358974359</v>
      </c>
      <c r="N1092" s="1">
        <v>7887.4152000000004</v>
      </c>
      <c r="O1092" s="61">
        <v>0.2480754922015361</v>
      </c>
      <c r="P1092" s="6">
        <v>5785.2151999999996</v>
      </c>
      <c r="Q1092" s="61">
        <v>0.1819569620516247</v>
      </c>
      <c r="R1092" s="64">
        <v>138</v>
      </c>
      <c r="S1092" s="64">
        <v>111</v>
      </c>
      <c r="T1092" s="64">
        <v>97</v>
      </c>
    </row>
    <row r="1093" spans="1:20" x14ac:dyDescent="0.25">
      <c r="A1093">
        <v>2024</v>
      </c>
      <c r="B1093">
        <v>794144</v>
      </c>
      <c r="C1093" t="s">
        <v>229</v>
      </c>
      <c r="D1093" t="s">
        <v>435</v>
      </c>
      <c r="E1093" t="s">
        <v>521</v>
      </c>
      <c r="F1093" t="s">
        <v>15</v>
      </c>
      <c r="G1093" s="23">
        <v>113</v>
      </c>
      <c r="H1093" s="23">
        <v>446</v>
      </c>
      <c r="I1093" s="23">
        <v>1478</v>
      </c>
      <c r="J1093" s="1">
        <v>62094.9</v>
      </c>
      <c r="K1093" s="1">
        <v>549.51238938053098</v>
      </c>
      <c r="L1093" s="62">
        <v>3.9469026548672566</v>
      </c>
      <c r="M1093" s="62">
        <v>3.3139013452914798</v>
      </c>
      <c r="N1093" s="1">
        <v>10349.15</v>
      </c>
      <c r="O1093" s="61">
        <v>0.16666666666666666</v>
      </c>
      <c r="P1093" s="6">
        <v>6366.95</v>
      </c>
      <c r="Q1093" s="61">
        <v>0.10253579601545376</v>
      </c>
      <c r="R1093" s="64">
        <v>100</v>
      </c>
      <c r="S1093" s="64">
        <v>88</v>
      </c>
      <c r="T1093" s="64">
        <v>93</v>
      </c>
    </row>
    <row r="1094" spans="1:20" x14ac:dyDescent="0.25">
      <c r="A1094">
        <v>2024</v>
      </c>
      <c r="B1094">
        <v>794844</v>
      </c>
      <c r="C1094" t="s">
        <v>230</v>
      </c>
      <c r="D1094" t="s">
        <v>435</v>
      </c>
      <c r="E1094" t="s">
        <v>521</v>
      </c>
      <c r="F1094" t="s">
        <v>15</v>
      </c>
      <c r="G1094" s="23">
        <v>67</v>
      </c>
      <c r="H1094" s="23">
        <v>179</v>
      </c>
      <c r="I1094" s="23">
        <v>817</v>
      </c>
      <c r="J1094" s="1">
        <v>39141.080999999998</v>
      </c>
      <c r="K1094" s="1">
        <v>584.19523880597012</v>
      </c>
      <c r="L1094" s="62">
        <v>2.6716417910447761</v>
      </c>
      <c r="M1094" s="62">
        <v>4.5642458100558656</v>
      </c>
      <c r="N1094" s="1">
        <v>7154.8310000000001</v>
      </c>
      <c r="O1094" s="61">
        <v>0.1827959478175884</v>
      </c>
      <c r="P1094" s="6">
        <v>4882.6409999999996</v>
      </c>
      <c r="Q1094" s="61">
        <v>0.12474466405258454</v>
      </c>
      <c r="R1094" s="64">
        <v>125</v>
      </c>
      <c r="S1094" s="64">
        <v>125</v>
      </c>
      <c r="T1094" s="64">
        <v>106</v>
      </c>
    </row>
    <row r="1095" spans="1:20" x14ac:dyDescent="0.25">
      <c r="A1095">
        <v>2024</v>
      </c>
      <c r="B1095">
        <v>798176</v>
      </c>
      <c r="C1095" t="s">
        <v>231</v>
      </c>
      <c r="D1095" t="s">
        <v>431</v>
      </c>
      <c r="E1095" t="s">
        <v>516</v>
      </c>
      <c r="F1095" t="s">
        <v>15</v>
      </c>
      <c r="G1095" s="23">
        <v>18</v>
      </c>
      <c r="H1095" s="23">
        <v>86</v>
      </c>
      <c r="I1095" s="23">
        <v>394</v>
      </c>
      <c r="J1095" s="1">
        <v>17133</v>
      </c>
      <c r="K1095" s="1">
        <v>951.83333333333337</v>
      </c>
      <c r="L1095" s="62">
        <v>4.7777777777777777</v>
      </c>
      <c r="M1095" s="62">
        <v>4.5813953488372094</v>
      </c>
      <c r="N1095" s="1">
        <v>2855.5</v>
      </c>
      <c r="O1095" s="61">
        <v>0.16666666666666666</v>
      </c>
      <c r="P1095" s="6">
        <v>2231.9</v>
      </c>
      <c r="Q1095" s="61">
        <v>0.13026907138271174</v>
      </c>
      <c r="R1095" s="64">
        <v>178</v>
      </c>
      <c r="S1095" s="64">
        <v>214</v>
      </c>
      <c r="T1095" s="64">
        <v>174</v>
      </c>
    </row>
    <row r="1096" spans="1:20" x14ac:dyDescent="0.25">
      <c r="A1096">
        <v>2024</v>
      </c>
      <c r="B1096">
        <v>800587</v>
      </c>
      <c r="C1096" t="s">
        <v>396</v>
      </c>
      <c r="D1096" t="s">
        <v>435</v>
      </c>
      <c r="E1096" t="s">
        <v>525</v>
      </c>
      <c r="F1096" t="s">
        <v>15</v>
      </c>
      <c r="G1096" s="23">
        <v>15</v>
      </c>
      <c r="H1096" s="23">
        <v>15</v>
      </c>
      <c r="I1096" s="23">
        <v>60</v>
      </c>
      <c r="J1096" s="1">
        <v>3665.92</v>
      </c>
      <c r="K1096" s="1">
        <v>244.39466666666667</v>
      </c>
      <c r="L1096" s="62">
        <v>1</v>
      </c>
      <c r="M1096" s="62">
        <v>4</v>
      </c>
      <c r="N1096" s="1">
        <v>912.67</v>
      </c>
      <c r="O1096" s="61">
        <v>0.24896069745111729</v>
      </c>
      <c r="P1096" s="6">
        <v>431.17</v>
      </c>
      <c r="Q1096" s="61">
        <v>0.11761576902932962</v>
      </c>
      <c r="R1096" s="64">
        <v>346</v>
      </c>
      <c r="S1096" s="64">
        <v>344</v>
      </c>
      <c r="T1096" s="64">
        <v>319</v>
      </c>
    </row>
    <row r="1097" spans="1:20" x14ac:dyDescent="0.25">
      <c r="A1097">
        <v>2024</v>
      </c>
      <c r="B1097">
        <v>809850</v>
      </c>
      <c r="C1097" t="s">
        <v>232</v>
      </c>
      <c r="D1097" t="s">
        <v>435</v>
      </c>
      <c r="E1097" t="s">
        <v>525</v>
      </c>
      <c r="F1097" t="s">
        <v>15</v>
      </c>
      <c r="G1097" s="23">
        <v>7</v>
      </c>
      <c r="H1097" s="23">
        <v>14</v>
      </c>
      <c r="I1097" s="23">
        <v>64</v>
      </c>
      <c r="J1097" s="1">
        <v>3534.6880000000001</v>
      </c>
      <c r="K1097" s="1">
        <v>504.95542857142857</v>
      </c>
      <c r="L1097" s="62">
        <v>2</v>
      </c>
      <c r="M1097" s="62">
        <v>4.5714285714285712</v>
      </c>
      <c r="N1097" s="1">
        <v>1010.188</v>
      </c>
      <c r="O1097" s="61">
        <v>0.28579269231117427</v>
      </c>
      <c r="P1097" s="6">
        <v>777.78800000000001</v>
      </c>
      <c r="Q1097" s="61">
        <v>0.22004431508523525</v>
      </c>
      <c r="R1097" s="64">
        <v>349</v>
      </c>
      <c r="S1097" s="64">
        <v>334</v>
      </c>
      <c r="T1097" s="64">
        <v>286</v>
      </c>
    </row>
    <row r="1098" spans="1:20" x14ac:dyDescent="0.25">
      <c r="A1098">
        <v>2024</v>
      </c>
      <c r="B1098">
        <v>809877</v>
      </c>
      <c r="C1098" t="s">
        <v>233</v>
      </c>
      <c r="D1098" t="s">
        <v>431</v>
      </c>
      <c r="E1098" t="s">
        <v>515</v>
      </c>
      <c r="F1098" t="s">
        <v>15</v>
      </c>
      <c r="G1098" s="23">
        <v>9</v>
      </c>
      <c r="H1098" s="23">
        <v>23</v>
      </c>
      <c r="I1098" s="23">
        <v>90</v>
      </c>
      <c r="J1098" s="1">
        <v>2955.28</v>
      </c>
      <c r="K1098" s="1">
        <v>328.36444444444447</v>
      </c>
      <c r="L1098" s="62">
        <v>2.5555555555555554</v>
      </c>
      <c r="M1098" s="62">
        <v>3.9130434782608696</v>
      </c>
      <c r="N1098" s="1">
        <v>538.28</v>
      </c>
      <c r="O1098" s="61">
        <v>0.18214179367098884</v>
      </c>
      <c r="P1098" s="6">
        <v>245.28</v>
      </c>
      <c r="Q1098" s="61">
        <v>8.2997211770119914E-2</v>
      </c>
      <c r="R1098" s="64">
        <v>358</v>
      </c>
      <c r="S1098" s="64">
        <v>373</v>
      </c>
      <c r="T1098" s="64">
        <v>340</v>
      </c>
    </row>
    <row r="1099" spans="1:20" x14ac:dyDescent="0.25">
      <c r="A1099">
        <v>2024</v>
      </c>
      <c r="B1099">
        <v>810749</v>
      </c>
      <c r="C1099" t="s">
        <v>234</v>
      </c>
      <c r="D1099" t="s">
        <v>434</v>
      </c>
      <c r="E1099" t="s">
        <v>508</v>
      </c>
      <c r="F1099" t="s">
        <v>15</v>
      </c>
      <c r="G1099" s="23">
        <v>12</v>
      </c>
      <c r="H1099" s="23">
        <v>24</v>
      </c>
      <c r="I1099" s="23">
        <v>60</v>
      </c>
      <c r="J1099" s="1">
        <v>2817.3</v>
      </c>
      <c r="K1099" s="1">
        <v>234.77500000000001</v>
      </c>
      <c r="L1099" s="62">
        <v>2</v>
      </c>
      <c r="M1099" s="62">
        <v>2.5</v>
      </c>
      <c r="N1099" s="1">
        <v>469.55</v>
      </c>
      <c r="O1099" s="61">
        <v>0.16666666666666666</v>
      </c>
      <c r="P1099" s="6">
        <v>71.149999999999906</v>
      </c>
      <c r="Q1099" s="61">
        <v>2.5254676463280411E-2</v>
      </c>
      <c r="R1099" s="64">
        <v>363</v>
      </c>
      <c r="S1099" s="64">
        <v>382</v>
      </c>
      <c r="T1099" s="64">
        <v>371</v>
      </c>
    </row>
    <row r="1100" spans="1:20" x14ac:dyDescent="0.25">
      <c r="A1100">
        <v>2024</v>
      </c>
      <c r="B1100">
        <v>811025</v>
      </c>
      <c r="C1100" t="s">
        <v>287</v>
      </c>
      <c r="D1100" t="s">
        <v>432</v>
      </c>
      <c r="E1100" t="s">
        <v>497</v>
      </c>
      <c r="F1100" t="s">
        <v>4</v>
      </c>
      <c r="G1100" s="23">
        <v>205</v>
      </c>
      <c r="H1100" s="23">
        <v>1259</v>
      </c>
      <c r="I1100" s="23">
        <v>6580</v>
      </c>
      <c r="J1100" s="1">
        <v>307495.8</v>
      </c>
      <c r="K1100" s="1">
        <v>1499.979512195122</v>
      </c>
      <c r="L1100" s="62">
        <v>6.1414634146341465</v>
      </c>
      <c r="M1100" s="62">
        <v>5.2263701350277998</v>
      </c>
      <c r="N1100" s="1">
        <v>51249.3</v>
      </c>
      <c r="O1100" s="61">
        <v>0.16666666666666669</v>
      </c>
      <c r="P1100" s="6">
        <v>44011.22</v>
      </c>
      <c r="Q1100" s="61">
        <v>0.14312787361648519</v>
      </c>
      <c r="R1100" s="64">
        <v>9</v>
      </c>
      <c r="S1100" s="64">
        <v>4</v>
      </c>
      <c r="T1100" s="64">
        <v>3</v>
      </c>
    </row>
    <row r="1101" spans="1:20" x14ac:dyDescent="0.25">
      <c r="A1101">
        <v>2024</v>
      </c>
      <c r="B1101">
        <v>812659</v>
      </c>
      <c r="C1101" t="s">
        <v>235</v>
      </c>
      <c r="D1101" t="s">
        <v>430</v>
      </c>
      <c r="E1101" t="s">
        <v>518</v>
      </c>
      <c r="F1101" t="s">
        <v>15</v>
      </c>
      <c r="G1101" s="23">
        <v>48</v>
      </c>
      <c r="H1101" s="23">
        <v>75</v>
      </c>
      <c r="I1101" s="23">
        <v>234</v>
      </c>
      <c r="J1101" s="1">
        <v>12956.528</v>
      </c>
      <c r="K1101" s="1">
        <v>269.92766666666665</v>
      </c>
      <c r="L1101" s="62">
        <v>1.5625</v>
      </c>
      <c r="M1101" s="62">
        <v>3.12</v>
      </c>
      <c r="N1101" s="1">
        <v>3568.2779999999998</v>
      </c>
      <c r="O1101" s="61">
        <v>0.27540387363034291</v>
      </c>
      <c r="P1101" s="6">
        <v>1997.778</v>
      </c>
      <c r="Q1101" s="61">
        <v>0.15419084495475949</v>
      </c>
      <c r="R1101" s="64">
        <v>198</v>
      </c>
      <c r="S1101" s="64">
        <v>185</v>
      </c>
      <c r="T1101" s="64">
        <v>186</v>
      </c>
    </row>
    <row r="1102" spans="1:20" x14ac:dyDescent="0.25">
      <c r="A1102">
        <v>2024</v>
      </c>
      <c r="B1102">
        <v>820884</v>
      </c>
      <c r="C1102" t="s">
        <v>474</v>
      </c>
      <c r="D1102" t="s">
        <v>435</v>
      </c>
      <c r="E1102" t="s">
        <v>521</v>
      </c>
      <c r="F1102" t="s">
        <v>15</v>
      </c>
      <c r="G1102" s="23">
        <v>30</v>
      </c>
      <c r="H1102" s="23">
        <v>96</v>
      </c>
      <c r="I1102" s="23">
        <v>422</v>
      </c>
      <c r="J1102" s="1">
        <v>20218.117200000001</v>
      </c>
      <c r="K1102" s="1">
        <v>673.93723999999997</v>
      </c>
      <c r="L1102" s="62">
        <v>3.2</v>
      </c>
      <c r="M1102" s="62">
        <v>4.395833333333333</v>
      </c>
      <c r="N1102" s="1">
        <v>4651.6171999999997</v>
      </c>
      <c r="O1102" s="61">
        <v>0.2300717299234965</v>
      </c>
      <c r="P1102" s="6">
        <v>3619.4371999999998</v>
      </c>
      <c r="Q1102" s="61">
        <v>0.17901949841303719</v>
      </c>
      <c r="R1102" s="64">
        <v>164</v>
      </c>
      <c r="S1102" s="64">
        <v>164</v>
      </c>
      <c r="T1102" s="64">
        <v>131</v>
      </c>
    </row>
    <row r="1103" spans="1:20" x14ac:dyDescent="0.25">
      <c r="A1103">
        <v>2024</v>
      </c>
      <c r="B1103">
        <v>826226</v>
      </c>
      <c r="C1103" t="s">
        <v>236</v>
      </c>
      <c r="D1103" t="s">
        <v>430</v>
      </c>
      <c r="E1103" t="s">
        <v>512</v>
      </c>
      <c r="F1103" t="s">
        <v>4</v>
      </c>
      <c r="G1103" s="23">
        <v>53</v>
      </c>
      <c r="H1103" s="23">
        <v>130</v>
      </c>
      <c r="I1103" s="23">
        <v>350</v>
      </c>
      <c r="J1103" s="1">
        <v>15575.06</v>
      </c>
      <c r="K1103" s="1">
        <v>293.86905660377357</v>
      </c>
      <c r="L1103" s="62">
        <v>2.4528301886792452</v>
      </c>
      <c r="M1103" s="62">
        <v>2.6923076923076925</v>
      </c>
      <c r="N1103" s="1">
        <v>3039.81</v>
      </c>
      <c r="O1103" s="61">
        <v>0.19517163978822555</v>
      </c>
      <c r="P1103" s="6">
        <v>1220.9100000000001</v>
      </c>
      <c r="Q1103" s="61">
        <v>7.838878309297044E-2</v>
      </c>
      <c r="R1103" s="64">
        <v>183</v>
      </c>
      <c r="S1103" s="64">
        <v>209</v>
      </c>
      <c r="T1103" s="64">
        <v>242</v>
      </c>
    </row>
    <row r="1104" spans="1:20" x14ac:dyDescent="0.25">
      <c r="A1104">
        <v>2024</v>
      </c>
      <c r="B1104">
        <v>827265</v>
      </c>
      <c r="C1104" t="s">
        <v>475</v>
      </c>
      <c r="D1104" t="s">
        <v>435</v>
      </c>
      <c r="E1104" t="s">
        <v>529</v>
      </c>
      <c r="F1104" t="s">
        <v>15</v>
      </c>
      <c r="G1104" s="23">
        <v>30</v>
      </c>
      <c r="H1104" s="23">
        <v>71</v>
      </c>
      <c r="I1104" s="23">
        <v>179</v>
      </c>
      <c r="J1104" s="1">
        <v>8620.1679999999997</v>
      </c>
      <c r="K1104" s="1">
        <v>287.33893333333333</v>
      </c>
      <c r="L1104" s="62">
        <v>2.3666666666666667</v>
      </c>
      <c r="M1104" s="62">
        <v>2.5211267605633805</v>
      </c>
      <c r="N1104" s="1">
        <v>2667.9180000000001</v>
      </c>
      <c r="O1104" s="61">
        <v>0.30949721629555249</v>
      </c>
      <c r="P1104" s="6">
        <v>1659.818</v>
      </c>
      <c r="Q1104" s="61">
        <v>0.19255053961825339</v>
      </c>
      <c r="R1104" s="64">
        <v>259</v>
      </c>
      <c r="S1104" s="64">
        <v>223</v>
      </c>
      <c r="T1104" s="64">
        <v>203</v>
      </c>
    </row>
    <row r="1105" spans="1:20" x14ac:dyDescent="0.25">
      <c r="A1105">
        <v>2024</v>
      </c>
      <c r="B1105">
        <v>828176</v>
      </c>
      <c r="C1105" t="s">
        <v>238</v>
      </c>
      <c r="D1105" t="s">
        <v>430</v>
      </c>
      <c r="E1105" t="s">
        <v>518</v>
      </c>
      <c r="F1105" t="s">
        <v>15</v>
      </c>
      <c r="G1105" s="23">
        <v>11</v>
      </c>
      <c r="H1105" s="23">
        <v>11</v>
      </c>
      <c r="I1105" s="23">
        <v>25</v>
      </c>
      <c r="J1105" s="1">
        <v>1614.2</v>
      </c>
      <c r="K1105" s="1">
        <v>146.74545454545455</v>
      </c>
      <c r="L1105" s="62">
        <v>1</v>
      </c>
      <c r="M1105" s="62">
        <v>2.2727272727272729</v>
      </c>
      <c r="N1105" s="1">
        <v>530.20000000000005</v>
      </c>
      <c r="O1105" s="61">
        <v>0.32845991822574649</v>
      </c>
      <c r="P1105" s="6">
        <v>177.1</v>
      </c>
      <c r="Q1105" s="61">
        <v>0.10971379011274934</v>
      </c>
      <c r="R1105" s="64">
        <v>389</v>
      </c>
      <c r="S1105" s="64">
        <v>374</v>
      </c>
      <c r="T1105" s="64">
        <v>354</v>
      </c>
    </row>
    <row r="1106" spans="1:20" x14ac:dyDescent="0.25">
      <c r="A1106">
        <v>2024</v>
      </c>
      <c r="B1106">
        <v>832569</v>
      </c>
      <c r="C1106" t="s">
        <v>239</v>
      </c>
      <c r="D1106" t="s">
        <v>430</v>
      </c>
      <c r="E1106" t="s">
        <v>520</v>
      </c>
      <c r="F1106" t="s">
        <v>15</v>
      </c>
      <c r="G1106" s="23">
        <v>100</v>
      </c>
      <c r="H1106" s="23">
        <v>378</v>
      </c>
      <c r="I1106" s="23">
        <v>1535</v>
      </c>
      <c r="J1106" s="1">
        <v>71767.255000000005</v>
      </c>
      <c r="K1106" s="1">
        <v>717.67255</v>
      </c>
      <c r="L1106" s="62">
        <v>3.78</v>
      </c>
      <c r="M1106" s="62">
        <v>4.0608465608465609</v>
      </c>
      <c r="N1106" s="1">
        <v>15617.504999999999</v>
      </c>
      <c r="O1106" s="61">
        <v>0.21761324158211148</v>
      </c>
      <c r="P1106" s="6">
        <v>12104.455</v>
      </c>
      <c r="Q1106" s="61">
        <v>0.16866264426582847</v>
      </c>
      <c r="R1106" s="64">
        <v>86</v>
      </c>
      <c r="S1106" s="64">
        <v>61</v>
      </c>
      <c r="T1106" s="64">
        <v>44</v>
      </c>
    </row>
    <row r="1107" spans="1:20" x14ac:dyDescent="0.25">
      <c r="A1107">
        <v>2024</v>
      </c>
      <c r="B1107">
        <v>833196</v>
      </c>
      <c r="C1107" t="s">
        <v>336</v>
      </c>
      <c r="D1107" t="s">
        <v>435</v>
      </c>
      <c r="E1107" t="s">
        <v>525</v>
      </c>
      <c r="F1107" t="s">
        <v>15</v>
      </c>
      <c r="G1107" s="23">
        <v>23</v>
      </c>
      <c r="H1107" s="23">
        <v>49</v>
      </c>
      <c r="I1107" s="23">
        <v>139</v>
      </c>
      <c r="J1107" s="1">
        <v>7859.6880000000001</v>
      </c>
      <c r="K1107" s="1">
        <v>341.72556521739131</v>
      </c>
      <c r="L1107" s="62">
        <v>2.1304347826086958</v>
      </c>
      <c r="M1107" s="62">
        <v>2.8367346938775508</v>
      </c>
      <c r="N1107" s="1">
        <v>1789.4380000000001</v>
      </c>
      <c r="O1107" s="61">
        <v>0.22767290508223736</v>
      </c>
      <c r="P1107" s="6">
        <v>1023.1079999999999</v>
      </c>
      <c r="Q1107" s="61">
        <v>0.13017157932986653</v>
      </c>
      <c r="R1107" s="64">
        <v>270</v>
      </c>
      <c r="S1107" s="64">
        <v>278</v>
      </c>
      <c r="T1107" s="64">
        <v>259</v>
      </c>
    </row>
    <row r="1108" spans="1:20" x14ac:dyDescent="0.25">
      <c r="A1108">
        <v>2024</v>
      </c>
      <c r="B1108">
        <v>833290</v>
      </c>
      <c r="C1108" t="s">
        <v>241</v>
      </c>
      <c r="D1108" t="s">
        <v>432</v>
      </c>
      <c r="E1108" t="s">
        <v>498</v>
      </c>
      <c r="F1108" t="s">
        <v>15</v>
      </c>
      <c r="G1108" s="23">
        <v>32</v>
      </c>
      <c r="H1108" s="23">
        <v>135</v>
      </c>
      <c r="I1108" s="23">
        <v>360</v>
      </c>
      <c r="J1108" s="1">
        <v>14130</v>
      </c>
      <c r="K1108" s="1">
        <v>441.5625</v>
      </c>
      <c r="L1108" s="62">
        <v>4.21875</v>
      </c>
      <c r="M1108" s="62">
        <v>2.6666666666666665</v>
      </c>
      <c r="N1108" s="1">
        <v>0</v>
      </c>
      <c r="O1108" s="61">
        <v>0</v>
      </c>
      <c r="P1108" s="6">
        <v>-1061.56</v>
      </c>
      <c r="Q1108" s="61">
        <v>-7.5128096249115359E-2</v>
      </c>
      <c r="R1108" s="64">
        <v>191</v>
      </c>
      <c r="S1108" s="64">
        <v>412</v>
      </c>
      <c r="T1108" s="64">
        <v>409</v>
      </c>
    </row>
    <row r="1109" spans="1:20" x14ac:dyDescent="0.25">
      <c r="A1109">
        <v>2024</v>
      </c>
      <c r="B1109">
        <v>852031</v>
      </c>
      <c r="C1109" t="s">
        <v>243</v>
      </c>
      <c r="D1109" t="s">
        <v>434</v>
      </c>
      <c r="E1109" t="s">
        <v>508</v>
      </c>
      <c r="F1109" t="s">
        <v>15</v>
      </c>
      <c r="G1109" s="23">
        <v>16</v>
      </c>
      <c r="H1109" s="23">
        <v>49</v>
      </c>
      <c r="I1109" s="23">
        <v>148</v>
      </c>
      <c r="J1109" s="1">
        <v>7602.8544000000002</v>
      </c>
      <c r="K1109" s="1">
        <v>475.17840000000001</v>
      </c>
      <c r="L1109" s="62">
        <v>3.0625</v>
      </c>
      <c r="M1109" s="62">
        <v>3.0204081632653059</v>
      </c>
      <c r="N1109" s="1">
        <v>1454.3543999999999</v>
      </c>
      <c r="O1109" s="61">
        <v>0.19129057633932856</v>
      </c>
      <c r="P1109" s="6">
        <v>906.73440000000005</v>
      </c>
      <c r="Q1109" s="61">
        <v>0.11926236546105631</v>
      </c>
      <c r="R1109" s="64">
        <v>274</v>
      </c>
      <c r="S1109" s="64">
        <v>299</v>
      </c>
      <c r="T1109" s="64">
        <v>270</v>
      </c>
    </row>
    <row r="1110" spans="1:20" x14ac:dyDescent="0.25">
      <c r="A1110">
        <v>2024</v>
      </c>
      <c r="B1110">
        <v>852968</v>
      </c>
      <c r="C1110" t="s">
        <v>244</v>
      </c>
      <c r="D1110" t="s">
        <v>435</v>
      </c>
      <c r="E1110" t="s">
        <v>525</v>
      </c>
      <c r="F1110" t="s">
        <v>15</v>
      </c>
      <c r="G1110" s="23">
        <v>17</v>
      </c>
      <c r="H1110" s="23">
        <v>44</v>
      </c>
      <c r="I1110" s="23">
        <v>107</v>
      </c>
      <c r="J1110" s="1">
        <v>3742.3440000000001</v>
      </c>
      <c r="K1110" s="1">
        <v>220.13788235294118</v>
      </c>
      <c r="L1110" s="62">
        <v>2.5882352941176472</v>
      </c>
      <c r="M1110" s="62">
        <v>2.4318181818181817</v>
      </c>
      <c r="N1110" s="1">
        <v>1270.8440000000001</v>
      </c>
      <c r="O1110" s="61">
        <v>0.33958503013084851</v>
      </c>
      <c r="P1110" s="6">
        <v>696.01400000000103</v>
      </c>
      <c r="Q1110" s="61">
        <v>0.18598343711855483</v>
      </c>
      <c r="R1110" s="64">
        <v>342</v>
      </c>
      <c r="S1110" s="64">
        <v>310</v>
      </c>
      <c r="T1110" s="64">
        <v>293</v>
      </c>
    </row>
    <row r="1111" spans="1:20" x14ac:dyDescent="0.25">
      <c r="A1111">
        <v>2024</v>
      </c>
      <c r="B1111">
        <v>857703</v>
      </c>
      <c r="C1111" t="s">
        <v>41</v>
      </c>
      <c r="D1111" t="s">
        <v>430</v>
      </c>
      <c r="E1111" t="s">
        <v>506</v>
      </c>
      <c r="F1111" t="s">
        <v>15</v>
      </c>
      <c r="G1111" s="23">
        <v>252</v>
      </c>
      <c r="H1111" s="23">
        <v>908</v>
      </c>
      <c r="I1111" s="23">
        <v>4483</v>
      </c>
      <c r="J1111" s="1">
        <v>184690.27499999999</v>
      </c>
      <c r="K1111" s="1">
        <v>732.89791666666667</v>
      </c>
      <c r="L1111" s="62">
        <v>3.6031746031746033</v>
      </c>
      <c r="M1111" s="62">
        <v>4.9372246696035242</v>
      </c>
      <c r="N1111" s="1">
        <v>16790.025000000001</v>
      </c>
      <c r="O1111" s="61">
        <v>9.0909090909090925E-2</v>
      </c>
      <c r="P1111" s="6">
        <v>8002.87500000001</v>
      </c>
      <c r="Q1111" s="61">
        <v>4.3331328625722226E-2</v>
      </c>
      <c r="R1111" s="64">
        <v>28</v>
      </c>
      <c r="S1111" s="64">
        <v>50</v>
      </c>
      <c r="T1111" s="64">
        <v>72</v>
      </c>
    </row>
    <row r="1112" spans="1:20" x14ac:dyDescent="0.25">
      <c r="A1112">
        <v>2024</v>
      </c>
      <c r="B1112">
        <v>858490</v>
      </c>
      <c r="C1112" t="s">
        <v>468</v>
      </c>
      <c r="D1112" t="s">
        <v>434</v>
      </c>
      <c r="E1112" t="s">
        <v>508</v>
      </c>
      <c r="F1112" t="s">
        <v>4</v>
      </c>
      <c r="G1112" s="23">
        <v>479</v>
      </c>
      <c r="H1112" s="23">
        <v>1470</v>
      </c>
      <c r="I1112" s="23">
        <v>5900</v>
      </c>
      <c r="J1112" s="1">
        <v>248824.80000000101</v>
      </c>
      <c r="K1112" s="1">
        <v>519.46722338204802</v>
      </c>
      <c r="L1112" s="62">
        <v>3.068893528183716</v>
      </c>
      <c r="M1112" s="62">
        <v>4.0136054421768703</v>
      </c>
      <c r="N1112" s="1">
        <v>18403.8</v>
      </c>
      <c r="O1112" s="61">
        <v>7.3962884728531575E-2</v>
      </c>
      <c r="P1112" s="6">
        <v>1903.21999999997</v>
      </c>
      <c r="Q1112" s="61">
        <v>7.6488356466074218E-3</v>
      </c>
      <c r="R1112" s="64">
        <v>15</v>
      </c>
      <c r="S1112" s="64">
        <v>44</v>
      </c>
      <c r="T1112" s="64">
        <v>188</v>
      </c>
    </row>
    <row r="1113" spans="1:20" x14ac:dyDescent="0.25">
      <c r="A1113">
        <v>2024</v>
      </c>
      <c r="B1113">
        <v>864241</v>
      </c>
      <c r="C1113" t="s">
        <v>136</v>
      </c>
      <c r="D1113" t="s">
        <v>434</v>
      </c>
      <c r="E1113" t="s">
        <v>513</v>
      </c>
      <c r="F1113" t="s">
        <v>4</v>
      </c>
      <c r="G1113" s="23">
        <v>58</v>
      </c>
      <c r="H1113" s="23">
        <v>399</v>
      </c>
      <c r="I1113" s="23">
        <v>2356</v>
      </c>
      <c r="J1113" s="1">
        <v>98200.574999999997</v>
      </c>
      <c r="K1113" s="1">
        <v>1693.1133620689654</v>
      </c>
      <c r="L1113" s="62">
        <v>6.8793103448275863</v>
      </c>
      <c r="M1113" s="62">
        <v>5.9047619047619051</v>
      </c>
      <c r="N1113" s="1">
        <v>8927.3250000000098</v>
      </c>
      <c r="O1113" s="61">
        <v>9.0909090909091009E-2</v>
      </c>
      <c r="P1113" s="6">
        <v>6710.9949999999999</v>
      </c>
      <c r="Q1113" s="61">
        <v>6.8339671127180271E-2</v>
      </c>
      <c r="R1113" s="64">
        <v>64</v>
      </c>
      <c r="S1113" s="64">
        <v>99</v>
      </c>
      <c r="T1113" s="64">
        <v>86</v>
      </c>
    </row>
    <row r="1114" spans="1:20" x14ac:dyDescent="0.25">
      <c r="A1114">
        <v>2024</v>
      </c>
      <c r="B1114">
        <v>865220</v>
      </c>
      <c r="C1114" t="s">
        <v>246</v>
      </c>
      <c r="D1114" t="s">
        <v>433</v>
      </c>
      <c r="E1114" t="s">
        <v>519</v>
      </c>
      <c r="F1114" t="s">
        <v>15</v>
      </c>
      <c r="G1114" s="23">
        <v>49</v>
      </c>
      <c r="H1114" s="23">
        <v>94</v>
      </c>
      <c r="I1114" s="23">
        <v>220</v>
      </c>
      <c r="J1114" s="1">
        <v>12140.64</v>
      </c>
      <c r="K1114" s="1">
        <v>247.7681632653061</v>
      </c>
      <c r="L1114" s="62">
        <v>1.9183673469387754</v>
      </c>
      <c r="M1114" s="62">
        <v>2.3404255319148937</v>
      </c>
      <c r="N1114" s="1">
        <v>3751.14</v>
      </c>
      <c r="O1114" s="61">
        <v>0.30897382675048435</v>
      </c>
      <c r="P1114" s="6">
        <v>2080.84</v>
      </c>
      <c r="Q1114" s="61">
        <v>0.17139458875314648</v>
      </c>
      <c r="R1114" s="64">
        <v>209</v>
      </c>
      <c r="S1114" s="64">
        <v>182</v>
      </c>
      <c r="T1114" s="64">
        <v>184</v>
      </c>
    </row>
    <row r="1115" spans="1:20" x14ac:dyDescent="0.25">
      <c r="A1115">
        <v>2024</v>
      </c>
      <c r="B1115">
        <v>866033</v>
      </c>
      <c r="C1115" t="s">
        <v>359</v>
      </c>
      <c r="D1115" t="s">
        <v>432</v>
      </c>
      <c r="E1115" t="s">
        <v>493</v>
      </c>
      <c r="F1115" t="s">
        <v>4</v>
      </c>
      <c r="G1115" s="23">
        <v>486</v>
      </c>
      <c r="H1115" s="23">
        <v>2303</v>
      </c>
      <c r="I1115" s="23">
        <v>16149</v>
      </c>
      <c r="J1115" s="1">
        <v>626133.005</v>
      </c>
      <c r="K1115" s="1">
        <v>1288.3395164609053</v>
      </c>
      <c r="L1115" s="62">
        <v>4.738683127572016</v>
      </c>
      <c r="M1115" s="62">
        <v>7.0121580547112465</v>
      </c>
      <c r="N1115" s="1">
        <v>32642.005000000001</v>
      </c>
      <c r="O1115" s="61">
        <v>5.2132701421800952E-2</v>
      </c>
      <c r="P1115" s="6">
        <v>15418.184999999999</v>
      </c>
      <c r="Q1115" s="61">
        <v>2.4624456588101435E-2</v>
      </c>
      <c r="R1115" s="64">
        <v>4</v>
      </c>
      <c r="S1115" s="64">
        <v>17</v>
      </c>
      <c r="T1115" s="64">
        <v>28</v>
      </c>
    </row>
    <row r="1116" spans="1:20" x14ac:dyDescent="0.25">
      <c r="A1116">
        <v>2024</v>
      </c>
      <c r="B1116">
        <v>867297</v>
      </c>
      <c r="C1116" t="s">
        <v>247</v>
      </c>
      <c r="D1116" t="s">
        <v>431</v>
      </c>
      <c r="E1116" t="s">
        <v>524</v>
      </c>
      <c r="F1116" t="s">
        <v>15</v>
      </c>
      <c r="G1116" s="23">
        <v>33</v>
      </c>
      <c r="H1116" s="23">
        <v>103</v>
      </c>
      <c r="I1116" s="23">
        <v>298</v>
      </c>
      <c r="J1116" s="1">
        <v>18999.216</v>
      </c>
      <c r="K1116" s="1">
        <v>575.73381818181815</v>
      </c>
      <c r="L1116" s="62">
        <v>3.1212121212121211</v>
      </c>
      <c r="M1116" s="62">
        <v>2.8932038834951457</v>
      </c>
      <c r="N1116" s="1">
        <v>5326.7160000000003</v>
      </c>
      <c r="O1116" s="61">
        <v>0.28036504243122456</v>
      </c>
      <c r="P1116" s="6">
        <v>4235.6360000000004</v>
      </c>
      <c r="Q1116" s="61">
        <v>0.22293740962784991</v>
      </c>
      <c r="R1116" s="64">
        <v>168</v>
      </c>
      <c r="S1116" s="64">
        <v>151</v>
      </c>
      <c r="T1116" s="64">
        <v>117</v>
      </c>
    </row>
    <row r="1117" spans="1:20" x14ac:dyDescent="0.25">
      <c r="A1117">
        <v>2024</v>
      </c>
      <c r="B1117">
        <v>868970</v>
      </c>
      <c r="C1117" t="s">
        <v>398</v>
      </c>
      <c r="D1117" t="s">
        <v>432</v>
      </c>
      <c r="E1117" t="s">
        <v>498</v>
      </c>
      <c r="F1117" t="s">
        <v>15</v>
      </c>
      <c r="G1117" s="23">
        <v>33</v>
      </c>
      <c r="H1117" s="23">
        <v>101</v>
      </c>
      <c r="I1117" s="23">
        <v>268</v>
      </c>
      <c r="J1117" s="1">
        <v>14108.6304</v>
      </c>
      <c r="K1117" s="1">
        <v>427.53425454545453</v>
      </c>
      <c r="L1117" s="62">
        <v>3.0606060606060606</v>
      </c>
      <c r="M1117" s="62">
        <v>2.6534653465346536</v>
      </c>
      <c r="N1117" s="1">
        <v>3044.8804</v>
      </c>
      <c r="O1117" s="61">
        <v>0.21581686624946955</v>
      </c>
      <c r="P1117" s="6">
        <v>1988.8004000000001</v>
      </c>
      <c r="Q1117" s="61">
        <v>0.14096339216597523</v>
      </c>
      <c r="R1117" s="64">
        <v>192</v>
      </c>
      <c r="S1117" s="64">
        <v>208</v>
      </c>
      <c r="T1117" s="64">
        <v>187</v>
      </c>
    </row>
    <row r="1118" spans="1:20" x14ac:dyDescent="0.25">
      <c r="A1118">
        <v>2024</v>
      </c>
      <c r="B1118">
        <v>870139</v>
      </c>
      <c r="C1118" t="s">
        <v>181</v>
      </c>
      <c r="D1118" t="s">
        <v>430</v>
      </c>
      <c r="E1118" t="s">
        <v>514</v>
      </c>
      <c r="F1118" t="s">
        <v>4</v>
      </c>
      <c r="G1118" s="23">
        <v>143</v>
      </c>
      <c r="H1118" s="23">
        <v>511</v>
      </c>
      <c r="I1118" s="23">
        <v>2487</v>
      </c>
      <c r="J1118" s="1">
        <v>110013.12</v>
      </c>
      <c r="K1118" s="1">
        <v>769.32251748251747</v>
      </c>
      <c r="L1118" s="62">
        <v>3.5734265734265733</v>
      </c>
      <c r="M1118" s="62">
        <v>4.8669275929549904</v>
      </c>
      <c r="N1118" s="1">
        <v>11787.12</v>
      </c>
      <c r="O1118" s="61">
        <v>0.10714285714285715</v>
      </c>
      <c r="P1118" s="6">
        <v>6909.8200000000097</v>
      </c>
      <c r="Q1118" s="61">
        <v>6.2809054047371901E-2</v>
      </c>
      <c r="R1118" s="64">
        <v>54</v>
      </c>
      <c r="S1118" s="64">
        <v>81</v>
      </c>
      <c r="T1118" s="64">
        <v>83</v>
      </c>
    </row>
    <row r="1119" spans="1:20" x14ac:dyDescent="0.25">
      <c r="A1119">
        <v>2024</v>
      </c>
      <c r="B1119">
        <v>873279</v>
      </c>
      <c r="C1119" t="s">
        <v>337</v>
      </c>
      <c r="D1119" t="s">
        <v>432</v>
      </c>
      <c r="E1119" t="s">
        <v>510</v>
      </c>
      <c r="F1119" t="s">
        <v>15</v>
      </c>
      <c r="G1119" s="23">
        <v>6</v>
      </c>
      <c r="H1119" s="23">
        <v>27</v>
      </c>
      <c r="I1119" s="23">
        <v>88</v>
      </c>
      <c r="J1119" s="1">
        <v>1708.7944</v>
      </c>
      <c r="K1119" s="1">
        <v>284.79906666666665</v>
      </c>
      <c r="L1119" s="62">
        <v>4.5</v>
      </c>
      <c r="M1119" s="62">
        <v>3.2592592592592591</v>
      </c>
      <c r="N1119" s="1">
        <v>55.794399999999897</v>
      </c>
      <c r="O1119" s="61">
        <v>3.2651324231867743E-2</v>
      </c>
      <c r="P1119" s="6">
        <v>-143.76560000000001</v>
      </c>
      <c r="Q1119" s="61">
        <v>-8.4132766352698729E-2</v>
      </c>
      <c r="R1119" s="64">
        <v>385</v>
      </c>
      <c r="S1119" s="64">
        <v>408</v>
      </c>
      <c r="T1119" s="64">
        <v>391</v>
      </c>
    </row>
    <row r="1120" spans="1:20" x14ac:dyDescent="0.25">
      <c r="A1120">
        <v>2024</v>
      </c>
      <c r="B1120">
        <v>873602</v>
      </c>
      <c r="C1120" t="s">
        <v>248</v>
      </c>
      <c r="D1120" t="s">
        <v>434</v>
      </c>
      <c r="E1120" t="s">
        <v>523</v>
      </c>
      <c r="F1120" t="s">
        <v>15</v>
      </c>
      <c r="G1120" s="23">
        <v>39</v>
      </c>
      <c r="H1120" s="23">
        <v>57</v>
      </c>
      <c r="I1120" s="23">
        <v>129</v>
      </c>
      <c r="J1120" s="1">
        <v>7976.5680000000002</v>
      </c>
      <c r="K1120" s="1">
        <v>204.52738461538462</v>
      </c>
      <c r="L1120" s="62">
        <v>1.4615384615384615</v>
      </c>
      <c r="M1120" s="62">
        <v>2.263157894736842</v>
      </c>
      <c r="N1120" s="1">
        <v>2548.8180000000002</v>
      </c>
      <c r="O1120" s="61">
        <v>0.31953817732137435</v>
      </c>
      <c r="P1120" s="6">
        <v>1277.1179999999999</v>
      </c>
      <c r="Q1120" s="61">
        <v>0.16010870840692387</v>
      </c>
      <c r="R1120" s="64">
        <v>267</v>
      </c>
      <c r="S1120" s="64">
        <v>231</v>
      </c>
      <c r="T1120" s="64">
        <v>237</v>
      </c>
    </row>
    <row r="1121" spans="1:20" x14ac:dyDescent="0.25">
      <c r="A1121">
        <v>2024</v>
      </c>
      <c r="B1121">
        <v>874423</v>
      </c>
      <c r="C1121" t="s">
        <v>249</v>
      </c>
      <c r="D1121" t="s">
        <v>431</v>
      </c>
      <c r="E1121" t="s">
        <v>524</v>
      </c>
      <c r="F1121" t="s">
        <v>15</v>
      </c>
      <c r="G1121" s="23">
        <v>45</v>
      </c>
      <c r="H1121" s="23">
        <v>105</v>
      </c>
      <c r="I1121" s="23">
        <v>354</v>
      </c>
      <c r="J1121" s="1">
        <v>18688.367999999999</v>
      </c>
      <c r="K1121" s="1">
        <v>415.29706666666664</v>
      </c>
      <c r="L1121" s="62">
        <v>2.3333333333333335</v>
      </c>
      <c r="M1121" s="62">
        <v>3.3714285714285714</v>
      </c>
      <c r="N1121" s="1">
        <v>6004.8680000000004</v>
      </c>
      <c r="O1121" s="61">
        <v>0.32131580456891695</v>
      </c>
      <c r="P1121" s="6">
        <v>4550.8280000000004</v>
      </c>
      <c r="Q1121" s="61">
        <v>0.24351125791187336</v>
      </c>
      <c r="R1121" s="64">
        <v>172</v>
      </c>
      <c r="S1121" s="64">
        <v>137</v>
      </c>
      <c r="T1121" s="64">
        <v>112</v>
      </c>
    </row>
    <row r="1122" spans="1:20" x14ac:dyDescent="0.25">
      <c r="A1122">
        <v>2024</v>
      </c>
      <c r="B1122">
        <v>875444</v>
      </c>
      <c r="C1122" t="s">
        <v>250</v>
      </c>
      <c r="D1122" t="s">
        <v>433</v>
      </c>
      <c r="E1122" t="s">
        <v>504</v>
      </c>
      <c r="F1122" t="s">
        <v>15</v>
      </c>
      <c r="G1122" s="23">
        <v>47</v>
      </c>
      <c r="H1122" s="23">
        <v>120</v>
      </c>
      <c r="I1122" s="23">
        <v>255</v>
      </c>
      <c r="J1122" s="1">
        <v>14285.96</v>
      </c>
      <c r="K1122" s="1">
        <v>303.95659574468084</v>
      </c>
      <c r="L1122" s="62">
        <v>2.5531914893617023</v>
      </c>
      <c r="M1122" s="62">
        <v>2.125</v>
      </c>
      <c r="N1122" s="1">
        <v>4438.71</v>
      </c>
      <c r="O1122" s="61">
        <v>0.31070435588507878</v>
      </c>
      <c r="P1122" s="6">
        <v>2804.36</v>
      </c>
      <c r="Q1122" s="61">
        <v>0.19630182360863396</v>
      </c>
      <c r="R1122" s="64">
        <v>190</v>
      </c>
      <c r="S1122" s="64">
        <v>169</v>
      </c>
      <c r="T1122" s="64">
        <v>150</v>
      </c>
    </row>
    <row r="1123" spans="1:20" x14ac:dyDescent="0.25">
      <c r="A1123">
        <v>2024</v>
      </c>
      <c r="B1123">
        <v>879102</v>
      </c>
      <c r="C1123" t="s">
        <v>454</v>
      </c>
      <c r="D1123" t="s">
        <v>435</v>
      </c>
      <c r="E1123" t="s">
        <v>529</v>
      </c>
      <c r="F1123" t="s">
        <v>15</v>
      </c>
      <c r="G1123" s="23">
        <v>60</v>
      </c>
      <c r="H1123" s="23">
        <v>244</v>
      </c>
      <c r="I1123" s="23">
        <v>1016</v>
      </c>
      <c r="J1123" s="1">
        <v>46565.8848</v>
      </c>
      <c r="K1123" s="1">
        <v>776.09807999999998</v>
      </c>
      <c r="L1123" s="62">
        <v>4.0666666666666664</v>
      </c>
      <c r="M1123" s="62">
        <v>4.1639344262295079</v>
      </c>
      <c r="N1123" s="1">
        <v>9307.3847999999998</v>
      </c>
      <c r="O1123" s="61">
        <v>0.19987561365955189</v>
      </c>
      <c r="P1123" s="6">
        <v>7182.9748</v>
      </c>
      <c r="Q1123" s="61">
        <v>0.15425401731011454</v>
      </c>
      <c r="R1123" s="64">
        <v>115</v>
      </c>
      <c r="S1123" s="64">
        <v>94</v>
      </c>
      <c r="T1123" s="64">
        <v>81</v>
      </c>
    </row>
    <row r="1124" spans="1:20" x14ac:dyDescent="0.25">
      <c r="A1124">
        <v>2024</v>
      </c>
      <c r="B1124">
        <v>883141</v>
      </c>
      <c r="C1124" t="s">
        <v>86</v>
      </c>
      <c r="D1124" t="s">
        <v>432</v>
      </c>
      <c r="E1124" t="s">
        <v>496</v>
      </c>
      <c r="F1124" t="s">
        <v>15</v>
      </c>
      <c r="G1124" s="23">
        <v>130</v>
      </c>
      <c r="H1124" s="23">
        <v>892</v>
      </c>
      <c r="I1124" s="23">
        <v>5205</v>
      </c>
      <c r="J1124" s="1">
        <v>217702.33</v>
      </c>
      <c r="K1124" s="1">
        <v>1674.6333076923077</v>
      </c>
      <c r="L1124" s="62">
        <v>6.8615384615384611</v>
      </c>
      <c r="M1124" s="62">
        <v>5.8352017937219731</v>
      </c>
      <c r="N1124" s="1">
        <v>33208.83</v>
      </c>
      <c r="O1124" s="61">
        <v>0.15254237288135594</v>
      </c>
      <c r="P1124" s="6">
        <v>28599.96</v>
      </c>
      <c r="Q1124" s="61">
        <v>0.13137185991532566</v>
      </c>
      <c r="R1124" s="64">
        <v>22</v>
      </c>
      <c r="S1124" s="64">
        <v>15</v>
      </c>
      <c r="T1124" s="64">
        <v>12</v>
      </c>
    </row>
    <row r="1125" spans="1:20" x14ac:dyDescent="0.25">
      <c r="A1125">
        <v>2024</v>
      </c>
      <c r="B1125">
        <v>886262</v>
      </c>
      <c r="C1125" t="s">
        <v>252</v>
      </c>
      <c r="D1125" t="s">
        <v>434</v>
      </c>
      <c r="E1125" t="s">
        <v>523</v>
      </c>
      <c r="F1125" t="s">
        <v>15</v>
      </c>
      <c r="G1125" s="23">
        <v>16</v>
      </c>
      <c r="H1125" s="23">
        <v>29</v>
      </c>
      <c r="I1125" s="23">
        <v>65</v>
      </c>
      <c r="J1125" s="1">
        <v>4219.4799999999996</v>
      </c>
      <c r="K1125" s="1">
        <v>263.71749999999997</v>
      </c>
      <c r="L1125" s="62">
        <v>1.8125</v>
      </c>
      <c r="M1125" s="62">
        <v>2.2413793103448274</v>
      </c>
      <c r="N1125" s="1">
        <v>1532.48</v>
      </c>
      <c r="O1125" s="61">
        <v>0.3631916729075621</v>
      </c>
      <c r="P1125" s="6">
        <v>1004.58</v>
      </c>
      <c r="Q1125" s="61">
        <v>0.23808146975456695</v>
      </c>
      <c r="R1125" s="64">
        <v>335</v>
      </c>
      <c r="S1125" s="64">
        <v>295</v>
      </c>
      <c r="T1125" s="64">
        <v>263</v>
      </c>
    </row>
    <row r="1126" spans="1:20" x14ac:dyDescent="0.25">
      <c r="A1126">
        <v>2024</v>
      </c>
      <c r="B1126">
        <v>888162</v>
      </c>
      <c r="C1126" t="s">
        <v>399</v>
      </c>
      <c r="D1126" t="s">
        <v>431</v>
      </c>
      <c r="E1126" t="s">
        <v>516</v>
      </c>
      <c r="F1126" t="s">
        <v>15</v>
      </c>
      <c r="G1126" s="23">
        <v>17</v>
      </c>
      <c r="H1126" s="23">
        <v>56</v>
      </c>
      <c r="I1126" s="23">
        <v>135</v>
      </c>
      <c r="J1126" s="1">
        <v>6558.3609999999999</v>
      </c>
      <c r="K1126" s="1">
        <v>385.7859411764706</v>
      </c>
      <c r="L1126" s="62">
        <v>3.2941176470588234</v>
      </c>
      <c r="M1126" s="62">
        <v>2.4107142857142856</v>
      </c>
      <c r="N1126" s="1">
        <v>1787.1110000000001</v>
      </c>
      <c r="O1126" s="61">
        <v>0.27249353916321473</v>
      </c>
      <c r="P1126" s="6">
        <v>1222.0709999999999</v>
      </c>
      <c r="Q1126" s="61">
        <v>0.18633786703720639</v>
      </c>
      <c r="R1126" s="64">
        <v>292</v>
      </c>
      <c r="S1126" s="64">
        <v>279</v>
      </c>
      <c r="T1126" s="64">
        <v>241</v>
      </c>
    </row>
    <row r="1127" spans="1:20" x14ac:dyDescent="0.25">
      <c r="A1127">
        <v>2024</v>
      </c>
      <c r="B1127">
        <v>888177</v>
      </c>
      <c r="C1127" t="s">
        <v>253</v>
      </c>
      <c r="D1127" t="s">
        <v>431</v>
      </c>
      <c r="E1127" t="s">
        <v>524</v>
      </c>
      <c r="F1127" t="s">
        <v>15</v>
      </c>
      <c r="G1127" s="23">
        <v>18</v>
      </c>
      <c r="H1127" s="23">
        <v>37</v>
      </c>
      <c r="I1127" s="23">
        <v>82</v>
      </c>
      <c r="J1127" s="1">
        <v>4092.1439999999998</v>
      </c>
      <c r="K1127" s="1">
        <v>227.34133333333332</v>
      </c>
      <c r="L1127" s="62">
        <v>2.0555555555555554</v>
      </c>
      <c r="M1127" s="62">
        <v>2.2162162162162162</v>
      </c>
      <c r="N1127" s="1">
        <v>1263.894</v>
      </c>
      <c r="O1127" s="61">
        <v>0.30885863254079038</v>
      </c>
      <c r="P1127" s="6">
        <v>686.89400000000001</v>
      </c>
      <c r="Q1127" s="61">
        <v>0.16785675186405954</v>
      </c>
      <c r="R1127" s="64">
        <v>339</v>
      </c>
      <c r="S1127" s="64">
        <v>312</v>
      </c>
      <c r="T1127" s="64">
        <v>294</v>
      </c>
    </row>
    <row r="1128" spans="1:20" x14ac:dyDescent="0.25">
      <c r="A1128">
        <v>2024</v>
      </c>
      <c r="B1128">
        <v>892554</v>
      </c>
      <c r="C1128" t="s">
        <v>254</v>
      </c>
      <c r="D1128" t="s">
        <v>430</v>
      </c>
      <c r="E1128" t="s">
        <v>518</v>
      </c>
      <c r="F1128" t="s">
        <v>15</v>
      </c>
      <c r="G1128" s="23">
        <v>5</v>
      </c>
      <c r="H1128" s="23">
        <v>21</v>
      </c>
      <c r="I1128" s="23">
        <v>87</v>
      </c>
      <c r="J1128" s="1">
        <v>5478.5039999999999</v>
      </c>
      <c r="K1128" s="1">
        <v>1095.7008000000001</v>
      </c>
      <c r="L1128" s="62">
        <v>4.2</v>
      </c>
      <c r="M1128" s="62">
        <v>4.1428571428571432</v>
      </c>
      <c r="N1128" s="1">
        <v>984.00400000000002</v>
      </c>
      <c r="O1128" s="61">
        <v>0.17961180643474936</v>
      </c>
      <c r="P1128" s="6">
        <v>807.00400000000002</v>
      </c>
      <c r="Q1128" s="61">
        <v>0.14730371648902693</v>
      </c>
      <c r="R1128" s="64">
        <v>305</v>
      </c>
      <c r="S1128" s="64">
        <v>336</v>
      </c>
      <c r="T1128" s="64">
        <v>283</v>
      </c>
    </row>
    <row r="1129" spans="1:20" x14ac:dyDescent="0.25">
      <c r="A1129">
        <v>2024</v>
      </c>
      <c r="B1129">
        <v>892687</v>
      </c>
      <c r="C1129" t="s">
        <v>255</v>
      </c>
      <c r="D1129" t="s">
        <v>431</v>
      </c>
      <c r="E1129" t="s">
        <v>515</v>
      </c>
      <c r="F1129" t="s">
        <v>15</v>
      </c>
      <c r="G1129" s="23">
        <v>48</v>
      </c>
      <c r="H1129" s="23">
        <v>125</v>
      </c>
      <c r="I1129" s="23">
        <v>314</v>
      </c>
      <c r="J1129" s="1">
        <v>17049.488000000001</v>
      </c>
      <c r="K1129" s="1">
        <v>355.19766666666669</v>
      </c>
      <c r="L1129" s="62">
        <v>2.6041666666666665</v>
      </c>
      <c r="M1129" s="62">
        <v>2.512</v>
      </c>
      <c r="N1129" s="1">
        <v>5052.2380000000003</v>
      </c>
      <c r="O1129" s="61">
        <v>0.29632784280677521</v>
      </c>
      <c r="P1129" s="6">
        <v>3488.6779999999999</v>
      </c>
      <c r="Q1129" s="61">
        <v>0.20462069007585446</v>
      </c>
      <c r="R1129" s="64">
        <v>179</v>
      </c>
      <c r="S1129" s="64">
        <v>156</v>
      </c>
      <c r="T1129" s="64">
        <v>135</v>
      </c>
    </row>
    <row r="1130" spans="1:20" x14ac:dyDescent="0.25">
      <c r="A1130">
        <v>2024</v>
      </c>
      <c r="B1130">
        <v>901914</v>
      </c>
      <c r="C1130" t="s">
        <v>439</v>
      </c>
      <c r="D1130" t="s">
        <v>435</v>
      </c>
      <c r="E1130" t="s">
        <v>529</v>
      </c>
      <c r="F1130" t="s">
        <v>15</v>
      </c>
      <c r="G1130" s="23">
        <v>23</v>
      </c>
      <c r="H1130" s="23">
        <v>65</v>
      </c>
      <c r="I1130" s="23">
        <v>172</v>
      </c>
      <c r="J1130" s="1">
        <v>8732.1299999999992</v>
      </c>
      <c r="K1130" s="1">
        <v>379.6578260869565</v>
      </c>
      <c r="L1130" s="62">
        <v>2.8260869565217392</v>
      </c>
      <c r="M1130" s="62">
        <v>2.6461538461538461</v>
      </c>
      <c r="N1130" s="1">
        <v>2116.88</v>
      </c>
      <c r="O1130" s="61">
        <v>0.24242424242424246</v>
      </c>
      <c r="P1130" s="6">
        <v>1332.95</v>
      </c>
      <c r="Q1130" s="61">
        <v>0.15264889551575619</v>
      </c>
      <c r="R1130" s="64">
        <v>255</v>
      </c>
      <c r="S1130" s="64">
        <v>258</v>
      </c>
      <c r="T1130" s="64">
        <v>233</v>
      </c>
    </row>
    <row r="1131" spans="1:20" x14ac:dyDescent="0.25">
      <c r="A1131">
        <v>2024</v>
      </c>
      <c r="B1131">
        <v>903026</v>
      </c>
      <c r="C1131" t="s">
        <v>460</v>
      </c>
      <c r="D1131" t="s">
        <v>434</v>
      </c>
      <c r="E1131" t="s">
        <v>513</v>
      </c>
      <c r="F1131" t="s">
        <v>15</v>
      </c>
      <c r="G1131" s="23">
        <v>142</v>
      </c>
      <c r="H1131" s="23">
        <v>440</v>
      </c>
      <c r="I1131" s="23">
        <v>2221</v>
      </c>
      <c r="J1131" s="1">
        <v>98588.07</v>
      </c>
      <c r="K1131" s="1">
        <v>694.28218309859164</v>
      </c>
      <c r="L1131" s="62">
        <v>3.0985915492957745</v>
      </c>
      <c r="M1131" s="62">
        <v>5.0477272727272728</v>
      </c>
      <c r="N1131" s="1">
        <v>7302.8200000000097</v>
      </c>
      <c r="O1131" s="61">
        <v>7.4074074074074167E-2</v>
      </c>
      <c r="P1131" s="6">
        <v>2423.0900000000101</v>
      </c>
      <c r="Q1131" s="61">
        <v>2.4577923069190929E-2</v>
      </c>
      <c r="R1131" s="64">
        <v>63</v>
      </c>
      <c r="S1131" s="64">
        <v>123</v>
      </c>
      <c r="T1131" s="64">
        <v>166</v>
      </c>
    </row>
    <row r="1132" spans="1:20" x14ac:dyDescent="0.25">
      <c r="A1132">
        <v>2024</v>
      </c>
      <c r="B1132">
        <v>903842</v>
      </c>
      <c r="C1132" t="s">
        <v>257</v>
      </c>
      <c r="D1132" t="s">
        <v>434</v>
      </c>
      <c r="E1132" t="s">
        <v>499</v>
      </c>
      <c r="F1132" t="s">
        <v>15</v>
      </c>
      <c r="G1132" s="23">
        <v>72</v>
      </c>
      <c r="H1132" s="23">
        <v>272</v>
      </c>
      <c r="I1132" s="23">
        <v>1218</v>
      </c>
      <c r="J1132" s="1">
        <v>57960.590400000001</v>
      </c>
      <c r="K1132" s="1">
        <v>805.00819999999999</v>
      </c>
      <c r="L1132" s="62">
        <v>3.7777777777777777</v>
      </c>
      <c r="M1132" s="62">
        <v>4.4779411764705879</v>
      </c>
      <c r="N1132" s="1">
        <v>13526.590399999999</v>
      </c>
      <c r="O1132" s="61">
        <v>0.23337564898234714</v>
      </c>
      <c r="P1132" s="6">
        <v>11001.090399999999</v>
      </c>
      <c r="Q1132" s="61">
        <v>0.18980293892934533</v>
      </c>
      <c r="R1132" s="64">
        <v>103</v>
      </c>
      <c r="S1132" s="64">
        <v>69</v>
      </c>
      <c r="T1132" s="64">
        <v>55</v>
      </c>
    </row>
    <row r="1133" spans="1:20" x14ac:dyDescent="0.25">
      <c r="A1133">
        <v>2024</v>
      </c>
      <c r="B1133">
        <v>906206</v>
      </c>
      <c r="C1133" t="s">
        <v>258</v>
      </c>
      <c r="D1133" t="s">
        <v>434</v>
      </c>
      <c r="E1133" t="s">
        <v>508</v>
      </c>
      <c r="F1133" t="s">
        <v>15</v>
      </c>
      <c r="G1133" s="23">
        <v>66</v>
      </c>
      <c r="H1133" s="23">
        <v>120</v>
      </c>
      <c r="I1133" s="23">
        <v>436</v>
      </c>
      <c r="J1133" s="1">
        <v>22194.553599999999</v>
      </c>
      <c r="K1133" s="1">
        <v>336.28111515151517</v>
      </c>
      <c r="L1133" s="62">
        <v>1.8181818181818181</v>
      </c>
      <c r="M1133" s="62">
        <v>3.6333333333333333</v>
      </c>
      <c r="N1133" s="1">
        <v>5364.8036000000002</v>
      </c>
      <c r="O1133" s="61">
        <v>0.2417171210868598</v>
      </c>
      <c r="P1133" s="6">
        <v>3186.8036000000002</v>
      </c>
      <c r="Q1133" s="61">
        <v>0.14358493788313906</v>
      </c>
      <c r="R1133" s="64">
        <v>158</v>
      </c>
      <c r="S1133" s="64">
        <v>150</v>
      </c>
      <c r="T1133" s="64">
        <v>142</v>
      </c>
    </row>
    <row r="1134" spans="1:20" x14ac:dyDescent="0.25">
      <c r="A1134">
        <v>2024</v>
      </c>
      <c r="B1134">
        <v>910039</v>
      </c>
      <c r="C1134" t="s">
        <v>259</v>
      </c>
      <c r="D1134" t="s">
        <v>433</v>
      </c>
      <c r="E1134" t="s">
        <v>504</v>
      </c>
      <c r="F1134" t="s">
        <v>15</v>
      </c>
      <c r="G1134" s="23">
        <v>30</v>
      </c>
      <c r="H1134" s="23">
        <v>73</v>
      </c>
      <c r="I1134" s="23">
        <v>188</v>
      </c>
      <c r="J1134" s="1">
        <v>10682.495999999999</v>
      </c>
      <c r="K1134" s="1">
        <v>356.08319999999998</v>
      </c>
      <c r="L1134" s="62">
        <v>2.4333333333333331</v>
      </c>
      <c r="M1134" s="62">
        <v>2.5753424657534247</v>
      </c>
      <c r="N1134" s="1">
        <v>3492.7460000000001</v>
      </c>
      <c r="O1134" s="61">
        <v>0.32695972926177558</v>
      </c>
      <c r="P1134" s="6">
        <v>2452.4459999999999</v>
      </c>
      <c r="Q1134" s="61">
        <v>0.22957612153564111</v>
      </c>
      <c r="R1134" s="64">
        <v>221</v>
      </c>
      <c r="S1134" s="64">
        <v>187</v>
      </c>
      <c r="T1134" s="64">
        <v>163</v>
      </c>
    </row>
    <row r="1135" spans="1:20" x14ac:dyDescent="0.25">
      <c r="A1135">
        <v>2024</v>
      </c>
      <c r="B1135">
        <v>911084</v>
      </c>
      <c r="C1135" t="s">
        <v>260</v>
      </c>
      <c r="D1135" t="s">
        <v>435</v>
      </c>
      <c r="E1135" t="s">
        <v>505</v>
      </c>
      <c r="F1135" t="s">
        <v>15</v>
      </c>
      <c r="G1135" s="23">
        <v>23</v>
      </c>
      <c r="H1135" s="23">
        <v>66</v>
      </c>
      <c r="I1135" s="23">
        <v>216</v>
      </c>
      <c r="J1135" s="1">
        <v>11263.5648</v>
      </c>
      <c r="K1135" s="1">
        <v>489.72020869565216</v>
      </c>
      <c r="L1135" s="62">
        <v>2.8695652173913042</v>
      </c>
      <c r="M1135" s="62">
        <v>3.2727272727272729</v>
      </c>
      <c r="N1135" s="1">
        <v>2101.3148000000001</v>
      </c>
      <c r="O1135" s="61">
        <v>0.18655859288881615</v>
      </c>
      <c r="P1135" s="6">
        <v>1315.7148</v>
      </c>
      <c r="Q1135" s="61">
        <v>0.11681157993604298</v>
      </c>
      <c r="R1135" s="64">
        <v>216</v>
      </c>
      <c r="S1135" s="64">
        <v>259</v>
      </c>
      <c r="T1135" s="64">
        <v>234</v>
      </c>
    </row>
    <row r="1136" spans="1:20" x14ac:dyDescent="0.25">
      <c r="A1136">
        <v>2024</v>
      </c>
      <c r="B1136">
        <v>913384</v>
      </c>
      <c r="C1136" t="s">
        <v>261</v>
      </c>
      <c r="D1136" t="s">
        <v>430</v>
      </c>
      <c r="E1136" t="s">
        <v>518</v>
      </c>
      <c r="F1136" t="s">
        <v>4</v>
      </c>
      <c r="G1136" s="23">
        <v>117</v>
      </c>
      <c r="H1136" s="23">
        <v>379</v>
      </c>
      <c r="I1136" s="23">
        <v>1456</v>
      </c>
      <c r="J1136" s="1">
        <v>73802.751999999993</v>
      </c>
      <c r="K1136" s="1">
        <v>630.79275213675203</v>
      </c>
      <c r="L1136" s="62">
        <v>3.2393162393162394</v>
      </c>
      <c r="M1136" s="62">
        <v>3.841688654353562</v>
      </c>
      <c r="N1136" s="1">
        <v>22741.502</v>
      </c>
      <c r="O1136" s="61">
        <v>0.30813894311149809</v>
      </c>
      <c r="P1136" s="6">
        <v>18702.691999999999</v>
      </c>
      <c r="Q1136" s="61">
        <v>0.25341456101799564</v>
      </c>
      <c r="R1136" s="64">
        <v>83</v>
      </c>
      <c r="S1136" s="64">
        <v>32</v>
      </c>
      <c r="T1136" s="64">
        <v>21</v>
      </c>
    </row>
    <row r="1137" spans="1:20" x14ac:dyDescent="0.25">
      <c r="A1137">
        <v>2024</v>
      </c>
      <c r="B1137">
        <v>915339</v>
      </c>
      <c r="C1137" t="s">
        <v>457</v>
      </c>
      <c r="D1137" t="s">
        <v>433</v>
      </c>
      <c r="E1137" t="s">
        <v>519</v>
      </c>
      <c r="F1137" t="s">
        <v>15</v>
      </c>
      <c r="G1137" s="23">
        <v>16</v>
      </c>
      <c r="H1137" s="23">
        <v>34</v>
      </c>
      <c r="I1137" s="23">
        <v>106</v>
      </c>
      <c r="J1137" s="1">
        <v>4465.5519999999997</v>
      </c>
      <c r="K1137" s="1">
        <v>279.09699999999998</v>
      </c>
      <c r="L1137" s="62">
        <v>2.125</v>
      </c>
      <c r="M1137" s="62">
        <v>3.1176470588235294</v>
      </c>
      <c r="N1137" s="1">
        <v>1578.0519999999999</v>
      </c>
      <c r="O1137" s="61">
        <v>0.35338341150209424</v>
      </c>
      <c r="P1137" s="6">
        <v>1028.652</v>
      </c>
      <c r="Q1137" s="61">
        <v>0.23035270891482176</v>
      </c>
      <c r="R1137" s="64">
        <v>328</v>
      </c>
      <c r="S1137" s="64">
        <v>292</v>
      </c>
      <c r="T1137" s="64">
        <v>258</v>
      </c>
    </row>
    <row r="1138" spans="1:20" x14ac:dyDescent="0.25">
      <c r="A1138">
        <v>2024</v>
      </c>
      <c r="B1138">
        <v>915359</v>
      </c>
      <c r="C1138" t="s">
        <v>47</v>
      </c>
      <c r="D1138" t="s">
        <v>430</v>
      </c>
      <c r="E1138" t="s">
        <v>514</v>
      </c>
      <c r="F1138" t="s">
        <v>15</v>
      </c>
      <c r="G1138" s="23">
        <v>197</v>
      </c>
      <c r="H1138" s="23">
        <v>598</v>
      </c>
      <c r="I1138" s="23">
        <v>3568</v>
      </c>
      <c r="J1138" s="1">
        <v>137462.5056</v>
      </c>
      <c r="K1138" s="1">
        <v>697.77921624365479</v>
      </c>
      <c r="L1138" s="62">
        <v>3.0355329949238579</v>
      </c>
      <c r="M1138" s="62">
        <v>5.9665551839464879</v>
      </c>
      <c r="N1138" s="1">
        <v>6527.0056000000104</v>
      </c>
      <c r="O1138" s="61">
        <v>4.748207936055554E-2</v>
      </c>
      <c r="P1138" s="6">
        <v>-226.79439999998601</v>
      </c>
      <c r="Q1138" s="61">
        <v>-1.6498637138183084E-3</v>
      </c>
      <c r="R1138" s="64">
        <v>42</v>
      </c>
      <c r="S1138" s="64">
        <v>132</v>
      </c>
      <c r="T1138" s="64">
        <v>397</v>
      </c>
    </row>
    <row r="1139" spans="1:20" x14ac:dyDescent="0.25">
      <c r="A1139">
        <v>2024</v>
      </c>
      <c r="B1139">
        <v>916061</v>
      </c>
      <c r="C1139" t="s">
        <v>262</v>
      </c>
      <c r="D1139" t="s">
        <v>432</v>
      </c>
      <c r="E1139" t="s">
        <v>498</v>
      </c>
      <c r="F1139" t="s">
        <v>15</v>
      </c>
      <c r="G1139" s="23">
        <v>25</v>
      </c>
      <c r="H1139" s="23">
        <v>34</v>
      </c>
      <c r="I1139" s="23">
        <v>108</v>
      </c>
      <c r="J1139" s="1">
        <v>6016.2623999999996</v>
      </c>
      <c r="K1139" s="1">
        <v>240.65049599999998</v>
      </c>
      <c r="L1139" s="62">
        <v>1.36</v>
      </c>
      <c r="M1139" s="62">
        <v>3.1764705882352939</v>
      </c>
      <c r="N1139" s="1">
        <v>1100.0124000000001</v>
      </c>
      <c r="O1139" s="61">
        <v>0.1828398309222683</v>
      </c>
      <c r="P1139" s="6">
        <v>341.01240000000001</v>
      </c>
      <c r="Q1139" s="61">
        <v>5.6681769731320233E-2</v>
      </c>
      <c r="R1139" s="64">
        <v>298</v>
      </c>
      <c r="S1139" s="64">
        <v>327</v>
      </c>
      <c r="T1139" s="64">
        <v>331</v>
      </c>
    </row>
    <row r="1140" spans="1:20" x14ac:dyDescent="0.25">
      <c r="A1140">
        <v>2024</v>
      </c>
      <c r="B1140">
        <v>917647</v>
      </c>
      <c r="C1140" t="s">
        <v>358</v>
      </c>
      <c r="D1140" t="s">
        <v>430</v>
      </c>
      <c r="E1140" t="s">
        <v>518</v>
      </c>
      <c r="F1140" t="s">
        <v>15</v>
      </c>
      <c r="G1140" s="23">
        <v>23</v>
      </c>
      <c r="H1140" s="23">
        <v>46</v>
      </c>
      <c r="I1140" s="23">
        <v>91</v>
      </c>
      <c r="J1140" s="1">
        <v>5104.0720000000001</v>
      </c>
      <c r="K1140" s="1">
        <v>221.91617391304348</v>
      </c>
      <c r="L1140" s="62">
        <v>2</v>
      </c>
      <c r="M1140" s="62">
        <v>1.9782608695652173</v>
      </c>
      <c r="N1140" s="1">
        <v>1428.3219999999999</v>
      </c>
      <c r="O1140" s="61">
        <v>0.27983970445557976</v>
      </c>
      <c r="P1140" s="6">
        <v>665.27200000000005</v>
      </c>
      <c r="Q1140" s="61">
        <v>0.13034142151599742</v>
      </c>
      <c r="R1140" s="64">
        <v>315</v>
      </c>
      <c r="S1140" s="64">
        <v>303</v>
      </c>
      <c r="T1140" s="64">
        <v>297</v>
      </c>
    </row>
    <row r="1141" spans="1:20" x14ac:dyDescent="0.25">
      <c r="A1141">
        <v>2024</v>
      </c>
      <c r="B1141">
        <v>921547</v>
      </c>
      <c r="C1141" t="s">
        <v>283</v>
      </c>
      <c r="D1141" t="s">
        <v>432</v>
      </c>
      <c r="E1141" t="s">
        <v>497</v>
      </c>
      <c r="F1141" t="s">
        <v>15</v>
      </c>
      <c r="G1141" s="23">
        <v>61</v>
      </c>
      <c r="H1141" s="23">
        <v>513</v>
      </c>
      <c r="I1141" s="23">
        <v>2496</v>
      </c>
      <c r="J1141" s="1">
        <v>120618.75</v>
      </c>
      <c r="K1141" s="1">
        <v>1977.3565573770493</v>
      </c>
      <c r="L1141" s="62">
        <v>8.4098360655737707</v>
      </c>
      <c r="M1141" s="62">
        <v>4.8654970760233915</v>
      </c>
      <c r="N1141" s="1">
        <v>34462.5</v>
      </c>
      <c r="O1141" s="61">
        <v>0.2857142857142857</v>
      </c>
      <c r="P1141" s="6">
        <v>32217.31</v>
      </c>
      <c r="Q1141" s="61">
        <v>0.26710034716824704</v>
      </c>
      <c r="R1141" s="64">
        <v>49</v>
      </c>
      <c r="S1141" s="64">
        <v>13</v>
      </c>
      <c r="T1141" s="64">
        <v>7</v>
      </c>
    </row>
    <row r="1142" spans="1:20" x14ac:dyDescent="0.25">
      <c r="A1142">
        <v>2024</v>
      </c>
      <c r="B1142">
        <v>923218</v>
      </c>
      <c r="C1142" t="s">
        <v>263</v>
      </c>
      <c r="D1142" t="s">
        <v>433</v>
      </c>
      <c r="E1142" t="s">
        <v>504</v>
      </c>
      <c r="F1142" t="s">
        <v>15</v>
      </c>
      <c r="G1142" s="23">
        <v>21</v>
      </c>
      <c r="H1142" s="23">
        <v>43</v>
      </c>
      <c r="I1142" s="23">
        <v>142</v>
      </c>
      <c r="J1142" s="1">
        <v>7244.4639999999999</v>
      </c>
      <c r="K1142" s="1">
        <v>344.9744761904762</v>
      </c>
      <c r="L1142" s="62">
        <v>2.0476190476190474</v>
      </c>
      <c r="M1142" s="62">
        <v>3.3023255813953489</v>
      </c>
      <c r="N1142" s="1">
        <v>2293.7139999999999</v>
      </c>
      <c r="O1142" s="61">
        <v>0.31661610852093403</v>
      </c>
      <c r="P1142" s="6">
        <v>1574.414</v>
      </c>
      <c r="Q1142" s="61">
        <v>0.21732649924135175</v>
      </c>
      <c r="R1142" s="64">
        <v>284</v>
      </c>
      <c r="S1142" s="64">
        <v>244</v>
      </c>
      <c r="T1142" s="64">
        <v>209</v>
      </c>
    </row>
    <row r="1143" spans="1:20" x14ac:dyDescent="0.25">
      <c r="A1143">
        <v>2024</v>
      </c>
      <c r="B1143">
        <v>925350</v>
      </c>
      <c r="C1143" t="s">
        <v>173</v>
      </c>
      <c r="D1143" t="s">
        <v>434</v>
      </c>
      <c r="E1143" t="s">
        <v>499</v>
      </c>
      <c r="F1143" t="s">
        <v>4</v>
      </c>
      <c r="G1143" s="23">
        <v>452</v>
      </c>
      <c r="H1143" s="23">
        <v>1059</v>
      </c>
      <c r="I1143" s="23">
        <v>4416</v>
      </c>
      <c r="J1143" s="1">
        <v>198169.8</v>
      </c>
      <c r="K1143" s="1">
        <v>438.42876106194689</v>
      </c>
      <c r="L1143" s="62">
        <v>2.3429203539823007</v>
      </c>
      <c r="M1143" s="62">
        <v>4.1699716713881019</v>
      </c>
      <c r="N1143" s="1">
        <v>33028.300000000003</v>
      </c>
      <c r="O1143" s="61">
        <v>0.16666666666666669</v>
      </c>
      <c r="P1143" s="6">
        <v>18410.2</v>
      </c>
      <c r="Q1143" s="61">
        <v>9.2901138316736465E-2</v>
      </c>
      <c r="R1143" s="64">
        <v>25</v>
      </c>
      <c r="S1143" s="64">
        <v>16</v>
      </c>
      <c r="T1143" s="64">
        <v>22</v>
      </c>
    </row>
    <row r="1144" spans="1:20" x14ac:dyDescent="0.25">
      <c r="A1144">
        <v>2024</v>
      </c>
      <c r="B1144">
        <v>927217</v>
      </c>
      <c r="C1144" t="s">
        <v>264</v>
      </c>
      <c r="D1144" t="s">
        <v>432</v>
      </c>
      <c r="E1144" t="s">
        <v>510</v>
      </c>
      <c r="F1144" t="s">
        <v>15</v>
      </c>
      <c r="G1144" s="23">
        <v>7</v>
      </c>
      <c r="H1144" s="23">
        <v>14</v>
      </c>
      <c r="I1144" s="23">
        <v>35</v>
      </c>
      <c r="J1144" s="1">
        <v>2598.8850000000002</v>
      </c>
      <c r="K1144" s="1">
        <v>371.26928571428573</v>
      </c>
      <c r="L1144" s="62">
        <v>2</v>
      </c>
      <c r="M1144" s="62">
        <v>2.5</v>
      </c>
      <c r="N1144" s="1">
        <v>976.38499999999999</v>
      </c>
      <c r="O1144" s="61">
        <v>0.37569380715191319</v>
      </c>
      <c r="P1144" s="6">
        <v>759.38499999999999</v>
      </c>
      <c r="Q1144" s="61">
        <v>0.29219646117469605</v>
      </c>
      <c r="R1144" s="64">
        <v>374</v>
      </c>
      <c r="S1144" s="64">
        <v>337</v>
      </c>
      <c r="T1144" s="64">
        <v>287</v>
      </c>
    </row>
    <row r="1145" spans="1:20" x14ac:dyDescent="0.25">
      <c r="A1145">
        <v>2024</v>
      </c>
      <c r="B1145">
        <v>934743</v>
      </c>
      <c r="C1145" t="s">
        <v>265</v>
      </c>
      <c r="D1145" t="s">
        <v>431</v>
      </c>
      <c r="E1145" t="s">
        <v>515</v>
      </c>
      <c r="F1145" t="s">
        <v>15</v>
      </c>
      <c r="G1145" s="23">
        <v>26</v>
      </c>
      <c r="H1145" s="23">
        <v>67</v>
      </c>
      <c r="I1145" s="23">
        <v>254</v>
      </c>
      <c r="J1145" s="1">
        <v>15025.168</v>
      </c>
      <c r="K1145" s="1">
        <v>577.89107692307687</v>
      </c>
      <c r="L1145" s="62">
        <v>2.5769230769230771</v>
      </c>
      <c r="M1145" s="62">
        <v>3.7910447761194028</v>
      </c>
      <c r="N1145" s="1">
        <v>3840.9180000000001</v>
      </c>
      <c r="O1145" s="61">
        <v>0.25563228311324043</v>
      </c>
      <c r="P1145" s="6">
        <v>2994.3980000000001</v>
      </c>
      <c r="Q1145" s="61">
        <v>0.19929214768180964</v>
      </c>
      <c r="R1145" s="64">
        <v>187</v>
      </c>
      <c r="S1145" s="64">
        <v>179</v>
      </c>
      <c r="T1145" s="64">
        <v>144</v>
      </c>
    </row>
    <row r="1146" spans="1:20" x14ac:dyDescent="0.25">
      <c r="A1146">
        <v>2024</v>
      </c>
      <c r="B1146">
        <v>940550</v>
      </c>
      <c r="C1146" t="s">
        <v>267</v>
      </c>
      <c r="D1146" t="s">
        <v>435</v>
      </c>
      <c r="E1146" t="s">
        <v>521</v>
      </c>
      <c r="F1146" t="s">
        <v>15</v>
      </c>
      <c r="G1146" s="23">
        <v>48</v>
      </c>
      <c r="H1146" s="23">
        <v>91</v>
      </c>
      <c r="I1146" s="23">
        <v>334</v>
      </c>
      <c r="J1146" s="1">
        <v>15525.9</v>
      </c>
      <c r="K1146" s="1">
        <v>323.45625000000001</v>
      </c>
      <c r="L1146" s="62">
        <v>1.8958333333333333</v>
      </c>
      <c r="M1146" s="62">
        <v>3.6703296703296702</v>
      </c>
      <c r="N1146" s="1">
        <v>2587.65</v>
      </c>
      <c r="O1146" s="61">
        <v>0.16666666666666669</v>
      </c>
      <c r="P1146" s="6">
        <v>1000.12</v>
      </c>
      <c r="Q1146" s="61">
        <v>6.4416233519473912E-2</v>
      </c>
      <c r="R1146" s="64">
        <v>184</v>
      </c>
      <c r="S1146" s="64">
        <v>228</v>
      </c>
      <c r="T1146" s="64">
        <v>265</v>
      </c>
    </row>
    <row r="1147" spans="1:20" x14ac:dyDescent="0.25">
      <c r="A1147">
        <v>2024</v>
      </c>
      <c r="B1147">
        <v>944227</v>
      </c>
      <c r="C1147" t="s">
        <v>402</v>
      </c>
      <c r="D1147" t="s">
        <v>433</v>
      </c>
      <c r="E1147" t="s">
        <v>519</v>
      </c>
      <c r="F1147" t="s">
        <v>15</v>
      </c>
      <c r="G1147" s="23">
        <v>47</v>
      </c>
      <c r="H1147" s="23">
        <v>65</v>
      </c>
      <c r="I1147" s="23">
        <v>206</v>
      </c>
      <c r="J1147" s="1">
        <v>13107.951999999999</v>
      </c>
      <c r="K1147" s="1">
        <v>278.89259574468082</v>
      </c>
      <c r="L1147" s="62">
        <v>1.3829787234042554</v>
      </c>
      <c r="M1147" s="62">
        <v>3.1692307692307691</v>
      </c>
      <c r="N1147" s="1">
        <v>4028.4520000000002</v>
      </c>
      <c r="O1147" s="61">
        <v>0.30732886418870015</v>
      </c>
      <c r="P1147" s="6">
        <v>2452.9520000000002</v>
      </c>
      <c r="Q1147" s="61">
        <v>0.18713464925718376</v>
      </c>
      <c r="R1147" s="64">
        <v>196</v>
      </c>
      <c r="S1147" s="64">
        <v>174</v>
      </c>
      <c r="T1147" s="64">
        <v>162</v>
      </c>
    </row>
    <row r="1148" spans="1:20" x14ac:dyDescent="0.25">
      <c r="A1148">
        <v>2024</v>
      </c>
      <c r="B1148">
        <v>946372</v>
      </c>
      <c r="C1148" t="s">
        <v>268</v>
      </c>
      <c r="D1148" t="s">
        <v>433</v>
      </c>
      <c r="E1148" t="s">
        <v>503</v>
      </c>
      <c r="F1148" t="s">
        <v>15</v>
      </c>
      <c r="G1148" s="23">
        <v>22</v>
      </c>
      <c r="H1148" s="23">
        <v>34</v>
      </c>
      <c r="I1148" s="23">
        <v>97</v>
      </c>
      <c r="J1148" s="1">
        <v>3564.6</v>
      </c>
      <c r="K1148" s="1">
        <v>162.02727272727273</v>
      </c>
      <c r="L1148" s="62">
        <v>1.5454545454545454</v>
      </c>
      <c r="M1148" s="62">
        <v>2.8529411764705883</v>
      </c>
      <c r="N1148" s="1">
        <v>594.1</v>
      </c>
      <c r="O1148" s="61">
        <v>0.16666666666666669</v>
      </c>
      <c r="P1148" s="6">
        <v>-147.30000000000001</v>
      </c>
      <c r="Q1148" s="61">
        <v>-4.1323009594344394E-2</v>
      </c>
      <c r="R1148" s="64">
        <v>348</v>
      </c>
      <c r="S1148" s="64">
        <v>366</v>
      </c>
      <c r="T1148" s="64">
        <v>392</v>
      </c>
    </row>
    <row r="1149" spans="1:20" x14ac:dyDescent="0.25">
      <c r="A1149">
        <v>2024</v>
      </c>
      <c r="B1149">
        <v>947664</v>
      </c>
      <c r="C1149" t="s">
        <v>379</v>
      </c>
      <c r="D1149" t="s">
        <v>434</v>
      </c>
      <c r="E1149" t="s">
        <v>499</v>
      </c>
      <c r="F1149" t="s">
        <v>15</v>
      </c>
      <c r="G1149" s="23">
        <v>65</v>
      </c>
      <c r="H1149" s="23">
        <v>251</v>
      </c>
      <c r="I1149" s="23">
        <v>1027</v>
      </c>
      <c r="J1149" s="1">
        <v>46636.936399999999</v>
      </c>
      <c r="K1149" s="1">
        <v>717.49132923076922</v>
      </c>
      <c r="L1149" s="62">
        <v>3.8615384615384616</v>
      </c>
      <c r="M1149" s="62">
        <v>4.0916334661354581</v>
      </c>
      <c r="N1149" s="1">
        <v>9043.6863999999896</v>
      </c>
      <c r="O1149" s="61">
        <v>0.19391681997362051</v>
      </c>
      <c r="P1149" s="6">
        <v>6753.1563999999998</v>
      </c>
      <c r="Q1149" s="61">
        <v>0.1448027448046523</v>
      </c>
      <c r="R1149" s="64">
        <v>114</v>
      </c>
      <c r="S1149" s="64">
        <v>98</v>
      </c>
      <c r="T1149" s="64">
        <v>85</v>
      </c>
    </row>
    <row r="1150" spans="1:20" x14ac:dyDescent="0.25">
      <c r="A1150">
        <v>2024</v>
      </c>
      <c r="B1150">
        <v>948416</v>
      </c>
      <c r="C1150" t="s">
        <v>269</v>
      </c>
      <c r="D1150" t="s">
        <v>431</v>
      </c>
      <c r="E1150" t="s">
        <v>515</v>
      </c>
      <c r="F1150" t="s">
        <v>15</v>
      </c>
      <c r="G1150" s="23">
        <v>32</v>
      </c>
      <c r="H1150" s="23">
        <v>66</v>
      </c>
      <c r="I1150" s="23">
        <v>183</v>
      </c>
      <c r="J1150" s="1">
        <v>12404.136</v>
      </c>
      <c r="K1150" s="1">
        <v>387.62925000000001</v>
      </c>
      <c r="L1150" s="62">
        <v>2.0625</v>
      </c>
      <c r="M1150" s="62">
        <v>2.7727272727272729</v>
      </c>
      <c r="N1150" s="1">
        <v>3383.136</v>
      </c>
      <c r="O1150" s="61">
        <v>0.27274257554093245</v>
      </c>
      <c r="P1150" s="6">
        <v>2357.616</v>
      </c>
      <c r="Q1150" s="61">
        <v>0.19006692606401607</v>
      </c>
      <c r="R1150" s="64">
        <v>204</v>
      </c>
      <c r="S1150" s="64">
        <v>191</v>
      </c>
      <c r="T1150" s="64">
        <v>169</v>
      </c>
    </row>
    <row r="1151" spans="1:20" x14ac:dyDescent="0.25">
      <c r="A1151">
        <v>2024</v>
      </c>
      <c r="B1151">
        <v>952514</v>
      </c>
      <c r="C1151" t="s">
        <v>270</v>
      </c>
      <c r="D1151" t="s">
        <v>430</v>
      </c>
      <c r="E1151" t="s">
        <v>518</v>
      </c>
      <c r="F1151" t="s">
        <v>15</v>
      </c>
      <c r="G1151" s="23">
        <v>45</v>
      </c>
      <c r="H1151" s="23">
        <v>72</v>
      </c>
      <c r="I1151" s="23">
        <v>228</v>
      </c>
      <c r="J1151" s="1">
        <v>10771.776</v>
      </c>
      <c r="K1151" s="1">
        <v>239.37279999999998</v>
      </c>
      <c r="L1151" s="62">
        <v>1.6</v>
      </c>
      <c r="M1151" s="62">
        <v>3.1666666666666665</v>
      </c>
      <c r="N1151" s="1">
        <v>3282.2759999999998</v>
      </c>
      <c r="O1151" s="61">
        <v>0.304710755218081</v>
      </c>
      <c r="P1151" s="6">
        <v>1808.076</v>
      </c>
      <c r="Q1151" s="61">
        <v>0.16785310054720781</v>
      </c>
      <c r="R1151" s="64">
        <v>220</v>
      </c>
      <c r="S1151" s="64">
        <v>196</v>
      </c>
      <c r="T1151" s="64">
        <v>197</v>
      </c>
    </row>
    <row r="1152" spans="1:20" x14ac:dyDescent="0.25">
      <c r="A1152">
        <v>2024</v>
      </c>
      <c r="B1152">
        <v>957289</v>
      </c>
      <c r="C1152" t="s">
        <v>372</v>
      </c>
      <c r="D1152" t="s">
        <v>434</v>
      </c>
      <c r="E1152" t="s">
        <v>508</v>
      </c>
      <c r="F1152" t="s">
        <v>15</v>
      </c>
      <c r="G1152" s="23">
        <v>101</v>
      </c>
      <c r="H1152" s="23">
        <v>128</v>
      </c>
      <c r="I1152" s="23">
        <v>393</v>
      </c>
      <c r="J1152" s="1">
        <v>20930.951799999999</v>
      </c>
      <c r="K1152" s="1">
        <v>207.23714653465345</v>
      </c>
      <c r="L1152" s="62">
        <v>1.2673267326732673</v>
      </c>
      <c r="M1152" s="62">
        <v>3.0703125</v>
      </c>
      <c r="N1152" s="1">
        <v>5498.9517999999998</v>
      </c>
      <c r="O1152" s="61">
        <v>0.26271866910514791</v>
      </c>
      <c r="P1152" s="6">
        <v>2227.1518000000001</v>
      </c>
      <c r="Q1152" s="61">
        <v>0.10640470731006127</v>
      </c>
      <c r="R1152" s="64">
        <v>161</v>
      </c>
      <c r="S1152" s="64">
        <v>149</v>
      </c>
      <c r="T1152" s="64">
        <v>175</v>
      </c>
    </row>
    <row r="1153" spans="1:20" x14ac:dyDescent="0.25">
      <c r="A1153">
        <v>2024</v>
      </c>
      <c r="B1153">
        <v>960888</v>
      </c>
      <c r="C1153" t="s">
        <v>338</v>
      </c>
      <c r="D1153" t="s">
        <v>430</v>
      </c>
      <c r="E1153" t="s">
        <v>518</v>
      </c>
      <c r="F1153" t="s">
        <v>15</v>
      </c>
      <c r="G1153" s="23">
        <v>7</v>
      </c>
      <c r="H1153" s="23">
        <v>10</v>
      </c>
      <c r="I1153" s="23">
        <v>22</v>
      </c>
      <c r="J1153" s="1">
        <v>1195.0239999999999</v>
      </c>
      <c r="K1153" s="1">
        <v>170.71771428571427</v>
      </c>
      <c r="L1153" s="62">
        <v>1.4285714285714286</v>
      </c>
      <c r="M1153" s="62">
        <v>2.2000000000000002</v>
      </c>
      <c r="N1153" s="1">
        <v>486.774</v>
      </c>
      <c r="O1153" s="61">
        <v>0.40733407864611926</v>
      </c>
      <c r="P1153" s="6">
        <v>258.774</v>
      </c>
      <c r="Q1153" s="61">
        <v>0.21654293135535355</v>
      </c>
      <c r="R1153" s="64">
        <v>397</v>
      </c>
      <c r="S1153" s="64">
        <v>378</v>
      </c>
      <c r="T1153" s="64">
        <v>338</v>
      </c>
    </row>
    <row r="1154" spans="1:20" x14ac:dyDescent="0.25">
      <c r="A1154">
        <v>2024</v>
      </c>
      <c r="B1154">
        <v>961606</v>
      </c>
      <c r="C1154" t="s">
        <v>271</v>
      </c>
      <c r="D1154" t="s">
        <v>433</v>
      </c>
      <c r="E1154" t="s">
        <v>502</v>
      </c>
      <c r="F1154" t="s">
        <v>15</v>
      </c>
      <c r="G1154" s="23">
        <v>119</v>
      </c>
      <c r="H1154" s="23">
        <v>479</v>
      </c>
      <c r="I1154" s="23">
        <v>2145</v>
      </c>
      <c r="J1154" s="1">
        <v>103785.40700000001</v>
      </c>
      <c r="K1154" s="1">
        <v>872.14627731092446</v>
      </c>
      <c r="L1154" s="62">
        <v>4.0252100840336134</v>
      </c>
      <c r="M1154" s="62">
        <v>4.4780793319415446</v>
      </c>
      <c r="N1154" s="1">
        <v>24399.656999999999</v>
      </c>
      <c r="O1154" s="61">
        <v>0.23509718471306856</v>
      </c>
      <c r="P1154" s="6">
        <v>20072.456999999999</v>
      </c>
      <c r="Q1154" s="61">
        <v>0.19340346181809545</v>
      </c>
      <c r="R1154" s="64">
        <v>58</v>
      </c>
      <c r="S1154" s="64">
        <v>29</v>
      </c>
      <c r="T1154" s="64">
        <v>20</v>
      </c>
    </row>
    <row r="1155" spans="1:20" x14ac:dyDescent="0.25">
      <c r="A1155">
        <v>2024</v>
      </c>
      <c r="B1155">
        <v>962009</v>
      </c>
      <c r="C1155" t="s">
        <v>403</v>
      </c>
      <c r="D1155" t="s">
        <v>433</v>
      </c>
      <c r="E1155" t="s">
        <v>502</v>
      </c>
      <c r="F1155" t="s">
        <v>15</v>
      </c>
      <c r="G1155" s="23">
        <v>8</v>
      </c>
      <c r="H1155" s="23">
        <v>8</v>
      </c>
      <c r="I1155" s="23">
        <v>10</v>
      </c>
      <c r="J1155" s="1">
        <v>459.6</v>
      </c>
      <c r="K1155" s="1">
        <v>57.45</v>
      </c>
      <c r="L1155" s="62">
        <v>1</v>
      </c>
      <c r="M1155" s="62">
        <v>1.25</v>
      </c>
      <c r="N1155" s="1">
        <v>76.599999999999994</v>
      </c>
      <c r="O1155" s="61">
        <v>0.16666666666666666</v>
      </c>
      <c r="P1155" s="6">
        <v>-188.2</v>
      </c>
      <c r="Q1155" s="61">
        <v>-0.40948651000870318</v>
      </c>
      <c r="R1155" s="64">
        <v>409</v>
      </c>
      <c r="S1155" s="64">
        <v>404</v>
      </c>
      <c r="T1155" s="64">
        <v>395</v>
      </c>
    </row>
    <row r="1156" spans="1:20" x14ac:dyDescent="0.25">
      <c r="A1156">
        <v>2024</v>
      </c>
      <c r="B1156">
        <v>964263</v>
      </c>
      <c r="C1156" t="s">
        <v>272</v>
      </c>
      <c r="D1156" t="s">
        <v>430</v>
      </c>
      <c r="E1156" t="s">
        <v>512</v>
      </c>
      <c r="F1156" t="s">
        <v>4</v>
      </c>
      <c r="G1156" s="23">
        <v>208</v>
      </c>
      <c r="H1156" s="23">
        <v>478</v>
      </c>
      <c r="I1156" s="23">
        <v>2224</v>
      </c>
      <c r="J1156" s="1">
        <v>99458.676800000001</v>
      </c>
      <c r="K1156" s="1">
        <v>478.16671538461537</v>
      </c>
      <c r="L1156" s="62">
        <v>2.2980769230769229</v>
      </c>
      <c r="M1156" s="62">
        <v>4.6527196652719667</v>
      </c>
      <c r="N1156" s="1">
        <v>16320.676799999999</v>
      </c>
      <c r="O1156" s="61">
        <v>0.16409505258972035</v>
      </c>
      <c r="P1156" s="6">
        <v>9596.3067999999894</v>
      </c>
      <c r="Q1156" s="61">
        <v>9.6485365668970868E-2</v>
      </c>
      <c r="R1156" s="64">
        <v>62</v>
      </c>
      <c r="S1156" s="64">
        <v>53</v>
      </c>
      <c r="T1156" s="64">
        <v>60</v>
      </c>
    </row>
    <row r="1157" spans="1:20" x14ac:dyDescent="0.25">
      <c r="A1157">
        <v>2024</v>
      </c>
      <c r="B1157">
        <v>968160</v>
      </c>
      <c r="C1157" t="s">
        <v>273</v>
      </c>
      <c r="D1157" t="s">
        <v>433</v>
      </c>
      <c r="E1157" t="s">
        <v>503</v>
      </c>
      <c r="F1157" t="s">
        <v>15</v>
      </c>
      <c r="G1157" s="23">
        <v>45</v>
      </c>
      <c r="H1157" s="23">
        <v>68</v>
      </c>
      <c r="I1157" s="23">
        <v>158</v>
      </c>
      <c r="J1157" s="1">
        <v>6465.0456000000004</v>
      </c>
      <c r="K1157" s="1">
        <v>143.66768000000002</v>
      </c>
      <c r="L1157" s="62">
        <v>1.5111111111111111</v>
      </c>
      <c r="M1157" s="62">
        <v>2.3235294117647061</v>
      </c>
      <c r="N1157" s="1">
        <v>1407.5455999999999</v>
      </c>
      <c r="O1157" s="61">
        <v>0.21771626792547291</v>
      </c>
      <c r="P1157" s="6">
        <v>-107.254400000001</v>
      </c>
      <c r="Q1157" s="61">
        <v>-1.6589890719409774E-2</v>
      </c>
      <c r="R1157" s="64">
        <v>294</v>
      </c>
      <c r="S1157" s="64">
        <v>304</v>
      </c>
      <c r="T1157" s="64">
        <v>389</v>
      </c>
    </row>
    <row r="1158" spans="1:20" x14ac:dyDescent="0.25">
      <c r="A1158">
        <v>2024</v>
      </c>
      <c r="B1158">
        <v>969030</v>
      </c>
      <c r="C1158" t="s">
        <v>404</v>
      </c>
      <c r="D1158" t="s">
        <v>434</v>
      </c>
      <c r="E1158" t="s">
        <v>523</v>
      </c>
      <c r="F1158" t="s">
        <v>15</v>
      </c>
      <c r="G1158" s="23">
        <v>41</v>
      </c>
      <c r="H1158" s="23">
        <v>59</v>
      </c>
      <c r="I1158" s="23">
        <v>166</v>
      </c>
      <c r="J1158" s="1">
        <v>8654.6720000000005</v>
      </c>
      <c r="K1158" s="1">
        <v>211.08956097560977</v>
      </c>
      <c r="L1158" s="62">
        <v>1.4390243902439024</v>
      </c>
      <c r="M1158" s="62">
        <v>2.8135593220338984</v>
      </c>
      <c r="N1158" s="1">
        <v>2478.172</v>
      </c>
      <c r="O1158" s="61">
        <v>0.28633921655263189</v>
      </c>
      <c r="P1158" s="6">
        <v>1142.2719999999999</v>
      </c>
      <c r="Q1158" s="61">
        <v>0.13198328024447373</v>
      </c>
      <c r="R1158" s="64">
        <v>257</v>
      </c>
      <c r="S1158" s="64">
        <v>233</v>
      </c>
      <c r="T1158" s="64">
        <v>248</v>
      </c>
    </row>
    <row r="1159" spans="1:20" x14ac:dyDescent="0.25">
      <c r="A1159">
        <v>2024</v>
      </c>
      <c r="B1159">
        <v>970339</v>
      </c>
      <c r="C1159" t="s">
        <v>275</v>
      </c>
      <c r="D1159" t="s">
        <v>431</v>
      </c>
      <c r="E1159" t="s">
        <v>515</v>
      </c>
      <c r="F1159" t="s">
        <v>15</v>
      </c>
      <c r="G1159" s="23">
        <v>41</v>
      </c>
      <c r="H1159" s="23">
        <v>83</v>
      </c>
      <c r="I1159" s="23">
        <v>219</v>
      </c>
      <c r="J1159" s="1">
        <v>12894.248</v>
      </c>
      <c r="K1159" s="1">
        <v>314.49385365853658</v>
      </c>
      <c r="L1159" s="62">
        <v>2.024390243902439</v>
      </c>
      <c r="M1159" s="62">
        <v>2.6385542168674698</v>
      </c>
      <c r="N1159" s="1">
        <v>3766.248</v>
      </c>
      <c r="O1159" s="61">
        <v>0.29208744860499042</v>
      </c>
      <c r="P1159" s="6">
        <v>2453.248</v>
      </c>
      <c r="Q1159" s="61">
        <v>0.19025909847553732</v>
      </c>
      <c r="R1159" s="64">
        <v>200</v>
      </c>
      <c r="S1159" s="64">
        <v>181</v>
      </c>
      <c r="T1159" s="64">
        <v>161</v>
      </c>
    </row>
    <row r="1160" spans="1:20" x14ac:dyDescent="0.25">
      <c r="A1160">
        <v>2024</v>
      </c>
      <c r="B1160">
        <v>972717</v>
      </c>
      <c r="C1160" t="s">
        <v>405</v>
      </c>
      <c r="D1160" t="s">
        <v>433</v>
      </c>
      <c r="E1160" t="s">
        <v>504</v>
      </c>
      <c r="F1160" t="s">
        <v>15</v>
      </c>
      <c r="G1160" s="23">
        <v>28</v>
      </c>
      <c r="H1160" s="23">
        <v>37</v>
      </c>
      <c r="I1160" s="23">
        <v>102</v>
      </c>
      <c r="J1160" s="1">
        <v>5112.7839999999997</v>
      </c>
      <c r="K1160" s="1">
        <v>182.59942857142855</v>
      </c>
      <c r="L1160" s="62">
        <v>1.3214285714285714</v>
      </c>
      <c r="M1160" s="62">
        <v>2.7567567567567566</v>
      </c>
      <c r="N1160" s="1">
        <v>1335.5340000000001</v>
      </c>
      <c r="O1160" s="61">
        <v>0.26121463374944065</v>
      </c>
      <c r="P1160" s="6">
        <v>398.834</v>
      </c>
      <c r="Q1160" s="61">
        <v>7.8007207032411305E-2</v>
      </c>
      <c r="R1160" s="64">
        <v>313</v>
      </c>
      <c r="S1160" s="64">
        <v>309</v>
      </c>
      <c r="T1160" s="64">
        <v>324</v>
      </c>
    </row>
    <row r="1161" spans="1:20" x14ac:dyDescent="0.25">
      <c r="A1161">
        <v>2024</v>
      </c>
      <c r="B1161">
        <v>976942</v>
      </c>
      <c r="C1161" t="s">
        <v>277</v>
      </c>
      <c r="D1161" t="s">
        <v>434</v>
      </c>
      <c r="E1161" t="s">
        <v>522</v>
      </c>
      <c r="F1161" t="s">
        <v>15</v>
      </c>
      <c r="G1161" s="23">
        <v>51</v>
      </c>
      <c r="H1161" s="23">
        <v>113</v>
      </c>
      <c r="I1161" s="23">
        <v>375</v>
      </c>
      <c r="J1161" s="1">
        <v>19343.400000000001</v>
      </c>
      <c r="K1161" s="1">
        <v>379.2823529411765</v>
      </c>
      <c r="L1161" s="62">
        <v>2.215686274509804</v>
      </c>
      <c r="M1161" s="62">
        <v>3.3185840707964602</v>
      </c>
      <c r="N1161" s="1">
        <v>5756.9</v>
      </c>
      <c r="O1161" s="61">
        <v>0.29761572422635107</v>
      </c>
      <c r="P1161" s="6">
        <v>4053.31</v>
      </c>
      <c r="Q1161" s="61">
        <v>0.20954485767755407</v>
      </c>
      <c r="R1161" s="64">
        <v>165</v>
      </c>
      <c r="S1161" s="64">
        <v>144</v>
      </c>
      <c r="T1161" s="64">
        <v>122</v>
      </c>
    </row>
    <row r="1162" spans="1:20" x14ac:dyDescent="0.25">
      <c r="A1162">
        <v>2024</v>
      </c>
      <c r="B1162">
        <v>980507</v>
      </c>
      <c r="C1162" t="s">
        <v>278</v>
      </c>
      <c r="D1162" t="s">
        <v>434</v>
      </c>
      <c r="E1162" t="s">
        <v>522</v>
      </c>
      <c r="F1162" t="s">
        <v>15</v>
      </c>
      <c r="G1162" s="23">
        <v>10</v>
      </c>
      <c r="H1162" s="23">
        <v>26</v>
      </c>
      <c r="I1162" s="23">
        <v>44</v>
      </c>
      <c r="J1162" s="1">
        <v>2047.6479999999999</v>
      </c>
      <c r="K1162" s="1">
        <v>204.76479999999998</v>
      </c>
      <c r="L1162" s="62">
        <v>2.6</v>
      </c>
      <c r="M1162" s="62">
        <v>1.6923076923076923</v>
      </c>
      <c r="N1162" s="1">
        <v>400.89800000000002</v>
      </c>
      <c r="O1162" s="61">
        <v>0.19578462704527344</v>
      </c>
      <c r="P1162" s="6">
        <v>62.868000000000002</v>
      </c>
      <c r="Q1162" s="61">
        <v>3.0702542624513589E-2</v>
      </c>
      <c r="R1162" s="64">
        <v>381</v>
      </c>
      <c r="S1162" s="64">
        <v>388</v>
      </c>
      <c r="T1162" s="64">
        <v>372</v>
      </c>
    </row>
    <row r="1163" spans="1:20" x14ac:dyDescent="0.25">
      <c r="A1163">
        <v>2024</v>
      </c>
      <c r="B1163">
        <v>981931</v>
      </c>
      <c r="C1163" t="s">
        <v>406</v>
      </c>
      <c r="D1163" t="s">
        <v>435</v>
      </c>
      <c r="E1163" t="s">
        <v>521</v>
      </c>
      <c r="F1163" t="s">
        <v>15</v>
      </c>
      <c r="G1163" s="23">
        <v>48</v>
      </c>
      <c r="H1163" s="23">
        <v>122</v>
      </c>
      <c r="I1163" s="23">
        <v>446</v>
      </c>
      <c r="J1163" s="1">
        <v>22433.499599999999</v>
      </c>
      <c r="K1163" s="1">
        <v>467.364575</v>
      </c>
      <c r="L1163" s="62">
        <v>2.5416666666666665</v>
      </c>
      <c r="M1163" s="62">
        <v>3.6557377049180326</v>
      </c>
      <c r="N1163" s="1">
        <v>4541.2496000000001</v>
      </c>
      <c r="O1163" s="61">
        <v>0.20243161704471649</v>
      </c>
      <c r="P1163" s="6">
        <v>2921.3296</v>
      </c>
      <c r="Q1163" s="61">
        <v>0.13022175104592243</v>
      </c>
      <c r="R1163" s="64">
        <v>156</v>
      </c>
      <c r="S1163" s="64">
        <v>165</v>
      </c>
      <c r="T1163" s="64">
        <v>147</v>
      </c>
    </row>
    <row r="1164" spans="1:20" x14ac:dyDescent="0.25">
      <c r="A1164">
        <v>2024</v>
      </c>
      <c r="B1164">
        <v>984729</v>
      </c>
      <c r="C1164" t="s">
        <v>389</v>
      </c>
      <c r="D1164" t="s">
        <v>431</v>
      </c>
      <c r="E1164" t="s">
        <v>515</v>
      </c>
      <c r="F1164" t="s">
        <v>15</v>
      </c>
      <c r="G1164" s="23">
        <v>25</v>
      </c>
      <c r="H1164" s="23">
        <v>32</v>
      </c>
      <c r="I1164" s="23">
        <v>86</v>
      </c>
      <c r="J1164" s="1">
        <v>4712.1120000000001</v>
      </c>
      <c r="K1164" s="1">
        <v>188.48447999999999</v>
      </c>
      <c r="L1164" s="62">
        <v>1.28</v>
      </c>
      <c r="M1164" s="62">
        <v>2.6875</v>
      </c>
      <c r="N1164" s="1">
        <v>1798.8620000000001</v>
      </c>
      <c r="O1164" s="61">
        <v>0.38175281062928895</v>
      </c>
      <c r="P1164" s="6">
        <v>1016.862</v>
      </c>
      <c r="Q1164" s="61">
        <v>0.2157975022664996</v>
      </c>
      <c r="R1164" s="64">
        <v>324</v>
      </c>
      <c r="S1164" s="64">
        <v>277</v>
      </c>
      <c r="T1164" s="64">
        <v>262</v>
      </c>
    </row>
    <row r="1165" spans="1:20" x14ac:dyDescent="0.25">
      <c r="A1165">
        <v>2024</v>
      </c>
      <c r="B1165">
        <v>988636</v>
      </c>
      <c r="C1165" t="s">
        <v>279</v>
      </c>
      <c r="D1165" t="s">
        <v>434</v>
      </c>
      <c r="E1165" t="s">
        <v>522</v>
      </c>
      <c r="F1165" t="s">
        <v>15</v>
      </c>
      <c r="G1165" s="23">
        <v>26</v>
      </c>
      <c r="H1165" s="23">
        <v>68</v>
      </c>
      <c r="I1165" s="23">
        <v>172</v>
      </c>
      <c r="J1165" s="1">
        <v>10250.624</v>
      </c>
      <c r="K1165" s="1">
        <v>394.25476923076923</v>
      </c>
      <c r="L1165" s="62">
        <v>2.6153846153846154</v>
      </c>
      <c r="M1165" s="62">
        <v>2.5294117647058822</v>
      </c>
      <c r="N1165" s="1">
        <v>2454.1239999999998</v>
      </c>
      <c r="O1165" s="61">
        <v>0.23941215676235902</v>
      </c>
      <c r="P1165" s="6">
        <v>1573.3240000000001</v>
      </c>
      <c r="Q1165" s="61">
        <v>0.15348568048150046</v>
      </c>
      <c r="R1165" s="64">
        <v>227</v>
      </c>
      <c r="S1165" s="64">
        <v>235</v>
      </c>
      <c r="T1165" s="64">
        <v>211</v>
      </c>
    </row>
    <row r="1166" spans="1:20" x14ac:dyDescent="0.25">
      <c r="A1166">
        <v>2024</v>
      </c>
      <c r="B1166">
        <v>998761</v>
      </c>
      <c r="C1166" t="s">
        <v>182</v>
      </c>
      <c r="D1166" t="s">
        <v>432</v>
      </c>
      <c r="E1166" t="s">
        <v>494</v>
      </c>
      <c r="F1166" t="s">
        <v>15</v>
      </c>
      <c r="G1166" s="23">
        <v>234</v>
      </c>
      <c r="H1166" s="23">
        <v>1182</v>
      </c>
      <c r="I1166" s="23">
        <v>5919</v>
      </c>
      <c r="J1166" s="1">
        <v>262276.82650000002</v>
      </c>
      <c r="K1166" s="1">
        <v>1120.841138888889</v>
      </c>
      <c r="L1166" s="62">
        <v>5.0512820512820511</v>
      </c>
      <c r="M1166" s="62">
        <v>5.0076142131979697</v>
      </c>
      <c r="N1166" s="1">
        <v>35279.076500000003</v>
      </c>
      <c r="O1166" s="61">
        <v>0.13451084097206734</v>
      </c>
      <c r="P1166" s="6">
        <v>27336.996500000001</v>
      </c>
      <c r="Q1166" s="61">
        <v>0.1042295534256817</v>
      </c>
      <c r="R1166" s="64">
        <v>11</v>
      </c>
      <c r="S1166" s="64">
        <v>12</v>
      </c>
      <c r="T1166" s="64">
        <v>13</v>
      </c>
    </row>
    <row r="1167" spans="1:20" x14ac:dyDescent="0.25">
      <c r="A1167">
        <v>2024</v>
      </c>
      <c r="B1167">
        <v>998890</v>
      </c>
      <c r="C1167" t="s">
        <v>280</v>
      </c>
      <c r="D1167" t="s">
        <v>433</v>
      </c>
      <c r="E1167" t="s">
        <v>519</v>
      </c>
      <c r="F1167" t="s">
        <v>15</v>
      </c>
      <c r="G1167" s="23">
        <v>11</v>
      </c>
      <c r="H1167" s="23">
        <v>32</v>
      </c>
      <c r="I1167" s="23">
        <v>66</v>
      </c>
      <c r="J1167" s="1">
        <v>3071.4720000000002</v>
      </c>
      <c r="K1167" s="1">
        <v>279.22472727272731</v>
      </c>
      <c r="L1167" s="62">
        <v>2.9090909090909092</v>
      </c>
      <c r="M1167" s="62">
        <v>2.0625</v>
      </c>
      <c r="N1167" s="1">
        <v>804.97199999999998</v>
      </c>
      <c r="O1167" s="61">
        <v>0.26208020128459575</v>
      </c>
      <c r="P1167" s="6">
        <v>418.87200000000001</v>
      </c>
      <c r="Q1167" s="61">
        <v>0.13637500195346075</v>
      </c>
      <c r="R1167" s="64">
        <v>357</v>
      </c>
      <c r="S1167" s="64">
        <v>353</v>
      </c>
      <c r="T1167" s="64">
        <v>322</v>
      </c>
    </row>
    <row r="1168" spans="1:20" x14ac:dyDescent="0.25">
      <c r="A1168">
        <v>2024</v>
      </c>
      <c r="B1168">
        <v>137653</v>
      </c>
      <c r="C1168" t="s">
        <v>569</v>
      </c>
      <c r="D1168" t="s">
        <v>431</v>
      </c>
      <c r="E1168" t="s">
        <v>515</v>
      </c>
      <c r="F1168" t="s">
        <v>15</v>
      </c>
      <c r="G1168" s="23">
        <v>7</v>
      </c>
      <c r="H1168" s="23">
        <v>19</v>
      </c>
      <c r="I1168" s="23">
        <v>71</v>
      </c>
      <c r="J1168" s="1">
        <v>4237.0320000000002</v>
      </c>
      <c r="K1168" s="1">
        <v>605.29028571428569</v>
      </c>
      <c r="L1168" s="62">
        <v>2.7142857142857144</v>
      </c>
      <c r="M1168" s="62">
        <v>3.736842105263158</v>
      </c>
      <c r="N1168" s="1">
        <v>1020.282</v>
      </c>
      <c r="O1168" s="61">
        <v>0.24080110794537307</v>
      </c>
      <c r="P1168" s="6">
        <v>791.28200000000004</v>
      </c>
      <c r="Q1168" s="61">
        <v>0.1867538408961745</v>
      </c>
      <c r="R1168" s="64">
        <v>334</v>
      </c>
      <c r="S1168" s="64">
        <v>332</v>
      </c>
      <c r="T1168" s="64">
        <v>284</v>
      </c>
    </row>
    <row r="1169" spans="1:20" x14ac:dyDescent="0.25">
      <c r="A1169">
        <v>2024</v>
      </c>
      <c r="B1169">
        <v>158844</v>
      </c>
      <c r="C1169" t="s">
        <v>570</v>
      </c>
      <c r="D1169" t="s">
        <v>433</v>
      </c>
      <c r="E1169" t="s">
        <v>571</v>
      </c>
      <c r="F1169" t="s">
        <v>15</v>
      </c>
      <c r="G1169" s="23">
        <v>9</v>
      </c>
      <c r="H1169" s="23">
        <v>18</v>
      </c>
      <c r="I1169" s="23">
        <v>73</v>
      </c>
      <c r="J1169" s="1">
        <v>2506.616</v>
      </c>
      <c r="K1169" s="1">
        <v>278.51288888888888</v>
      </c>
      <c r="L1169" s="62">
        <v>2</v>
      </c>
      <c r="M1169" s="62">
        <v>4.0555555555555554</v>
      </c>
      <c r="N1169" s="1">
        <v>462.61599999999999</v>
      </c>
      <c r="O1169" s="61">
        <v>0.18455798574652041</v>
      </c>
      <c r="P1169" s="6">
        <v>154.816</v>
      </c>
      <c r="Q1169" s="61">
        <v>6.1762950527723431E-2</v>
      </c>
      <c r="R1169" s="64">
        <v>376</v>
      </c>
      <c r="S1169" s="64">
        <v>384</v>
      </c>
      <c r="T1169" s="64">
        <v>356</v>
      </c>
    </row>
    <row r="1170" spans="1:20" x14ac:dyDescent="0.25">
      <c r="A1170">
        <v>2024</v>
      </c>
      <c r="B1170">
        <v>243584</v>
      </c>
      <c r="C1170" t="s">
        <v>572</v>
      </c>
      <c r="D1170" t="s">
        <v>433</v>
      </c>
      <c r="E1170" t="s">
        <v>571</v>
      </c>
      <c r="F1170" t="s">
        <v>15</v>
      </c>
      <c r="G1170" s="23">
        <v>19</v>
      </c>
      <c r="H1170" s="23">
        <v>84</v>
      </c>
      <c r="I1170" s="23">
        <v>316</v>
      </c>
      <c r="J1170" s="1">
        <v>10550.4</v>
      </c>
      <c r="K1170" s="1">
        <v>555.28421052631575</v>
      </c>
      <c r="L1170" s="62">
        <v>4.4210526315789478</v>
      </c>
      <c r="M1170" s="62">
        <v>3.7619047619047619</v>
      </c>
      <c r="N1170" s="1">
        <v>1758.4</v>
      </c>
      <c r="O1170" s="61">
        <v>0.16666666666666669</v>
      </c>
      <c r="P1170" s="6">
        <v>1062.4000000000001</v>
      </c>
      <c r="Q1170" s="61">
        <v>0.10069760388231727</v>
      </c>
      <c r="R1170" s="64">
        <v>223</v>
      </c>
      <c r="S1170" s="64">
        <v>282</v>
      </c>
      <c r="T1170" s="64">
        <v>253</v>
      </c>
    </row>
    <row r="1171" spans="1:20" x14ac:dyDescent="0.25">
      <c r="A1171">
        <v>2024</v>
      </c>
      <c r="B1171">
        <v>251556</v>
      </c>
      <c r="C1171" t="s">
        <v>573</v>
      </c>
      <c r="D1171" t="s">
        <v>435</v>
      </c>
      <c r="E1171" t="s">
        <v>574</v>
      </c>
      <c r="F1171" t="s">
        <v>15</v>
      </c>
      <c r="G1171" s="23">
        <v>67</v>
      </c>
      <c r="H1171" s="23">
        <v>232</v>
      </c>
      <c r="I1171" s="23">
        <v>891</v>
      </c>
      <c r="J1171" s="1">
        <v>44353.504800000002</v>
      </c>
      <c r="K1171" s="1">
        <v>661.99260895522389</v>
      </c>
      <c r="L1171" s="62">
        <v>3.4626865671641789</v>
      </c>
      <c r="M1171" s="62">
        <v>3.8405172413793105</v>
      </c>
      <c r="N1171" s="1">
        <v>9908.7548000000006</v>
      </c>
      <c r="O1171" s="61">
        <v>0.22340409951098161</v>
      </c>
      <c r="P1171" s="6">
        <v>7579.9748</v>
      </c>
      <c r="Q1171" s="61">
        <v>0.17089911686077172</v>
      </c>
      <c r="R1171" s="64">
        <v>119</v>
      </c>
      <c r="S1171" s="64">
        <v>91</v>
      </c>
      <c r="T1171" s="64">
        <v>74</v>
      </c>
    </row>
    <row r="1172" spans="1:20" x14ac:dyDescent="0.25">
      <c r="A1172">
        <v>2024</v>
      </c>
      <c r="B1172">
        <v>251768</v>
      </c>
      <c r="C1172" t="s">
        <v>575</v>
      </c>
      <c r="D1172" t="s">
        <v>435</v>
      </c>
      <c r="E1172" t="s">
        <v>574</v>
      </c>
      <c r="F1172" t="s">
        <v>15</v>
      </c>
      <c r="G1172" s="23">
        <v>104</v>
      </c>
      <c r="H1172" s="23">
        <v>222</v>
      </c>
      <c r="I1172" s="23">
        <v>600</v>
      </c>
      <c r="J1172" s="1">
        <v>28567.8</v>
      </c>
      <c r="K1172" s="1">
        <v>274.69038461538463</v>
      </c>
      <c r="L1172" s="62">
        <v>2.1346153846153846</v>
      </c>
      <c r="M1172" s="62">
        <v>2.7027027027027026</v>
      </c>
      <c r="N1172" s="1">
        <v>4761.3</v>
      </c>
      <c r="O1172" s="61">
        <v>0.16666666666666669</v>
      </c>
      <c r="P1172" s="6">
        <v>1293.67</v>
      </c>
      <c r="Q1172" s="61">
        <v>4.5284201093538881E-2</v>
      </c>
      <c r="R1172" s="64">
        <v>146</v>
      </c>
      <c r="S1172" s="64">
        <v>161</v>
      </c>
      <c r="T1172" s="64">
        <v>235</v>
      </c>
    </row>
    <row r="1173" spans="1:20" x14ac:dyDescent="0.25">
      <c r="A1173">
        <v>2024</v>
      </c>
      <c r="B1173">
        <v>260421</v>
      </c>
      <c r="C1173" t="s">
        <v>576</v>
      </c>
      <c r="D1173" t="s">
        <v>433</v>
      </c>
      <c r="E1173" t="s">
        <v>571</v>
      </c>
      <c r="F1173" t="s">
        <v>4</v>
      </c>
      <c r="G1173" s="23">
        <v>119</v>
      </c>
      <c r="H1173" s="23">
        <v>388</v>
      </c>
      <c r="I1173" s="23">
        <v>2513</v>
      </c>
      <c r="J1173" s="1">
        <v>103386.1594</v>
      </c>
      <c r="K1173" s="1">
        <v>868.79125546218495</v>
      </c>
      <c r="L1173" s="62">
        <v>3.2605042016806722</v>
      </c>
      <c r="M1173" s="62">
        <v>6.4768041237113403</v>
      </c>
      <c r="N1173" s="1">
        <v>9954.9093999999895</v>
      </c>
      <c r="O1173" s="61">
        <v>9.6288608240920781E-2</v>
      </c>
      <c r="P1173" s="6">
        <v>5770.6093999999903</v>
      </c>
      <c r="Q1173" s="61">
        <v>5.5816072804035222E-2</v>
      </c>
      <c r="R1173" s="64">
        <v>59</v>
      </c>
      <c r="S1173" s="64">
        <v>90</v>
      </c>
      <c r="T1173" s="64">
        <v>98</v>
      </c>
    </row>
    <row r="1174" spans="1:20" x14ac:dyDescent="0.25">
      <c r="A1174">
        <v>2024</v>
      </c>
      <c r="B1174">
        <v>310424</v>
      </c>
      <c r="C1174" t="s">
        <v>577</v>
      </c>
      <c r="D1174" t="s">
        <v>435</v>
      </c>
      <c r="E1174" t="s">
        <v>578</v>
      </c>
      <c r="F1174" t="s">
        <v>15</v>
      </c>
      <c r="G1174" s="23">
        <v>105</v>
      </c>
      <c r="H1174" s="23">
        <v>309</v>
      </c>
      <c r="I1174" s="23">
        <v>1214</v>
      </c>
      <c r="J1174" s="1">
        <v>54845.601999999999</v>
      </c>
      <c r="K1174" s="1">
        <v>522.33906666666667</v>
      </c>
      <c r="L1174" s="62">
        <v>2.9428571428571431</v>
      </c>
      <c r="M1174" s="62">
        <v>3.9288025889967639</v>
      </c>
      <c r="N1174" s="1">
        <v>12363.102000000001</v>
      </c>
      <c r="O1174" s="61">
        <v>0.22541647003892856</v>
      </c>
      <c r="P1174" s="6">
        <v>8768.2019999999993</v>
      </c>
      <c r="Q1174" s="61">
        <v>0.15987064924549466</v>
      </c>
      <c r="R1174" s="64">
        <v>106</v>
      </c>
      <c r="S1174" s="64">
        <v>77</v>
      </c>
      <c r="T1174" s="64">
        <v>65</v>
      </c>
    </row>
    <row r="1175" spans="1:20" x14ac:dyDescent="0.25">
      <c r="A1175">
        <v>2024</v>
      </c>
      <c r="B1175">
        <v>387642</v>
      </c>
      <c r="C1175" t="s">
        <v>579</v>
      </c>
      <c r="D1175" t="s">
        <v>431</v>
      </c>
      <c r="E1175" t="s">
        <v>528</v>
      </c>
      <c r="F1175" t="s">
        <v>15</v>
      </c>
      <c r="G1175" s="23">
        <v>172</v>
      </c>
      <c r="H1175" s="23">
        <v>521</v>
      </c>
      <c r="I1175" s="23">
        <v>2704</v>
      </c>
      <c r="J1175" s="1">
        <v>116623.53</v>
      </c>
      <c r="K1175" s="1">
        <v>678.04377906976742</v>
      </c>
      <c r="L1175" s="62">
        <v>3.0290697674418605</v>
      </c>
      <c r="M1175" s="62">
        <v>5.1900191938579656</v>
      </c>
      <c r="N1175" s="1">
        <v>8638.7800000000207</v>
      </c>
      <c r="O1175" s="61">
        <v>7.407407407407425E-2</v>
      </c>
      <c r="P1175" s="6">
        <v>2964.98000000002</v>
      </c>
      <c r="Q1175" s="61">
        <v>2.5423514448585292E-2</v>
      </c>
      <c r="R1175" s="64">
        <v>51</v>
      </c>
      <c r="S1175" s="64">
        <v>104</v>
      </c>
      <c r="T1175" s="64">
        <v>145</v>
      </c>
    </row>
    <row r="1176" spans="1:20" x14ac:dyDescent="0.25">
      <c r="A1176">
        <v>2024</v>
      </c>
      <c r="B1176">
        <v>420491</v>
      </c>
      <c r="C1176" t="s">
        <v>580</v>
      </c>
      <c r="D1176" t="s">
        <v>433</v>
      </c>
      <c r="E1176" t="s">
        <v>571</v>
      </c>
      <c r="F1176" t="s">
        <v>15</v>
      </c>
      <c r="G1176" s="23">
        <v>108</v>
      </c>
      <c r="H1176" s="23">
        <v>240</v>
      </c>
      <c r="I1176" s="23">
        <v>1008</v>
      </c>
      <c r="J1176" s="1">
        <v>44589</v>
      </c>
      <c r="K1176" s="1">
        <v>412.86111111111109</v>
      </c>
      <c r="L1176" s="62">
        <v>2.2222222222222223</v>
      </c>
      <c r="M1176" s="62">
        <v>4.2</v>
      </c>
      <c r="N1176" s="1">
        <v>7431.5</v>
      </c>
      <c r="O1176" s="61">
        <v>0.16666666666666666</v>
      </c>
      <c r="P1176" s="6">
        <v>3713.7</v>
      </c>
      <c r="Q1176" s="61">
        <v>8.3287357868532599E-2</v>
      </c>
      <c r="R1176" s="64">
        <v>118</v>
      </c>
      <c r="S1176" s="64">
        <v>120</v>
      </c>
      <c r="T1176" s="64">
        <v>126</v>
      </c>
    </row>
    <row r="1177" spans="1:20" x14ac:dyDescent="0.25">
      <c r="A1177">
        <v>2024</v>
      </c>
      <c r="B1177">
        <v>438992</v>
      </c>
      <c r="C1177" t="s">
        <v>581</v>
      </c>
      <c r="D1177" t="s">
        <v>431</v>
      </c>
      <c r="E1177" t="s">
        <v>524</v>
      </c>
      <c r="F1177" t="s">
        <v>15</v>
      </c>
      <c r="G1177" s="23">
        <v>28</v>
      </c>
      <c r="H1177" s="23">
        <v>93</v>
      </c>
      <c r="I1177" s="23">
        <v>365</v>
      </c>
      <c r="J1177" s="1">
        <v>22241.88</v>
      </c>
      <c r="K1177" s="1">
        <v>794.35285714285715</v>
      </c>
      <c r="L1177" s="62">
        <v>3.3214285714285716</v>
      </c>
      <c r="M1177" s="62">
        <v>3.924731182795699</v>
      </c>
      <c r="N1177" s="1">
        <v>6643.13</v>
      </c>
      <c r="O1177" s="61">
        <v>0.2986766406436866</v>
      </c>
      <c r="P1177" s="6">
        <v>5711.09</v>
      </c>
      <c r="Q1177" s="61">
        <v>0.25677190956879542</v>
      </c>
      <c r="R1177" s="64">
        <v>157</v>
      </c>
      <c r="S1177" s="64">
        <v>130</v>
      </c>
      <c r="T1177" s="64">
        <v>100</v>
      </c>
    </row>
    <row r="1178" spans="1:20" x14ac:dyDescent="0.25">
      <c r="A1178">
        <v>2024</v>
      </c>
      <c r="B1178">
        <v>453231</v>
      </c>
      <c r="C1178" t="s">
        <v>582</v>
      </c>
      <c r="D1178" t="s">
        <v>431</v>
      </c>
      <c r="E1178" t="s">
        <v>515</v>
      </c>
      <c r="F1178" t="s">
        <v>15</v>
      </c>
      <c r="G1178" s="23">
        <v>37</v>
      </c>
      <c r="H1178" s="23">
        <v>77</v>
      </c>
      <c r="I1178" s="23">
        <v>176</v>
      </c>
      <c r="J1178" s="1">
        <v>9001.7919999999995</v>
      </c>
      <c r="K1178" s="1">
        <v>243.29167567567566</v>
      </c>
      <c r="L1178" s="62">
        <v>2.0810810810810811</v>
      </c>
      <c r="M1178" s="62">
        <v>2.2857142857142856</v>
      </c>
      <c r="N1178" s="1">
        <v>3076.5419999999999</v>
      </c>
      <c r="O1178" s="61">
        <v>0.34176994980554987</v>
      </c>
      <c r="P1178" s="6">
        <v>1890.502</v>
      </c>
      <c r="Q1178" s="61">
        <v>0.21001396166452191</v>
      </c>
      <c r="R1178" s="64">
        <v>249</v>
      </c>
      <c r="S1178" s="64">
        <v>206</v>
      </c>
      <c r="T1178" s="64">
        <v>189</v>
      </c>
    </row>
    <row r="1179" spans="1:20" x14ac:dyDescent="0.25">
      <c r="A1179">
        <v>2024</v>
      </c>
      <c r="B1179">
        <v>491604</v>
      </c>
      <c r="C1179" t="s">
        <v>583</v>
      </c>
      <c r="D1179" t="s">
        <v>435</v>
      </c>
      <c r="E1179" t="s">
        <v>578</v>
      </c>
      <c r="F1179" t="s">
        <v>15</v>
      </c>
      <c r="G1179" s="23">
        <v>10</v>
      </c>
      <c r="H1179" s="23">
        <v>10</v>
      </c>
      <c r="I1179" s="23">
        <v>19</v>
      </c>
      <c r="J1179" s="1">
        <v>1117.4480000000001</v>
      </c>
      <c r="K1179" s="1">
        <v>111.74480000000001</v>
      </c>
      <c r="L1179" s="62">
        <v>1</v>
      </c>
      <c r="M1179" s="62">
        <v>1.9</v>
      </c>
      <c r="N1179" s="1">
        <v>248.94800000000001</v>
      </c>
      <c r="O1179" s="61">
        <v>0.22278262612667435</v>
      </c>
      <c r="P1179" s="6">
        <v>-72.052000000000007</v>
      </c>
      <c r="Q1179" s="61">
        <v>-6.447906300785361E-2</v>
      </c>
      <c r="R1179" s="64">
        <v>399</v>
      </c>
      <c r="S1179" s="64">
        <v>398</v>
      </c>
      <c r="T1179" s="64">
        <v>385</v>
      </c>
    </row>
    <row r="1180" spans="1:20" x14ac:dyDescent="0.25">
      <c r="A1180">
        <v>2024</v>
      </c>
      <c r="B1180">
        <v>512144</v>
      </c>
      <c r="C1180" t="s">
        <v>584</v>
      </c>
      <c r="D1180" t="s">
        <v>431</v>
      </c>
      <c r="E1180" t="s">
        <v>524</v>
      </c>
      <c r="F1180" t="s">
        <v>15</v>
      </c>
      <c r="G1180" s="23">
        <v>30</v>
      </c>
      <c r="H1180" s="23">
        <v>59</v>
      </c>
      <c r="I1180" s="23">
        <v>148</v>
      </c>
      <c r="J1180" s="1">
        <v>7510.8159999999998</v>
      </c>
      <c r="K1180" s="1">
        <v>250.36053333333334</v>
      </c>
      <c r="L1180" s="62">
        <v>1.9666666666666666</v>
      </c>
      <c r="M1180" s="62">
        <v>2.5084745762711864</v>
      </c>
      <c r="N1180" s="1">
        <v>2045.816</v>
      </c>
      <c r="O1180" s="61">
        <v>0.27238265456110228</v>
      </c>
      <c r="P1180" s="6">
        <v>1086.816</v>
      </c>
      <c r="Q1180" s="61">
        <v>0.14470012312909811</v>
      </c>
      <c r="R1180" s="64">
        <v>277</v>
      </c>
      <c r="S1180" s="64">
        <v>260</v>
      </c>
      <c r="T1180" s="64">
        <v>252</v>
      </c>
    </row>
    <row r="1181" spans="1:20" x14ac:dyDescent="0.25">
      <c r="A1181">
        <v>2024</v>
      </c>
      <c r="B1181">
        <v>523111</v>
      </c>
      <c r="C1181" t="s">
        <v>585</v>
      </c>
      <c r="D1181" t="s">
        <v>433</v>
      </c>
      <c r="E1181" t="s">
        <v>571</v>
      </c>
      <c r="F1181" t="s">
        <v>15</v>
      </c>
      <c r="G1181" s="23">
        <v>67</v>
      </c>
      <c r="H1181" s="23">
        <v>234</v>
      </c>
      <c r="I1181" s="23">
        <v>835</v>
      </c>
      <c r="J1181" s="1">
        <v>38827.5</v>
      </c>
      <c r="K1181" s="1">
        <v>579.51492537313436</v>
      </c>
      <c r="L1181" s="62">
        <v>3.4925373134328357</v>
      </c>
      <c r="M1181" s="62">
        <v>3.5683760683760686</v>
      </c>
      <c r="N1181" s="1">
        <v>6471.25</v>
      </c>
      <c r="O1181" s="61">
        <v>0.16666666666666666</v>
      </c>
      <c r="P1181" s="6">
        <v>4075.9</v>
      </c>
      <c r="Q1181" s="61">
        <v>0.10497456699504218</v>
      </c>
      <c r="R1181" s="64">
        <v>126</v>
      </c>
      <c r="S1181" s="64">
        <v>133</v>
      </c>
      <c r="T1181" s="64">
        <v>121</v>
      </c>
    </row>
    <row r="1182" spans="1:20" x14ac:dyDescent="0.25">
      <c r="A1182">
        <v>2024</v>
      </c>
      <c r="B1182">
        <v>554565</v>
      </c>
      <c r="C1182" t="s">
        <v>587</v>
      </c>
      <c r="D1182" t="s">
        <v>433</v>
      </c>
      <c r="E1182" t="s">
        <v>519</v>
      </c>
      <c r="F1182" t="s">
        <v>15</v>
      </c>
      <c r="G1182" s="23">
        <v>53</v>
      </c>
      <c r="H1182" s="23">
        <v>163</v>
      </c>
      <c r="I1182" s="23">
        <v>582</v>
      </c>
      <c r="J1182" s="1">
        <v>28731</v>
      </c>
      <c r="K1182" s="1">
        <v>542.09433962264154</v>
      </c>
      <c r="L1182" s="62">
        <v>3.0754716981132075</v>
      </c>
      <c r="M1182" s="62">
        <v>3.5705521472392636</v>
      </c>
      <c r="N1182" s="1">
        <v>4788.5</v>
      </c>
      <c r="O1182" s="61">
        <v>0.16666666666666666</v>
      </c>
      <c r="P1182" s="6">
        <v>2914.85</v>
      </c>
      <c r="Q1182" s="61">
        <v>0.10145313424524033</v>
      </c>
      <c r="R1182" s="64">
        <v>145</v>
      </c>
      <c r="S1182" s="64">
        <v>160</v>
      </c>
      <c r="T1182" s="64">
        <v>148</v>
      </c>
    </row>
    <row r="1183" spans="1:20" x14ac:dyDescent="0.25">
      <c r="A1183">
        <v>2024</v>
      </c>
      <c r="B1183">
        <v>577120</v>
      </c>
      <c r="C1183" t="s">
        <v>588</v>
      </c>
      <c r="D1183" t="s">
        <v>433</v>
      </c>
      <c r="E1183" t="s">
        <v>571</v>
      </c>
      <c r="F1183" t="s">
        <v>15</v>
      </c>
      <c r="G1183" s="23">
        <v>2</v>
      </c>
      <c r="H1183" s="23">
        <v>3</v>
      </c>
      <c r="I1183" s="23">
        <v>3</v>
      </c>
      <c r="J1183" s="1">
        <v>144.77600000000001</v>
      </c>
      <c r="K1183" s="1">
        <v>72.388000000000005</v>
      </c>
      <c r="L1183" s="62">
        <v>1.5</v>
      </c>
      <c r="M1183" s="62">
        <v>1</v>
      </c>
      <c r="N1183" s="1">
        <v>58.776000000000003</v>
      </c>
      <c r="O1183" s="61">
        <v>0.4059788915289827</v>
      </c>
      <c r="P1183" s="6">
        <v>-8.5239999999999903</v>
      </c>
      <c r="Q1183" s="61">
        <v>-5.8877161960545876E-2</v>
      </c>
      <c r="R1183" s="64">
        <v>414</v>
      </c>
      <c r="S1183" s="64">
        <v>407</v>
      </c>
      <c r="T1183" s="64">
        <v>376</v>
      </c>
    </row>
    <row r="1184" spans="1:20" x14ac:dyDescent="0.25">
      <c r="A1184">
        <v>2024</v>
      </c>
      <c r="B1184">
        <v>622601</v>
      </c>
      <c r="C1184" t="s">
        <v>589</v>
      </c>
      <c r="D1184" t="s">
        <v>431</v>
      </c>
      <c r="E1184" t="s">
        <v>516</v>
      </c>
      <c r="F1184" t="s">
        <v>15</v>
      </c>
      <c r="G1184" s="23">
        <v>15</v>
      </c>
      <c r="H1184" s="23">
        <v>32</v>
      </c>
      <c r="I1184" s="23">
        <v>112</v>
      </c>
      <c r="J1184" s="1">
        <v>4933.4912000000004</v>
      </c>
      <c r="K1184" s="1">
        <v>328.89941333333337</v>
      </c>
      <c r="L1184" s="62">
        <v>2.1333333333333333</v>
      </c>
      <c r="M1184" s="62">
        <v>3.5</v>
      </c>
      <c r="N1184" s="1">
        <v>1148.7411999999999</v>
      </c>
      <c r="O1184" s="61">
        <v>0.23284549489010944</v>
      </c>
      <c r="P1184" s="6">
        <v>666.74120000000005</v>
      </c>
      <c r="Q1184" s="61">
        <v>0.13514591857384889</v>
      </c>
      <c r="R1184" s="64">
        <v>318</v>
      </c>
      <c r="S1184" s="64">
        <v>323</v>
      </c>
      <c r="T1184" s="64">
        <v>295</v>
      </c>
    </row>
    <row r="1185" spans="1:20" x14ac:dyDescent="0.25">
      <c r="A1185">
        <v>2024</v>
      </c>
      <c r="B1185">
        <v>629568</v>
      </c>
      <c r="C1185" t="s">
        <v>590</v>
      </c>
      <c r="D1185" t="s">
        <v>435</v>
      </c>
      <c r="E1185" t="s">
        <v>574</v>
      </c>
      <c r="F1185" t="s">
        <v>15</v>
      </c>
      <c r="G1185" s="23">
        <v>13</v>
      </c>
      <c r="H1185" s="23">
        <v>47</v>
      </c>
      <c r="I1185" s="23">
        <v>146</v>
      </c>
      <c r="J1185" s="1">
        <v>7849.232</v>
      </c>
      <c r="K1185" s="1">
        <v>603.78707692307694</v>
      </c>
      <c r="L1185" s="62">
        <v>3.6153846153846154</v>
      </c>
      <c r="M1185" s="62">
        <v>3.1063829787234041</v>
      </c>
      <c r="N1185" s="1">
        <v>2022.232</v>
      </c>
      <c r="O1185" s="61">
        <v>0.25763437747794943</v>
      </c>
      <c r="P1185" s="6">
        <v>1567.5319999999999</v>
      </c>
      <c r="Q1185" s="61">
        <v>0.19970514312737858</v>
      </c>
      <c r="R1185" s="64">
        <v>271</v>
      </c>
      <c r="S1185" s="64">
        <v>262</v>
      </c>
      <c r="T1185" s="64">
        <v>212</v>
      </c>
    </row>
    <row r="1186" spans="1:20" x14ac:dyDescent="0.25">
      <c r="A1186">
        <v>2024</v>
      </c>
      <c r="B1186">
        <v>673908</v>
      </c>
      <c r="C1186" t="s">
        <v>591</v>
      </c>
      <c r="D1186" t="s">
        <v>433</v>
      </c>
      <c r="E1186" t="s">
        <v>571</v>
      </c>
      <c r="F1186" t="s">
        <v>15</v>
      </c>
      <c r="G1186" s="23">
        <v>27</v>
      </c>
      <c r="H1186" s="23">
        <v>71</v>
      </c>
      <c r="I1186" s="23">
        <v>170</v>
      </c>
      <c r="J1186" s="1">
        <v>7846.64</v>
      </c>
      <c r="K1186" s="1">
        <v>290.6162962962963</v>
      </c>
      <c r="L1186" s="62">
        <v>2.6296296296296298</v>
      </c>
      <c r="M1186" s="62">
        <v>2.3943661971830985</v>
      </c>
      <c r="N1186" s="1">
        <v>2825.14</v>
      </c>
      <c r="O1186" s="61">
        <v>0.36004455410213798</v>
      </c>
      <c r="P1186" s="6">
        <v>1883.59</v>
      </c>
      <c r="Q1186" s="61">
        <v>0.24005051843846537</v>
      </c>
      <c r="R1186" s="64">
        <v>272</v>
      </c>
      <c r="S1186" s="64">
        <v>217</v>
      </c>
      <c r="T1186" s="64">
        <v>191</v>
      </c>
    </row>
    <row r="1187" spans="1:20" x14ac:dyDescent="0.25">
      <c r="A1187">
        <v>2024</v>
      </c>
      <c r="B1187">
        <v>680544</v>
      </c>
      <c r="C1187" t="s">
        <v>592</v>
      </c>
      <c r="D1187" t="s">
        <v>431</v>
      </c>
      <c r="E1187" t="s">
        <v>495</v>
      </c>
      <c r="F1187" t="s">
        <v>15</v>
      </c>
      <c r="G1187" s="23">
        <v>40</v>
      </c>
      <c r="H1187" s="23">
        <v>106</v>
      </c>
      <c r="I1187" s="23">
        <v>406</v>
      </c>
      <c r="J1187" s="1">
        <v>16976.400000000001</v>
      </c>
      <c r="K1187" s="1">
        <v>424.41</v>
      </c>
      <c r="L1187" s="62">
        <v>2.65</v>
      </c>
      <c r="M1187" s="62">
        <v>3.8301886792452828</v>
      </c>
      <c r="N1187" s="1">
        <v>2829.4</v>
      </c>
      <c r="O1187" s="61">
        <v>0.16666666666666666</v>
      </c>
      <c r="P1187" s="6">
        <v>1523.4</v>
      </c>
      <c r="Q1187" s="61">
        <v>8.9736339860040995E-2</v>
      </c>
      <c r="R1187" s="64">
        <v>180</v>
      </c>
      <c r="S1187" s="64">
        <v>216</v>
      </c>
      <c r="T1187" s="64">
        <v>216</v>
      </c>
    </row>
    <row r="1188" spans="1:20" x14ac:dyDescent="0.25">
      <c r="A1188">
        <v>2024</v>
      </c>
      <c r="B1188">
        <v>762091</v>
      </c>
      <c r="C1188" t="s">
        <v>593</v>
      </c>
      <c r="D1188" t="s">
        <v>435</v>
      </c>
      <c r="E1188" t="s">
        <v>574</v>
      </c>
      <c r="F1188" t="s">
        <v>15</v>
      </c>
      <c r="G1188" s="23">
        <v>69</v>
      </c>
      <c r="H1188" s="23">
        <v>222</v>
      </c>
      <c r="I1188" s="23">
        <v>882</v>
      </c>
      <c r="J1188" s="1">
        <v>46095.6</v>
      </c>
      <c r="K1188" s="1">
        <v>668.05217391304348</v>
      </c>
      <c r="L1188" s="62">
        <v>3.2173913043478262</v>
      </c>
      <c r="M1188" s="62">
        <v>3.9729729729729728</v>
      </c>
      <c r="N1188" s="1">
        <v>7682.5999999999904</v>
      </c>
      <c r="O1188" s="61">
        <v>0.16666666666666646</v>
      </c>
      <c r="P1188" s="6">
        <v>5302.82</v>
      </c>
      <c r="Q1188" s="61">
        <v>0.11503961332534993</v>
      </c>
      <c r="R1188" s="64">
        <v>116</v>
      </c>
      <c r="S1188" s="64">
        <v>117</v>
      </c>
      <c r="T1188" s="64">
        <v>102</v>
      </c>
    </row>
    <row r="1189" spans="1:20" x14ac:dyDescent="0.25">
      <c r="A1189">
        <v>2024</v>
      </c>
      <c r="B1189">
        <v>811829</v>
      </c>
      <c r="C1189" t="s">
        <v>594</v>
      </c>
      <c r="D1189" t="s">
        <v>435</v>
      </c>
      <c r="E1189" t="s">
        <v>574</v>
      </c>
      <c r="F1189" t="s">
        <v>15</v>
      </c>
      <c r="G1189" s="23">
        <v>15</v>
      </c>
      <c r="H1189" s="23">
        <v>30</v>
      </c>
      <c r="I1189" s="23">
        <v>39</v>
      </c>
      <c r="J1189" s="1">
        <v>1142.5999999999999</v>
      </c>
      <c r="K1189" s="1">
        <v>76.173333333333332</v>
      </c>
      <c r="L1189" s="62">
        <v>2</v>
      </c>
      <c r="M1189" s="62">
        <v>1.3</v>
      </c>
      <c r="N1189" s="1">
        <v>157.6</v>
      </c>
      <c r="O1189" s="61">
        <v>0.13793103448275862</v>
      </c>
      <c r="P1189" s="6">
        <v>-339.83</v>
      </c>
      <c r="Q1189" s="61">
        <v>-0.2974181690880448</v>
      </c>
      <c r="R1189" s="64">
        <v>398</v>
      </c>
      <c r="S1189" s="64">
        <v>401</v>
      </c>
      <c r="T1189" s="64">
        <v>401</v>
      </c>
    </row>
    <row r="1190" spans="1:20" x14ac:dyDescent="0.25">
      <c r="A1190">
        <v>2024</v>
      </c>
      <c r="B1190">
        <v>852502</v>
      </c>
      <c r="C1190" t="s">
        <v>595</v>
      </c>
      <c r="D1190" t="s">
        <v>431</v>
      </c>
      <c r="E1190" t="s">
        <v>495</v>
      </c>
      <c r="F1190" t="s">
        <v>4</v>
      </c>
      <c r="G1190" s="23">
        <v>113</v>
      </c>
      <c r="H1190" s="23">
        <v>811</v>
      </c>
      <c r="I1190" s="23">
        <v>5268</v>
      </c>
      <c r="J1190" s="1">
        <v>212394.32500000001</v>
      </c>
      <c r="K1190" s="1">
        <v>1879.5957964601771</v>
      </c>
      <c r="L1190" s="62">
        <v>7.1769911504424782</v>
      </c>
      <c r="M1190" s="62">
        <v>6.4956843403205919</v>
      </c>
      <c r="N1190" s="1">
        <v>19308.575000000001</v>
      </c>
      <c r="O1190" s="61">
        <v>9.0909090909090912E-2</v>
      </c>
      <c r="P1190" s="6">
        <v>15026.495000000001</v>
      </c>
      <c r="Q1190" s="61">
        <v>7.0748100261153399E-2</v>
      </c>
      <c r="R1190" s="64">
        <v>23</v>
      </c>
      <c r="S1190" s="64">
        <v>39</v>
      </c>
      <c r="T1190" s="64">
        <v>30</v>
      </c>
    </row>
    <row r="1191" spans="1:20" x14ac:dyDescent="0.25">
      <c r="A1191">
        <v>2024</v>
      </c>
      <c r="B1191">
        <v>921608</v>
      </c>
      <c r="C1191" t="s">
        <v>596</v>
      </c>
      <c r="D1191" t="s">
        <v>433</v>
      </c>
      <c r="E1191" t="s">
        <v>571</v>
      </c>
      <c r="F1191" t="s">
        <v>15</v>
      </c>
      <c r="G1191" s="23">
        <v>15</v>
      </c>
      <c r="H1191" s="23">
        <v>31</v>
      </c>
      <c r="I1191" s="23">
        <v>58</v>
      </c>
      <c r="J1191" s="1">
        <v>2703.5360000000001</v>
      </c>
      <c r="K1191" s="1">
        <v>180.23573333333334</v>
      </c>
      <c r="L1191" s="62">
        <v>2.0666666666666669</v>
      </c>
      <c r="M1191" s="62">
        <v>1.8709677419354838</v>
      </c>
      <c r="N1191" s="1">
        <v>630.03599999999994</v>
      </c>
      <c r="O1191" s="61">
        <v>0.23304146865438446</v>
      </c>
      <c r="P1191" s="6">
        <v>115.93600000000001</v>
      </c>
      <c r="Q1191" s="61">
        <v>4.2883098283137341E-2</v>
      </c>
      <c r="R1191" s="64">
        <v>369</v>
      </c>
      <c r="S1191" s="64">
        <v>364</v>
      </c>
      <c r="T1191" s="64">
        <v>364</v>
      </c>
    </row>
    <row r="1192" spans="1:20" x14ac:dyDescent="0.25">
      <c r="A1192">
        <v>2024</v>
      </c>
      <c r="B1192">
        <v>989399</v>
      </c>
      <c r="C1192" t="s">
        <v>597</v>
      </c>
      <c r="D1192" t="s">
        <v>435</v>
      </c>
      <c r="E1192" t="s">
        <v>578</v>
      </c>
      <c r="F1192" t="s">
        <v>15</v>
      </c>
      <c r="G1192" s="23">
        <v>3</v>
      </c>
      <c r="H1192" s="23">
        <v>8</v>
      </c>
      <c r="I1192" s="23">
        <v>21</v>
      </c>
      <c r="J1192" s="1">
        <v>1199.8320000000001</v>
      </c>
      <c r="K1192" s="1">
        <v>399.94400000000002</v>
      </c>
      <c r="L1192" s="62">
        <v>2.6666666666666665</v>
      </c>
      <c r="M1192" s="62">
        <v>2.625</v>
      </c>
      <c r="N1192" s="1">
        <v>485.83199999999999</v>
      </c>
      <c r="O1192" s="61">
        <v>0.40491668833636707</v>
      </c>
      <c r="P1192" s="6">
        <v>384.03199999999998</v>
      </c>
      <c r="Q1192" s="61">
        <v>0.32007147667340091</v>
      </c>
      <c r="R1192" s="64">
        <v>394</v>
      </c>
      <c r="S1192" s="64">
        <v>379</v>
      </c>
      <c r="T1192" s="64">
        <v>326</v>
      </c>
    </row>
    <row r="1193" spans="1:20" x14ac:dyDescent="0.25">
      <c r="A1193" t="s">
        <v>598</v>
      </c>
      <c r="G1193" s="23">
        <v>30941</v>
      </c>
      <c r="H1193" s="23">
        <v>93906</v>
      </c>
      <c r="I1193" s="23">
        <v>436382</v>
      </c>
      <c r="J1193" s="1">
        <v>19200777.262500025</v>
      </c>
      <c r="K1193" s="1">
        <v>620.56097936395156</v>
      </c>
      <c r="L1193" s="62">
        <v>3.0350021007724379</v>
      </c>
      <c r="M1193" s="62">
        <v>4.6470087108384979</v>
      </c>
      <c r="N1193" s="1">
        <v>2822813.0124999988</v>
      </c>
      <c r="O1193" s="61">
        <v>0.14701555952180534</v>
      </c>
      <c r="P1193" s="6">
        <v>1780534.5424999997</v>
      </c>
      <c r="Q1193" s="61">
        <v>9.2732420055591347E-2</v>
      </c>
      <c r="R1193" s="64">
        <v>210.856783919598</v>
      </c>
      <c r="S1193" s="64">
        <v>210.48492462311557</v>
      </c>
      <c r="T1193" s="64">
        <v>209.21356783919597</v>
      </c>
    </row>
    <row r="1194" spans="1:20" x14ac:dyDescent="0.25">
      <c r="A1194" t="s">
        <v>558</v>
      </c>
      <c r="G1194" s="23">
        <v>91506</v>
      </c>
      <c r="H1194" s="23">
        <v>276172</v>
      </c>
      <c r="I1194" s="23">
        <v>1281553</v>
      </c>
      <c r="J1194" s="1">
        <v>53175656.903699979</v>
      </c>
      <c r="K1194" s="1">
        <v>581.11661425152431</v>
      </c>
      <c r="L1194" s="62">
        <v>3.0180753174655215</v>
      </c>
      <c r="M1194" s="62">
        <v>4.6404161174919976</v>
      </c>
      <c r="N1194" s="1">
        <v>7582866.0536999982</v>
      </c>
      <c r="O1194" s="61">
        <v>0.14260032682684884</v>
      </c>
      <c r="P1194" s="6">
        <v>4460088.9337000037</v>
      </c>
      <c r="Q1194" s="61">
        <v>8.3874637256990223E-2</v>
      </c>
      <c r="R1194" s="64">
        <v>203.49957374254049</v>
      </c>
      <c r="S1194" s="64">
        <v>203.34867860187552</v>
      </c>
      <c r="T1194" s="64">
        <v>202.68627450980392</v>
      </c>
    </row>
  </sheetData>
  <pageMargins left="0.7" right="0.7" top="0.75" bottom="0.75" header="0.3" footer="0.3"/>
  <drawing r:id="rId2"/>
  <legacy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F606-DDB2-46A2-B9B3-050AB4509324}">
  <dimension ref="A1:S1547"/>
  <sheetViews>
    <sheetView showGridLines="0" workbookViewId="0">
      <selection activeCell="B3" sqref="B3"/>
    </sheetView>
  </sheetViews>
  <sheetFormatPr defaultRowHeight="15" x14ac:dyDescent="0.25"/>
  <cols>
    <col min="1" max="1" width="7.5703125" customWidth="1"/>
    <col min="2" max="2" width="11.42578125" bestFit="1" customWidth="1"/>
    <col min="3" max="3" width="28.85546875" bestFit="1" customWidth="1"/>
    <col min="4" max="4" width="18.140625" bestFit="1" customWidth="1"/>
    <col min="5" max="5" width="21" bestFit="1" customWidth="1"/>
    <col min="6" max="6" width="21.85546875" bestFit="1" customWidth="1"/>
    <col min="7" max="7" width="11.85546875" bestFit="1" customWidth="1"/>
    <col min="8" max="8" width="15.7109375" bestFit="1" customWidth="1"/>
    <col min="9" max="10" width="6.7109375" customWidth="1"/>
    <col min="11" max="11" width="7.5703125" bestFit="1" customWidth="1"/>
    <col min="12" max="12" width="11.7109375" customWidth="1"/>
    <col min="13" max="14" width="12.5703125" bestFit="1" customWidth="1"/>
    <col min="15" max="15" width="9.5703125" bestFit="1" customWidth="1"/>
    <col min="16" max="16" width="11.7109375" customWidth="1"/>
    <col min="17" max="17" width="6.7109375" customWidth="1"/>
    <col min="18" max="18" width="11.7109375" customWidth="1"/>
    <col min="19" max="19" width="7.85546875" bestFit="1" customWidth="1"/>
    <col min="20" max="20" width="19.5703125" bestFit="1" customWidth="1"/>
  </cols>
  <sheetData>
    <row r="1" spans="1:14" s="30" customFormat="1" ht="15.75" x14ac:dyDescent="0.25">
      <c r="A1" s="30" t="s">
        <v>565</v>
      </c>
    </row>
    <row r="3" spans="1:14" x14ac:dyDescent="0.25">
      <c r="B3" s="65" t="s">
        <v>566</v>
      </c>
      <c r="C3" s="66"/>
      <c r="D3" s="66"/>
      <c r="E3" s="66"/>
      <c r="F3" s="66"/>
      <c r="G3" s="66"/>
      <c r="H3" s="66"/>
      <c r="I3" s="66"/>
      <c r="J3" s="66"/>
      <c r="K3" s="66"/>
      <c r="L3" s="66"/>
      <c r="M3" s="66"/>
      <c r="N3" s="67"/>
    </row>
    <row r="4" spans="1:14" x14ac:dyDescent="0.25">
      <c r="B4" s="68"/>
      <c r="N4" s="69"/>
    </row>
    <row r="5" spans="1:14" x14ac:dyDescent="0.25">
      <c r="B5" s="68"/>
      <c r="N5" s="69"/>
    </row>
    <row r="6" spans="1:14" x14ac:dyDescent="0.25">
      <c r="B6" s="68"/>
      <c r="N6" s="69"/>
    </row>
    <row r="7" spans="1:14" x14ac:dyDescent="0.25">
      <c r="B7" s="68"/>
      <c r="N7" s="69"/>
    </row>
    <row r="8" spans="1:14" x14ac:dyDescent="0.25">
      <c r="B8" s="68"/>
      <c r="N8" s="69"/>
    </row>
    <row r="9" spans="1:14" x14ac:dyDescent="0.25">
      <c r="B9" s="68"/>
      <c r="N9" s="69"/>
    </row>
    <row r="10" spans="1:14" x14ac:dyDescent="0.25">
      <c r="B10" s="68"/>
      <c r="N10" s="69"/>
    </row>
    <row r="11" spans="1:14" x14ac:dyDescent="0.25">
      <c r="B11" s="68"/>
      <c r="N11" s="69"/>
    </row>
    <row r="12" spans="1:14" x14ac:dyDescent="0.25">
      <c r="B12" s="68"/>
      <c r="N12" s="69"/>
    </row>
    <row r="13" spans="1:14" x14ac:dyDescent="0.25">
      <c r="B13" s="68"/>
      <c r="N13" s="69"/>
    </row>
    <row r="14" spans="1:14" x14ac:dyDescent="0.25">
      <c r="B14" s="68"/>
      <c r="N14" s="69"/>
    </row>
    <row r="15" spans="1:14" x14ac:dyDescent="0.25">
      <c r="B15" s="70"/>
      <c r="C15" s="71"/>
      <c r="D15" s="71"/>
      <c r="E15" s="71"/>
      <c r="F15" s="71"/>
      <c r="G15" s="71"/>
      <c r="H15" s="71"/>
      <c r="I15" s="71"/>
      <c r="J15" s="71"/>
      <c r="K15" s="71"/>
      <c r="L15" s="71"/>
      <c r="M15" s="71"/>
      <c r="N15" s="72"/>
    </row>
    <row r="17" spans="1:19" x14ac:dyDescent="0.25">
      <c r="A17" s="60" t="s">
        <v>422</v>
      </c>
      <c r="B17" s="60" t="s">
        <v>424</v>
      </c>
      <c r="C17" s="60" t="s">
        <v>536</v>
      </c>
      <c r="D17" s="60" t="s">
        <v>537</v>
      </c>
      <c r="E17" s="60" t="s">
        <v>538</v>
      </c>
      <c r="F17" s="60" t="s">
        <v>557</v>
      </c>
      <c r="G17" s="60" t="s">
        <v>539</v>
      </c>
      <c r="H17" s="60" t="s">
        <v>540</v>
      </c>
      <c r="I17" s="63" t="s">
        <v>340</v>
      </c>
      <c r="J17" s="63" t="s">
        <v>341</v>
      </c>
      <c r="K17" s="63" t="s">
        <v>559</v>
      </c>
      <c r="L17" s="63" t="s">
        <v>560</v>
      </c>
      <c r="M17" s="63" t="s">
        <v>343</v>
      </c>
      <c r="N17" s="63" t="s">
        <v>342</v>
      </c>
      <c r="O17" s="63" t="s">
        <v>480</v>
      </c>
      <c r="P17" s="63" t="s">
        <v>294</v>
      </c>
      <c r="Q17" s="63" t="s">
        <v>562</v>
      </c>
      <c r="R17" s="63" t="s">
        <v>296</v>
      </c>
      <c r="S17" s="63" t="s">
        <v>561</v>
      </c>
    </row>
    <row r="18" spans="1:19" x14ac:dyDescent="0.25">
      <c r="A18">
        <v>2022</v>
      </c>
      <c r="B18">
        <v>104983</v>
      </c>
      <c r="C18" t="s">
        <v>14</v>
      </c>
      <c r="D18" t="s">
        <v>432</v>
      </c>
      <c r="E18" t="s">
        <v>498</v>
      </c>
      <c r="F18" t="s">
        <v>432</v>
      </c>
      <c r="G18" t="s">
        <v>15</v>
      </c>
      <c r="H18" t="s">
        <v>16</v>
      </c>
      <c r="I18" s="23">
        <v>39</v>
      </c>
      <c r="J18" s="23">
        <v>94</v>
      </c>
      <c r="K18" s="23">
        <v>175</v>
      </c>
      <c r="L18" s="1">
        <v>8273.7999999999993</v>
      </c>
      <c r="M18" s="1">
        <v>212.14871794871792</v>
      </c>
      <c r="N18" s="62">
        <v>2.4102564102564101</v>
      </c>
      <c r="O18" s="62">
        <v>1.8617021276595744</v>
      </c>
      <c r="P18" s="6">
        <v>3044.4</v>
      </c>
      <c r="Q18" s="61">
        <v>0.36795668254006625</v>
      </c>
      <c r="R18" s="6">
        <v>1859.4</v>
      </c>
      <c r="S18" s="61">
        <v>0.22473349609611065</v>
      </c>
    </row>
    <row r="19" spans="1:19" x14ac:dyDescent="0.25">
      <c r="A19">
        <v>2022</v>
      </c>
      <c r="B19">
        <v>105021</v>
      </c>
      <c r="C19" t="s">
        <v>17</v>
      </c>
      <c r="D19" t="s">
        <v>433</v>
      </c>
      <c r="E19" t="s">
        <v>502</v>
      </c>
      <c r="F19" t="s">
        <v>433</v>
      </c>
      <c r="G19" t="s">
        <v>15</v>
      </c>
      <c r="H19" t="s">
        <v>5</v>
      </c>
      <c r="I19" s="23">
        <v>76</v>
      </c>
      <c r="J19" s="23">
        <v>232</v>
      </c>
      <c r="K19" s="23">
        <v>1013</v>
      </c>
      <c r="L19" s="1">
        <v>34904.82</v>
      </c>
      <c r="M19" s="1">
        <v>459.27394736842103</v>
      </c>
      <c r="N19" s="62">
        <v>3.0526315789473686</v>
      </c>
      <c r="O19" s="62">
        <v>4.3663793103448274</v>
      </c>
      <c r="P19" s="6">
        <v>5817.47</v>
      </c>
      <c r="Q19" s="61">
        <v>0.16666666666666669</v>
      </c>
      <c r="R19" s="6">
        <v>3211.22</v>
      </c>
      <c r="S19" s="61">
        <v>9.1999328459507881E-2</v>
      </c>
    </row>
    <row r="20" spans="1:19" x14ac:dyDescent="0.25">
      <c r="A20">
        <v>2022</v>
      </c>
      <c r="B20">
        <v>105397</v>
      </c>
      <c r="C20" t="s">
        <v>300</v>
      </c>
      <c r="D20" t="s">
        <v>434</v>
      </c>
      <c r="E20" t="s">
        <v>522</v>
      </c>
      <c r="F20" t="s">
        <v>434</v>
      </c>
      <c r="G20" t="s">
        <v>15</v>
      </c>
      <c r="H20" t="s">
        <v>16</v>
      </c>
      <c r="I20" s="23">
        <v>27</v>
      </c>
      <c r="J20" s="23">
        <v>36</v>
      </c>
      <c r="K20" s="23">
        <v>98</v>
      </c>
      <c r="L20" s="1">
        <v>3671.2159999999999</v>
      </c>
      <c r="M20" s="1">
        <v>135.97096296296297</v>
      </c>
      <c r="N20" s="62">
        <v>1.3333333333333333</v>
      </c>
      <c r="O20" s="62">
        <v>2.7222222222222223</v>
      </c>
      <c r="P20" s="6">
        <v>1357.5160000000001</v>
      </c>
      <c r="Q20" s="61">
        <v>0.36977284910503772</v>
      </c>
      <c r="R20" s="6">
        <v>453.916</v>
      </c>
      <c r="S20" s="61">
        <v>0.12364186689097019</v>
      </c>
    </row>
    <row r="21" spans="1:19" x14ac:dyDescent="0.25">
      <c r="A21">
        <v>2022</v>
      </c>
      <c r="B21">
        <v>106224</v>
      </c>
      <c r="C21" t="s">
        <v>393</v>
      </c>
      <c r="D21" t="s">
        <v>433</v>
      </c>
      <c r="E21" t="s">
        <v>503</v>
      </c>
      <c r="F21" t="s">
        <v>433</v>
      </c>
      <c r="G21" t="s">
        <v>15</v>
      </c>
      <c r="H21" t="s">
        <v>7</v>
      </c>
      <c r="I21" s="23">
        <v>109</v>
      </c>
      <c r="J21" s="23">
        <v>396</v>
      </c>
      <c r="K21" s="23">
        <v>1873</v>
      </c>
      <c r="L21" s="1">
        <v>82515.489000000001</v>
      </c>
      <c r="M21" s="1">
        <v>757.02283486238537</v>
      </c>
      <c r="N21" s="62">
        <v>3.6330275229357798</v>
      </c>
      <c r="O21" s="62">
        <v>4.7297979797979801</v>
      </c>
      <c r="P21" s="6">
        <v>19995.039000000001</v>
      </c>
      <c r="Q21" s="61">
        <v>0.24231861487241504</v>
      </c>
      <c r="R21" s="6">
        <v>16189.239</v>
      </c>
      <c r="S21" s="61">
        <v>0.19619636502426835</v>
      </c>
    </row>
    <row r="22" spans="1:19" x14ac:dyDescent="0.25">
      <c r="A22">
        <v>2022</v>
      </c>
      <c r="B22">
        <v>107439</v>
      </c>
      <c r="C22" t="s">
        <v>2</v>
      </c>
      <c r="D22" t="s">
        <v>431</v>
      </c>
      <c r="E22" t="s">
        <v>509</v>
      </c>
      <c r="F22" t="s">
        <v>432</v>
      </c>
      <c r="G22" t="s">
        <v>4</v>
      </c>
      <c r="H22" t="s">
        <v>5</v>
      </c>
      <c r="I22" s="23">
        <v>130</v>
      </c>
      <c r="J22" s="23">
        <v>298</v>
      </c>
      <c r="K22" s="23">
        <v>1163</v>
      </c>
      <c r="L22" s="1">
        <v>42133.421999999999</v>
      </c>
      <c r="M22" s="1">
        <v>324.10324615384616</v>
      </c>
      <c r="N22" s="62">
        <v>2.2923076923076922</v>
      </c>
      <c r="O22" s="62">
        <v>3.9026845637583891</v>
      </c>
      <c r="P22" s="6">
        <v>5648.4219999999896</v>
      </c>
      <c r="Q22" s="61">
        <v>0.13406036661346876</v>
      </c>
      <c r="R22" s="6">
        <v>1292.8219999999999</v>
      </c>
      <c r="S22" s="61">
        <v>3.0684001883350465E-2</v>
      </c>
    </row>
    <row r="23" spans="1:19" x14ac:dyDescent="0.25">
      <c r="A23">
        <v>2022</v>
      </c>
      <c r="B23">
        <v>107439</v>
      </c>
      <c r="C23" t="s">
        <v>2</v>
      </c>
      <c r="D23" t="s">
        <v>430</v>
      </c>
      <c r="E23" t="s">
        <v>492</v>
      </c>
      <c r="F23" t="s">
        <v>432</v>
      </c>
      <c r="G23" t="s">
        <v>4</v>
      </c>
      <c r="H23" t="s">
        <v>7</v>
      </c>
      <c r="I23" s="23">
        <v>242</v>
      </c>
      <c r="J23" s="23">
        <v>645</v>
      </c>
      <c r="K23" s="23">
        <v>2760</v>
      </c>
      <c r="L23" s="1">
        <v>94770.84</v>
      </c>
      <c r="M23" s="1">
        <v>391.61504132231403</v>
      </c>
      <c r="N23" s="62">
        <v>2.665289256198347</v>
      </c>
      <c r="O23" s="62">
        <v>4.2790697674418601</v>
      </c>
      <c r="P23" s="6">
        <v>14987.34</v>
      </c>
      <c r="Q23" s="61">
        <v>0.15814294776747786</v>
      </c>
      <c r="R23" s="6">
        <v>6238.7399999999898</v>
      </c>
      <c r="S23" s="61">
        <v>6.5829742566384242E-2</v>
      </c>
    </row>
    <row r="24" spans="1:19" x14ac:dyDescent="0.25">
      <c r="A24">
        <v>2022</v>
      </c>
      <c r="B24">
        <v>107439</v>
      </c>
      <c r="C24" t="s">
        <v>2</v>
      </c>
      <c r="D24" t="s">
        <v>432</v>
      </c>
      <c r="E24" t="s">
        <v>497</v>
      </c>
      <c r="F24" t="s">
        <v>432</v>
      </c>
      <c r="G24" t="s">
        <v>4</v>
      </c>
      <c r="H24" t="s">
        <v>7</v>
      </c>
      <c r="I24" s="23">
        <v>249</v>
      </c>
      <c r="J24" s="23">
        <v>617</v>
      </c>
      <c r="K24" s="23">
        <v>2087</v>
      </c>
      <c r="L24" s="1">
        <v>75265.278000000006</v>
      </c>
      <c r="M24" s="1">
        <v>302.27019277108434</v>
      </c>
      <c r="N24" s="62">
        <v>2.4779116465863456</v>
      </c>
      <c r="O24" s="62">
        <v>3.3824959481361425</v>
      </c>
      <c r="P24" s="6">
        <v>12820.578</v>
      </c>
      <c r="Q24" s="61">
        <v>0.1703385457501399</v>
      </c>
      <c r="R24" s="6">
        <v>5238.0779999999904</v>
      </c>
      <c r="S24" s="61">
        <v>6.9594880125201819E-2</v>
      </c>
    </row>
    <row r="25" spans="1:19" x14ac:dyDescent="0.25">
      <c r="A25">
        <v>2022</v>
      </c>
      <c r="B25">
        <v>110765</v>
      </c>
      <c r="C25" t="s">
        <v>18</v>
      </c>
      <c r="D25" t="s">
        <v>433</v>
      </c>
      <c r="E25" t="s">
        <v>502</v>
      </c>
      <c r="F25" t="s">
        <v>433</v>
      </c>
      <c r="G25" t="s">
        <v>15</v>
      </c>
      <c r="H25" t="s">
        <v>7</v>
      </c>
      <c r="I25" s="23">
        <v>126</v>
      </c>
      <c r="J25" s="23">
        <v>519</v>
      </c>
      <c r="K25" s="23">
        <v>2918</v>
      </c>
      <c r="L25" s="1">
        <v>121604.2776</v>
      </c>
      <c r="M25" s="1">
        <v>965.1133142857143</v>
      </c>
      <c r="N25" s="62">
        <v>4.1190476190476186</v>
      </c>
      <c r="O25" s="62">
        <v>5.6223506743737959</v>
      </c>
      <c r="P25" s="6">
        <v>30508.777600000001</v>
      </c>
      <c r="Q25" s="61">
        <v>0.25088572706590384</v>
      </c>
      <c r="R25" s="6">
        <v>26047.827600000001</v>
      </c>
      <c r="S25" s="61">
        <v>0.21420157344859717</v>
      </c>
    </row>
    <row r="26" spans="1:19" x14ac:dyDescent="0.25">
      <c r="A26">
        <v>2022</v>
      </c>
      <c r="B26">
        <v>113724</v>
      </c>
      <c r="C26" t="s">
        <v>298</v>
      </c>
      <c r="D26" t="s">
        <v>430</v>
      </c>
      <c r="E26" t="s">
        <v>518</v>
      </c>
      <c r="F26" t="s">
        <v>430</v>
      </c>
      <c r="G26" t="s">
        <v>15</v>
      </c>
      <c r="H26" t="s">
        <v>5</v>
      </c>
      <c r="I26" s="23">
        <v>46</v>
      </c>
      <c r="J26" s="23">
        <v>107</v>
      </c>
      <c r="K26" s="23">
        <v>366</v>
      </c>
      <c r="L26" s="1">
        <v>16505.072</v>
      </c>
      <c r="M26" s="1">
        <v>358.80591304347826</v>
      </c>
      <c r="N26" s="62">
        <v>2.3260869565217392</v>
      </c>
      <c r="O26" s="62">
        <v>3.4205607476635516</v>
      </c>
      <c r="P26" s="6">
        <v>6259.9719999999998</v>
      </c>
      <c r="Q26" s="61">
        <v>0.37927565538641694</v>
      </c>
      <c r="R26" s="6">
        <v>4614.1719999999996</v>
      </c>
      <c r="S26" s="61">
        <v>0.27956085256701696</v>
      </c>
    </row>
    <row r="27" spans="1:19" x14ac:dyDescent="0.25">
      <c r="A27">
        <v>2022</v>
      </c>
      <c r="B27">
        <v>114251</v>
      </c>
      <c r="C27" t="s">
        <v>19</v>
      </c>
      <c r="D27" t="s">
        <v>430</v>
      </c>
      <c r="E27" t="s">
        <v>518</v>
      </c>
      <c r="F27" t="s">
        <v>430</v>
      </c>
      <c r="G27" t="s">
        <v>15</v>
      </c>
      <c r="H27" t="s">
        <v>16</v>
      </c>
      <c r="I27" s="23">
        <v>3</v>
      </c>
      <c r="J27" s="23">
        <v>6</v>
      </c>
      <c r="K27" s="23">
        <v>6</v>
      </c>
      <c r="L27" s="1">
        <v>279.15199999999999</v>
      </c>
      <c r="M27" s="1">
        <v>93.050666666666658</v>
      </c>
      <c r="N27" s="62">
        <v>2</v>
      </c>
      <c r="O27" s="62">
        <v>1</v>
      </c>
      <c r="P27" s="6">
        <v>108.652</v>
      </c>
      <c r="Q27" s="61">
        <v>0.38922164268928761</v>
      </c>
      <c r="R27" s="6">
        <v>2.4520000000000302</v>
      </c>
      <c r="S27" s="61">
        <v>8.7837450564568053E-3</v>
      </c>
    </row>
    <row r="28" spans="1:19" x14ac:dyDescent="0.25">
      <c r="A28">
        <v>2022</v>
      </c>
      <c r="B28">
        <v>116138</v>
      </c>
      <c r="C28" t="s">
        <v>46</v>
      </c>
      <c r="D28" t="s">
        <v>430</v>
      </c>
      <c r="E28" t="s">
        <v>507</v>
      </c>
      <c r="F28" t="s">
        <v>433</v>
      </c>
      <c r="G28" t="s">
        <v>4</v>
      </c>
      <c r="H28" t="s">
        <v>10</v>
      </c>
      <c r="I28" s="23">
        <v>250</v>
      </c>
      <c r="J28" s="23">
        <v>907</v>
      </c>
      <c r="K28" s="23">
        <v>4369</v>
      </c>
      <c r="L28" s="1">
        <v>162632.00099999999</v>
      </c>
      <c r="M28" s="1">
        <v>650.52800400000001</v>
      </c>
      <c r="N28" s="62">
        <v>3.6280000000000001</v>
      </c>
      <c r="O28" s="62">
        <v>4.8169790518191844</v>
      </c>
      <c r="P28" s="6">
        <v>19972.350999999999</v>
      </c>
      <c r="Q28" s="61">
        <v>0.12280701754385966</v>
      </c>
      <c r="R28" s="6">
        <v>10651.351000000001</v>
      </c>
      <c r="S28" s="61">
        <v>6.5493574047582437E-2</v>
      </c>
    </row>
    <row r="29" spans="1:19" x14ac:dyDescent="0.25">
      <c r="A29">
        <v>2022</v>
      </c>
      <c r="B29">
        <v>116138</v>
      </c>
      <c r="C29" t="s">
        <v>46</v>
      </c>
      <c r="D29" t="s">
        <v>432</v>
      </c>
      <c r="E29" t="s">
        <v>498</v>
      </c>
      <c r="F29" t="s">
        <v>433</v>
      </c>
      <c r="G29" t="s">
        <v>4</v>
      </c>
      <c r="H29" t="s">
        <v>16</v>
      </c>
      <c r="I29" s="23">
        <v>32</v>
      </c>
      <c r="J29" s="23">
        <v>93</v>
      </c>
      <c r="K29" s="23">
        <v>258</v>
      </c>
      <c r="L29" s="1">
        <v>7344.5069999999996</v>
      </c>
      <c r="M29" s="1">
        <v>229.51584374999999</v>
      </c>
      <c r="N29" s="62">
        <v>2.90625</v>
      </c>
      <c r="O29" s="62">
        <v>2.774193548387097</v>
      </c>
      <c r="P29" s="6">
        <v>901.95700000000102</v>
      </c>
      <c r="Q29" s="61">
        <v>0.12280701754385979</v>
      </c>
      <c r="R29" s="6">
        <v>-85.042999999999395</v>
      </c>
      <c r="S29" s="61">
        <v>-1.157912981769905E-2</v>
      </c>
    </row>
    <row r="30" spans="1:19" x14ac:dyDescent="0.25">
      <c r="A30">
        <v>2022</v>
      </c>
      <c r="B30">
        <v>116138</v>
      </c>
      <c r="C30" t="s">
        <v>46</v>
      </c>
      <c r="D30" t="s">
        <v>433</v>
      </c>
      <c r="E30" t="s">
        <v>504</v>
      </c>
      <c r="F30" t="s">
        <v>433</v>
      </c>
      <c r="G30" t="s">
        <v>4</v>
      </c>
      <c r="H30" t="s">
        <v>16</v>
      </c>
      <c r="I30" s="23">
        <v>17</v>
      </c>
      <c r="J30" s="23">
        <v>43</v>
      </c>
      <c r="K30" s="23">
        <v>112</v>
      </c>
      <c r="L30" s="1">
        <v>4936.8270000000002</v>
      </c>
      <c r="M30" s="1">
        <v>290.40158823529413</v>
      </c>
      <c r="N30" s="62">
        <v>2.5294117647058822</v>
      </c>
      <c r="O30" s="62">
        <v>2.6046511627906979</v>
      </c>
      <c r="P30" s="6">
        <v>606.27700000000004</v>
      </c>
      <c r="Q30" s="61">
        <v>0.12280701754385966</v>
      </c>
      <c r="R30" s="6">
        <v>32.527000000000498</v>
      </c>
      <c r="S30" s="61">
        <v>6.5886448927621926E-3</v>
      </c>
    </row>
    <row r="31" spans="1:19" x14ac:dyDescent="0.25">
      <c r="A31">
        <v>2022</v>
      </c>
      <c r="B31">
        <v>117127</v>
      </c>
      <c r="C31" t="s">
        <v>297</v>
      </c>
      <c r="D31" t="s">
        <v>430</v>
      </c>
      <c r="E31" t="s">
        <v>518</v>
      </c>
      <c r="F31" t="s">
        <v>430</v>
      </c>
      <c r="G31" t="s">
        <v>15</v>
      </c>
      <c r="H31" t="s">
        <v>16</v>
      </c>
      <c r="I31" s="23">
        <v>41</v>
      </c>
      <c r="J31" s="23">
        <v>90</v>
      </c>
      <c r="K31" s="23">
        <v>413</v>
      </c>
      <c r="L31" s="1">
        <v>14475.096</v>
      </c>
      <c r="M31" s="1">
        <v>353.0511219512195</v>
      </c>
      <c r="N31" s="62">
        <v>2.1951219512195124</v>
      </c>
      <c r="O31" s="62">
        <v>4.5888888888888886</v>
      </c>
      <c r="P31" s="6">
        <v>5053.4459999999999</v>
      </c>
      <c r="Q31" s="61">
        <v>0.34911312505284942</v>
      </c>
      <c r="R31" s="6">
        <v>3594.2460000000001</v>
      </c>
      <c r="S31" s="61">
        <v>0.24830550346609101</v>
      </c>
    </row>
    <row r="32" spans="1:19" x14ac:dyDescent="0.25">
      <c r="A32">
        <v>2022</v>
      </c>
      <c r="B32">
        <v>119707</v>
      </c>
      <c r="C32" t="s">
        <v>20</v>
      </c>
      <c r="D32" t="s">
        <v>435</v>
      </c>
      <c r="E32" t="s">
        <v>525</v>
      </c>
      <c r="F32" t="s">
        <v>435</v>
      </c>
      <c r="G32" t="s">
        <v>15</v>
      </c>
      <c r="H32" t="s">
        <v>16</v>
      </c>
      <c r="I32" s="23">
        <v>8</v>
      </c>
      <c r="J32" s="23">
        <v>13</v>
      </c>
      <c r="K32" s="23">
        <v>28</v>
      </c>
      <c r="L32" s="1">
        <v>1490.1759999999999</v>
      </c>
      <c r="M32" s="1">
        <v>186.27199999999999</v>
      </c>
      <c r="N32" s="62">
        <v>1.625</v>
      </c>
      <c r="O32" s="62">
        <v>2.1538461538461537</v>
      </c>
      <c r="P32" s="6">
        <v>566.87599999999998</v>
      </c>
      <c r="Q32" s="61">
        <v>0.38040875708641125</v>
      </c>
      <c r="R32" s="6">
        <v>270.62599999999998</v>
      </c>
      <c r="S32" s="61">
        <v>0.18160673638550076</v>
      </c>
    </row>
    <row r="33" spans="1:19" x14ac:dyDescent="0.25">
      <c r="A33">
        <v>2022</v>
      </c>
      <c r="B33">
        <v>122003</v>
      </c>
      <c r="C33" t="s">
        <v>22</v>
      </c>
      <c r="D33" t="s">
        <v>433</v>
      </c>
      <c r="E33" t="s">
        <v>519</v>
      </c>
      <c r="F33" t="s">
        <v>433</v>
      </c>
      <c r="G33" t="s">
        <v>15</v>
      </c>
      <c r="H33" t="s">
        <v>16</v>
      </c>
      <c r="I33" s="23">
        <v>8</v>
      </c>
      <c r="J33" s="23">
        <v>17</v>
      </c>
      <c r="K33" s="23">
        <v>35</v>
      </c>
      <c r="L33" s="1">
        <v>1456.52</v>
      </c>
      <c r="M33" s="1">
        <v>182.065</v>
      </c>
      <c r="N33" s="62">
        <v>2.125</v>
      </c>
      <c r="O33" s="62">
        <v>2.0588235294117645</v>
      </c>
      <c r="P33" s="6">
        <v>614.77</v>
      </c>
      <c r="Q33" s="61">
        <v>0.42208139950017848</v>
      </c>
      <c r="R33" s="6">
        <v>348.07</v>
      </c>
      <c r="S33" s="61">
        <v>0.23897371817757393</v>
      </c>
    </row>
    <row r="34" spans="1:19" x14ac:dyDescent="0.25">
      <c r="A34">
        <v>2022</v>
      </c>
      <c r="B34">
        <v>123654</v>
      </c>
      <c r="C34" t="s">
        <v>289</v>
      </c>
      <c r="D34" t="s">
        <v>430</v>
      </c>
      <c r="E34" t="s">
        <v>507</v>
      </c>
      <c r="F34" t="s">
        <v>430</v>
      </c>
      <c r="G34" t="s">
        <v>15</v>
      </c>
      <c r="H34" t="s">
        <v>10</v>
      </c>
      <c r="I34" s="23">
        <v>211</v>
      </c>
      <c r="J34" s="23">
        <v>706</v>
      </c>
      <c r="K34" s="23">
        <v>3876</v>
      </c>
      <c r="L34" s="1">
        <v>152027.356</v>
      </c>
      <c r="M34" s="1">
        <v>720.50879620853084</v>
      </c>
      <c r="N34" s="62">
        <v>3.3459715639810428</v>
      </c>
      <c r="O34" s="62">
        <v>5.4900849858356944</v>
      </c>
      <c r="P34" s="6">
        <v>33033.555999999997</v>
      </c>
      <c r="Q34" s="61">
        <v>0.21728692038819644</v>
      </c>
      <c r="R34" s="6">
        <v>25237.155999999999</v>
      </c>
      <c r="S34" s="61">
        <v>0.16600404469311431</v>
      </c>
    </row>
    <row r="35" spans="1:19" x14ac:dyDescent="0.25">
      <c r="A35">
        <v>2022</v>
      </c>
      <c r="B35">
        <v>126102</v>
      </c>
      <c r="C35" t="s">
        <v>24</v>
      </c>
      <c r="D35" t="s">
        <v>433</v>
      </c>
      <c r="E35" t="s">
        <v>519</v>
      </c>
      <c r="F35" t="s">
        <v>433</v>
      </c>
      <c r="G35" t="s">
        <v>15</v>
      </c>
      <c r="H35" t="s">
        <v>16</v>
      </c>
      <c r="I35" s="23">
        <v>14</v>
      </c>
      <c r="J35" s="23">
        <v>34</v>
      </c>
      <c r="K35" s="23">
        <v>52</v>
      </c>
      <c r="L35" s="1">
        <v>2813.1840000000002</v>
      </c>
      <c r="M35" s="1">
        <v>200.94171428571431</v>
      </c>
      <c r="N35" s="62">
        <v>2.4285714285714284</v>
      </c>
      <c r="O35" s="62">
        <v>1.5294117647058822</v>
      </c>
      <c r="P35" s="6">
        <v>1100.934</v>
      </c>
      <c r="Q35" s="61">
        <v>0.39134802416052411</v>
      </c>
      <c r="R35" s="6">
        <v>629.53399999999999</v>
      </c>
      <c r="S35" s="61">
        <v>0.22377988784238784</v>
      </c>
    </row>
    <row r="36" spans="1:19" x14ac:dyDescent="0.25">
      <c r="A36">
        <v>2022</v>
      </c>
      <c r="B36">
        <v>126747</v>
      </c>
      <c r="C36" t="s">
        <v>299</v>
      </c>
      <c r="D36" t="s">
        <v>430</v>
      </c>
      <c r="E36" t="s">
        <v>518</v>
      </c>
      <c r="F36" t="s">
        <v>430</v>
      </c>
      <c r="G36" t="s">
        <v>15</v>
      </c>
      <c r="H36" t="s">
        <v>5</v>
      </c>
      <c r="I36" s="23">
        <v>41</v>
      </c>
      <c r="J36" s="23">
        <v>90</v>
      </c>
      <c r="K36" s="23">
        <v>292</v>
      </c>
      <c r="L36" s="1">
        <v>15040.064</v>
      </c>
      <c r="M36" s="1">
        <v>366.83082926829269</v>
      </c>
      <c r="N36" s="62">
        <v>2.1951219512195124</v>
      </c>
      <c r="O36" s="62">
        <v>3.2444444444444445</v>
      </c>
      <c r="P36" s="6">
        <v>5336.7139999999999</v>
      </c>
      <c r="Q36" s="61">
        <v>0.35483319751830844</v>
      </c>
      <c r="R36" s="6">
        <v>3877.5140000000001</v>
      </c>
      <c r="S36" s="61">
        <v>0.25781233377730306</v>
      </c>
    </row>
    <row r="37" spans="1:19" x14ac:dyDescent="0.25">
      <c r="A37">
        <v>2022</v>
      </c>
      <c r="B37">
        <v>127511</v>
      </c>
      <c r="C37" t="s">
        <v>25</v>
      </c>
      <c r="D37" t="s">
        <v>433</v>
      </c>
      <c r="E37" t="s">
        <v>519</v>
      </c>
      <c r="F37" t="s">
        <v>433</v>
      </c>
      <c r="G37" t="s">
        <v>15</v>
      </c>
      <c r="H37" t="s">
        <v>16</v>
      </c>
      <c r="I37" s="23">
        <v>25</v>
      </c>
      <c r="J37" s="23">
        <v>43</v>
      </c>
      <c r="K37" s="23">
        <v>124</v>
      </c>
      <c r="L37" s="1">
        <v>6082.2079999999996</v>
      </c>
      <c r="M37" s="1">
        <v>243.28832</v>
      </c>
      <c r="N37" s="62">
        <v>1.72</v>
      </c>
      <c r="O37" s="62">
        <v>2.8837209302325579</v>
      </c>
      <c r="P37" s="6">
        <v>2200.2579999999998</v>
      </c>
      <c r="Q37" s="61">
        <v>0.36175316595552143</v>
      </c>
      <c r="R37" s="6">
        <v>1377.9580000000001</v>
      </c>
      <c r="S37" s="61">
        <v>0.22655555350951501</v>
      </c>
    </row>
    <row r="38" spans="1:19" x14ac:dyDescent="0.25">
      <c r="A38">
        <v>2022</v>
      </c>
      <c r="B38">
        <v>128453</v>
      </c>
      <c r="C38" t="s">
        <v>137</v>
      </c>
      <c r="D38" t="s">
        <v>431</v>
      </c>
      <c r="E38" t="s">
        <v>501</v>
      </c>
      <c r="F38" t="s">
        <v>431</v>
      </c>
      <c r="G38" t="s">
        <v>4</v>
      </c>
      <c r="H38" t="s">
        <v>5</v>
      </c>
      <c r="I38" s="23">
        <v>131</v>
      </c>
      <c r="J38" s="23">
        <v>286</v>
      </c>
      <c r="K38" s="23">
        <v>1225</v>
      </c>
      <c r="L38" s="1">
        <v>42221.622000000003</v>
      </c>
      <c r="M38" s="1">
        <v>322.30245801526718</v>
      </c>
      <c r="N38" s="62">
        <v>2.1832061068702289</v>
      </c>
      <c r="O38" s="62">
        <v>4.2832167832167833</v>
      </c>
      <c r="P38" s="6">
        <v>5823.6719999999996</v>
      </c>
      <c r="Q38" s="61">
        <v>0.13793103448275859</v>
      </c>
      <c r="R38" s="6">
        <v>1451.922</v>
      </c>
      <c r="S38" s="61">
        <v>3.4388115169995126E-2</v>
      </c>
    </row>
    <row r="39" spans="1:19" x14ac:dyDescent="0.25">
      <c r="A39">
        <v>2022</v>
      </c>
      <c r="B39">
        <v>128453</v>
      </c>
      <c r="C39" t="s">
        <v>137</v>
      </c>
      <c r="D39" t="s">
        <v>434</v>
      </c>
      <c r="E39" t="s">
        <v>513</v>
      </c>
      <c r="F39" t="s">
        <v>431</v>
      </c>
      <c r="G39" t="s">
        <v>4</v>
      </c>
      <c r="H39" t="s">
        <v>5</v>
      </c>
      <c r="I39" s="23">
        <v>12</v>
      </c>
      <c r="J39" s="23">
        <v>162</v>
      </c>
      <c r="K39" s="23">
        <v>719</v>
      </c>
      <c r="L39" s="1">
        <v>29382.626</v>
      </c>
      <c r="M39" s="1">
        <v>2448.5521666666668</v>
      </c>
      <c r="N39" s="62">
        <v>13.5</v>
      </c>
      <c r="O39" s="62">
        <v>4.4382716049382713</v>
      </c>
      <c r="P39" s="6">
        <v>4052.7759999999998</v>
      </c>
      <c r="Q39" s="61">
        <v>0.13793103448275862</v>
      </c>
      <c r="R39" s="6">
        <v>3524.076</v>
      </c>
      <c r="S39" s="61">
        <v>0.11993740790901398</v>
      </c>
    </row>
    <row r="40" spans="1:19" x14ac:dyDescent="0.25">
      <c r="A40">
        <v>2022</v>
      </c>
      <c r="B40">
        <v>128453</v>
      </c>
      <c r="C40" t="s">
        <v>137</v>
      </c>
      <c r="D40" t="s">
        <v>430</v>
      </c>
      <c r="E40" t="s">
        <v>520</v>
      </c>
      <c r="F40" t="s">
        <v>431</v>
      </c>
      <c r="G40" t="s">
        <v>4</v>
      </c>
      <c r="H40" t="s">
        <v>5</v>
      </c>
      <c r="I40" s="23">
        <v>88</v>
      </c>
      <c r="J40" s="23">
        <v>247</v>
      </c>
      <c r="K40" s="23">
        <v>1172</v>
      </c>
      <c r="L40" s="1">
        <v>44318.843999999997</v>
      </c>
      <c r="M40" s="1">
        <v>503.62322727272726</v>
      </c>
      <c r="N40" s="62">
        <v>2.8068181818181817</v>
      </c>
      <c r="O40" s="62">
        <v>4.7449392712550607</v>
      </c>
      <c r="P40" s="6">
        <v>6112.9440000000004</v>
      </c>
      <c r="Q40" s="61">
        <v>0.13793103448275865</v>
      </c>
      <c r="R40" s="6">
        <v>2915.5439999999999</v>
      </c>
      <c r="S40" s="61">
        <v>6.5785650907320595E-2</v>
      </c>
    </row>
    <row r="41" spans="1:19" x14ac:dyDescent="0.25">
      <c r="A41">
        <v>2022</v>
      </c>
      <c r="B41">
        <v>128453</v>
      </c>
      <c r="C41" t="s">
        <v>137</v>
      </c>
      <c r="D41" t="s">
        <v>432</v>
      </c>
      <c r="E41" t="s">
        <v>500</v>
      </c>
      <c r="F41" t="s">
        <v>431</v>
      </c>
      <c r="G41" t="s">
        <v>4</v>
      </c>
      <c r="H41" t="s">
        <v>16</v>
      </c>
      <c r="I41" s="23">
        <v>73</v>
      </c>
      <c r="J41" s="23">
        <v>100</v>
      </c>
      <c r="K41" s="23">
        <v>215</v>
      </c>
      <c r="L41" s="1">
        <v>7477.94</v>
      </c>
      <c r="M41" s="1">
        <v>102.43753424657534</v>
      </c>
      <c r="N41" s="62">
        <v>1.3698630136986301</v>
      </c>
      <c r="O41" s="62">
        <v>2.15</v>
      </c>
      <c r="P41" s="6">
        <v>1031.44</v>
      </c>
      <c r="Q41" s="61">
        <v>0.13793103448275865</v>
      </c>
      <c r="R41" s="6">
        <v>-1112.56</v>
      </c>
      <c r="S41" s="61">
        <v>-0.14877894179413048</v>
      </c>
    </row>
    <row r="42" spans="1:19" x14ac:dyDescent="0.25">
      <c r="A42">
        <v>2022</v>
      </c>
      <c r="B42">
        <v>128453</v>
      </c>
      <c r="C42" t="s">
        <v>137</v>
      </c>
      <c r="D42" t="s">
        <v>433</v>
      </c>
      <c r="E42" t="s">
        <v>502</v>
      </c>
      <c r="F42" t="s">
        <v>431</v>
      </c>
      <c r="G42" t="s">
        <v>4</v>
      </c>
      <c r="H42" t="s">
        <v>5</v>
      </c>
      <c r="I42" s="23">
        <v>120</v>
      </c>
      <c r="J42" s="23">
        <v>280</v>
      </c>
      <c r="K42" s="23">
        <v>1162</v>
      </c>
      <c r="L42" s="1">
        <v>40170.394</v>
      </c>
      <c r="M42" s="1">
        <v>334.75328333333334</v>
      </c>
      <c r="N42" s="62">
        <v>2.3333333333333335</v>
      </c>
      <c r="O42" s="62">
        <v>4.1500000000000004</v>
      </c>
      <c r="P42" s="6">
        <v>5540.7439999999997</v>
      </c>
      <c r="Q42" s="61">
        <v>0.13793103448275862</v>
      </c>
      <c r="R42" s="6">
        <v>1515.4939999999999</v>
      </c>
      <c r="S42" s="61">
        <v>3.7726640171863883E-2</v>
      </c>
    </row>
    <row r="43" spans="1:19" x14ac:dyDescent="0.25">
      <c r="A43">
        <v>2022</v>
      </c>
      <c r="B43">
        <v>128453</v>
      </c>
      <c r="C43" t="s">
        <v>137</v>
      </c>
      <c r="D43" t="s">
        <v>435</v>
      </c>
      <c r="E43" t="s">
        <v>505</v>
      </c>
      <c r="F43" t="s">
        <v>431</v>
      </c>
      <c r="G43" t="s">
        <v>4</v>
      </c>
      <c r="H43" t="s">
        <v>16</v>
      </c>
      <c r="I43" s="23">
        <v>7</v>
      </c>
      <c r="J43" s="23">
        <v>17</v>
      </c>
      <c r="K43" s="23">
        <v>35</v>
      </c>
      <c r="L43" s="1">
        <v>2043.92</v>
      </c>
      <c r="M43" s="1">
        <v>291.98857142857145</v>
      </c>
      <c r="N43" s="62">
        <v>2.4285714285714284</v>
      </c>
      <c r="O43" s="62">
        <v>2.0588235294117645</v>
      </c>
      <c r="P43" s="6">
        <v>281.92</v>
      </c>
      <c r="Q43" s="61">
        <v>0.13793103448275862</v>
      </c>
      <c r="R43" s="6">
        <v>15.6699999999999</v>
      </c>
      <c r="S43" s="61">
        <v>7.6666405730165072E-3</v>
      </c>
    </row>
    <row r="44" spans="1:19" x14ac:dyDescent="0.25">
      <c r="A44">
        <v>2022</v>
      </c>
      <c r="B44">
        <v>129543</v>
      </c>
      <c r="C44" t="s">
        <v>26</v>
      </c>
      <c r="D44" t="s">
        <v>432</v>
      </c>
      <c r="E44" t="s">
        <v>498</v>
      </c>
      <c r="F44" t="s">
        <v>432</v>
      </c>
      <c r="G44" t="s">
        <v>15</v>
      </c>
      <c r="H44" t="s">
        <v>16</v>
      </c>
      <c r="I44" s="23">
        <v>10</v>
      </c>
      <c r="J44" s="23">
        <v>30</v>
      </c>
      <c r="K44" s="23">
        <v>80</v>
      </c>
      <c r="L44" s="1">
        <v>3636.96</v>
      </c>
      <c r="M44" s="1">
        <v>363.69600000000003</v>
      </c>
      <c r="N44" s="62">
        <v>3</v>
      </c>
      <c r="O44" s="62">
        <v>2.6666666666666665</v>
      </c>
      <c r="P44" s="6">
        <v>1506.51</v>
      </c>
      <c r="Q44" s="61">
        <v>0.41422231753992345</v>
      </c>
      <c r="R44" s="6">
        <v>1197.01</v>
      </c>
      <c r="S44" s="61">
        <v>0.32912377370111301</v>
      </c>
    </row>
    <row r="45" spans="1:19" x14ac:dyDescent="0.25">
      <c r="A45">
        <v>2022</v>
      </c>
      <c r="B45">
        <v>130897</v>
      </c>
      <c r="C45" t="s">
        <v>301</v>
      </c>
      <c r="D45" t="s">
        <v>430</v>
      </c>
      <c r="E45" t="s">
        <v>518</v>
      </c>
      <c r="F45" t="s">
        <v>430</v>
      </c>
      <c r="G45" t="s">
        <v>15</v>
      </c>
      <c r="H45" t="s">
        <v>16</v>
      </c>
      <c r="I45" s="23">
        <v>3</v>
      </c>
      <c r="J45" s="23">
        <v>4</v>
      </c>
      <c r="K45" s="23">
        <v>4</v>
      </c>
      <c r="L45" s="1">
        <v>247.96799999999999</v>
      </c>
      <c r="M45" s="1">
        <v>82.655999999999992</v>
      </c>
      <c r="N45" s="62">
        <v>1.3333333333333333</v>
      </c>
      <c r="O45" s="62">
        <v>1</v>
      </c>
      <c r="P45" s="6">
        <v>97.968000000000004</v>
      </c>
      <c r="Q45" s="61">
        <v>0.39508323654665123</v>
      </c>
      <c r="R45" s="6">
        <v>-5.8319999999999901</v>
      </c>
      <c r="S45" s="61">
        <v>-2.3519163763066162E-2</v>
      </c>
    </row>
    <row r="46" spans="1:19" x14ac:dyDescent="0.25">
      <c r="A46">
        <v>2022</v>
      </c>
      <c r="B46">
        <v>131289</v>
      </c>
      <c r="C46" t="s">
        <v>364</v>
      </c>
      <c r="D46" t="s">
        <v>432</v>
      </c>
      <c r="E46" t="s">
        <v>500</v>
      </c>
      <c r="F46" t="s">
        <v>432</v>
      </c>
      <c r="G46" t="s">
        <v>15</v>
      </c>
      <c r="H46" t="s">
        <v>5</v>
      </c>
      <c r="I46" s="23">
        <v>49</v>
      </c>
      <c r="J46" s="23">
        <v>164</v>
      </c>
      <c r="K46" s="23">
        <v>640</v>
      </c>
      <c r="L46" s="1">
        <v>32626.704000000002</v>
      </c>
      <c r="M46" s="1">
        <v>665.85110204081639</v>
      </c>
      <c r="N46" s="62">
        <v>3.3469387755102042</v>
      </c>
      <c r="O46" s="62">
        <v>3.9024390243902438</v>
      </c>
      <c r="P46" s="6">
        <v>7909.5039999999999</v>
      </c>
      <c r="Q46" s="61">
        <v>0.2424242424242424</v>
      </c>
      <c r="R46" s="6">
        <v>6378.0039999999999</v>
      </c>
      <c r="S46" s="61">
        <v>0.19548416536343971</v>
      </c>
    </row>
    <row r="47" spans="1:19" x14ac:dyDescent="0.25">
      <c r="A47">
        <v>2022</v>
      </c>
      <c r="B47">
        <v>133279</v>
      </c>
      <c r="C47" t="s">
        <v>27</v>
      </c>
      <c r="D47" t="s">
        <v>431</v>
      </c>
      <c r="E47" t="s">
        <v>515</v>
      </c>
      <c r="F47" t="s">
        <v>431</v>
      </c>
      <c r="G47" t="s">
        <v>15</v>
      </c>
      <c r="H47" t="s">
        <v>16</v>
      </c>
      <c r="I47" s="23">
        <v>19</v>
      </c>
      <c r="J47" s="23">
        <v>28</v>
      </c>
      <c r="K47" s="23">
        <v>91</v>
      </c>
      <c r="L47" s="1">
        <v>4037.672</v>
      </c>
      <c r="M47" s="1">
        <v>212.50905263157895</v>
      </c>
      <c r="N47" s="62">
        <v>1.4736842105263157</v>
      </c>
      <c r="O47" s="62">
        <v>3.25</v>
      </c>
      <c r="P47" s="6">
        <v>1575.972</v>
      </c>
      <c r="Q47" s="61">
        <v>0.39031699454537166</v>
      </c>
      <c r="R47" s="6">
        <v>956.17200000000003</v>
      </c>
      <c r="S47" s="61">
        <v>0.23681269801014052</v>
      </c>
    </row>
    <row r="48" spans="1:19" x14ac:dyDescent="0.25">
      <c r="A48">
        <v>2022</v>
      </c>
      <c r="B48">
        <v>134581</v>
      </c>
      <c r="C48" t="s">
        <v>201</v>
      </c>
      <c r="D48" t="s">
        <v>430</v>
      </c>
      <c r="E48" t="s">
        <v>506</v>
      </c>
      <c r="F48" t="s">
        <v>430</v>
      </c>
      <c r="G48" t="s">
        <v>15</v>
      </c>
      <c r="H48" t="s">
        <v>7</v>
      </c>
      <c r="I48" s="23">
        <v>76</v>
      </c>
      <c r="J48" s="23">
        <v>601</v>
      </c>
      <c r="K48" s="23">
        <v>3201</v>
      </c>
      <c r="L48" s="1">
        <v>124843.8342</v>
      </c>
      <c r="M48" s="1">
        <v>1642.6820289473683</v>
      </c>
      <c r="N48" s="62">
        <v>7.9078947368421053</v>
      </c>
      <c r="O48" s="62">
        <v>5.3261231281198</v>
      </c>
      <c r="P48" s="6">
        <v>9495.7342000000099</v>
      </c>
      <c r="Q48" s="61">
        <v>7.6060898488489473E-2</v>
      </c>
      <c r="R48" s="6">
        <v>6307.9342000000097</v>
      </c>
      <c r="S48" s="61">
        <v>5.0526597812549479E-2</v>
      </c>
    </row>
    <row r="49" spans="1:19" x14ac:dyDescent="0.25">
      <c r="A49">
        <v>2022</v>
      </c>
      <c r="B49">
        <v>135228</v>
      </c>
      <c r="C49" t="s">
        <v>303</v>
      </c>
      <c r="D49" t="s">
        <v>435</v>
      </c>
      <c r="E49" t="s">
        <v>525</v>
      </c>
      <c r="F49" t="s">
        <v>435</v>
      </c>
      <c r="G49" t="s">
        <v>15</v>
      </c>
      <c r="H49" t="s">
        <v>16</v>
      </c>
      <c r="I49" s="23">
        <v>10</v>
      </c>
      <c r="J49" s="23">
        <v>19</v>
      </c>
      <c r="K49" s="23">
        <v>46</v>
      </c>
      <c r="L49" s="1">
        <v>2498.8319999999999</v>
      </c>
      <c r="M49" s="1">
        <v>249.88319999999999</v>
      </c>
      <c r="N49" s="62">
        <v>1.9</v>
      </c>
      <c r="O49" s="62">
        <v>2.4210526315789473</v>
      </c>
      <c r="P49" s="6">
        <v>966.43200000000002</v>
      </c>
      <c r="Q49" s="61">
        <v>0.3867534912311032</v>
      </c>
      <c r="R49" s="6">
        <v>592.68200000000002</v>
      </c>
      <c r="S49" s="61">
        <v>0.2371836121836122</v>
      </c>
    </row>
    <row r="50" spans="1:19" x14ac:dyDescent="0.25">
      <c r="A50">
        <v>2022</v>
      </c>
      <c r="B50">
        <v>135718</v>
      </c>
      <c r="C50" t="s">
        <v>302</v>
      </c>
      <c r="D50" t="s">
        <v>431</v>
      </c>
      <c r="E50" t="s">
        <v>501</v>
      </c>
      <c r="F50" t="s">
        <v>431</v>
      </c>
      <c r="G50" t="s">
        <v>15</v>
      </c>
      <c r="H50" t="s">
        <v>5</v>
      </c>
      <c r="I50" s="23">
        <v>69</v>
      </c>
      <c r="J50" s="23">
        <v>124</v>
      </c>
      <c r="K50" s="23">
        <v>544</v>
      </c>
      <c r="L50" s="1">
        <v>26041.3632</v>
      </c>
      <c r="M50" s="1">
        <v>377.41106086956523</v>
      </c>
      <c r="N50" s="62">
        <v>1.7971014492753623</v>
      </c>
      <c r="O50" s="62">
        <v>4.387096774193548</v>
      </c>
      <c r="P50" s="6">
        <v>5713.2632000000003</v>
      </c>
      <c r="Q50" s="61">
        <v>0.21939186347971218</v>
      </c>
      <c r="R50" s="6">
        <v>3438.9632000000001</v>
      </c>
      <c r="S50" s="61">
        <v>0.13205772576452526</v>
      </c>
    </row>
    <row r="51" spans="1:19" x14ac:dyDescent="0.25">
      <c r="A51">
        <v>2022</v>
      </c>
      <c r="B51">
        <v>136833</v>
      </c>
      <c r="C51" t="s">
        <v>28</v>
      </c>
      <c r="D51" t="s">
        <v>430</v>
      </c>
      <c r="E51" t="s">
        <v>518</v>
      </c>
      <c r="F51" t="s">
        <v>430</v>
      </c>
      <c r="G51" t="s">
        <v>15</v>
      </c>
      <c r="H51" t="s">
        <v>16</v>
      </c>
      <c r="I51" s="23">
        <v>40</v>
      </c>
      <c r="J51" s="23">
        <v>73</v>
      </c>
      <c r="K51" s="23">
        <v>197</v>
      </c>
      <c r="L51" s="1">
        <v>8874.4240000000009</v>
      </c>
      <c r="M51" s="1">
        <v>221.86060000000003</v>
      </c>
      <c r="N51" s="62">
        <v>1.825</v>
      </c>
      <c r="O51" s="62">
        <v>2.6986301369863015</v>
      </c>
      <c r="P51" s="6">
        <v>3200.3240000000001</v>
      </c>
      <c r="Q51" s="61">
        <v>0.36062329228353296</v>
      </c>
      <c r="R51" s="6">
        <v>1792.7239999999999</v>
      </c>
      <c r="S51" s="61">
        <v>0.20201018116781436</v>
      </c>
    </row>
    <row r="52" spans="1:19" x14ac:dyDescent="0.25">
      <c r="A52">
        <v>2022</v>
      </c>
      <c r="B52">
        <v>141109</v>
      </c>
      <c r="C52" t="s">
        <v>29</v>
      </c>
      <c r="D52" t="s">
        <v>430</v>
      </c>
      <c r="E52" t="s">
        <v>512</v>
      </c>
      <c r="F52" t="s">
        <v>430</v>
      </c>
      <c r="G52" t="s">
        <v>15</v>
      </c>
      <c r="H52" t="s">
        <v>7</v>
      </c>
      <c r="I52" s="23">
        <v>90</v>
      </c>
      <c r="J52" s="23">
        <v>346</v>
      </c>
      <c r="K52" s="23">
        <v>1900</v>
      </c>
      <c r="L52" s="1">
        <v>87035.04</v>
      </c>
      <c r="M52" s="1">
        <v>967.05599999999993</v>
      </c>
      <c r="N52" s="62">
        <v>3.8444444444444446</v>
      </c>
      <c r="O52" s="62">
        <v>5.4913294797687859</v>
      </c>
      <c r="P52" s="6">
        <v>24524.79</v>
      </c>
      <c r="Q52" s="61">
        <v>0.28178064834576971</v>
      </c>
      <c r="R52" s="6">
        <v>21146.19</v>
      </c>
      <c r="S52" s="61">
        <v>0.24296180021287977</v>
      </c>
    </row>
    <row r="53" spans="1:19" x14ac:dyDescent="0.25">
      <c r="A53">
        <v>2022</v>
      </c>
      <c r="B53">
        <v>141852</v>
      </c>
      <c r="C53" t="s">
        <v>30</v>
      </c>
      <c r="D53" t="s">
        <v>434</v>
      </c>
      <c r="E53" t="s">
        <v>523</v>
      </c>
      <c r="F53" t="s">
        <v>434</v>
      </c>
      <c r="G53" t="s">
        <v>15</v>
      </c>
      <c r="H53" t="s">
        <v>16</v>
      </c>
      <c r="I53" s="23">
        <v>4</v>
      </c>
      <c r="J53" s="23">
        <v>4</v>
      </c>
      <c r="K53" s="23">
        <v>32</v>
      </c>
      <c r="L53" s="1">
        <v>800.54399999999998</v>
      </c>
      <c r="M53" s="1">
        <v>200.136</v>
      </c>
      <c r="N53" s="62">
        <v>1</v>
      </c>
      <c r="O53" s="62">
        <v>8</v>
      </c>
      <c r="P53" s="6">
        <v>336.59399999999999</v>
      </c>
      <c r="Q53" s="61">
        <v>0.42045658951912701</v>
      </c>
      <c r="R53" s="6">
        <v>204.19399999999999</v>
      </c>
      <c r="S53" s="61">
        <v>0.25506905304393013</v>
      </c>
    </row>
    <row r="54" spans="1:19" x14ac:dyDescent="0.25">
      <c r="A54">
        <v>2022</v>
      </c>
      <c r="B54">
        <v>143836</v>
      </c>
      <c r="C54" t="s">
        <v>94</v>
      </c>
      <c r="D54" t="s">
        <v>434</v>
      </c>
      <c r="E54" t="s">
        <v>508</v>
      </c>
      <c r="F54" t="s">
        <v>434</v>
      </c>
      <c r="G54" t="s">
        <v>4</v>
      </c>
      <c r="H54" t="s">
        <v>16</v>
      </c>
      <c r="I54" s="23">
        <v>4</v>
      </c>
      <c r="J54" s="23">
        <v>7</v>
      </c>
      <c r="K54" s="23">
        <v>16</v>
      </c>
      <c r="L54" s="1">
        <v>638.70000000000005</v>
      </c>
      <c r="M54" s="1">
        <v>159.67500000000001</v>
      </c>
      <c r="N54" s="62">
        <v>1.75</v>
      </c>
      <c r="O54" s="62">
        <v>2.2857142857142856</v>
      </c>
      <c r="P54" s="6">
        <v>106.45</v>
      </c>
      <c r="Q54" s="61">
        <v>0.16666666666666666</v>
      </c>
      <c r="R54" s="6">
        <v>-29.25</v>
      </c>
      <c r="S54" s="61">
        <v>-4.5796148426491309E-2</v>
      </c>
    </row>
    <row r="55" spans="1:19" x14ac:dyDescent="0.25">
      <c r="A55">
        <v>2022</v>
      </c>
      <c r="B55">
        <v>143836</v>
      </c>
      <c r="C55" t="s">
        <v>94</v>
      </c>
      <c r="D55" t="s">
        <v>432</v>
      </c>
      <c r="E55" t="s">
        <v>498</v>
      </c>
      <c r="F55" t="s">
        <v>434</v>
      </c>
      <c r="G55" t="s">
        <v>4</v>
      </c>
      <c r="H55" t="s">
        <v>16</v>
      </c>
      <c r="I55" s="23">
        <v>40</v>
      </c>
      <c r="J55" s="23">
        <v>49</v>
      </c>
      <c r="K55" s="23">
        <v>94</v>
      </c>
      <c r="L55" s="1">
        <v>4032.84</v>
      </c>
      <c r="M55" s="1">
        <v>100.821</v>
      </c>
      <c r="N55" s="62">
        <v>1.2250000000000001</v>
      </c>
      <c r="O55" s="62">
        <v>1.9183673469387754</v>
      </c>
      <c r="P55" s="6">
        <v>672.14</v>
      </c>
      <c r="Q55" s="61">
        <v>0.16666666666666666</v>
      </c>
      <c r="R55" s="6">
        <v>-496.86</v>
      </c>
      <c r="S55" s="61">
        <v>-0.12320349927098521</v>
      </c>
    </row>
    <row r="56" spans="1:19" x14ac:dyDescent="0.25">
      <c r="A56">
        <v>2022</v>
      </c>
      <c r="B56">
        <v>143836</v>
      </c>
      <c r="C56" t="s">
        <v>94</v>
      </c>
      <c r="D56" t="s">
        <v>433</v>
      </c>
      <c r="E56" t="s">
        <v>503</v>
      </c>
      <c r="F56" t="s">
        <v>434</v>
      </c>
      <c r="G56" t="s">
        <v>4</v>
      </c>
      <c r="H56" t="s">
        <v>7</v>
      </c>
      <c r="I56" s="23">
        <v>250</v>
      </c>
      <c r="J56" s="23">
        <v>772</v>
      </c>
      <c r="K56" s="23">
        <v>2746</v>
      </c>
      <c r="L56" s="1">
        <v>98997.78</v>
      </c>
      <c r="M56" s="1">
        <v>395.99112000000002</v>
      </c>
      <c r="N56" s="62">
        <v>3.0880000000000001</v>
      </c>
      <c r="O56" s="62">
        <v>3.5569948186528499</v>
      </c>
      <c r="P56" s="6">
        <v>16499.63</v>
      </c>
      <c r="Q56" s="61">
        <v>0.16666666666666669</v>
      </c>
      <c r="R56" s="6">
        <v>7911.98</v>
      </c>
      <c r="S56" s="61">
        <v>7.9920782061981582E-2</v>
      </c>
    </row>
    <row r="57" spans="1:19" x14ac:dyDescent="0.25">
      <c r="A57">
        <v>2022</v>
      </c>
      <c r="B57">
        <v>143836</v>
      </c>
      <c r="C57" t="s">
        <v>94</v>
      </c>
      <c r="D57" t="s">
        <v>435</v>
      </c>
      <c r="E57" t="s">
        <v>521</v>
      </c>
      <c r="F57" t="s">
        <v>434</v>
      </c>
      <c r="G57" t="s">
        <v>4</v>
      </c>
      <c r="H57" t="s">
        <v>5</v>
      </c>
      <c r="I57" s="23">
        <v>112</v>
      </c>
      <c r="J57" s="23">
        <v>298</v>
      </c>
      <c r="K57" s="23">
        <v>1235</v>
      </c>
      <c r="L57" s="1">
        <v>49381.68</v>
      </c>
      <c r="M57" s="1">
        <v>440.90785714285715</v>
      </c>
      <c r="N57" s="62">
        <v>2.6607142857142856</v>
      </c>
      <c r="O57" s="62">
        <v>4.1442953020134228</v>
      </c>
      <c r="P57" s="6">
        <v>8230.2800000000007</v>
      </c>
      <c r="Q57" s="61">
        <v>0.16666666666666669</v>
      </c>
      <c r="R57" s="6">
        <v>3942.12</v>
      </c>
      <c r="S57" s="61">
        <v>7.9829604825109229E-2</v>
      </c>
    </row>
    <row r="58" spans="1:19" x14ac:dyDescent="0.25">
      <c r="A58">
        <v>2022</v>
      </c>
      <c r="B58">
        <v>144503</v>
      </c>
      <c r="C58" t="s">
        <v>33</v>
      </c>
      <c r="D58" t="s">
        <v>431</v>
      </c>
      <c r="E58" t="s">
        <v>515</v>
      </c>
      <c r="F58" t="s">
        <v>431</v>
      </c>
      <c r="G58" t="s">
        <v>15</v>
      </c>
      <c r="H58" t="s">
        <v>16</v>
      </c>
      <c r="I58" s="23">
        <v>31</v>
      </c>
      <c r="J58" s="23">
        <v>31</v>
      </c>
      <c r="K58" s="23">
        <v>62</v>
      </c>
      <c r="L58" s="1">
        <v>2348.3040000000001</v>
      </c>
      <c r="M58" s="1">
        <v>75.751741935483878</v>
      </c>
      <c r="N58" s="62">
        <v>1</v>
      </c>
      <c r="O58" s="62">
        <v>2</v>
      </c>
      <c r="P58" s="6">
        <v>944.70399999999995</v>
      </c>
      <c r="Q58" s="61">
        <v>0.40229203714680889</v>
      </c>
      <c r="R58" s="6">
        <v>-50.3960000000001</v>
      </c>
      <c r="S58" s="61">
        <v>-2.1460594539718918E-2</v>
      </c>
    </row>
    <row r="59" spans="1:19" x14ac:dyDescent="0.25">
      <c r="A59">
        <v>2022</v>
      </c>
      <c r="B59">
        <v>145784</v>
      </c>
      <c r="C59" t="s">
        <v>34</v>
      </c>
      <c r="D59" t="s">
        <v>432</v>
      </c>
      <c r="E59" t="s">
        <v>498</v>
      </c>
      <c r="F59" t="s">
        <v>432</v>
      </c>
      <c r="G59" t="s">
        <v>15</v>
      </c>
      <c r="H59" t="s">
        <v>5</v>
      </c>
      <c r="I59" s="23">
        <v>36</v>
      </c>
      <c r="J59" s="23">
        <v>82</v>
      </c>
      <c r="K59" s="23">
        <v>496</v>
      </c>
      <c r="L59" s="1">
        <v>20593.632000000001</v>
      </c>
      <c r="M59" s="1">
        <v>572.04533333333336</v>
      </c>
      <c r="N59" s="62">
        <v>2.2777777777777777</v>
      </c>
      <c r="O59" s="62">
        <v>6.0487804878048781</v>
      </c>
      <c r="P59" s="6">
        <v>8230.4320000000007</v>
      </c>
      <c r="Q59" s="61">
        <v>0.39965907907842579</v>
      </c>
      <c r="R59" s="6">
        <v>7141.4319999999998</v>
      </c>
      <c r="S59" s="61">
        <v>0.34677865468315638</v>
      </c>
    </row>
    <row r="60" spans="1:19" x14ac:dyDescent="0.25">
      <c r="A60">
        <v>2022</v>
      </c>
      <c r="B60">
        <v>153936</v>
      </c>
      <c r="C60" t="s">
        <v>35</v>
      </c>
      <c r="D60" t="s">
        <v>431</v>
      </c>
      <c r="E60" t="s">
        <v>513</v>
      </c>
      <c r="F60" t="s">
        <v>431</v>
      </c>
      <c r="G60" t="s">
        <v>15</v>
      </c>
      <c r="H60" t="s">
        <v>5</v>
      </c>
      <c r="I60" s="23">
        <v>35</v>
      </c>
      <c r="J60" s="23">
        <v>123</v>
      </c>
      <c r="K60" s="23">
        <v>503</v>
      </c>
      <c r="L60" s="1">
        <v>19475.258399999999</v>
      </c>
      <c r="M60" s="1">
        <v>556.43595428571427</v>
      </c>
      <c r="N60" s="62">
        <v>3.5142857142857142</v>
      </c>
      <c r="O60" s="62">
        <v>4.0894308943089435</v>
      </c>
      <c r="P60" s="6">
        <v>5699.9584000000004</v>
      </c>
      <c r="Q60" s="61">
        <v>0.29267690743451191</v>
      </c>
      <c r="R60" s="6">
        <v>4480.7583999999997</v>
      </c>
      <c r="S60" s="61">
        <v>0.23007440045057373</v>
      </c>
    </row>
    <row r="61" spans="1:19" x14ac:dyDescent="0.25">
      <c r="A61">
        <v>2022</v>
      </c>
      <c r="B61">
        <v>155535</v>
      </c>
      <c r="C61" t="s">
        <v>36</v>
      </c>
      <c r="D61" t="s">
        <v>434</v>
      </c>
      <c r="E61" t="s">
        <v>522</v>
      </c>
      <c r="F61" t="s">
        <v>434</v>
      </c>
      <c r="G61" t="s">
        <v>15</v>
      </c>
      <c r="H61" t="s">
        <v>16</v>
      </c>
      <c r="I61" s="23">
        <v>44</v>
      </c>
      <c r="J61" s="23">
        <v>71</v>
      </c>
      <c r="K61" s="23">
        <v>188</v>
      </c>
      <c r="L61" s="1">
        <v>6681.6959999999999</v>
      </c>
      <c r="M61" s="1">
        <v>151.85672727272728</v>
      </c>
      <c r="N61" s="62">
        <v>1.6136363636363635</v>
      </c>
      <c r="O61" s="62">
        <v>2.647887323943662</v>
      </c>
      <c r="P61" s="6">
        <v>2330.2959999999998</v>
      </c>
      <c r="Q61" s="61">
        <v>0.34875815960498652</v>
      </c>
      <c r="R61" s="6">
        <v>844.19600000000105</v>
      </c>
      <c r="S61" s="61">
        <v>0.12634456880408823</v>
      </c>
    </row>
    <row r="62" spans="1:19" x14ac:dyDescent="0.25">
      <c r="A62">
        <v>2022</v>
      </c>
      <c r="B62">
        <v>160544</v>
      </c>
      <c r="C62" t="s">
        <v>37</v>
      </c>
      <c r="D62" t="s">
        <v>435</v>
      </c>
      <c r="E62" t="s">
        <v>525</v>
      </c>
      <c r="F62" t="s">
        <v>435</v>
      </c>
      <c r="G62" t="s">
        <v>15</v>
      </c>
      <c r="H62" t="s">
        <v>16</v>
      </c>
      <c r="I62" s="23">
        <v>30</v>
      </c>
      <c r="J62" s="23">
        <v>65</v>
      </c>
      <c r="K62" s="23">
        <v>192</v>
      </c>
      <c r="L62" s="1">
        <v>8897.6640000000007</v>
      </c>
      <c r="M62" s="1">
        <v>296.58880000000005</v>
      </c>
      <c r="N62" s="62">
        <v>2.1666666666666665</v>
      </c>
      <c r="O62" s="62">
        <v>2.953846153846154</v>
      </c>
      <c r="P62" s="6">
        <v>3120.5140000000001</v>
      </c>
      <c r="Q62" s="61">
        <v>0.35071160250600608</v>
      </c>
      <c r="R62" s="6">
        <v>1989.2639999999999</v>
      </c>
      <c r="S62" s="61">
        <v>0.22357149022485001</v>
      </c>
    </row>
    <row r="63" spans="1:19" x14ac:dyDescent="0.25">
      <c r="A63">
        <v>2022</v>
      </c>
      <c r="B63">
        <v>162866</v>
      </c>
      <c r="C63" t="s">
        <v>362</v>
      </c>
      <c r="D63" t="s">
        <v>434</v>
      </c>
      <c r="E63" t="s">
        <v>523</v>
      </c>
      <c r="F63" t="s">
        <v>434</v>
      </c>
      <c r="G63" t="s">
        <v>15</v>
      </c>
      <c r="H63" t="s">
        <v>16</v>
      </c>
      <c r="I63" s="23">
        <v>47</v>
      </c>
      <c r="J63" s="23">
        <v>56</v>
      </c>
      <c r="K63" s="23">
        <v>119</v>
      </c>
      <c r="L63" s="1">
        <v>4397.4480000000003</v>
      </c>
      <c r="M63" s="1">
        <v>93.562723404255323</v>
      </c>
      <c r="N63" s="62">
        <v>1.1914893617021276</v>
      </c>
      <c r="O63" s="62">
        <v>2.125</v>
      </c>
      <c r="P63" s="6">
        <v>1690.348</v>
      </c>
      <c r="Q63" s="61">
        <v>0.38439294790978762</v>
      </c>
      <c r="R63" s="6">
        <v>124.748</v>
      </c>
      <c r="S63" s="61">
        <v>2.8368271779450262E-2</v>
      </c>
    </row>
    <row r="64" spans="1:19" x14ac:dyDescent="0.25">
      <c r="A64">
        <v>2022</v>
      </c>
      <c r="B64">
        <v>166523</v>
      </c>
      <c r="C64" t="s">
        <v>38</v>
      </c>
      <c r="D64" t="s">
        <v>431</v>
      </c>
      <c r="E64" t="s">
        <v>524</v>
      </c>
      <c r="F64" t="s">
        <v>431</v>
      </c>
      <c r="G64" t="s">
        <v>15</v>
      </c>
      <c r="H64" t="s">
        <v>16</v>
      </c>
      <c r="I64" s="23">
        <v>20</v>
      </c>
      <c r="J64" s="23">
        <v>20</v>
      </c>
      <c r="K64" s="23">
        <v>47</v>
      </c>
      <c r="L64" s="1">
        <v>2654.8240000000001</v>
      </c>
      <c r="M64" s="1">
        <v>132.74119999999999</v>
      </c>
      <c r="N64" s="62">
        <v>1</v>
      </c>
      <c r="O64" s="62">
        <v>2.35</v>
      </c>
      <c r="P64" s="6">
        <v>1053.374</v>
      </c>
      <c r="Q64" s="61">
        <v>0.39677733815876304</v>
      </c>
      <c r="R64" s="6">
        <v>411.37400000000002</v>
      </c>
      <c r="S64" s="61">
        <v>0.15495339804069874</v>
      </c>
    </row>
    <row r="65" spans="1:19" x14ac:dyDescent="0.25">
      <c r="A65">
        <v>2022</v>
      </c>
      <c r="B65">
        <v>167210</v>
      </c>
      <c r="C65" t="s">
        <v>39</v>
      </c>
      <c r="D65" t="s">
        <v>433</v>
      </c>
      <c r="E65" t="s">
        <v>519</v>
      </c>
      <c r="F65" t="s">
        <v>433</v>
      </c>
      <c r="G65" t="s">
        <v>15</v>
      </c>
      <c r="H65" t="s">
        <v>16</v>
      </c>
      <c r="I65" s="23">
        <v>34</v>
      </c>
      <c r="J65" s="23">
        <v>77</v>
      </c>
      <c r="K65" s="23">
        <v>264</v>
      </c>
      <c r="L65" s="1">
        <v>12526.688</v>
      </c>
      <c r="M65" s="1">
        <v>368.43200000000002</v>
      </c>
      <c r="N65" s="62">
        <v>2.2647058823529411</v>
      </c>
      <c r="O65" s="62">
        <v>3.4285714285714284</v>
      </c>
      <c r="P65" s="6">
        <v>4588.2380000000003</v>
      </c>
      <c r="Q65" s="61">
        <v>0.36627702390288641</v>
      </c>
      <c r="R65" s="6">
        <v>3449.538</v>
      </c>
      <c r="S65" s="61">
        <v>0.27537510313979241</v>
      </c>
    </row>
    <row r="66" spans="1:19" x14ac:dyDescent="0.25">
      <c r="A66">
        <v>2022</v>
      </c>
      <c r="B66">
        <v>167223</v>
      </c>
      <c r="C66" t="s">
        <v>40</v>
      </c>
      <c r="D66" t="s">
        <v>431</v>
      </c>
      <c r="E66" t="s">
        <v>516</v>
      </c>
      <c r="F66" t="s">
        <v>431</v>
      </c>
      <c r="G66" t="s">
        <v>15</v>
      </c>
      <c r="H66" t="s">
        <v>5</v>
      </c>
      <c r="I66" s="23">
        <v>95</v>
      </c>
      <c r="J66" s="23">
        <v>342</v>
      </c>
      <c r="K66" s="23">
        <v>1375</v>
      </c>
      <c r="L66" s="1">
        <v>63800.82</v>
      </c>
      <c r="M66" s="1">
        <v>671.58757894736846</v>
      </c>
      <c r="N66" s="62">
        <v>3.6</v>
      </c>
      <c r="O66" s="62">
        <v>4.0204678362573096</v>
      </c>
      <c r="P66" s="6">
        <v>18755.919999999998</v>
      </c>
      <c r="Q66" s="61">
        <v>0.29397615892711093</v>
      </c>
      <c r="R66" s="6">
        <v>15440.22</v>
      </c>
      <c r="S66" s="61">
        <v>0.24200660743858776</v>
      </c>
    </row>
    <row r="67" spans="1:19" x14ac:dyDescent="0.25">
      <c r="A67">
        <v>2022</v>
      </c>
      <c r="B67">
        <v>167602</v>
      </c>
      <c r="C67" t="s">
        <v>9</v>
      </c>
      <c r="D67" t="s">
        <v>432</v>
      </c>
      <c r="E67" t="s">
        <v>496</v>
      </c>
      <c r="F67" t="s">
        <v>432</v>
      </c>
      <c r="G67" t="s">
        <v>4</v>
      </c>
      <c r="H67" t="s">
        <v>7</v>
      </c>
      <c r="I67" s="23">
        <v>93</v>
      </c>
      <c r="J67" s="23">
        <v>552</v>
      </c>
      <c r="K67" s="23">
        <v>3519</v>
      </c>
      <c r="L67" s="1">
        <v>131061.0622</v>
      </c>
      <c r="M67" s="1">
        <v>1409.2587333333333</v>
      </c>
      <c r="N67" s="62">
        <v>5.935483870967742</v>
      </c>
      <c r="O67" s="62">
        <v>6.375</v>
      </c>
      <c r="P67" s="6">
        <v>20302.462200000002</v>
      </c>
      <c r="Q67" s="61">
        <v>0.15490842100011609</v>
      </c>
      <c r="R67" s="6">
        <v>17159.962200000002</v>
      </c>
      <c r="S67" s="61">
        <v>0.13093104780284623</v>
      </c>
    </row>
    <row r="68" spans="1:19" x14ac:dyDescent="0.25">
      <c r="A68">
        <v>2022</v>
      </c>
      <c r="B68">
        <v>167602</v>
      </c>
      <c r="C68" t="s">
        <v>9</v>
      </c>
      <c r="D68" t="s">
        <v>433</v>
      </c>
      <c r="E68" t="s">
        <v>502</v>
      </c>
      <c r="F68" t="s">
        <v>432</v>
      </c>
      <c r="G68" t="s">
        <v>4</v>
      </c>
      <c r="H68" t="s">
        <v>16</v>
      </c>
      <c r="I68" s="23">
        <v>32</v>
      </c>
      <c r="J68" s="23">
        <v>56</v>
      </c>
      <c r="K68" s="23">
        <v>194</v>
      </c>
      <c r="L68" s="1">
        <v>7728.2407999999996</v>
      </c>
      <c r="M68" s="1">
        <v>241.50752499999999</v>
      </c>
      <c r="N68" s="62">
        <v>1.75</v>
      </c>
      <c r="O68" s="62">
        <v>3.4642857142857144</v>
      </c>
      <c r="P68" s="6">
        <v>1725.8407999999999</v>
      </c>
      <c r="Q68" s="61">
        <v>0.22331612648508573</v>
      </c>
      <c r="R68" s="6">
        <v>672.24079999999799</v>
      </c>
      <c r="S68" s="61">
        <v>8.6984970758157282E-2</v>
      </c>
    </row>
    <row r="69" spans="1:19" x14ac:dyDescent="0.25">
      <c r="A69">
        <v>2022</v>
      </c>
      <c r="B69">
        <v>169318</v>
      </c>
      <c r="C69" t="s">
        <v>42</v>
      </c>
      <c r="D69" t="s">
        <v>433</v>
      </c>
      <c r="E69" t="s">
        <v>504</v>
      </c>
      <c r="F69" t="s">
        <v>433</v>
      </c>
      <c r="G69" t="s">
        <v>15</v>
      </c>
      <c r="H69" t="s">
        <v>16</v>
      </c>
      <c r="I69" s="23">
        <v>24</v>
      </c>
      <c r="J69" s="23">
        <v>69</v>
      </c>
      <c r="K69" s="23">
        <v>168</v>
      </c>
      <c r="L69" s="1">
        <v>8985.8559999999998</v>
      </c>
      <c r="M69" s="1">
        <v>374.41066666666666</v>
      </c>
      <c r="N69" s="62">
        <v>2.875</v>
      </c>
      <c r="O69" s="62">
        <v>2.4347826086956523</v>
      </c>
      <c r="P69" s="6">
        <v>3363.8560000000002</v>
      </c>
      <c r="Q69" s="61">
        <v>0.37435008974103307</v>
      </c>
      <c r="R69" s="6">
        <v>2543.9560000000001</v>
      </c>
      <c r="S69" s="61">
        <v>0.2831066956781858</v>
      </c>
    </row>
    <row r="70" spans="1:19" x14ac:dyDescent="0.25">
      <c r="A70">
        <v>2022</v>
      </c>
      <c r="B70">
        <v>173044</v>
      </c>
      <c r="C70" t="s">
        <v>43</v>
      </c>
      <c r="D70" t="s">
        <v>434</v>
      </c>
      <c r="E70" t="s">
        <v>523</v>
      </c>
      <c r="F70" t="s">
        <v>434</v>
      </c>
      <c r="G70" t="s">
        <v>15</v>
      </c>
      <c r="H70" t="s">
        <v>16</v>
      </c>
      <c r="I70" s="23">
        <v>39</v>
      </c>
      <c r="J70" s="23">
        <v>104</v>
      </c>
      <c r="K70" s="23">
        <v>230</v>
      </c>
      <c r="L70" s="1">
        <v>12349.36</v>
      </c>
      <c r="M70" s="1">
        <v>316.65025641025642</v>
      </c>
      <c r="N70" s="62">
        <v>2.6666666666666665</v>
      </c>
      <c r="O70" s="62">
        <v>2.2115384615384617</v>
      </c>
      <c r="P70" s="6">
        <v>4415.21</v>
      </c>
      <c r="Q70" s="61">
        <v>0.35752541022368767</v>
      </c>
      <c r="R70" s="6">
        <v>3053.91</v>
      </c>
      <c r="S70" s="61">
        <v>0.24729297712594012</v>
      </c>
    </row>
    <row r="71" spans="1:19" x14ac:dyDescent="0.25">
      <c r="A71">
        <v>2022</v>
      </c>
      <c r="B71">
        <v>178150</v>
      </c>
      <c r="C71" t="s">
        <v>44</v>
      </c>
      <c r="D71" t="s">
        <v>434</v>
      </c>
      <c r="E71" t="s">
        <v>523</v>
      </c>
      <c r="F71" t="s">
        <v>434</v>
      </c>
      <c r="G71" t="s">
        <v>15</v>
      </c>
      <c r="H71" t="s">
        <v>16</v>
      </c>
      <c r="I71" s="23">
        <v>36</v>
      </c>
      <c r="J71" s="23">
        <v>63</v>
      </c>
      <c r="K71" s="23">
        <v>171</v>
      </c>
      <c r="L71" s="1">
        <v>7293.0320000000002</v>
      </c>
      <c r="M71" s="1">
        <v>202.58422222222222</v>
      </c>
      <c r="N71" s="62">
        <v>1.75</v>
      </c>
      <c r="O71" s="62">
        <v>2.7142857142857144</v>
      </c>
      <c r="P71" s="6">
        <v>2714.5320000000002</v>
      </c>
      <c r="Q71" s="61">
        <v>0.37220897974943756</v>
      </c>
      <c r="R71" s="6">
        <v>1493.232</v>
      </c>
      <c r="S71" s="61">
        <v>0.20474776471569026</v>
      </c>
    </row>
    <row r="72" spans="1:19" x14ac:dyDescent="0.25">
      <c r="A72">
        <v>2022</v>
      </c>
      <c r="B72">
        <v>178362</v>
      </c>
      <c r="C72" t="s">
        <v>45</v>
      </c>
      <c r="D72" t="s">
        <v>432</v>
      </c>
      <c r="E72" t="s">
        <v>497</v>
      </c>
      <c r="F72" t="s">
        <v>432</v>
      </c>
      <c r="G72" t="s">
        <v>15</v>
      </c>
      <c r="H72" t="s">
        <v>5</v>
      </c>
      <c r="I72" s="23">
        <v>249</v>
      </c>
      <c r="J72" s="23">
        <v>348</v>
      </c>
      <c r="K72" s="23">
        <v>1532</v>
      </c>
      <c r="L72" s="1">
        <v>57233.642999999996</v>
      </c>
      <c r="M72" s="1">
        <v>229.85398795180723</v>
      </c>
      <c r="N72" s="62">
        <v>1.3975903614457832</v>
      </c>
      <c r="O72" s="62">
        <v>4.4022988505747129</v>
      </c>
      <c r="P72" s="6">
        <v>7028.6930000000102</v>
      </c>
      <c r="Q72" s="61">
        <v>0.12280701754385984</v>
      </c>
      <c r="R72" s="6">
        <v>-291.30699999999399</v>
      </c>
      <c r="S72" s="61">
        <v>-5.0897860896255377E-3</v>
      </c>
    </row>
    <row r="73" spans="1:19" x14ac:dyDescent="0.25">
      <c r="A73">
        <v>2022</v>
      </c>
      <c r="B73">
        <v>178828</v>
      </c>
      <c r="C73" t="s">
        <v>49</v>
      </c>
      <c r="D73" t="s">
        <v>431</v>
      </c>
      <c r="E73" t="s">
        <v>524</v>
      </c>
      <c r="F73" t="s">
        <v>431</v>
      </c>
      <c r="G73" t="s">
        <v>15</v>
      </c>
      <c r="H73" t="s">
        <v>16</v>
      </c>
      <c r="I73" s="23">
        <v>15</v>
      </c>
      <c r="J73" s="23">
        <v>15</v>
      </c>
      <c r="K73" s="23">
        <v>38</v>
      </c>
      <c r="L73" s="1">
        <v>2219.6959999999999</v>
      </c>
      <c r="M73" s="1">
        <v>147.97973333333331</v>
      </c>
      <c r="N73" s="62">
        <v>1</v>
      </c>
      <c r="O73" s="62">
        <v>2.5333333333333332</v>
      </c>
      <c r="P73" s="6">
        <v>655.19600000000003</v>
      </c>
      <c r="Q73" s="61">
        <v>0.29517375352300496</v>
      </c>
      <c r="R73" s="6">
        <v>173.696</v>
      </c>
      <c r="S73" s="61">
        <v>7.8252157052136867E-2</v>
      </c>
    </row>
    <row r="74" spans="1:19" x14ac:dyDescent="0.25">
      <c r="A74">
        <v>2022</v>
      </c>
      <c r="B74">
        <v>181012</v>
      </c>
      <c r="C74" t="s">
        <v>51</v>
      </c>
      <c r="D74" t="s">
        <v>432</v>
      </c>
      <c r="E74" t="s">
        <v>510</v>
      </c>
      <c r="F74" t="s">
        <v>432</v>
      </c>
      <c r="G74" t="s">
        <v>15</v>
      </c>
      <c r="H74" t="s">
        <v>7</v>
      </c>
      <c r="I74" s="23">
        <v>90</v>
      </c>
      <c r="J74" s="23">
        <v>359</v>
      </c>
      <c r="K74" s="23">
        <v>1748</v>
      </c>
      <c r="L74" s="1">
        <v>96861.758400000006</v>
      </c>
      <c r="M74" s="1">
        <v>1076.2417600000001</v>
      </c>
      <c r="N74" s="62">
        <v>3.9888888888888889</v>
      </c>
      <c r="O74" s="62">
        <v>4.8690807799442899</v>
      </c>
      <c r="P74" s="6">
        <v>44259.308400000002</v>
      </c>
      <c r="Q74" s="61">
        <v>0.45693273724421668</v>
      </c>
      <c r="R74" s="6">
        <v>41383.808400000002</v>
      </c>
      <c r="S74" s="61">
        <v>0.42724609880714287</v>
      </c>
    </row>
    <row r="75" spans="1:19" x14ac:dyDescent="0.25">
      <c r="A75">
        <v>2022</v>
      </c>
      <c r="B75">
        <v>182104</v>
      </c>
      <c r="C75" t="s">
        <v>52</v>
      </c>
      <c r="D75" t="s">
        <v>431</v>
      </c>
      <c r="E75" t="s">
        <v>509</v>
      </c>
      <c r="F75" t="s">
        <v>431</v>
      </c>
      <c r="G75" t="s">
        <v>15</v>
      </c>
      <c r="H75" t="s">
        <v>16</v>
      </c>
      <c r="I75" s="23">
        <v>13</v>
      </c>
      <c r="J75" s="23">
        <v>124</v>
      </c>
      <c r="K75" s="23">
        <v>241</v>
      </c>
      <c r="L75" s="1">
        <v>9494.5759999999991</v>
      </c>
      <c r="M75" s="1">
        <v>730.35199999999998</v>
      </c>
      <c r="N75" s="62">
        <v>9.5384615384615383</v>
      </c>
      <c r="O75" s="62">
        <v>1.9435483870967742</v>
      </c>
      <c r="P75" s="6">
        <v>1017.276</v>
      </c>
      <c r="Q75" s="61">
        <v>0.10714285714285715</v>
      </c>
      <c r="R75" s="6">
        <v>495.47600000000102</v>
      </c>
      <c r="S75" s="61">
        <v>5.218516340276818E-2</v>
      </c>
    </row>
    <row r="76" spans="1:19" x14ac:dyDescent="0.25">
      <c r="A76">
        <v>2022</v>
      </c>
      <c r="B76">
        <v>185163</v>
      </c>
      <c r="C76" t="s">
        <v>53</v>
      </c>
      <c r="D76" t="s">
        <v>431</v>
      </c>
      <c r="E76" t="s">
        <v>515</v>
      </c>
      <c r="F76" t="s">
        <v>431</v>
      </c>
      <c r="G76" t="s">
        <v>15</v>
      </c>
      <c r="H76" t="s">
        <v>16</v>
      </c>
      <c r="I76" s="23">
        <v>34</v>
      </c>
      <c r="J76" s="23">
        <v>89</v>
      </c>
      <c r="K76" s="23">
        <v>242</v>
      </c>
      <c r="L76" s="1">
        <v>12021.263999999999</v>
      </c>
      <c r="M76" s="1">
        <v>353.56658823529409</v>
      </c>
      <c r="N76" s="62">
        <v>2.6176470588235294</v>
      </c>
      <c r="O76" s="62">
        <v>2.7191011235955056</v>
      </c>
      <c r="P76" s="6">
        <v>4320.2139999999999</v>
      </c>
      <c r="Q76" s="61">
        <v>0.35938101018328855</v>
      </c>
      <c r="R76" s="6">
        <v>3169.4140000000002</v>
      </c>
      <c r="S76" s="61">
        <v>0.26365064439147168</v>
      </c>
    </row>
    <row r="77" spans="1:19" x14ac:dyDescent="0.25">
      <c r="A77">
        <v>2022</v>
      </c>
      <c r="B77">
        <v>186360</v>
      </c>
      <c r="C77" t="s">
        <v>54</v>
      </c>
      <c r="D77" t="s">
        <v>432</v>
      </c>
      <c r="E77" t="s">
        <v>498</v>
      </c>
      <c r="F77" t="s">
        <v>432</v>
      </c>
      <c r="G77" t="s">
        <v>15</v>
      </c>
      <c r="H77" t="s">
        <v>16</v>
      </c>
      <c r="I77" s="23">
        <v>7</v>
      </c>
      <c r="J77" s="23">
        <v>7</v>
      </c>
      <c r="K77" s="23">
        <v>16</v>
      </c>
      <c r="L77" s="1">
        <v>825.18799999999999</v>
      </c>
      <c r="M77" s="1">
        <v>117.884</v>
      </c>
      <c r="N77" s="62">
        <v>1</v>
      </c>
      <c r="O77" s="62">
        <v>2.2857142857142856</v>
      </c>
      <c r="P77" s="6">
        <v>227.28800000000001</v>
      </c>
      <c r="Q77" s="61">
        <v>0.27543783961957763</v>
      </c>
      <c r="R77" s="6">
        <v>24.287999999999901</v>
      </c>
      <c r="S77" s="61">
        <v>2.9433292776918595E-2</v>
      </c>
    </row>
    <row r="78" spans="1:19" x14ac:dyDescent="0.25">
      <c r="A78">
        <v>2022</v>
      </c>
      <c r="B78">
        <v>187782</v>
      </c>
      <c r="C78" t="s">
        <v>382</v>
      </c>
      <c r="D78" t="s">
        <v>435</v>
      </c>
      <c r="E78" t="s">
        <v>521</v>
      </c>
      <c r="F78" t="s">
        <v>435</v>
      </c>
      <c r="G78" t="s">
        <v>15</v>
      </c>
      <c r="H78" t="s">
        <v>16</v>
      </c>
      <c r="I78" s="23">
        <v>17</v>
      </c>
      <c r="J78" s="23">
        <v>44</v>
      </c>
      <c r="K78" s="23">
        <v>128</v>
      </c>
      <c r="L78" s="1">
        <v>5444.4040000000005</v>
      </c>
      <c r="M78" s="1">
        <v>320.25905882352941</v>
      </c>
      <c r="N78" s="62">
        <v>2.5882352941176472</v>
      </c>
      <c r="O78" s="62">
        <v>2.9090909090909092</v>
      </c>
      <c r="P78" s="6">
        <v>1566.604</v>
      </c>
      <c r="Q78" s="61">
        <v>0.28774572937643861</v>
      </c>
      <c r="R78" s="6">
        <v>916.60400000000004</v>
      </c>
      <c r="S78" s="61">
        <v>0.16835708738734304</v>
      </c>
    </row>
    <row r="79" spans="1:19" x14ac:dyDescent="0.25">
      <c r="A79">
        <v>2022</v>
      </c>
      <c r="B79">
        <v>188132</v>
      </c>
      <c r="C79" t="s">
        <v>55</v>
      </c>
      <c r="D79" t="s">
        <v>431</v>
      </c>
      <c r="E79" t="s">
        <v>495</v>
      </c>
      <c r="F79" t="s">
        <v>431</v>
      </c>
      <c r="G79" t="s">
        <v>4</v>
      </c>
      <c r="H79" t="s">
        <v>16</v>
      </c>
      <c r="I79" s="23">
        <v>6</v>
      </c>
      <c r="J79" s="23">
        <v>40</v>
      </c>
      <c r="K79" s="23">
        <v>117</v>
      </c>
      <c r="L79" s="1">
        <v>5181.84</v>
      </c>
      <c r="M79" s="1">
        <v>863.64</v>
      </c>
      <c r="N79" s="62">
        <v>6.666666666666667</v>
      </c>
      <c r="O79" s="62">
        <v>2.9249999999999998</v>
      </c>
      <c r="P79" s="6">
        <v>863.64</v>
      </c>
      <c r="Q79" s="61">
        <v>0.16666666666666666</v>
      </c>
      <c r="R79" s="6">
        <v>635.84</v>
      </c>
      <c r="S79" s="61">
        <v>0.12270544825776172</v>
      </c>
    </row>
    <row r="80" spans="1:19" x14ac:dyDescent="0.25">
      <c r="A80">
        <v>2022</v>
      </c>
      <c r="B80">
        <v>188132</v>
      </c>
      <c r="C80" t="s">
        <v>55</v>
      </c>
      <c r="D80" t="s">
        <v>432</v>
      </c>
      <c r="E80" t="s">
        <v>500</v>
      </c>
      <c r="F80" t="s">
        <v>431</v>
      </c>
      <c r="G80" t="s">
        <v>4</v>
      </c>
      <c r="H80" t="s">
        <v>16</v>
      </c>
      <c r="I80" s="23">
        <v>10</v>
      </c>
      <c r="J80" s="23">
        <v>28</v>
      </c>
      <c r="K80" s="23">
        <v>80</v>
      </c>
      <c r="L80" s="1">
        <v>3375.66</v>
      </c>
      <c r="M80" s="1">
        <v>337.56599999999997</v>
      </c>
      <c r="N80" s="62">
        <v>2.8</v>
      </c>
      <c r="O80" s="62">
        <v>2.8571428571428572</v>
      </c>
      <c r="P80" s="6">
        <v>562.61</v>
      </c>
      <c r="Q80" s="61">
        <v>0.16666666666666669</v>
      </c>
      <c r="R80" s="6">
        <v>254.61</v>
      </c>
      <c r="S80" s="61">
        <v>7.5425250173299457E-2</v>
      </c>
    </row>
    <row r="81" spans="1:19" x14ac:dyDescent="0.25">
      <c r="A81">
        <v>2022</v>
      </c>
      <c r="B81">
        <v>188132</v>
      </c>
      <c r="C81" t="s">
        <v>55</v>
      </c>
      <c r="D81" t="s">
        <v>435</v>
      </c>
      <c r="E81" t="s">
        <v>521</v>
      </c>
      <c r="F81" t="s">
        <v>431</v>
      </c>
      <c r="G81" t="s">
        <v>4</v>
      </c>
      <c r="H81" t="s">
        <v>5</v>
      </c>
      <c r="I81" s="23">
        <v>125</v>
      </c>
      <c r="J81" s="23">
        <v>350</v>
      </c>
      <c r="K81" s="23">
        <v>1256</v>
      </c>
      <c r="L81" s="1">
        <v>46059.12</v>
      </c>
      <c r="M81" s="1">
        <v>368.47296</v>
      </c>
      <c r="N81" s="62">
        <v>2.8</v>
      </c>
      <c r="O81" s="62">
        <v>3.5885714285714285</v>
      </c>
      <c r="P81" s="6">
        <v>7676.52</v>
      </c>
      <c r="Q81" s="61">
        <v>0.16666666666666666</v>
      </c>
      <c r="R81" s="6">
        <v>2868.36</v>
      </c>
      <c r="S81" s="61">
        <v>6.2275614471140571E-2</v>
      </c>
    </row>
    <row r="82" spans="1:19" x14ac:dyDescent="0.25">
      <c r="A82">
        <v>2022</v>
      </c>
      <c r="B82">
        <v>190859</v>
      </c>
      <c r="C82" t="s">
        <v>23</v>
      </c>
      <c r="D82" t="s">
        <v>434</v>
      </c>
      <c r="E82" t="s">
        <v>513</v>
      </c>
      <c r="F82" t="s">
        <v>434</v>
      </c>
      <c r="G82" t="s">
        <v>15</v>
      </c>
      <c r="H82" t="s">
        <v>7</v>
      </c>
      <c r="I82" s="23">
        <v>244</v>
      </c>
      <c r="J82" s="23">
        <v>719</v>
      </c>
      <c r="K82" s="23">
        <v>3835</v>
      </c>
      <c r="L82" s="1">
        <v>132706.89000000001</v>
      </c>
      <c r="M82" s="1">
        <v>543.88069672131155</v>
      </c>
      <c r="N82" s="62">
        <v>2.9467213114754101</v>
      </c>
      <c r="O82" s="62">
        <v>5.3337969401947145</v>
      </c>
      <c r="P82" s="6">
        <v>9830.1400000000103</v>
      </c>
      <c r="Q82" s="61">
        <v>7.4074074074074139E-2</v>
      </c>
      <c r="R82" s="6">
        <v>1239.49000000001</v>
      </c>
      <c r="S82" s="61">
        <v>9.3400576262469108E-3</v>
      </c>
    </row>
    <row r="83" spans="1:19" x14ac:dyDescent="0.25">
      <c r="A83">
        <v>2022</v>
      </c>
      <c r="B83">
        <v>192425</v>
      </c>
      <c r="C83" t="s">
        <v>56</v>
      </c>
      <c r="D83" t="s">
        <v>434</v>
      </c>
      <c r="E83" t="s">
        <v>522</v>
      </c>
      <c r="F83" t="s">
        <v>434</v>
      </c>
      <c r="G83" t="s">
        <v>15</v>
      </c>
      <c r="H83" t="s">
        <v>16</v>
      </c>
      <c r="I83" s="23">
        <v>13</v>
      </c>
      <c r="J83" s="23">
        <v>21</v>
      </c>
      <c r="K83" s="23">
        <v>48</v>
      </c>
      <c r="L83" s="1">
        <v>1503.616</v>
      </c>
      <c r="M83" s="1">
        <v>115.66276923076923</v>
      </c>
      <c r="N83" s="62">
        <v>1.6153846153846154</v>
      </c>
      <c r="O83" s="62">
        <v>2.2857142857142856</v>
      </c>
      <c r="P83" s="6">
        <v>606.21600000000001</v>
      </c>
      <c r="Q83" s="61">
        <v>0.40317208649016772</v>
      </c>
      <c r="R83" s="6">
        <v>167.11600000000001</v>
      </c>
      <c r="S83" s="61">
        <v>0.11114273857155019</v>
      </c>
    </row>
    <row r="84" spans="1:19" x14ac:dyDescent="0.25">
      <c r="A84">
        <v>2022</v>
      </c>
      <c r="B84">
        <v>193040</v>
      </c>
      <c r="C84" t="s">
        <v>394</v>
      </c>
      <c r="D84" t="s">
        <v>432</v>
      </c>
      <c r="E84" t="s">
        <v>500</v>
      </c>
      <c r="F84" t="s">
        <v>432</v>
      </c>
      <c r="G84" t="s">
        <v>15</v>
      </c>
      <c r="H84" t="s">
        <v>5</v>
      </c>
      <c r="I84" s="23">
        <v>61</v>
      </c>
      <c r="J84" s="23">
        <v>218</v>
      </c>
      <c r="K84" s="23">
        <v>856</v>
      </c>
      <c r="L84" s="1">
        <v>34246.332000000002</v>
      </c>
      <c r="M84" s="1">
        <v>561.41527868852461</v>
      </c>
      <c r="N84" s="62">
        <v>3.5737704918032787</v>
      </c>
      <c r="O84" s="62">
        <v>3.926605504587156</v>
      </c>
      <c r="P84" s="6">
        <v>4723.6319999999996</v>
      </c>
      <c r="Q84" s="61">
        <v>0.13793103448275859</v>
      </c>
      <c r="R84" s="6">
        <v>2801.6320000000001</v>
      </c>
      <c r="S84" s="61">
        <v>8.1808235696599563E-2</v>
      </c>
    </row>
    <row r="85" spans="1:19" x14ac:dyDescent="0.25">
      <c r="A85">
        <v>2022</v>
      </c>
      <c r="B85">
        <v>196519</v>
      </c>
      <c r="C85" t="s">
        <v>285</v>
      </c>
      <c r="D85" t="s">
        <v>431</v>
      </c>
      <c r="E85" t="s">
        <v>535</v>
      </c>
      <c r="F85" t="s">
        <v>431</v>
      </c>
      <c r="G85" t="s">
        <v>4</v>
      </c>
      <c r="H85" t="s">
        <v>7</v>
      </c>
      <c r="I85" s="23">
        <v>229</v>
      </c>
      <c r="J85" s="23">
        <v>637</v>
      </c>
      <c r="K85" s="23">
        <v>2551</v>
      </c>
      <c r="L85" s="1">
        <v>96275.127999999997</v>
      </c>
      <c r="M85" s="1">
        <v>420.41540611353713</v>
      </c>
      <c r="N85" s="62">
        <v>2.7816593886462884</v>
      </c>
      <c r="O85" s="62">
        <v>4.0047095761381479</v>
      </c>
      <c r="P85" s="6">
        <v>13279.328</v>
      </c>
      <c r="Q85" s="61">
        <v>0.13793103448275862</v>
      </c>
      <c r="R85" s="6">
        <v>5487.3280000000004</v>
      </c>
      <c r="S85" s="61">
        <v>5.6996319963345053E-2</v>
      </c>
    </row>
    <row r="86" spans="1:19" x14ac:dyDescent="0.25">
      <c r="A86">
        <v>2022</v>
      </c>
      <c r="B86">
        <v>196519</v>
      </c>
      <c r="C86" t="s">
        <v>285</v>
      </c>
      <c r="D86" t="s">
        <v>432</v>
      </c>
      <c r="E86" t="s">
        <v>498</v>
      </c>
      <c r="F86" t="s">
        <v>431</v>
      </c>
      <c r="G86" t="s">
        <v>4</v>
      </c>
      <c r="H86" t="s">
        <v>16</v>
      </c>
      <c r="I86" s="23">
        <v>8</v>
      </c>
      <c r="J86" s="23">
        <v>17</v>
      </c>
      <c r="K86" s="23">
        <v>42</v>
      </c>
      <c r="L86" s="1">
        <v>1528.068</v>
      </c>
      <c r="M86" s="1">
        <v>191.0085</v>
      </c>
      <c r="N86" s="62">
        <v>2.125</v>
      </c>
      <c r="O86" s="62">
        <v>2.4705882352941178</v>
      </c>
      <c r="P86" s="6">
        <v>210.768</v>
      </c>
      <c r="Q86" s="61">
        <v>0.13793103448275862</v>
      </c>
      <c r="R86" s="6">
        <v>-30.232000000000099</v>
      </c>
      <c r="S86" s="61">
        <v>-1.9784459853880915E-2</v>
      </c>
    </row>
    <row r="87" spans="1:19" x14ac:dyDescent="0.25">
      <c r="A87">
        <v>2022</v>
      </c>
      <c r="B87">
        <v>202854</v>
      </c>
      <c r="C87" t="s">
        <v>57</v>
      </c>
      <c r="D87" t="s">
        <v>431</v>
      </c>
      <c r="E87" t="s">
        <v>501</v>
      </c>
      <c r="F87" t="s">
        <v>431</v>
      </c>
      <c r="G87" t="s">
        <v>15</v>
      </c>
      <c r="H87" t="s">
        <v>5</v>
      </c>
      <c r="I87" s="23">
        <v>95</v>
      </c>
      <c r="J87" s="23">
        <v>293</v>
      </c>
      <c r="K87" s="23">
        <v>1320</v>
      </c>
      <c r="L87" s="1">
        <v>54207.16</v>
      </c>
      <c r="M87" s="1">
        <v>570.6016842105264</v>
      </c>
      <c r="N87" s="62">
        <v>3.0842105263157893</v>
      </c>
      <c r="O87" s="62">
        <v>4.5051194539249151</v>
      </c>
      <c r="P87" s="6">
        <v>13958.86</v>
      </c>
      <c r="Q87" s="61">
        <v>0.25750952457203069</v>
      </c>
      <c r="R87" s="6">
        <v>10697.61</v>
      </c>
      <c r="S87" s="61">
        <v>0.19734680806004226</v>
      </c>
    </row>
    <row r="88" spans="1:19" x14ac:dyDescent="0.25">
      <c r="A88">
        <v>2022</v>
      </c>
      <c r="B88">
        <v>203761</v>
      </c>
      <c r="C88" t="s">
        <v>58</v>
      </c>
      <c r="D88" t="s">
        <v>433</v>
      </c>
      <c r="E88" t="s">
        <v>502</v>
      </c>
      <c r="F88" t="s">
        <v>433</v>
      </c>
      <c r="G88" t="s">
        <v>15</v>
      </c>
      <c r="H88" t="s">
        <v>5</v>
      </c>
      <c r="I88" s="23">
        <v>91</v>
      </c>
      <c r="J88" s="23">
        <v>269</v>
      </c>
      <c r="K88" s="23">
        <v>884</v>
      </c>
      <c r="L88" s="1">
        <v>38023.800000000003</v>
      </c>
      <c r="M88" s="1">
        <v>417.8439560439561</v>
      </c>
      <c r="N88" s="62">
        <v>2.9560439560439562</v>
      </c>
      <c r="O88" s="62">
        <v>3.2862453531598512</v>
      </c>
      <c r="P88" s="6">
        <v>6337.3</v>
      </c>
      <c r="Q88" s="61">
        <v>0.16666666666666666</v>
      </c>
      <c r="R88" s="6">
        <v>3224.25</v>
      </c>
      <c r="S88" s="61">
        <v>8.4795575402774048E-2</v>
      </c>
    </row>
    <row r="89" spans="1:19" x14ac:dyDescent="0.25">
      <c r="A89">
        <v>2022</v>
      </c>
      <c r="B89">
        <v>205478</v>
      </c>
      <c r="C89" t="s">
        <v>13</v>
      </c>
      <c r="D89" t="s">
        <v>431</v>
      </c>
      <c r="E89" t="s">
        <v>535</v>
      </c>
      <c r="F89" t="s">
        <v>432</v>
      </c>
      <c r="G89" t="s">
        <v>4</v>
      </c>
      <c r="H89" t="s">
        <v>10</v>
      </c>
      <c r="I89" s="23">
        <v>240</v>
      </c>
      <c r="J89" s="23">
        <v>761</v>
      </c>
      <c r="K89" s="23">
        <v>4525</v>
      </c>
      <c r="L89" s="1">
        <v>156739.51999999999</v>
      </c>
      <c r="M89" s="1">
        <v>653.0813333333333</v>
      </c>
      <c r="N89" s="62">
        <v>3.1708333333333334</v>
      </c>
      <c r="O89" s="62">
        <v>5.9461235216819972</v>
      </c>
      <c r="P89" s="6">
        <v>16793.52</v>
      </c>
      <c r="Q89" s="61">
        <v>0.10714285714285715</v>
      </c>
      <c r="R89" s="6">
        <v>8525.7700000000095</v>
      </c>
      <c r="S89" s="61">
        <v>5.4394513904342759E-2</v>
      </c>
    </row>
    <row r="90" spans="1:19" x14ac:dyDescent="0.25">
      <c r="A90">
        <v>2022</v>
      </c>
      <c r="B90">
        <v>205478</v>
      </c>
      <c r="C90" t="s">
        <v>13</v>
      </c>
      <c r="D90" t="s">
        <v>430</v>
      </c>
      <c r="E90" t="s">
        <v>492</v>
      </c>
      <c r="F90" t="s">
        <v>432</v>
      </c>
      <c r="G90" t="s">
        <v>4</v>
      </c>
      <c r="H90" t="s">
        <v>10</v>
      </c>
      <c r="I90" s="23">
        <v>244</v>
      </c>
      <c r="J90" s="23">
        <v>697</v>
      </c>
      <c r="K90" s="23">
        <v>4687</v>
      </c>
      <c r="L90" s="1">
        <v>168323.34400000001</v>
      </c>
      <c r="M90" s="1">
        <v>689.84977049180338</v>
      </c>
      <c r="N90" s="62">
        <v>2.8565573770491803</v>
      </c>
      <c r="O90" s="62">
        <v>6.7245337159253946</v>
      </c>
      <c r="P90" s="6">
        <v>18034.644</v>
      </c>
      <c r="Q90" s="61">
        <v>0.10714285714285714</v>
      </c>
      <c r="R90" s="6">
        <v>9155.2440000000097</v>
      </c>
      <c r="S90" s="61">
        <v>5.4390815809838053E-2</v>
      </c>
    </row>
    <row r="91" spans="1:19" x14ac:dyDescent="0.25">
      <c r="A91">
        <v>2022</v>
      </c>
      <c r="B91">
        <v>205478</v>
      </c>
      <c r="C91" t="s">
        <v>13</v>
      </c>
      <c r="D91" t="s">
        <v>432</v>
      </c>
      <c r="E91" t="s">
        <v>494</v>
      </c>
      <c r="F91" t="s">
        <v>432</v>
      </c>
      <c r="G91" t="s">
        <v>4</v>
      </c>
      <c r="H91" t="s">
        <v>10</v>
      </c>
      <c r="I91" s="23">
        <v>250</v>
      </c>
      <c r="J91" s="23">
        <v>732</v>
      </c>
      <c r="K91" s="23">
        <v>5877</v>
      </c>
      <c r="L91" s="1">
        <v>192767.12</v>
      </c>
      <c r="M91" s="1">
        <v>771.06848000000002</v>
      </c>
      <c r="N91" s="62">
        <v>2.9279999999999999</v>
      </c>
      <c r="O91" s="62">
        <v>8.028688524590164</v>
      </c>
      <c r="P91" s="6">
        <v>20653.62</v>
      </c>
      <c r="Q91" s="61">
        <v>0.10714285714285714</v>
      </c>
      <c r="R91" s="6">
        <v>12935.12</v>
      </c>
      <c r="S91" s="61">
        <v>6.7102314959107137E-2</v>
      </c>
    </row>
    <row r="92" spans="1:19" x14ac:dyDescent="0.25">
      <c r="A92">
        <v>2022</v>
      </c>
      <c r="B92">
        <v>206200</v>
      </c>
      <c r="C92" t="s">
        <v>367</v>
      </c>
      <c r="D92" t="s">
        <v>430</v>
      </c>
      <c r="E92" t="s">
        <v>507</v>
      </c>
      <c r="F92" t="s">
        <v>430</v>
      </c>
      <c r="G92" t="s">
        <v>15</v>
      </c>
      <c r="H92" t="s">
        <v>7</v>
      </c>
      <c r="I92" s="23">
        <v>64</v>
      </c>
      <c r="J92" s="23">
        <v>481</v>
      </c>
      <c r="K92" s="23">
        <v>2181</v>
      </c>
      <c r="L92" s="1">
        <v>77080.313999999998</v>
      </c>
      <c r="M92" s="1">
        <v>1204.37990625</v>
      </c>
      <c r="N92" s="62">
        <v>7.515625</v>
      </c>
      <c r="O92" s="62">
        <v>4.5343035343035343</v>
      </c>
      <c r="P92" s="6">
        <v>8688.3639999999905</v>
      </c>
      <c r="Q92" s="61">
        <v>0.11271832649773574</v>
      </c>
      <c r="R92" s="6">
        <v>6029.1639999999898</v>
      </c>
      <c r="S92" s="61">
        <v>7.821924544832537E-2</v>
      </c>
    </row>
    <row r="93" spans="1:19" x14ac:dyDescent="0.25">
      <c r="A93">
        <v>2022</v>
      </c>
      <c r="B93">
        <v>206748</v>
      </c>
      <c r="C93" t="s">
        <v>59</v>
      </c>
      <c r="D93" t="s">
        <v>433</v>
      </c>
      <c r="E93" t="s">
        <v>504</v>
      </c>
      <c r="F93" t="s">
        <v>433</v>
      </c>
      <c r="G93" t="s">
        <v>15</v>
      </c>
      <c r="H93" t="s">
        <v>16</v>
      </c>
      <c r="I93" s="23">
        <v>18</v>
      </c>
      <c r="J93" s="23">
        <v>18</v>
      </c>
      <c r="K93" s="23">
        <v>51</v>
      </c>
      <c r="L93" s="1">
        <v>2835.5920000000001</v>
      </c>
      <c r="M93" s="1">
        <v>157.53288888888889</v>
      </c>
      <c r="N93" s="62">
        <v>1</v>
      </c>
      <c r="O93" s="62">
        <v>2.8333333333333335</v>
      </c>
      <c r="P93" s="6">
        <v>1014.992</v>
      </c>
      <c r="Q93" s="61">
        <v>0.35794712356361563</v>
      </c>
      <c r="R93" s="6">
        <v>437.19200000000001</v>
      </c>
      <c r="S93" s="61">
        <v>0.15418015003568919</v>
      </c>
    </row>
    <row r="94" spans="1:19" x14ac:dyDescent="0.25">
      <c r="A94">
        <v>2022</v>
      </c>
      <c r="B94">
        <v>209666</v>
      </c>
      <c r="C94" t="s">
        <v>61</v>
      </c>
      <c r="D94" t="s">
        <v>433</v>
      </c>
      <c r="E94" t="s">
        <v>519</v>
      </c>
      <c r="F94" t="s">
        <v>433</v>
      </c>
      <c r="G94" t="s">
        <v>15</v>
      </c>
      <c r="H94" t="s">
        <v>16</v>
      </c>
      <c r="I94" s="23">
        <v>37</v>
      </c>
      <c r="J94" s="23">
        <v>86</v>
      </c>
      <c r="K94" s="23">
        <v>194</v>
      </c>
      <c r="L94" s="1">
        <v>9981.6479999999992</v>
      </c>
      <c r="M94" s="1">
        <v>269.77427027027022</v>
      </c>
      <c r="N94" s="62">
        <v>2.3243243243243241</v>
      </c>
      <c r="O94" s="62">
        <v>2.2558139534883721</v>
      </c>
      <c r="P94" s="6">
        <v>3859.2979999999998</v>
      </c>
      <c r="Q94" s="61">
        <v>0.38663936055448961</v>
      </c>
      <c r="R94" s="6">
        <v>2618.7979999999998</v>
      </c>
      <c r="S94" s="61">
        <v>0.26236128543102299</v>
      </c>
    </row>
    <row r="95" spans="1:19" x14ac:dyDescent="0.25">
      <c r="A95">
        <v>2022</v>
      </c>
      <c r="B95">
        <v>213016</v>
      </c>
      <c r="C95" t="s">
        <v>62</v>
      </c>
      <c r="D95" t="s">
        <v>434</v>
      </c>
      <c r="E95" t="s">
        <v>522</v>
      </c>
      <c r="F95" t="s">
        <v>434</v>
      </c>
      <c r="G95" t="s">
        <v>15</v>
      </c>
      <c r="H95" t="s">
        <v>16</v>
      </c>
      <c r="I95" s="23">
        <v>29</v>
      </c>
      <c r="J95" s="23">
        <v>82</v>
      </c>
      <c r="K95" s="23">
        <v>265</v>
      </c>
      <c r="L95" s="1">
        <v>12404.28</v>
      </c>
      <c r="M95" s="1">
        <v>427.73379310344831</v>
      </c>
      <c r="N95" s="62">
        <v>2.8275862068965516</v>
      </c>
      <c r="O95" s="62">
        <v>3.2317073170731709</v>
      </c>
      <c r="P95" s="6">
        <v>4312.58</v>
      </c>
      <c r="Q95" s="61">
        <v>0.34766870789759663</v>
      </c>
      <c r="R95" s="6">
        <v>3294.93</v>
      </c>
      <c r="S95" s="61">
        <v>0.2656284766225851</v>
      </c>
    </row>
    <row r="96" spans="1:19" x14ac:dyDescent="0.25">
      <c r="A96">
        <v>2022</v>
      </c>
      <c r="B96">
        <v>219128</v>
      </c>
      <c r="C96" t="s">
        <v>63</v>
      </c>
      <c r="D96" t="s">
        <v>432</v>
      </c>
      <c r="E96" t="s">
        <v>498</v>
      </c>
      <c r="F96" t="s">
        <v>432</v>
      </c>
      <c r="G96" t="s">
        <v>15</v>
      </c>
      <c r="H96" t="s">
        <v>16</v>
      </c>
      <c r="I96" s="23">
        <v>50</v>
      </c>
      <c r="J96" s="23">
        <v>68</v>
      </c>
      <c r="K96" s="23">
        <v>200</v>
      </c>
      <c r="L96" s="1">
        <v>11873.6</v>
      </c>
      <c r="M96" s="1">
        <v>237.47200000000001</v>
      </c>
      <c r="N96" s="62">
        <v>1.36</v>
      </c>
      <c r="O96" s="62">
        <v>2.9411764705882355</v>
      </c>
      <c r="P96" s="6">
        <v>3940.6</v>
      </c>
      <c r="Q96" s="61">
        <v>0.33187912680231774</v>
      </c>
      <c r="R96" s="6">
        <v>2472.6</v>
      </c>
      <c r="S96" s="61">
        <v>0.20824349818083815</v>
      </c>
    </row>
    <row r="97" spans="1:19" x14ac:dyDescent="0.25">
      <c r="A97">
        <v>2022</v>
      </c>
      <c r="B97">
        <v>221841</v>
      </c>
      <c r="C97" t="s">
        <v>64</v>
      </c>
      <c r="D97" t="s">
        <v>434</v>
      </c>
      <c r="E97" t="s">
        <v>499</v>
      </c>
      <c r="F97" t="s">
        <v>434</v>
      </c>
      <c r="G97" t="s">
        <v>15</v>
      </c>
      <c r="H97" t="s">
        <v>5</v>
      </c>
      <c r="I97" s="23">
        <v>127</v>
      </c>
      <c r="J97" s="23">
        <v>366</v>
      </c>
      <c r="K97" s="23">
        <v>1204</v>
      </c>
      <c r="L97" s="1">
        <v>49803.6</v>
      </c>
      <c r="M97" s="1">
        <v>392.1543307086614</v>
      </c>
      <c r="N97" s="62">
        <v>2.8818897637795278</v>
      </c>
      <c r="O97" s="62">
        <v>3.2896174863387979</v>
      </c>
      <c r="P97" s="6">
        <v>8300.6</v>
      </c>
      <c r="Q97" s="61">
        <v>0.16666666666666669</v>
      </c>
      <c r="R97" s="6">
        <v>3838.95</v>
      </c>
      <c r="S97" s="61">
        <v>7.7081777220923783E-2</v>
      </c>
    </row>
    <row r="98" spans="1:19" x14ac:dyDescent="0.25">
      <c r="A98">
        <v>2022</v>
      </c>
      <c r="B98">
        <v>223205</v>
      </c>
      <c r="C98" t="s">
        <v>65</v>
      </c>
      <c r="D98" t="s">
        <v>433</v>
      </c>
      <c r="E98" t="s">
        <v>504</v>
      </c>
      <c r="F98" t="s">
        <v>433</v>
      </c>
      <c r="G98" t="s">
        <v>15</v>
      </c>
      <c r="H98" t="s">
        <v>16</v>
      </c>
      <c r="I98" s="23">
        <v>8</v>
      </c>
      <c r="J98" s="23">
        <v>16</v>
      </c>
      <c r="K98" s="23">
        <v>34</v>
      </c>
      <c r="L98" s="1">
        <v>2047.7280000000001</v>
      </c>
      <c r="M98" s="1">
        <v>255.96600000000001</v>
      </c>
      <c r="N98" s="62">
        <v>2</v>
      </c>
      <c r="O98" s="62">
        <v>2.125</v>
      </c>
      <c r="P98" s="6">
        <v>772.47799999999995</v>
      </c>
      <c r="Q98" s="61">
        <v>0.37723662517678125</v>
      </c>
      <c r="R98" s="6">
        <v>506.87799999999999</v>
      </c>
      <c r="S98" s="61">
        <v>0.2475318987678051</v>
      </c>
    </row>
    <row r="99" spans="1:19" x14ac:dyDescent="0.25">
      <c r="A99">
        <v>2022</v>
      </c>
      <c r="B99">
        <v>226667</v>
      </c>
      <c r="C99" t="s">
        <v>293</v>
      </c>
      <c r="D99" t="s">
        <v>430</v>
      </c>
      <c r="E99" t="s">
        <v>506</v>
      </c>
      <c r="F99" t="s">
        <v>430</v>
      </c>
      <c r="G99" t="s">
        <v>4</v>
      </c>
      <c r="H99" t="s">
        <v>5</v>
      </c>
      <c r="I99" s="23">
        <v>157</v>
      </c>
      <c r="J99" s="23">
        <v>256</v>
      </c>
      <c r="K99" s="23">
        <v>1121</v>
      </c>
      <c r="L99" s="1">
        <v>40793.64</v>
      </c>
      <c r="M99" s="1">
        <v>259.83210191082804</v>
      </c>
      <c r="N99" s="62">
        <v>1.6305732484076434</v>
      </c>
      <c r="O99" s="62">
        <v>4.37890625</v>
      </c>
      <c r="P99" s="6">
        <v>6798.94</v>
      </c>
      <c r="Q99" s="61">
        <v>0.16666666666666666</v>
      </c>
      <c r="R99" s="6">
        <v>1310.74</v>
      </c>
      <c r="S99" s="61">
        <v>3.2130989046331736E-2</v>
      </c>
    </row>
    <row r="100" spans="1:19" x14ac:dyDescent="0.25">
      <c r="A100">
        <v>2022</v>
      </c>
      <c r="B100">
        <v>226667</v>
      </c>
      <c r="C100" t="s">
        <v>293</v>
      </c>
      <c r="D100" t="s">
        <v>432</v>
      </c>
      <c r="E100" t="s">
        <v>494</v>
      </c>
      <c r="F100" t="s">
        <v>430</v>
      </c>
      <c r="G100" t="s">
        <v>4</v>
      </c>
      <c r="H100" t="s">
        <v>5</v>
      </c>
      <c r="I100" s="23">
        <v>28</v>
      </c>
      <c r="J100" s="23">
        <v>196</v>
      </c>
      <c r="K100" s="23">
        <v>1646</v>
      </c>
      <c r="L100" s="1">
        <v>60873.48</v>
      </c>
      <c r="M100" s="1">
        <v>2174.0528571428572</v>
      </c>
      <c r="N100" s="62">
        <v>7</v>
      </c>
      <c r="O100" s="62">
        <v>8.3979591836734695</v>
      </c>
      <c r="P100" s="6">
        <v>10145.58</v>
      </c>
      <c r="Q100" s="61">
        <v>0.16666666666666666</v>
      </c>
      <c r="R100" s="6">
        <v>9167.58</v>
      </c>
      <c r="S100" s="61">
        <v>0.15060055708988543</v>
      </c>
    </row>
    <row r="101" spans="1:19" x14ac:dyDescent="0.25">
      <c r="A101">
        <v>2022</v>
      </c>
      <c r="B101">
        <v>228068</v>
      </c>
      <c r="C101" t="s">
        <v>66</v>
      </c>
      <c r="D101" t="s">
        <v>435</v>
      </c>
      <c r="E101" t="s">
        <v>505</v>
      </c>
      <c r="F101" t="s">
        <v>435</v>
      </c>
      <c r="G101" t="s">
        <v>15</v>
      </c>
      <c r="H101" t="s">
        <v>5</v>
      </c>
      <c r="I101" s="23">
        <v>59</v>
      </c>
      <c r="J101" s="23">
        <v>142</v>
      </c>
      <c r="K101" s="23">
        <v>470</v>
      </c>
      <c r="L101" s="1">
        <v>20972.91</v>
      </c>
      <c r="M101" s="1">
        <v>355.47305084745761</v>
      </c>
      <c r="N101" s="62">
        <v>2.406779661016949</v>
      </c>
      <c r="O101" s="62">
        <v>3.3098591549295775</v>
      </c>
      <c r="P101" s="6">
        <v>5249.31</v>
      </c>
      <c r="Q101" s="61">
        <v>0.25029001697904585</v>
      </c>
      <c r="R101" s="6">
        <v>3007.43</v>
      </c>
      <c r="S101" s="61">
        <v>0.14339593313469612</v>
      </c>
    </row>
    <row r="102" spans="1:19" x14ac:dyDescent="0.25">
      <c r="A102">
        <v>2022</v>
      </c>
      <c r="B102">
        <v>230574</v>
      </c>
      <c r="C102" t="s">
        <v>67</v>
      </c>
      <c r="D102" t="s">
        <v>435</v>
      </c>
      <c r="E102" t="s">
        <v>525</v>
      </c>
      <c r="F102" t="s">
        <v>435</v>
      </c>
      <c r="G102" t="s">
        <v>15</v>
      </c>
      <c r="H102" t="s">
        <v>16</v>
      </c>
      <c r="I102" s="23">
        <v>17</v>
      </c>
      <c r="J102" s="23">
        <v>17</v>
      </c>
      <c r="K102" s="23">
        <v>44</v>
      </c>
      <c r="L102" s="1">
        <v>2170.848</v>
      </c>
      <c r="M102" s="1">
        <v>127.69694117647059</v>
      </c>
      <c r="N102" s="62">
        <v>1</v>
      </c>
      <c r="O102" s="62">
        <v>2.5882352941176472</v>
      </c>
      <c r="P102" s="6">
        <v>860.548</v>
      </c>
      <c r="Q102" s="61">
        <v>0.39641098777989064</v>
      </c>
      <c r="R102" s="6">
        <v>244.298</v>
      </c>
      <c r="S102" s="61">
        <v>0.11253574639956368</v>
      </c>
    </row>
    <row r="103" spans="1:19" x14ac:dyDescent="0.25">
      <c r="A103">
        <v>2022</v>
      </c>
      <c r="B103">
        <v>234303</v>
      </c>
      <c r="C103" t="s">
        <v>68</v>
      </c>
      <c r="D103" t="s">
        <v>433</v>
      </c>
      <c r="E103" t="s">
        <v>519</v>
      </c>
      <c r="F103" t="s">
        <v>433</v>
      </c>
      <c r="G103" t="s">
        <v>15</v>
      </c>
      <c r="H103" t="s">
        <v>16</v>
      </c>
      <c r="I103" s="23">
        <v>12</v>
      </c>
      <c r="J103" s="23">
        <v>12</v>
      </c>
      <c r="K103" s="23">
        <v>17</v>
      </c>
      <c r="L103" s="1">
        <v>1014.264</v>
      </c>
      <c r="M103" s="1">
        <v>84.522000000000006</v>
      </c>
      <c r="N103" s="62">
        <v>1</v>
      </c>
      <c r="O103" s="62">
        <v>1.4166666666666667</v>
      </c>
      <c r="P103" s="6">
        <v>377.31400000000002</v>
      </c>
      <c r="Q103" s="61">
        <v>0.37200768241798982</v>
      </c>
      <c r="R103" s="6">
        <v>-7.8859999999999699</v>
      </c>
      <c r="S103" s="61">
        <v>-7.775096030224843E-3</v>
      </c>
    </row>
    <row r="104" spans="1:19" x14ac:dyDescent="0.25">
      <c r="A104">
        <v>2022</v>
      </c>
      <c r="B104">
        <v>235115</v>
      </c>
      <c r="C104" t="s">
        <v>69</v>
      </c>
      <c r="D104" t="s">
        <v>432</v>
      </c>
      <c r="E104" t="s">
        <v>498</v>
      </c>
      <c r="F104" t="s">
        <v>432</v>
      </c>
      <c r="G104" t="s">
        <v>15</v>
      </c>
      <c r="H104" t="s">
        <v>16</v>
      </c>
      <c r="I104" s="23">
        <v>6</v>
      </c>
      <c r="J104" s="23">
        <v>9</v>
      </c>
      <c r="K104" s="23">
        <v>27</v>
      </c>
      <c r="L104" s="1">
        <v>1550.9839999999999</v>
      </c>
      <c r="M104" s="1">
        <v>258.4973333333333</v>
      </c>
      <c r="N104" s="62">
        <v>1.5</v>
      </c>
      <c r="O104" s="62">
        <v>3</v>
      </c>
      <c r="P104" s="6">
        <v>625.08399999999995</v>
      </c>
      <c r="Q104" s="61">
        <v>0.40302414467202757</v>
      </c>
      <c r="R104" s="6">
        <v>448.084</v>
      </c>
      <c r="S104" s="61">
        <v>0.28890304477673528</v>
      </c>
    </row>
    <row r="105" spans="1:19" x14ac:dyDescent="0.25">
      <c r="A105">
        <v>2022</v>
      </c>
      <c r="B105">
        <v>235689</v>
      </c>
      <c r="C105" t="s">
        <v>70</v>
      </c>
      <c r="D105" t="s">
        <v>431</v>
      </c>
      <c r="E105" t="s">
        <v>515</v>
      </c>
      <c r="F105" t="s">
        <v>431</v>
      </c>
      <c r="G105" t="s">
        <v>15</v>
      </c>
      <c r="H105" t="s">
        <v>16</v>
      </c>
      <c r="I105" s="23">
        <v>14</v>
      </c>
      <c r="J105" s="23">
        <v>24</v>
      </c>
      <c r="K105" s="23">
        <v>51</v>
      </c>
      <c r="L105" s="1">
        <v>3140.3919999999998</v>
      </c>
      <c r="M105" s="1">
        <v>224.31371428571427</v>
      </c>
      <c r="N105" s="62">
        <v>1.7142857142857142</v>
      </c>
      <c r="O105" s="62">
        <v>2.125</v>
      </c>
      <c r="P105" s="6">
        <v>1069.742</v>
      </c>
      <c r="Q105" s="61">
        <v>0.3406396398920899</v>
      </c>
      <c r="R105" s="6">
        <v>609.34199999999998</v>
      </c>
      <c r="S105" s="61">
        <v>0.19403373846322369</v>
      </c>
    </row>
    <row r="106" spans="1:19" x14ac:dyDescent="0.25">
      <c r="A106">
        <v>2022</v>
      </c>
      <c r="B106">
        <v>235971</v>
      </c>
      <c r="C106" t="s">
        <v>72</v>
      </c>
      <c r="D106" t="s">
        <v>430</v>
      </c>
      <c r="E106" t="s">
        <v>518</v>
      </c>
      <c r="F106" t="s">
        <v>430</v>
      </c>
      <c r="G106" t="s">
        <v>15</v>
      </c>
      <c r="H106" t="s">
        <v>16</v>
      </c>
      <c r="I106" s="23">
        <v>34</v>
      </c>
      <c r="J106" s="23">
        <v>70</v>
      </c>
      <c r="K106" s="23">
        <v>160</v>
      </c>
      <c r="L106" s="1">
        <v>8409.1200000000008</v>
      </c>
      <c r="M106" s="1">
        <v>247.32705882352943</v>
      </c>
      <c r="N106" s="62">
        <v>2.0588235294117645</v>
      </c>
      <c r="O106" s="62">
        <v>2.2857142857142856</v>
      </c>
      <c r="P106" s="6">
        <v>3044.27</v>
      </c>
      <c r="Q106" s="61">
        <v>0.36202004490362838</v>
      </c>
      <c r="R106" s="6">
        <v>1838.27</v>
      </c>
      <c r="S106" s="61">
        <v>0.21860432482828165</v>
      </c>
    </row>
    <row r="107" spans="1:19" x14ac:dyDescent="0.25">
      <c r="A107">
        <v>2022</v>
      </c>
      <c r="B107">
        <v>243906</v>
      </c>
      <c r="C107" t="s">
        <v>73</v>
      </c>
      <c r="D107" t="s">
        <v>433</v>
      </c>
      <c r="E107" t="s">
        <v>502</v>
      </c>
      <c r="F107" t="s">
        <v>433</v>
      </c>
      <c r="G107" t="s">
        <v>15</v>
      </c>
      <c r="H107" t="s">
        <v>16</v>
      </c>
      <c r="I107" s="23">
        <v>15</v>
      </c>
      <c r="J107" s="23">
        <v>30</v>
      </c>
      <c r="K107" s="23">
        <v>100</v>
      </c>
      <c r="L107" s="1">
        <v>3341.8</v>
      </c>
      <c r="M107" s="1">
        <v>222.78666666666669</v>
      </c>
      <c r="N107" s="62">
        <v>2</v>
      </c>
      <c r="O107" s="62">
        <v>3.3333333333333335</v>
      </c>
      <c r="P107" s="6">
        <v>975.7</v>
      </c>
      <c r="Q107" s="61">
        <v>0.29196840026333115</v>
      </c>
      <c r="R107" s="6">
        <v>477.7</v>
      </c>
      <c r="S107" s="61">
        <v>0.14294691483631575</v>
      </c>
    </row>
    <row r="108" spans="1:19" x14ac:dyDescent="0.25">
      <c r="A108">
        <v>2022</v>
      </c>
      <c r="B108">
        <v>247473</v>
      </c>
      <c r="C108" t="s">
        <v>290</v>
      </c>
      <c r="D108" t="s">
        <v>431</v>
      </c>
      <c r="E108" t="s">
        <v>516</v>
      </c>
      <c r="F108" t="s">
        <v>430</v>
      </c>
      <c r="G108" t="s">
        <v>4</v>
      </c>
      <c r="H108" t="s">
        <v>5</v>
      </c>
      <c r="I108" s="23">
        <v>71</v>
      </c>
      <c r="J108" s="23">
        <v>157</v>
      </c>
      <c r="K108" s="23">
        <v>698</v>
      </c>
      <c r="L108" s="1">
        <v>30106.814399999999</v>
      </c>
      <c r="M108" s="1">
        <v>424.03963943661972</v>
      </c>
      <c r="N108" s="62">
        <v>2.211267605633803</v>
      </c>
      <c r="O108" s="62">
        <v>4.4458598726114653</v>
      </c>
      <c r="P108" s="6">
        <v>7753.7143999999998</v>
      </c>
      <c r="Q108" s="61">
        <v>0.25754018000655693</v>
      </c>
      <c r="R108" s="6">
        <v>5381.6643999999897</v>
      </c>
      <c r="S108" s="61">
        <v>0.17875236909820622</v>
      </c>
    </row>
    <row r="109" spans="1:19" x14ac:dyDescent="0.25">
      <c r="A109">
        <v>2022</v>
      </c>
      <c r="B109">
        <v>247473</v>
      </c>
      <c r="C109" t="s">
        <v>290</v>
      </c>
      <c r="D109" t="s">
        <v>430</v>
      </c>
      <c r="E109" t="s">
        <v>511</v>
      </c>
      <c r="F109" t="s">
        <v>430</v>
      </c>
      <c r="G109" t="s">
        <v>4</v>
      </c>
      <c r="H109" t="s">
        <v>7</v>
      </c>
      <c r="I109" s="23">
        <v>247</v>
      </c>
      <c r="J109" s="23">
        <v>625</v>
      </c>
      <c r="K109" s="23">
        <v>2626</v>
      </c>
      <c r="L109" s="1">
        <v>114002.4528</v>
      </c>
      <c r="M109" s="1">
        <v>461.548391902834</v>
      </c>
      <c r="N109" s="62">
        <v>2.5303643724696356</v>
      </c>
      <c r="O109" s="62">
        <v>4.2016</v>
      </c>
      <c r="P109" s="6">
        <v>33288.102800000001</v>
      </c>
      <c r="Q109" s="61">
        <v>0.29199461925963055</v>
      </c>
      <c r="R109" s="6">
        <v>24394.302800000001</v>
      </c>
      <c r="S109" s="61">
        <v>0.21398050832113324</v>
      </c>
    </row>
    <row r="110" spans="1:19" x14ac:dyDescent="0.25">
      <c r="A110">
        <v>2022</v>
      </c>
      <c r="B110">
        <v>248351</v>
      </c>
      <c r="C110" t="s">
        <v>368</v>
      </c>
      <c r="D110" t="s">
        <v>432</v>
      </c>
      <c r="E110" t="s">
        <v>500</v>
      </c>
      <c r="F110" t="s">
        <v>432</v>
      </c>
      <c r="G110" t="s">
        <v>15</v>
      </c>
      <c r="H110" t="s">
        <v>16</v>
      </c>
      <c r="I110" s="23">
        <v>3</v>
      </c>
      <c r="J110" s="23">
        <v>8</v>
      </c>
      <c r="K110" s="23">
        <v>26</v>
      </c>
      <c r="L110" s="1">
        <v>1563.2564</v>
      </c>
      <c r="M110" s="1">
        <v>521.08546666666666</v>
      </c>
      <c r="N110" s="62">
        <v>2.6666666666666665</v>
      </c>
      <c r="O110" s="62">
        <v>3.25</v>
      </c>
      <c r="P110" s="6">
        <v>661.20640000000003</v>
      </c>
      <c r="Q110" s="61">
        <v>0.4229673392029612</v>
      </c>
      <c r="R110" s="6">
        <v>569.20640000000003</v>
      </c>
      <c r="S110" s="61">
        <v>0.36411582898365236</v>
      </c>
    </row>
    <row r="111" spans="1:19" x14ac:dyDescent="0.25">
      <c r="A111">
        <v>2022</v>
      </c>
      <c r="B111">
        <v>249077</v>
      </c>
      <c r="C111" t="s">
        <v>284</v>
      </c>
      <c r="D111" t="s">
        <v>431</v>
      </c>
      <c r="E111" t="s">
        <v>535</v>
      </c>
      <c r="F111" t="s">
        <v>432</v>
      </c>
      <c r="G111" t="s">
        <v>4</v>
      </c>
      <c r="H111" t="s">
        <v>7</v>
      </c>
      <c r="I111" s="23">
        <v>237</v>
      </c>
      <c r="J111" s="23">
        <v>691</v>
      </c>
      <c r="K111" s="23">
        <v>2768</v>
      </c>
      <c r="L111" s="1">
        <v>97870.995000000097</v>
      </c>
      <c r="M111" s="1">
        <v>412.95778481012701</v>
      </c>
      <c r="N111" s="62">
        <v>2.9156118143459917</v>
      </c>
      <c r="O111" s="62">
        <v>4.0057887120115776</v>
      </c>
      <c r="P111" s="6">
        <v>12019.245000000001</v>
      </c>
      <c r="Q111" s="61">
        <v>0.12280701754385953</v>
      </c>
      <c r="R111" s="6">
        <v>3923.6950000000202</v>
      </c>
      <c r="S111" s="61">
        <v>4.009047828725984E-2</v>
      </c>
    </row>
    <row r="112" spans="1:19" x14ac:dyDescent="0.25">
      <c r="A112">
        <v>2022</v>
      </c>
      <c r="B112">
        <v>249077</v>
      </c>
      <c r="C112" t="s">
        <v>284</v>
      </c>
      <c r="D112" t="s">
        <v>430</v>
      </c>
      <c r="E112" t="s">
        <v>511</v>
      </c>
      <c r="F112" t="s">
        <v>432</v>
      </c>
      <c r="G112" t="s">
        <v>4</v>
      </c>
      <c r="H112" t="s">
        <v>10</v>
      </c>
      <c r="I112" s="23">
        <v>241</v>
      </c>
      <c r="J112" s="23">
        <v>835</v>
      </c>
      <c r="K112" s="23">
        <v>4654</v>
      </c>
      <c r="L112" s="1">
        <v>170218.986</v>
      </c>
      <c r="M112" s="1">
        <v>706.30284647302904</v>
      </c>
      <c r="N112" s="62">
        <v>3.4647302904564317</v>
      </c>
      <c r="O112" s="62">
        <v>5.5736526946107787</v>
      </c>
      <c r="P112" s="6">
        <v>20904.085999999999</v>
      </c>
      <c r="Q112" s="61">
        <v>0.12280701754385964</v>
      </c>
      <c r="R112" s="6">
        <v>11965.886</v>
      </c>
      <c r="S112" s="61">
        <v>7.0297011403886528E-2</v>
      </c>
    </row>
    <row r="113" spans="1:19" x14ac:dyDescent="0.25">
      <c r="A113">
        <v>2022</v>
      </c>
      <c r="B113">
        <v>249077</v>
      </c>
      <c r="C113" t="s">
        <v>284</v>
      </c>
      <c r="D113" t="s">
        <v>432</v>
      </c>
      <c r="E113" t="s">
        <v>498</v>
      </c>
      <c r="F113" t="s">
        <v>432</v>
      </c>
      <c r="G113" t="s">
        <v>4</v>
      </c>
      <c r="H113" t="s">
        <v>16</v>
      </c>
      <c r="I113" s="23">
        <v>3</v>
      </c>
      <c r="J113" s="23">
        <v>12</v>
      </c>
      <c r="K113" s="23">
        <v>21</v>
      </c>
      <c r="L113" s="1">
        <v>1432.809</v>
      </c>
      <c r="M113" s="1">
        <v>477.60300000000001</v>
      </c>
      <c r="N113" s="62">
        <v>4</v>
      </c>
      <c r="O113" s="62">
        <v>1.75</v>
      </c>
      <c r="P113" s="6">
        <v>175.959000000001</v>
      </c>
      <c r="Q113" s="61">
        <v>0.12280701754386035</v>
      </c>
      <c r="R113" s="6">
        <v>79.959000000000501</v>
      </c>
      <c r="S113" s="61">
        <v>5.5805763364133322E-2</v>
      </c>
    </row>
    <row r="114" spans="1:19" x14ac:dyDescent="0.25">
      <c r="A114">
        <v>2022</v>
      </c>
      <c r="B114">
        <v>250641</v>
      </c>
      <c r="C114" t="s">
        <v>304</v>
      </c>
      <c r="D114" t="s">
        <v>432</v>
      </c>
      <c r="E114" t="s">
        <v>498</v>
      </c>
      <c r="F114" t="s">
        <v>432</v>
      </c>
      <c r="G114" t="s">
        <v>15</v>
      </c>
      <c r="H114" t="s">
        <v>16</v>
      </c>
      <c r="I114" s="23">
        <v>31</v>
      </c>
      <c r="J114" s="23">
        <v>73</v>
      </c>
      <c r="K114" s="23">
        <v>215</v>
      </c>
      <c r="L114" s="1">
        <v>10165.572</v>
      </c>
      <c r="M114" s="1">
        <v>327.92167741935486</v>
      </c>
      <c r="N114" s="62">
        <v>2.3548387096774195</v>
      </c>
      <c r="O114" s="62">
        <v>2.9452054794520546</v>
      </c>
      <c r="P114" s="6">
        <v>2806.5219999999999</v>
      </c>
      <c r="Q114" s="61">
        <v>0.27608107049952524</v>
      </c>
      <c r="R114" s="6">
        <v>1866.0219999999999</v>
      </c>
      <c r="S114" s="61">
        <v>0.18356291215093454</v>
      </c>
    </row>
    <row r="115" spans="1:19" x14ac:dyDescent="0.25">
      <c r="A115">
        <v>2022</v>
      </c>
      <c r="B115">
        <v>251781</v>
      </c>
      <c r="C115" t="s">
        <v>378</v>
      </c>
      <c r="D115" t="s">
        <v>430</v>
      </c>
      <c r="E115" t="s">
        <v>518</v>
      </c>
      <c r="F115" t="s">
        <v>430</v>
      </c>
      <c r="G115" t="s">
        <v>15</v>
      </c>
      <c r="H115" t="s">
        <v>16</v>
      </c>
      <c r="I115" s="23">
        <v>43</v>
      </c>
      <c r="J115" s="23">
        <v>70</v>
      </c>
      <c r="K115" s="23">
        <v>196</v>
      </c>
      <c r="L115" s="1">
        <v>9040.0319999999992</v>
      </c>
      <c r="M115" s="1">
        <v>210.23330232558138</v>
      </c>
      <c r="N115" s="62">
        <v>1.6279069767441861</v>
      </c>
      <c r="O115" s="62">
        <v>2.8</v>
      </c>
      <c r="P115" s="6">
        <v>3212.5320000000002</v>
      </c>
      <c r="Q115" s="61">
        <v>0.35536732613335886</v>
      </c>
      <c r="R115" s="6">
        <v>1709.5319999999999</v>
      </c>
      <c r="S115" s="61">
        <v>0.18910685271910543</v>
      </c>
    </row>
    <row r="116" spans="1:19" x14ac:dyDescent="0.25">
      <c r="A116">
        <v>2022</v>
      </c>
      <c r="B116">
        <v>253723</v>
      </c>
      <c r="C116" t="s">
        <v>74</v>
      </c>
      <c r="D116" t="s">
        <v>434</v>
      </c>
      <c r="E116" t="s">
        <v>523</v>
      </c>
      <c r="F116" t="s">
        <v>434</v>
      </c>
      <c r="G116" t="s">
        <v>15</v>
      </c>
      <c r="H116" t="s">
        <v>16</v>
      </c>
      <c r="I116" s="23">
        <v>27</v>
      </c>
      <c r="J116" s="23">
        <v>46</v>
      </c>
      <c r="K116" s="23">
        <v>127</v>
      </c>
      <c r="L116" s="1">
        <v>6045.384</v>
      </c>
      <c r="M116" s="1">
        <v>223.90311111111112</v>
      </c>
      <c r="N116" s="62">
        <v>1.7037037037037037</v>
      </c>
      <c r="O116" s="62">
        <v>2.7608695652173911</v>
      </c>
      <c r="P116" s="6">
        <v>2277.2339999999999</v>
      </c>
      <c r="Q116" s="61">
        <v>0.3766897189657431</v>
      </c>
      <c r="R116" s="6">
        <v>1362.634</v>
      </c>
      <c r="S116" s="61">
        <v>0.22540073550331957</v>
      </c>
    </row>
    <row r="117" spans="1:19" x14ac:dyDescent="0.25">
      <c r="A117">
        <v>2022</v>
      </c>
      <c r="B117">
        <v>263517</v>
      </c>
      <c r="C117" t="s">
        <v>31</v>
      </c>
      <c r="D117" t="s">
        <v>431</v>
      </c>
      <c r="E117" t="s">
        <v>535</v>
      </c>
      <c r="F117" t="s">
        <v>431</v>
      </c>
      <c r="G117" t="s">
        <v>4</v>
      </c>
      <c r="H117" t="s">
        <v>7</v>
      </c>
      <c r="I117" s="23">
        <v>250</v>
      </c>
      <c r="J117" s="23">
        <v>479</v>
      </c>
      <c r="K117" s="23">
        <v>1918</v>
      </c>
      <c r="L117" s="1">
        <v>77546.040000000095</v>
      </c>
      <c r="M117" s="1">
        <v>310.18416000000036</v>
      </c>
      <c r="N117" s="62">
        <v>1.9159999999999999</v>
      </c>
      <c r="O117" s="62">
        <v>4.0041753653444676</v>
      </c>
      <c r="P117" s="6">
        <v>12924.34</v>
      </c>
      <c r="Q117" s="61">
        <v>0.16666666666666646</v>
      </c>
      <c r="R117" s="6">
        <v>4650.74</v>
      </c>
      <c r="S117" s="61">
        <v>5.9973920009325998E-2</v>
      </c>
    </row>
    <row r="118" spans="1:19" x14ac:dyDescent="0.25">
      <c r="A118">
        <v>2022</v>
      </c>
      <c r="B118">
        <v>263517</v>
      </c>
      <c r="C118" t="s">
        <v>31</v>
      </c>
      <c r="D118" t="s">
        <v>430</v>
      </c>
      <c r="E118" t="s">
        <v>517</v>
      </c>
      <c r="F118" t="s">
        <v>431</v>
      </c>
      <c r="G118" t="s">
        <v>4</v>
      </c>
      <c r="H118" t="s">
        <v>5</v>
      </c>
      <c r="I118" s="23">
        <v>41</v>
      </c>
      <c r="J118" s="23">
        <v>102</v>
      </c>
      <c r="K118" s="23">
        <v>378</v>
      </c>
      <c r="L118" s="1">
        <v>15593.88</v>
      </c>
      <c r="M118" s="1">
        <v>380.33853658536583</v>
      </c>
      <c r="N118" s="62">
        <v>2.4878048780487805</v>
      </c>
      <c r="O118" s="62">
        <v>3.7058823529411766</v>
      </c>
      <c r="P118" s="6">
        <v>2598.98</v>
      </c>
      <c r="Q118" s="61">
        <v>0.16666666666666669</v>
      </c>
      <c r="R118" s="6">
        <v>1125.3800000000001</v>
      </c>
      <c r="S118" s="61">
        <v>7.2168055673123052E-2</v>
      </c>
    </row>
    <row r="119" spans="1:19" x14ac:dyDescent="0.25">
      <c r="A119">
        <v>2022</v>
      </c>
      <c r="B119">
        <v>263517</v>
      </c>
      <c r="C119" t="s">
        <v>31</v>
      </c>
      <c r="D119" t="s">
        <v>433</v>
      </c>
      <c r="E119" t="s">
        <v>504</v>
      </c>
      <c r="F119" t="s">
        <v>431</v>
      </c>
      <c r="G119" t="s">
        <v>4</v>
      </c>
      <c r="H119" t="s">
        <v>16</v>
      </c>
      <c r="I119" s="23">
        <v>5</v>
      </c>
      <c r="J119" s="23">
        <v>5</v>
      </c>
      <c r="K119" s="23">
        <v>15</v>
      </c>
      <c r="L119" s="1">
        <v>318.60000000000002</v>
      </c>
      <c r="M119" s="1">
        <v>63.720000000000006</v>
      </c>
      <c r="N119" s="62">
        <v>1</v>
      </c>
      <c r="O119" s="62">
        <v>3</v>
      </c>
      <c r="P119" s="6">
        <v>53.1</v>
      </c>
      <c r="Q119" s="61">
        <v>0.16666666666666666</v>
      </c>
      <c r="R119" s="6">
        <v>-107.4</v>
      </c>
      <c r="S119" s="61">
        <v>-0.33709981167608288</v>
      </c>
    </row>
    <row r="120" spans="1:19" x14ac:dyDescent="0.25">
      <c r="A120">
        <v>2022</v>
      </c>
      <c r="B120">
        <v>263517</v>
      </c>
      <c r="C120" t="s">
        <v>31</v>
      </c>
      <c r="D120" t="s">
        <v>435</v>
      </c>
      <c r="E120" t="s">
        <v>525</v>
      </c>
      <c r="F120" t="s">
        <v>431</v>
      </c>
      <c r="G120" t="s">
        <v>4</v>
      </c>
      <c r="H120" t="s">
        <v>16</v>
      </c>
      <c r="I120" s="23">
        <v>21</v>
      </c>
      <c r="J120" s="23">
        <v>52</v>
      </c>
      <c r="K120" s="23">
        <v>106</v>
      </c>
      <c r="L120" s="1">
        <v>4695.66</v>
      </c>
      <c r="M120" s="1">
        <v>223.60285714285715</v>
      </c>
      <c r="N120" s="62">
        <v>2.4761904761904763</v>
      </c>
      <c r="O120" s="62">
        <v>2.0384615384615383</v>
      </c>
      <c r="P120" s="6">
        <v>782.61</v>
      </c>
      <c r="Q120" s="61">
        <v>0.16666666666666669</v>
      </c>
      <c r="R120" s="6">
        <v>-17.3900000000001</v>
      </c>
      <c r="S120" s="61">
        <v>-3.7034197535596915E-3</v>
      </c>
    </row>
    <row r="121" spans="1:19" x14ac:dyDescent="0.25">
      <c r="A121">
        <v>2022</v>
      </c>
      <c r="B121">
        <v>268288</v>
      </c>
      <c r="C121" t="s">
        <v>311</v>
      </c>
      <c r="D121" t="s">
        <v>431</v>
      </c>
      <c r="E121" t="s">
        <v>501</v>
      </c>
      <c r="F121" t="s">
        <v>431</v>
      </c>
      <c r="G121" t="s">
        <v>15</v>
      </c>
      <c r="H121" t="s">
        <v>5</v>
      </c>
      <c r="I121" s="23">
        <v>138</v>
      </c>
      <c r="J121" s="23">
        <v>417</v>
      </c>
      <c r="K121" s="23">
        <v>1500</v>
      </c>
      <c r="L121" s="1">
        <v>58524</v>
      </c>
      <c r="M121" s="1">
        <v>424.08695652173913</v>
      </c>
      <c r="N121" s="62">
        <v>3.0217391304347827</v>
      </c>
      <c r="O121" s="62">
        <v>3.5971223021582732</v>
      </c>
      <c r="P121" s="6">
        <v>9754</v>
      </c>
      <c r="Q121" s="61">
        <v>0.16666666666666666</v>
      </c>
      <c r="R121" s="6">
        <v>5022.25</v>
      </c>
      <c r="S121" s="61">
        <v>8.5815221105871101E-2</v>
      </c>
    </row>
    <row r="122" spans="1:19" x14ac:dyDescent="0.25">
      <c r="A122">
        <v>2022</v>
      </c>
      <c r="B122">
        <v>270575</v>
      </c>
      <c r="C122" t="s">
        <v>75</v>
      </c>
      <c r="D122" t="s">
        <v>432</v>
      </c>
      <c r="E122" t="s">
        <v>498</v>
      </c>
      <c r="F122" t="s">
        <v>432</v>
      </c>
      <c r="G122" t="s">
        <v>15</v>
      </c>
      <c r="H122" t="s">
        <v>16</v>
      </c>
      <c r="I122" s="23">
        <v>46</v>
      </c>
      <c r="J122" s="23">
        <v>64</v>
      </c>
      <c r="K122" s="23">
        <v>163</v>
      </c>
      <c r="L122" s="1">
        <v>6426.259</v>
      </c>
      <c r="M122" s="1">
        <v>139.70128260869566</v>
      </c>
      <c r="N122" s="62">
        <v>1.3913043478260869</v>
      </c>
      <c r="O122" s="62">
        <v>2.546875</v>
      </c>
      <c r="P122" s="6">
        <v>1731.259</v>
      </c>
      <c r="Q122" s="61">
        <v>0.26940386311849551</v>
      </c>
      <c r="R122" s="6">
        <v>379.25900000000001</v>
      </c>
      <c r="S122" s="61">
        <v>5.9017073541542599E-2</v>
      </c>
    </row>
    <row r="123" spans="1:19" x14ac:dyDescent="0.25">
      <c r="A123">
        <v>2022</v>
      </c>
      <c r="B123">
        <v>271885</v>
      </c>
      <c r="C123" t="s">
        <v>363</v>
      </c>
      <c r="D123" t="s">
        <v>430</v>
      </c>
      <c r="E123" t="s">
        <v>511</v>
      </c>
      <c r="F123" t="s">
        <v>430</v>
      </c>
      <c r="G123" t="s">
        <v>15</v>
      </c>
      <c r="H123" t="s">
        <v>7</v>
      </c>
      <c r="I123" s="23">
        <v>233</v>
      </c>
      <c r="J123" s="23">
        <v>571</v>
      </c>
      <c r="K123" s="23">
        <v>2149</v>
      </c>
      <c r="L123" s="1">
        <v>75198.424000000101</v>
      </c>
      <c r="M123" s="1">
        <v>322.7400171673824</v>
      </c>
      <c r="N123" s="62">
        <v>2.4506437768240343</v>
      </c>
      <c r="O123" s="62">
        <v>3.763572679509632</v>
      </c>
      <c r="P123" s="6">
        <v>8056.9740000000002</v>
      </c>
      <c r="Q123" s="61">
        <v>0.107142857142857</v>
      </c>
      <c r="R123" s="6">
        <v>-313.62599999999401</v>
      </c>
      <c r="S123" s="61">
        <v>-4.1706459167281697E-3</v>
      </c>
    </row>
    <row r="124" spans="1:19" x14ac:dyDescent="0.25">
      <c r="A124">
        <v>2022</v>
      </c>
      <c r="B124">
        <v>273027</v>
      </c>
      <c r="C124" t="s">
        <v>309</v>
      </c>
      <c r="D124" t="s">
        <v>434</v>
      </c>
      <c r="E124" t="s">
        <v>523</v>
      </c>
      <c r="F124" t="s">
        <v>434</v>
      </c>
      <c r="G124" t="s">
        <v>15</v>
      </c>
      <c r="H124" t="s">
        <v>16</v>
      </c>
      <c r="I124" s="23">
        <v>48</v>
      </c>
      <c r="J124" s="23">
        <v>75</v>
      </c>
      <c r="K124" s="23">
        <v>223</v>
      </c>
      <c r="L124" s="1">
        <v>11343.816000000001</v>
      </c>
      <c r="M124" s="1">
        <v>236.32950000000002</v>
      </c>
      <c r="N124" s="62">
        <v>1.5625</v>
      </c>
      <c r="O124" s="62">
        <v>2.9733333333333332</v>
      </c>
      <c r="P124" s="6">
        <v>4184.3159999999998</v>
      </c>
      <c r="Q124" s="61">
        <v>0.36886317620102438</v>
      </c>
      <c r="R124" s="6">
        <v>2565.8159999999998</v>
      </c>
      <c r="S124" s="61">
        <v>0.22618632037049963</v>
      </c>
    </row>
    <row r="125" spans="1:19" x14ac:dyDescent="0.25">
      <c r="A125">
        <v>2022</v>
      </c>
      <c r="B125">
        <v>280877</v>
      </c>
      <c r="C125" t="s">
        <v>307</v>
      </c>
      <c r="D125" t="s">
        <v>434</v>
      </c>
      <c r="E125" t="s">
        <v>522</v>
      </c>
      <c r="F125" t="s">
        <v>434</v>
      </c>
      <c r="G125" t="s">
        <v>15</v>
      </c>
      <c r="H125" t="s">
        <v>16</v>
      </c>
      <c r="I125" s="23">
        <v>11</v>
      </c>
      <c r="J125" s="23">
        <v>11</v>
      </c>
      <c r="K125" s="23">
        <v>11</v>
      </c>
      <c r="L125" s="1">
        <v>454.31200000000001</v>
      </c>
      <c r="M125" s="1">
        <v>41.30109090909091</v>
      </c>
      <c r="N125" s="62">
        <v>1</v>
      </c>
      <c r="O125" s="62">
        <v>1</v>
      </c>
      <c r="P125" s="6">
        <v>152.46199999999999</v>
      </c>
      <c r="Q125" s="61">
        <v>0.3355887583863072</v>
      </c>
      <c r="R125" s="6">
        <v>-211.63800000000001</v>
      </c>
      <c r="S125" s="61">
        <v>-0.4658428568912994</v>
      </c>
    </row>
    <row r="126" spans="1:19" x14ac:dyDescent="0.25">
      <c r="A126">
        <v>2022</v>
      </c>
      <c r="B126">
        <v>281083</v>
      </c>
      <c r="C126" t="s">
        <v>76</v>
      </c>
      <c r="D126" t="s">
        <v>430</v>
      </c>
      <c r="E126" t="s">
        <v>518</v>
      </c>
      <c r="F126" t="s">
        <v>431</v>
      </c>
      <c r="G126" t="s">
        <v>4</v>
      </c>
      <c r="H126" t="s">
        <v>16</v>
      </c>
      <c r="I126" s="23">
        <v>8</v>
      </c>
      <c r="J126" s="23">
        <v>15</v>
      </c>
      <c r="K126" s="23">
        <v>42</v>
      </c>
      <c r="L126" s="1">
        <v>1597.62</v>
      </c>
      <c r="M126" s="1">
        <v>199.70249999999999</v>
      </c>
      <c r="N126" s="62">
        <v>1.875</v>
      </c>
      <c r="O126" s="62">
        <v>2.8</v>
      </c>
      <c r="P126" s="6">
        <v>266.27</v>
      </c>
      <c r="Q126" s="61">
        <v>0.16666666666666666</v>
      </c>
      <c r="R126" s="6">
        <v>-15.7300000000001</v>
      </c>
      <c r="S126" s="61">
        <v>-9.8458957699578756E-3</v>
      </c>
    </row>
    <row r="127" spans="1:19" x14ac:dyDescent="0.25">
      <c r="A127">
        <v>2022</v>
      </c>
      <c r="B127">
        <v>281083</v>
      </c>
      <c r="C127" t="s">
        <v>76</v>
      </c>
      <c r="D127" t="s">
        <v>433</v>
      </c>
      <c r="E127" t="s">
        <v>502</v>
      </c>
      <c r="F127" t="s">
        <v>435</v>
      </c>
      <c r="G127" t="s">
        <v>4</v>
      </c>
      <c r="H127" t="s">
        <v>16</v>
      </c>
      <c r="I127" s="23">
        <v>19</v>
      </c>
      <c r="J127" s="23">
        <v>48</v>
      </c>
      <c r="K127" s="23">
        <v>113</v>
      </c>
      <c r="L127" s="1">
        <v>4582.08</v>
      </c>
      <c r="M127" s="1">
        <v>241.16210526315788</v>
      </c>
      <c r="N127" s="62">
        <v>2.5263157894736841</v>
      </c>
      <c r="O127" s="62">
        <v>2.3541666666666665</v>
      </c>
      <c r="P127" s="6">
        <v>763.68</v>
      </c>
      <c r="Q127" s="61">
        <v>0.16666666666666666</v>
      </c>
      <c r="R127" s="6">
        <v>121.88</v>
      </c>
      <c r="S127" s="61">
        <v>2.6599273692296949E-2</v>
      </c>
    </row>
    <row r="128" spans="1:19" x14ac:dyDescent="0.25">
      <c r="A128">
        <v>2022</v>
      </c>
      <c r="B128">
        <v>281083</v>
      </c>
      <c r="C128" t="s">
        <v>76</v>
      </c>
      <c r="D128" t="s">
        <v>435</v>
      </c>
      <c r="E128" t="s">
        <v>525</v>
      </c>
      <c r="F128" t="s">
        <v>435</v>
      </c>
      <c r="G128" t="s">
        <v>4</v>
      </c>
      <c r="H128" t="s">
        <v>16</v>
      </c>
      <c r="I128" s="23">
        <v>6</v>
      </c>
      <c r="J128" s="23">
        <v>6</v>
      </c>
      <c r="K128" s="23">
        <v>8</v>
      </c>
      <c r="L128" s="1">
        <v>300.72000000000003</v>
      </c>
      <c r="M128" s="1">
        <v>50.120000000000005</v>
      </c>
      <c r="N128" s="62">
        <v>1</v>
      </c>
      <c r="O128" s="62">
        <v>1.3333333333333333</v>
      </c>
      <c r="P128" s="6">
        <v>50.12</v>
      </c>
      <c r="Q128" s="61">
        <v>0.16666666666666663</v>
      </c>
      <c r="R128" s="6">
        <v>-167.38</v>
      </c>
      <c r="S128" s="61">
        <v>-0.55659749933492941</v>
      </c>
    </row>
    <row r="129" spans="1:19" x14ac:dyDescent="0.25">
      <c r="A129">
        <v>2022</v>
      </c>
      <c r="B129">
        <v>282916</v>
      </c>
      <c r="C129" t="s">
        <v>412</v>
      </c>
      <c r="D129" t="s">
        <v>432</v>
      </c>
      <c r="E129" t="s">
        <v>500</v>
      </c>
      <c r="F129" t="s">
        <v>432</v>
      </c>
      <c r="G129" t="s">
        <v>15</v>
      </c>
      <c r="H129" t="s">
        <v>16</v>
      </c>
      <c r="I129" s="23">
        <v>17</v>
      </c>
      <c r="J129" s="23">
        <v>35</v>
      </c>
      <c r="K129" s="23">
        <v>149</v>
      </c>
      <c r="L129" s="1">
        <v>7078.6949999999997</v>
      </c>
      <c r="M129" s="1">
        <v>416.39382352941175</v>
      </c>
      <c r="N129" s="62">
        <v>2.0588235294117645</v>
      </c>
      <c r="O129" s="62">
        <v>4.2571428571428571</v>
      </c>
      <c r="P129" s="6">
        <v>1633.5450000000001</v>
      </c>
      <c r="Q129" s="61">
        <v>0.23076923076923078</v>
      </c>
      <c r="R129" s="6">
        <v>1122.5450000000001</v>
      </c>
      <c r="S129" s="61">
        <v>0.15858078360488764</v>
      </c>
    </row>
    <row r="130" spans="1:19" x14ac:dyDescent="0.25">
      <c r="A130">
        <v>2022</v>
      </c>
      <c r="B130">
        <v>284988</v>
      </c>
      <c r="C130" t="s">
        <v>310</v>
      </c>
      <c r="D130" t="s">
        <v>430</v>
      </c>
      <c r="E130" t="s">
        <v>512</v>
      </c>
      <c r="F130" t="s">
        <v>430</v>
      </c>
      <c r="G130" t="s">
        <v>15</v>
      </c>
      <c r="H130" t="s">
        <v>16</v>
      </c>
      <c r="I130" s="23">
        <v>26</v>
      </c>
      <c r="J130" s="23">
        <v>80</v>
      </c>
      <c r="K130" s="23">
        <v>327</v>
      </c>
      <c r="L130" s="1">
        <v>14867.8056</v>
      </c>
      <c r="M130" s="1">
        <v>571.83867692307695</v>
      </c>
      <c r="N130" s="62">
        <v>3.0769230769230771</v>
      </c>
      <c r="O130" s="62">
        <v>4.0875000000000004</v>
      </c>
      <c r="P130" s="6">
        <v>4015.8555999999999</v>
      </c>
      <c r="Q130" s="61">
        <v>0.27010412350293306</v>
      </c>
      <c r="R130" s="6">
        <v>3063.0556000000001</v>
      </c>
      <c r="S130" s="61">
        <v>0.20601934693039034</v>
      </c>
    </row>
    <row r="131" spans="1:19" x14ac:dyDescent="0.25">
      <c r="A131">
        <v>2022</v>
      </c>
      <c r="B131">
        <v>287037</v>
      </c>
      <c r="C131" t="s">
        <v>77</v>
      </c>
      <c r="D131" t="s">
        <v>434</v>
      </c>
      <c r="E131" t="s">
        <v>508</v>
      </c>
      <c r="F131" t="s">
        <v>434</v>
      </c>
      <c r="G131" t="s">
        <v>15</v>
      </c>
      <c r="H131" t="s">
        <v>5</v>
      </c>
      <c r="I131" s="23">
        <v>45</v>
      </c>
      <c r="J131" s="23">
        <v>183</v>
      </c>
      <c r="K131" s="23">
        <v>974</v>
      </c>
      <c r="L131" s="1">
        <v>38897.082000000002</v>
      </c>
      <c r="M131" s="1">
        <v>864.3796000000001</v>
      </c>
      <c r="N131" s="62">
        <v>4.0666666666666664</v>
      </c>
      <c r="O131" s="62">
        <v>5.3224043715846996</v>
      </c>
      <c r="P131" s="6">
        <v>10503.682000000001</v>
      </c>
      <c r="Q131" s="61">
        <v>0.27003778843873172</v>
      </c>
      <c r="R131" s="6">
        <v>8866.7819999999992</v>
      </c>
      <c r="S131" s="61">
        <v>0.22795494016749118</v>
      </c>
    </row>
    <row r="132" spans="1:19" x14ac:dyDescent="0.25">
      <c r="A132">
        <v>2022</v>
      </c>
      <c r="B132">
        <v>288308</v>
      </c>
      <c r="C132" t="s">
        <v>78</v>
      </c>
      <c r="D132" t="s">
        <v>431</v>
      </c>
      <c r="E132" t="s">
        <v>524</v>
      </c>
      <c r="F132" t="s">
        <v>431</v>
      </c>
      <c r="G132" t="s">
        <v>15</v>
      </c>
      <c r="H132" t="s">
        <v>16</v>
      </c>
      <c r="I132" s="23">
        <v>32</v>
      </c>
      <c r="J132" s="23">
        <v>59</v>
      </c>
      <c r="K132" s="23">
        <v>195</v>
      </c>
      <c r="L132" s="1">
        <v>10616.04</v>
      </c>
      <c r="M132" s="1">
        <v>331.75125000000003</v>
      </c>
      <c r="N132" s="62">
        <v>1.84375</v>
      </c>
      <c r="O132" s="62">
        <v>3.3050847457627119</v>
      </c>
      <c r="P132" s="6">
        <v>3352.14</v>
      </c>
      <c r="Q132" s="61">
        <v>0.31576180948828375</v>
      </c>
      <c r="R132" s="6">
        <v>2295.2399999999998</v>
      </c>
      <c r="S132" s="61">
        <v>0.21620491256626762</v>
      </c>
    </row>
    <row r="133" spans="1:19" x14ac:dyDescent="0.25">
      <c r="A133">
        <v>2022</v>
      </c>
      <c r="B133">
        <v>289007</v>
      </c>
      <c r="C133" t="s">
        <v>79</v>
      </c>
      <c r="D133" t="s">
        <v>432</v>
      </c>
      <c r="E133" t="s">
        <v>500</v>
      </c>
      <c r="F133" t="s">
        <v>432</v>
      </c>
      <c r="G133" t="s">
        <v>15</v>
      </c>
      <c r="H133" t="s">
        <v>16</v>
      </c>
      <c r="I133" s="23">
        <v>17</v>
      </c>
      <c r="J133" s="23">
        <v>26</v>
      </c>
      <c r="K133" s="23">
        <v>72</v>
      </c>
      <c r="L133" s="1">
        <v>2293.8656000000001</v>
      </c>
      <c r="M133" s="1">
        <v>134.9332705882353</v>
      </c>
      <c r="N133" s="62">
        <v>1.5294117647058822</v>
      </c>
      <c r="O133" s="62">
        <v>2.7692307692307692</v>
      </c>
      <c r="P133" s="6">
        <v>-160.18440000000001</v>
      </c>
      <c r="Q133" s="61">
        <v>-6.9831641400437766E-2</v>
      </c>
      <c r="R133" s="6">
        <v>-662.18439999999998</v>
      </c>
      <c r="S133" s="61">
        <v>-0.28867619794289601</v>
      </c>
    </row>
    <row r="134" spans="1:19" x14ac:dyDescent="0.25">
      <c r="A134">
        <v>2022</v>
      </c>
      <c r="B134">
        <v>294766</v>
      </c>
      <c r="C134" t="s">
        <v>80</v>
      </c>
      <c r="D134" t="s">
        <v>435</v>
      </c>
      <c r="E134" t="s">
        <v>505</v>
      </c>
      <c r="F134" t="s">
        <v>435</v>
      </c>
      <c r="G134" t="s">
        <v>15</v>
      </c>
      <c r="H134" t="s">
        <v>5</v>
      </c>
      <c r="I134" s="23">
        <v>91</v>
      </c>
      <c r="J134" s="23">
        <v>184</v>
      </c>
      <c r="K134" s="23">
        <v>557</v>
      </c>
      <c r="L134" s="1">
        <v>20313.240000000002</v>
      </c>
      <c r="M134" s="1">
        <v>223.22241758241759</v>
      </c>
      <c r="N134" s="62">
        <v>2.0219780219780219</v>
      </c>
      <c r="O134" s="62">
        <v>3.027173913043478</v>
      </c>
      <c r="P134" s="6">
        <v>3385.54</v>
      </c>
      <c r="Q134" s="61">
        <v>0.16666666666666666</v>
      </c>
      <c r="R134" s="6">
        <v>-27.6000000000002</v>
      </c>
      <c r="S134" s="61">
        <v>-1.3587197315642506E-3</v>
      </c>
    </row>
    <row r="135" spans="1:19" x14ac:dyDescent="0.25">
      <c r="A135">
        <v>2022</v>
      </c>
      <c r="B135">
        <v>298703</v>
      </c>
      <c r="C135" t="s">
        <v>81</v>
      </c>
      <c r="D135" t="s">
        <v>431</v>
      </c>
      <c r="E135" t="s">
        <v>501</v>
      </c>
      <c r="F135" t="s">
        <v>431</v>
      </c>
      <c r="G135" t="s">
        <v>15</v>
      </c>
      <c r="H135" t="s">
        <v>5</v>
      </c>
      <c r="I135" s="23">
        <v>133</v>
      </c>
      <c r="J135" s="23">
        <v>528</v>
      </c>
      <c r="K135" s="23">
        <v>1814</v>
      </c>
      <c r="L135" s="1">
        <v>65794.98</v>
      </c>
      <c r="M135" s="1">
        <v>494.69909774436087</v>
      </c>
      <c r="N135" s="62">
        <v>3.969924812030075</v>
      </c>
      <c r="O135" s="62">
        <v>3.4356060606060606</v>
      </c>
      <c r="P135" s="6">
        <v>10965.83</v>
      </c>
      <c r="Q135" s="61">
        <v>0.16666666666666669</v>
      </c>
      <c r="R135" s="6">
        <v>6275.78</v>
      </c>
      <c r="S135" s="61">
        <v>9.5383872751386198E-2</v>
      </c>
    </row>
    <row r="136" spans="1:19" x14ac:dyDescent="0.25">
      <c r="A136">
        <v>2022</v>
      </c>
      <c r="B136">
        <v>302233</v>
      </c>
      <c r="C136" t="s">
        <v>82</v>
      </c>
      <c r="D136" t="s">
        <v>430</v>
      </c>
      <c r="E136" t="s">
        <v>512</v>
      </c>
      <c r="F136" t="s">
        <v>430</v>
      </c>
      <c r="G136" t="s">
        <v>4</v>
      </c>
      <c r="H136" t="s">
        <v>5</v>
      </c>
      <c r="I136" s="23">
        <v>120</v>
      </c>
      <c r="J136" s="23">
        <v>406</v>
      </c>
      <c r="K136" s="23">
        <v>1233</v>
      </c>
      <c r="L136" s="1">
        <v>51147.48</v>
      </c>
      <c r="M136" s="1">
        <v>426.22900000000004</v>
      </c>
      <c r="N136" s="62">
        <v>3.3833333333333333</v>
      </c>
      <c r="O136" s="62">
        <v>3.0369458128078817</v>
      </c>
      <c r="P136" s="6">
        <v>8524.58</v>
      </c>
      <c r="Q136" s="61">
        <v>0.16666666666666666</v>
      </c>
      <c r="R136" s="6">
        <v>4080.38</v>
      </c>
      <c r="S136" s="61">
        <v>7.9776755374849351E-2</v>
      </c>
    </row>
    <row r="137" spans="1:19" x14ac:dyDescent="0.25">
      <c r="A137">
        <v>2022</v>
      </c>
      <c r="B137">
        <v>302233</v>
      </c>
      <c r="C137" t="s">
        <v>82</v>
      </c>
      <c r="D137" t="s">
        <v>432</v>
      </c>
      <c r="E137" t="s">
        <v>500</v>
      </c>
      <c r="F137" t="s">
        <v>430</v>
      </c>
      <c r="G137" t="s">
        <v>4</v>
      </c>
      <c r="H137" t="s">
        <v>5</v>
      </c>
      <c r="I137" s="23">
        <v>59</v>
      </c>
      <c r="J137" s="23">
        <v>152</v>
      </c>
      <c r="K137" s="23">
        <v>725</v>
      </c>
      <c r="L137" s="1">
        <v>20087.82</v>
      </c>
      <c r="M137" s="1">
        <v>340.47152542372879</v>
      </c>
      <c r="N137" s="62">
        <v>2.5762711864406778</v>
      </c>
      <c r="O137" s="62">
        <v>4.7697368421052628</v>
      </c>
      <c r="P137" s="6">
        <v>3347.97</v>
      </c>
      <c r="Q137" s="61">
        <v>0.16666666666666666</v>
      </c>
      <c r="R137" s="6">
        <v>1543.97</v>
      </c>
      <c r="S137" s="61">
        <v>7.6861003334358829E-2</v>
      </c>
    </row>
    <row r="138" spans="1:19" x14ac:dyDescent="0.25">
      <c r="A138">
        <v>2022</v>
      </c>
      <c r="B138">
        <v>303477</v>
      </c>
      <c r="C138" t="s">
        <v>288</v>
      </c>
      <c r="D138" t="s">
        <v>432</v>
      </c>
      <c r="E138" t="s">
        <v>493</v>
      </c>
      <c r="F138" t="s">
        <v>432</v>
      </c>
      <c r="G138" t="s">
        <v>15</v>
      </c>
      <c r="H138" t="s">
        <v>10</v>
      </c>
      <c r="I138" s="23">
        <v>54</v>
      </c>
      <c r="J138" s="23">
        <v>417</v>
      </c>
      <c r="K138" s="23">
        <v>3413</v>
      </c>
      <c r="L138" s="1">
        <v>174843.3708</v>
      </c>
      <c r="M138" s="1">
        <v>3237.8402000000001</v>
      </c>
      <c r="N138" s="62">
        <v>7.7222222222222223</v>
      </c>
      <c r="O138" s="62">
        <v>8.1846522781774578</v>
      </c>
      <c r="P138" s="6">
        <v>66781.220799999996</v>
      </c>
      <c r="Q138" s="61">
        <v>0.38194882936905716</v>
      </c>
      <c r="R138" s="6">
        <v>64873.220800000003</v>
      </c>
      <c r="S138" s="61">
        <v>0.37103620516563501</v>
      </c>
    </row>
    <row r="139" spans="1:19" x14ac:dyDescent="0.25">
      <c r="A139">
        <v>2022</v>
      </c>
      <c r="B139">
        <v>304909</v>
      </c>
      <c r="C139" t="s">
        <v>305</v>
      </c>
      <c r="D139" t="s">
        <v>433</v>
      </c>
      <c r="E139" t="s">
        <v>504</v>
      </c>
      <c r="F139" t="s">
        <v>433</v>
      </c>
      <c r="G139" t="s">
        <v>15</v>
      </c>
      <c r="H139" t="s">
        <v>16</v>
      </c>
      <c r="I139" s="23">
        <v>11</v>
      </c>
      <c r="J139" s="23">
        <v>25</v>
      </c>
      <c r="K139" s="23">
        <v>34</v>
      </c>
      <c r="L139" s="1">
        <v>1702.9280000000001</v>
      </c>
      <c r="M139" s="1">
        <v>154.81163636363638</v>
      </c>
      <c r="N139" s="62">
        <v>2.2727272727272729</v>
      </c>
      <c r="O139" s="62">
        <v>1.36</v>
      </c>
      <c r="P139" s="6">
        <v>677.678</v>
      </c>
      <c r="Q139" s="61">
        <v>0.39794870951678518</v>
      </c>
      <c r="R139" s="6">
        <v>309.178</v>
      </c>
      <c r="S139" s="61">
        <v>0.18155670703635149</v>
      </c>
    </row>
    <row r="140" spans="1:19" x14ac:dyDescent="0.25">
      <c r="A140">
        <v>2022</v>
      </c>
      <c r="B140">
        <v>308218</v>
      </c>
      <c r="C140" t="s">
        <v>83</v>
      </c>
      <c r="D140" t="s">
        <v>434</v>
      </c>
      <c r="E140" t="s">
        <v>523</v>
      </c>
      <c r="F140" t="s">
        <v>434</v>
      </c>
      <c r="G140" t="s">
        <v>15</v>
      </c>
      <c r="H140" t="s">
        <v>16</v>
      </c>
      <c r="I140" s="23">
        <v>52</v>
      </c>
      <c r="J140" s="23">
        <v>52</v>
      </c>
      <c r="K140" s="23">
        <v>165</v>
      </c>
      <c r="L140" s="1">
        <v>8583.4800000000105</v>
      </c>
      <c r="M140" s="1">
        <v>165.06692307692327</v>
      </c>
      <c r="N140" s="62">
        <v>1</v>
      </c>
      <c r="O140" s="62">
        <v>3.1730769230769229</v>
      </c>
      <c r="P140" s="6">
        <v>3091.28</v>
      </c>
      <c r="Q140" s="61">
        <v>0.36014297231425907</v>
      </c>
      <c r="R140" s="6">
        <v>1370.08</v>
      </c>
      <c r="S140" s="61">
        <v>0.15961824341642297</v>
      </c>
    </row>
    <row r="141" spans="1:19" x14ac:dyDescent="0.25">
      <c r="A141">
        <v>2022</v>
      </c>
      <c r="B141">
        <v>309059</v>
      </c>
      <c r="C141" t="s">
        <v>306</v>
      </c>
      <c r="D141" t="s">
        <v>434</v>
      </c>
      <c r="E141" t="s">
        <v>499</v>
      </c>
      <c r="F141" t="s">
        <v>434</v>
      </c>
      <c r="G141" t="s">
        <v>15</v>
      </c>
      <c r="H141" t="s">
        <v>16</v>
      </c>
      <c r="I141" s="23">
        <v>51</v>
      </c>
      <c r="J141" s="23">
        <v>69</v>
      </c>
      <c r="K141" s="23">
        <v>252</v>
      </c>
      <c r="L141" s="1">
        <v>10811.835999999999</v>
      </c>
      <c r="M141" s="1">
        <v>211.99678431372547</v>
      </c>
      <c r="N141" s="62">
        <v>1.3529411764705883</v>
      </c>
      <c r="O141" s="62">
        <v>3.652173913043478</v>
      </c>
      <c r="P141" s="6">
        <v>2699.2860000000001</v>
      </c>
      <c r="Q141" s="61">
        <v>0.24966027971567459</v>
      </c>
      <c r="R141" s="6">
        <v>991.38599999999894</v>
      </c>
      <c r="S141" s="61">
        <v>9.1694509609653627E-2</v>
      </c>
    </row>
    <row r="142" spans="1:19" x14ac:dyDescent="0.25">
      <c r="A142">
        <v>2022</v>
      </c>
      <c r="B142">
        <v>309319</v>
      </c>
      <c r="C142" t="s">
        <v>361</v>
      </c>
      <c r="D142" t="s">
        <v>434</v>
      </c>
      <c r="E142" t="s">
        <v>523</v>
      </c>
      <c r="F142" t="s">
        <v>434</v>
      </c>
      <c r="G142" t="s">
        <v>15</v>
      </c>
      <c r="H142" t="s">
        <v>16</v>
      </c>
      <c r="I142" s="23">
        <v>45</v>
      </c>
      <c r="J142" s="23">
        <v>54</v>
      </c>
      <c r="K142" s="23">
        <v>108</v>
      </c>
      <c r="L142" s="1">
        <v>4684.7359999999999</v>
      </c>
      <c r="M142" s="1">
        <v>104.10524444444444</v>
      </c>
      <c r="N142" s="62">
        <v>1.2</v>
      </c>
      <c r="O142" s="62">
        <v>2</v>
      </c>
      <c r="P142" s="6">
        <v>1868.586</v>
      </c>
      <c r="Q142" s="61">
        <v>0.39886687318132763</v>
      </c>
      <c r="R142" s="6">
        <v>369.18599999999998</v>
      </c>
      <c r="S142" s="61">
        <v>7.8806148308036991E-2</v>
      </c>
    </row>
    <row r="143" spans="1:19" x14ac:dyDescent="0.25">
      <c r="A143">
        <v>2022</v>
      </c>
      <c r="B143">
        <v>309592</v>
      </c>
      <c r="C143" t="s">
        <v>436</v>
      </c>
      <c r="D143" t="s">
        <v>431</v>
      </c>
      <c r="E143" t="s">
        <v>515</v>
      </c>
      <c r="F143" t="s">
        <v>431</v>
      </c>
      <c r="G143" t="s">
        <v>15</v>
      </c>
      <c r="H143" t="s">
        <v>16</v>
      </c>
      <c r="I143" s="23">
        <v>14</v>
      </c>
      <c r="J143" s="23">
        <v>14</v>
      </c>
      <c r="K143" s="23">
        <v>31</v>
      </c>
      <c r="L143" s="1">
        <v>1238.952</v>
      </c>
      <c r="M143" s="1">
        <v>88.496571428571428</v>
      </c>
      <c r="N143" s="62">
        <v>1</v>
      </c>
      <c r="O143" s="62">
        <v>2.2142857142857144</v>
      </c>
      <c r="P143" s="6">
        <v>386.702</v>
      </c>
      <c r="Q143" s="61">
        <v>0.31212024356068679</v>
      </c>
      <c r="R143" s="6">
        <v>-62.6980000000001</v>
      </c>
      <c r="S143" s="61">
        <v>-5.0605673181850545E-2</v>
      </c>
    </row>
    <row r="144" spans="1:19" x14ac:dyDescent="0.25">
      <c r="A144">
        <v>2022</v>
      </c>
      <c r="B144">
        <v>310640</v>
      </c>
      <c r="C144" t="s">
        <v>84</v>
      </c>
      <c r="D144" t="s">
        <v>432</v>
      </c>
      <c r="E144" t="s">
        <v>498</v>
      </c>
      <c r="F144" t="s">
        <v>432</v>
      </c>
      <c r="G144" t="s">
        <v>15</v>
      </c>
      <c r="H144" t="s">
        <v>16</v>
      </c>
      <c r="I144" s="23">
        <v>21</v>
      </c>
      <c r="J144" s="23">
        <v>30</v>
      </c>
      <c r="K144" s="23">
        <v>79</v>
      </c>
      <c r="L144" s="1">
        <v>3907.3679999999999</v>
      </c>
      <c r="M144" s="1">
        <v>186.06514285714286</v>
      </c>
      <c r="N144" s="62">
        <v>1.4285714285714286</v>
      </c>
      <c r="O144" s="62">
        <v>2.6333333333333333</v>
      </c>
      <c r="P144" s="6">
        <v>1590.6179999999999</v>
      </c>
      <c r="Q144" s="61">
        <v>0.40708169796138988</v>
      </c>
      <c r="R144" s="6">
        <v>972.61800000000005</v>
      </c>
      <c r="S144" s="61">
        <v>0.24891896540075059</v>
      </c>
    </row>
    <row r="145" spans="1:19" x14ac:dyDescent="0.25">
      <c r="A145">
        <v>2022</v>
      </c>
      <c r="B145">
        <v>311100</v>
      </c>
      <c r="C145" t="s">
        <v>308</v>
      </c>
      <c r="D145" t="s">
        <v>430</v>
      </c>
      <c r="E145" t="s">
        <v>517</v>
      </c>
      <c r="F145" t="s">
        <v>430</v>
      </c>
      <c r="G145" t="s">
        <v>15</v>
      </c>
      <c r="H145" t="s">
        <v>5</v>
      </c>
      <c r="I145" s="23">
        <v>111</v>
      </c>
      <c r="J145" s="23">
        <v>201</v>
      </c>
      <c r="K145" s="23">
        <v>875</v>
      </c>
      <c r="L145" s="1">
        <v>38348.82</v>
      </c>
      <c r="M145" s="1">
        <v>345.48486486486485</v>
      </c>
      <c r="N145" s="62">
        <v>1.8108108108108107</v>
      </c>
      <c r="O145" s="62">
        <v>4.3532338308457712</v>
      </c>
      <c r="P145" s="6">
        <v>11100.37</v>
      </c>
      <c r="Q145" s="61">
        <v>0.28945792856207836</v>
      </c>
      <c r="R145" s="6">
        <v>7196.17</v>
      </c>
      <c r="S145" s="61">
        <v>0.18765036316632427</v>
      </c>
    </row>
    <row r="146" spans="1:19" x14ac:dyDescent="0.25">
      <c r="A146">
        <v>2022</v>
      </c>
      <c r="B146">
        <v>314704</v>
      </c>
      <c r="C146" t="s">
        <v>384</v>
      </c>
      <c r="D146" t="s">
        <v>430</v>
      </c>
      <c r="E146" t="s">
        <v>512</v>
      </c>
      <c r="F146" t="s">
        <v>430</v>
      </c>
      <c r="G146" t="s">
        <v>15</v>
      </c>
      <c r="H146" t="s">
        <v>5</v>
      </c>
      <c r="I146" s="23">
        <v>62</v>
      </c>
      <c r="J146" s="23">
        <v>89</v>
      </c>
      <c r="K146" s="23">
        <v>375</v>
      </c>
      <c r="L146" s="1">
        <v>16721.46</v>
      </c>
      <c r="M146" s="1">
        <v>269.70096774193547</v>
      </c>
      <c r="N146" s="62">
        <v>1.435483870967742</v>
      </c>
      <c r="O146" s="62">
        <v>4.213483146067416</v>
      </c>
      <c r="P146" s="6">
        <v>5577.61</v>
      </c>
      <c r="Q146" s="61">
        <v>0.33355998818285004</v>
      </c>
      <c r="R146" s="6">
        <v>3424.81</v>
      </c>
      <c r="S146" s="61">
        <v>0.2048152493861182</v>
      </c>
    </row>
    <row r="147" spans="1:19" x14ac:dyDescent="0.25">
      <c r="A147">
        <v>2022</v>
      </c>
      <c r="B147">
        <v>315225</v>
      </c>
      <c r="C147" t="s">
        <v>313</v>
      </c>
      <c r="D147" t="s">
        <v>432</v>
      </c>
      <c r="E147" t="s">
        <v>498</v>
      </c>
      <c r="F147" t="s">
        <v>432</v>
      </c>
      <c r="G147" t="s">
        <v>15</v>
      </c>
      <c r="H147" t="s">
        <v>16</v>
      </c>
      <c r="I147" s="23">
        <v>18</v>
      </c>
      <c r="J147" s="23">
        <v>45</v>
      </c>
      <c r="K147" s="23">
        <v>99</v>
      </c>
      <c r="L147" s="1">
        <v>5021.8069999999998</v>
      </c>
      <c r="M147" s="1">
        <v>278.98927777777777</v>
      </c>
      <c r="N147" s="62">
        <v>2.5</v>
      </c>
      <c r="O147" s="62">
        <v>2.2000000000000002</v>
      </c>
      <c r="P147" s="6">
        <v>1136.2070000000001</v>
      </c>
      <c r="Q147" s="61">
        <v>0.22625461313029357</v>
      </c>
      <c r="R147" s="6">
        <v>587.70699999999999</v>
      </c>
      <c r="S147" s="61">
        <v>0.11703098107912152</v>
      </c>
    </row>
    <row r="148" spans="1:19" x14ac:dyDescent="0.25">
      <c r="A148">
        <v>2022</v>
      </c>
      <c r="B148">
        <v>316008</v>
      </c>
      <c r="C148" t="s">
        <v>111</v>
      </c>
      <c r="D148" t="s">
        <v>431</v>
      </c>
      <c r="E148" t="s">
        <v>515</v>
      </c>
      <c r="F148" t="s">
        <v>431</v>
      </c>
      <c r="G148" t="s">
        <v>4</v>
      </c>
      <c r="H148" t="s">
        <v>16</v>
      </c>
      <c r="I148" s="23">
        <v>19</v>
      </c>
      <c r="J148" s="23">
        <v>48</v>
      </c>
      <c r="K148" s="23">
        <v>108</v>
      </c>
      <c r="L148" s="1">
        <v>4358.1629999999996</v>
      </c>
      <c r="M148" s="1">
        <v>229.37699999999998</v>
      </c>
      <c r="N148" s="62">
        <v>2.5263157894736841</v>
      </c>
      <c r="O148" s="62">
        <v>2.25</v>
      </c>
      <c r="P148" s="6">
        <v>535.21300000000099</v>
      </c>
      <c r="Q148" s="61">
        <v>0.12280701754385989</v>
      </c>
      <c r="R148" s="6">
        <v>-106.58699999999899</v>
      </c>
      <c r="S148" s="61">
        <v>-2.4456864050288851E-2</v>
      </c>
    </row>
    <row r="149" spans="1:19" x14ac:dyDescent="0.25">
      <c r="A149">
        <v>2022</v>
      </c>
      <c r="B149">
        <v>316008</v>
      </c>
      <c r="C149" t="s">
        <v>111</v>
      </c>
      <c r="D149" t="s">
        <v>430</v>
      </c>
      <c r="E149" t="s">
        <v>507</v>
      </c>
      <c r="F149" t="s">
        <v>431</v>
      </c>
      <c r="G149" t="s">
        <v>4</v>
      </c>
      <c r="H149" t="s">
        <v>5</v>
      </c>
      <c r="I149" s="23">
        <v>70</v>
      </c>
      <c r="J149" s="23">
        <v>303</v>
      </c>
      <c r="K149" s="23">
        <v>1668</v>
      </c>
      <c r="L149" s="1">
        <v>61998.614999999998</v>
      </c>
      <c r="M149" s="1">
        <v>885.69449999999995</v>
      </c>
      <c r="N149" s="62">
        <v>4.3285714285714283</v>
      </c>
      <c r="O149" s="62">
        <v>5.5049504950495045</v>
      </c>
      <c r="P149" s="6">
        <v>7613.8650000000098</v>
      </c>
      <c r="Q149" s="61">
        <v>0.12280701754385981</v>
      </c>
      <c r="R149" s="6">
        <v>4946.8650000000098</v>
      </c>
      <c r="S149" s="61">
        <v>7.9789927565317553E-2</v>
      </c>
    </row>
    <row r="150" spans="1:19" x14ac:dyDescent="0.25">
      <c r="A150">
        <v>2022</v>
      </c>
      <c r="B150">
        <v>316008</v>
      </c>
      <c r="C150" t="s">
        <v>111</v>
      </c>
      <c r="D150" t="s">
        <v>432</v>
      </c>
      <c r="E150" t="s">
        <v>498</v>
      </c>
      <c r="F150" t="s">
        <v>431</v>
      </c>
      <c r="G150" t="s">
        <v>4</v>
      </c>
      <c r="H150" t="s">
        <v>16</v>
      </c>
      <c r="I150" s="23">
        <v>50</v>
      </c>
      <c r="J150" s="23">
        <v>104</v>
      </c>
      <c r="K150" s="23">
        <v>266</v>
      </c>
      <c r="L150" s="1">
        <v>8929.2780000000002</v>
      </c>
      <c r="M150" s="1">
        <v>178.58556000000002</v>
      </c>
      <c r="N150" s="62">
        <v>2.08</v>
      </c>
      <c r="O150" s="62">
        <v>2.5576923076923075</v>
      </c>
      <c r="P150" s="6">
        <v>1096.578</v>
      </c>
      <c r="Q150" s="61">
        <v>0.12280701754385964</v>
      </c>
      <c r="R150" s="6">
        <v>-406.421999999999</v>
      </c>
      <c r="S150" s="61">
        <v>-4.5515662072566111E-2</v>
      </c>
    </row>
    <row r="151" spans="1:19" x14ac:dyDescent="0.25">
      <c r="A151">
        <v>2022</v>
      </c>
      <c r="B151">
        <v>316478</v>
      </c>
      <c r="C151" t="s">
        <v>312</v>
      </c>
      <c r="D151" t="s">
        <v>432</v>
      </c>
      <c r="E151" t="s">
        <v>500</v>
      </c>
      <c r="F151" t="s">
        <v>432</v>
      </c>
      <c r="G151" t="s">
        <v>15</v>
      </c>
      <c r="H151" t="s">
        <v>16</v>
      </c>
      <c r="I151" s="23">
        <v>6</v>
      </c>
      <c r="J151" s="23">
        <v>35</v>
      </c>
      <c r="K151" s="23">
        <v>116</v>
      </c>
      <c r="L151" s="1">
        <v>4604.3760000000002</v>
      </c>
      <c r="M151" s="1">
        <v>767.39600000000007</v>
      </c>
      <c r="N151" s="62">
        <v>5.833333333333333</v>
      </c>
      <c r="O151" s="62">
        <v>3.3142857142857145</v>
      </c>
      <c r="P151" s="6">
        <v>493.32600000000002</v>
      </c>
      <c r="Q151" s="61">
        <v>0.10714285714285714</v>
      </c>
      <c r="R151" s="6">
        <v>292.32600000000002</v>
      </c>
      <c r="S151" s="61">
        <v>6.3488733326730926E-2</v>
      </c>
    </row>
    <row r="152" spans="1:19" x14ac:dyDescent="0.25">
      <c r="A152">
        <v>2022</v>
      </c>
      <c r="B152">
        <v>317731</v>
      </c>
      <c r="C152" t="s">
        <v>369</v>
      </c>
      <c r="D152" t="s">
        <v>432</v>
      </c>
      <c r="E152" t="s">
        <v>498</v>
      </c>
      <c r="F152" t="s">
        <v>432</v>
      </c>
      <c r="G152" t="s">
        <v>15</v>
      </c>
      <c r="H152" t="s">
        <v>16</v>
      </c>
      <c r="I152" s="23">
        <v>52</v>
      </c>
      <c r="J152" s="23">
        <v>100</v>
      </c>
      <c r="K152" s="23">
        <v>244</v>
      </c>
      <c r="L152" s="1">
        <v>11548.291999999999</v>
      </c>
      <c r="M152" s="1">
        <v>222.08253846153846</v>
      </c>
      <c r="N152" s="62">
        <v>1.9230769230769231</v>
      </c>
      <c r="O152" s="62">
        <v>2.44</v>
      </c>
      <c r="P152" s="6">
        <v>3181.442</v>
      </c>
      <c r="Q152" s="61">
        <v>0.27549026297568507</v>
      </c>
      <c r="R152" s="6">
        <v>1625.942</v>
      </c>
      <c r="S152" s="61">
        <v>0.14079501973105635</v>
      </c>
    </row>
    <row r="153" spans="1:19" x14ac:dyDescent="0.25">
      <c r="A153">
        <v>2022</v>
      </c>
      <c r="B153">
        <v>321904</v>
      </c>
      <c r="C153" t="s">
        <v>387</v>
      </c>
      <c r="D153" t="s">
        <v>433</v>
      </c>
      <c r="E153" t="s">
        <v>502</v>
      </c>
      <c r="F153" t="s">
        <v>433</v>
      </c>
      <c r="G153" t="s">
        <v>15</v>
      </c>
      <c r="H153" t="s">
        <v>16</v>
      </c>
      <c r="I153" s="23">
        <v>14</v>
      </c>
      <c r="J153" s="23">
        <v>14</v>
      </c>
      <c r="K153" s="23">
        <v>32</v>
      </c>
      <c r="L153" s="1">
        <v>1340.9760000000001</v>
      </c>
      <c r="M153" s="1">
        <v>95.784000000000006</v>
      </c>
      <c r="N153" s="62">
        <v>1</v>
      </c>
      <c r="O153" s="62">
        <v>2.2857142857142856</v>
      </c>
      <c r="P153" s="6">
        <v>420.726</v>
      </c>
      <c r="Q153" s="61">
        <v>0.31374610731288255</v>
      </c>
      <c r="R153" s="6">
        <v>-28.674000000000099</v>
      </c>
      <c r="S153" s="61">
        <v>-2.138293302788424E-2</v>
      </c>
    </row>
    <row r="154" spans="1:19" x14ac:dyDescent="0.25">
      <c r="A154">
        <v>2022</v>
      </c>
      <c r="B154">
        <v>322483</v>
      </c>
      <c r="C154" t="s">
        <v>85</v>
      </c>
      <c r="D154" t="s">
        <v>435</v>
      </c>
      <c r="E154" t="s">
        <v>525</v>
      </c>
      <c r="F154" t="s">
        <v>435</v>
      </c>
      <c r="G154" t="s">
        <v>15</v>
      </c>
      <c r="H154" t="s">
        <v>16</v>
      </c>
      <c r="I154" s="23">
        <v>3</v>
      </c>
      <c r="J154" s="23">
        <v>3</v>
      </c>
      <c r="K154" s="23">
        <v>12</v>
      </c>
      <c r="L154" s="1">
        <v>151.904</v>
      </c>
      <c r="M154" s="1">
        <v>50.634666666666668</v>
      </c>
      <c r="N154" s="62">
        <v>1</v>
      </c>
      <c r="O154" s="62">
        <v>4</v>
      </c>
      <c r="P154" s="6">
        <v>62.454000000000001</v>
      </c>
      <c r="Q154" s="61">
        <v>0.41114124710343375</v>
      </c>
      <c r="R154" s="6">
        <v>-46.295999999999999</v>
      </c>
      <c r="S154" s="61">
        <v>-0.30477143459026756</v>
      </c>
    </row>
    <row r="155" spans="1:19" x14ac:dyDescent="0.25">
      <c r="A155">
        <v>2022</v>
      </c>
      <c r="B155">
        <v>322666</v>
      </c>
      <c r="C155" t="s">
        <v>87</v>
      </c>
      <c r="D155" t="s">
        <v>433</v>
      </c>
      <c r="E155" t="s">
        <v>503</v>
      </c>
      <c r="F155" t="s">
        <v>433</v>
      </c>
      <c r="G155" t="s">
        <v>15</v>
      </c>
      <c r="H155" t="s">
        <v>16</v>
      </c>
      <c r="I155" s="23">
        <v>21</v>
      </c>
      <c r="J155" s="23">
        <v>38</v>
      </c>
      <c r="K155" s="23">
        <v>82</v>
      </c>
      <c r="L155" s="1">
        <v>3388.14</v>
      </c>
      <c r="M155" s="1">
        <v>161.34</v>
      </c>
      <c r="N155" s="62">
        <v>1.8095238095238095</v>
      </c>
      <c r="O155" s="62">
        <v>2.1578947368421053</v>
      </c>
      <c r="P155" s="6">
        <v>564.69000000000005</v>
      </c>
      <c r="Q155" s="61">
        <v>0.16666666666666669</v>
      </c>
      <c r="R155" s="6">
        <v>-128.11000000000001</v>
      </c>
      <c r="S155" s="61">
        <v>-3.7811306498550835E-2</v>
      </c>
    </row>
    <row r="156" spans="1:19" x14ac:dyDescent="0.25">
      <c r="A156">
        <v>2022</v>
      </c>
      <c r="B156">
        <v>327287</v>
      </c>
      <c r="C156" t="s">
        <v>88</v>
      </c>
      <c r="D156" t="s">
        <v>433</v>
      </c>
      <c r="E156" t="s">
        <v>504</v>
      </c>
      <c r="F156" t="s">
        <v>433</v>
      </c>
      <c r="G156" t="s">
        <v>15</v>
      </c>
      <c r="H156" t="s">
        <v>16</v>
      </c>
      <c r="I156" s="23">
        <v>6</v>
      </c>
      <c r="J156" s="23">
        <v>6</v>
      </c>
      <c r="K156" s="23">
        <v>6</v>
      </c>
      <c r="L156" s="1">
        <v>248.75200000000001</v>
      </c>
      <c r="M156" s="1">
        <v>41.458666666666666</v>
      </c>
      <c r="N156" s="62">
        <v>1</v>
      </c>
      <c r="O156" s="62">
        <v>1</v>
      </c>
      <c r="P156" s="6">
        <v>108.352</v>
      </c>
      <c r="Q156" s="61">
        <v>0.43558242747797005</v>
      </c>
      <c r="R156" s="6">
        <v>-84.248000000000005</v>
      </c>
      <c r="S156" s="61">
        <v>-0.33868270405866086</v>
      </c>
    </row>
    <row r="157" spans="1:19" x14ac:dyDescent="0.25">
      <c r="A157">
        <v>2022</v>
      </c>
      <c r="B157">
        <v>329101</v>
      </c>
      <c r="C157" t="s">
        <v>89</v>
      </c>
      <c r="D157" t="s">
        <v>431</v>
      </c>
      <c r="E157" t="s">
        <v>524</v>
      </c>
      <c r="F157" t="s">
        <v>430</v>
      </c>
      <c r="G157" t="s">
        <v>4</v>
      </c>
      <c r="H157" t="s">
        <v>16</v>
      </c>
      <c r="I157" s="23">
        <v>19</v>
      </c>
      <c r="J157" s="23">
        <v>28</v>
      </c>
      <c r="K157" s="23">
        <v>55</v>
      </c>
      <c r="L157" s="1">
        <v>3072.36</v>
      </c>
      <c r="M157" s="1">
        <v>161.70315789473685</v>
      </c>
      <c r="N157" s="62">
        <v>1.4736842105263157</v>
      </c>
      <c r="O157" s="62">
        <v>1.9642857142857142</v>
      </c>
      <c r="P157" s="6">
        <v>1215.1600000000001</v>
      </c>
      <c r="Q157" s="61">
        <v>0.39551354658959237</v>
      </c>
      <c r="R157" s="6">
        <v>595.36</v>
      </c>
      <c r="S157" s="61">
        <v>0.19377937481284746</v>
      </c>
    </row>
    <row r="158" spans="1:19" x14ac:dyDescent="0.25">
      <c r="A158">
        <v>2022</v>
      </c>
      <c r="B158">
        <v>329101</v>
      </c>
      <c r="C158" t="s">
        <v>89</v>
      </c>
      <c r="D158" t="s">
        <v>430</v>
      </c>
      <c r="E158" t="s">
        <v>517</v>
      </c>
      <c r="F158" t="s">
        <v>430</v>
      </c>
      <c r="G158" t="s">
        <v>4</v>
      </c>
      <c r="H158" t="s">
        <v>16</v>
      </c>
      <c r="I158" s="23">
        <v>17</v>
      </c>
      <c r="J158" s="23">
        <v>26</v>
      </c>
      <c r="K158" s="23">
        <v>48</v>
      </c>
      <c r="L158" s="1">
        <v>2417.2159999999999</v>
      </c>
      <c r="M158" s="1">
        <v>142.18917647058822</v>
      </c>
      <c r="N158" s="62">
        <v>1.5294117647058822</v>
      </c>
      <c r="O158" s="62">
        <v>1.8461538461538463</v>
      </c>
      <c r="P158" s="6">
        <v>711.96600000000001</v>
      </c>
      <c r="Q158" s="61">
        <v>0.29453966877598031</v>
      </c>
      <c r="R158" s="6">
        <v>119.76600000000001</v>
      </c>
      <c r="S158" s="61">
        <v>4.9547082263231755E-2</v>
      </c>
    </row>
    <row r="159" spans="1:19" x14ac:dyDescent="0.25">
      <c r="A159">
        <v>2022</v>
      </c>
      <c r="B159">
        <v>331231</v>
      </c>
      <c r="C159" t="s">
        <v>314</v>
      </c>
      <c r="D159" t="s">
        <v>432</v>
      </c>
      <c r="E159" t="s">
        <v>498</v>
      </c>
      <c r="F159" t="s">
        <v>432</v>
      </c>
      <c r="G159" t="s">
        <v>15</v>
      </c>
      <c r="H159" t="s">
        <v>16</v>
      </c>
      <c r="I159" s="23">
        <v>29</v>
      </c>
      <c r="J159" s="23">
        <v>73</v>
      </c>
      <c r="K159" s="23">
        <v>223</v>
      </c>
      <c r="L159" s="1">
        <v>10883.3544</v>
      </c>
      <c r="M159" s="1">
        <v>375.2880827586207</v>
      </c>
      <c r="N159" s="62">
        <v>2.5172413793103448</v>
      </c>
      <c r="O159" s="62">
        <v>3.0547945205479454</v>
      </c>
      <c r="P159" s="6">
        <v>2265.7543999999998</v>
      </c>
      <c r="Q159" s="61">
        <v>0.20818529992922033</v>
      </c>
      <c r="R159" s="6">
        <v>1381.2544</v>
      </c>
      <c r="S159" s="61">
        <v>0.12691440058223225</v>
      </c>
    </row>
    <row r="160" spans="1:19" x14ac:dyDescent="0.25">
      <c r="A160">
        <v>2022</v>
      </c>
      <c r="B160">
        <v>332181</v>
      </c>
      <c r="C160" t="s">
        <v>90</v>
      </c>
      <c r="D160" t="s">
        <v>432</v>
      </c>
      <c r="E160" t="s">
        <v>498</v>
      </c>
      <c r="F160" t="s">
        <v>432</v>
      </c>
      <c r="G160" t="s">
        <v>15</v>
      </c>
      <c r="H160" t="s">
        <v>5</v>
      </c>
      <c r="I160" s="23">
        <v>38</v>
      </c>
      <c r="J160" s="23">
        <v>100</v>
      </c>
      <c r="K160" s="23">
        <v>430</v>
      </c>
      <c r="L160" s="1">
        <v>20854.856</v>
      </c>
      <c r="M160" s="1">
        <v>548.81200000000001</v>
      </c>
      <c r="N160" s="62">
        <v>2.6315789473684212</v>
      </c>
      <c r="O160" s="62">
        <v>4.3</v>
      </c>
      <c r="P160" s="6">
        <v>8522.2559999999994</v>
      </c>
      <c r="Q160" s="61">
        <v>0.40864612059656513</v>
      </c>
      <c r="R160" s="6">
        <v>7359.7560000000003</v>
      </c>
      <c r="S160" s="61">
        <v>0.35290370741471438</v>
      </c>
    </row>
    <row r="161" spans="1:19" x14ac:dyDescent="0.25">
      <c r="A161">
        <v>2022</v>
      </c>
      <c r="B161">
        <v>333362</v>
      </c>
      <c r="C161" t="s">
        <v>371</v>
      </c>
      <c r="D161" t="s">
        <v>430</v>
      </c>
      <c r="E161" t="s">
        <v>506</v>
      </c>
      <c r="F161" t="s">
        <v>430</v>
      </c>
      <c r="G161" t="s">
        <v>15</v>
      </c>
      <c r="H161" t="s">
        <v>5</v>
      </c>
      <c r="I161" s="23">
        <v>30</v>
      </c>
      <c r="J161" s="23">
        <v>186</v>
      </c>
      <c r="K161" s="23">
        <v>1717</v>
      </c>
      <c r="L161" s="1">
        <v>60838.038</v>
      </c>
      <c r="M161" s="1">
        <v>2027.9346</v>
      </c>
      <c r="N161" s="62">
        <v>6.2</v>
      </c>
      <c r="O161" s="62">
        <v>9.2311827956989241</v>
      </c>
      <c r="P161" s="6">
        <v>7471.3380000000097</v>
      </c>
      <c r="Q161" s="61">
        <v>0.12280701754385981</v>
      </c>
      <c r="R161" s="6">
        <v>6259.9380000000101</v>
      </c>
      <c r="S161" s="61">
        <v>0.10289513281148235</v>
      </c>
    </row>
    <row r="162" spans="1:19" x14ac:dyDescent="0.25">
      <c r="A162">
        <v>2022</v>
      </c>
      <c r="B162">
        <v>333866</v>
      </c>
      <c r="C162" t="s">
        <v>292</v>
      </c>
      <c r="D162" t="s">
        <v>431</v>
      </c>
      <c r="E162" t="s">
        <v>509</v>
      </c>
      <c r="F162" t="s">
        <v>430</v>
      </c>
      <c r="G162" t="s">
        <v>4</v>
      </c>
      <c r="H162" t="s">
        <v>7</v>
      </c>
      <c r="I162" s="23">
        <v>40</v>
      </c>
      <c r="J162" s="23">
        <v>367</v>
      </c>
      <c r="K162" s="23">
        <v>2870</v>
      </c>
      <c r="L162" s="1">
        <v>92549.554000000004</v>
      </c>
      <c r="M162" s="1">
        <v>2313.7388500000002</v>
      </c>
      <c r="N162" s="62">
        <v>9.1750000000000007</v>
      </c>
      <c r="O162" s="62">
        <v>7.8201634877384194</v>
      </c>
      <c r="P162" s="6">
        <v>5238.6540000000005</v>
      </c>
      <c r="Q162" s="61">
        <v>5.6603773584905662E-2</v>
      </c>
      <c r="R162" s="6">
        <v>3637.6239999999998</v>
      </c>
      <c r="S162" s="61">
        <v>3.9304608642414418E-2</v>
      </c>
    </row>
    <row r="163" spans="1:19" x14ac:dyDescent="0.25">
      <c r="A163">
        <v>2022</v>
      </c>
      <c r="B163">
        <v>333866</v>
      </c>
      <c r="C163" t="s">
        <v>292</v>
      </c>
      <c r="D163" t="s">
        <v>434</v>
      </c>
      <c r="E163" t="s">
        <v>513</v>
      </c>
      <c r="F163" t="s">
        <v>430</v>
      </c>
      <c r="G163" t="s">
        <v>4</v>
      </c>
      <c r="H163" t="s">
        <v>7</v>
      </c>
      <c r="I163" s="23">
        <v>115</v>
      </c>
      <c r="J163" s="23">
        <v>644</v>
      </c>
      <c r="K163" s="23">
        <v>3801</v>
      </c>
      <c r="L163" s="1">
        <v>128529.13400000001</v>
      </c>
      <c r="M163" s="1">
        <v>1117.6446434782608</v>
      </c>
      <c r="N163" s="62">
        <v>5.6</v>
      </c>
      <c r="O163" s="62">
        <v>5.9021739130434785</v>
      </c>
      <c r="P163" s="6">
        <v>7275.2340000000004</v>
      </c>
      <c r="Q163" s="61">
        <v>5.6603773584905662E-2</v>
      </c>
      <c r="R163" s="6">
        <v>2890.6840000000002</v>
      </c>
      <c r="S163" s="61">
        <v>2.249049620142932E-2</v>
      </c>
    </row>
    <row r="164" spans="1:19" x14ac:dyDescent="0.25">
      <c r="A164">
        <v>2022</v>
      </c>
      <c r="B164">
        <v>333866</v>
      </c>
      <c r="C164" t="s">
        <v>292</v>
      </c>
      <c r="D164" t="s">
        <v>430</v>
      </c>
      <c r="E164" t="s">
        <v>492</v>
      </c>
      <c r="F164" t="s">
        <v>430</v>
      </c>
      <c r="G164" t="s">
        <v>4</v>
      </c>
      <c r="H164" t="s">
        <v>10</v>
      </c>
      <c r="I164" s="23">
        <v>77</v>
      </c>
      <c r="J164" s="23">
        <v>817</v>
      </c>
      <c r="K164" s="23">
        <v>8173</v>
      </c>
      <c r="L164" s="1">
        <v>256703.43299999999</v>
      </c>
      <c r="M164" s="1">
        <v>3333.8108181818179</v>
      </c>
      <c r="N164" s="62">
        <v>10.61038961038961</v>
      </c>
      <c r="O164" s="62">
        <v>10.003671970624236</v>
      </c>
      <c r="P164" s="6">
        <v>14530.383</v>
      </c>
      <c r="Q164" s="61">
        <v>5.6603773584905662E-2</v>
      </c>
      <c r="R164" s="6">
        <v>11147.883</v>
      </c>
      <c r="S164" s="61">
        <v>4.3427089656412975E-2</v>
      </c>
    </row>
    <row r="165" spans="1:19" x14ac:dyDescent="0.25">
      <c r="A165">
        <v>2022</v>
      </c>
      <c r="B165">
        <v>333866</v>
      </c>
      <c r="C165" t="s">
        <v>292</v>
      </c>
      <c r="D165" t="s">
        <v>433</v>
      </c>
      <c r="E165" t="s">
        <v>503</v>
      </c>
      <c r="F165" t="s">
        <v>430</v>
      </c>
      <c r="G165" t="s">
        <v>4</v>
      </c>
      <c r="H165" t="s">
        <v>7</v>
      </c>
      <c r="I165" s="23">
        <v>70</v>
      </c>
      <c r="J165" s="23">
        <v>550</v>
      </c>
      <c r="K165" s="23">
        <v>3935</v>
      </c>
      <c r="L165" s="1">
        <v>129532.795</v>
      </c>
      <c r="M165" s="1">
        <v>1850.4684999999999</v>
      </c>
      <c r="N165" s="62">
        <v>7.8571428571428568</v>
      </c>
      <c r="O165" s="62">
        <v>7.1545454545454543</v>
      </c>
      <c r="P165" s="6">
        <v>7332.0450000000101</v>
      </c>
      <c r="Q165" s="61">
        <v>5.6603773584905738E-2</v>
      </c>
      <c r="R165" s="6">
        <v>4593.5250000000096</v>
      </c>
      <c r="S165" s="61">
        <v>3.5462254944780662E-2</v>
      </c>
    </row>
    <row r="166" spans="1:19" x14ac:dyDescent="0.25">
      <c r="A166">
        <v>2022</v>
      </c>
      <c r="B166">
        <v>333866</v>
      </c>
      <c r="C166" t="s">
        <v>292</v>
      </c>
      <c r="D166" t="s">
        <v>435</v>
      </c>
      <c r="E166" t="s">
        <v>505</v>
      </c>
      <c r="F166" t="s">
        <v>430</v>
      </c>
      <c r="G166" t="s">
        <v>4</v>
      </c>
      <c r="H166" t="s">
        <v>5</v>
      </c>
      <c r="I166" s="23">
        <v>53</v>
      </c>
      <c r="J166" s="23">
        <v>291</v>
      </c>
      <c r="K166" s="23">
        <v>1323</v>
      </c>
      <c r="L166" s="1">
        <v>42277.623</v>
      </c>
      <c r="M166" s="1">
        <v>797.69100000000003</v>
      </c>
      <c r="N166" s="62">
        <v>5.4905660377358494</v>
      </c>
      <c r="O166" s="62">
        <v>4.5463917525773194</v>
      </c>
      <c r="P166" s="6">
        <v>2393.0729999999999</v>
      </c>
      <c r="Q166" s="61">
        <v>5.6603773584905655E-2</v>
      </c>
      <c r="R166" s="6">
        <v>176.80300000000099</v>
      </c>
      <c r="S166" s="61">
        <v>4.1819522351103089E-3</v>
      </c>
    </row>
    <row r="167" spans="1:19" x14ac:dyDescent="0.25">
      <c r="A167">
        <v>2022</v>
      </c>
      <c r="B167">
        <v>335207</v>
      </c>
      <c r="C167" t="s">
        <v>32</v>
      </c>
      <c r="D167" t="s">
        <v>431</v>
      </c>
      <c r="E167" t="s">
        <v>516</v>
      </c>
      <c r="F167" t="s">
        <v>433</v>
      </c>
      <c r="G167" t="s">
        <v>4</v>
      </c>
      <c r="H167" t="s">
        <v>5</v>
      </c>
      <c r="I167" s="23">
        <v>99</v>
      </c>
      <c r="J167" s="23">
        <v>287</v>
      </c>
      <c r="K167" s="23">
        <v>1113</v>
      </c>
      <c r="L167" s="1">
        <v>42606.18</v>
      </c>
      <c r="M167" s="1">
        <v>430.36545454545455</v>
      </c>
      <c r="N167" s="62">
        <v>2.8989898989898988</v>
      </c>
      <c r="O167" s="62">
        <v>3.8780487804878048</v>
      </c>
      <c r="P167" s="6">
        <v>7101.03</v>
      </c>
      <c r="Q167" s="61">
        <v>0.16666666666666666</v>
      </c>
      <c r="R167" s="6">
        <v>3720.18</v>
      </c>
      <c r="S167" s="61">
        <v>8.7315502117298466E-2</v>
      </c>
    </row>
    <row r="168" spans="1:19" x14ac:dyDescent="0.25">
      <c r="A168">
        <v>2022</v>
      </c>
      <c r="B168">
        <v>335207</v>
      </c>
      <c r="C168" t="s">
        <v>32</v>
      </c>
      <c r="D168" t="s">
        <v>430</v>
      </c>
      <c r="E168" t="s">
        <v>517</v>
      </c>
      <c r="F168" t="s">
        <v>433</v>
      </c>
      <c r="G168" t="s">
        <v>4</v>
      </c>
      <c r="H168" t="s">
        <v>16</v>
      </c>
      <c r="I168" s="23">
        <v>26</v>
      </c>
      <c r="J168" s="23">
        <v>65</v>
      </c>
      <c r="K168" s="23">
        <v>193</v>
      </c>
      <c r="L168" s="1">
        <v>8570.64</v>
      </c>
      <c r="M168" s="1">
        <v>329.64</v>
      </c>
      <c r="N168" s="62">
        <v>2.5</v>
      </c>
      <c r="O168" s="62">
        <v>2.9692307692307693</v>
      </c>
      <c r="P168" s="6">
        <v>1428.44</v>
      </c>
      <c r="Q168" s="61">
        <v>0.16666666666666669</v>
      </c>
      <c r="R168" s="6">
        <v>493.04</v>
      </c>
      <c r="S168" s="61">
        <v>5.752662578290537E-2</v>
      </c>
    </row>
    <row r="169" spans="1:19" x14ac:dyDescent="0.25">
      <c r="A169">
        <v>2022</v>
      </c>
      <c r="B169">
        <v>335207</v>
      </c>
      <c r="C169" t="s">
        <v>32</v>
      </c>
      <c r="D169" t="s">
        <v>432</v>
      </c>
      <c r="E169" t="s">
        <v>510</v>
      </c>
      <c r="F169" t="s">
        <v>433</v>
      </c>
      <c r="G169" t="s">
        <v>4</v>
      </c>
      <c r="H169" t="s">
        <v>5</v>
      </c>
      <c r="I169" s="23">
        <v>119</v>
      </c>
      <c r="J169" s="23">
        <v>344</v>
      </c>
      <c r="K169" s="23">
        <v>1681</v>
      </c>
      <c r="L169" s="1">
        <v>67877.94</v>
      </c>
      <c r="M169" s="1">
        <v>570.40285714285721</v>
      </c>
      <c r="N169" s="62">
        <v>2.8907563025210083</v>
      </c>
      <c r="O169" s="62">
        <v>4.8866279069767442</v>
      </c>
      <c r="P169" s="6">
        <v>11312.99</v>
      </c>
      <c r="Q169" s="61">
        <v>0.16666666666666666</v>
      </c>
      <c r="R169" s="6">
        <v>7641.4899999999898</v>
      </c>
      <c r="S169" s="61">
        <v>0.11257692852788387</v>
      </c>
    </row>
    <row r="170" spans="1:19" x14ac:dyDescent="0.25">
      <c r="A170">
        <v>2022</v>
      </c>
      <c r="B170">
        <v>335207</v>
      </c>
      <c r="C170" t="s">
        <v>32</v>
      </c>
      <c r="D170" t="s">
        <v>433</v>
      </c>
      <c r="E170" t="s">
        <v>502</v>
      </c>
      <c r="F170" t="s">
        <v>433</v>
      </c>
      <c r="G170" t="s">
        <v>4</v>
      </c>
      <c r="H170" t="s">
        <v>16</v>
      </c>
      <c r="I170" s="23">
        <v>53</v>
      </c>
      <c r="J170" s="23">
        <v>140</v>
      </c>
      <c r="K170" s="23">
        <v>411</v>
      </c>
      <c r="L170" s="1">
        <v>13573.74</v>
      </c>
      <c r="M170" s="1">
        <v>256.10830188679245</v>
      </c>
      <c r="N170" s="62">
        <v>2.641509433962264</v>
      </c>
      <c r="O170" s="62">
        <v>2.9357142857142855</v>
      </c>
      <c r="P170" s="6">
        <v>2262.29</v>
      </c>
      <c r="Q170" s="61">
        <v>0.16666666666666666</v>
      </c>
      <c r="R170" s="6">
        <v>466.38999999999902</v>
      </c>
      <c r="S170" s="61">
        <v>3.4359726943347893E-2</v>
      </c>
    </row>
    <row r="171" spans="1:19" x14ac:dyDescent="0.25">
      <c r="A171">
        <v>2022</v>
      </c>
      <c r="B171">
        <v>343812</v>
      </c>
      <c r="C171" t="s">
        <v>91</v>
      </c>
      <c r="D171" t="s">
        <v>430</v>
      </c>
      <c r="E171" t="s">
        <v>518</v>
      </c>
      <c r="F171" t="s">
        <v>430</v>
      </c>
      <c r="G171" t="s">
        <v>15</v>
      </c>
      <c r="H171" t="s">
        <v>16</v>
      </c>
      <c r="I171" s="23">
        <v>22</v>
      </c>
      <c r="J171" s="23">
        <v>42</v>
      </c>
      <c r="K171" s="23">
        <v>87</v>
      </c>
      <c r="L171" s="1">
        <v>5047.3040000000001</v>
      </c>
      <c r="M171" s="1">
        <v>229.42290909090909</v>
      </c>
      <c r="N171" s="62">
        <v>1.9090909090909092</v>
      </c>
      <c r="O171" s="62">
        <v>2.0714285714285716</v>
      </c>
      <c r="P171" s="6">
        <v>1861.904</v>
      </c>
      <c r="Q171" s="61">
        <v>0.36889079793886004</v>
      </c>
      <c r="R171" s="6">
        <v>1085.5039999999999</v>
      </c>
      <c r="S171" s="61">
        <v>0.21506610261636705</v>
      </c>
    </row>
    <row r="172" spans="1:19" x14ac:dyDescent="0.25">
      <c r="A172">
        <v>2022</v>
      </c>
      <c r="B172">
        <v>350201</v>
      </c>
      <c r="C172" t="s">
        <v>92</v>
      </c>
      <c r="D172" t="s">
        <v>431</v>
      </c>
      <c r="E172" t="s">
        <v>501</v>
      </c>
      <c r="F172" t="s">
        <v>431</v>
      </c>
      <c r="G172" t="s">
        <v>15</v>
      </c>
      <c r="H172" t="s">
        <v>16</v>
      </c>
      <c r="I172" s="23">
        <v>44</v>
      </c>
      <c r="J172" s="23">
        <v>62</v>
      </c>
      <c r="K172" s="23">
        <v>218</v>
      </c>
      <c r="L172" s="1">
        <v>9606.8304000000007</v>
      </c>
      <c r="M172" s="1">
        <v>218.33705454545455</v>
      </c>
      <c r="N172" s="62">
        <v>1.4090909090909092</v>
      </c>
      <c r="O172" s="62">
        <v>3.5161290322580645</v>
      </c>
      <c r="P172" s="6">
        <v>2877.4803999999999</v>
      </c>
      <c r="Q172" s="61">
        <v>0.29952443003469698</v>
      </c>
      <c r="R172" s="6">
        <v>1445.2804000000001</v>
      </c>
      <c r="S172" s="61">
        <v>0.15044300147111997</v>
      </c>
    </row>
    <row r="173" spans="1:19" x14ac:dyDescent="0.25">
      <c r="A173">
        <v>2022</v>
      </c>
      <c r="B173">
        <v>352289</v>
      </c>
      <c r="C173" t="s">
        <v>408</v>
      </c>
      <c r="D173" t="s">
        <v>432</v>
      </c>
      <c r="E173" t="s">
        <v>498</v>
      </c>
      <c r="F173" t="s">
        <v>432</v>
      </c>
      <c r="G173" t="s">
        <v>15</v>
      </c>
      <c r="H173" t="s">
        <v>16</v>
      </c>
      <c r="I173" s="23">
        <v>12</v>
      </c>
      <c r="J173" s="23">
        <v>32</v>
      </c>
      <c r="K173" s="23">
        <v>119</v>
      </c>
      <c r="L173" s="1">
        <v>6036.6480000000001</v>
      </c>
      <c r="M173" s="1">
        <v>503.05400000000003</v>
      </c>
      <c r="N173" s="62">
        <v>2.6666666666666665</v>
      </c>
      <c r="O173" s="62">
        <v>3.71875</v>
      </c>
      <c r="P173" s="6">
        <v>1858.848</v>
      </c>
      <c r="Q173" s="61">
        <v>0.30792718077979697</v>
      </c>
      <c r="R173" s="6">
        <v>1490.848</v>
      </c>
      <c r="S173" s="61">
        <v>0.24696619713456872</v>
      </c>
    </row>
    <row r="174" spans="1:19" x14ac:dyDescent="0.25">
      <c r="A174">
        <v>2022</v>
      </c>
      <c r="B174">
        <v>354104</v>
      </c>
      <c r="C174" t="s">
        <v>96</v>
      </c>
      <c r="D174" t="s">
        <v>433</v>
      </c>
      <c r="E174" t="s">
        <v>502</v>
      </c>
      <c r="F174" t="s">
        <v>433</v>
      </c>
      <c r="G174" t="s">
        <v>15</v>
      </c>
      <c r="H174" t="s">
        <v>16</v>
      </c>
      <c r="I174" s="23">
        <v>8</v>
      </c>
      <c r="J174" s="23">
        <v>24</v>
      </c>
      <c r="K174" s="23">
        <v>70</v>
      </c>
      <c r="L174" s="1">
        <v>2427.11</v>
      </c>
      <c r="M174" s="1">
        <v>303.38875000000002</v>
      </c>
      <c r="N174" s="62">
        <v>3</v>
      </c>
      <c r="O174" s="62">
        <v>2.9166666666666665</v>
      </c>
      <c r="P174" s="6">
        <v>777.66</v>
      </c>
      <c r="Q174" s="61">
        <v>0.32040575004841143</v>
      </c>
      <c r="R174" s="6">
        <v>503.81</v>
      </c>
      <c r="S174" s="61">
        <v>0.20757608843439315</v>
      </c>
    </row>
    <row r="175" spans="1:19" x14ac:dyDescent="0.25">
      <c r="A175">
        <v>2022</v>
      </c>
      <c r="B175">
        <v>354709</v>
      </c>
      <c r="C175" t="s">
        <v>97</v>
      </c>
      <c r="D175" t="s">
        <v>435</v>
      </c>
      <c r="E175" t="s">
        <v>521</v>
      </c>
      <c r="F175" t="s">
        <v>435</v>
      </c>
      <c r="G175" t="s">
        <v>15</v>
      </c>
      <c r="H175" t="s">
        <v>16</v>
      </c>
      <c r="I175" s="23">
        <v>21</v>
      </c>
      <c r="J175" s="23">
        <v>84</v>
      </c>
      <c r="K175" s="23">
        <v>344</v>
      </c>
      <c r="L175" s="1">
        <v>14761.140799999999</v>
      </c>
      <c r="M175" s="1">
        <v>702.91146666666668</v>
      </c>
      <c r="N175" s="62">
        <v>4</v>
      </c>
      <c r="O175" s="62">
        <v>4.0952380952380949</v>
      </c>
      <c r="P175" s="6">
        <v>3581.9407999999999</v>
      </c>
      <c r="Q175" s="61">
        <v>0.24266016079190844</v>
      </c>
      <c r="R175" s="6">
        <v>2743.1808000000001</v>
      </c>
      <c r="S175" s="61">
        <v>0.18583799431003328</v>
      </c>
    </row>
    <row r="176" spans="1:19" x14ac:dyDescent="0.25">
      <c r="A176">
        <v>2022</v>
      </c>
      <c r="B176">
        <v>356398</v>
      </c>
      <c r="C176" t="s">
        <v>98</v>
      </c>
      <c r="D176" t="s">
        <v>430</v>
      </c>
      <c r="E176" t="s">
        <v>518</v>
      </c>
      <c r="F176" t="s">
        <v>430</v>
      </c>
      <c r="G176" t="s">
        <v>15</v>
      </c>
      <c r="H176" t="s">
        <v>16</v>
      </c>
      <c r="I176" s="23">
        <v>15</v>
      </c>
      <c r="J176" s="23">
        <v>49</v>
      </c>
      <c r="K176" s="23">
        <v>103</v>
      </c>
      <c r="L176" s="1">
        <v>4470.3760000000002</v>
      </c>
      <c r="M176" s="1">
        <v>298.0250666666667</v>
      </c>
      <c r="N176" s="62">
        <v>3.2666666666666666</v>
      </c>
      <c r="O176" s="62">
        <v>2.1020408163265305</v>
      </c>
      <c r="P176" s="6">
        <v>1466.7760000000001</v>
      </c>
      <c r="Q176" s="61">
        <v>0.32811020817935671</v>
      </c>
      <c r="R176" s="6">
        <v>912.976</v>
      </c>
      <c r="S176" s="61">
        <v>0.20422801124558648</v>
      </c>
    </row>
    <row r="177" spans="1:19" x14ac:dyDescent="0.25">
      <c r="A177">
        <v>2022</v>
      </c>
      <c r="B177">
        <v>356684</v>
      </c>
      <c r="C177" t="s">
        <v>410</v>
      </c>
      <c r="D177" t="s">
        <v>435</v>
      </c>
      <c r="E177" t="s">
        <v>525</v>
      </c>
      <c r="F177" t="s">
        <v>435</v>
      </c>
      <c r="G177" t="s">
        <v>15</v>
      </c>
      <c r="H177" t="s">
        <v>16</v>
      </c>
      <c r="I177" s="23">
        <v>5</v>
      </c>
      <c r="J177" s="23">
        <v>5</v>
      </c>
      <c r="K177" s="23">
        <v>17</v>
      </c>
      <c r="L177" s="1">
        <v>1302.2639999999999</v>
      </c>
      <c r="M177" s="1">
        <v>260.45279999999997</v>
      </c>
      <c r="N177" s="62">
        <v>1</v>
      </c>
      <c r="O177" s="62">
        <v>3.4</v>
      </c>
      <c r="P177" s="6">
        <v>272.41399999999999</v>
      </c>
      <c r="Q177" s="61">
        <v>0.2091849271729849</v>
      </c>
      <c r="R177" s="6">
        <v>91.1640000000003</v>
      </c>
      <c r="S177" s="61">
        <v>7.0004238771862168E-2</v>
      </c>
    </row>
    <row r="178" spans="1:19" x14ac:dyDescent="0.25">
      <c r="A178">
        <v>2022</v>
      </c>
      <c r="B178">
        <v>358146</v>
      </c>
      <c r="C178" t="s">
        <v>437</v>
      </c>
      <c r="D178" t="s">
        <v>431</v>
      </c>
      <c r="E178" t="s">
        <v>515</v>
      </c>
      <c r="F178" t="s">
        <v>431</v>
      </c>
      <c r="G178" t="s">
        <v>15</v>
      </c>
      <c r="H178" t="s">
        <v>16</v>
      </c>
      <c r="I178" s="23">
        <v>1</v>
      </c>
      <c r="J178" s="23">
        <v>1</v>
      </c>
      <c r="K178" s="23">
        <v>1</v>
      </c>
      <c r="L178" s="1">
        <v>7.992</v>
      </c>
      <c r="M178" s="1">
        <v>7.992</v>
      </c>
      <c r="N178" s="62">
        <v>1</v>
      </c>
      <c r="O178" s="62">
        <v>1</v>
      </c>
      <c r="P178" s="6">
        <v>2.492</v>
      </c>
      <c r="Q178" s="61">
        <v>0.31181181181181183</v>
      </c>
      <c r="R178" s="6">
        <v>-29.608000000000001</v>
      </c>
      <c r="S178" s="61">
        <v>-3.7047047047047048</v>
      </c>
    </row>
    <row r="179" spans="1:19" x14ac:dyDescent="0.25">
      <c r="A179">
        <v>2022</v>
      </c>
      <c r="B179">
        <v>359285</v>
      </c>
      <c r="C179" t="s">
        <v>316</v>
      </c>
      <c r="D179" t="s">
        <v>431</v>
      </c>
      <c r="E179" t="s">
        <v>524</v>
      </c>
      <c r="F179" t="s">
        <v>431</v>
      </c>
      <c r="G179" t="s">
        <v>15</v>
      </c>
      <c r="H179" t="s">
        <v>16</v>
      </c>
      <c r="I179" s="23">
        <v>30</v>
      </c>
      <c r="J179" s="23">
        <v>71</v>
      </c>
      <c r="K179" s="23">
        <v>247</v>
      </c>
      <c r="L179" s="1">
        <v>12354.824000000001</v>
      </c>
      <c r="M179" s="1">
        <v>411.82746666666668</v>
      </c>
      <c r="N179" s="62">
        <v>2.3666666666666667</v>
      </c>
      <c r="O179" s="62">
        <v>3.4788732394366195</v>
      </c>
      <c r="P179" s="6">
        <v>4522.0739999999996</v>
      </c>
      <c r="Q179" s="61">
        <v>0.36601686920024107</v>
      </c>
      <c r="R179" s="6">
        <v>3515.0740000000001</v>
      </c>
      <c r="S179" s="61">
        <v>0.28451024474326786</v>
      </c>
    </row>
    <row r="180" spans="1:19" x14ac:dyDescent="0.25">
      <c r="A180">
        <v>2022</v>
      </c>
      <c r="B180">
        <v>364956</v>
      </c>
      <c r="C180" t="s">
        <v>99</v>
      </c>
      <c r="D180" t="s">
        <v>435</v>
      </c>
      <c r="E180" t="s">
        <v>525</v>
      </c>
      <c r="F180" t="s">
        <v>435</v>
      </c>
      <c r="G180" t="s">
        <v>15</v>
      </c>
      <c r="H180" t="s">
        <v>16</v>
      </c>
      <c r="I180" s="23">
        <v>39</v>
      </c>
      <c r="J180" s="23">
        <v>57</v>
      </c>
      <c r="K180" s="23">
        <v>156</v>
      </c>
      <c r="L180" s="1">
        <v>7723.5519999999997</v>
      </c>
      <c r="M180" s="1">
        <v>198.03979487179487</v>
      </c>
      <c r="N180" s="62">
        <v>1.4615384615384615</v>
      </c>
      <c r="O180" s="62">
        <v>2.736842105263158</v>
      </c>
      <c r="P180" s="6">
        <v>2867.3020000000001</v>
      </c>
      <c r="Q180" s="61">
        <v>0.37124136666652857</v>
      </c>
      <c r="R180" s="6">
        <v>1431.0519999999999</v>
      </c>
      <c r="S180" s="61">
        <v>0.18528418012852119</v>
      </c>
    </row>
    <row r="181" spans="1:19" x14ac:dyDescent="0.25">
      <c r="A181">
        <v>2022</v>
      </c>
      <c r="B181">
        <v>365924</v>
      </c>
      <c r="C181" t="s">
        <v>317</v>
      </c>
      <c r="D181" t="s">
        <v>433</v>
      </c>
      <c r="E181" t="s">
        <v>504</v>
      </c>
      <c r="F181" t="s">
        <v>433</v>
      </c>
      <c r="G181" t="s">
        <v>15</v>
      </c>
      <c r="H181" t="s">
        <v>16</v>
      </c>
      <c r="I181" s="23">
        <v>11</v>
      </c>
      <c r="J181" s="23">
        <v>15</v>
      </c>
      <c r="K181" s="23">
        <v>21</v>
      </c>
      <c r="L181" s="1">
        <v>1102.232</v>
      </c>
      <c r="M181" s="1">
        <v>100.20290909090909</v>
      </c>
      <c r="N181" s="62">
        <v>1.3636363636363635</v>
      </c>
      <c r="O181" s="62">
        <v>1.4</v>
      </c>
      <c r="P181" s="6">
        <v>441.83199999999999</v>
      </c>
      <c r="Q181" s="61">
        <v>0.4008520892153376</v>
      </c>
      <c r="R181" s="6">
        <v>84.331999999999994</v>
      </c>
      <c r="S181" s="61">
        <v>7.6510208377183753E-2</v>
      </c>
    </row>
    <row r="182" spans="1:19" x14ac:dyDescent="0.25">
      <c r="A182">
        <v>2022</v>
      </c>
      <c r="B182">
        <v>368143</v>
      </c>
      <c r="C182" t="s">
        <v>315</v>
      </c>
      <c r="D182" t="s">
        <v>434</v>
      </c>
      <c r="E182" t="s">
        <v>508</v>
      </c>
      <c r="F182" t="s">
        <v>434</v>
      </c>
      <c r="G182" t="s">
        <v>15</v>
      </c>
      <c r="H182" t="s">
        <v>5</v>
      </c>
      <c r="I182" s="23">
        <v>131</v>
      </c>
      <c r="J182" s="23">
        <v>333</v>
      </c>
      <c r="K182" s="23">
        <v>1609</v>
      </c>
      <c r="L182" s="1">
        <v>68397.055200000003</v>
      </c>
      <c r="M182" s="1">
        <v>522.1149251908397</v>
      </c>
      <c r="N182" s="62">
        <v>2.5419847328244276</v>
      </c>
      <c r="O182" s="62">
        <v>4.8318318318318321</v>
      </c>
      <c r="P182" s="6">
        <v>19852.405200000001</v>
      </c>
      <c r="Q182" s="61">
        <v>0.290252338232246</v>
      </c>
      <c r="R182" s="6">
        <v>15297.405199999999</v>
      </c>
      <c r="S182" s="61">
        <v>0.22365590382902917</v>
      </c>
    </row>
    <row r="183" spans="1:19" x14ac:dyDescent="0.25">
      <c r="A183">
        <v>2022</v>
      </c>
      <c r="B183">
        <v>369346</v>
      </c>
      <c r="C183" t="s">
        <v>100</v>
      </c>
      <c r="D183" t="s">
        <v>434</v>
      </c>
      <c r="E183" t="s">
        <v>523</v>
      </c>
      <c r="F183" t="s">
        <v>434</v>
      </c>
      <c r="G183" t="s">
        <v>15</v>
      </c>
      <c r="H183" t="s">
        <v>16</v>
      </c>
      <c r="I183" s="23">
        <v>42</v>
      </c>
      <c r="J183" s="23">
        <v>78</v>
      </c>
      <c r="K183" s="23">
        <v>177</v>
      </c>
      <c r="L183" s="1">
        <v>8436.1839999999993</v>
      </c>
      <c r="M183" s="1">
        <v>200.86152380952379</v>
      </c>
      <c r="N183" s="62">
        <v>1.8571428571428572</v>
      </c>
      <c r="O183" s="62">
        <v>2.2692307692307692</v>
      </c>
      <c r="P183" s="6">
        <v>3072.1840000000002</v>
      </c>
      <c r="Q183" s="61">
        <v>0.36416749563546746</v>
      </c>
      <c r="R183" s="6">
        <v>1642.384</v>
      </c>
      <c r="S183" s="61">
        <v>0.19468328334232635</v>
      </c>
    </row>
    <row r="184" spans="1:19" x14ac:dyDescent="0.25">
      <c r="A184">
        <v>2022</v>
      </c>
      <c r="B184">
        <v>370695</v>
      </c>
      <c r="C184" t="s">
        <v>101</v>
      </c>
      <c r="D184" t="s">
        <v>431</v>
      </c>
      <c r="E184" t="s">
        <v>501</v>
      </c>
      <c r="F184" t="s">
        <v>431</v>
      </c>
      <c r="G184" t="s">
        <v>15</v>
      </c>
      <c r="H184" t="s">
        <v>5</v>
      </c>
      <c r="I184" s="23">
        <v>86</v>
      </c>
      <c r="J184" s="23">
        <v>197</v>
      </c>
      <c r="K184" s="23">
        <v>885</v>
      </c>
      <c r="L184" s="1">
        <v>37018.205000000002</v>
      </c>
      <c r="M184" s="1">
        <v>430.44424418604655</v>
      </c>
      <c r="N184" s="62">
        <v>2.2906976744186047</v>
      </c>
      <c r="O184" s="62">
        <v>4.4923857868020303</v>
      </c>
      <c r="P184" s="6">
        <v>11035.705</v>
      </c>
      <c r="Q184" s="61">
        <v>0.29811561635687089</v>
      </c>
      <c r="R184" s="6">
        <v>8154.1049999999996</v>
      </c>
      <c r="S184" s="61">
        <v>0.22027283602757072</v>
      </c>
    </row>
    <row r="185" spans="1:19" x14ac:dyDescent="0.25">
      <c r="A185">
        <v>2022</v>
      </c>
      <c r="B185">
        <v>375019</v>
      </c>
      <c r="C185" t="s">
        <v>102</v>
      </c>
      <c r="D185" t="s">
        <v>433</v>
      </c>
      <c r="E185" t="s">
        <v>503</v>
      </c>
      <c r="F185" t="s">
        <v>433</v>
      </c>
      <c r="G185" t="s">
        <v>15</v>
      </c>
      <c r="H185" t="s">
        <v>7</v>
      </c>
      <c r="I185" s="23">
        <v>141</v>
      </c>
      <c r="J185" s="23">
        <v>515</v>
      </c>
      <c r="K185" s="23">
        <v>1885</v>
      </c>
      <c r="L185" s="1">
        <v>77204.820000000007</v>
      </c>
      <c r="M185" s="1">
        <v>547.5519148936171</v>
      </c>
      <c r="N185" s="62">
        <v>3.6524822695035462</v>
      </c>
      <c r="O185" s="62">
        <v>3.6601941747572817</v>
      </c>
      <c r="P185" s="6">
        <v>12867.47</v>
      </c>
      <c r="Q185" s="61">
        <v>0.16666666666666663</v>
      </c>
      <c r="R185" s="6">
        <v>7937.67</v>
      </c>
      <c r="S185" s="61">
        <v>0.10281314042309793</v>
      </c>
    </row>
    <row r="186" spans="1:19" x14ac:dyDescent="0.25">
      <c r="A186">
        <v>2022</v>
      </c>
      <c r="B186">
        <v>375945</v>
      </c>
      <c r="C186" t="s">
        <v>103</v>
      </c>
      <c r="D186" t="s">
        <v>435</v>
      </c>
      <c r="E186" t="s">
        <v>521</v>
      </c>
      <c r="F186" t="s">
        <v>435</v>
      </c>
      <c r="G186" t="s">
        <v>15</v>
      </c>
      <c r="H186" t="s">
        <v>16</v>
      </c>
      <c r="I186" s="23">
        <v>7</v>
      </c>
      <c r="J186" s="23">
        <v>17</v>
      </c>
      <c r="K186" s="23">
        <v>44</v>
      </c>
      <c r="L186" s="1">
        <v>1403.9007999999999</v>
      </c>
      <c r="M186" s="1">
        <v>200.55725714285714</v>
      </c>
      <c r="N186" s="62">
        <v>2.4285714285714284</v>
      </c>
      <c r="O186" s="62">
        <v>2.5882352941176472</v>
      </c>
      <c r="P186" s="6">
        <v>417.75080000000003</v>
      </c>
      <c r="Q186" s="61">
        <v>0.29756432933153115</v>
      </c>
      <c r="R186" s="6">
        <v>151.5008</v>
      </c>
      <c r="S186" s="61">
        <v>0.1079141774119653</v>
      </c>
    </row>
    <row r="187" spans="1:19" x14ac:dyDescent="0.25">
      <c r="A187">
        <v>2022</v>
      </c>
      <c r="B187">
        <v>375968</v>
      </c>
      <c r="C187" t="s">
        <v>104</v>
      </c>
      <c r="D187" t="s">
        <v>431</v>
      </c>
      <c r="E187" t="s">
        <v>515</v>
      </c>
      <c r="F187" t="s">
        <v>431</v>
      </c>
      <c r="G187" t="s">
        <v>15</v>
      </c>
      <c r="H187" t="s">
        <v>16</v>
      </c>
      <c r="I187" s="23">
        <v>7</v>
      </c>
      <c r="J187" s="23">
        <v>10</v>
      </c>
      <c r="K187" s="23">
        <v>24</v>
      </c>
      <c r="L187" s="1">
        <v>734.20799999999997</v>
      </c>
      <c r="M187" s="1">
        <v>104.88685714285714</v>
      </c>
      <c r="N187" s="62">
        <v>1.4285714285714286</v>
      </c>
      <c r="O187" s="62">
        <v>2.4</v>
      </c>
      <c r="P187" s="6">
        <v>307.858</v>
      </c>
      <c r="Q187" s="61">
        <v>0.4193062456415621</v>
      </c>
      <c r="R187" s="6">
        <v>79.858000000000004</v>
      </c>
      <c r="S187" s="61">
        <v>0.10876754271269178</v>
      </c>
    </row>
    <row r="188" spans="1:19" x14ac:dyDescent="0.25">
      <c r="A188">
        <v>2022</v>
      </c>
      <c r="B188">
        <v>377121</v>
      </c>
      <c r="C188" t="s">
        <v>318</v>
      </c>
      <c r="D188" t="s">
        <v>430</v>
      </c>
      <c r="E188" t="s">
        <v>518</v>
      </c>
      <c r="F188" t="s">
        <v>430</v>
      </c>
      <c r="G188" t="s">
        <v>15</v>
      </c>
      <c r="H188" t="s">
        <v>16</v>
      </c>
      <c r="I188" s="23">
        <v>21</v>
      </c>
      <c r="J188" s="23">
        <v>33</v>
      </c>
      <c r="K188" s="23">
        <v>72</v>
      </c>
      <c r="L188" s="1">
        <v>3528.2240000000002</v>
      </c>
      <c r="M188" s="1">
        <v>168.01066666666668</v>
      </c>
      <c r="N188" s="62">
        <v>1.5714285714285714</v>
      </c>
      <c r="O188" s="62">
        <v>2.1818181818181817</v>
      </c>
      <c r="P188" s="6">
        <v>1362.624</v>
      </c>
      <c r="Q188" s="61">
        <v>0.38620677145215271</v>
      </c>
      <c r="R188" s="6">
        <v>630.024</v>
      </c>
      <c r="S188" s="61">
        <v>0.17856689371196385</v>
      </c>
    </row>
    <row r="189" spans="1:19" x14ac:dyDescent="0.25">
      <c r="A189">
        <v>2022</v>
      </c>
      <c r="B189">
        <v>380543</v>
      </c>
      <c r="C189" t="s">
        <v>401</v>
      </c>
      <c r="D189" t="s">
        <v>433</v>
      </c>
      <c r="E189" t="s">
        <v>502</v>
      </c>
      <c r="F189" t="s">
        <v>433</v>
      </c>
      <c r="G189" t="s">
        <v>15</v>
      </c>
      <c r="H189" t="s">
        <v>5</v>
      </c>
      <c r="I189" s="23">
        <v>107</v>
      </c>
      <c r="J189" s="23">
        <v>293</v>
      </c>
      <c r="K189" s="23">
        <v>1104</v>
      </c>
      <c r="L189" s="1">
        <v>41889.42</v>
      </c>
      <c r="M189" s="1">
        <v>391.48990654205608</v>
      </c>
      <c r="N189" s="62">
        <v>2.7383177570093458</v>
      </c>
      <c r="O189" s="62">
        <v>3.7679180887372015</v>
      </c>
      <c r="P189" s="6">
        <v>6981.57</v>
      </c>
      <c r="Q189" s="61">
        <v>0.16666666666666666</v>
      </c>
      <c r="R189" s="6">
        <v>3348.32</v>
      </c>
      <c r="S189" s="61">
        <v>7.9932355234328872E-2</v>
      </c>
    </row>
    <row r="190" spans="1:19" x14ac:dyDescent="0.25">
      <c r="A190">
        <v>2022</v>
      </c>
      <c r="B190">
        <v>384965</v>
      </c>
      <c r="C190" t="s">
        <v>105</v>
      </c>
      <c r="D190" t="s">
        <v>431</v>
      </c>
      <c r="E190" t="s">
        <v>524</v>
      </c>
      <c r="F190" t="s">
        <v>431</v>
      </c>
      <c r="G190" t="s">
        <v>15</v>
      </c>
      <c r="H190" t="s">
        <v>16</v>
      </c>
      <c r="I190" s="23">
        <v>22</v>
      </c>
      <c r="J190" s="23">
        <v>40</v>
      </c>
      <c r="K190" s="23">
        <v>153</v>
      </c>
      <c r="L190" s="1">
        <v>8072.3760000000002</v>
      </c>
      <c r="M190" s="1">
        <v>366.92618181818182</v>
      </c>
      <c r="N190" s="62">
        <v>1.8181818181818181</v>
      </c>
      <c r="O190" s="62">
        <v>3.8250000000000002</v>
      </c>
      <c r="P190" s="6">
        <v>2891.7260000000001</v>
      </c>
      <c r="Q190" s="61">
        <v>0.35822488942536868</v>
      </c>
      <c r="R190" s="6">
        <v>2165.7260000000001</v>
      </c>
      <c r="S190" s="61">
        <v>0.26828854354653453</v>
      </c>
    </row>
    <row r="191" spans="1:19" x14ac:dyDescent="0.25">
      <c r="A191">
        <v>2022</v>
      </c>
      <c r="B191">
        <v>392244</v>
      </c>
      <c r="C191" t="s">
        <v>106</v>
      </c>
      <c r="D191" t="s">
        <v>431</v>
      </c>
      <c r="E191" t="s">
        <v>524</v>
      </c>
      <c r="F191" t="s">
        <v>431</v>
      </c>
      <c r="G191" t="s">
        <v>15</v>
      </c>
      <c r="H191" t="s">
        <v>16</v>
      </c>
      <c r="I191" s="23">
        <v>32</v>
      </c>
      <c r="J191" s="23">
        <v>41</v>
      </c>
      <c r="K191" s="23">
        <v>90</v>
      </c>
      <c r="L191" s="1">
        <v>5069.68</v>
      </c>
      <c r="M191" s="1">
        <v>158.42750000000001</v>
      </c>
      <c r="N191" s="62">
        <v>1.28125</v>
      </c>
      <c r="O191" s="62">
        <v>2.1951219512195124</v>
      </c>
      <c r="P191" s="6">
        <v>1782.98</v>
      </c>
      <c r="Q191" s="61">
        <v>0.35169478152467215</v>
      </c>
      <c r="R191" s="6">
        <v>745.88</v>
      </c>
      <c r="S191" s="61">
        <v>0.14712565684619147</v>
      </c>
    </row>
    <row r="192" spans="1:19" x14ac:dyDescent="0.25">
      <c r="A192">
        <v>2022</v>
      </c>
      <c r="B192">
        <v>398755</v>
      </c>
      <c r="C192" t="s">
        <v>107</v>
      </c>
      <c r="D192" t="s">
        <v>432</v>
      </c>
      <c r="E192" t="s">
        <v>498</v>
      </c>
      <c r="F192" t="s">
        <v>432</v>
      </c>
      <c r="G192" t="s">
        <v>15</v>
      </c>
      <c r="H192" t="s">
        <v>16</v>
      </c>
      <c r="I192" s="23">
        <v>18</v>
      </c>
      <c r="J192" s="23">
        <v>18</v>
      </c>
      <c r="K192" s="23">
        <v>53</v>
      </c>
      <c r="L192" s="1">
        <v>2402.2584000000002</v>
      </c>
      <c r="M192" s="1">
        <v>133.4588</v>
      </c>
      <c r="N192" s="62">
        <v>1</v>
      </c>
      <c r="O192" s="62">
        <v>2.9444444444444446</v>
      </c>
      <c r="P192" s="6">
        <v>755.50840000000005</v>
      </c>
      <c r="Q192" s="61">
        <v>0.31449922289791971</v>
      </c>
      <c r="R192" s="6">
        <v>233.50839999999999</v>
      </c>
      <c r="S192" s="61">
        <v>9.7203697986861015E-2</v>
      </c>
    </row>
    <row r="193" spans="1:19" x14ac:dyDescent="0.25">
      <c r="A193">
        <v>2022</v>
      </c>
      <c r="B193">
        <v>399454</v>
      </c>
      <c r="C193" t="s">
        <v>108</v>
      </c>
      <c r="D193" t="s">
        <v>431</v>
      </c>
      <c r="E193" t="s">
        <v>509</v>
      </c>
      <c r="F193" t="s">
        <v>431</v>
      </c>
      <c r="G193" t="s">
        <v>15</v>
      </c>
      <c r="H193" t="s">
        <v>5</v>
      </c>
      <c r="I193" s="23">
        <v>238</v>
      </c>
      <c r="J193" s="23">
        <v>509</v>
      </c>
      <c r="K193" s="23">
        <v>1705</v>
      </c>
      <c r="L193" s="1">
        <v>65306.428999999996</v>
      </c>
      <c r="M193" s="1">
        <v>274.39676050420167</v>
      </c>
      <c r="N193" s="62">
        <v>2.1386554621848739</v>
      </c>
      <c r="O193" s="62">
        <v>3.3497053045186642</v>
      </c>
      <c r="P193" s="6">
        <v>13566.579</v>
      </c>
      <c r="Q193" s="61">
        <v>0.20773726580579074</v>
      </c>
      <c r="R193" s="6">
        <v>5633.6289999999999</v>
      </c>
      <c r="S193" s="61">
        <v>8.6264539131361784E-2</v>
      </c>
    </row>
    <row r="194" spans="1:19" x14ac:dyDescent="0.25">
      <c r="A194">
        <v>2022</v>
      </c>
      <c r="B194">
        <v>400575</v>
      </c>
      <c r="C194" t="s">
        <v>109</v>
      </c>
      <c r="D194" t="s">
        <v>431</v>
      </c>
      <c r="E194" t="s">
        <v>513</v>
      </c>
      <c r="F194" t="s">
        <v>430</v>
      </c>
      <c r="G194" t="s">
        <v>4</v>
      </c>
      <c r="H194" t="s">
        <v>5</v>
      </c>
      <c r="I194" s="23">
        <v>97</v>
      </c>
      <c r="J194" s="23">
        <v>300</v>
      </c>
      <c r="K194" s="23">
        <v>1611</v>
      </c>
      <c r="L194" s="1">
        <v>56678.64</v>
      </c>
      <c r="M194" s="1">
        <v>584.31587628865975</v>
      </c>
      <c r="N194" s="62">
        <v>3.0927835051546393</v>
      </c>
      <c r="O194" s="62">
        <v>5.37</v>
      </c>
      <c r="P194" s="6">
        <v>9446.44</v>
      </c>
      <c r="Q194" s="61">
        <v>0.16666666666666669</v>
      </c>
      <c r="R194" s="6">
        <v>6114.94</v>
      </c>
      <c r="S194" s="61">
        <v>0.10788790980164661</v>
      </c>
    </row>
    <row r="195" spans="1:19" x14ac:dyDescent="0.25">
      <c r="A195">
        <v>2022</v>
      </c>
      <c r="B195">
        <v>400575</v>
      </c>
      <c r="C195" t="s">
        <v>109</v>
      </c>
      <c r="D195" t="s">
        <v>430</v>
      </c>
      <c r="E195" t="s">
        <v>518</v>
      </c>
      <c r="F195" t="s">
        <v>430</v>
      </c>
      <c r="G195" t="s">
        <v>4</v>
      </c>
      <c r="H195" t="s">
        <v>16</v>
      </c>
      <c r="I195" s="23">
        <v>13</v>
      </c>
      <c r="J195" s="23">
        <v>27</v>
      </c>
      <c r="K195" s="23">
        <v>86</v>
      </c>
      <c r="L195" s="1">
        <v>2300.6999999999998</v>
      </c>
      <c r="M195" s="1">
        <v>176.97692307692307</v>
      </c>
      <c r="N195" s="62">
        <v>2.0769230769230771</v>
      </c>
      <c r="O195" s="62">
        <v>3.1851851851851851</v>
      </c>
      <c r="P195" s="6">
        <v>383.45</v>
      </c>
      <c r="Q195" s="61">
        <v>0.16666666666666669</v>
      </c>
      <c r="R195" s="6">
        <v>-77.95</v>
      </c>
      <c r="S195" s="61">
        <v>-3.3880992741339599E-2</v>
      </c>
    </row>
    <row r="196" spans="1:19" x14ac:dyDescent="0.25">
      <c r="A196">
        <v>2022</v>
      </c>
      <c r="B196">
        <v>401800</v>
      </c>
      <c r="C196" t="s">
        <v>110</v>
      </c>
      <c r="D196" t="s">
        <v>434</v>
      </c>
      <c r="E196" t="s">
        <v>522</v>
      </c>
      <c r="F196" t="s">
        <v>434</v>
      </c>
      <c r="G196" t="s">
        <v>15</v>
      </c>
      <c r="H196" t="s">
        <v>16</v>
      </c>
      <c r="I196" s="23">
        <v>41</v>
      </c>
      <c r="J196" s="23">
        <v>69</v>
      </c>
      <c r="K196" s="23">
        <v>304</v>
      </c>
      <c r="L196" s="1">
        <v>14988.768</v>
      </c>
      <c r="M196" s="1">
        <v>365.57970731707314</v>
      </c>
      <c r="N196" s="62">
        <v>1.6829268292682926</v>
      </c>
      <c r="O196" s="62">
        <v>4.4057971014492754</v>
      </c>
      <c r="P196" s="6">
        <v>5390.5680000000002</v>
      </c>
      <c r="Q196" s="61">
        <v>0.35964049880550558</v>
      </c>
      <c r="R196" s="6">
        <v>4002.6680000000001</v>
      </c>
      <c r="S196" s="61">
        <v>0.26704449625212695</v>
      </c>
    </row>
    <row r="197" spans="1:19" x14ac:dyDescent="0.25">
      <c r="A197">
        <v>2022</v>
      </c>
      <c r="B197">
        <v>405328</v>
      </c>
      <c r="C197" t="s">
        <v>112</v>
      </c>
      <c r="D197" t="s">
        <v>431</v>
      </c>
      <c r="E197" t="s">
        <v>535</v>
      </c>
      <c r="F197" t="s">
        <v>433</v>
      </c>
      <c r="G197" t="s">
        <v>4</v>
      </c>
      <c r="H197" t="s">
        <v>5</v>
      </c>
      <c r="I197" s="23">
        <v>59</v>
      </c>
      <c r="J197" s="23">
        <v>243</v>
      </c>
      <c r="K197" s="23">
        <v>806</v>
      </c>
      <c r="L197" s="1">
        <v>31784.795999999998</v>
      </c>
      <c r="M197" s="1">
        <v>538.72535593220334</v>
      </c>
      <c r="N197" s="62">
        <v>4.1186440677966099</v>
      </c>
      <c r="O197" s="62">
        <v>3.3168724279835389</v>
      </c>
      <c r="P197" s="6">
        <v>3903.3960000000002</v>
      </c>
      <c r="Q197" s="61">
        <v>0.12280701754385966</v>
      </c>
      <c r="R197" s="6">
        <v>1814.2460000000001</v>
      </c>
      <c r="S197" s="61">
        <v>5.7079051254568386E-2</v>
      </c>
    </row>
    <row r="198" spans="1:19" x14ac:dyDescent="0.25">
      <c r="A198">
        <v>2022</v>
      </c>
      <c r="B198">
        <v>405328</v>
      </c>
      <c r="C198" t="s">
        <v>112</v>
      </c>
      <c r="D198" t="s">
        <v>433</v>
      </c>
      <c r="E198" t="s">
        <v>503</v>
      </c>
      <c r="F198" t="s">
        <v>433</v>
      </c>
      <c r="G198" t="s">
        <v>4</v>
      </c>
      <c r="H198" t="s">
        <v>16</v>
      </c>
      <c r="I198" s="23">
        <v>5</v>
      </c>
      <c r="J198" s="23">
        <v>75</v>
      </c>
      <c r="K198" s="23">
        <v>231</v>
      </c>
      <c r="L198" s="1">
        <v>7443.402</v>
      </c>
      <c r="M198" s="1">
        <v>1488.6804</v>
      </c>
      <c r="N198" s="62">
        <v>15</v>
      </c>
      <c r="O198" s="62">
        <v>3.08</v>
      </c>
      <c r="P198" s="6">
        <v>914.10200000000202</v>
      </c>
      <c r="Q198" s="61">
        <v>0.12280701754385992</v>
      </c>
      <c r="R198" s="6">
        <v>690.90200000000198</v>
      </c>
      <c r="S198" s="61">
        <v>9.2820729016114129E-2</v>
      </c>
    </row>
    <row r="199" spans="1:19" x14ac:dyDescent="0.25">
      <c r="A199">
        <v>2022</v>
      </c>
      <c r="B199">
        <v>419039</v>
      </c>
      <c r="C199" t="s">
        <v>113</v>
      </c>
      <c r="D199" t="s">
        <v>430</v>
      </c>
      <c r="E199" t="s">
        <v>518</v>
      </c>
      <c r="F199" t="s">
        <v>430</v>
      </c>
      <c r="G199" t="s">
        <v>15</v>
      </c>
      <c r="H199" t="s">
        <v>16</v>
      </c>
      <c r="I199" s="23">
        <v>31</v>
      </c>
      <c r="J199" s="23">
        <v>49</v>
      </c>
      <c r="K199" s="23">
        <v>121</v>
      </c>
      <c r="L199" s="1">
        <v>6531.8320000000003</v>
      </c>
      <c r="M199" s="1">
        <v>210.70425806451615</v>
      </c>
      <c r="N199" s="62">
        <v>1.5806451612903225</v>
      </c>
      <c r="O199" s="62">
        <v>2.4693877551020407</v>
      </c>
      <c r="P199" s="6">
        <v>2024.7819999999999</v>
      </c>
      <c r="Q199" s="61">
        <v>0.30998684595684639</v>
      </c>
      <c r="R199" s="6">
        <v>942.98200000000099</v>
      </c>
      <c r="S199" s="61">
        <v>0.14436715457470445</v>
      </c>
    </row>
    <row r="200" spans="1:19" x14ac:dyDescent="0.25">
      <c r="A200">
        <v>2022</v>
      </c>
      <c r="B200">
        <v>422074</v>
      </c>
      <c r="C200" t="s">
        <v>114</v>
      </c>
      <c r="D200" t="s">
        <v>432</v>
      </c>
      <c r="E200" t="s">
        <v>498</v>
      </c>
      <c r="F200" t="s">
        <v>432</v>
      </c>
      <c r="G200" t="s">
        <v>15</v>
      </c>
      <c r="H200" t="s">
        <v>5</v>
      </c>
      <c r="I200" s="23">
        <v>129</v>
      </c>
      <c r="J200" s="23">
        <v>469</v>
      </c>
      <c r="K200" s="23">
        <v>1637</v>
      </c>
      <c r="L200" s="1">
        <v>60273.385399999999</v>
      </c>
      <c r="M200" s="1">
        <v>467.23554573643412</v>
      </c>
      <c r="N200" s="62">
        <v>3.635658914728682</v>
      </c>
      <c r="O200" s="62">
        <v>3.4904051172707891</v>
      </c>
      <c r="P200" s="6">
        <v>7713.3353999999999</v>
      </c>
      <c r="Q200" s="61">
        <v>0.12797249314620379</v>
      </c>
      <c r="R200" s="6">
        <v>3638.3353999999999</v>
      </c>
      <c r="S200" s="61">
        <v>6.0363879942273824E-2</v>
      </c>
    </row>
    <row r="201" spans="1:19" x14ac:dyDescent="0.25">
      <c r="A201">
        <v>2022</v>
      </c>
      <c r="B201">
        <v>423222</v>
      </c>
      <c r="C201" t="s">
        <v>115</v>
      </c>
      <c r="D201" t="s">
        <v>434</v>
      </c>
      <c r="E201" t="s">
        <v>508</v>
      </c>
      <c r="F201" t="s">
        <v>434</v>
      </c>
      <c r="G201" t="s">
        <v>15</v>
      </c>
      <c r="H201" t="s">
        <v>5</v>
      </c>
      <c r="I201" s="23">
        <v>53</v>
      </c>
      <c r="J201" s="23">
        <v>209</v>
      </c>
      <c r="K201" s="23">
        <v>648</v>
      </c>
      <c r="L201" s="1">
        <v>25466.004799999999</v>
      </c>
      <c r="M201" s="1">
        <v>480.49065660377357</v>
      </c>
      <c r="N201" s="62">
        <v>3.9433962264150941</v>
      </c>
      <c r="O201" s="62">
        <v>3.1004784688995217</v>
      </c>
      <c r="P201" s="6">
        <v>7730.4047999999902</v>
      </c>
      <c r="Q201" s="61">
        <v>0.3035578160261711</v>
      </c>
      <c r="R201" s="6">
        <v>5806.7048000000004</v>
      </c>
      <c r="S201" s="61">
        <v>0.2280178946640268</v>
      </c>
    </row>
    <row r="202" spans="1:19" x14ac:dyDescent="0.25">
      <c r="A202">
        <v>2022</v>
      </c>
      <c r="B202">
        <v>423877</v>
      </c>
      <c r="C202" t="s">
        <v>95</v>
      </c>
      <c r="D202" t="s">
        <v>431</v>
      </c>
      <c r="E202" t="s">
        <v>501</v>
      </c>
      <c r="F202" t="s">
        <v>432</v>
      </c>
      <c r="G202" t="s">
        <v>4</v>
      </c>
      <c r="H202" t="s">
        <v>5</v>
      </c>
      <c r="I202" s="23">
        <v>109</v>
      </c>
      <c r="J202" s="23">
        <v>229</v>
      </c>
      <c r="K202" s="23">
        <v>1122</v>
      </c>
      <c r="L202" s="1">
        <v>39144.120000000003</v>
      </c>
      <c r="M202" s="1">
        <v>359.12036697247709</v>
      </c>
      <c r="N202" s="62">
        <v>2.1009174311926606</v>
      </c>
      <c r="O202" s="62">
        <v>4.8995633187772922</v>
      </c>
      <c r="P202" s="6">
        <v>6524.02</v>
      </c>
      <c r="Q202" s="61">
        <v>0.16666666666666666</v>
      </c>
      <c r="R202" s="6">
        <v>2894.77</v>
      </c>
      <c r="S202" s="61">
        <v>7.3951592218703593E-2</v>
      </c>
    </row>
    <row r="203" spans="1:19" x14ac:dyDescent="0.25">
      <c r="A203">
        <v>2022</v>
      </c>
      <c r="B203">
        <v>423877</v>
      </c>
      <c r="C203" t="s">
        <v>95</v>
      </c>
      <c r="D203" t="s">
        <v>430</v>
      </c>
      <c r="E203" t="s">
        <v>514</v>
      </c>
      <c r="F203" t="s">
        <v>432</v>
      </c>
      <c r="G203" t="s">
        <v>4</v>
      </c>
      <c r="H203" t="s">
        <v>5</v>
      </c>
      <c r="I203" s="23">
        <v>105</v>
      </c>
      <c r="J203" s="23">
        <v>200</v>
      </c>
      <c r="K203" s="23">
        <v>825</v>
      </c>
      <c r="L203" s="1">
        <v>31753.86</v>
      </c>
      <c r="M203" s="1">
        <v>302.41771428571428</v>
      </c>
      <c r="N203" s="62">
        <v>1.9047619047619047</v>
      </c>
      <c r="O203" s="62">
        <v>4.125</v>
      </c>
      <c r="P203" s="6">
        <v>5292.31</v>
      </c>
      <c r="Q203" s="61">
        <v>0.16666666666666669</v>
      </c>
      <c r="R203" s="6">
        <v>1588.51</v>
      </c>
      <c r="S203" s="61">
        <v>5.0025729155447556E-2</v>
      </c>
    </row>
    <row r="204" spans="1:19" x14ac:dyDescent="0.25">
      <c r="A204">
        <v>2022</v>
      </c>
      <c r="B204">
        <v>423877</v>
      </c>
      <c r="C204" t="s">
        <v>95</v>
      </c>
      <c r="D204" t="s">
        <v>432</v>
      </c>
      <c r="E204" t="s">
        <v>510</v>
      </c>
      <c r="F204" t="s">
        <v>432</v>
      </c>
      <c r="G204" t="s">
        <v>4</v>
      </c>
      <c r="H204" t="s">
        <v>5</v>
      </c>
      <c r="I204" s="23">
        <v>100</v>
      </c>
      <c r="J204" s="23">
        <v>429</v>
      </c>
      <c r="K204" s="23">
        <v>2072</v>
      </c>
      <c r="L204" s="1">
        <v>71744.7</v>
      </c>
      <c r="M204" s="1">
        <v>717.447</v>
      </c>
      <c r="N204" s="62">
        <v>4.29</v>
      </c>
      <c r="O204" s="62">
        <v>4.8298368298368297</v>
      </c>
      <c r="P204" s="6">
        <v>11957.45</v>
      </c>
      <c r="Q204" s="61">
        <v>0.16666666666666669</v>
      </c>
      <c r="R204" s="6">
        <v>8739.4500000000007</v>
      </c>
      <c r="S204" s="61">
        <v>0.12181317923135787</v>
      </c>
    </row>
    <row r="205" spans="1:19" x14ac:dyDescent="0.25">
      <c r="A205">
        <v>2022</v>
      </c>
      <c r="B205">
        <v>425978</v>
      </c>
      <c r="C205" t="s">
        <v>117</v>
      </c>
      <c r="D205" t="s">
        <v>434</v>
      </c>
      <c r="E205" t="s">
        <v>508</v>
      </c>
      <c r="F205" t="s">
        <v>434</v>
      </c>
      <c r="G205" t="s">
        <v>15</v>
      </c>
      <c r="H205" t="s">
        <v>5</v>
      </c>
      <c r="I205" s="23">
        <v>30</v>
      </c>
      <c r="J205" s="23">
        <v>114</v>
      </c>
      <c r="K205" s="23">
        <v>436</v>
      </c>
      <c r="L205" s="1">
        <v>16742.82</v>
      </c>
      <c r="M205" s="1">
        <v>558.09399999999994</v>
      </c>
      <c r="N205" s="62">
        <v>3.8</v>
      </c>
      <c r="O205" s="62">
        <v>3.8245614035087718</v>
      </c>
      <c r="P205" s="6">
        <v>2790.47</v>
      </c>
      <c r="Q205" s="61">
        <v>0.16666666666666666</v>
      </c>
      <c r="R205" s="6">
        <v>1707.27</v>
      </c>
      <c r="S205" s="61">
        <v>0.10197027740846525</v>
      </c>
    </row>
    <row r="206" spans="1:19" x14ac:dyDescent="0.25">
      <c r="A206">
        <v>2022</v>
      </c>
      <c r="B206">
        <v>426484</v>
      </c>
      <c r="C206" t="s">
        <v>118</v>
      </c>
      <c r="D206" t="s">
        <v>433</v>
      </c>
      <c r="E206" t="s">
        <v>504</v>
      </c>
      <c r="F206" t="s">
        <v>433</v>
      </c>
      <c r="G206" t="s">
        <v>15</v>
      </c>
      <c r="H206" t="s">
        <v>16</v>
      </c>
      <c r="I206" s="23">
        <v>45</v>
      </c>
      <c r="J206" s="23">
        <v>71</v>
      </c>
      <c r="K206" s="23">
        <v>188</v>
      </c>
      <c r="L206" s="1">
        <v>7858.4960000000101</v>
      </c>
      <c r="M206" s="1">
        <v>174.63324444444467</v>
      </c>
      <c r="N206" s="62">
        <v>1.5777777777777777</v>
      </c>
      <c r="O206" s="62">
        <v>2.647887323943662</v>
      </c>
      <c r="P206" s="6">
        <v>2932.596</v>
      </c>
      <c r="Q206" s="61">
        <v>0.37317522335062542</v>
      </c>
      <c r="R206" s="6">
        <v>1459.4960000000001</v>
      </c>
      <c r="S206" s="61">
        <v>0.1857220516495775</v>
      </c>
    </row>
    <row r="207" spans="1:19" x14ac:dyDescent="0.25">
      <c r="A207">
        <v>2022</v>
      </c>
      <c r="B207">
        <v>427110</v>
      </c>
      <c r="C207" t="s">
        <v>374</v>
      </c>
      <c r="D207" t="s">
        <v>432</v>
      </c>
      <c r="E207" t="s">
        <v>498</v>
      </c>
      <c r="F207" t="s">
        <v>432</v>
      </c>
      <c r="G207" t="s">
        <v>15</v>
      </c>
      <c r="H207" t="s">
        <v>16</v>
      </c>
      <c r="I207" s="23">
        <v>36</v>
      </c>
      <c r="J207" s="23">
        <v>54</v>
      </c>
      <c r="K207" s="23">
        <v>169</v>
      </c>
      <c r="L207" s="1">
        <v>6259.9031999999997</v>
      </c>
      <c r="M207" s="1">
        <v>173.8862</v>
      </c>
      <c r="N207" s="62">
        <v>1.5</v>
      </c>
      <c r="O207" s="62">
        <v>3.1296296296296298</v>
      </c>
      <c r="P207" s="6">
        <v>2038.4531999999999</v>
      </c>
      <c r="Q207" s="61">
        <v>0.32563653699948586</v>
      </c>
      <c r="R207" s="6">
        <v>976.45320000000004</v>
      </c>
      <c r="S207" s="61">
        <v>0.15598535133897917</v>
      </c>
    </row>
    <row r="208" spans="1:19" x14ac:dyDescent="0.25">
      <c r="A208">
        <v>2022</v>
      </c>
      <c r="B208">
        <v>427511</v>
      </c>
      <c r="C208" t="s">
        <v>119</v>
      </c>
      <c r="D208" t="s">
        <v>433</v>
      </c>
      <c r="E208" t="s">
        <v>503</v>
      </c>
      <c r="F208" t="s">
        <v>433</v>
      </c>
      <c r="G208" t="s">
        <v>15</v>
      </c>
      <c r="H208" t="s">
        <v>16</v>
      </c>
      <c r="I208" s="23">
        <v>64</v>
      </c>
      <c r="J208" s="23">
        <v>73</v>
      </c>
      <c r="K208" s="23">
        <v>336</v>
      </c>
      <c r="L208" s="1">
        <v>8846.8799999999992</v>
      </c>
      <c r="M208" s="1">
        <v>138.23249999999999</v>
      </c>
      <c r="N208" s="62">
        <v>1.140625</v>
      </c>
      <c r="O208" s="62">
        <v>4.602739726027397</v>
      </c>
      <c r="P208" s="6">
        <v>1474.48</v>
      </c>
      <c r="Q208" s="61">
        <v>0.16666666666666669</v>
      </c>
      <c r="R208" s="6">
        <v>-589.82000000000005</v>
      </c>
      <c r="S208" s="61">
        <v>-6.6669831624256243E-2</v>
      </c>
    </row>
    <row r="209" spans="1:19" x14ac:dyDescent="0.25">
      <c r="A209">
        <v>2022</v>
      </c>
      <c r="B209">
        <v>428625</v>
      </c>
      <c r="C209" t="s">
        <v>120</v>
      </c>
      <c r="D209" t="s">
        <v>432</v>
      </c>
      <c r="E209" t="s">
        <v>500</v>
      </c>
      <c r="F209" t="s">
        <v>432</v>
      </c>
      <c r="G209" t="s">
        <v>15</v>
      </c>
      <c r="H209" t="s">
        <v>5</v>
      </c>
      <c r="I209" s="23">
        <v>66</v>
      </c>
      <c r="J209" s="23">
        <v>189</v>
      </c>
      <c r="K209" s="23">
        <v>790</v>
      </c>
      <c r="L209" s="1">
        <v>22951.65</v>
      </c>
      <c r="M209" s="1">
        <v>347.75227272727273</v>
      </c>
      <c r="N209" s="62">
        <v>2.8636363636363638</v>
      </c>
      <c r="O209" s="62">
        <v>4.1798941798941796</v>
      </c>
      <c r="P209" s="6">
        <v>0</v>
      </c>
      <c r="Q209" s="61">
        <v>0</v>
      </c>
      <c r="R209" s="6">
        <v>-2035.5</v>
      </c>
      <c r="S209" s="61">
        <v>-8.8686434308644466E-2</v>
      </c>
    </row>
    <row r="210" spans="1:19" x14ac:dyDescent="0.25">
      <c r="A210">
        <v>2022</v>
      </c>
      <c r="B210">
        <v>431898</v>
      </c>
      <c r="C210" t="s">
        <v>50</v>
      </c>
      <c r="D210" t="s">
        <v>432</v>
      </c>
      <c r="E210" t="s">
        <v>497</v>
      </c>
      <c r="F210" t="s">
        <v>432</v>
      </c>
      <c r="G210" t="s">
        <v>15</v>
      </c>
      <c r="H210" t="s">
        <v>10</v>
      </c>
      <c r="I210" s="23">
        <v>207</v>
      </c>
      <c r="J210" s="23">
        <v>426</v>
      </c>
      <c r="K210" s="23">
        <v>5312</v>
      </c>
      <c r="L210" s="1">
        <v>182890.3075</v>
      </c>
      <c r="M210" s="1">
        <v>883.52805555555551</v>
      </c>
      <c r="N210" s="62">
        <v>2.0579710144927534</v>
      </c>
      <c r="O210" s="62">
        <v>12.469483568075118</v>
      </c>
      <c r="P210" s="6">
        <v>23855.2575</v>
      </c>
      <c r="Q210" s="61">
        <v>0.13043478260869565</v>
      </c>
      <c r="R210" s="6">
        <v>17635.7575</v>
      </c>
      <c r="S210" s="61">
        <v>9.6428059753795314E-2</v>
      </c>
    </row>
    <row r="211" spans="1:19" x14ac:dyDescent="0.25">
      <c r="A211">
        <v>2022</v>
      </c>
      <c r="B211">
        <v>435694</v>
      </c>
      <c r="C211" t="s">
        <v>121</v>
      </c>
      <c r="D211" t="s">
        <v>430</v>
      </c>
      <c r="E211" t="s">
        <v>517</v>
      </c>
      <c r="F211" t="s">
        <v>430</v>
      </c>
      <c r="G211" t="s">
        <v>15</v>
      </c>
      <c r="H211" t="s">
        <v>5</v>
      </c>
      <c r="I211" s="23">
        <v>88</v>
      </c>
      <c r="J211" s="23">
        <v>375</v>
      </c>
      <c r="K211" s="23">
        <v>1605</v>
      </c>
      <c r="L211" s="1">
        <v>70140.123000000007</v>
      </c>
      <c r="M211" s="1">
        <v>797.04685227272739</v>
      </c>
      <c r="N211" s="62">
        <v>4.2613636363636367</v>
      </c>
      <c r="O211" s="62">
        <v>4.28</v>
      </c>
      <c r="P211" s="6">
        <v>21968.172999999999</v>
      </c>
      <c r="Q211" s="61">
        <v>0.31320408434413488</v>
      </c>
      <c r="R211" s="6">
        <v>18625.573</v>
      </c>
      <c r="S211" s="61">
        <v>0.26554805157669881</v>
      </c>
    </row>
    <row r="212" spans="1:19" x14ac:dyDescent="0.25">
      <c r="A212">
        <v>2022</v>
      </c>
      <c r="B212">
        <v>436782</v>
      </c>
      <c r="C212" t="s">
        <v>122</v>
      </c>
      <c r="D212" t="s">
        <v>431</v>
      </c>
      <c r="E212" t="s">
        <v>516</v>
      </c>
      <c r="F212" t="s">
        <v>431</v>
      </c>
      <c r="G212" t="s">
        <v>15</v>
      </c>
      <c r="H212" t="s">
        <v>5</v>
      </c>
      <c r="I212" s="23">
        <v>83</v>
      </c>
      <c r="J212" s="23">
        <v>188</v>
      </c>
      <c r="K212" s="23">
        <v>764</v>
      </c>
      <c r="L212" s="1">
        <v>26253.48</v>
      </c>
      <c r="M212" s="1">
        <v>316.30698795180723</v>
      </c>
      <c r="N212" s="62">
        <v>2.2650602409638556</v>
      </c>
      <c r="O212" s="62">
        <v>4.0638297872340425</v>
      </c>
      <c r="P212" s="6">
        <v>4375.58</v>
      </c>
      <c r="Q212" s="61">
        <v>0.16666666666666666</v>
      </c>
      <c r="R212" s="6">
        <v>1596.88</v>
      </c>
      <c r="S212" s="61">
        <v>6.0825460091385987E-2</v>
      </c>
    </row>
    <row r="213" spans="1:19" x14ac:dyDescent="0.25">
      <c r="A213">
        <v>2022</v>
      </c>
      <c r="B213">
        <v>437005</v>
      </c>
      <c r="C213" t="s">
        <v>123</v>
      </c>
      <c r="D213" t="s">
        <v>435</v>
      </c>
      <c r="E213" t="s">
        <v>521</v>
      </c>
      <c r="F213" t="s">
        <v>435</v>
      </c>
      <c r="G213" t="s">
        <v>15</v>
      </c>
      <c r="H213" t="s">
        <v>16</v>
      </c>
      <c r="I213" s="23">
        <v>19</v>
      </c>
      <c r="J213" s="23">
        <v>38</v>
      </c>
      <c r="K213" s="23">
        <v>149</v>
      </c>
      <c r="L213" s="1">
        <v>5707.8072000000002</v>
      </c>
      <c r="M213" s="1">
        <v>300.41090526315793</v>
      </c>
      <c r="N213" s="62">
        <v>2</v>
      </c>
      <c r="O213" s="62">
        <v>3.9210526315789473</v>
      </c>
      <c r="P213" s="6">
        <v>1582.9072000000001</v>
      </c>
      <c r="Q213" s="61">
        <v>0.27732317237344667</v>
      </c>
      <c r="R213" s="6">
        <v>870.40719999999999</v>
      </c>
      <c r="S213" s="61">
        <v>0.15249414871616546</v>
      </c>
    </row>
    <row r="214" spans="1:19" x14ac:dyDescent="0.25">
      <c r="A214">
        <v>2022</v>
      </c>
      <c r="B214">
        <v>438205</v>
      </c>
      <c r="C214" t="s">
        <v>124</v>
      </c>
      <c r="D214" t="s">
        <v>430</v>
      </c>
      <c r="E214" t="s">
        <v>514</v>
      </c>
      <c r="F214" t="s">
        <v>430</v>
      </c>
      <c r="G214" t="s">
        <v>15</v>
      </c>
      <c r="H214" t="s">
        <v>5</v>
      </c>
      <c r="I214" s="23">
        <v>120</v>
      </c>
      <c r="J214" s="23">
        <v>425</v>
      </c>
      <c r="K214" s="23">
        <v>1488</v>
      </c>
      <c r="L214" s="1">
        <v>59038.32</v>
      </c>
      <c r="M214" s="1">
        <v>491.98599999999999</v>
      </c>
      <c r="N214" s="62">
        <v>3.5416666666666665</v>
      </c>
      <c r="O214" s="62">
        <v>3.5011764705882351</v>
      </c>
      <c r="P214" s="6">
        <v>9839.7199999999993</v>
      </c>
      <c r="Q214" s="61">
        <v>0.16666666666666666</v>
      </c>
      <c r="R214" s="6">
        <v>5379.32</v>
      </c>
      <c r="S214" s="61">
        <v>9.1115736355641547E-2</v>
      </c>
    </row>
    <row r="215" spans="1:19" x14ac:dyDescent="0.25">
      <c r="A215">
        <v>2022</v>
      </c>
      <c r="B215">
        <v>444410</v>
      </c>
      <c r="C215" t="s">
        <v>373</v>
      </c>
      <c r="D215" t="s">
        <v>431</v>
      </c>
      <c r="E215" t="s">
        <v>516</v>
      </c>
      <c r="F215" t="s">
        <v>431</v>
      </c>
      <c r="G215" t="s">
        <v>15</v>
      </c>
      <c r="H215" t="s">
        <v>5</v>
      </c>
      <c r="I215" s="23">
        <v>109</v>
      </c>
      <c r="J215" s="23">
        <v>328</v>
      </c>
      <c r="K215" s="23">
        <v>1185</v>
      </c>
      <c r="L215" s="1">
        <v>53527.067999999999</v>
      </c>
      <c r="M215" s="1">
        <v>491.07401834862384</v>
      </c>
      <c r="N215" s="62">
        <v>3.0091743119266057</v>
      </c>
      <c r="O215" s="62">
        <v>3.6128048780487805</v>
      </c>
      <c r="P215" s="6">
        <v>15581.268</v>
      </c>
      <c r="Q215" s="61">
        <v>0.29109137829107323</v>
      </c>
      <c r="R215" s="6">
        <v>11841.468000000001</v>
      </c>
      <c r="S215" s="61">
        <v>0.22122392356704465</v>
      </c>
    </row>
    <row r="216" spans="1:19" x14ac:dyDescent="0.25">
      <c r="A216">
        <v>2022</v>
      </c>
      <c r="B216">
        <v>444980</v>
      </c>
      <c r="C216" t="s">
        <v>320</v>
      </c>
      <c r="D216" t="s">
        <v>432</v>
      </c>
      <c r="E216" t="s">
        <v>498</v>
      </c>
      <c r="F216" t="s">
        <v>432</v>
      </c>
      <c r="G216" t="s">
        <v>15</v>
      </c>
      <c r="H216" t="s">
        <v>16</v>
      </c>
      <c r="I216" s="23">
        <v>35</v>
      </c>
      <c r="J216" s="23">
        <v>62</v>
      </c>
      <c r="K216" s="23">
        <v>170</v>
      </c>
      <c r="L216" s="1">
        <v>7758.31</v>
      </c>
      <c r="M216" s="1">
        <v>221.66600000000003</v>
      </c>
      <c r="N216" s="62">
        <v>1.7714285714285714</v>
      </c>
      <c r="O216" s="62">
        <v>2.7419354838709675</v>
      </c>
      <c r="P216" s="6">
        <v>1852.16</v>
      </c>
      <c r="Q216" s="61">
        <v>0.23873240435094756</v>
      </c>
      <c r="R216" s="6">
        <v>810.15999999999894</v>
      </c>
      <c r="S216" s="61">
        <v>0.1044248038554787</v>
      </c>
    </row>
    <row r="217" spans="1:19" x14ac:dyDescent="0.25">
      <c r="A217">
        <v>2022</v>
      </c>
      <c r="B217">
        <v>448696</v>
      </c>
      <c r="C217" t="s">
        <v>376</v>
      </c>
      <c r="D217" t="s">
        <v>434</v>
      </c>
      <c r="E217" t="s">
        <v>523</v>
      </c>
      <c r="F217" t="s">
        <v>434</v>
      </c>
      <c r="G217" t="s">
        <v>15</v>
      </c>
      <c r="H217" t="s">
        <v>16</v>
      </c>
      <c r="I217" s="23">
        <v>44</v>
      </c>
      <c r="J217" s="23">
        <v>44</v>
      </c>
      <c r="K217" s="23">
        <v>113</v>
      </c>
      <c r="L217" s="1">
        <v>5287.0959999999995</v>
      </c>
      <c r="M217" s="1">
        <v>120.16127272727272</v>
      </c>
      <c r="N217" s="62">
        <v>1</v>
      </c>
      <c r="O217" s="62">
        <v>2.5681818181818183</v>
      </c>
      <c r="P217" s="6">
        <v>1950.2460000000001</v>
      </c>
      <c r="Q217" s="61">
        <v>0.36886903509979774</v>
      </c>
      <c r="R217" s="6">
        <v>493.846</v>
      </c>
      <c r="S217" s="61">
        <v>9.3405907515203057E-2</v>
      </c>
    </row>
    <row r="218" spans="1:19" x14ac:dyDescent="0.25">
      <c r="A218">
        <v>2022</v>
      </c>
      <c r="B218">
        <v>453953</v>
      </c>
      <c r="C218" t="s">
        <v>375</v>
      </c>
      <c r="D218" t="s">
        <v>431</v>
      </c>
      <c r="E218" t="s">
        <v>515</v>
      </c>
      <c r="F218" t="s">
        <v>431</v>
      </c>
      <c r="G218" t="s">
        <v>15</v>
      </c>
      <c r="H218" t="s">
        <v>16</v>
      </c>
      <c r="I218" s="23">
        <v>16</v>
      </c>
      <c r="J218" s="23">
        <v>27</v>
      </c>
      <c r="K218" s="23">
        <v>73</v>
      </c>
      <c r="L218" s="1">
        <v>3975.4160000000002</v>
      </c>
      <c r="M218" s="1">
        <v>248.46350000000001</v>
      </c>
      <c r="N218" s="62">
        <v>1.6875</v>
      </c>
      <c r="O218" s="62">
        <v>2.7037037037037037</v>
      </c>
      <c r="P218" s="6">
        <v>1304.866</v>
      </c>
      <c r="Q218" s="61">
        <v>0.32823382508899696</v>
      </c>
      <c r="R218" s="6">
        <v>779.16600000000005</v>
      </c>
      <c r="S218" s="61">
        <v>0.19599609198131718</v>
      </c>
    </row>
    <row r="219" spans="1:19" x14ac:dyDescent="0.25">
      <c r="A219">
        <v>2022</v>
      </c>
      <c r="B219">
        <v>458704</v>
      </c>
      <c r="C219" t="s">
        <v>319</v>
      </c>
      <c r="D219" t="s">
        <v>432</v>
      </c>
      <c r="E219" t="s">
        <v>498</v>
      </c>
      <c r="F219" t="s">
        <v>432</v>
      </c>
      <c r="G219" t="s">
        <v>15</v>
      </c>
      <c r="H219" t="s">
        <v>16</v>
      </c>
      <c r="I219" s="23">
        <v>9</v>
      </c>
      <c r="J219" s="23">
        <v>19</v>
      </c>
      <c r="K219" s="23">
        <v>57</v>
      </c>
      <c r="L219" s="1">
        <v>2379.5439999999999</v>
      </c>
      <c r="M219" s="1">
        <v>264.39377777777776</v>
      </c>
      <c r="N219" s="62">
        <v>2.1111111111111112</v>
      </c>
      <c r="O219" s="62">
        <v>3</v>
      </c>
      <c r="P219" s="6">
        <v>980.84400000000005</v>
      </c>
      <c r="Q219" s="61">
        <v>0.41219830354051035</v>
      </c>
      <c r="R219" s="6">
        <v>709.84400000000005</v>
      </c>
      <c r="S219" s="61">
        <v>0.29831093688538646</v>
      </c>
    </row>
    <row r="220" spans="1:19" x14ac:dyDescent="0.25">
      <c r="A220">
        <v>2022</v>
      </c>
      <c r="B220">
        <v>459139</v>
      </c>
      <c r="C220" t="s">
        <v>237</v>
      </c>
      <c r="D220" t="s">
        <v>431</v>
      </c>
      <c r="E220" t="s">
        <v>501</v>
      </c>
      <c r="F220" t="s">
        <v>431</v>
      </c>
      <c r="G220" t="s">
        <v>4</v>
      </c>
      <c r="H220" t="s">
        <v>16</v>
      </c>
      <c r="I220" s="23">
        <v>61</v>
      </c>
      <c r="J220" s="23">
        <v>125</v>
      </c>
      <c r="K220" s="23">
        <v>278</v>
      </c>
      <c r="L220" s="1">
        <v>10563.83</v>
      </c>
      <c r="M220" s="1">
        <v>173.17754098360655</v>
      </c>
      <c r="N220" s="62">
        <v>2.0491803278688523</v>
      </c>
      <c r="O220" s="62">
        <v>2.2240000000000002</v>
      </c>
      <c r="P220" s="6">
        <v>1457.08</v>
      </c>
      <c r="Q220" s="61">
        <v>0.13793103448275862</v>
      </c>
      <c r="R220" s="6">
        <v>-570.32000000000096</v>
      </c>
      <c r="S220" s="61">
        <v>-5.3987994884431213E-2</v>
      </c>
    </row>
    <row r="221" spans="1:19" x14ac:dyDescent="0.25">
      <c r="A221">
        <v>2022</v>
      </c>
      <c r="B221">
        <v>459139</v>
      </c>
      <c r="C221" t="s">
        <v>237</v>
      </c>
      <c r="D221" t="s">
        <v>430</v>
      </c>
      <c r="E221" t="s">
        <v>492</v>
      </c>
      <c r="F221" t="s">
        <v>431</v>
      </c>
      <c r="G221" t="s">
        <v>4</v>
      </c>
      <c r="H221" t="s">
        <v>10</v>
      </c>
      <c r="I221" s="23">
        <v>96</v>
      </c>
      <c r="J221" s="23">
        <v>627</v>
      </c>
      <c r="K221" s="23">
        <v>4862</v>
      </c>
      <c r="L221" s="1">
        <v>179827.43400000001</v>
      </c>
      <c r="M221" s="1">
        <v>1873.2024375000001</v>
      </c>
      <c r="N221" s="62">
        <v>6.53125</v>
      </c>
      <c r="O221" s="62">
        <v>7.7543859649122808</v>
      </c>
      <c r="P221" s="6">
        <v>24803.784</v>
      </c>
      <c r="Q221" s="61">
        <v>0.13793103448275862</v>
      </c>
      <c r="R221" s="6">
        <v>20901.984</v>
      </c>
      <c r="S221" s="61">
        <v>0.1162335664534923</v>
      </c>
    </row>
    <row r="222" spans="1:19" x14ac:dyDescent="0.25">
      <c r="A222">
        <v>2022</v>
      </c>
      <c r="B222">
        <v>461878</v>
      </c>
      <c r="C222" t="s">
        <v>383</v>
      </c>
      <c r="D222" t="s">
        <v>435</v>
      </c>
      <c r="E222" t="s">
        <v>505</v>
      </c>
      <c r="F222" t="s">
        <v>435</v>
      </c>
      <c r="G222" t="s">
        <v>15</v>
      </c>
      <c r="H222" t="s">
        <v>5</v>
      </c>
      <c r="I222" s="23">
        <v>135</v>
      </c>
      <c r="J222" s="23">
        <v>207</v>
      </c>
      <c r="K222" s="23">
        <v>852</v>
      </c>
      <c r="L222" s="1">
        <v>39331.785600000003</v>
      </c>
      <c r="M222" s="1">
        <v>291.34656000000001</v>
      </c>
      <c r="N222" s="62">
        <v>1.5333333333333334</v>
      </c>
      <c r="O222" s="62">
        <v>4.1159420289855069</v>
      </c>
      <c r="P222" s="6">
        <v>11733.035599999999</v>
      </c>
      <c r="Q222" s="61">
        <v>0.29830925347055687</v>
      </c>
      <c r="R222" s="6">
        <v>6749.2856000000002</v>
      </c>
      <c r="S222" s="61">
        <v>0.17159875904540678</v>
      </c>
    </row>
    <row r="223" spans="1:19" x14ac:dyDescent="0.25">
      <c r="A223">
        <v>2022</v>
      </c>
      <c r="B223">
        <v>463072</v>
      </c>
      <c r="C223" t="s">
        <v>125</v>
      </c>
      <c r="D223" t="s">
        <v>435</v>
      </c>
      <c r="E223" t="s">
        <v>521</v>
      </c>
      <c r="F223" t="s">
        <v>435</v>
      </c>
      <c r="G223" t="s">
        <v>15</v>
      </c>
      <c r="H223" t="s">
        <v>5</v>
      </c>
      <c r="I223" s="23">
        <v>84</v>
      </c>
      <c r="J223" s="23">
        <v>291</v>
      </c>
      <c r="K223" s="23">
        <v>1093</v>
      </c>
      <c r="L223" s="1">
        <v>49227.890399999997</v>
      </c>
      <c r="M223" s="1">
        <v>586.04631428571429</v>
      </c>
      <c r="N223" s="62">
        <v>3.4642857142857144</v>
      </c>
      <c r="O223" s="62">
        <v>3.7560137457044673</v>
      </c>
      <c r="P223" s="6">
        <v>13850.940399999999</v>
      </c>
      <c r="Q223" s="61">
        <v>0.28136367996789075</v>
      </c>
      <c r="R223" s="6">
        <v>10550.910400000001</v>
      </c>
      <c r="S223" s="61">
        <v>0.21432790059189702</v>
      </c>
    </row>
    <row r="224" spans="1:19" x14ac:dyDescent="0.25">
      <c r="A224">
        <v>2022</v>
      </c>
      <c r="B224">
        <v>465325</v>
      </c>
      <c r="C224" t="s">
        <v>126</v>
      </c>
      <c r="D224" t="s">
        <v>430</v>
      </c>
      <c r="E224" t="s">
        <v>518</v>
      </c>
      <c r="F224" t="s">
        <v>430</v>
      </c>
      <c r="G224" t="s">
        <v>15</v>
      </c>
      <c r="H224" t="s">
        <v>16</v>
      </c>
      <c r="I224" s="23">
        <v>3</v>
      </c>
      <c r="J224" s="23">
        <v>3</v>
      </c>
      <c r="K224" s="23">
        <v>14</v>
      </c>
      <c r="L224" s="1">
        <v>823.88800000000003</v>
      </c>
      <c r="M224" s="1">
        <v>274.62933333333336</v>
      </c>
      <c r="N224" s="62">
        <v>1</v>
      </c>
      <c r="O224" s="62">
        <v>4.666666666666667</v>
      </c>
      <c r="P224" s="6">
        <v>360.88799999999998</v>
      </c>
      <c r="Q224" s="61">
        <v>0.43803041190064662</v>
      </c>
      <c r="R224" s="6">
        <v>258.28800000000001</v>
      </c>
      <c r="S224" s="61">
        <v>0.31349892218359776</v>
      </c>
    </row>
    <row r="225" spans="1:19" x14ac:dyDescent="0.25">
      <c r="A225">
        <v>2022</v>
      </c>
      <c r="B225">
        <v>466132</v>
      </c>
      <c r="C225" t="s">
        <v>127</v>
      </c>
      <c r="D225" t="s">
        <v>434</v>
      </c>
      <c r="E225" t="s">
        <v>508</v>
      </c>
      <c r="F225" t="s">
        <v>434</v>
      </c>
      <c r="G225" t="s">
        <v>15</v>
      </c>
      <c r="H225" t="s">
        <v>5</v>
      </c>
      <c r="I225" s="23">
        <v>49</v>
      </c>
      <c r="J225" s="23">
        <v>159</v>
      </c>
      <c r="K225" s="23">
        <v>554</v>
      </c>
      <c r="L225" s="1">
        <v>19872.96</v>
      </c>
      <c r="M225" s="1">
        <v>405.57061224489792</v>
      </c>
      <c r="N225" s="62">
        <v>3.2448979591836733</v>
      </c>
      <c r="O225" s="62">
        <v>3.4842767295597485</v>
      </c>
      <c r="P225" s="6">
        <v>3312.16</v>
      </c>
      <c r="Q225" s="61">
        <v>0.16666666666666666</v>
      </c>
      <c r="R225" s="6">
        <v>1573.11</v>
      </c>
      <c r="S225" s="61">
        <v>7.9158313608038253E-2</v>
      </c>
    </row>
    <row r="226" spans="1:19" x14ac:dyDescent="0.25">
      <c r="A226">
        <v>2022</v>
      </c>
      <c r="B226">
        <v>466514</v>
      </c>
      <c r="C226" t="s">
        <v>128</v>
      </c>
      <c r="D226" t="s">
        <v>432</v>
      </c>
      <c r="E226" t="s">
        <v>498</v>
      </c>
      <c r="F226" t="s">
        <v>432</v>
      </c>
      <c r="G226" t="s">
        <v>15</v>
      </c>
      <c r="H226" t="s">
        <v>5</v>
      </c>
      <c r="I226" s="23">
        <v>105</v>
      </c>
      <c r="J226" s="23">
        <v>327</v>
      </c>
      <c r="K226" s="23">
        <v>1413</v>
      </c>
      <c r="L226" s="1">
        <v>49725.603000000003</v>
      </c>
      <c r="M226" s="1">
        <v>473.57717142857143</v>
      </c>
      <c r="N226" s="62">
        <v>3.1142857142857143</v>
      </c>
      <c r="O226" s="62">
        <v>4.3211009174311927</v>
      </c>
      <c r="P226" s="6">
        <v>6106.6530000000002</v>
      </c>
      <c r="Q226" s="61">
        <v>0.12280701754385964</v>
      </c>
      <c r="R226" s="6">
        <v>2842.1530000000098</v>
      </c>
      <c r="S226" s="61">
        <v>5.7156732719762286E-2</v>
      </c>
    </row>
    <row r="227" spans="1:19" x14ac:dyDescent="0.25">
      <c r="A227">
        <v>2022</v>
      </c>
      <c r="B227">
        <v>466846</v>
      </c>
      <c r="C227" t="s">
        <v>129</v>
      </c>
      <c r="D227" t="s">
        <v>432</v>
      </c>
      <c r="E227" t="s">
        <v>498</v>
      </c>
      <c r="F227" t="s">
        <v>432</v>
      </c>
      <c r="G227" t="s">
        <v>15</v>
      </c>
      <c r="H227" t="s">
        <v>16</v>
      </c>
      <c r="I227" s="23">
        <v>7</v>
      </c>
      <c r="J227" s="23">
        <v>11</v>
      </c>
      <c r="K227" s="23">
        <v>38</v>
      </c>
      <c r="L227" s="1">
        <v>2469.8388</v>
      </c>
      <c r="M227" s="1">
        <v>352.83411428571429</v>
      </c>
      <c r="N227" s="62">
        <v>1.5714285714285714</v>
      </c>
      <c r="O227" s="62">
        <v>3.4545454545454546</v>
      </c>
      <c r="P227" s="6">
        <v>656.78880000000004</v>
      </c>
      <c r="Q227" s="61">
        <v>0.26592375178493433</v>
      </c>
      <c r="R227" s="6">
        <v>449.78879999999998</v>
      </c>
      <c r="S227" s="61">
        <v>0.18211261398922066</v>
      </c>
    </row>
    <row r="228" spans="1:19" x14ac:dyDescent="0.25">
      <c r="A228">
        <v>2022</v>
      </c>
      <c r="B228">
        <v>469339</v>
      </c>
      <c r="C228" t="s">
        <v>130</v>
      </c>
      <c r="D228" t="s">
        <v>431</v>
      </c>
      <c r="E228" t="s">
        <v>524</v>
      </c>
      <c r="F228" t="s">
        <v>430</v>
      </c>
      <c r="G228" t="s">
        <v>4</v>
      </c>
      <c r="H228" t="s">
        <v>16</v>
      </c>
      <c r="I228" s="23">
        <v>23</v>
      </c>
      <c r="J228" s="23">
        <v>43</v>
      </c>
      <c r="K228" s="23">
        <v>118</v>
      </c>
      <c r="L228" s="1">
        <v>6352.6559999999999</v>
      </c>
      <c r="M228" s="1">
        <v>276.20243478260869</v>
      </c>
      <c r="N228" s="62">
        <v>1.8695652173913044</v>
      </c>
      <c r="O228" s="62">
        <v>2.7441860465116279</v>
      </c>
      <c r="P228" s="6">
        <v>2251.9059999999999</v>
      </c>
      <c r="Q228" s="61">
        <v>0.35448259751511807</v>
      </c>
      <c r="R228" s="6">
        <v>1491.606</v>
      </c>
      <c r="S228" s="61">
        <v>0.23480037326119974</v>
      </c>
    </row>
    <row r="229" spans="1:19" x14ac:dyDescent="0.25">
      <c r="A229">
        <v>2022</v>
      </c>
      <c r="B229">
        <v>469339</v>
      </c>
      <c r="C229" t="s">
        <v>130</v>
      </c>
      <c r="D229" t="s">
        <v>430</v>
      </c>
      <c r="E229" t="s">
        <v>518</v>
      </c>
      <c r="F229" t="s">
        <v>430</v>
      </c>
      <c r="G229" t="s">
        <v>4</v>
      </c>
      <c r="H229" t="s">
        <v>16</v>
      </c>
      <c r="I229" s="23">
        <v>35</v>
      </c>
      <c r="J229" s="23">
        <v>82</v>
      </c>
      <c r="K229" s="23">
        <v>225</v>
      </c>
      <c r="L229" s="1">
        <v>11820.6</v>
      </c>
      <c r="M229" s="1">
        <v>337.73142857142858</v>
      </c>
      <c r="N229" s="62">
        <v>2.342857142857143</v>
      </c>
      <c r="O229" s="62">
        <v>2.7439024390243905</v>
      </c>
      <c r="P229" s="6">
        <v>4131.3999999999996</v>
      </c>
      <c r="Q229" s="61">
        <v>0.3495084851868771</v>
      </c>
      <c r="R229" s="6">
        <v>2879.2</v>
      </c>
      <c r="S229" s="61">
        <v>0.24357477623809279</v>
      </c>
    </row>
    <row r="230" spans="1:19" x14ac:dyDescent="0.25">
      <c r="A230">
        <v>2022</v>
      </c>
      <c r="B230">
        <v>469339</v>
      </c>
      <c r="C230" t="s">
        <v>130</v>
      </c>
      <c r="D230" t="s">
        <v>432</v>
      </c>
      <c r="E230" t="s">
        <v>498</v>
      </c>
      <c r="F230" t="s">
        <v>430</v>
      </c>
      <c r="G230" t="s">
        <v>4</v>
      </c>
      <c r="H230" t="s">
        <v>16</v>
      </c>
      <c r="I230" s="23">
        <v>29</v>
      </c>
      <c r="J230" s="23">
        <v>72</v>
      </c>
      <c r="K230" s="23">
        <v>217</v>
      </c>
      <c r="L230" s="1">
        <v>9410.2639999999992</v>
      </c>
      <c r="M230" s="1">
        <v>324.49186206896547</v>
      </c>
      <c r="N230" s="62">
        <v>2.4827586206896552</v>
      </c>
      <c r="O230" s="62">
        <v>3.0138888888888888</v>
      </c>
      <c r="P230" s="6">
        <v>3263.5140000000001</v>
      </c>
      <c r="Q230" s="61">
        <v>0.34680366034364185</v>
      </c>
      <c r="R230" s="6">
        <v>2381.0140000000001</v>
      </c>
      <c r="S230" s="61">
        <v>0.25302308203042978</v>
      </c>
    </row>
    <row r="231" spans="1:19" x14ac:dyDescent="0.25">
      <c r="A231">
        <v>2022</v>
      </c>
      <c r="B231">
        <v>470647</v>
      </c>
      <c r="C231" t="s">
        <v>131</v>
      </c>
      <c r="D231" t="s">
        <v>433</v>
      </c>
      <c r="E231" t="s">
        <v>519</v>
      </c>
      <c r="F231" t="s">
        <v>433</v>
      </c>
      <c r="G231" t="s">
        <v>15</v>
      </c>
      <c r="H231" t="s">
        <v>16</v>
      </c>
      <c r="I231" s="23">
        <v>50</v>
      </c>
      <c r="J231" s="23">
        <v>68</v>
      </c>
      <c r="K231" s="23">
        <v>212</v>
      </c>
      <c r="L231" s="1">
        <v>11175.103999999999</v>
      </c>
      <c r="M231" s="1">
        <v>223.50207999999998</v>
      </c>
      <c r="N231" s="62">
        <v>1.36</v>
      </c>
      <c r="O231" s="62">
        <v>3.1176470588235294</v>
      </c>
      <c r="P231" s="6">
        <v>3967.9540000000002</v>
      </c>
      <c r="Q231" s="61">
        <v>0.35507087898242384</v>
      </c>
      <c r="R231" s="6">
        <v>2343.154</v>
      </c>
      <c r="S231" s="61">
        <v>0.20967625894130382</v>
      </c>
    </row>
    <row r="232" spans="1:19" x14ac:dyDescent="0.25">
      <c r="A232">
        <v>2022</v>
      </c>
      <c r="B232">
        <v>476374</v>
      </c>
      <c r="C232" t="s">
        <v>132</v>
      </c>
      <c r="D232" t="s">
        <v>433</v>
      </c>
      <c r="E232" t="s">
        <v>519</v>
      </c>
      <c r="F232" t="s">
        <v>433</v>
      </c>
      <c r="G232" t="s">
        <v>15</v>
      </c>
      <c r="H232" t="s">
        <v>16</v>
      </c>
      <c r="I232" s="23">
        <v>10</v>
      </c>
      <c r="J232" s="23">
        <v>23</v>
      </c>
      <c r="K232" s="23">
        <v>50</v>
      </c>
      <c r="L232" s="1">
        <v>2514</v>
      </c>
      <c r="M232" s="1">
        <v>251.4</v>
      </c>
      <c r="N232" s="62">
        <v>2.2999999999999998</v>
      </c>
      <c r="O232" s="62">
        <v>2.1739130434782608</v>
      </c>
      <c r="P232" s="6">
        <v>971.05</v>
      </c>
      <c r="Q232" s="61">
        <v>0.38625696101829754</v>
      </c>
      <c r="R232" s="6">
        <v>636.29999999999995</v>
      </c>
      <c r="S232" s="61">
        <v>0.25310262529832933</v>
      </c>
    </row>
    <row r="233" spans="1:19" x14ac:dyDescent="0.25">
      <c r="A233">
        <v>2022</v>
      </c>
      <c r="B233">
        <v>478552</v>
      </c>
      <c r="C233" t="s">
        <v>400</v>
      </c>
      <c r="D233" t="s">
        <v>432</v>
      </c>
      <c r="E233" t="s">
        <v>498</v>
      </c>
      <c r="F233" t="s">
        <v>432</v>
      </c>
      <c r="G233" t="s">
        <v>15</v>
      </c>
      <c r="H233" t="s">
        <v>16</v>
      </c>
      <c r="I233" s="23">
        <v>18</v>
      </c>
      <c r="J233" s="23">
        <v>36</v>
      </c>
      <c r="K233" s="23">
        <v>90</v>
      </c>
      <c r="L233" s="1">
        <v>3625.9920000000002</v>
      </c>
      <c r="M233" s="1">
        <v>201.44400000000002</v>
      </c>
      <c r="N233" s="62">
        <v>2</v>
      </c>
      <c r="O233" s="62">
        <v>2.5</v>
      </c>
      <c r="P233" s="6">
        <v>914.04200000000003</v>
      </c>
      <c r="Q233" s="61">
        <v>0.25208053409935821</v>
      </c>
      <c r="R233" s="6">
        <v>374.04199999999997</v>
      </c>
      <c r="S233" s="61">
        <v>0.10315577088973168</v>
      </c>
    </row>
    <row r="234" spans="1:19" x14ac:dyDescent="0.25">
      <c r="A234">
        <v>2022</v>
      </c>
      <c r="B234">
        <v>481214</v>
      </c>
      <c r="C234" t="s">
        <v>274</v>
      </c>
      <c r="D234" t="s">
        <v>431</v>
      </c>
      <c r="E234" t="s">
        <v>516</v>
      </c>
      <c r="F234" t="s">
        <v>432</v>
      </c>
      <c r="G234" t="s">
        <v>4</v>
      </c>
      <c r="H234" t="s">
        <v>5</v>
      </c>
      <c r="I234" s="23">
        <v>136</v>
      </c>
      <c r="J234" s="23">
        <v>381</v>
      </c>
      <c r="K234" s="23">
        <v>1624</v>
      </c>
      <c r="L234" s="1">
        <v>65533.131999999998</v>
      </c>
      <c r="M234" s="1">
        <v>481.86126470588232</v>
      </c>
      <c r="N234" s="62">
        <v>2.8014705882352939</v>
      </c>
      <c r="O234" s="62">
        <v>4.2624671916010497</v>
      </c>
      <c r="P234" s="6">
        <v>17306.781999999999</v>
      </c>
      <c r="Q234" s="61">
        <v>0.26409209314152726</v>
      </c>
      <c r="R234" s="6">
        <v>12677.732</v>
      </c>
      <c r="S234" s="61">
        <v>0.19345530440998915</v>
      </c>
    </row>
    <row r="235" spans="1:19" x14ac:dyDescent="0.25">
      <c r="A235">
        <v>2022</v>
      </c>
      <c r="B235">
        <v>481214</v>
      </c>
      <c r="C235" t="s">
        <v>274</v>
      </c>
      <c r="D235" t="s">
        <v>430</v>
      </c>
      <c r="E235" t="s">
        <v>506</v>
      </c>
      <c r="F235" t="s">
        <v>432</v>
      </c>
      <c r="G235" t="s">
        <v>4</v>
      </c>
      <c r="H235" t="s">
        <v>5</v>
      </c>
      <c r="I235" s="23">
        <v>22</v>
      </c>
      <c r="J235" s="23">
        <v>134</v>
      </c>
      <c r="K235" s="23">
        <v>1180</v>
      </c>
      <c r="L235" s="1">
        <v>51355.64</v>
      </c>
      <c r="M235" s="1">
        <v>2334.3472727272729</v>
      </c>
      <c r="N235" s="62">
        <v>6.0909090909090908</v>
      </c>
      <c r="O235" s="62">
        <v>8.8059701492537314</v>
      </c>
      <c r="P235" s="6">
        <v>13160.74</v>
      </c>
      <c r="Q235" s="61">
        <v>0.25626669242170869</v>
      </c>
      <c r="R235" s="6">
        <v>12276.94</v>
      </c>
      <c r="S235" s="61">
        <v>0.23905728757347783</v>
      </c>
    </row>
    <row r="236" spans="1:19" x14ac:dyDescent="0.25">
      <c r="A236">
        <v>2022</v>
      </c>
      <c r="B236">
        <v>481214</v>
      </c>
      <c r="C236" t="s">
        <v>274</v>
      </c>
      <c r="D236" t="s">
        <v>432</v>
      </c>
      <c r="E236" t="s">
        <v>500</v>
      </c>
      <c r="F236" t="s">
        <v>432</v>
      </c>
      <c r="G236" t="s">
        <v>4</v>
      </c>
      <c r="H236" t="s">
        <v>5</v>
      </c>
      <c r="I236" s="23">
        <v>41</v>
      </c>
      <c r="J236" s="23">
        <v>142</v>
      </c>
      <c r="K236" s="23">
        <v>692</v>
      </c>
      <c r="L236" s="1">
        <v>30851.155999999999</v>
      </c>
      <c r="M236" s="1">
        <v>752.46721951219513</v>
      </c>
      <c r="N236" s="62">
        <v>3.4634146341463414</v>
      </c>
      <c r="O236" s="62">
        <v>4.873239436619718</v>
      </c>
      <c r="P236" s="6">
        <v>7143.9560000000001</v>
      </c>
      <c r="Q236" s="61">
        <v>0.23156201991264122</v>
      </c>
      <c r="R236" s="6">
        <v>5855.9560000000001</v>
      </c>
      <c r="S236" s="61">
        <v>0.18981317912366072</v>
      </c>
    </row>
    <row r="237" spans="1:19" x14ac:dyDescent="0.25">
      <c r="A237">
        <v>2022</v>
      </c>
      <c r="B237">
        <v>484340</v>
      </c>
      <c r="C237" t="s">
        <v>133</v>
      </c>
      <c r="D237" t="s">
        <v>430</v>
      </c>
      <c r="E237" t="s">
        <v>518</v>
      </c>
      <c r="F237" t="s">
        <v>430</v>
      </c>
      <c r="G237" t="s">
        <v>15</v>
      </c>
      <c r="H237" t="s">
        <v>16</v>
      </c>
      <c r="I237" s="23">
        <v>28</v>
      </c>
      <c r="J237" s="23">
        <v>63</v>
      </c>
      <c r="K237" s="23">
        <v>143</v>
      </c>
      <c r="L237" s="1">
        <v>6373.2560000000003</v>
      </c>
      <c r="M237" s="1">
        <v>227.61628571428574</v>
      </c>
      <c r="N237" s="62">
        <v>2.25</v>
      </c>
      <c r="O237" s="62">
        <v>2.2698412698412698</v>
      </c>
      <c r="P237" s="6">
        <v>2396.6060000000002</v>
      </c>
      <c r="Q237" s="61">
        <v>0.37604106911757507</v>
      </c>
      <c r="R237" s="6">
        <v>1397.0060000000001</v>
      </c>
      <c r="S237" s="61">
        <v>0.21919816181869989</v>
      </c>
    </row>
    <row r="238" spans="1:19" x14ac:dyDescent="0.25">
      <c r="A238">
        <v>2022</v>
      </c>
      <c r="B238">
        <v>495647</v>
      </c>
      <c r="C238" t="s">
        <v>134</v>
      </c>
      <c r="D238" t="s">
        <v>431</v>
      </c>
      <c r="E238" t="s">
        <v>516</v>
      </c>
      <c r="F238" t="s">
        <v>432</v>
      </c>
      <c r="G238" t="s">
        <v>4</v>
      </c>
      <c r="H238" t="s">
        <v>16</v>
      </c>
      <c r="I238" s="23">
        <v>28</v>
      </c>
      <c r="J238" s="23">
        <v>95</v>
      </c>
      <c r="K238" s="23">
        <v>314</v>
      </c>
      <c r="L238" s="1">
        <v>12857.3964</v>
      </c>
      <c r="M238" s="1">
        <v>459.19272857142857</v>
      </c>
      <c r="N238" s="62">
        <v>3.3928571428571428</v>
      </c>
      <c r="O238" s="62">
        <v>3.3052631578947369</v>
      </c>
      <c r="P238" s="6">
        <v>3929.1464000000001</v>
      </c>
      <c r="Q238" s="61">
        <v>0.3055942492369606</v>
      </c>
      <c r="R238" s="6">
        <v>2959.9463999999998</v>
      </c>
      <c r="S238" s="61">
        <v>0.23021351352284666</v>
      </c>
    </row>
    <row r="239" spans="1:19" x14ac:dyDescent="0.25">
      <c r="A239">
        <v>2022</v>
      </c>
      <c r="B239">
        <v>495647</v>
      </c>
      <c r="C239" t="s">
        <v>134</v>
      </c>
      <c r="D239" t="s">
        <v>432</v>
      </c>
      <c r="E239" t="s">
        <v>500</v>
      </c>
      <c r="F239" t="s">
        <v>432</v>
      </c>
      <c r="G239" t="s">
        <v>4</v>
      </c>
      <c r="H239" t="s">
        <v>5</v>
      </c>
      <c r="I239" s="23">
        <v>125</v>
      </c>
      <c r="J239" s="23">
        <v>239</v>
      </c>
      <c r="K239" s="23">
        <v>971</v>
      </c>
      <c r="L239" s="1">
        <v>42461.414599999996</v>
      </c>
      <c r="M239" s="1">
        <v>339.69131679999998</v>
      </c>
      <c r="N239" s="62">
        <v>1.9119999999999999</v>
      </c>
      <c r="O239" s="62">
        <v>4.0627615062761508</v>
      </c>
      <c r="P239" s="6">
        <v>13777.9146</v>
      </c>
      <c r="Q239" s="61">
        <v>0.32448081934604228</v>
      </c>
      <c r="R239" s="6">
        <v>10040.4146</v>
      </c>
      <c r="S239" s="61">
        <v>0.23645972925263778</v>
      </c>
    </row>
    <row r="240" spans="1:19" x14ac:dyDescent="0.25">
      <c r="A240">
        <v>2022</v>
      </c>
      <c r="B240">
        <v>497086</v>
      </c>
      <c r="C240" t="s">
        <v>135</v>
      </c>
      <c r="D240" t="s">
        <v>431</v>
      </c>
      <c r="E240" t="s">
        <v>524</v>
      </c>
      <c r="F240" t="s">
        <v>431</v>
      </c>
      <c r="G240" t="s">
        <v>15</v>
      </c>
      <c r="H240" t="s">
        <v>16</v>
      </c>
      <c r="I240" s="23">
        <v>39</v>
      </c>
      <c r="J240" s="23">
        <v>84</v>
      </c>
      <c r="K240" s="23">
        <v>201</v>
      </c>
      <c r="L240" s="1">
        <v>9807.9920000000002</v>
      </c>
      <c r="M240" s="1">
        <v>251.48697435897435</v>
      </c>
      <c r="N240" s="62">
        <v>2.1538461538461537</v>
      </c>
      <c r="O240" s="62">
        <v>2.3928571428571428</v>
      </c>
      <c r="P240" s="6">
        <v>3709.3420000000001</v>
      </c>
      <c r="Q240" s="61">
        <v>0.37819586312876274</v>
      </c>
      <c r="R240" s="6">
        <v>2407.942</v>
      </c>
      <c r="S240" s="61">
        <v>0.2455081529430285</v>
      </c>
    </row>
    <row r="241" spans="1:19" x14ac:dyDescent="0.25">
      <c r="A241">
        <v>2022</v>
      </c>
      <c r="B241">
        <v>499295</v>
      </c>
      <c r="C241" t="s">
        <v>48</v>
      </c>
      <c r="D241" t="s">
        <v>430</v>
      </c>
      <c r="E241" t="s">
        <v>492</v>
      </c>
      <c r="F241" t="s">
        <v>432</v>
      </c>
      <c r="G241" t="s">
        <v>4</v>
      </c>
      <c r="H241" t="s">
        <v>7</v>
      </c>
      <c r="I241" s="23">
        <v>121</v>
      </c>
      <c r="J241" s="23">
        <v>504</v>
      </c>
      <c r="K241" s="23">
        <v>2707</v>
      </c>
      <c r="L241" s="1">
        <v>101897.8545</v>
      </c>
      <c r="M241" s="1">
        <v>842.13102892561983</v>
      </c>
      <c r="N241" s="62">
        <v>4.1652892561983474</v>
      </c>
      <c r="O241" s="62">
        <v>5.371031746031746</v>
      </c>
      <c r="P241" s="6">
        <v>21016.4545</v>
      </c>
      <c r="Q241" s="61">
        <v>0.20625021599448887</v>
      </c>
      <c r="R241" s="6">
        <v>16427.654500000001</v>
      </c>
      <c r="S241" s="61">
        <v>0.16121688312878069</v>
      </c>
    </row>
    <row r="242" spans="1:19" x14ac:dyDescent="0.25">
      <c r="A242">
        <v>2022</v>
      </c>
      <c r="B242">
        <v>499295</v>
      </c>
      <c r="C242" t="s">
        <v>48</v>
      </c>
      <c r="D242" t="s">
        <v>432</v>
      </c>
      <c r="E242" t="s">
        <v>493</v>
      </c>
      <c r="F242" t="s">
        <v>432</v>
      </c>
      <c r="G242" t="s">
        <v>4</v>
      </c>
      <c r="H242" t="s">
        <v>10</v>
      </c>
      <c r="I242" s="23">
        <v>226</v>
      </c>
      <c r="J242" s="23">
        <v>1295</v>
      </c>
      <c r="K242" s="23">
        <v>6893</v>
      </c>
      <c r="L242" s="1">
        <v>271662.99550000002</v>
      </c>
      <c r="M242" s="1">
        <v>1202.0486526548673</v>
      </c>
      <c r="N242" s="62">
        <v>5.7300884955752212</v>
      </c>
      <c r="O242" s="62">
        <v>5.3227799227799224</v>
      </c>
      <c r="P242" s="6">
        <v>53777.5455</v>
      </c>
      <c r="Q242" s="61">
        <v>0.197956830303743</v>
      </c>
      <c r="R242" s="6">
        <v>46183.5455</v>
      </c>
      <c r="S242" s="61">
        <v>0.17000307831767245</v>
      </c>
    </row>
    <row r="243" spans="1:19" x14ac:dyDescent="0.25">
      <c r="A243">
        <v>2022</v>
      </c>
      <c r="B243">
        <v>504704</v>
      </c>
      <c r="C243" t="s">
        <v>138</v>
      </c>
      <c r="D243" t="s">
        <v>435</v>
      </c>
      <c r="E243" t="s">
        <v>505</v>
      </c>
      <c r="F243" t="s">
        <v>435</v>
      </c>
      <c r="G243" t="s">
        <v>15</v>
      </c>
      <c r="H243" t="s">
        <v>5</v>
      </c>
      <c r="I243" s="23">
        <v>97</v>
      </c>
      <c r="J243" s="23">
        <v>295</v>
      </c>
      <c r="K243" s="23">
        <v>989</v>
      </c>
      <c r="L243" s="1">
        <v>36889.56</v>
      </c>
      <c r="M243" s="1">
        <v>380.3047422680412</v>
      </c>
      <c r="N243" s="62">
        <v>3.0412371134020617</v>
      </c>
      <c r="O243" s="62">
        <v>3.3525423728813561</v>
      </c>
      <c r="P243" s="6">
        <v>6148.26</v>
      </c>
      <c r="Q243" s="61">
        <v>0.16666666666666669</v>
      </c>
      <c r="R243" s="6">
        <v>2388.23</v>
      </c>
      <c r="S243" s="61">
        <v>6.4739996898851598E-2</v>
      </c>
    </row>
    <row r="244" spans="1:19" x14ac:dyDescent="0.25">
      <c r="A244">
        <v>2022</v>
      </c>
      <c r="B244">
        <v>504855</v>
      </c>
      <c r="C244" t="s">
        <v>139</v>
      </c>
      <c r="D244" t="s">
        <v>433</v>
      </c>
      <c r="E244" t="s">
        <v>502</v>
      </c>
      <c r="F244" t="s">
        <v>433</v>
      </c>
      <c r="G244" t="s">
        <v>15</v>
      </c>
      <c r="H244" t="s">
        <v>5</v>
      </c>
      <c r="I244" s="23">
        <v>49</v>
      </c>
      <c r="J244" s="23">
        <v>129</v>
      </c>
      <c r="K244" s="23">
        <v>413</v>
      </c>
      <c r="L244" s="1">
        <v>17981.508999999998</v>
      </c>
      <c r="M244" s="1">
        <v>366.96957142857138</v>
      </c>
      <c r="N244" s="62">
        <v>2.6326530612244898</v>
      </c>
      <c r="O244" s="62">
        <v>3.2015503875968991</v>
      </c>
      <c r="P244" s="6">
        <v>5170.4089999999997</v>
      </c>
      <c r="Q244" s="61">
        <v>0.287540328233854</v>
      </c>
      <c r="R244" s="6">
        <v>3511.7089999999998</v>
      </c>
      <c r="S244" s="61">
        <v>0.19529556724076941</v>
      </c>
    </row>
    <row r="245" spans="1:19" x14ac:dyDescent="0.25">
      <c r="A245">
        <v>2022</v>
      </c>
      <c r="B245">
        <v>507312</v>
      </c>
      <c r="C245" t="s">
        <v>322</v>
      </c>
      <c r="D245" t="s">
        <v>435</v>
      </c>
      <c r="E245" t="s">
        <v>525</v>
      </c>
      <c r="F245" t="s">
        <v>435</v>
      </c>
      <c r="G245" t="s">
        <v>15</v>
      </c>
      <c r="H245" t="s">
        <v>16</v>
      </c>
      <c r="I245" s="23">
        <v>39</v>
      </c>
      <c r="J245" s="23">
        <v>77</v>
      </c>
      <c r="K245" s="23">
        <v>212</v>
      </c>
      <c r="L245" s="1">
        <v>8927.1039999999994</v>
      </c>
      <c r="M245" s="1">
        <v>228.90010256410255</v>
      </c>
      <c r="N245" s="62">
        <v>1.9743589743589745</v>
      </c>
      <c r="O245" s="62">
        <v>2.7532467532467533</v>
      </c>
      <c r="P245" s="6">
        <v>3396.5039999999999</v>
      </c>
      <c r="Q245" s="61">
        <v>0.38047097916636796</v>
      </c>
      <c r="R245" s="6">
        <v>1935.874</v>
      </c>
      <c r="S245" s="61">
        <v>0.21685352831108501</v>
      </c>
    </row>
    <row r="246" spans="1:19" x14ac:dyDescent="0.25">
      <c r="A246">
        <v>2022</v>
      </c>
      <c r="B246">
        <v>510508</v>
      </c>
      <c r="C246" t="s">
        <v>324</v>
      </c>
      <c r="D246" t="s">
        <v>435</v>
      </c>
      <c r="E246" t="s">
        <v>525</v>
      </c>
      <c r="F246" t="s">
        <v>435</v>
      </c>
      <c r="G246" t="s">
        <v>15</v>
      </c>
      <c r="H246" t="s">
        <v>16</v>
      </c>
      <c r="I246" s="23">
        <v>5</v>
      </c>
      <c r="J246" s="23">
        <v>20</v>
      </c>
      <c r="K246" s="23">
        <v>29</v>
      </c>
      <c r="L246" s="1">
        <v>1472.568</v>
      </c>
      <c r="M246" s="1">
        <v>294.5136</v>
      </c>
      <c r="N246" s="62">
        <v>4</v>
      </c>
      <c r="O246" s="62">
        <v>1.45</v>
      </c>
      <c r="P246" s="6">
        <v>498.26799999999997</v>
      </c>
      <c r="Q246" s="61">
        <v>0.33836671719064926</v>
      </c>
      <c r="R246" s="6">
        <v>298.88799999999998</v>
      </c>
      <c r="S246" s="61">
        <v>0.20297059286905594</v>
      </c>
    </row>
    <row r="247" spans="1:19" x14ac:dyDescent="0.25">
      <c r="A247">
        <v>2022</v>
      </c>
      <c r="B247">
        <v>519375</v>
      </c>
      <c r="C247" t="s">
        <v>321</v>
      </c>
      <c r="D247" t="s">
        <v>432</v>
      </c>
      <c r="E247" t="s">
        <v>498</v>
      </c>
      <c r="F247" t="s">
        <v>432</v>
      </c>
      <c r="G247" t="s">
        <v>15</v>
      </c>
      <c r="H247" t="s">
        <v>16</v>
      </c>
      <c r="I247" s="23">
        <v>46</v>
      </c>
      <c r="J247" s="23">
        <v>89</v>
      </c>
      <c r="K247" s="23">
        <v>224</v>
      </c>
      <c r="L247" s="1">
        <v>10194.8024</v>
      </c>
      <c r="M247" s="1">
        <v>221.62613913043478</v>
      </c>
      <c r="N247" s="62">
        <v>1.9347826086956521</v>
      </c>
      <c r="O247" s="62">
        <v>2.5168539325842696</v>
      </c>
      <c r="P247" s="6">
        <v>3032.1024000000002</v>
      </c>
      <c r="Q247" s="61">
        <v>0.29741649529175768</v>
      </c>
      <c r="R247" s="6">
        <v>1656.1024</v>
      </c>
      <c r="S247" s="61">
        <v>0.1624457576539198</v>
      </c>
    </row>
    <row r="248" spans="1:19" x14ac:dyDescent="0.25">
      <c r="A248">
        <v>2022</v>
      </c>
      <c r="B248">
        <v>521200</v>
      </c>
      <c r="C248" t="s">
        <v>377</v>
      </c>
      <c r="D248" t="s">
        <v>432</v>
      </c>
      <c r="E248" t="s">
        <v>498</v>
      </c>
      <c r="F248" t="s">
        <v>432</v>
      </c>
      <c r="G248" t="s">
        <v>15</v>
      </c>
      <c r="H248" t="s">
        <v>16</v>
      </c>
      <c r="I248" s="23">
        <v>42</v>
      </c>
      <c r="J248" s="23">
        <v>61</v>
      </c>
      <c r="K248" s="23">
        <v>237</v>
      </c>
      <c r="L248" s="1">
        <v>10763.7336</v>
      </c>
      <c r="M248" s="1">
        <v>256.27937142857144</v>
      </c>
      <c r="N248" s="62">
        <v>1.4523809523809523</v>
      </c>
      <c r="O248" s="62">
        <v>3.8852459016393444</v>
      </c>
      <c r="P248" s="6">
        <v>3233.9335999999998</v>
      </c>
      <c r="Q248" s="61">
        <v>0.30044719798713709</v>
      </c>
      <c r="R248" s="6">
        <v>1996.9336000000001</v>
      </c>
      <c r="S248" s="61">
        <v>0.18552424968971734</v>
      </c>
    </row>
    <row r="249" spans="1:19" x14ac:dyDescent="0.25">
      <c r="A249">
        <v>2022</v>
      </c>
      <c r="B249">
        <v>522997</v>
      </c>
      <c r="C249" t="s">
        <v>140</v>
      </c>
      <c r="D249" t="s">
        <v>433</v>
      </c>
      <c r="E249" t="s">
        <v>502</v>
      </c>
      <c r="F249" t="s">
        <v>433</v>
      </c>
      <c r="G249" t="s">
        <v>15</v>
      </c>
      <c r="H249" t="s">
        <v>16</v>
      </c>
      <c r="I249" s="23">
        <v>14</v>
      </c>
      <c r="J249" s="23">
        <v>37</v>
      </c>
      <c r="K249" s="23">
        <v>73</v>
      </c>
      <c r="L249" s="1">
        <v>1930.32</v>
      </c>
      <c r="M249" s="1">
        <v>137.88</v>
      </c>
      <c r="N249" s="62">
        <v>2.6428571428571428</v>
      </c>
      <c r="O249" s="62">
        <v>1.972972972972973</v>
      </c>
      <c r="P249" s="6">
        <v>321.72000000000003</v>
      </c>
      <c r="Q249" s="61">
        <v>0.16666666666666669</v>
      </c>
      <c r="R249" s="6">
        <v>-152.43</v>
      </c>
      <c r="S249" s="61">
        <v>-7.8966181772970295E-2</v>
      </c>
    </row>
    <row r="250" spans="1:19" x14ac:dyDescent="0.25">
      <c r="A250">
        <v>2022</v>
      </c>
      <c r="B250">
        <v>529212</v>
      </c>
      <c r="C250" t="s">
        <v>141</v>
      </c>
      <c r="D250" t="s">
        <v>434</v>
      </c>
      <c r="E250" t="s">
        <v>508</v>
      </c>
      <c r="F250" t="s">
        <v>434</v>
      </c>
      <c r="G250" t="s">
        <v>4</v>
      </c>
      <c r="H250" t="s">
        <v>5</v>
      </c>
      <c r="I250" s="23">
        <v>113</v>
      </c>
      <c r="J250" s="23">
        <v>256</v>
      </c>
      <c r="K250" s="23">
        <v>975</v>
      </c>
      <c r="L250" s="1">
        <v>48652.224999999999</v>
      </c>
      <c r="M250" s="1">
        <v>430.55066371681414</v>
      </c>
      <c r="N250" s="62">
        <v>2.2654867256637168</v>
      </c>
      <c r="O250" s="62">
        <v>3.80859375</v>
      </c>
      <c r="P250" s="6">
        <v>15597.225</v>
      </c>
      <c r="Q250" s="61">
        <v>0.32058605747219165</v>
      </c>
      <c r="R250" s="6">
        <v>11702.375</v>
      </c>
      <c r="S250" s="61">
        <v>0.24053113706515994</v>
      </c>
    </row>
    <row r="251" spans="1:19" x14ac:dyDescent="0.25">
      <c r="A251">
        <v>2022</v>
      </c>
      <c r="B251">
        <v>529212</v>
      </c>
      <c r="C251" t="s">
        <v>141</v>
      </c>
      <c r="D251" t="s">
        <v>430</v>
      </c>
      <c r="E251" t="s">
        <v>514</v>
      </c>
      <c r="F251" t="s">
        <v>434</v>
      </c>
      <c r="G251" t="s">
        <v>4</v>
      </c>
      <c r="H251" t="s">
        <v>16</v>
      </c>
      <c r="I251" s="23">
        <v>29</v>
      </c>
      <c r="J251" s="23">
        <v>126</v>
      </c>
      <c r="K251" s="23">
        <v>324</v>
      </c>
      <c r="L251" s="1">
        <v>10305.062400000001</v>
      </c>
      <c r="M251" s="1">
        <v>355.34697931034486</v>
      </c>
      <c r="N251" s="62">
        <v>4.3448275862068968</v>
      </c>
      <c r="O251" s="62">
        <v>2.5714285714285716</v>
      </c>
      <c r="P251" s="6">
        <v>3456.4124000000002</v>
      </c>
      <c r="Q251" s="61">
        <v>0.33540916743987886</v>
      </c>
      <c r="R251" s="6">
        <v>2351.2123999999999</v>
      </c>
      <c r="S251" s="61">
        <v>0.22816090856470697</v>
      </c>
    </row>
    <row r="252" spans="1:19" x14ac:dyDescent="0.25">
      <c r="A252">
        <v>2022</v>
      </c>
      <c r="B252">
        <v>531401</v>
      </c>
      <c r="C252" t="s">
        <v>323</v>
      </c>
      <c r="D252" t="s">
        <v>430</v>
      </c>
      <c r="E252" t="s">
        <v>514</v>
      </c>
      <c r="F252" t="s">
        <v>430</v>
      </c>
      <c r="G252" t="s">
        <v>15</v>
      </c>
      <c r="H252" t="s">
        <v>5</v>
      </c>
      <c r="I252" s="23">
        <v>81</v>
      </c>
      <c r="J252" s="23">
        <v>176</v>
      </c>
      <c r="K252" s="23">
        <v>631</v>
      </c>
      <c r="L252" s="1">
        <v>23255.056799999998</v>
      </c>
      <c r="M252" s="1">
        <v>287.09946666666667</v>
      </c>
      <c r="N252" s="62">
        <v>2.1728395061728394</v>
      </c>
      <c r="O252" s="62">
        <v>3.5852272727272729</v>
      </c>
      <c r="P252" s="6">
        <v>6894.6567999999997</v>
      </c>
      <c r="Q252" s="61">
        <v>0.29647989507383188</v>
      </c>
      <c r="R252" s="6">
        <v>4012.8568</v>
      </c>
      <c r="S252" s="61">
        <v>0.17255846048933324</v>
      </c>
    </row>
    <row r="253" spans="1:19" x14ac:dyDescent="0.25">
      <c r="A253">
        <v>2022</v>
      </c>
      <c r="B253">
        <v>537905</v>
      </c>
      <c r="C253" t="s">
        <v>116</v>
      </c>
      <c r="D253" t="s">
        <v>431</v>
      </c>
      <c r="E253" t="s">
        <v>535</v>
      </c>
      <c r="F253" t="s">
        <v>432</v>
      </c>
      <c r="G253" t="s">
        <v>4</v>
      </c>
      <c r="H253" t="s">
        <v>5</v>
      </c>
      <c r="I253" s="23">
        <v>152</v>
      </c>
      <c r="J253" s="23">
        <v>473</v>
      </c>
      <c r="K253" s="23">
        <v>1761</v>
      </c>
      <c r="L253" s="1">
        <v>57229.686000000002</v>
      </c>
      <c r="M253" s="1">
        <v>376.51109210526317</v>
      </c>
      <c r="N253" s="62">
        <v>3.111842105263158</v>
      </c>
      <c r="O253" s="62">
        <v>3.7230443974630023</v>
      </c>
      <c r="P253" s="6">
        <v>4239.2359999999999</v>
      </c>
      <c r="Q253" s="61">
        <v>7.407407407407407E-2</v>
      </c>
      <c r="R253" s="6">
        <v>-985.36399999999605</v>
      </c>
      <c r="S253" s="61">
        <v>-1.7217707607202249E-2</v>
      </c>
    </row>
    <row r="254" spans="1:19" x14ac:dyDescent="0.25">
      <c r="A254">
        <v>2022</v>
      </c>
      <c r="B254">
        <v>537905</v>
      </c>
      <c r="C254" t="s">
        <v>116</v>
      </c>
      <c r="D254" t="s">
        <v>430</v>
      </c>
      <c r="E254" t="s">
        <v>492</v>
      </c>
      <c r="F254" t="s">
        <v>432</v>
      </c>
      <c r="G254" t="s">
        <v>4</v>
      </c>
      <c r="H254" t="s">
        <v>7</v>
      </c>
      <c r="I254" s="23">
        <v>188</v>
      </c>
      <c r="J254" s="23">
        <v>550</v>
      </c>
      <c r="K254" s="23">
        <v>2920</v>
      </c>
      <c r="L254" s="1">
        <v>98514.9</v>
      </c>
      <c r="M254" s="1">
        <v>524.01542553191484</v>
      </c>
      <c r="N254" s="62">
        <v>2.9255319148936172</v>
      </c>
      <c r="O254" s="62">
        <v>5.3090909090909095</v>
      </c>
      <c r="P254" s="6">
        <v>7297.4000000000096</v>
      </c>
      <c r="Q254" s="61">
        <v>7.4074074074074181E-2</v>
      </c>
      <c r="R254" s="6">
        <v>441.80000000000899</v>
      </c>
      <c r="S254" s="61">
        <v>4.4846008065785887E-3</v>
      </c>
    </row>
    <row r="255" spans="1:19" x14ac:dyDescent="0.25">
      <c r="A255">
        <v>2022</v>
      </c>
      <c r="B255">
        <v>537905</v>
      </c>
      <c r="C255" t="s">
        <v>116</v>
      </c>
      <c r="D255" t="s">
        <v>432</v>
      </c>
      <c r="E255" t="s">
        <v>496</v>
      </c>
      <c r="F255" t="s">
        <v>432</v>
      </c>
      <c r="G255" t="s">
        <v>4</v>
      </c>
      <c r="H255" t="s">
        <v>10</v>
      </c>
      <c r="I255" s="23">
        <v>248</v>
      </c>
      <c r="J255" s="23">
        <v>929</v>
      </c>
      <c r="K255" s="23">
        <v>4648</v>
      </c>
      <c r="L255" s="1">
        <v>161208.63</v>
      </c>
      <c r="M255" s="1">
        <v>650.03479838709677</v>
      </c>
      <c r="N255" s="62">
        <v>3.745967741935484</v>
      </c>
      <c r="O255" s="62">
        <v>5.0032292787944028</v>
      </c>
      <c r="P255" s="6">
        <v>11941.38</v>
      </c>
      <c r="Q255" s="61">
        <v>7.407407407407407E-2</v>
      </c>
      <c r="R255" s="6">
        <v>4078.3800000000101</v>
      </c>
      <c r="S255" s="61">
        <v>2.5298769675047857E-2</v>
      </c>
    </row>
    <row r="256" spans="1:19" x14ac:dyDescent="0.25">
      <c r="A256">
        <v>2022</v>
      </c>
      <c r="B256">
        <v>539714</v>
      </c>
      <c r="C256" t="s">
        <v>143</v>
      </c>
      <c r="D256" t="s">
        <v>431</v>
      </c>
      <c r="E256" t="s">
        <v>524</v>
      </c>
      <c r="F256" t="s">
        <v>431</v>
      </c>
      <c r="G256" t="s">
        <v>15</v>
      </c>
      <c r="H256" t="s">
        <v>16</v>
      </c>
      <c r="I256" s="23">
        <v>34</v>
      </c>
      <c r="J256" s="23">
        <v>34</v>
      </c>
      <c r="K256" s="23">
        <v>136</v>
      </c>
      <c r="L256" s="1">
        <v>8186.1120000000001</v>
      </c>
      <c r="M256" s="1">
        <v>240.768</v>
      </c>
      <c r="N256" s="62">
        <v>1</v>
      </c>
      <c r="O256" s="62">
        <v>4</v>
      </c>
      <c r="P256" s="6">
        <v>2893.7620000000002</v>
      </c>
      <c r="Q256" s="61">
        <v>0.3534965072552147</v>
      </c>
      <c r="R256" s="6">
        <v>1802.3620000000001</v>
      </c>
      <c r="S256" s="61">
        <v>0.22017314202395472</v>
      </c>
    </row>
    <row r="257" spans="1:19" x14ac:dyDescent="0.25">
      <c r="A257">
        <v>2022</v>
      </c>
      <c r="B257">
        <v>545957</v>
      </c>
      <c r="C257" t="s">
        <v>142</v>
      </c>
      <c r="D257" t="s">
        <v>431</v>
      </c>
      <c r="E257" t="s">
        <v>509</v>
      </c>
      <c r="F257" t="s">
        <v>431</v>
      </c>
      <c r="G257" t="s">
        <v>15</v>
      </c>
      <c r="H257" t="s">
        <v>7</v>
      </c>
      <c r="I257" s="23">
        <v>187</v>
      </c>
      <c r="J257" s="23">
        <v>314</v>
      </c>
      <c r="K257" s="23">
        <v>2827</v>
      </c>
      <c r="L257" s="1">
        <v>97488.764999999999</v>
      </c>
      <c r="M257" s="1">
        <v>521.3302941176471</v>
      </c>
      <c r="N257" s="62">
        <v>1.679144385026738</v>
      </c>
      <c r="O257" s="62">
        <v>9.0031847133757967</v>
      </c>
      <c r="P257" s="6">
        <v>8862.6149999999998</v>
      </c>
      <c r="Q257" s="61">
        <v>9.0909090909090912E-2</v>
      </c>
      <c r="R257" s="6">
        <v>2720.2150000000101</v>
      </c>
      <c r="S257" s="61">
        <v>2.7902856293235537E-2</v>
      </c>
    </row>
    <row r="258" spans="1:19" x14ac:dyDescent="0.25">
      <c r="A258">
        <v>2022</v>
      </c>
      <c r="B258">
        <v>547050</v>
      </c>
      <c r="C258" t="s">
        <v>144</v>
      </c>
      <c r="D258" t="s">
        <v>430</v>
      </c>
      <c r="E258" t="s">
        <v>520</v>
      </c>
      <c r="F258" t="s">
        <v>435</v>
      </c>
      <c r="G258" t="s">
        <v>4</v>
      </c>
      <c r="H258" t="s">
        <v>5</v>
      </c>
      <c r="I258" s="23">
        <v>59</v>
      </c>
      <c r="J258" s="23">
        <v>254</v>
      </c>
      <c r="K258" s="23">
        <v>1059</v>
      </c>
      <c r="L258" s="1">
        <v>37719.360000000001</v>
      </c>
      <c r="M258" s="1">
        <v>639.31118644067794</v>
      </c>
      <c r="N258" s="62">
        <v>4.3050847457627119</v>
      </c>
      <c r="O258" s="62">
        <v>4.1692913385826769</v>
      </c>
      <c r="P258" s="6">
        <v>6286.56</v>
      </c>
      <c r="Q258" s="61">
        <v>0.16666666666666669</v>
      </c>
      <c r="R258" s="6">
        <v>4042.56</v>
      </c>
      <c r="S258" s="61">
        <v>0.1071746710442595</v>
      </c>
    </row>
    <row r="259" spans="1:19" x14ac:dyDescent="0.25">
      <c r="A259">
        <v>2022</v>
      </c>
      <c r="B259">
        <v>547050</v>
      </c>
      <c r="C259" t="s">
        <v>144</v>
      </c>
      <c r="D259" t="s">
        <v>435</v>
      </c>
      <c r="E259" t="s">
        <v>521</v>
      </c>
      <c r="F259" t="s">
        <v>435</v>
      </c>
      <c r="G259" t="s">
        <v>4</v>
      </c>
      <c r="H259" t="s">
        <v>5</v>
      </c>
      <c r="I259" s="23">
        <v>52</v>
      </c>
      <c r="J259" s="23">
        <v>106</v>
      </c>
      <c r="K259" s="23">
        <v>374</v>
      </c>
      <c r="L259" s="1">
        <v>16560.96</v>
      </c>
      <c r="M259" s="1">
        <v>318.47999999999996</v>
      </c>
      <c r="N259" s="62">
        <v>2.0384615384615383</v>
      </c>
      <c r="O259" s="62">
        <v>3.5283018867924527</v>
      </c>
      <c r="P259" s="6">
        <v>2760.16</v>
      </c>
      <c r="Q259" s="61">
        <v>0.16666666666666666</v>
      </c>
      <c r="R259" s="6">
        <v>807.65999999999894</v>
      </c>
      <c r="S259" s="61">
        <v>4.8768911947133439E-2</v>
      </c>
    </row>
    <row r="260" spans="1:19" x14ac:dyDescent="0.25">
      <c r="A260">
        <v>2022</v>
      </c>
      <c r="B260">
        <v>548541</v>
      </c>
      <c r="C260" t="s">
        <v>180</v>
      </c>
      <c r="D260" t="s">
        <v>430</v>
      </c>
      <c r="E260" t="s">
        <v>506</v>
      </c>
      <c r="F260" t="s">
        <v>435</v>
      </c>
      <c r="G260" t="s">
        <v>4</v>
      </c>
      <c r="H260" t="s">
        <v>7</v>
      </c>
      <c r="I260" s="23">
        <v>137</v>
      </c>
      <c r="J260" s="23">
        <v>553</v>
      </c>
      <c r="K260" s="23">
        <v>3847</v>
      </c>
      <c r="L260" s="1">
        <v>147931.85920000001</v>
      </c>
      <c r="M260" s="1">
        <v>1079.7945927007299</v>
      </c>
      <c r="N260" s="62">
        <v>4.0364963503649633</v>
      </c>
      <c r="O260" s="62">
        <v>6.9566003616636527</v>
      </c>
      <c r="P260" s="6">
        <v>28366.0592</v>
      </c>
      <c r="Q260" s="61">
        <v>0.1917508463247922</v>
      </c>
      <c r="R260" s="6">
        <v>23192.859199999999</v>
      </c>
      <c r="S260" s="61">
        <v>0.15678069163346253</v>
      </c>
    </row>
    <row r="261" spans="1:19" x14ac:dyDescent="0.25">
      <c r="A261">
        <v>2022</v>
      </c>
      <c r="B261">
        <v>548541</v>
      </c>
      <c r="C261" t="s">
        <v>180</v>
      </c>
      <c r="D261" t="s">
        <v>435</v>
      </c>
      <c r="E261" t="s">
        <v>505</v>
      </c>
      <c r="F261" t="s">
        <v>435</v>
      </c>
      <c r="G261" t="s">
        <v>4</v>
      </c>
      <c r="H261" t="s">
        <v>5</v>
      </c>
      <c r="I261" s="23">
        <v>62</v>
      </c>
      <c r="J261" s="23">
        <v>140</v>
      </c>
      <c r="K261" s="23">
        <v>607</v>
      </c>
      <c r="L261" s="1">
        <v>20007.635200000001</v>
      </c>
      <c r="M261" s="1">
        <v>322.70379354838713</v>
      </c>
      <c r="N261" s="62">
        <v>2.2580645161290325</v>
      </c>
      <c r="O261" s="62">
        <v>4.3357142857142854</v>
      </c>
      <c r="P261" s="6">
        <v>4436.1851999999999</v>
      </c>
      <c r="Q261" s="61">
        <v>0.22172461441120236</v>
      </c>
      <c r="R261" s="6">
        <v>2092.4252000000001</v>
      </c>
      <c r="S261" s="61">
        <v>0.10458133502953913</v>
      </c>
    </row>
    <row r="262" spans="1:19" x14ac:dyDescent="0.25">
      <c r="A262">
        <v>2022</v>
      </c>
      <c r="B262">
        <v>551554</v>
      </c>
      <c r="C262" t="s">
        <v>145</v>
      </c>
      <c r="D262" t="s">
        <v>434</v>
      </c>
      <c r="E262" t="s">
        <v>513</v>
      </c>
      <c r="F262" t="s">
        <v>434</v>
      </c>
      <c r="G262" t="s">
        <v>15</v>
      </c>
      <c r="H262" t="s">
        <v>5</v>
      </c>
      <c r="I262" s="23">
        <v>249</v>
      </c>
      <c r="J262" s="23">
        <v>475</v>
      </c>
      <c r="K262" s="23">
        <v>1797</v>
      </c>
      <c r="L262" s="1">
        <v>62983.817999999897</v>
      </c>
      <c r="M262" s="1">
        <v>252.94706024096345</v>
      </c>
      <c r="N262" s="62">
        <v>1.9076305220883534</v>
      </c>
      <c r="O262" s="62">
        <v>3.7831578947368421</v>
      </c>
      <c r="P262" s="6">
        <v>10451.168</v>
      </c>
      <c r="Q262" s="61">
        <v>0.16593417693414547</v>
      </c>
      <c r="R262" s="6">
        <v>1963.9679999999901</v>
      </c>
      <c r="S262" s="61">
        <v>3.1182104584386951E-2</v>
      </c>
    </row>
    <row r="263" spans="1:19" x14ac:dyDescent="0.25">
      <c r="A263">
        <v>2022</v>
      </c>
      <c r="B263">
        <v>551613</v>
      </c>
      <c r="C263" t="s">
        <v>146</v>
      </c>
      <c r="D263" t="s">
        <v>432</v>
      </c>
      <c r="E263" t="s">
        <v>510</v>
      </c>
      <c r="F263" t="s">
        <v>432</v>
      </c>
      <c r="G263" t="s">
        <v>15</v>
      </c>
      <c r="H263" t="s">
        <v>5</v>
      </c>
      <c r="I263" s="23">
        <v>92</v>
      </c>
      <c r="J263" s="23">
        <v>322</v>
      </c>
      <c r="K263" s="23">
        <v>1102</v>
      </c>
      <c r="L263" s="1">
        <v>58901.382799999999</v>
      </c>
      <c r="M263" s="1">
        <v>640.23242173913047</v>
      </c>
      <c r="N263" s="62">
        <v>3.5</v>
      </c>
      <c r="O263" s="62">
        <v>3.4223602484472049</v>
      </c>
      <c r="P263" s="6">
        <v>24944.0828</v>
      </c>
      <c r="Q263" s="61">
        <v>0.42348891680009931</v>
      </c>
      <c r="R263" s="6">
        <v>22052.0828</v>
      </c>
      <c r="S263" s="61">
        <v>0.37438989972235426</v>
      </c>
    </row>
    <row r="264" spans="1:19" x14ac:dyDescent="0.25">
      <c r="A264">
        <v>2022</v>
      </c>
      <c r="B264">
        <v>551787</v>
      </c>
      <c r="C264" t="s">
        <v>147</v>
      </c>
      <c r="D264" t="s">
        <v>432</v>
      </c>
      <c r="E264" t="s">
        <v>500</v>
      </c>
      <c r="F264" t="s">
        <v>432</v>
      </c>
      <c r="G264" t="s">
        <v>15</v>
      </c>
      <c r="H264" t="s">
        <v>5</v>
      </c>
      <c r="I264" s="23">
        <v>62</v>
      </c>
      <c r="J264" s="23">
        <v>152</v>
      </c>
      <c r="K264" s="23">
        <v>552</v>
      </c>
      <c r="L264" s="1">
        <v>30482.784</v>
      </c>
      <c r="M264" s="1">
        <v>491.65780645161288</v>
      </c>
      <c r="N264" s="62">
        <v>2.4516129032258065</v>
      </c>
      <c r="O264" s="62">
        <v>3.6315789473684212</v>
      </c>
      <c r="P264" s="6">
        <v>11106.884</v>
      </c>
      <c r="Q264" s="61">
        <v>0.36436580070901659</v>
      </c>
      <c r="R264" s="6">
        <v>9221.384</v>
      </c>
      <c r="S264" s="61">
        <v>0.30251121419880811</v>
      </c>
    </row>
    <row r="265" spans="1:19" x14ac:dyDescent="0.25">
      <c r="A265">
        <v>2022</v>
      </c>
      <c r="B265">
        <v>552357</v>
      </c>
      <c r="C265" t="s">
        <v>325</v>
      </c>
      <c r="D265" t="s">
        <v>431</v>
      </c>
      <c r="E265" t="s">
        <v>524</v>
      </c>
      <c r="F265" t="s">
        <v>431</v>
      </c>
      <c r="G265" t="s">
        <v>15</v>
      </c>
      <c r="H265" t="s">
        <v>16</v>
      </c>
      <c r="I265" s="23">
        <v>19</v>
      </c>
      <c r="J265" s="23">
        <v>19</v>
      </c>
      <c r="K265" s="23">
        <v>55</v>
      </c>
      <c r="L265" s="1">
        <v>2737.16</v>
      </c>
      <c r="M265" s="1">
        <v>144.06105263157895</v>
      </c>
      <c r="N265" s="62">
        <v>1</v>
      </c>
      <c r="O265" s="62">
        <v>2.8947368421052633</v>
      </c>
      <c r="P265" s="6">
        <v>910.16</v>
      </c>
      <c r="Q265" s="61">
        <v>0.33251983808034608</v>
      </c>
      <c r="R265" s="6">
        <v>300.26</v>
      </c>
      <c r="S265" s="61">
        <v>0.10969764281225797</v>
      </c>
    </row>
    <row r="266" spans="1:19" x14ac:dyDescent="0.25">
      <c r="A266">
        <v>2022</v>
      </c>
      <c r="B266">
        <v>552957</v>
      </c>
      <c r="C266" t="s">
        <v>148</v>
      </c>
      <c r="D266" t="s">
        <v>435</v>
      </c>
      <c r="E266" t="s">
        <v>505</v>
      </c>
      <c r="F266" t="s">
        <v>435</v>
      </c>
      <c r="G266" t="s">
        <v>15</v>
      </c>
      <c r="H266" t="s">
        <v>5</v>
      </c>
      <c r="I266" s="23">
        <v>75</v>
      </c>
      <c r="J266" s="23">
        <v>321</v>
      </c>
      <c r="K266" s="23">
        <v>1170</v>
      </c>
      <c r="L266" s="1">
        <v>43155.54</v>
      </c>
      <c r="M266" s="1">
        <v>575.40719999999999</v>
      </c>
      <c r="N266" s="62">
        <v>4.28</v>
      </c>
      <c r="O266" s="62">
        <v>3.6448598130841123</v>
      </c>
      <c r="P266" s="6">
        <v>7192.59</v>
      </c>
      <c r="Q266" s="61">
        <v>0.16666666666666666</v>
      </c>
      <c r="R266" s="6">
        <v>4175.6400000000003</v>
      </c>
      <c r="S266" s="61">
        <v>9.6757913352491939E-2</v>
      </c>
    </row>
    <row r="267" spans="1:19" x14ac:dyDescent="0.25">
      <c r="A267">
        <v>2022</v>
      </c>
      <c r="B267">
        <v>553426</v>
      </c>
      <c r="C267" t="s">
        <v>149</v>
      </c>
      <c r="D267" t="s">
        <v>435</v>
      </c>
      <c r="E267" t="s">
        <v>525</v>
      </c>
      <c r="F267" t="s">
        <v>435</v>
      </c>
      <c r="G267" t="s">
        <v>15</v>
      </c>
      <c r="H267" t="s">
        <v>16</v>
      </c>
      <c r="I267" s="23">
        <v>6</v>
      </c>
      <c r="J267" s="23">
        <v>10</v>
      </c>
      <c r="K267" s="23">
        <v>51</v>
      </c>
      <c r="L267" s="1">
        <v>3295.5920000000001</v>
      </c>
      <c r="M267" s="1">
        <v>549.26533333333339</v>
      </c>
      <c r="N267" s="62">
        <v>1.6666666666666667</v>
      </c>
      <c r="O267" s="62">
        <v>5.0999999999999996</v>
      </c>
      <c r="P267" s="6">
        <v>1275.0920000000001</v>
      </c>
      <c r="Q267" s="61">
        <v>0.38690833088561938</v>
      </c>
      <c r="R267" s="6">
        <v>1052.5920000000001</v>
      </c>
      <c r="S267" s="61">
        <v>0.31939390555627034</v>
      </c>
    </row>
    <row r="268" spans="1:19" x14ac:dyDescent="0.25">
      <c r="A268">
        <v>2022</v>
      </c>
      <c r="B268">
        <v>554730</v>
      </c>
      <c r="C268" t="s">
        <v>151</v>
      </c>
      <c r="D268" t="s">
        <v>434</v>
      </c>
      <c r="E268" t="s">
        <v>508</v>
      </c>
      <c r="F268" t="s">
        <v>434</v>
      </c>
      <c r="G268" t="s">
        <v>15</v>
      </c>
      <c r="H268" t="s">
        <v>5</v>
      </c>
      <c r="I268" s="23">
        <v>82</v>
      </c>
      <c r="J268" s="23">
        <v>294</v>
      </c>
      <c r="K268" s="23">
        <v>1294</v>
      </c>
      <c r="L268" s="1">
        <v>60226.603199999998</v>
      </c>
      <c r="M268" s="1">
        <v>734.47077073170726</v>
      </c>
      <c r="N268" s="62">
        <v>3.5853658536585367</v>
      </c>
      <c r="O268" s="62">
        <v>4.4013605442176873</v>
      </c>
      <c r="P268" s="6">
        <v>17603.553199999998</v>
      </c>
      <c r="Q268" s="61">
        <v>0.29228866090193178</v>
      </c>
      <c r="R268" s="6">
        <v>14662.2032</v>
      </c>
      <c r="S268" s="61">
        <v>0.24345060855100659</v>
      </c>
    </row>
    <row r="269" spans="1:19" x14ac:dyDescent="0.25">
      <c r="A269">
        <v>2022</v>
      </c>
      <c r="B269">
        <v>557371</v>
      </c>
      <c r="C269" t="s">
        <v>380</v>
      </c>
      <c r="D269" t="s">
        <v>430</v>
      </c>
      <c r="E269" t="s">
        <v>517</v>
      </c>
      <c r="F269" t="s">
        <v>430</v>
      </c>
      <c r="G269" t="s">
        <v>15</v>
      </c>
      <c r="H269" t="s">
        <v>5</v>
      </c>
      <c r="I269" s="23">
        <v>69</v>
      </c>
      <c r="J269" s="23">
        <v>121</v>
      </c>
      <c r="K269" s="23">
        <v>681</v>
      </c>
      <c r="L269" s="1">
        <v>26223.48</v>
      </c>
      <c r="M269" s="1">
        <v>380.0504347826087</v>
      </c>
      <c r="N269" s="62">
        <v>1.7536231884057971</v>
      </c>
      <c r="O269" s="62">
        <v>5.6280991735537187</v>
      </c>
      <c r="P269" s="6">
        <v>4370.58</v>
      </c>
      <c r="Q269" s="61">
        <v>0.16666666666666666</v>
      </c>
      <c r="R269" s="6">
        <v>1949.58</v>
      </c>
      <c r="S269" s="61">
        <v>7.4344823799129628E-2</v>
      </c>
    </row>
    <row r="270" spans="1:19" x14ac:dyDescent="0.25">
      <c r="A270">
        <v>2022</v>
      </c>
      <c r="B270">
        <v>558463</v>
      </c>
      <c r="C270" t="s">
        <v>150</v>
      </c>
      <c r="D270" t="s">
        <v>434</v>
      </c>
      <c r="E270" t="s">
        <v>523</v>
      </c>
      <c r="F270" t="s">
        <v>434</v>
      </c>
      <c r="G270" t="s">
        <v>15</v>
      </c>
      <c r="H270" t="s">
        <v>5</v>
      </c>
      <c r="I270" s="23">
        <v>41</v>
      </c>
      <c r="J270" s="23">
        <v>116</v>
      </c>
      <c r="K270" s="23">
        <v>388</v>
      </c>
      <c r="L270" s="1">
        <v>18972.896000000001</v>
      </c>
      <c r="M270" s="1">
        <v>462.75356097560979</v>
      </c>
      <c r="N270" s="62">
        <v>2.8292682926829267</v>
      </c>
      <c r="O270" s="62">
        <v>3.3448275862068964</v>
      </c>
      <c r="P270" s="6">
        <v>6138.5460000000003</v>
      </c>
      <c r="Q270" s="61">
        <v>0.3235429108977354</v>
      </c>
      <c r="R270" s="6">
        <v>4701.1459999999997</v>
      </c>
      <c r="S270" s="61">
        <v>0.24778220467766227</v>
      </c>
    </row>
    <row r="271" spans="1:19" x14ac:dyDescent="0.25">
      <c r="A271">
        <v>2022</v>
      </c>
      <c r="B271">
        <v>560409</v>
      </c>
      <c r="C271" t="s">
        <v>152</v>
      </c>
      <c r="D271" t="s">
        <v>430</v>
      </c>
      <c r="E271" t="s">
        <v>520</v>
      </c>
      <c r="F271" t="s">
        <v>430</v>
      </c>
      <c r="G271" t="s">
        <v>15</v>
      </c>
      <c r="H271" t="s">
        <v>16</v>
      </c>
      <c r="I271" s="23">
        <v>17</v>
      </c>
      <c r="J271" s="23">
        <v>37</v>
      </c>
      <c r="K271" s="23">
        <v>138</v>
      </c>
      <c r="L271" s="1">
        <v>5942.4</v>
      </c>
      <c r="M271" s="1">
        <v>349.55294117647054</v>
      </c>
      <c r="N271" s="62">
        <v>2.1764705882352939</v>
      </c>
      <c r="O271" s="62">
        <v>3.7297297297297298</v>
      </c>
      <c r="P271" s="6">
        <v>990.4</v>
      </c>
      <c r="Q271" s="61">
        <v>0.16666666666666669</v>
      </c>
      <c r="R271" s="6">
        <v>385</v>
      </c>
      <c r="S271" s="61">
        <v>6.4788637587506734E-2</v>
      </c>
    </row>
    <row r="272" spans="1:19" x14ac:dyDescent="0.25">
      <c r="A272">
        <v>2022</v>
      </c>
      <c r="B272">
        <v>562725</v>
      </c>
      <c r="C272" t="s">
        <v>153</v>
      </c>
      <c r="D272" t="s">
        <v>433</v>
      </c>
      <c r="E272" t="s">
        <v>503</v>
      </c>
      <c r="F272" t="s">
        <v>433</v>
      </c>
      <c r="G272" t="s">
        <v>15</v>
      </c>
      <c r="H272" t="s">
        <v>16</v>
      </c>
      <c r="I272" s="23">
        <v>7</v>
      </c>
      <c r="J272" s="23">
        <v>79</v>
      </c>
      <c r="K272" s="23">
        <v>248</v>
      </c>
      <c r="L272" s="1">
        <v>7637.19</v>
      </c>
      <c r="M272" s="1">
        <v>1091.0271428571427</v>
      </c>
      <c r="N272" s="62">
        <v>11.285714285714286</v>
      </c>
      <c r="O272" s="62">
        <v>3.1392405063291138</v>
      </c>
      <c r="P272" s="6">
        <v>694.29</v>
      </c>
      <c r="Q272" s="61">
        <v>9.0909090909090912E-2</v>
      </c>
      <c r="R272" s="6">
        <v>408.12</v>
      </c>
      <c r="S272" s="61">
        <v>5.3438502904864224E-2</v>
      </c>
    </row>
    <row r="273" spans="1:19" x14ac:dyDescent="0.25">
      <c r="A273">
        <v>2022</v>
      </c>
      <c r="B273">
        <v>563414</v>
      </c>
      <c r="C273" t="s">
        <v>154</v>
      </c>
      <c r="D273" t="s">
        <v>434</v>
      </c>
      <c r="E273" t="s">
        <v>523</v>
      </c>
      <c r="F273" t="s">
        <v>434</v>
      </c>
      <c r="G273" t="s">
        <v>15</v>
      </c>
      <c r="H273" t="s">
        <v>16</v>
      </c>
      <c r="I273" s="23">
        <v>15</v>
      </c>
      <c r="J273" s="23">
        <v>30</v>
      </c>
      <c r="K273" s="23">
        <v>72</v>
      </c>
      <c r="L273" s="1">
        <v>3594.6239999999998</v>
      </c>
      <c r="M273" s="1">
        <v>239.64159999999998</v>
      </c>
      <c r="N273" s="62">
        <v>2</v>
      </c>
      <c r="O273" s="62">
        <v>2.4</v>
      </c>
      <c r="P273" s="6">
        <v>1137.4739999999999</v>
      </c>
      <c r="Q273" s="61">
        <v>0.3164375467364598</v>
      </c>
      <c r="R273" s="6">
        <v>625.024</v>
      </c>
      <c r="S273" s="61">
        <v>0.17387743474699999</v>
      </c>
    </row>
    <row r="274" spans="1:19" x14ac:dyDescent="0.25">
      <c r="A274">
        <v>2022</v>
      </c>
      <c r="B274">
        <v>572805</v>
      </c>
      <c r="C274" t="s">
        <v>155</v>
      </c>
      <c r="D274" t="s">
        <v>431</v>
      </c>
      <c r="E274" t="s">
        <v>515</v>
      </c>
      <c r="F274" t="s">
        <v>431</v>
      </c>
      <c r="G274" t="s">
        <v>15</v>
      </c>
      <c r="H274" t="s">
        <v>16</v>
      </c>
      <c r="I274" s="23">
        <v>19</v>
      </c>
      <c r="J274" s="23">
        <v>19</v>
      </c>
      <c r="K274" s="23">
        <v>46</v>
      </c>
      <c r="L274" s="1">
        <v>2338.8319999999999</v>
      </c>
      <c r="M274" s="1">
        <v>123.09642105263157</v>
      </c>
      <c r="N274" s="62">
        <v>1</v>
      </c>
      <c r="O274" s="62">
        <v>2.4210526315789473</v>
      </c>
      <c r="P274" s="6">
        <v>826.83199999999999</v>
      </c>
      <c r="Q274" s="61">
        <v>0.35352346812426033</v>
      </c>
      <c r="R274" s="6">
        <v>216.93199999999999</v>
      </c>
      <c r="S274" s="61">
        <v>9.2752279770415322E-2</v>
      </c>
    </row>
    <row r="275" spans="1:19" x14ac:dyDescent="0.25">
      <c r="A275">
        <v>2022</v>
      </c>
      <c r="B275">
        <v>576838</v>
      </c>
      <c r="C275" t="s">
        <v>156</v>
      </c>
      <c r="D275" t="s">
        <v>435</v>
      </c>
      <c r="E275" t="s">
        <v>521</v>
      </c>
      <c r="F275" t="s">
        <v>435</v>
      </c>
      <c r="G275" t="s">
        <v>15</v>
      </c>
      <c r="H275" t="s">
        <v>5</v>
      </c>
      <c r="I275" s="23">
        <v>89</v>
      </c>
      <c r="J275" s="23">
        <v>310</v>
      </c>
      <c r="K275" s="23">
        <v>1354</v>
      </c>
      <c r="L275" s="1">
        <v>53401.26</v>
      </c>
      <c r="M275" s="1">
        <v>600.01415730337078</v>
      </c>
      <c r="N275" s="62">
        <v>3.4831460674157304</v>
      </c>
      <c r="O275" s="62">
        <v>4.3677419354838714</v>
      </c>
      <c r="P275" s="6">
        <v>8900.2099999999991</v>
      </c>
      <c r="Q275" s="61">
        <v>0.16666666666666666</v>
      </c>
      <c r="R275" s="6">
        <v>5400.81</v>
      </c>
      <c r="S275" s="61">
        <v>0.10113637768097607</v>
      </c>
    </row>
    <row r="276" spans="1:19" x14ac:dyDescent="0.25">
      <c r="A276">
        <v>2022</v>
      </c>
      <c r="B276">
        <v>577416</v>
      </c>
      <c r="C276" t="s">
        <v>157</v>
      </c>
      <c r="D276" t="s">
        <v>433</v>
      </c>
      <c r="E276" t="s">
        <v>502</v>
      </c>
      <c r="F276" t="s">
        <v>433</v>
      </c>
      <c r="G276" t="s">
        <v>15</v>
      </c>
      <c r="H276" t="s">
        <v>5</v>
      </c>
      <c r="I276" s="23">
        <v>73</v>
      </c>
      <c r="J276" s="23">
        <v>154</v>
      </c>
      <c r="K276" s="23">
        <v>565</v>
      </c>
      <c r="L276" s="1">
        <v>22427.34</v>
      </c>
      <c r="M276" s="1">
        <v>307.22383561643835</v>
      </c>
      <c r="N276" s="62">
        <v>2.1095890410958904</v>
      </c>
      <c r="O276" s="62">
        <v>3.668831168831169</v>
      </c>
      <c r="P276" s="6">
        <v>3737.89</v>
      </c>
      <c r="Q276" s="61">
        <v>0.16666666666666666</v>
      </c>
      <c r="R276" s="6">
        <v>1307.1400000000001</v>
      </c>
      <c r="S276" s="61">
        <v>5.8283327403071433E-2</v>
      </c>
    </row>
    <row r="277" spans="1:19" x14ac:dyDescent="0.25">
      <c r="A277">
        <v>2022</v>
      </c>
      <c r="B277">
        <v>583353</v>
      </c>
      <c r="C277" t="s">
        <v>158</v>
      </c>
      <c r="D277" t="s">
        <v>431</v>
      </c>
      <c r="E277" t="s">
        <v>501</v>
      </c>
      <c r="F277" t="s">
        <v>431</v>
      </c>
      <c r="G277" t="s">
        <v>4</v>
      </c>
      <c r="H277" t="s">
        <v>5</v>
      </c>
      <c r="I277" s="23">
        <v>104</v>
      </c>
      <c r="J277" s="23">
        <v>417</v>
      </c>
      <c r="K277" s="23">
        <v>1908</v>
      </c>
      <c r="L277" s="1">
        <v>70150.2</v>
      </c>
      <c r="M277" s="1">
        <v>674.52115384615377</v>
      </c>
      <c r="N277" s="62">
        <v>4.009615384615385</v>
      </c>
      <c r="O277" s="62">
        <v>4.5755395683453237</v>
      </c>
      <c r="P277" s="6">
        <v>11691.7</v>
      </c>
      <c r="Q277" s="61">
        <v>0.16666666666666669</v>
      </c>
      <c r="R277" s="6">
        <v>8018.35</v>
      </c>
      <c r="S277" s="61">
        <v>0.11430259642880564</v>
      </c>
    </row>
    <row r="278" spans="1:19" x14ac:dyDescent="0.25">
      <c r="A278">
        <v>2022</v>
      </c>
      <c r="B278">
        <v>583353</v>
      </c>
      <c r="C278" t="s">
        <v>158</v>
      </c>
      <c r="D278" t="s">
        <v>434</v>
      </c>
      <c r="E278" t="s">
        <v>508</v>
      </c>
      <c r="F278" t="s">
        <v>431</v>
      </c>
      <c r="G278" t="s">
        <v>4</v>
      </c>
      <c r="H278" t="s">
        <v>16</v>
      </c>
      <c r="I278" s="23">
        <v>89</v>
      </c>
      <c r="J278" s="23">
        <v>141</v>
      </c>
      <c r="K278" s="23">
        <v>364</v>
      </c>
      <c r="L278" s="1">
        <v>13473.18</v>
      </c>
      <c r="M278" s="1">
        <v>151.38404494382021</v>
      </c>
      <c r="N278" s="62">
        <v>1.5842696629213484</v>
      </c>
      <c r="O278" s="62">
        <v>2.5815602836879434</v>
      </c>
      <c r="P278" s="6">
        <v>2245.5300000000002</v>
      </c>
      <c r="Q278" s="61">
        <v>0.16666666666666669</v>
      </c>
      <c r="R278" s="6">
        <v>-757.57000000000096</v>
      </c>
      <c r="S278" s="61">
        <v>-5.6228002594784672E-2</v>
      </c>
    </row>
    <row r="279" spans="1:19" x14ac:dyDescent="0.25">
      <c r="A279">
        <v>2022</v>
      </c>
      <c r="B279">
        <v>583353</v>
      </c>
      <c r="C279" t="s">
        <v>158</v>
      </c>
      <c r="D279" t="s">
        <v>430</v>
      </c>
      <c r="E279" t="s">
        <v>520</v>
      </c>
      <c r="F279" t="s">
        <v>431</v>
      </c>
      <c r="G279" t="s">
        <v>4</v>
      </c>
      <c r="H279" t="s">
        <v>16</v>
      </c>
      <c r="I279" s="23">
        <v>1</v>
      </c>
      <c r="J279" s="23">
        <v>1</v>
      </c>
      <c r="K279" s="23">
        <v>3</v>
      </c>
      <c r="L279" s="1">
        <v>246.6</v>
      </c>
      <c r="M279" s="1">
        <v>246.6</v>
      </c>
      <c r="N279" s="62">
        <v>1</v>
      </c>
      <c r="O279" s="62">
        <v>3</v>
      </c>
      <c r="P279" s="6">
        <v>41.1</v>
      </c>
      <c r="Q279" s="61">
        <v>0.16666666666666669</v>
      </c>
      <c r="R279" s="6">
        <v>6.9000000000000199</v>
      </c>
      <c r="S279" s="61">
        <v>2.7980535279805433E-2</v>
      </c>
    </row>
    <row r="280" spans="1:19" x14ac:dyDescent="0.25">
      <c r="A280">
        <v>2022</v>
      </c>
      <c r="B280">
        <v>583942</v>
      </c>
      <c r="C280" t="s">
        <v>159</v>
      </c>
      <c r="D280" t="s">
        <v>434</v>
      </c>
      <c r="E280" t="s">
        <v>508</v>
      </c>
      <c r="F280" t="s">
        <v>434</v>
      </c>
      <c r="G280" t="s">
        <v>15</v>
      </c>
      <c r="H280" t="s">
        <v>5</v>
      </c>
      <c r="I280" s="23">
        <v>99</v>
      </c>
      <c r="J280" s="23">
        <v>135</v>
      </c>
      <c r="K280" s="23">
        <v>631</v>
      </c>
      <c r="L280" s="1">
        <v>25025.830600000001</v>
      </c>
      <c r="M280" s="1">
        <v>252.78616767676769</v>
      </c>
      <c r="N280" s="62">
        <v>1.3636363636363635</v>
      </c>
      <c r="O280" s="62">
        <v>4.674074074074074</v>
      </c>
      <c r="P280" s="6">
        <v>8042.8306000000002</v>
      </c>
      <c r="Q280" s="61">
        <v>0.32138116526689825</v>
      </c>
      <c r="R280" s="6">
        <v>4726.3305999999902</v>
      </c>
      <c r="S280" s="61">
        <v>0.18885809128748718</v>
      </c>
    </row>
    <row r="281" spans="1:19" x14ac:dyDescent="0.25">
      <c r="A281">
        <v>2022</v>
      </c>
      <c r="B281">
        <v>584221</v>
      </c>
      <c r="C281" t="s">
        <v>160</v>
      </c>
      <c r="D281" t="s">
        <v>435</v>
      </c>
      <c r="E281" t="s">
        <v>525</v>
      </c>
      <c r="F281" t="s">
        <v>435</v>
      </c>
      <c r="G281" t="s">
        <v>15</v>
      </c>
      <c r="H281" t="s">
        <v>16</v>
      </c>
      <c r="I281" s="23">
        <v>13</v>
      </c>
      <c r="J281" s="23">
        <v>13</v>
      </c>
      <c r="K281" s="23">
        <v>38</v>
      </c>
      <c r="L281" s="1">
        <v>2138.096</v>
      </c>
      <c r="M281" s="1">
        <v>164.46892307692309</v>
      </c>
      <c r="N281" s="62">
        <v>1</v>
      </c>
      <c r="O281" s="62">
        <v>2.9230769230769229</v>
      </c>
      <c r="P281" s="6">
        <v>726.89599999999996</v>
      </c>
      <c r="Q281" s="61">
        <v>0.33997350914084307</v>
      </c>
      <c r="R281" s="6">
        <v>255.64599999999999</v>
      </c>
      <c r="S281" s="61">
        <v>0.11956712888476476</v>
      </c>
    </row>
    <row r="282" spans="1:19" x14ac:dyDescent="0.25">
      <c r="A282">
        <v>2022</v>
      </c>
      <c r="B282">
        <v>586197</v>
      </c>
      <c r="C282" t="s">
        <v>161</v>
      </c>
      <c r="D282" t="s">
        <v>430</v>
      </c>
      <c r="E282" t="s">
        <v>518</v>
      </c>
      <c r="F282" t="s">
        <v>430</v>
      </c>
      <c r="G282" t="s">
        <v>15</v>
      </c>
      <c r="H282" t="s">
        <v>16</v>
      </c>
      <c r="I282" s="23">
        <v>34</v>
      </c>
      <c r="J282" s="23">
        <v>52</v>
      </c>
      <c r="K282" s="23">
        <v>88</v>
      </c>
      <c r="L282" s="1">
        <v>3796.096</v>
      </c>
      <c r="M282" s="1">
        <v>111.64988235294118</v>
      </c>
      <c r="N282" s="62">
        <v>1.5294117647058822</v>
      </c>
      <c r="O282" s="62">
        <v>1.6923076923076923</v>
      </c>
      <c r="P282" s="6">
        <v>1350.396</v>
      </c>
      <c r="Q282" s="61">
        <v>0.35573283710422499</v>
      </c>
      <c r="R282" s="6">
        <v>165.99600000000001</v>
      </c>
      <c r="S282" s="61">
        <v>4.3728082746063324E-2</v>
      </c>
    </row>
    <row r="283" spans="1:19" x14ac:dyDescent="0.25">
      <c r="A283">
        <v>2022</v>
      </c>
      <c r="B283">
        <v>587438</v>
      </c>
      <c r="C283" t="s">
        <v>339</v>
      </c>
      <c r="D283" t="s">
        <v>432</v>
      </c>
      <c r="E283" t="s">
        <v>497</v>
      </c>
      <c r="F283" t="s">
        <v>432</v>
      </c>
      <c r="G283" t="s">
        <v>15</v>
      </c>
      <c r="H283" t="s">
        <v>10</v>
      </c>
      <c r="I283" s="23">
        <v>250</v>
      </c>
      <c r="J283" s="23">
        <v>840</v>
      </c>
      <c r="K283" s="23">
        <v>4001</v>
      </c>
      <c r="L283" s="1">
        <v>176485.772</v>
      </c>
      <c r="M283" s="1">
        <v>705.94308799999999</v>
      </c>
      <c r="N283" s="62">
        <v>3.36</v>
      </c>
      <c r="O283" s="62">
        <v>4.7630952380952385</v>
      </c>
      <c r="P283" s="6">
        <v>46716.822</v>
      </c>
      <c r="Q283" s="61">
        <v>0.26470588235294118</v>
      </c>
      <c r="R283" s="6">
        <v>38885.822</v>
      </c>
      <c r="S283" s="61">
        <v>0.22033403349931235</v>
      </c>
    </row>
    <row r="284" spans="1:19" x14ac:dyDescent="0.25">
      <c r="A284">
        <v>2022</v>
      </c>
      <c r="B284">
        <v>589473</v>
      </c>
      <c r="C284" t="s">
        <v>162</v>
      </c>
      <c r="D284" t="s">
        <v>430</v>
      </c>
      <c r="E284" t="s">
        <v>518</v>
      </c>
      <c r="F284" t="s">
        <v>430</v>
      </c>
      <c r="G284" t="s">
        <v>15</v>
      </c>
      <c r="H284" t="s">
        <v>16</v>
      </c>
      <c r="I284" s="23">
        <v>28</v>
      </c>
      <c r="J284" s="23">
        <v>78</v>
      </c>
      <c r="K284" s="23">
        <v>242</v>
      </c>
      <c r="L284" s="1">
        <v>12948.464</v>
      </c>
      <c r="M284" s="1">
        <v>462.44514285714286</v>
      </c>
      <c r="N284" s="62">
        <v>2.7857142857142856</v>
      </c>
      <c r="O284" s="62">
        <v>3.1025641025641026</v>
      </c>
      <c r="P284" s="6">
        <v>4729.1639999999998</v>
      </c>
      <c r="Q284" s="61">
        <v>0.36522972917868868</v>
      </c>
      <c r="R284" s="6">
        <v>3711.5639999999999</v>
      </c>
      <c r="S284" s="61">
        <v>0.2866412572178445</v>
      </c>
    </row>
    <row r="285" spans="1:19" x14ac:dyDescent="0.25">
      <c r="A285">
        <v>2022</v>
      </c>
      <c r="B285">
        <v>595666</v>
      </c>
      <c r="C285" t="s">
        <v>164</v>
      </c>
      <c r="D285" t="s">
        <v>430</v>
      </c>
      <c r="E285" t="s">
        <v>520</v>
      </c>
      <c r="F285" t="s">
        <v>430</v>
      </c>
      <c r="G285" t="s">
        <v>15</v>
      </c>
      <c r="H285" t="s">
        <v>16</v>
      </c>
      <c r="I285" s="23">
        <v>5</v>
      </c>
      <c r="J285" s="23">
        <v>14</v>
      </c>
      <c r="K285" s="23">
        <v>60</v>
      </c>
      <c r="L285" s="1">
        <v>2191.2800000000002</v>
      </c>
      <c r="M285" s="1">
        <v>438.25600000000003</v>
      </c>
      <c r="N285" s="62">
        <v>2.8</v>
      </c>
      <c r="O285" s="62">
        <v>4.2857142857142856</v>
      </c>
      <c r="P285" s="6">
        <v>455.63</v>
      </c>
      <c r="Q285" s="61">
        <v>0.20792869920776896</v>
      </c>
      <c r="R285" s="6">
        <v>273.83</v>
      </c>
      <c r="S285" s="61">
        <v>0.1249634916578438</v>
      </c>
    </row>
    <row r="286" spans="1:19" x14ac:dyDescent="0.25">
      <c r="A286">
        <v>2022</v>
      </c>
      <c r="B286">
        <v>596579</v>
      </c>
      <c r="C286" t="s">
        <v>165</v>
      </c>
      <c r="D286" t="s">
        <v>432</v>
      </c>
      <c r="E286" t="s">
        <v>500</v>
      </c>
      <c r="F286" t="s">
        <v>432</v>
      </c>
      <c r="G286" t="s">
        <v>15</v>
      </c>
      <c r="H286" t="s">
        <v>16</v>
      </c>
      <c r="I286" s="23">
        <v>11</v>
      </c>
      <c r="J286" s="23">
        <v>44</v>
      </c>
      <c r="K286" s="23">
        <v>186</v>
      </c>
      <c r="L286" s="1">
        <v>6818.625</v>
      </c>
      <c r="M286" s="1">
        <v>619.875</v>
      </c>
      <c r="N286" s="62">
        <v>4</v>
      </c>
      <c r="O286" s="62">
        <v>4.2272727272727275</v>
      </c>
      <c r="P286" s="6">
        <v>837.37500000000102</v>
      </c>
      <c r="Q286" s="61">
        <v>0.12280701754385979</v>
      </c>
      <c r="R286" s="6">
        <v>485.37500000000102</v>
      </c>
      <c r="S286" s="61">
        <v>7.1183706392417972E-2</v>
      </c>
    </row>
    <row r="287" spans="1:19" x14ac:dyDescent="0.25">
      <c r="A287">
        <v>2022</v>
      </c>
      <c r="B287">
        <v>599426</v>
      </c>
      <c r="C287" t="s">
        <v>360</v>
      </c>
      <c r="D287" t="s">
        <v>433</v>
      </c>
      <c r="E287" t="s">
        <v>504</v>
      </c>
      <c r="F287" t="s">
        <v>433</v>
      </c>
      <c r="G287" t="s">
        <v>15</v>
      </c>
      <c r="H287" t="s">
        <v>16</v>
      </c>
      <c r="I287" s="23">
        <v>14</v>
      </c>
      <c r="J287" s="23">
        <v>23</v>
      </c>
      <c r="K287" s="23">
        <v>58</v>
      </c>
      <c r="L287" s="1">
        <v>3548.3359999999998</v>
      </c>
      <c r="M287" s="1">
        <v>253.45257142857142</v>
      </c>
      <c r="N287" s="62">
        <v>1.6428571428571428</v>
      </c>
      <c r="O287" s="62">
        <v>2.5217391304347827</v>
      </c>
      <c r="P287" s="6">
        <v>1368.2860000000001</v>
      </c>
      <c r="Q287" s="61">
        <v>0.38561342556060085</v>
      </c>
      <c r="R287" s="6">
        <v>908.98599999999999</v>
      </c>
      <c r="S287" s="61">
        <v>0.25617247070175991</v>
      </c>
    </row>
    <row r="288" spans="1:19" x14ac:dyDescent="0.25">
      <c r="A288">
        <v>2022</v>
      </c>
      <c r="B288">
        <v>601052</v>
      </c>
      <c r="C288" t="s">
        <v>326</v>
      </c>
      <c r="D288" t="s">
        <v>432</v>
      </c>
      <c r="E288" t="s">
        <v>498</v>
      </c>
      <c r="F288" t="s">
        <v>432</v>
      </c>
      <c r="G288" t="s">
        <v>15</v>
      </c>
      <c r="H288" t="s">
        <v>16</v>
      </c>
      <c r="I288" s="23">
        <v>16</v>
      </c>
      <c r="J288" s="23">
        <v>38</v>
      </c>
      <c r="K288" s="23">
        <v>101</v>
      </c>
      <c r="L288" s="1">
        <v>5265.5919999999996</v>
      </c>
      <c r="M288" s="1">
        <v>329.09949999999998</v>
      </c>
      <c r="N288" s="62">
        <v>2.375</v>
      </c>
      <c r="O288" s="62">
        <v>2.6578947368421053</v>
      </c>
      <c r="P288" s="6">
        <v>2021.492</v>
      </c>
      <c r="Q288" s="61">
        <v>0.38390593118494559</v>
      </c>
      <c r="R288" s="6">
        <v>1535.492</v>
      </c>
      <c r="S288" s="61">
        <v>0.29160861684688066</v>
      </c>
    </row>
    <row r="289" spans="1:19" x14ac:dyDescent="0.25">
      <c r="A289">
        <v>2022</v>
      </c>
      <c r="B289">
        <v>604851</v>
      </c>
      <c r="C289" t="s">
        <v>166</v>
      </c>
      <c r="D289" t="s">
        <v>431</v>
      </c>
      <c r="E289" t="s">
        <v>495</v>
      </c>
      <c r="F289" t="s">
        <v>431</v>
      </c>
      <c r="G289" t="s">
        <v>15</v>
      </c>
      <c r="H289" t="s">
        <v>16</v>
      </c>
      <c r="I289" s="23">
        <v>28</v>
      </c>
      <c r="J289" s="23">
        <v>91</v>
      </c>
      <c r="K289" s="23">
        <v>287</v>
      </c>
      <c r="L289" s="1">
        <v>11193.5684</v>
      </c>
      <c r="M289" s="1">
        <v>399.77030000000002</v>
      </c>
      <c r="N289" s="62">
        <v>3.25</v>
      </c>
      <c r="O289" s="62">
        <v>3.1538461538461537</v>
      </c>
      <c r="P289" s="6">
        <v>2975.6684</v>
      </c>
      <c r="Q289" s="61">
        <v>0.26583733566143214</v>
      </c>
      <c r="R289" s="6">
        <v>2008.6684</v>
      </c>
      <c r="S289" s="61">
        <v>0.17944844112445857</v>
      </c>
    </row>
    <row r="290" spans="1:19" x14ac:dyDescent="0.25">
      <c r="A290">
        <v>2022</v>
      </c>
      <c r="B290">
        <v>609362</v>
      </c>
      <c r="C290" t="s">
        <v>328</v>
      </c>
      <c r="D290" t="s">
        <v>431</v>
      </c>
      <c r="E290" t="s">
        <v>515</v>
      </c>
      <c r="F290" t="s">
        <v>431</v>
      </c>
      <c r="G290" t="s">
        <v>15</v>
      </c>
      <c r="H290" t="s">
        <v>16</v>
      </c>
      <c r="I290" s="23">
        <v>6</v>
      </c>
      <c r="J290" s="23">
        <v>10</v>
      </c>
      <c r="K290" s="23">
        <v>28</v>
      </c>
      <c r="L290" s="1">
        <v>1801.376</v>
      </c>
      <c r="M290" s="1">
        <v>300.22933333333333</v>
      </c>
      <c r="N290" s="62">
        <v>1.6666666666666667</v>
      </c>
      <c r="O290" s="62">
        <v>2.8</v>
      </c>
      <c r="P290" s="6">
        <v>672.77599999999995</v>
      </c>
      <c r="Q290" s="61">
        <v>0.37347894054322917</v>
      </c>
      <c r="R290" s="6">
        <v>475.77600000000001</v>
      </c>
      <c r="S290" s="61">
        <v>0.26411809638853856</v>
      </c>
    </row>
    <row r="291" spans="1:19" x14ac:dyDescent="0.25">
      <c r="A291">
        <v>2022</v>
      </c>
      <c r="B291">
        <v>609954</v>
      </c>
      <c r="C291" t="s">
        <v>168</v>
      </c>
      <c r="D291" t="s">
        <v>434</v>
      </c>
      <c r="E291" t="s">
        <v>522</v>
      </c>
      <c r="F291" t="s">
        <v>434</v>
      </c>
      <c r="G291" t="s">
        <v>4</v>
      </c>
      <c r="H291" t="s">
        <v>16</v>
      </c>
      <c r="I291" s="23">
        <v>6</v>
      </c>
      <c r="J291" s="23">
        <v>22</v>
      </c>
      <c r="K291" s="23">
        <v>58</v>
      </c>
      <c r="L291" s="1">
        <v>2847.8939999999998</v>
      </c>
      <c r="M291" s="1">
        <v>474.64899999999994</v>
      </c>
      <c r="N291" s="62">
        <v>3.6666666666666665</v>
      </c>
      <c r="O291" s="62">
        <v>2.6363636363636362</v>
      </c>
      <c r="P291" s="6">
        <v>865.14400000000001</v>
      </c>
      <c r="Q291" s="61">
        <v>0.30378377846928295</v>
      </c>
      <c r="R291" s="6">
        <v>649.49400000000003</v>
      </c>
      <c r="S291" s="61">
        <v>0.22806115677058209</v>
      </c>
    </row>
    <row r="292" spans="1:19" x14ac:dyDescent="0.25">
      <c r="A292">
        <v>2022</v>
      </c>
      <c r="B292">
        <v>609954</v>
      </c>
      <c r="C292" t="s">
        <v>168</v>
      </c>
      <c r="D292" t="s">
        <v>430</v>
      </c>
      <c r="E292" t="s">
        <v>520</v>
      </c>
      <c r="F292" t="s">
        <v>434</v>
      </c>
      <c r="G292" t="s">
        <v>4</v>
      </c>
      <c r="H292" t="s">
        <v>16</v>
      </c>
      <c r="I292" s="23">
        <v>26</v>
      </c>
      <c r="J292" s="23">
        <v>66</v>
      </c>
      <c r="K292" s="23">
        <v>165</v>
      </c>
      <c r="L292" s="1">
        <v>5986.6450000000004</v>
      </c>
      <c r="M292" s="1">
        <v>230.25557692307694</v>
      </c>
      <c r="N292" s="62">
        <v>2.5384615384615383</v>
      </c>
      <c r="O292" s="62">
        <v>2.5</v>
      </c>
      <c r="P292" s="6">
        <v>1683.895</v>
      </c>
      <c r="Q292" s="61">
        <v>0.28127523846829067</v>
      </c>
      <c r="R292" s="6">
        <v>746.69500000000005</v>
      </c>
      <c r="S292" s="61">
        <v>0.1247267877083074</v>
      </c>
    </row>
    <row r="293" spans="1:19" x14ac:dyDescent="0.25">
      <c r="A293">
        <v>2022</v>
      </c>
      <c r="B293">
        <v>609954</v>
      </c>
      <c r="C293" t="s">
        <v>168</v>
      </c>
      <c r="D293" t="s">
        <v>432</v>
      </c>
      <c r="E293" t="s">
        <v>498</v>
      </c>
      <c r="F293" t="s">
        <v>434</v>
      </c>
      <c r="G293" t="s">
        <v>4</v>
      </c>
      <c r="H293" t="s">
        <v>5</v>
      </c>
      <c r="I293" s="23">
        <v>30</v>
      </c>
      <c r="J293" s="23">
        <v>135</v>
      </c>
      <c r="K293" s="23">
        <v>588</v>
      </c>
      <c r="L293" s="1">
        <v>25146.184000000001</v>
      </c>
      <c r="M293" s="1">
        <v>838.20613333333336</v>
      </c>
      <c r="N293" s="62">
        <v>4.5</v>
      </c>
      <c r="O293" s="62">
        <v>4.3555555555555552</v>
      </c>
      <c r="P293" s="6">
        <v>7656.9340000000002</v>
      </c>
      <c r="Q293" s="61">
        <v>0.30449685725675119</v>
      </c>
      <c r="R293" s="6">
        <v>6683.4340000000002</v>
      </c>
      <c r="S293" s="61">
        <v>0.26578322977355134</v>
      </c>
    </row>
    <row r="294" spans="1:19" x14ac:dyDescent="0.25">
      <c r="A294">
        <v>2022</v>
      </c>
      <c r="B294">
        <v>613934</v>
      </c>
      <c r="C294" t="s">
        <v>169</v>
      </c>
      <c r="D294" t="s">
        <v>434</v>
      </c>
      <c r="E294" t="s">
        <v>499</v>
      </c>
      <c r="F294" t="s">
        <v>434</v>
      </c>
      <c r="G294" t="s">
        <v>15</v>
      </c>
      <c r="H294" t="s">
        <v>16</v>
      </c>
      <c r="I294" s="23">
        <v>31</v>
      </c>
      <c r="J294" s="23">
        <v>120</v>
      </c>
      <c r="K294" s="23">
        <v>323</v>
      </c>
      <c r="L294" s="1">
        <v>9910.6200000000008</v>
      </c>
      <c r="M294" s="1">
        <v>319.69741935483876</v>
      </c>
      <c r="N294" s="62">
        <v>3.870967741935484</v>
      </c>
      <c r="O294" s="62">
        <v>2.6916666666666669</v>
      </c>
      <c r="P294" s="6">
        <v>1651.77</v>
      </c>
      <c r="Q294" s="61">
        <v>0.16666666666666666</v>
      </c>
      <c r="R294" s="6">
        <v>531.06999999999903</v>
      </c>
      <c r="S294" s="61">
        <v>5.3585951232112523E-2</v>
      </c>
    </row>
    <row r="295" spans="1:19" x14ac:dyDescent="0.25">
      <c r="A295">
        <v>2022</v>
      </c>
      <c r="B295">
        <v>615144</v>
      </c>
      <c r="C295" t="s">
        <v>170</v>
      </c>
      <c r="D295" t="s">
        <v>434</v>
      </c>
      <c r="E295" t="s">
        <v>523</v>
      </c>
      <c r="F295" t="s">
        <v>434</v>
      </c>
      <c r="G295" t="s">
        <v>15</v>
      </c>
      <c r="H295" t="s">
        <v>16</v>
      </c>
      <c r="I295" s="23">
        <v>28</v>
      </c>
      <c r="J295" s="23">
        <v>50</v>
      </c>
      <c r="K295" s="23">
        <v>86</v>
      </c>
      <c r="L295" s="1">
        <v>3828.9119999999998</v>
      </c>
      <c r="M295" s="1">
        <v>136.74685714285712</v>
      </c>
      <c r="N295" s="62">
        <v>1.7857142857142858</v>
      </c>
      <c r="O295" s="62">
        <v>1.72</v>
      </c>
      <c r="P295" s="6">
        <v>1303.0619999999999</v>
      </c>
      <c r="Q295" s="61">
        <v>0.34032174152866401</v>
      </c>
      <c r="R295" s="6">
        <v>352.61200000000002</v>
      </c>
      <c r="S295" s="61">
        <v>9.2091957193061638E-2</v>
      </c>
    </row>
    <row r="296" spans="1:19" x14ac:dyDescent="0.25">
      <c r="A296">
        <v>2022</v>
      </c>
      <c r="B296">
        <v>618134</v>
      </c>
      <c r="C296" t="s">
        <v>171</v>
      </c>
      <c r="D296" t="s">
        <v>435</v>
      </c>
      <c r="E296" t="s">
        <v>521</v>
      </c>
      <c r="F296" t="s">
        <v>435</v>
      </c>
      <c r="G296" t="s">
        <v>15</v>
      </c>
      <c r="H296" t="s">
        <v>16</v>
      </c>
      <c r="I296" s="23">
        <v>17</v>
      </c>
      <c r="J296" s="23">
        <v>54</v>
      </c>
      <c r="K296" s="23">
        <v>146</v>
      </c>
      <c r="L296" s="1">
        <v>5188.0780000000004</v>
      </c>
      <c r="M296" s="1">
        <v>305.18105882352944</v>
      </c>
      <c r="N296" s="62">
        <v>3.1764705882352939</v>
      </c>
      <c r="O296" s="62">
        <v>2.7037037037037037</v>
      </c>
      <c r="P296" s="6">
        <v>1519.328</v>
      </c>
      <c r="Q296" s="61">
        <v>0.29284987619692687</v>
      </c>
      <c r="R296" s="6">
        <v>858.06799999999896</v>
      </c>
      <c r="S296" s="61">
        <v>0.16539227050942543</v>
      </c>
    </row>
    <row r="297" spans="1:19" x14ac:dyDescent="0.25">
      <c r="A297">
        <v>2022</v>
      </c>
      <c r="B297">
        <v>619986</v>
      </c>
      <c r="C297" t="s">
        <v>172</v>
      </c>
      <c r="D297" t="s">
        <v>435</v>
      </c>
      <c r="E297" t="s">
        <v>525</v>
      </c>
      <c r="F297" t="s">
        <v>435</v>
      </c>
      <c r="G297" t="s">
        <v>15</v>
      </c>
      <c r="H297" t="s">
        <v>16</v>
      </c>
      <c r="I297" s="23">
        <v>28</v>
      </c>
      <c r="J297" s="23">
        <v>53</v>
      </c>
      <c r="K297" s="23">
        <v>139</v>
      </c>
      <c r="L297" s="1">
        <v>7068.4880000000003</v>
      </c>
      <c r="M297" s="1">
        <v>252.446</v>
      </c>
      <c r="N297" s="62">
        <v>1.8928571428571428</v>
      </c>
      <c r="O297" s="62">
        <v>2.6226415094339623</v>
      </c>
      <c r="P297" s="6">
        <v>2317.4380000000001</v>
      </c>
      <c r="Q297" s="61">
        <v>0.32785483967717</v>
      </c>
      <c r="R297" s="6">
        <v>1271.808</v>
      </c>
      <c r="S297" s="61">
        <v>0.17992645669059634</v>
      </c>
    </row>
    <row r="298" spans="1:19" x14ac:dyDescent="0.25">
      <c r="A298">
        <v>2022</v>
      </c>
      <c r="B298">
        <v>621024</v>
      </c>
      <c r="C298" t="s">
        <v>163</v>
      </c>
      <c r="D298" t="s">
        <v>430</v>
      </c>
      <c r="E298" t="s">
        <v>514</v>
      </c>
      <c r="F298" t="s">
        <v>430</v>
      </c>
      <c r="G298" t="s">
        <v>15</v>
      </c>
      <c r="H298" t="s">
        <v>7</v>
      </c>
      <c r="I298" s="23">
        <v>246</v>
      </c>
      <c r="J298" s="23">
        <v>661</v>
      </c>
      <c r="K298" s="23">
        <v>3409</v>
      </c>
      <c r="L298" s="1">
        <v>119894.0678</v>
      </c>
      <c r="M298" s="1">
        <v>487.3742593495935</v>
      </c>
      <c r="N298" s="62">
        <v>2.6869918699186992</v>
      </c>
      <c r="O298" s="62">
        <v>5.1573373676248107</v>
      </c>
      <c r="P298" s="6">
        <v>12601.417799999999</v>
      </c>
      <c r="Q298" s="61">
        <v>0.10510459801081166</v>
      </c>
      <c r="R298" s="6">
        <v>3698.0178000000101</v>
      </c>
      <c r="S298" s="61">
        <v>3.0844043144560067E-2</v>
      </c>
    </row>
    <row r="299" spans="1:19" x14ac:dyDescent="0.25">
      <c r="A299">
        <v>2022</v>
      </c>
      <c r="B299">
        <v>623122</v>
      </c>
      <c r="C299" t="s">
        <v>174</v>
      </c>
      <c r="D299" t="s">
        <v>430</v>
      </c>
      <c r="E299" t="s">
        <v>518</v>
      </c>
      <c r="F299" t="s">
        <v>430</v>
      </c>
      <c r="G299" t="s">
        <v>15</v>
      </c>
      <c r="H299" t="s">
        <v>16</v>
      </c>
      <c r="I299" s="23">
        <v>4</v>
      </c>
      <c r="J299" s="23">
        <v>6</v>
      </c>
      <c r="K299" s="23">
        <v>8</v>
      </c>
      <c r="L299" s="1">
        <v>179.136</v>
      </c>
      <c r="M299" s="1">
        <v>44.783999999999999</v>
      </c>
      <c r="N299" s="62">
        <v>1.5</v>
      </c>
      <c r="O299" s="62">
        <v>1.3333333333333333</v>
      </c>
      <c r="P299" s="6">
        <v>63.436</v>
      </c>
      <c r="Q299" s="61">
        <v>0.35412200785995002</v>
      </c>
      <c r="R299" s="6">
        <v>-75.763999999999996</v>
      </c>
      <c r="S299" s="61">
        <v>-0.42294122901036085</v>
      </c>
    </row>
    <row r="300" spans="1:19" x14ac:dyDescent="0.25">
      <c r="A300">
        <v>2022</v>
      </c>
      <c r="B300">
        <v>623397</v>
      </c>
      <c r="C300" t="s">
        <v>167</v>
      </c>
      <c r="D300" t="s">
        <v>430</v>
      </c>
      <c r="E300" t="s">
        <v>492</v>
      </c>
      <c r="F300" t="s">
        <v>433</v>
      </c>
      <c r="G300" t="s">
        <v>4</v>
      </c>
      <c r="H300" t="s">
        <v>10</v>
      </c>
      <c r="I300" s="23">
        <v>172</v>
      </c>
      <c r="J300" s="23">
        <v>990</v>
      </c>
      <c r="K300" s="23">
        <v>4068</v>
      </c>
      <c r="L300" s="1">
        <v>155773.35800000001</v>
      </c>
      <c r="M300" s="1">
        <v>905.65905813953498</v>
      </c>
      <c r="N300" s="62">
        <v>5.7558139534883717</v>
      </c>
      <c r="O300" s="62">
        <v>4.1090909090909093</v>
      </c>
      <c r="P300" s="6">
        <v>35669.158000000003</v>
      </c>
      <c r="Q300" s="61">
        <v>0.22898112012196592</v>
      </c>
      <c r="R300" s="6">
        <v>28829.157999999999</v>
      </c>
      <c r="S300" s="61">
        <v>0.185071172440155</v>
      </c>
    </row>
    <row r="301" spans="1:19" x14ac:dyDescent="0.25">
      <c r="A301">
        <v>2022</v>
      </c>
      <c r="B301">
        <v>623397</v>
      </c>
      <c r="C301" t="s">
        <v>167</v>
      </c>
      <c r="D301" t="s">
        <v>432</v>
      </c>
      <c r="E301" t="s">
        <v>498</v>
      </c>
      <c r="F301" t="s">
        <v>433</v>
      </c>
      <c r="G301" t="s">
        <v>4</v>
      </c>
      <c r="H301" t="s">
        <v>16</v>
      </c>
      <c r="I301" s="23">
        <v>15</v>
      </c>
      <c r="J301" s="23">
        <v>40</v>
      </c>
      <c r="K301" s="23">
        <v>77</v>
      </c>
      <c r="L301" s="1">
        <v>3658.9994999999999</v>
      </c>
      <c r="M301" s="1">
        <v>243.9333</v>
      </c>
      <c r="N301" s="62">
        <v>2.6666666666666665</v>
      </c>
      <c r="O301" s="62">
        <v>1.925</v>
      </c>
      <c r="P301" s="6">
        <v>630.99950000000001</v>
      </c>
      <c r="Q301" s="61">
        <v>0.17245137639401154</v>
      </c>
      <c r="R301" s="6">
        <v>171.49950000000001</v>
      </c>
      <c r="S301" s="61">
        <v>4.6870599463049945E-2</v>
      </c>
    </row>
    <row r="302" spans="1:19" x14ac:dyDescent="0.25">
      <c r="A302">
        <v>2022</v>
      </c>
      <c r="B302">
        <v>623397</v>
      </c>
      <c r="C302" t="s">
        <v>167</v>
      </c>
      <c r="D302" t="s">
        <v>433</v>
      </c>
      <c r="E302" t="s">
        <v>502</v>
      </c>
      <c r="F302" t="s">
        <v>433</v>
      </c>
      <c r="G302" t="s">
        <v>4</v>
      </c>
      <c r="H302" t="s">
        <v>5</v>
      </c>
      <c r="I302" s="23">
        <v>92</v>
      </c>
      <c r="J302" s="23">
        <v>128</v>
      </c>
      <c r="K302" s="23">
        <v>608</v>
      </c>
      <c r="L302" s="1">
        <v>22516.598000000002</v>
      </c>
      <c r="M302" s="1">
        <v>244.74563043478264</v>
      </c>
      <c r="N302" s="62">
        <v>1.3913043478260869</v>
      </c>
      <c r="O302" s="62">
        <v>4.75</v>
      </c>
      <c r="P302" s="6">
        <v>5299.0479999999998</v>
      </c>
      <c r="Q302" s="61">
        <v>0.23533963700910765</v>
      </c>
      <c r="R302" s="6">
        <v>2306.248</v>
      </c>
      <c r="S302" s="61">
        <v>0.10242435380335874</v>
      </c>
    </row>
    <row r="303" spans="1:19" x14ac:dyDescent="0.25">
      <c r="A303">
        <v>2022</v>
      </c>
      <c r="B303">
        <v>626603</v>
      </c>
      <c r="C303" t="s">
        <v>409</v>
      </c>
      <c r="D303" t="s">
        <v>431</v>
      </c>
      <c r="E303" t="s">
        <v>515</v>
      </c>
      <c r="F303" t="s">
        <v>431</v>
      </c>
      <c r="G303" t="s">
        <v>15</v>
      </c>
      <c r="H303" t="s">
        <v>16</v>
      </c>
      <c r="I303" s="23">
        <v>28</v>
      </c>
      <c r="J303" s="23">
        <v>37</v>
      </c>
      <c r="K303" s="23">
        <v>91</v>
      </c>
      <c r="L303" s="1">
        <v>4620.8720000000003</v>
      </c>
      <c r="M303" s="1">
        <v>165.03114285714287</v>
      </c>
      <c r="N303" s="62">
        <v>1.3214285714285714</v>
      </c>
      <c r="O303" s="62">
        <v>2.4594594594594597</v>
      </c>
      <c r="P303" s="6">
        <v>1842.172</v>
      </c>
      <c r="Q303" s="61">
        <v>0.39866328260120598</v>
      </c>
      <c r="R303" s="6">
        <v>933.47199999999998</v>
      </c>
      <c r="S303" s="61">
        <v>0.20201208776179039</v>
      </c>
    </row>
    <row r="304" spans="1:19" x14ac:dyDescent="0.25">
      <c r="A304">
        <v>2022</v>
      </c>
      <c r="B304">
        <v>629125</v>
      </c>
      <c r="C304" t="s">
        <v>327</v>
      </c>
      <c r="D304" t="s">
        <v>433</v>
      </c>
      <c r="E304" t="s">
        <v>502</v>
      </c>
      <c r="F304" t="s">
        <v>433</v>
      </c>
      <c r="G304" t="s">
        <v>15</v>
      </c>
      <c r="H304" t="s">
        <v>16</v>
      </c>
      <c r="I304" s="23">
        <v>11</v>
      </c>
      <c r="J304" s="23">
        <v>26</v>
      </c>
      <c r="K304" s="23">
        <v>75</v>
      </c>
      <c r="L304" s="1">
        <v>3423.66</v>
      </c>
      <c r="M304" s="1">
        <v>311.24181818181819</v>
      </c>
      <c r="N304" s="62">
        <v>2.3636363636363638</v>
      </c>
      <c r="O304" s="62">
        <v>2.8846153846153846</v>
      </c>
      <c r="P304" s="6">
        <v>570.61</v>
      </c>
      <c r="Q304" s="61">
        <v>0.16666666666666669</v>
      </c>
      <c r="R304" s="6">
        <v>201.01</v>
      </c>
      <c r="S304" s="61">
        <v>5.871202163766262E-2</v>
      </c>
    </row>
    <row r="305" spans="1:19" x14ac:dyDescent="0.25">
      <c r="A305">
        <v>2022</v>
      </c>
      <c r="B305">
        <v>629321</v>
      </c>
      <c r="C305" t="s">
        <v>175</v>
      </c>
      <c r="D305" t="s">
        <v>431</v>
      </c>
      <c r="E305" t="s">
        <v>535</v>
      </c>
      <c r="F305" t="s">
        <v>431</v>
      </c>
      <c r="G305" t="s">
        <v>15</v>
      </c>
      <c r="H305" t="s">
        <v>5</v>
      </c>
      <c r="I305" s="23">
        <v>111</v>
      </c>
      <c r="J305" s="23">
        <v>417</v>
      </c>
      <c r="K305" s="23">
        <v>1174</v>
      </c>
      <c r="L305" s="1">
        <v>48521.381999999998</v>
      </c>
      <c r="M305" s="1">
        <v>437.12956756756756</v>
      </c>
      <c r="N305" s="62">
        <v>3.7567567567567566</v>
      </c>
      <c r="O305" s="62">
        <v>2.8153477218225418</v>
      </c>
      <c r="P305" s="6">
        <v>12633.732</v>
      </c>
      <c r="Q305" s="61">
        <v>0.26037452931575611</v>
      </c>
      <c r="R305" s="6">
        <v>8738.4320000000007</v>
      </c>
      <c r="S305" s="61">
        <v>0.18009445815042946</v>
      </c>
    </row>
    <row r="306" spans="1:19" x14ac:dyDescent="0.25">
      <c r="A306">
        <v>2022</v>
      </c>
      <c r="B306">
        <v>633660</v>
      </c>
      <c r="C306" t="s">
        <v>176</v>
      </c>
      <c r="D306" t="s">
        <v>432</v>
      </c>
      <c r="E306" t="s">
        <v>500</v>
      </c>
      <c r="F306" t="s">
        <v>432</v>
      </c>
      <c r="G306" t="s">
        <v>15</v>
      </c>
      <c r="H306" t="s">
        <v>5</v>
      </c>
      <c r="I306" s="23">
        <v>88</v>
      </c>
      <c r="J306" s="23">
        <v>274</v>
      </c>
      <c r="K306" s="23">
        <v>728</v>
      </c>
      <c r="L306" s="1">
        <v>25170.432000000001</v>
      </c>
      <c r="M306" s="1">
        <v>286.02763636363636</v>
      </c>
      <c r="N306" s="62">
        <v>3.1136363636363638</v>
      </c>
      <c r="O306" s="62">
        <v>2.6569343065693429</v>
      </c>
      <c r="P306" s="6">
        <v>3133.4319999999998</v>
      </c>
      <c r="Q306" s="61">
        <v>0.12448860631394804</v>
      </c>
      <c r="R306" s="6">
        <v>400.431999999997</v>
      </c>
      <c r="S306" s="61">
        <v>1.5908825084924923E-2</v>
      </c>
    </row>
    <row r="307" spans="1:19" x14ac:dyDescent="0.25">
      <c r="A307">
        <v>2022</v>
      </c>
      <c r="B307">
        <v>634254</v>
      </c>
      <c r="C307" t="s">
        <v>381</v>
      </c>
      <c r="D307" t="s">
        <v>434</v>
      </c>
      <c r="E307" t="s">
        <v>508</v>
      </c>
      <c r="F307" t="s">
        <v>434</v>
      </c>
      <c r="G307" t="s">
        <v>15</v>
      </c>
      <c r="H307" t="s">
        <v>5</v>
      </c>
      <c r="I307" s="23">
        <v>84</v>
      </c>
      <c r="J307" s="23">
        <v>272</v>
      </c>
      <c r="K307" s="23">
        <v>1005</v>
      </c>
      <c r="L307" s="1">
        <v>37647.300000000003</v>
      </c>
      <c r="M307" s="1">
        <v>448.18214285714288</v>
      </c>
      <c r="N307" s="62">
        <v>3.2380952380952381</v>
      </c>
      <c r="O307" s="62">
        <v>3.6948529411764706</v>
      </c>
      <c r="P307" s="6">
        <v>6274.55</v>
      </c>
      <c r="Q307" s="61">
        <v>0.16666666666666666</v>
      </c>
      <c r="R307" s="6">
        <v>3291.75</v>
      </c>
      <c r="S307" s="61">
        <v>8.7436549234606462E-2</v>
      </c>
    </row>
    <row r="308" spans="1:19" x14ac:dyDescent="0.25">
      <c r="A308">
        <v>2022</v>
      </c>
      <c r="B308">
        <v>635306</v>
      </c>
      <c r="C308" t="s">
        <v>177</v>
      </c>
      <c r="D308" t="s">
        <v>435</v>
      </c>
      <c r="E308" t="s">
        <v>525</v>
      </c>
      <c r="F308" t="s">
        <v>435</v>
      </c>
      <c r="G308" t="s">
        <v>15</v>
      </c>
      <c r="H308" t="s">
        <v>16</v>
      </c>
      <c r="I308" s="23">
        <v>26</v>
      </c>
      <c r="J308" s="23">
        <v>68</v>
      </c>
      <c r="K308" s="23">
        <v>167</v>
      </c>
      <c r="L308" s="1">
        <v>9761.0640000000003</v>
      </c>
      <c r="M308" s="1">
        <v>375.42553846153845</v>
      </c>
      <c r="N308" s="62">
        <v>2.6153846153846154</v>
      </c>
      <c r="O308" s="62">
        <v>2.4558823529411766</v>
      </c>
      <c r="P308" s="6">
        <v>3247.614</v>
      </c>
      <c r="Q308" s="61">
        <v>0.33271106510519755</v>
      </c>
      <c r="R308" s="6">
        <v>2253.8539999999998</v>
      </c>
      <c r="S308" s="61">
        <v>0.23090249177753569</v>
      </c>
    </row>
    <row r="309" spans="1:19" x14ac:dyDescent="0.25">
      <c r="A309">
        <v>2022</v>
      </c>
      <c r="B309">
        <v>636281</v>
      </c>
      <c r="C309" t="s">
        <v>178</v>
      </c>
      <c r="D309" t="s">
        <v>431</v>
      </c>
      <c r="E309" t="s">
        <v>501</v>
      </c>
      <c r="F309" t="s">
        <v>431</v>
      </c>
      <c r="G309" t="s">
        <v>4</v>
      </c>
      <c r="H309" t="s">
        <v>5</v>
      </c>
      <c r="I309" s="23">
        <v>53</v>
      </c>
      <c r="J309" s="23">
        <v>148</v>
      </c>
      <c r="K309" s="23">
        <v>556</v>
      </c>
      <c r="L309" s="1">
        <v>26731.207999999999</v>
      </c>
      <c r="M309" s="1">
        <v>504.36241509433961</v>
      </c>
      <c r="N309" s="62">
        <v>2.7924528301886791</v>
      </c>
      <c r="O309" s="62">
        <v>3.7567567567567566</v>
      </c>
      <c r="P309" s="6">
        <v>7363.4579999999996</v>
      </c>
      <c r="Q309" s="61">
        <v>0.27546297196894359</v>
      </c>
      <c r="R309" s="6">
        <v>5559.8580000000002</v>
      </c>
      <c r="S309" s="61">
        <v>0.20799127372021498</v>
      </c>
    </row>
    <row r="310" spans="1:19" x14ac:dyDescent="0.25">
      <c r="A310">
        <v>2022</v>
      </c>
      <c r="B310">
        <v>636281</v>
      </c>
      <c r="C310" t="s">
        <v>178</v>
      </c>
      <c r="D310" t="s">
        <v>430</v>
      </c>
      <c r="E310" t="s">
        <v>518</v>
      </c>
      <c r="F310" t="s">
        <v>431</v>
      </c>
      <c r="G310" t="s">
        <v>4</v>
      </c>
      <c r="H310" t="s">
        <v>16</v>
      </c>
      <c r="I310" s="23">
        <v>36</v>
      </c>
      <c r="J310" s="23">
        <v>54</v>
      </c>
      <c r="K310" s="23">
        <v>99</v>
      </c>
      <c r="L310" s="1">
        <v>3180.107</v>
      </c>
      <c r="M310" s="1">
        <v>88.336305555555555</v>
      </c>
      <c r="N310" s="62">
        <v>1.5</v>
      </c>
      <c r="O310" s="62">
        <v>1.8333333333333333</v>
      </c>
      <c r="P310" s="6">
        <v>983.85699999999895</v>
      </c>
      <c r="Q310" s="61">
        <v>0.3093785838023686</v>
      </c>
      <c r="R310" s="6">
        <v>-268.94300000000101</v>
      </c>
      <c r="S310" s="61">
        <v>-8.4570424831617613E-2</v>
      </c>
    </row>
    <row r="311" spans="1:19" x14ac:dyDescent="0.25">
      <c r="A311">
        <v>2022</v>
      </c>
      <c r="B311">
        <v>642012</v>
      </c>
      <c r="C311" t="s">
        <v>222</v>
      </c>
      <c r="D311" t="s">
        <v>430</v>
      </c>
      <c r="E311" t="s">
        <v>514</v>
      </c>
      <c r="F311" t="s">
        <v>432</v>
      </c>
      <c r="G311" t="s">
        <v>4</v>
      </c>
      <c r="H311" t="s">
        <v>10</v>
      </c>
      <c r="I311" s="23">
        <v>167</v>
      </c>
      <c r="J311" s="23">
        <v>673</v>
      </c>
      <c r="K311" s="23">
        <v>4927</v>
      </c>
      <c r="L311" s="1">
        <v>168629.31</v>
      </c>
      <c r="M311" s="1">
        <v>1009.7563473053892</v>
      </c>
      <c r="N311" s="62">
        <v>4.0299401197604787</v>
      </c>
      <c r="O311" s="62">
        <v>7.3209509658246654</v>
      </c>
      <c r="P311" s="6">
        <v>12491.06</v>
      </c>
      <c r="Q311" s="61">
        <v>7.407407407407407E-2</v>
      </c>
      <c r="R311" s="6">
        <v>6188.6600000000199</v>
      </c>
      <c r="S311" s="61">
        <v>3.6699788429425582E-2</v>
      </c>
    </row>
    <row r="312" spans="1:19" x14ac:dyDescent="0.25">
      <c r="A312">
        <v>2022</v>
      </c>
      <c r="B312">
        <v>642012</v>
      </c>
      <c r="C312" t="s">
        <v>222</v>
      </c>
      <c r="D312" t="s">
        <v>432</v>
      </c>
      <c r="E312" t="s">
        <v>500</v>
      </c>
      <c r="F312" t="s">
        <v>432</v>
      </c>
      <c r="G312" t="s">
        <v>4</v>
      </c>
      <c r="H312" t="s">
        <v>5</v>
      </c>
      <c r="I312" s="23">
        <v>52</v>
      </c>
      <c r="J312" s="23">
        <v>216</v>
      </c>
      <c r="K312" s="23">
        <v>797</v>
      </c>
      <c r="L312" s="1">
        <v>24114.401999999998</v>
      </c>
      <c r="M312" s="1">
        <v>463.73849999999999</v>
      </c>
      <c r="N312" s="62">
        <v>4.1538461538461542</v>
      </c>
      <c r="O312" s="62">
        <v>3.6898148148148149</v>
      </c>
      <c r="P312" s="6">
        <v>1786.252</v>
      </c>
      <c r="Q312" s="61">
        <v>7.4074074074074084E-2</v>
      </c>
      <c r="R312" s="6">
        <v>118.75200000000299</v>
      </c>
      <c r="S312" s="61">
        <v>4.9245260156151917E-3</v>
      </c>
    </row>
    <row r="313" spans="1:19" x14ac:dyDescent="0.25">
      <c r="A313">
        <v>2022</v>
      </c>
      <c r="B313">
        <v>648045</v>
      </c>
      <c r="C313" t="s">
        <v>184</v>
      </c>
      <c r="D313" t="s">
        <v>431</v>
      </c>
      <c r="E313" t="s">
        <v>515</v>
      </c>
      <c r="F313" t="s">
        <v>433</v>
      </c>
      <c r="G313" t="s">
        <v>4</v>
      </c>
      <c r="H313" t="s">
        <v>16</v>
      </c>
      <c r="I313" s="23">
        <v>5</v>
      </c>
      <c r="J313" s="23">
        <v>13</v>
      </c>
      <c r="K313" s="23">
        <v>31</v>
      </c>
      <c r="L313" s="1">
        <v>1174.952</v>
      </c>
      <c r="M313" s="1">
        <v>234.99039999999999</v>
      </c>
      <c r="N313" s="62">
        <v>2.6</v>
      </c>
      <c r="O313" s="62">
        <v>2.3846153846153846</v>
      </c>
      <c r="P313" s="6">
        <v>488.452</v>
      </c>
      <c r="Q313" s="61">
        <v>0.41572081242467779</v>
      </c>
      <c r="R313" s="6">
        <v>319.15199999999999</v>
      </c>
      <c r="S313" s="61">
        <v>0.27162981977136086</v>
      </c>
    </row>
    <row r="314" spans="1:19" x14ac:dyDescent="0.25">
      <c r="A314">
        <v>2022</v>
      </c>
      <c r="B314">
        <v>648045</v>
      </c>
      <c r="C314" t="s">
        <v>184</v>
      </c>
      <c r="D314" t="s">
        <v>432</v>
      </c>
      <c r="E314" t="s">
        <v>500</v>
      </c>
      <c r="F314" t="s">
        <v>433</v>
      </c>
      <c r="G314" t="s">
        <v>4</v>
      </c>
      <c r="H314" t="s">
        <v>5</v>
      </c>
      <c r="I314" s="23">
        <v>68</v>
      </c>
      <c r="J314" s="23">
        <v>245</v>
      </c>
      <c r="K314" s="23">
        <v>1155</v>
      </c>
      <c r="L314" s="1">
        <v>57151.56</v>
      </c>
      <c r="M314" s="1">
        <v>840.46411764705874</v>
      </c>
      <c r="N314" s="62">
        <v>3.6029411764705883</v>
      </c>
      <c r="O314" s="62">
        <v>4.7142857142857144</v>
      </c>
      <c r="P314" s="6">
        <v>20668.009999999998</v>
      </c>
      <c r="Q314" s="61">
        <v>0.36163509797457843</v>
      </c>
      <c r="R314" s="6">
        <v>18519.509999999998</v>
      </c>
      <c r="S314" s="61">
        <v>0.32404207339222235</v>
      </c>
    </row>
    <row r="315" spans="1:19" x14ac:dyDescent="0.25">
      <c r="A315">
        <v>2022</v>
      </c>
      <c r="B315">
        <v>648045</v>
      </c>
      <c r="C315" t="s">
        <v>184</v>
      </c>
      <c r="D315" t="s">
        <v>433</v>
      </c>
      <c r="E315" t="s">
        <v>519</v>
      </c>
      <c r="F315" t="s">
        <v>433</v>
      </c>
      <c r="G315" t="s">
        <v>4</v>
      </c>
      <c r="H315" t="s">
        <v>16</v>
      </c>
      <c r="I315" s="23">
        <v>6</v>
      </c>
      <c r="J315" s="23">
        <v>7</v>
      </c>
      <c r="K315" s="23">
        <v>25</v>
      </c>
      <c r="L315" s="1">
        <v>1371.8</v>
      </c>
      <c r="M315" s="1">
        <v>228.63333333333333</v>
      </c>
      <c r="N315" s="62">
        <v>1.1666666666666667</v>
      </c>
      <c r="O315" s="62">
        <v>3.5714285714285716</v>
      </c>
      <c r="P315" s="6">
        <v>567.20000000000005</v>
      </c>
      <c r="Q315" s="61">
        <v>0.41347135150896636</v>
      </c>
      <c r="R315" s="6">
        <v>373.5</v>
      </c>
      <c r="S315" s="61">
        <v>0.27227001020556935</v>
      </c>
    </row>
    <row r="316" spans="1:19" x14ac:dyDescent="0.25">
      <c r="A316">
        <v>2022</v>
      </c>
      <c r="B316">
        <v>650314</v>
      </c>
      <c r="C316" t="s">
        <v>185</v>
      </c>
      <c r="D316" t="s">
        <v>432</v>
      </c>
      <c r="E316" t="s">
        <v>498</v>
      </c>
      <c r="F316" t="s">
        <v>432</v>
      </c>
      <c r="G316" t="s">
        <v>15</v>
      </c>
      <c r="H316" t="s">
        <v>5</v>
      </c>
      <c r="I316" s="23">
        <v>46</v>
      </c>
      <c r="J316" s="23">
        <v>88</v>
      </c>
      <c r="K316" s="23">
        <v>359</v>
      </c>
      <c r="L316" s="1">
        <v>15246.727999999999</v>
      </c>
      <c r="M316" s="1">
        <v>331.45060869565214</v>
      </c>
      <c r="N316" s="62">
        <v>1.9130434782608696</v>
      </c>
      <c r="O316" s="62">
        <v>4.0795454545454541</v>
      </c>
      <c r="P316" s="6">
        <v>5237.8779999999997</v>
      </c>
      <c r="Q316" s="61">
        <v>0.34354111911749197</v>
      </c>
      <c r="R316" s="6">
        <v>3862.3780000000002</v>
      </c>
      <c r="S316" s="61">
        <v>0.25332504128098832</v>
      </c>
    </row>
    <row r="317" spans="1:19" x14ac:dyDescent="0.25">
      <c r="A317">
        <v>2022</v>
      </c>
      <c r="B317">
        <v>650722</v>
      </c>
      <c r="C317" t="s">
        <v>186</v>
      </c>
      <c r="D317" t="s">
        <v>434</v>
      </c>
      <c r="E317" t="s">
        <v>499</v>
      </c>
      <c r="F317" t="s">
        <v>434</v>
      </c>
      <c r="G317" t="s">
        <v>15</v>
      </c>
      <c r="H317" t="s">
        <v>16</v>
      </c>
      <c r="I317" s="23">
        <v>13</v>
      </c>
      <c r="J317" s="23">
        <v>55</v>
      </c>
      <c r="K317" s="23">
        <v>91</v>
      </c>
      <c r="L317" s="1">
        <v>5085.4247999999998</v>
      </c>
      <c r="M317" s="1">
        <v>391.18652307692304</v>
      </c>
      <c r="N317" s="62">
        <v>4.2307692307692308</v>
      </c>
      <c r="O317" s="62">
        <v>1.6545454545454545</v>
      </c>
      <c r="P317" s="6">
        <v>1327.9248</v>
      </c>
      <c r="Q317" s="61">
        <v>0.26112367250027962</v>
      </c>
      <c r="R317" s="6">
        <v>853.07479999999998</v>
      </c>
      <c r="S317" s="61">
        <v>0.16774897546415396</v>
      </c>
    </row>
    <row r="318" spans="1:19" x14ac:dyDescent="0.25">
      <c r="A318">
        <v>2022</v>
      </c>
      <c r="B318">
        <v>652151</v>
      </c>
      <c r="C318" t="s">
        <v>240</v>
      </c>
      <c r="D318" t="s">
        <v>430</v>
      </c>
      <c r="E318" t="s">
        <v>518</v>
      </c>
      <c r="F318" t="s">
        <v>432</v>
      </c>
      <c r="G318" t="s">
        <v>4</v>
      </c>
      <c r="H318" t="s">
        <v>16</v>
      </c>
      <c r="I318" s="23">
        <v>46</v>
      </c>
      <c r="J318" s="23">
        <v>94</v>
      </c>
      <c r="K318" s="23">
        <v>291</v>
      </c>
      <c r="L318" s="1">
        <v>8936.9994999999999</v>
      </c>
      <c r="M318" s="1">
        <v>194.28259782608694</v>
      </c>
      <c r="N318" s="62">
        <v>2.0434782608695654</v>
      </c>
      <c r="O318" s="62">
        <v>3.0957446808510638</v>
      </c>
      <c r="P318" s="6">
        <v>987.44950000000097</v>
      </c>
      <c r="Q318" s="61">
        <v>0.11049004758252487</v>
      </c>
      <c r="R318" s="6">
        <v>-643.35049999999899</v>
      </c>
      <c r="S318" s="61">
        <v>-7.1987304016297521E-2</v>
      </c>
    </row>
    <row r="319" spans="1:19" x14ac:dyDescent="0.25">
      <c r="A319">
        <v>2022</v>
      </c>
      <c r="B319">
        <v>652151</v>
      </c>
      <c r="C319" t="s">
        <v>240</v>
      </c>
      <c r="D319" t="s">
        <v>432</v>
      </c>
      <c r="E319" t="s">
        <v>494</v>
      </c>
      <c r="F319" t="s">
        <v>432</v>
      </c>
      <c r="G319" t="s">
        <v>4</v>
      </c>
      <c r="H319" t="s">
        <v>5</v>
      </c>
      <c r="I319" s="23">
        <v>248</v>
      </c>
      <c r="J319" s="23">
        <v>473</v>
      </c>
      <c r="K319" s="23">
        <v>1534</v>
      </c>
      <c r="L319" s="1">
        <v>54849.113000000099</v>
      </c>
      <c r="M319" s="1">
        <v>221.16577822580686</v>
      </c>
      <c r="N319" s="62">
        <v>1.907258064516129</v>
      </c>
      <c r="O319" s="62">
        <v>3.2431289640591965</v>
      </c>
      <c r="P319" s="6">
        <v>3684.9630000000002</v>
      </c>
      <c r="Q319" s="61">
        <v>6.7183638867596512E-2</v>
      </c>
      <c r="R319" s="6">
        <v>-3730.0369999999998</v>
      </c>
      <c r="S319" s="61">
        <v>-6.800542061637338E-2</v>
      </c>
    </row>
    <row r="320" spans="1:19" x14ac:dyDescent="0.25">
      <c r="A320">
        <v>2022</v>
      </c>
      <c r="B320">
        <v>652151</v>
      </c>
      <c r="C320" t="s">
        <v>240</v>
      </c>
      <c r="D320" t="s">
        <v>433</v>
      </c>
      <c r="E320" t="s">
        <v>503</v>
      </c>
      <c r="F320" t="s">
        <v>432</v>
      </c>
      <c r="G320" t="s">
        <v>4</v>
      </c>
      <c r="H320" t="s">
        <v>5</v>
      </c>
      <c r="I320" s="23">
        <v>44</v>
      </c>
      <c r="J320" s="23">
        <v>129</v>
      </c>
      <c r="K320" s="23">
        <v>626</v>
      </c>
      <c r="L320" s="1">
        <v>20250.857</v>
      </c>
      <c r="M320" s="1">
        <v>460.24675000000002</v>
      </c>
      <c r="N320" s="62">
        <v>2.9318181818181817</v>
      </c>
      <c r="O320" s="62">
        <v>4.8527131782945734</v>
      </c>
      <c r="P320" s="6">
        <v>1149.2570000000001</v>
      </c>
      <c r="Q320" s="61">
        <v>5.675103033911108E-2</v>
      </c>
      <c r="R320" s="6">
        <v>-353.34299999999899</v>
      </c>
      <c r="S320" s="61">
        <v>-1.7448298607807017E-2</v>
      </c>
    </row>
    <row r="321" spans="1:19" x14ac:dyDescent="0.25">
      <c r="A321">
        <v>2022</v>
      </c>
      <c r="B321">
        <v>656457</v>
      </c>
      <c r="C321" t="s">
        <v>187</v>
      </c>
      <c r="D321" t="s">
        <v>434</v>
      </c>
      <c r="E321" t="s">
        <v>508</v>
      </c>
      <c r="F321" t="s">
        <v>434</v>
      </c>
      <c r="G321" t="s">
        <v>15</v>
      </c>
      <c r="H321" t="s">
        <v>16</v>
      </c>
      <c r="I321" s="23">
        <v>19</v>
      </c>
      <c r="J321" s="23">
        <v>47</v>
      </c>
      <c r="K321" s="23">
        <v>164</v>
      </c>
      <c r="L321" s="1">
        <v>6500.58</v>
      </c>
      <c r="M321" s="1">
        <v>342.13578947368421</v>
      </c>
      <c r="N321" s="62">
        <v>2.4736842105263159</v>
      </c>
      <c r="O321" s="62">
        <v>3.4893617021276597</v>
      </c>
      <c r="P321" s="6">
        <v>1083.43</v>
      </c>
      <c r="Q321" s="61">
        <v>0.16666666666666669</v>
      </c>
      <c r="R321" s="6">
        <v>424.83</v>
      </c>
      <c r="S321" s="61">
        <v>6.5352630073008872E-2</v>
      </c>
    </row>
    <row r="322" spans="1:19" x14ac:dyDescent="0.25">
      <c r="A322">
        <v>2022</v>
      </c>
      <c r="B322">
        <v>658048</v>
      </c>
      <c r="C322" t="s">
        <v>386</v>
      </c>
      <c r="D322" t="s">
        <v>431</v>
      </c>
      <c r="E322" t="s">
        <v>524</v>
      </c>
      <c r="F322" t="s">
        <v>431</v>
      </c>
      <c r="G322" t="s">
        <v>15</v>
      </c>
      <c r="H322" t="s">
        <v>16</v>
      </c>
      <c r="I322" s="23">
        <v>12</v>
      </c>
      <c r="J322" s="23">
        <v>28</v>
      </c>
      <c r="K322" s="23">
        <v>106</v>
      </c>
      <c r="L322" s="1">
        <v>4607.9520000000002</v>
      </c>
      <c r="M322" s="1">
        <v>383.99600000000004</v>
      </c>
      <c r="N322" s="62">
        <v>2.3333333333333335</v>
      </c>
      <c r="O322" s="62">
        <v>3.7857142857142856</v>
      </c>
      <c r="P322" s="6">
        <v>1659.6020000000001</v>
      </c>
      <c r="Q322" s="61">
        <v>0.36016043569898298</v>
      </c>
      <c r="R322" s="6">
        <v>1256.8019999999999</v>
      </c>
      <c r="S322" s="61">
        <v>0.27274633069094467</v>
      </c>
    </row>
    <row r="323" spans="1:19" x14ac:dyDescent="0.25">
      <c r="A323">
        <v>2022</v>
      </c>
      <c r="B323">
        <v>659545</v>
      </c>
      <c r="C323" t="s">
        <v>188</v>
      </c>
      <c r="D323" t="s">
        <v>432</v>
      </c>
      <c r="E323" t="s">
        <v>510</v>
      </c>
      <c r="F323" t="s">
        <v>432</v>
      </c>
      <c r="G323" t="s">
        <v>15</v>
      </c>
      <c r="H323" t="s">
        <v>7</v>
      </c>
      <c r="I323" s="23">
        <v>101</v>
      </c>
      <c r="J323" s="23">
        <v>458</v>
      </c>
      <c r="K323" s="23">
        <v>2141</v>
      </c>
      <c r="L323" s="1">
        <v>81192.6976</v>
      </c>
      <c r="M323" s="1">
        <v>803.88809504950495</v>
      </c>
      <c r="N323" s="62">
        <v>4.5346534653465342</v>
      </c>
      <c r="O323" s="62">
        <v>4.6746724890829698</v>
      </c>
      <c r="P323" s="6">
        <v>17332.097600000001</v>
      </c>
      <c r="Q323" s="61">
        <v>0.21346867529131094</v>
      </c>
      <c r="R323" s="6">
        <v>14058.597599999999</v>
      </c>
      <c r="S323" s="61">
        <v>0.17315101007310291</v>
      </c>
    </row>
    <row r="324" spans="1:19" x14ac:dyDescent="0.25">
      <c r="A324">
        <v>2022</v>
      </c>
      <c r="B324">
        <v>661754</v>
      </c>
      <c r="C324" t="s">
        <v>189</v>
      </c>
      <c r="D324" t="s">
        <v>430</v>
      </c>
      <c r="E324" t="s">
        <v>518</v>
      </c>
      <c r="F324" t="s">
        <v>430</v>
      </c>
      <c r="G324" t="s">
        <v>15</v>
      </c>
      <c r="H324" t="s">
        <v>16</v>
      </c>
      <c r="I324" s="23">
        <v>28</v>
      </c>
      <c r="J324" s="23">
        <v>50</v>
      </c>
      <c r="K324" s="23">
        <v>131</v>
      </c>
      <c r="L324" s="1">
        <v>6559.7520000000004</v>
      </c>
      <c r="M324" s="1">
        <v>234.27685714285715</v>
      </c>
      <c r="N324" s="62">
        <v>1.7857142857142858</v>
      </c>
      <c r="O324" s="62">
        <v>2.62</v>
      </c>
      <c r="P324" s="6">
        <v>2315.402</v>
      </c>
      <c r="Q324" s="61">
        <v>0.35297096597554295</v>
      </c>
      <c r="R324" s="6">
        <v>1332.002</v>
      </c>
      <c r="S324" s="61">
        <v>0.20305676190197433</v>
      </c>
    </row>
    <row r="325" spans="1:19" x14ac:dyDescent="0.25">
      <c r="A325">
        <v>2022</v>
      </c>
      <c r="B325">
        <v>665523</v>
      </c>
      <c r="C325" t="s">
        <v>282</v>
      </c>
      <c r="D325" t="s">
        <v>431</v>
      </c>
      <c r="E325" t="s">
        <v>495</v>
      </c>
      <c r="F325" t="s">
        <v>431</v>
      </c>
      <c r="G325" t="s">
        <v>4</v>
      </c>
      <c r="H325" t="s">
        <v>10</v>
      </c>
      <c r="I325" s="23">
        <v>168</v>
      </c>
      <c r="J325" s="23">
        <v>789</v>
      </c>
      <c r="K325" s="23">
        <v>4349</v>
      </c>
      <c r="L325" s="1">
        <v>175831.8315</v>
      </c>
      <c r="M325" s="1">
        <v>1046.6180446428571</v>
      </c>
      <c r="N325" s="62">
        <v>4.6964285714285712</v>
      </c>
      <c r="O325" s="62">
        <v>5.5120405576679339</v>
      </c>
      <c r="P325" s="6">
        <v>36259.0815</v>
      </c>
      <c r="Q325" s="61">
        <v>0.20621454710832607</v>
      </c>
      <c r="R325" s="6">
        <v>30198.5815</v>
      </c>
      <c r="S325" s="61">
        <v>0.1717469541344111</v>
      </c>
    </row>
    <row r="326" spans="1:19" x14ac:dyDescent="0.25">
      <c r="A326">
        <v>2022</v>
      </c>
      <c r="B326">
        <v>665523</v>
      </c>
      <c r="C326" t="s">
        <v>282</v>
      </c>
      <c r="D326" t="s">
        <v>434</v>
      </c>
      <c r="E326" t="s">
        <v>513</v>
      </c>
      <c r="F326" t="s">
        <v>431</v>
      </c>
      <c r="G326" t="s">
        <v>4</v>
      </c>
      <c r="H326" t="s">
        <v>7</v>
      </c>
      <c r="I326" s="23">
        <v>118</v>
      </c>
      <c r="J326" s="23">
        <v>741</v>
      </c>
      <c r="K326" s="23">
        <v>3832</v>
      </c>
      <c r="L326" s="1">
        <v>144082.04199999999</v>
      </c>
      <c r="M326" s="1">
        <v>1221.034254237288</v>
      </c>
      <c r="N326" s="62">
        <v>6.2796610169491522</v>
      </c>
      <c r="O326" s="62">
        <v>5.1713900134952766</v>
      </c>
      <c r="P326" s="6">
        <v>30095.542000000001</v>
      </c>
      <c r="Q326" s="61">
        <v>0.20887781421087859</v>
      </c>
      <c r="R326" s="6">
        <v>25524.241999999998</v>
      </c>
      <c r="S326" s="61">
        <v>0.17715075137538655</v>
      </c>
    </row>
    <row r="327" spans="1:19" x14ac:dyDescent="0.25">
      <c r="A327">
        <v>2022</v>
      </c>
      <c r="B327">
        <v>665540</v>
      </c>
      <c r="C327" t="s">
        <v>190</v>
      </c>
      <c r="D327" t="s">
        <v>430</v>
      </c>
      <c r="E327" t="s">
        <v>518</v>
      </c>
      <c r="F327" t="s">
        <v>430</v>
      </c>
      <c r="G327" t="s">
        <v>15</v>
      </c>
      <c r="H327" t="s">
        <v>16</v>
      </c>
      <c r="I327" s="23">
        <v>36</v>
      </c>
      <c r="J327" s="23">
        <v>45</v>
      </c>
      <c r="K327" s="23">
        <v>135</v>
      </c>
      <c r="L327" s="1">
        <v>6574.12</v>
      </c>
      <c r="M327" s="1">
        <v>182.61444444444444</v>
      </c>
      <c r="N327" s="62">
        <v>1.25</v>
      </c>
      <c r="O327" s="62">
        <v>3</v>
      </c>
      <c r="P327" s="6">
        <v>2436.27</v>
      </c>
      <c r="Q327" s="61">
        <v>0.37058496042055822</v>
      </c>
      <c r="R327" s="6">
        <v>1194.27</v>
      </c>
      <c r="S327" s="61">
        <v>0.18166233655607139</v>
      </c>
    </row>
    <row r="328" spans="1:19" x14ac:dyDescent="0.25">
      <c r="A328">
        <v>2022</v>
      </c>
      <c r="B328">
        <v>667972</v>
      </c>
      <c r="C328" t="s">
        <v>366</v>
      </c>
      <c r="D328" t="s">
        <v>433</v>
      </c>
      <c r="E328" t="s">
        <v>504</v>
      </c>
      <c r="F328" t="s">
        <v>433</v>
      </c>
      <c r="G328" t="s">
        <v>15</v>
      </c>
      <c r="H328" t="s">
        <v>16</v>
      </c>
      <c r="I328" s="23">
        <v>12</v>
      </c>
      <c r="J328" s="23">
        <v>18</v>
      </c>
      <c r="K328" s="23">
        <v>18</v>
      </c>
      <c r="L328" s="1">
        <v>998.25599999999997</v>
      </c>
      <c r="M328" s="1">
        <v>83.188000000000002</v>
      </c>
      <c r="N328" s="62">
        <v>1.5</v>
      </c>
      <c r="O328" s="62">
        <v>1</v>
      </c>
      <c r="P328" s="6">
        <v>343.35599999999999</v>
      </c>
      <c r="Q328" s="61">
        <v>0.34395585901812764</v>
      </c>
      <c r="R328" s="6">
        <v>-48.444000000000003</v>
      </c>
      <c r="S328" s="61">
        <v>-4.8528633937587155E-2</v>
      </c>
    </row>
    <row r="329" spans="1:19" x14ac:dyDescent="0.25">
      <c r="A329">
        <v>2022</v>
      </c>
      <c r="B329">
        <v>668464</v>
      </c>
      <c r="C329" t="s">
        <v>391</v>
      </c>
      <c r="D329" t="s">
        <v>432</v>
      </c>
      <c r="E329" t="s">
        <v>498</v>
      </c>
      <c r="F329" t="s">
        <v>432</v>
      </c>
      <c r="G329" t="s">
        <v>15</v>
      </c>
      <c r="H329" t="s">
        <v>16</v>
      </c>
      <c r="I329" s="23">
        <v>27</v>
      </c>
      <c r="J329" s="23">
        <v>36</v>
      </c>
      <c r="K329" s="23">
        <v>93</v>
      </c>
      <c r="L329" s="1">
        <v>4150.4560000000001</v>
      </c>
      <c r="M329" s="1">
        <v>153.7205925925926</v>
      </c>
      <c r="N329" s="62">
        <v>1.3333333333333333</v>
      </c>
      <c r="O329" s="62">
        <v>2.5833333333333335</v>
      </c>
      <c r="P329" s="6">
        <v>1455.2560000000001</v>
      </c>
      <c r="Q329" s="61">
        <v>0.3506255698169069</v>
      </c>
      <c r="R329" s="6">
        <v>663.25599999999997</v>
      </c>
      <c r="S329" s="61">
        <v>0.15980316379694182</v>
      </c>
    </row>
    <row r="330" spans="1:19" x14ac:dyDescent="0.25">
      <c r="A330">
        <v>2022</v>
      </c>
      <c r="B330">
        <v>673382</v>
      </c>
      <c r="C330" t="s">
        <v>329</v>
      </c>
      <c r="D330" t="s">
        <v>435</v>
      </c>
      <c r="E330" t="s">
        <v>505</v>
      </c>
      <c r="F330" t="s">
        <v>435</v>
      </c>
      <c r="G330" t="s">
        <v>15</v>
      </c>
      <c r="H330" t="s">
        <v>16</v>
      </c>
      <c r="I330" s="23">
        <v>16</v>
      </c>
      <c r="J330" s="23">
        <v>52</v>
      </c>
      <c r="K330" s="23">
        <v>138</v>
      </c>
      <c r="L330" s="1">
        <v>4923.3</v>
      </c>
      <c r="M330" s="1">
        <v>307.70625000000001</v>
      </c>
      <c r="N330" s="62">
        <v>3.25</v>
      </c>
      <c r="O330" s="62">
        <v>2.6538461538461537</v>
      </c>
      <c r="P330" s="6">
        <v>820.55</v>
      </c>
      <c r="Q330" s="61">
        <v>0.16666666666666666</v>
      </c>
      <c r="R330" s="6">
        <v>195.55</v>
      </c>
      <c r="S330" s="61">
        <v>3.971929396949201E-2</v>
      </c>
    </row>
    <row r="331" spans="1:19" x14ac:dyDescent="0.25">
      <c r="A331">
        <v>2022</v>
      </c>
      <c r="B331">
        <v>676623</v>
      </c>
      <c r="C331" t="s">
        <v>281</v>
      </c>
      <c r="D331" t="s">
        <v>430</v>
      </c>
      <c r="E331" t="s">
        <v>507</v>
      </c>
      <c r="F331" t="s">
        <v>430</v>
      </c>
      <c r="G331" t="s">
        <v>4</v>
      </c>
      <c r="H331" t="s">
        <v>7</v>
      </c>
      <c r="I331" s="23">
        <v>226</v>
      </c>
      <c r="J331" s="23">
        <v>419</v>
      </c>
      <c r="K331" s="23">
        <v>2617</v>
      </c>
      <c r="L331" s="1">
        <v>95234.232000000004</v>
      </c>
      <c r="M331" s="1">
        <v>421.39040707964602</v>
      </c>
      <c r="N331" s="62">
        <v>1.8539823008849559</v>
      </c>
      <c r="O331" s="62">
        <v>6.2458233890214796</v>
      </c>
      <c r="P331" s="6">
        <v>11695.432000000001</v>
      </c>
      <c r="Q331" s="61">
        <v>0.12280701754385966</v>
      </c>
      <c r="R331" s="6">
        <v>3737.0320000000102</v>
      </c>
      <c r="S331" s="61">
        <v>3.9240427748711303E-2</v>
      </c>
    </row>
    <row r="332" spans="1:19" x14ac:dyDescent="0.25">
      <c r="A332">
        <v>2022</v>
      </c>
      <c r="B332">
        <v>676623</v>
      </c>
      <c r="C332" t="s">
        <v>281</v>
      </c>
      <c r="D332" t="s">
        <v>432</v>
      </c>
      <c r="E332" t="s">
        <v>498</v>
      </c>
      <c r="F332" t="s">
        <v>430</v>
      </c>
      <c r="G332" t="s">
        <v>4</v>
      </c>
      <c r="H332" t="s">
        <v>16</v>
      </c>
      <c r="I332" s="23">
        <v>63</v>
      </c>
      <c r="J332" s="23">
        <v>105</v>
      </c>
      <c r="K332" s="23">
        <v>399</v>
      </c>
      <c r="L332" s="1">
        <v>14277.189</v>
      </c>
      <c r="M332" s="1">
        <v>226.62204761904763</v>
      </c>
      <c r="N332" s="62">
        <v>1.6666666666666667</v>
      </c>
      <c r="O332" s="62">
        <v>3.8</v>
      </c>
      <c r="P332" s="6">
        <v>1753.3389999999999</v>
      </c>
      <c r="Q332" s="61">
        <v>0.12280701754385964</v>
      </c>
      <c r="R332" s="6">
        <v>-115.160999999998</v>
      </c>
      <c r="S332" s="61">
        <v>-8.0660835967078671E-3</v>
      </c>
    </row>
    <row r="333" spans="1:19" x14ac:dyDescent="0.25">
      <c r="A333">
        <v>2022</v>
      </c>
      <c r="B333">
        <v>676623</v>
      </c>
      <c r="C333" t="s">
        <v>281</v>
      </c>
      <c r="D333" t="s">
        <v>433</v>
      </c>
      <c r="E333" t="s">
        <v>503</v>
      </c>
      <c r="F333" t="s">
        <v>430</v>
      </c>
      <c r="G333" t="s">
        <v>4</v>
      </c>
      <c r="H333" t="s">
        <v>5</v>
      </c>
      <c r="I333" s="23">
        <v>70</v>
      </c>
      <c r="J333" s="23">
        <v>283</v>
      </c>
      <c r="K333" s="23">
        <v>1385</v>
      </c>
      <c r="L333" s="1">
        <v>48216.87</v>
      </c>
      <c r="M333" s="1">
        <v>688.81242857142865</v>
      </c>
      <c r="N333" s="62">
        <v>4.0428571428571427</v>
      </c>
      <c r="O333" s="62">
        <v>4.8939929328621909</v>
      </c>
      <c r="P333" s="6">
        <v>5921.3700000000099</v>
      </c>
      <c r="Q333" s="61">
        <v>0.12280701754385985</v>
      </c>
      <c r="R333" s="6">
        <v>3443.37</v>
      </c>
      <c r="S333" s="61">
        <v>7.1414216642432402E-2</v>
      </c>
    </row>
    <row r="334" spans="1:19" x14ac:dyDescent="0.25">
      <c r="A334">
        <v>2022</v>
      </c>
      <c r="B334">
        <v>678432</v>
      </c>
      <c r="C334" t="s">
        <v>331</v>
      </c>
      <c r="D334" t="s">
        <v>434</v>
      </c>
      <c r="E334" t="s">
        <v>513</v>
      </c>
      <c r="F334" t="s">
        <v>434</v>
      </c>
      <c r="G334" t="s">
        <v>15</v>
      </c>
      <c r="H334" t="s">
        <v>5</v>
      </c>
      <c r="I334" s="23">
        <v>246</v>
      </c>
      <c r="J334" s="23">
        <v>336</v>
      </c>
      <c r="K334" s="23">
        <v>1532</v>
      </c>
      <c r="L334" s="1">
        <v>56613.767999999996</v>
      </c>
      <c r="M334" s="1">
        <v>230.1372682926829</v>
      </c>
      <c r="N334" s="62">
        <v>1.3658536585365855</v>
      </c>
      <c r="O334" s="62">
        <v>4.5595238095238093</v>
      </c>
      <c r="P334" s="6">
        <v>6952.5680000000102</v>
      </c>
      <c r="Q334" s="61">
        <v>0.12280701754385984</v>
      </c>
      <c r="R334" s="6">
        <v>-1289.0319999999899</v>
      </c>
      <c r="S334" s="61">
        <v>-2.2768878411343157E-2</v>
      </c>
    </row>
    <row r="335" spans="1:19" x14ac:dyDescent="0.25">
      <c r="A335">
        <v>2022</v>
      </c>
      <c r="B335">
        <v>687380</v>
      </c>
      <c r="C335" t="s">
        <v>438</v>
      </c>
      <c r="D335" t="s">
        <v>435</v>
      </c>
      <c r="E335" t="s">
        <v>525</v>
      </c>
      <c r="F335" t="s">
        <v>435</v>
      </c>
      <c r="G335" t="s">
        <v>15</v>
      </c>
      <c r="H335" t="s">
        <v>16</v>
      </c>
      <c r="I335" s="23">
        <v>8</v>
      </c>
      <c r="J335" s="23">
        <v>10</v>
      </c>
      <c r="K335" s="23">
        <v>92</v>
      </c>
      <c r="L335" s="1">
        <v>5294.4639999999999</v>
      </c>
      <c r="M335" s="1">
        <v>661.80799999999999</v>
      </c>
      <c r="N335" s="62">
        <v>1.25</v>
      </c>
      <c r="O335" s="62">
        <v>9.1999999999999993</v>
      </c>
      <c r="P335" s="6">
        <v>2253.364</v>
      </c>
      <c r="Q335" s="61">
        <v>0.42560757802867299</v>
      </c>
      <c r="R335" s="6">
        <v>1960.864</v>
      </c>
      <c r="S335" s="61">
        <v>0.37036119236999254</v>
      </c>
    </row>
    <row r="336" spans="1:19" x14ac:dyDescent="0.25">
      <c r="A336">
        <v>2022</v>
      </c>
      <c r="B336">
        <v>688075</v>
      </c>
      <c r="C336" t="s">
        <v>191</v>
      </c>
      <c r="D336" t="s">
        <v>432</v>
      </c>
      <c r="E336" t="s">
        <v>510</v>
      </c>
      <c r="F336" t="s">
        <v>432</v>
      </c>
      <c r="G336" t="s">
        <v>15</v>
      </c>
      <c r="H336" t="s">
        <v>16</v>
      </c>
      <c r="I336" s="23">
        <v>39</v>
      </c>
      <c r="J336" s="23">
        <v>48</v>
      </c>
      <c r="K336" s="23">
        <v>175</v>
      </c>
      <c r="L336" s="1">
        <v>9645.1149999999998</v>
      </c>
      <c r="M336" s="1">
        <v>247.31064102564102</v>
      </c>
      <c r="N336" s="62">
        <v>1.2307692307692308</v>
      </c>
      <c r="O336" s="62">
        <v>3.6458333333333335</v>
      </c>
      <c r="P336" s="6">
        <v>3943.3150000000001</v>
      </c>
      <c r="Q336" s="61">
        <v>0.40884064109137114</v>
      </c>
      <c r="R336" s="6">
        <v>2803.3150000000001</v>
      </c>
      <c r="S336" s="61">
        <v>0.29064609390349416</v>
      </c>
    </row>
    <row r="337" spans="1:19" x14ac:dyDescent="0.25">
      <c r="A337">
        <v>2022</v>
      </c>
      <c r="B337">
        <v>688564</v>
      </c>
      <c r="C337" t="s">
        <v>183</v>
      </c>
      <c r="D337" t="s">
        <v>431</v>
      </c>
      <c r="E337" t="s">
        <v>495</v>
      </c>
      <c r="F337" t="s">
        <v>432</v>
      </c>
      <c r="G337" t="s">
        <v>4</v>
      </c>
      <c r="H337" t="s">
        <v>5</v>
      </c>
      <c r="I337" s="23">
        <v>249</v>
      </c>
      <c r="J337" s="23">
        <v>509</v>
      </c>
      <c r="K337" s="23">
        <v>1428</v>
      </c>
      <c r="L337" s="1">
        <v>57699.332999999999</v>
      </c>
      <c r="M337" s="1">
        <v>231.72422891566265</v>
      </c>
      <c r="N337" s="62">
        <v>2.0441767068273093</v>
      </c>
      <c r="O337" s="62">
        <v>2.8055009823182711</v>
      </c>
      <c r="P337" s="6">
        <v>7085.8830000000098</v>
      </c>
      <c r="Q337" s="61">
        <v>0.12280701754385982</v>
      </c>
      <c r="R337" s="6">
        <v>-1186.4169999999999</v>
      </c>
      <c r="S337" s="61">
        <v>-2.0562057450473473E-2</v>
      </c>
    </row>
    <row r="338" spans="1:19" x14ac:dyDescent="0.25">
      <c r="A338">
        <v>2022</v>
      </c>
      <c r="B338">
        <v>688564</v>
      </c>
      <c r="C338" t="s">
        <v>183</v>
      </c>
      <c r="D338" t="s">
        <v>434</v>
      </c>
      <c r="E338" t="s">
        <v>499</v>
      </c>
      <c r="F338" t="s">
        <v>432</v>
      </c>
      <c r="G338" t="s">
        <v>4</v>
      </c>
      <c r="H338" t="s">
        <v>5</v>
      </c>
      <c r="I338" s="23">
        <v>42</v>
      </c>
      <c r="J338" s="23">
        <v>133</v>
      </c>
      <c r="K338" s="23">
        <v>718</v>
      </c>
      <c r="L338" s="1">
        <v>28966.944</v>
      </c>
      <c r="M338" s="1">
        <v>689.68914285714288</v>
      </c>
      <c r="N338" s="62">
        <v>3.1666666666666665</v>
      </c>
      <c r="O338" s="62">
        <v>5.3984962406015038</v>
      </c>
      <c r="P338" s="6">
        <v>3557.3440000000001</v>
      </c>
      <c r="Q338" s="61">
        <v>0.12280701754385966</v>
      </c>
      <c r="R338" s="6">
        <v>2068.1439999999998</v>
      </c>
      <c r="S338" s="61">
        <v>7.1396692726716351E-2</v>
      </c>
    </row>
    <row r="339" spans="1:19" x14ac:dyDescent="0.25">
      <c r="A339">
        <v>2022</v>
      </c>
      <c r="B339">
        <v>688564</v>
      </c>
      <c r="C339" t="s">
        <v>183</v>
      </c>
      <c r="D339" t="s">
        <v>430</v>
      </c>
      <c r="E339" t="s">
        <v>517</v>
      </c>
      <c r="F339" t="s">
        <v>432</v>
      </c>
      <c r="G339" t="s">
        <v>4</v>
      </c>
      <c r="H339" t="s">
        <v>16</v>
      </c>
      <c r="I339" s="23">
        <v>57</v>
      </c>
      <c r="J339" s="23">
        <v>111</v>
      </c>
      <c r="K339" s="23">
        <v>315</v>
      </c>
      <c r="L339" s="1">
        <v>11325.102000000001</v>
      </c>
      <c r="M339" s="1">
        <v>198.68600000000001</v>
      </c>
      <c r="N339" s="62">
        <v>1.9473684210526316</v>
      </c>
      <c r="O339" s="62">
        <v>2.8378378378378377</v>
      </c>
      <c r="P339" s="6">
        <v>1390.8019999999999</v>
      </c>
      <c r="Q339" s="61">
        <v>0.12280701754385963</v>
      </c>
      <c r="R339" s="6">
        <v>-623.397999999999</v>
      </c>
      <c r="S339" s="61">
        <v>-5.5045685239744326E-2</v>
      </c>
    </row>
    <row r="340" spans="1:19" x14ac:dyDescent="0.25">
      <c r="A340">
        <v>2022</v>
      </c>
      <c r="B340">
        <v>688564</v>
      </c>
      <c r="C340" t="s">
        <v>183</v>
      </c>
      <c r="D340" t="s">
        <v>432</v>
      </c>
      <c r="E340" t="s">
        <v>510</v>
      </c>
      <c r="F340" t="s">
        <v>432</v>
      </c>
      <c r="G340" t="s">
        <v>4</v>
      </c>
      <c r="H340" t="s">
        <v>5</v>
      </c>
      <c r="I340" s="23">
        <v>51</v>
      </c>
      <c r="J340" s="23">
        <v>202</v>
      </c>
      <c r="K340" s="23">
        <v>769</v>
      </c>
      <c r="L340" s="1">
        <v>26014.686000000002</v>
      </c>
      <c r="M340" s="1">
        <v>510.09188235294118</v>
      </c>
      <c r="N340" s="62">
        <v>3.9607843137254903</v>
      </c>
      <c r="O340" s="62">
        <v>3.8069306930693068</v>
      </c>
      <c r="P340" s="6">
        <v>3194.7860000000001</v>
      </c>
      <c r="Q340" s="61">
        <v>0.12280701754385964</v>
      </c>
      <c r="R340" s="6">
        <v>1566.7860000000001</v>
      </c>
      <c r="S340" s="61">
        <v>6.0226981021412287E-2</v>
      </c>
    </row>
    <row r="341" spans="1:19" x14ac:dyDescent="0.25">
      <c r="A341">
        <v>2022</v>
      </c>
      <c r="B341">
        <v>688564</v>
      </c>
      <c r="C341" t="s">
        <v>183</v>
      </c>
      <c r="D341" t="s">
        <v>433</v>
      </c>
      <c r="E341" t="s">
        <v>503</v>
      </c>
      <c r="F341" t="s">
        <v>432</v>
      </c>
      <c r="G341" t="s">
        <v>4</v>
      </c>
      <c r="H341" t="s">
        <v>5</v>
      </c>
      <c r="I341" s="23">
        <v>158</v>
      </c>
      <c r="J341" s="23">
        <v>221</v>
      </c>
      <c r="K341" s="23">
        <v>558</v>
      </c>
      <c r="L341" s="1">
        <v>20614.506000000001</v>
      </c>
      <c r="M341" s="1">
        <v>130.47155696202532</v>
      </c>
      <c r="N341" s="62">
        <v>1.3987341772151898</v>
      </c>
      <c r="O341" s="62">
        <v>2.5248868778280542</v>
      </c>
      <c r="P341" s="6">
        <v>2531.6060000000002</v>
      </c>
      <c r="Q341" s="61">
        <v>0.12280701754385966</v>
      </c>
      <c r="R341" s="6">
        <v>-2609.4940000000001</v>
      </c>
      <c r="S341" s="61">
        <v>-0.12658532782691956</v>
      </c>
    </row>
    <row r="342" spans="1:19" x14ac:dyDescent="0.25">
      <c r="A342">
        <v>2022</v>
      </c>
      <c r="B342">
        <v>688564</v>
      </c>
      <c r="C342" t="s">
        <v>183</v>
      </c>
      <c r="D342" t="s">
        <v>435</v>
      </c>
      <c r="E342" t="s">
        <v>505</v>
      </c>
      <c r="F342" t="s">
        <v>432</v>
      </c>
      <c r="G342" t="s">
        <v>4</v>
      </c>
      <c r="H342" t="s">
        <v>16</v>
      </c>
      <c r="I342" s="23">
        <v>8</v>
      </c>
      <c r="J342" s="23">
        <v>11</v>
      </c>
      <c r="K342" s="23">
        <v>19</v>
      </c>
      <c r="L342" s="1">
        <v>674.02499999999998</v>
      </c>
      <c r="M342" s="1">
        <v>84.253124999999997</v>
      </c>
      <c r="N342" s="62">
        <v>1.375</v>
      </c>
      <c r="O342" s="62">
        <v>1.7272727272727273</v>
      </c>
      <c r="P342" s="6">
        <v>82.775000000000105</v>
      </c>
      <c r="Q342" s="61">
        <v>0.12280701754385981</v>
      </c>
      <c r="R342" s="6">
        <v>-210.97499999999999</v>
      </c>
      <c r="S342" s="61">
        <v>-0.31300767775675975</v>
      </c>
    </row>
    <row r="343" spans="1:19" x14ac:dyDescent="0.25">
      <c r="A343">
        <v>2022</v>
      </c>
      <c r="B343">
        <v>690065</v>
      </c>
      <c r="C343" t="s">
        <v>365</v>
      </c>
      <c r="D343" t="s">
        <v>434</v>
      </c>
      <c r="E343" t="s">
        <v>522</v>
      </c>
      <c r="F343" t="s">
        <v>434</v>
      </c>
      <c r="G343" t="s">
        <v>15</v>
      </c>
      <c r="H343" t="s">
        <v>16</v>
      </c>
      <c r="I343" s="23">
        <v>16</v>
      </c>
      <c r="J343" s="23">
        <v>38</v>
      </c>
      <c r="K343" s="23">
        <v>65</v>
      </c>
      <c r="L343" s="1">
        <v>3419.48</v>
      </c>
      <c r="M343" s="1">
        <v>213.7175</v>
      </c>
      <c r="N343" s="62">
        <v>2.375</v>
      </c>
      <c r="O343" s="62">
        <v>1.7105263157894737</v>
      </c>
      <c r="P343" s="6">
        <v>1145.8800000000001</v>
      </c>
      <c r="Q343" s="61">
        <v>0.33510358300092413</v>
      </c>
      <c r="R343" s="6">
        <v>592.08000000000004</v>
      </c>
      <c r="S343" s="61">
        <v>0.17314913378642369</v>
      </c>
    </row>
    <row r="344" spans="1:19" x14ac:dyDescent="0.25">
      <c r="A344">
        <v>2022</v>
      </c>
      <c r="B344">
        <v>692504</v>
      </c>
      <c r="C344" t="s">
        <v>192</v>
      </c>
      <c r="D344" t="s">
        <v>430</v>
      </c>
      <c r="E344" t="s">
        <v>514</v>
      </c>
      <c r="F344" t="s">
        <v>430</v>
      </c>
      <c r="G344" t="s">
        <v>15</v>
      </c>
      <c r="H344" t="s">
        <v>5</v>
      </c>
      <c r="I344" s="23">
        <v>47</v>
      </c>
      <c r="J344" s="23">
        <v>213</v>
      </c>
      <c r="K344" s="23">
        <v>765</v>
      </c>
      <c r="L344" s="1">
        <v>30383.998</v>
      </c>
      <c r="M344" s="1">
        <v>646.46804255319148</v>
      </c>
      <c r="N344" s="62">
        <v>4.5319148936170217</v>
      </c>
      <c r="O344" s="62">
        <v>3.591549295774648</v>
      </c>
      <c r="P344" s="6">
        <v>5722.6479999999901</v>
      </c>
      <c r="Q344" s="61">
        <v>0.18834414088626489</v>
      </c>
      <c r="R344" s="6">
        <v>3920.848</v>
      </c>
      <c r="S344" s="61">
        <v>0.12904318911553378</v>
      </c>
    </row>
    <row r="345" spans="1:19" x14ac:dyDescent="0.25">
      <c r="A345">
        <v>2022</v>
      </c>
      <c r="B345">
        <v>692546</v>
      </c>
      <c r="C345" t="s">
        <v>193</v>
      </c>
      <c r="D345" t="s">
        <v>430</v>
      </c>
      <c r="E345" t="s">
        <v>518</v>
      </c>
      <c r="F345" t="s">
        <v>430</v>
      </c>
      <c r="G345" t="s">
        <v>15</v>
      </c>
      <c r="H345" t="s">
        <v>16</v>
      </c>
      <c r="I345" s="23">
        <v>6</v>
      </c>
      <c r="J345" s="23">
        <v>6</v>
      </c>
      <c r="K345" s="23">
        <v>15</v>
      </c>
      <c r="L345" s="1">
        <v>783.88</v>
      </c>
      <c r="M345" s="1">
        <v>130.64666666666668</v>
      </c>
      <c r="N345" s="62">
        <v>1</v>
      </c>
      <c r="O345" s="62">
        <v>2.5</v>
      </c>
      <c r="P345" s="6">
        <v>344.38</v>
      </c>
      <c r="Q345" s="61">
        <v>0.43932744807878754</v>
      </c>
      <c r="R345" s="6">
        <v>139.18</v>
      </c>
      <c r="S345" s="61">
        <v>0.17755268663570956</v>
      </c>
    </row>
    <row r="346" spans="1:19" x14ac:dyDescent="0.25">
      <c r="A346">
        <v>2022</v>
      </c>
      <c r="B346">
        <v>692982</v>
      </c>
      <c r="C346" t="s">
        <v>330</v>
      </c>
      <c r="D346" t="s">
        <v>435</v>
      </c>
      <c r="E346" t="s">
        <v>525</v>
      </c>
      <c r="F346" t="s">
        <v>435</v>
      </c>
      <c r="G346" t="s">
        <v>15</v>
      </c>
      <c r="H346" t="s">
        <v>16</v>
      </c>
      <c r="I346" s="23">
        <v>10</v>
      </c>
      <c r="J346" s="23">
        <v>33</v>
      </c>
      <c r="K346" s="23">
        <v>87</v>
      </c>
      <c r="L346" s="1">
        <v>4900.9040000000005</v>
      </c>
      <c r="M346" s="1">
        <v>490.09040000000005</v>
      </c>
      <c r="N346" s="62">
        <v>3.3</v>
      </c>
      <c r="O346" s="62">
        <v>2.6363636363636362</v>
      </c>
      <c r="P346" s="6">
        <v>1566.104</v>
      </c>
      <c r="Q346" s="61">
        <v>0.31955410675255014</v>
      </c>
      <c r="R346" s="6">
        <v>1176.0940000000001</v>
      </c>
      <c r="S346" s="61">
        <v>0.23997491075115937</v>
      </c>
    </row>
    <row r="347" spans="1:19" x14ac:dyDescent="0.25">
      <c r="A347">
        <v>2022</v>
      </c>
      <c r="B347">
        <v>697252</v>
      </c>
      <c r="C347" t="s">
        <v>194</v>
      </c>
      <c r="D347" t="s">
        <v>431</v>
      </c>
      <c r="E347" t="s">
        <v>515</v>
      </c>
      <c r="F347" t="s">
        <v>431</v>
      </c>
      <c r="G347" t="s">
        <v>15</v>
      </c>
      <c r="H347" t="s">
        <v>16</v>
      </c>
      <c r="I347" s="23">
        <v>19</v>
      </c>
      <c r="J347" s="23">
        <v>19</v>
      </c>
      <c r="K347" s="23">
        <v>64</v>
      </c>
      <c r="L347" s="1">
        <v>2825.0880000000002</v>
      </c>
      <c r="M347" s="1">
        <v>148.68884210526318</v>
      </c>
      <c r="N347" s="62">
        <v>1</v>
      </c>
      <c r="O347" s="62">
        <v>3.3684210526315788</v>
      </c>
      <c r="P347" s="6">
        <v>1069.2380000000001</v>
      </c>
      <c r="Q347" s="61">
        <v>0.37847953762856235</v>
      </c>
      <c r="R347" s="6">
        <v>459.33800000000002</v>
      </c>
      <c r="S347" s="61">
        <v>0.16259245729690544</v>
      </c>
    </row>
    <row r="348" spans="1:19" x14ac:dyDescent="0.25">
      <c r="A348">
        <v>2022</v>
      </c>
      <c r="B348">
        <v>701147</v>
      </c>
      <c r="C348" t="s">
        <v>332</v>
      </c>
      <c r="D348" t="s">
        <v>433</v>
      </c>
      <c r="E348" t="s">
        <v>504</v>
      </c>
      <c r="F348" t="s">
        <v>433</v>
      </c>
      <c r="G348" t="s">
        <v>15</v>
      </c>
      <c r="H348" t="s">
        <v>16</v>
      </c>
      <c r="I348" s="23">
        <v>21</v>
      </c>
      <c r="J348" s="23">
        <v>30</v>
      </c>
      <c r="K348" s="23">
        <v>75</v>
      </c>
      <c r="L348" s="1">
        <v>1523.4</v>
      </c>
      <c r="M348" s="1">
        <v>72.542857142857144</v>
      </c>
      <c r="N348" s="62">
        <v>1.4285714285714286</v>
      </c>
      <c r="O348" s="62">
        <v>2.5</v>
      </c>
      <c r="P348" s="6">
        <v>551.9</v>
      </c>
      <c r="Q348" s="61">
        <v>0.36228173821714582</v>
      </c>
      <c r="R348" s="6">
        <v>-132.1</v>
      </c>
      <c r="S348" s="61">
        <v>-8.6713929368517781E-2</v>
      </c>
    </row>
    <row r="349" spans="1:19" x14ac:dyDescent="0.25">
      <c r="A349">
        <v>2022</v>
      </c>
      <c r="B349">
        <v>703857</v>
      </c>
      <c r="C349" t="s">
        <v>291</v>
      </c>
      <c r="D349" t="s">
        <v>432</v>
      </c>
      <c r="E349" t="s">
        <v>493</v>
      </c>
      <c r="F349" t="s">
        <v>432</v>
      </c>
      <c r="G349" t="s">
        <v>15</v>
      </c>
      <c r="H349" t="s">
        <v>10</v>
      </c>
      <c r="I349" s="23">
        <v>159</v>
      </c>
      <c r="J349" s="23">
        <v>1703</v>
      </c>
      <c r="K349" s="23">
        <v>8726</v>
      </c>
      <c r="L349" s="1">
        <v>292899.20000000001</v>
      </c>
      <c r="M349" s="1">
        <v>1842.1333333333334</v>
      </c>
      <c r="N349" s="62">
        <v>10.710691823899371</v>
      </c>
      <c r="O349" s="62">
        <v>5.1238990017615968</v>
      </c>
      <c r="P349" s="6">
        <v>26627.200000000001</v>
      </c>
      <c r="Q349" s="61">
        <v>9.0909090909090912E-2</v>
      </c>
      <c r="R349" s="6">
        <v>20726.7</v>
      </c>
      <c r="S349" s="61">
        <v>7.076393516950541E-2</v>
      </c>
    </row>
    <row r="350" spans="1:19" x14ac:dyDescent="0.25">
      <c r="A350">
        <v>2022</v>
      </c>
      <c r="B350">
        <v>707741</v>
      </c>
      <c r="C350" t="s">
        <v>385</v>
      </c>
      <c r="D350" t="s">
        <v>433</v>
      </c>
      <c r="E350" t="s">
        <v>519</v>
      </c>
      <c r="F350" t="s">
        <v>433</v>
      </c>
      <c r="G350" t="s">
        <v>15</v>
      </c>
      <c r="H350" t="s">
        <v>16</v>
      </c>
      <c r="I350" s="23">
        <v>10</v>
      </c>
      <c r="J350" s="23">
        <v>19</v>
      </c>
      <c r="K350" s="23">
        <v>47</v>
      </c>
      <c r="L350" s="1">
        <v>2503.6239999999998</v>
      </c>
      <c r="M350" s="1">
        <v>250.36239999999998</v>
      </c>
      <c r="N350" s="62">
        <v>1.9</v>
      </c>
      <c r="O350" s="62">
        <v>2.4736842105263159</v>
      </c>
      <c r="P350" s="6">
        <v>899.37400000000002</v>
      </c>
      <c r="Q350" s="61">
        <v>0.35922886184187408</v>
      </c>
      <c r="R350" s="6">
        <v>568.47400000000005</v>
      </c>
      <c r="S350" s="61">
        <v>0.22706045316708903</v>
      </c>
    </row>
    <row r="351" spans="1:19" x14ac:dyDescent="0.25">
      <c r="A351">
        <v>2022</v>
      </c>
      <c r="B351">
        <v>713162</v>
      </c>
      <c r="C351" t="s">
        <v>195</v>
      </c>
      <c r="D351" t="s">
        <v>431</v>
      </c>
      <c r="E351" t="s">
        <v>515</v>
      </c>
      <c r="F351" t="s">
        <v>435</v>
      </c>
      <c r="G351" t="s">
        <v>4</v>
      </c>
      <c r="H351" t="s">
        <v>16</v>
      </c>
      <c r="I351" s="23">
        <v>10</v>
      </c>
      <c r="J351" s="23">
        <v>10</v>
      </c>
      <c r="K351" s="23">
        <v>19</v>
      </c>
      <c r="L351" s="1">
        <v>1280.6479999999999</v>
      </c>
      <c r="M351" s="1">
        <v>128.06479999999999</v>
      </c>
      <c r="N351" s="62">
        <v>1</v>
      </c>
      <c r="O351" s="62">
        <v>1.9</v>
      </c>
      <c r="P351" s="6">
        <v>484.69799999999998</v>
      </c>
      <c r="Q351" s="61">
        <v>0.37847870765425007</v>
      </c>
      <c r="R351" s="6">
        <v>163.69800000000001</v>
      </c>
      <c r="S351" s="61">
        <v>0.12782435142209259</v>
      </c>
    </row>
    <row r="352" spans="1:19" x14ac:dyDescent="0.25">
      <c r="A352">
        <v>2022</v>
      </c>
      <c r="B352">
        <v>713162</v>
      </c>
      <c r="C352" t="s">
        <v>195</v>
      </c>
      <c r="D352" t="s">
        <v>430</v>
      </c>
      <c r="E352" t="s">
        <v>518</v>
      </c>
      <c r="F352" t="s">
        <v>435</v>
      </c>
      <c r="G352" t="s">
        <v>4</v>
      </c>
      <c r="H352" t="s">
        <v>16</v>
      </c>
      <c r="I352" s="23">
        <v>48</v>
      </c>
      <c r="J352" s="23">
        <v>120</v>
      </c>
      <c r="K352" s="23">
        <v>250</v>
      </c>
      <c r="L352" s="1">
        <v>13176.4</v>
      </c>
      <c r="M352" s="1">
        <v>274.50833333333333</v>
      </c>
      <c r="N352" s="62">
        <v>2.5</v>
      </c>
      <c r="O352" s="62">
        <v>2.0833333333333335</v>
      </c>
      <c r="P352" s="6">
        <v>4845.1000000000004</v>
      </c>
      <c r="Q352" s="61">
        <v>0.36771045202027874</v>
      </c>
      <c r="R352" s="6">
        <v>3120.1</v>
      </c>
      <c r="S352" s="61">
        <v>0.23679457211377919</v>
      </c>
    </row>
    <row r="353" spans="1:19" x14ac:dyDescent="0.25">
      <c r="A353">
        <v>2022</v>
      </c>
      <c r="B353">
        <v>713162</v>
      </c>
      <c r="C353" t="s">
        <v>195</v>
      </c>
      <c r="D353" t="s">
        <v>435</v>
      </c>
      <c r="E353" t="s">
        <v>505</v>
      </c>
      <c r="F353" t="s">
        <v>435</v>
      </c>
      <c r="G353" t="s">
        <v>4</v>
      </c>
      <c r="H353" t="s">
        <v>16</v>
      </c>
      <c r="I353" s="23">
        <v>48</v>
      </c>
      <c r="J353" s="23">
        <v>89</v>
      </c>
      <c r="K353" s="23">
        <v>249</v>
      </c>
      <c r="L353" s="1">
        <v>12109.208000000001</v>
      </c>
      <c r="M353" s="1">
        <v>252.27516666666668</v>
      </c>
      <c r="N353" s="62">
        <v>1.8541666666666667</v>
      </c>
      <c r="O353" s="62">
        <v>2.797752808988764</v>
      </c>
      <c r="P353" s="6">
        <v>4337.7079999999996</v>
      </c>
      <c r="Q353" s="61">
        <v>0.35821566530197513</v>
      </c>
      <c r="R353" s="6">
        <v>2547.6979999999999</v>
      </c>
      <c r="S353" s="61">
        <v>0.21039344604535654</v>
      </c>
    </row>
    <row r="354" spans="1:19" x14ac:dyDescent="0.25">
      <c r="A354">
        <v>2022</v>
      </c>
      <c r="B354">
        <v>714082</v>
      </c>
      <c r="C354" t="s">
        <v>196</v>
      </c>
      <c r="D354" t="s">
        <v>433</v>
      </c>
      <c r="E354" t="s">
        <v>519</v>
      </c>
      <c r="F354" t="s">
        <v>433</v>
      </c>
      <c r="G354" t="s">
        <v>15</v>
      </c>
      <c r="H354" t="s">
        <v>16</v>
      </c>
      <c r="I354" s="23">
        <v>9</v>
      </c>
      <c r="J354" s="23">
        <v>20</v>
      </c>
      <c r="K354" s="23">
        <v>77</v>
      </c>
      <c r="L354" s="1">
        <v>4056.9839999999999</v>
      </c>
      <c r="M354" s="1">
        <v>450.77600000000001</v>
      </c>
      <c r="N354" s="62">
        <v>2.2222222222222223</v>
      </c>
      <c r="O354" s="62">
        <v>3.85</v>
      </c>
      <c r="P354" s="6">
        <v>1352.9839999999999</v>
      </c>
      <c r="Q354" s="61">
        <v>0.33349502980539236</v>
      </c>
      <c r="R354" s="6">
        <v>1051.9839999999999</v>
      </c>
      <c r="S354" s="61">
        <v>0.25930198393683584</v>
      </c>
    </row>
    <row r="355" spans="1:19" x14ac:dyDescent="0.25">
      <c r="A355">
        <v>2022</v>
      </c>
      <c r="B355">
        <v>716851</v>
      </c>
      <c r="C355" t="s">
        <v>392</v>
      </c>
      <c r="D355" t="s">
        <v>433</v>
      </c>
      <c r="E355" t="s">
        <v>502</v>
      </c>
      <c r="F355" t="s">
        <v>433</v>
      </c>
      <c r="G355" t="s">
        <v>15</v>
      </c>
      <c r="H355" t="s">
        <v>16</v>
      </c>
      <c r="I355" s="23">
        <v>69</v>
      </c>
      <c r="J355" s="23">
        <v>136</v>
      </c>
      <c r="K355" s="23">
        <v>327</v>
      </c>
      <c r="L355" s="1">
        <v>14672.34</v>
      </c>
      <c r="M355" s="1">
        <v>212.64260869565217</v>
      </c>
      <c r="N355" s="62">
        <v>1.9710144927536233</v>
      </c>
      <c r="O355" s="62">
        <v>2.4044117647058822</v>
      </c>
      <c r="P355" s="6">
        <v>2445.39</v>
      </c>
      <c r="Q355" s="61">
        <v>0.16666666666666666</v>
      </c>
      <c r="R355" s="6">
        <v>157.33999999999901</v>
      </c>
      <c r="S355" s="61">
        <v>1.0723579197319515E-2</v>
      </c>
    </row>
    <row r="356" spans="1:19" x14ac:dyDescent="0.25">
      <c r="A356">
        <v>2022</v>
      </c>
      <c r="B356">
        <v>725619</v>
      </c>
      <c r="C356" t="s">
        <v>197</v>
      </c>
      <c r="D356" t="s">
        <v>432</v>
      </c>
      <c r="E356" t="s">
        <v>498</v>
      </c>
      <c r="F356" t="s">
        <v>432</v>
      </c>
      <c r="G356" t="s">
        <v>15</v>
      </c>
      <c r="H356" t="s">
        <v>16</v>
      </c>
      <c r="I356" s="23">
        <v>29</v>
      </c>
      <c r="J356" s="23">
        <v>99</v>
      </c>
      <c r="K356" s="23">
        <v>281</v>
      </c>
      <c r="L356" s="1">
        <v>10802.3778</v>
      </c>
      <c r="M356" s="1">
        <v>372.49578620689658</v>
      </c>
      <c r="N356" s="62">
        <v>3.4137931034482758</v>
      </c>
      <c r="O356" s="62">
        <v>2.8383838383838382</v>
      </c>
      <c r="P356" s="6">
        <v>1585.1278</v>
      </c>
      <c r="Q356" s="61">
        <v>0.14673878560329559</v>
      </c>
      <c r="R356" s="6">
        <v>675.62779999999896</v>
      </c>
      <c r="S356" s="61">
        <v>6.2544359446491393E-2</v>
      </c>
    </row>
    <row r="357" spans="1:19" x14ac:dyDescent="0.25">
      <c r="A357">
        <v>2022</v>
      </c>
      <c r="B357">
        <v>726602</v>
      </c>
      <c r="C357" t="s">
        <v>198</v>
      </c>
      <c r="D357" t="s">
        <v>432</v>
      </c>
      <c r="E357" t="s">
        <v>498</v>
      </c>
      <c r="F357" t="s">
        <v>432</v>
      </c>
      <c r="G357" t="s">
        <v>15</v>
      </c>
      <c r="H357" t="s">
        <v>16</v>
      </c>
      <c r="I357" s="23">
        <v>29</v>
      </c>
      <c r="J357" s="23">
        <v>43</v>
      </c>
      <c r="K357" s="23">
        <v>124</v>
      </c>
      <c r="L357" s="1">
        <v>4433.9023999999999</v>
      </c>
      <c r="M357" s="1">
        <v>152.89318620689656</v>
      </c>
      <c r="N357" s="62">
        <v>1.4827586206896552</v>
      </c>
      <c r="O357" s="62">
        <v>2.8837209302325579</v>
      </c>
      <c r="P357" s="6">
        <v>1586.1024</v>
      </c>
      <c r="Q357" s="61">
        <v>0.35772154118683352</v>
      </c>
      <c r="R357" s="6">
        <v>731.10239999999999</v>
      </c>
      <c r="S357" s="61">
        <v>0.16488915046934727</v>
      </c>
    </row>
    <row r="358" spans="1:19" x14ac:dyDescent="0.25">
      <c r="A358">
        <v>2022</v>
      </c>
      <c r="B358">
        <v>727745</v>
      </c>
      <c r="C358" t="s">
        <v>199</v>
      </c>
      <c r="D358" t="s">
        <v>435</v>
      </c>
      <c r="E358" t="s">
        <v>521</v>
      </c>
      <c r="F358" t="s">
        <v>435</v>
      </c>
      <c r="G358" t="s">
        <v>15</v>
      </c>
      <c r="H358" t="s">
        <v>16</v>
      </c>
      <c r="I358" s="23">
        <v>18</v>
      </c>
      <c r="J358" s="23">
        <v>91</v>
      </c>
      <c r="K358" s="23">
        <v>317</v>
      </c>
      <c r="L358" s="1">
        <v>10821.84</v>
      </c>
      <c r="M358" s="1">
        <v>601.21333333333337</v>
      </c>
      <c r="N358" s="62">
        <v>5.0555555555555554</v>
      </c>
      <c r="O358" s="62">
        <v>3.4835164835164836</v>
      </c>
      <c r="P358" s="6">
        <v>1803.64</v>
      </c>
      <c r="Q358" s="61">
        <v>0.16666666666666669</v>
      </c>
      <c r="R358" s="6">
        <v>1064.8499999999999</v>
      </c>
      <c r="S358" s="61">
        <v>9.8398239116453387E-2</v>
      </c>
    </row>
    <row r="359" spans="1:19" x14ac:dyDescent="0.25">
      <c r="A359">
        <v>2022</v>
      </c>
      <c r="B359">
        <v>728140</v>
      </c>
      <c r="C359" t="s">
        <v>200</v>
      </c>
      <c r="D359" t="s">
        <v>433</v>
      </c>
      <c r="E359" t="s">
        <v>504</v>
      </c>
      <c r="F359" t="s">
        <v>433</v>
      </c>
      <c r="G359" t="s">
        <v>15</v>
      </c>
      <c r="H359" t="s">
        <v>16</v>
      </c>
      <c r="I359" s="23">
        <v>19</v>
      </c>
      <c r="J359" s="23">
        <v>52</v>
      </c>
      <c r="K359" s="23">
        <v>184</v>
      </c>
      <c r="L359" s="1">
        <v>8848.9279999999999</v>
      </c>
      <c r="M359" s="1">
        <v>465.73305263157891</v>
      </c>
      <c r="N359" s="62">
        <v>2.736842105263158</v>
      </c>
      <c r="O359" s="62">
        <v>3.5384615384615383</v>
      </c>
      <c r="P359" s="6">
        <v>3132.4279999999999</v>
      </c>
      <c r="Q359" s="61">
        <v>0.35398954540030159</v>
      </c>
      <c r="R359" s="6">
        <v>2487.328</v>
      </c>
      <c r="S359" s="61">
        <v>0.28108805948019916</v>
      </c>
    </row>
    <row r="360" spans="1:19" x14ac:dyDescent="0.25">
      <c r="A360">
        <v>2022</v>
      </c>
      <c r="B360">
        <v>729882</v>
      </c>
      <c r="C360" t="s">
        <v>202</v>
      </c>
      <c r="D360" t="s">
        <v>430</v>
      </c>
      <c r="E360" t="s">
        <v>517</v>
      </c>
      <c r="F360" t="s">
        <v>430</v>
      </c>
      <c r="G360" t="s">
        <v>15</v>
      </c>
      <c r="H360" t="s">
        <v>5</v>
      </c>
      <c r="I360" s="23">
        <v>91</v>
      </c>
      <c r="J360" s="23">
        <v>370</v>
      </c>
      <c r="K360" s="23">
        <v>1421</v>
      </c>
      <c r="L360" s="1">
        <v>58948.377200000003</v>
      </c>
      <c r="M360" s="1">
        <v>647.78436483516487</v>
      </c>
      <c r="N360" s="62">
        <v>4.0659340659340657</v>
      </c>
      <c r="O360" s="62">
        <v>3.8405405405405406</v>
      </c>
      <c r="P360" s="6">
        <v>14954.2772</v>
      </c>
      <c r="Q360" s="61">
        <v>0.2536842897178177</v>
      </c>
      <c r="R360" s="6">
        <v>11509.0772</v>
      </c>
      <c r="S360" s="61">
        <v>0.1952399327457652</v>
      </c>
    </row>
    <row r="361" spans="1:19" x14ac:dyDescent="0.25">
      <c r="A361">
        <v>2022</v>
      </c>
      <c r="B361">
        <v>731519</v>
      </c>
      <c r="C361" t="s">
        <v>203</v>
      </c>
      <c r="D361" t="s">
        <v>434</v>
      </c>
      <c r="E361" t="s">
        <v>523</v>
      </c>
      <c r="F361" t="s">
        <v>434</v>
      </c>
      <c r="G361" t="s">
        <v>15</v>
      </c>
      <c r="H361" t="s">
        <v>16</v>
      </c>
      <c r="I361" s="23">
        <v>32</v>
      </c>
      <c r="J361" s="23">
        <v>50</v>
      </c>
      <c r="K361" s="23">
        <v>122</v>
      </c>
      <c r="L361" s="1">
        <v>6019.0240000000003</v>
      </c>
      <c r="M361" s="1">
        <v>188.09450000000001</v>
      </c>
      <c r="N361" s="62">
        <v>1.5625</v>
      </c>
      <c r="O361" s="62">
        <v>2.44</v>
      </c>
      <c r="P361" s="6">
        <v>2108.424</v>
      </c>
      <c r="Q361" s="61">
        <v>0.35029333659410561</v>
      </c>
      <c r="R361" s="6">
        <v>1029.424</v>
      </c>
      <c r="S361" s="61">
        <v>0.17102839264305972</v>
      </c>
    </row>
    <row r="362" spans="1:19" x14ac:dyDescent="0.25">
      <c r="A362">
        <v>2022</v>
      </c>
      <c r="B362">
        <v>733583</v>
      </c>
      <c r="C362" t="s">
        <v>204</v>
      </c>
      <c r="D362" t="s">
        <v>432</v>
      </c>
      <c r="E362" t="s">
        <v>498</v>
      </c>
      <c r="F362" t="s">
        <v>432</v>
      </c>
      <c r="G362" t="s">
        <v>15</v>
      </c>
      <c r="H362" t="s">
        <v>16</v>
      </c>
      <c r="I362" s="23">
        <v>48</v>
      </c>
      <c r="J362" s="23">
        <v>84</v>
      </c>
      <c r="K362" s="23">
        <v>192</v>
      </c>
      <c r="L362" s="1">
        <v>8329.6640000000007</v>
      </c>
      <c r="M362" s="1">
        <v>173.53466666666668</v>
      </c>
      <c r="N362" s="62">
        <v>1.75</v>
      </c>
      <c r="O362" s="62">
        <v>2.2857142857142856</v>
      </c>
      <c r="P362" s="6">
        <v>2976.2139999999999</v>
      </c>
      <c r="Q362" s="61">
        <v>0.35730300766033296</v>
      </c>
      <c r="R362" s="6">
        <v>1548.2139999999999</v>
      </c>
      <c r="S362" s="61">
        <v>0.18586752118692901</v>
      </c>
    </row>
    <row r="363" spans="1:19" x14ac:dyDescent="0.25">
      <c r="A363">
        <v>2022</v>
      </c>
      <c r="B363">
        <v>734173</v>
      </c>
      <c r="C363" t="s">
        <v>71</v>
      </c>
      <c r="D363" t="s">
        <v>430</v>
      </c>
      <c r="E363" t="s">
        <v>512</v>
      </c>
      <c r="F363" t="s">
        <v>430</v>
      </c>
      <c r="G363" t="s">
        <v>4</v>
      </c>
      <c r="H363" t="s">
        <v>5</v>
      </c>
      <c r="I363" s="23">
        <v>110</v>
      </c>
      <c r="J363" s="23">
        <v>199</v>
      </c>
      <c r="K363" s="23">
        <v>844</v>
      </c>
      <c r="L363" s="1">
        <v>37557.460800000001</v>
      </c>
      <c r="M363" s="1">
        <v>341.43146181818184</v>
      </c>
      <c r="N363" s="62">
        <v>1.8090909090909091</v>
      </c>
      <c r="O363" s="62">
        <v>4.2412060301507539</v>
      </c>
      <c r="P363" s="6">
        <v>8973.2607999999891</v>
      </c>
      <c r="Q363" s="61">
        <v>0.23892085910131575</v>
      </c>
      <c r="R363" s="6">
        <v>5105.0607999999902</v>
      </c>
      <c r="S363" s="61">
        <v>0.13592667585237792</v>
      </c>
    </row>
    <row r="364" spans="1:19" x14ac:dyDescent="0.25">
      <c r="A364">
        <v>2022</v>
      </c>
      <c r="B364">
        <v>734173</v>
      </c>
      <c r="C364" t="s">
        <v>71</v>
      </c>
      <c r="D364" t="s">
        <v>432</v>
      </c>
      <c r="E364" t="s">
        <v>510</v>
      </c>
      <c r="F364" t="s">
        <v>430</v>
      </c>
      <c r="G364" t="s">
        <v>4</v>
      </c>
      <c r="H364" t="s">
        <v>5</v>
      </c>
      <c r="I364" s="23">
        <v>106</v>
      </c>
      <c r="J364" s="23">
        <v>142</v>
      </c>
      <c r="K364" s="23">
        <v>488</v>
      </c>
      <c r="L364" s="1">
        <v>20530.641599999999</v>
      </c>
      <c r="M364" s="1">
        <v>193.68529811320755</v>
      </c>
      <c r="N364" s="62">
        <v>1.3396226415094339</v>
      </c>
      <c r="O364" s="62">
        <v>3.436619718309859</v>
      </c>
      <c r="P364" s="6">
        <v>6071.9416000000001</v>
      </c>
      <c r="Q364" s="61">
        <v>0.29575021172256011</v>
      </c>
      <c r="R364" s="6">
        <v>2961.9416000000001</v>
      </c>
      <c r="S364" s="61">
        <v>0.14426931499305898</v>
      </c>
    </row>
    <row r="365" spans="1:19" x14ac:dyDescent="0.25">
      <c r="A365">
        <v>2022</v>
      </c>
      <c r="B365">
        <v>734173</v>
      </c>
      <c r="C365" t="s">
        <v>71</v>
      </c>
      <c r="D365" t="s">
        <v>433</v>
      </c>
      <c r="E365" t="s">
        <v>502</v>
      </c>
      <c r="F365" t="s">
        <v>430</v>
      </c>
      <c r="G365" t="s">
        <v>4</v>
      </c>
      <c r="H365" t="s">
        <v>7</v>
      </c>
      <c r="I365" s="23">
        <v>114</v>
      </c>
      <c r="J365" s="23">
        <v>478</v>
      </c>
      <c r="K365" s="23">
        <v>2115</v>
      </c>
      <c r="L365" s="1">
        <v>82098.338000000003</v>
      </c>
      <c r="M365" s="1">
        <v>720.16085964912281</v>
      </c>
      <c r="N365" s="62">
        <v>4.192982456140351</v>
      </c>
      <c r="O365" s="62">
        <v>4.4246861924686192</v>
      </c>
      <c r="P365" s="6">
        <v>18695.437999999998</v>
      </c>
      <c r="Q365" s="61">
        <v>0.22772005445469551</v>
      </c>
      <c r="R365" s="6">
        <v>14648.288</v>
      </c>
      <c r="S365" s="61">
        <v>0.17842368502027409</v>
      </c>
    </row>
    <row r="366" spans="1:19" x14ac:dyDescent="0.25">
      <c r="A366">
        <v>2022</v>
      </c>
      <c r="B366">
        <v>734174</v>
      </c>
      <c r="C366" t="s">
        <v>390</v>
      </c>
      <c r="D366" t="s">
        <v>435</v>
      </c>
      <c r="E366" t="s">
        <v>505</v>
      </c>
      <c r="F366" t="s">
        <v>435</v>
      </c>
      <c r="G366" t="s">
        <v>15</v>
      </c>
      <c r="H366" t="s">
        <v>5</v>
      </c>
      <c r="I366" s="23">
        <v>64</v>
      </c>
      <c r="J366" s="23">
        <v>149</v>
      </c>
      <c r="K366" s="23">
        <v>844</v>
      </c>
      <c r="L366" s="1">
        <v>42194.563199999997</v>
      </c>
      <c r="M366" s="1">
        <v>659.29004999999995</v>
      </c>
      <c r="N366" s="62">
        <v>2.328125</v>
      </c>
      <c r="O366" s="62">
        <v>5.6644295302013425</v>
      </c>
      <c r="P366" s="6">
        <v>12176.3632</v>
      </c>
      <c r="Q366" s="61">
        <v>0.28857659083433768</v>
      </c>
      <c r="R366" s="6">
        <v>9751.9731999999894</v>
      </c>
      <c r="S366" s="61">
        <v>0.23111918836026699</v>
      </c>
    </row>
    <row r="367" spans="1:19" x14ac:dyDescent="0.25">
      <c r="A367">
        <v>2022</v>
      </c>
      <c r="B367">
        <v>735008</v>
      </c>
      <c r="C367" t="s">
        <v>388</v>
      </c>
      <c r="D367" t="s">
        <v>432</v>
      </c>
      <c r="E367" t="s">
        <v>498</v>
      </c>
      <c r="F367" t="s">
        <v>432</v>
      </c>
      <c r="G367" t="s">
        <v>15</v>
      </c>
      <c r="H367" t="s">
        <v>16</v>
      </c>
      <c r="I367" s="23">
        <v>35</v>
      </c>
      <c r="J367" s="23">
        <v>72</v>
      </c>
      <c r="K367" s="23">
        <v>267</v>
      </c>
      <c r="L367" s="1">
        <v>12306.664000000001</v>
      </c>
      <c r="M367" s="1">
        <v>351.61897142857146</v>
      </c>
      <c r="N367" s="62">
        <v>2.0571428571428569</v>
      </c>
      <c r="O367" s="62">
        <v>3.7083333333333335</v>
      </c>
      <c r="P367" s="6">
        <v>4370.2640000000001</v>
      </c>
      <c r="Q367" s="61">
        <v>0.35511361974292949</v>
      </c>
      <c r="R367" s="6">
        <v>3319.2640000000001</v>
      </c>
      <c r="S367" s="61">
        <v>0.26971273449896738</v>
      </c>
    </row>
    <row r="368" spans="1:19" x14ac:dyDescent="0.25">
      <c r="A368">
        <v>2022</v>
      </c>
      <c r="B368">
        <v>736536</v>
      </c>
      <c r="C368" t="s">
        <v>205</v>
      </c>
      <c r="D368" t="s">
        <v>432</v>
      </c>
      <c r="E368" t="s">
        <v>498</v>
      </c>
      <c r="F368" t="s">
        <v>432</v>
      </c>
      <c r="G368" t="s">
        <v>15</v>
      </c>
      <c r="H368" t="s">
        <v>16</v>
      </c>
      <c r="I368" s="23">
        <v>12</v>
      </c>
      <c r="J368" s="23">
        <v>63</v>
      </c>
      <c r="K368" s="23">
        <v>187</v>
      </c>
      <c r="L368" s="1">
        <v>6970.55</v>
      </c>
      <c r="M368" s="1">
        <v>580.87916666666672</v>
      </c>
      <c r="N368" s="62">
        <v>5.25</v>
      </c>
      <c r="O368" s="62">
        <v>2.9682539682539684</v>
      </c>
      <c r="P368" s="6">
        <v>0</v>
      </c>
      <c r="Q368" s="61">
        <v>0</v>
      </c>
      <c r="R368" s="6">
        <v>-396.5</v>
      </c>
      <c r="S368" s="61">
        <v>-5.6882168551979397E-2</v>
      </c>
    </row>
    <row r="369" spans="1:19" x14ac:dyDescent="0.25">
      <c r="A369">
        <v>2022</v>
      </c>
      <c r="B369">
        <v>737682</v>
      </c>
      <c r="C369" t="s">
        <v>206</v>
      </c>
      <c r="D369" t="s">
        <v>430</v>
      </c>
      <c r="E369" t="s">
        <v>512</v>
      </c>
      <c r="F369" t="s">
        <v>430</v>
      </c>
      <c r="G369" t="s">
        <v>15</v>
      </c>
      <c r="H369" t="s">
        <v>5</v>
      </c>
      <c r="I369" s="23">
        <v>74</v>
      </c>
      <c r="J369" s="23">
        <v>213</v>
      </c>
      <c r="K369" s="23">
        <v>726</v>
      </c>
      <c r="L369" s="1">
        <v>24936.959999999999</v>
      </c>
      <c r="M369" s="1">
        <v>336.98594594594596</v>
      </c>
      <c r="N369" s="62">
        <v>2.8783783783783785</v>
      </c>
      <c r="O369" s="62">
        <v>3.408450704225352</v>
      </c>
      <c r="P369" s="6">
        <v>4156.16</v>
      </c>
      <c r="Q369" s="61">
        <v>0.16666666666666666</v>
      </c>
      <c r="R369" s="6">
        <v>1460.36</v>
      </c>
      <c r="S369" s="61">
        <v>5.8562070116004512E-2</v>
      </c>
    </row>
    <row r="370" spans="1:19" x14ac:dyDescent="0.25">
      <c r="A370">
        <v>2022</v>
      </c>
      <c r="B370">
        <v>737951</v>
      </c>
      <c r="C370" t="s">
        <v>413</v>
      </c>
      <c r="D370" t="s">
        <v>434</v>
      </c>
      <c r="E370" t="s">
        <v>508</v>
      </c>
      <c r="F370" t="s">
        <v>434</v>
      </c>
      <c r="G370" t="s">
        <v>15</v>
      </c>
      <c r="H370" t="s">
        <v>5</v>
      </c>
      <c r="I370" s="23">
        <v>51</v>
      </c>
      <c r="J370" s="23">
        <v>138</v>
      </c>
      <c r="K370" s="23">
        <v>751</v>
      </c>
      <c r="L370" s="1">
        <v>27828.143</v>
      </c>
      <c r="M370" s="1">
        <v>545.64986274509806</v>
      </c>
      <c r="N370" s="62">
        <v>2.7058823529411766</v>
      </c>
      <c r="O370" s="62">
        <v>5.4420289855072461</v>
      </c>
      <c r="P370" s="6">
        <v>7467.2929999999997</v>
      </c>
      <c r="Q370" s="61">
        <v>0.26833601509090993</v>
      </c>
      <c r="R370" s="6">
        <v>5683.4930000000004</v>
      </c>
      <c r="S370" s="61">
        <v>0.20423543892238877</v>
      </c>
    </row>
    <row r="371" spans="1:19" x14ac:dyDescent="0.25">
      <c r="A371">
        <v>2022</v>
      </c>
      <c r="B371">
        <v>739560</v>
      </c>
      <c r="C371" t="s">
        <v>207</v>
      </c>
      <c r="D371" t="s">
        <v>431</v>
      </c>
      <c r="E371" t="s">
        <v>516</v>
      </c>
      <c r="F371" t="s">
        <v>431</v>
      </c>
      <c r="G371" t="s">
        <v>15</v>
      </c>
      <c r="H371" t="s">
        <v>16</v>
      </c>
      <c r="I371" s="23">
        <v>14</v>
      </c>
      <c r="J371" s="23">
        <v>23</v>
      </c>
      <c r="K371" s="23">
        <v>108</v>
      </c>
      <c r="L371" s="1">
        <v>3508.14</v>
      </c>
      <c r="M371" s="1">
        <v>250.58142857142857</v>
      </c>
      <c r="N371" s="62">
        <v>1.6428571428571428</v>
      </c>
      <c r="O371" s="62">
        <v>4.6956521739130439</v>
      </c>
      <c r="P371" s="6">
        <v>584.69000000000005</v>
      </c>
      <c r="Q371" s="61">
        <v>0.16666666666666669</v>
      </c>
      <c r="R371" s="6">
        <v>125.39</v>
      </c>
      <c r="S371" s="61">
        <v>3.5742587239961918E-2</v>
      </c>
    </row>
    <row r="372" spans="1:19" x14ac:dyDescent="0.25">
      <c r="A372">
        <v>2022</v>
      </c>
      <c r="B372">
        <v>742000</v>
      </c>
      <c r="C372" t="s">
        <v>208</v>
      </c>
      <c r="D372" t="s">
        <v>432</v>
      </c>
      <c r="E372" t="s">
        <v>497</v>
      </c>
      <c r="F372" t="s">
        <v>432</v>
      </c>
      <c r="G372" t="s">
        <v>15</v>
      </c>
      <c r="H372" t="s">
        <v>16</v>
      </c>
      <c r="I372" s="23">
        <v>1</v>
      </c>
      <c r="J372" s="23">
        <v>10</v>
      </c>
      <c r="K372" s="23">
        <v>87</v>
      </c>
      <c r="L372" s="1">
        <v>3258.2339999999999</v>
      </c>
      <c r="M372" s="1">
        <v>3258.2339999999999</v>
      </c>
      <c r="N372" s="62">
        <v>10</v>
      </c>
      <c r="O372" s="62">
        <v>8.6999999999999993</v>
      </c>
      <c r="P372" s="6">
        <v>400.13400000000001</v>
      </c>
      <c r="Q372" s="61">
        <v>0.12280701754385966</v>
      </c>
      <c r="R372" s="6">
        <v>362.13400000000001</v>
      </c>
      <c r="S372" s="61">
        <v>0.11114425790167312</v>
      </c>
    </row>
    <row r="373" spans="1:19" x14ac:dyDescent="0.25">
      <c r="A373">
        <v>2022</v>
      </c>
      <c r="B373">
        <v>742625</v>
      </c>
      <c r="C373" t="s">
        <v>209</v>
      </c>
      <c r="D373" t="s">
        <v>433</v>
      </c>
      <c r="E373" t="s">
        <v>502</v>
      </c>
      <c r="F373" t="s">
        <v>433</v>
      </c>
      <c r="G373" t="s">
        <v>15</v>
      </c>
      <c r="H373" t="s">
        <v>16</v>
      </c>
      <c r="I373" s="23">
        <v>53</v>
      </c>
      <c r="J373" s="23">
        <v>80</v>
      </c>
      <c r="K373" s="23">
        <v>222</v>
      </c>
      <c r="L373" s="1">
        <v>8683.3459999999995</v>
      </c>
      <c r="M373" s="1">
        <v>163.83671698113207</v>
      </c>
      <c r="N373" s="62">
        <v>1.5094339622641511</v>
      </c>
      <c r="O373" s="62">
        <v>2.7749999999999999</v>
      </c>
      <c r="P373" s="6">
        <v>2735.0459999999998</v>
      </c>
      <c r="Q373" s="61">
        <v>0.31497604725183126</v>
      </c>
      <c r="R373" s="6">
        <v>1004.046</v>
      </c>
      <c r="S373" s="61">
        <v>0.11562892921691709</v>
      </c>
    </row>
    <row r="374" spans="1:19" x14ac:dyDescent="0.25">
      <c r="A374">
        <v>2022</v>
      </c>
      <c r="B374">
        <v>743099</v>
      </c>
      <c r="C374" t="s">
        <v>210</v>
      </c>
      <c r="D374" t="s">
        <v>431</v>
      </c>
      <c r="E374" t="s">
        <v>513</v>
      </c>
      <c r="F374" t="s">
        <v>432</v>
      </c>
      <c r="G374" t="s">
        <v>4</v>
      </c>
      <c r="H374" t="s">
        <v>16</v>
      </c>
      <c r="I374" s="23">
        <v>32</v>
      </c>
      <c r="J374" s="23">
        <v>68</v>
      </c>
      <c r="K374" s="23">
        <v>260</v>
      </c>
      <c r="L374" s="1">
        <v>10291.799999999999</v>
      </c>
      <c r="M374" s="1">
        <v>321.61874999999998</v>
      </c>
      <c r="N374" s="62">
        <v>2.125</v>
      </c>
      <c r="O374" s="62">
        <v>3.8235294117647061</v>
      </c>
      <c r="P374" s="6">
        <v>1715.3</v>
      </c>
      <c r="Q374" s="61">
        <v>0.16666666666666669</v>
      </c>
      <c r="R374" s="6">
        <v>648.5</v>
      </c>
      <c r="S374" s="61">
        <v>6.3011329407878125E-2</v>
      </c>
    </row>
    <row r="375" spans="1:19" x14ac:dyDescent="0.25">
      <c r="A375">
        <v>2022</v>
      </c>
      <c r="B375">
        <v>743099</v>
      </c>
      <c r="C375" t="s">
        <v>210</v>
      </c>
      <c r="D375" t="s">
        <v>432</v>
      </c>
      <c r="E375" t="s">
        <v>500</v>
      </c>
      <c r="F375" t="s">
        <v>432</v>
      </c>
      <c r="G375" t="s">
        <v>4</v>
      </c>
      <c r="H375" t="s">
        <v>5</v>
      </c>
      <c r="I375" s="23">
        <v>121</v>
      </c>
      <c r="J375" s="23">
        <v>157</v>
      </c>
      <c r="K375" s="23">
        <v>545</v>
      </c>
      <c r="L375" s="1">
        <v>19633.86</v>
      </c>
      <c r="M375" s="1">
        <v>162.26330578512398</v>
      </c>
      <c r="N375" s="62">
        <v>1.2975206611570247</v>
      </c>
      <c r="O375" s="62">
        <v>3.4713375796178343</v>
      </c>
      <c r="P375" s="6">
        <v>3272.31</v>
      </c>
      <c r="Q375" s="61">
        <v>0.16666666666666666</v>
      </c>
      <c r="R375" s="6">
        <v>-272.69000000000102</v>
      </c>
      <c r="S375" s="61">
        <v>-1.3888761557839416E-2</v>
      </c>
    </row>
    <row r="376" spans="1:19" x14ac:dyDescent="0.25">
      <c r="A376">
        <v>2022</v>
      </c>
      <c r="B376">
        <v>743099</v>
      </c>
      <c r="C376" t="s">
        <v>210</v>
      </c>
      <c r="D376" t="s">
        <v>433</v>
      </c>
      <c r="E376" t="s">
        <v>503</v>
      </c>
      <c r="F376" t="s">
        <v>432</v>
      </c>
      <c r="G376" t="s">
        <v>4</v>
      </c>
      <c r="H376" t="s">
        <v>5</v>
      </c>
      <c r="I376" s="23">
        <v>69</v>
      </c>
      <c r="J376" s="23">
        <v>178</v>
      </c>
      <c r="K376" s="23">
        <v>871</v>
      </c>
      <c r="L376" s="1">
        <v>35598.720000000001</v>
      </c>
      <c r="M376" s="1">
        <v>515.92347826086962</v>
      </c>
      <c r="N376" s="62">
        <v>2.5797101449275361</v>
      </c>
      <c r="O376" s="62">
        <v>4.893258426966292</v>
      </c>
      <c r="P376" s="6">
        <v>5933.12</v>
      </c>
      <c r="Q376" s="61">
        <v>0.16666666666666666</v>
      </c>
      <c r="R376" s="6">
        <v>3599.97</v>
      </c>
      <c r="S376" s="61">
        <v>0.10112638881397983</v>
      </c>
    </row>
    <row r="377" spans="1:19" x14ac:dyDescent="0.25">
      <c r="A377">
        <v>2022</v>
      </c>
      <c r="B377">
        <v>753097</v>
      </c>
      <c r="C377" t="s">
        <v>211</v>
      </c>
      <c r="D377" t="s">
        <v>431</v>
      </c>
      <c r="E377" t="s">
        <v>524</v>
      </c>
      <c r="F377" t="s">
        <v>431</v>
      </c>
      <c r="G377" t="s">
        <v>15</v>
      </c>
      <c r="H377" t="s">
        <v>16</v>
      </c>
      <c r="I377" s="23">
        <v>43</v>
      </c>
      <c r="J377" s="23">
        <v>87</v>
      </c>
      <c r="K377" s="23">
        <v>213</v>
      </c>
      <c r="L377" s="1">
        <v>11267.896000000001</v>
      </c>
      <c r="M377" s="1">
        <v>262.04409302325581</v>
      </c>
      <c r="N377" s="62">
        <v>2.0232558139534884</v>
      </c>
      <c r="O377" s="62">
        <v>2.4482758620689653</v>
      </c>
      <c r="P377" s="6">
        <v>4090.3960000000002</v>
      </c>
      <c r="Q377" s="61">
        <v>0.36301329014751288</v>
      </c>
      <c r="R377" s="6">
        <v>2662.7959999999998</v>
      </c>
      <c r="S377" s="61">
        <v>0.2363170551094898</v>
      </c>
    </row>
    <row r="378" spans="1:19" x14ac:dyDescent="0.25">
      <c r="A378">
        <v>2022</v>
      </c>
      <c r="B378">
        <v>755085</v>
      </c>
      <c r="C378" t="s">
        <v>212</v>
      </c>
      <c r="D378" t="s">
        <v>434</v>
      </c>
      <c r="E378" t="s">
        <v>522</v>
      </c>
      <c r="F378" t="s">
        <v>434</v>
      </c>
      <c r="G378" t="s">
        <v>15</v>
      </c>
      <c r="H378" t="s">
        <v>16</v>
      </c>
      <c r="I378" s="23">
        <v>41</v>
      </c>
      <c r="J378" s="23">
        <v>59</v>
      </c>
      <c r="K378" s="23">
        <v>158</v>
      </c>
      <c r="L378" s="1">
        <v>7279.5360000000001</v>
      </c>
      <c r="M378" s="1">
        <v>177.54965853658535</v>
      </c>
      <c r="N378" s="62">
        <v>1.4390243902439024</v>
      </c>
      <c r="O378" s="62">
        <v>2.6779661016949152</v>
      </c>
      <c r="P378" s="6">
        <v>2393.2860000000001</v>
      </c>
      <c r="Q378" s="61">
        <v>0.32876903143277264</v>
      </c>
      <c r="R378" s="6">
        <v>1016.386</v>
      </c>
      <c r="S378" s="61">
        <v>0.13962236054605678</v>
      </c>
    </row>
    <row r="379" spans="1:19" x14ac:dyDescent="0.25">
      <c r="A379">
        <v>2022</v>
      </c>
      <c r="B379">
        <v>755161</v>
      </c>
      <c r="C379" t="s">
        <v>221</v>
      </c>
      <c r="D379" t="s">
        <v>431</v>
      </c>
      <c r="E379" t="s">
        <v>509</v>
      </c>
      <c r="F379" t="s">
        <v>431</v>
      </c>
      <c r="G379" t="s">
        <v>15</v>
      </c>
      <c r="H379" t="s">
        <v>7</v>
      </c>
      <c r="I379" s="23">
        <v>138</v>
      </c>
      <c r="J379" s="23">
        <v>821</v>
      </c>
      <c r="K379" s="23">
        <v>4408</v>
      </c>
      <c r="L379" s="1">
        <v>145756.32500000001</v>
      </c>
      <c r="M379" s="1">
        <v>1056.2052536231886</v>
      </c>
      <c r="N379" s="62">
        <v>5.9492753623188408</v>
      </c>
      <c r="O379" s="62">
        <v>5.3690621193666264</v>
      </c>
      <c r="P379" s="6">
        <v>13250.575000000001</v>
      </c>
      <c r="Q379" s="61">
        <v>9.0909090909090912E-2</v>
      </c>
      <c r="R379" s="6">
        <v>8082.6750000000102</v>
      </c>
      <c r="S379" s="61">
        <v>5.5453339674967857E-2</v>
      </c>
    </row>
    <row r="380" spans="1:19" x14ac:dyDescent="0.25">
      <c r="A380">
        <v>2022</v>
      </c>
      <c r="B380">
        <v>755634</v>
      </c>
      <c r="C380" t="s">
        <v>213</v>
      </c>
      <c r="D380" t="s">
        <v>431</v>
      </c>
      <c r="E380" t="s">
        <v>524</v>
      </c>
      <c r="F380" t="s">
        <v>431</v>
      </c>
      <c r="G380" t="s">
        <v>15</v>
      </c>
      <c r="H380" t="s">
        <v>16</v>
      </c>
      <c r="I380" s="23">
        <v>8</v>
      </c>
      <c r="J380" s="23">
        <v>17</v>
      </c>
      <c r="K380" s="23">
        <v>44</v>
      </c>
      <c r="L380" s="1">
        <v>2462.0479999999998</v>
      </c>
      <c r="M380" s="1">
        <v>307.75599999999997</v>
      </c>
      <c r="N380" s="62">
        <v>2.125</v>
      </c>
      <c r="O380" s="62">
        <v>2.5882352941176472</v>
      </c>
      <c r="P380" s="6">
        <v>949.89800000000002</v>
      </c>
      <c r="Q380" s="61">
        <v>0.38581619854690086</v>
      </c>
      <c r="R380" s="6">
        <v>683.19799999999998</v>
      </c>
      <c r="S380" s="61">
        <v>0.27749174670843135</v>
      </c>
    </row>
    <row r="381" spans="1:19" x14ac:dyDescent="0.25">
      <c r="A381">
        <v>2022</v>
      </c>
      <c r="B381">
        <v>758545</v>
      </c>
      <c r="C381" t="s">
        <v>214</v>
      </c>
      <c r="D381" t="s">
        <v>432</v>
      </c>
      <c r="E381" t="s">
        <v>498</v>
      </c>
      <c r="F381" t="s">
        <v>432</v>
      </c>
      <c r="G381" t="s">
        <v>15</v>
      </c>
      <c r="H381" t="s">
        <v>16</v>
      </c>
      <c r="I381" s="23">
        <v>23</v>
      </c>
      <c r="J381" s="23">
        <v>35</v>
      </c>
      <c r="K381" s="23">
        <v>125</v>
      </c>
      <c r="L381" s="1">
        <v>5512.86</v>
      </c>
      <c r="M381" s="1">
        <v>239.68956521739128</v>
      </c>
      <c r="N381" s="62">
        <v>1.5217391304347827</v>
      </c>
      <c r="O381" s="62">
        <v>3.5714285714285716</v>
      </c>
      <c r="P381" s="6">
        <v>1478.21</v>
      </c>
      <c r="Q381" s="61">
        <v>0.26813849798471212</v>
      </c>
      <c r="R381" s="6">
        <v>799.21</v>
      </c>
      <c r="S381" s="61">
        <v>0.14497193834053471</v>
      </c>
    </row>
    <row r="382" spans="1:19" x14ac:dyDescent="0.25">
      <c r="A382">
        <v>2022</v>
      </c>
      <c r="B382">
        <v>758786</v>
      </c>
      <c r="C382" t="s">
        <v>215</v>
      </c>
      <c r="D382" t="s">
        <v>432</v>
      </c>
      <c r="E382" t="s">
        <v>500</v>
      </c>
      <c r="F382" t="s">
        <v>432</v>
      </c>
      <c r="G382" t="s">
        <v>15</v>
      </c>
      <c r="H382" t="s">
        <v>5</v>
      </c>
      <c r="I382" s="23">
        <v>42</v>
      </c>
      <c r="J382" s="23">
        <v>138</v>
      </c>
      <c r="K382" s="23">
        <v>533</v>
      </c>
      <c r="L382" s="1">
        <v>37730.402999999998</v>
      </c>
      <c r="M382" s="1">
        <v>898.3429285714285</v>
      </c>
      <c r="N382" s="62">
        <v>3.2857142857142856</v>
      </c>
      <c r="O382" s="62">
        <v>3.86231884057971</v>
      </c>
      <c r="P382" s="6">
        <v>15212.403</v>
      </c>
      <c r="Q382" s="61">
        <v>0.40318686763032985</v>
      </c>
      <c r="R382" s="6">
        <v>13902.403</v>
      </c>
      <c r="S382" s="61">
        <v>0.36846685682100988</v>
      </c>
    </row>
    <row r="383" spans="1:19" x14ac:dyDescent="0.25">
      <c r="A383">
        <v>2022</v>
      </c>
      <c r="B383">
        <v>759445</v>
      </c>
      <c r="C383" t="s">
        <v>216</v>
      </c>
      <c r="D383" t="s">
        <v>431</v>
      </c>
      <c r="E383" t="s">
        <v>515</v>
      </c>
      <c r="F383" t="s">
        <v>431</v>
      </c>
      <c r="G383" t="s">
        <v>15</v>
      </c>
      <c r="H383" t="s">
        <v>16</v>
      </c>
      <c r="I383" s="23">
        <v>13</v>
      </c>
      <c r="J383" s="23">
        <v>31</v>
      </c>
      <c r="K383" s="23">
        <v>85</v>
      </c>
      <c r="L383" s="1">
        <v>2768.92</v>
      </c>
      <c r="M383" s="1">
        <v>212.99384615384616</v>
      </c>
      <c r="N383" s="62">
        <v>2.3846153846153846</v>
      </c>
      <c r="O383" s="62">
        <v>2.7419354838709675</v>
      </c>
      <c r="P383" s="6">
        <v>993.87</v>
      </c>
      <c r="Q383" s="61">
        <v>0.35893778079540034</v>
      </c>
      <c r="R383" s="6">
        <v>556.77</v>
      </c>
      <c r="S383" s="61">
        <v>0.20107839879808734</v>
      </c>
    </row>
    <row r="384" spans="1:19" x14ac:dyDescent="0.25">
      <c r="A384">
        <v>2022</v>
      </c>
      <c r="B384">
        <v>762085</v>
      </c>
      <c r="C384" t="s">
        <v>217</v>
      </c>
      <c r="D384" t="s">
        <v>431</v>
      </c>
      <c r="E384" t="s">
        <v>516</v>
      </c>
      <c r="F384" t="s">
        <v>431</v>
      </c>
      <c r="G384" t="s">
        <v>15</v>
      </c>
      <c r="H384" t="s">
        <v>5</v>
      </c>
      <c r="I384" s="23">
        <v>129</v>
      </c>
      <c r="J384" s="23">
        <v>484</v>
      </c>
      <c r="K384" s="23">
        <v>1956</v>
      </c>
      <c r="L384" s="1">
        <v>72007.320000000007</v>
      </c>
      <c r="M384" s="1">
        <v>558.19627906976746</v>
      </c>
      <c r="N384" s="62">
        <v>3.751937984496124</v>
      </c>
      <c r="O384" s="62">
        <v>4.0413223140495864</v>
      </c>
      <c r="P384" s="6">
        <v>12001.22</v>
      </c>
      <c r="Q384" s="61">
        <v>0.16666666666666663</v>
      </c>
      <c r="R384" s="6">
        <v>7472.02</v>
      </c>
      <c r="S384" s="61">
        <v>0.10376750585912654</v>
      </c>
    </row>
    <row r="385" spans="1:19" x14ac:dyDescent="0.25">
      <c r="A385">
        <v>2022</v>
      </c>
      <c r="B385">
        <v>762662</v>
      </c>
      <c r="C385" t="s">
        <v>333</v>
      </c>
      <c r="D385" t="s">
        <v>432</v>
      </c>
      <c r="E385" t="s">
        <v>498</v>
      </c>
      <c r="F385" t="s">
        <v>432</v>
      </c>
      <c r="G385" t="s">
        <v>15</v>
      </c>
      <c r="H385" t="s">
        <v>16</v>
      </c>
      <c r="I385" s="23">
        <v>8</v>
      </c>
      <c r="J385" s="23">
        <v>12</v>
      </c>
      <c r="K385" s="23">
        <v>48</v>
      </c>
      <c r="L385" s="1">
        <v>2989.2159999999999</v>
      </c>
      <c r="M385" s="1">
        <v>373.65199999999999</v>
      </c>
      <c r="N385" s="62">
        <v>1.5</v>
      </c>
      <c r="O385" s="62">
        <v>4</v>
      </c>
      <c r="P385" s="6">
        <v>1092.366</v>
      </c>
      <c r="Q385" s="61">
        <v>0.36543561923929219</v>
      </c>
      <c r="R385" s="6">
        <v>856.36599999999999</v>
      </c>
      <c r="S385" s="61">
        <v>0.28648515195957736</v>
      </c>
    </row>
    <row r="386" spans="1:19" x14ac:dyDescent="0.25">
      <c r="A386">
        <v>2022</v>
      </c>
      <c r="B386">
        <v>765294</v>
      </c>
      <c r="C386" t="s">
        <v>407</v>
      </c>
      <c r="D386" t="s">
        <v>435</v>
      </c>
      <c r="E386" t="s">
        <v>525</v>
      </c>
      <c r="F386" t="s">
        <v>435</v>
      </c>
      <c r="G386" t="s">
        <v>15</v>
      </c>
      <c r="H386" t="s">
        <v>16</v>
      </c>
      <c r="I386" s="23">
        <v>27</v>
      </c>
      <c r="J386" s="23">
        <v>72</v>
      </c>
      <c r="K386" s="23">
        <v>162</v>
      </c>
      <c r="L386" s="1">
        <v>8862.7039999999997</v>
      </c>
      <c r="M386" s="1">
        <v>328.2482962962963</v>
      </c>
      <c r="N386" s="62">
        <v>2.6666666666666665</v>
      </c>
      <c r="O386" s="62">
        <v>2.25</v>
      </c>
      <c r="P386" s="6">
        <v>3067.5039999999999</v>
      </c>
      <c r="Q386" s="61">
        <v>0.34611378197895359</v>
      </c>
      <c r="R386" s="6">
        <v>2034.364</v>
      </c>
      <c r="S386" s="61">
        <v>0.22954213522193678</v>
      </c>
    </row>
    <row r="387" spans="1:19" x14ac:dyDescent="0.25">
      <c r="A387">
        <v>2022</v>
      </c>
      <c r="B387">
        <v>766167</v>
      </c>
      <c r="C387" t="s">
        <v>218</v>
      </c>
      <c r="D387" t="s">
        <v>435</v>
      </c>
      <c r="E387" t="s">
        <v>525</v>
      </c>
      <c r="F387" t="s">
        <v>435</v>
      </c>
      <c r="G387" t="s">
        <v>15</v>
      </c>
      <c r="H387" t="s">
        <v>16</v>
      </c>
      <c r="I387" s="23">
        <v>34</v>
      </c>
      <c r="J387" s="23">
        <v>62</v>
      </c>
      <c r="K387" s="23">
        <v>152</v>
      </c>
      <c r="L387" s="1">
        <v>7492.384</v>
      </c>
      <c r="M387" s="1">
        <v>220.36423529411763</v>
      </c>
      <c r="N387" s="62">
        <v>1.8235294117647058</v>
      </c>
      <c r="O387" s="62">
        <v>2.4516129032258065</v>
      </c>
      <c r="P387" s="6">
        <v>2891.8339999999998</v>
      </c>
      <c r="Q387" s="61">
        <v>0.38596980613914073</v>
      </c>
      <c r="R387" s="6">
        <v>1624.3340000000001</v>
      </c>
      <c r="S387" s="61">
        <v>0.21679801782716956</v>
      </c>
    </row>
    <row r="388" spans="1:19" x14ac:dyDescent="0.25">
      <c r="A388">
        <v>2022</v>
      </c>
      <c r="B388">
        <v>767999</v>
      </c>
      <c r="C388" t="s">
        <v>334</v>
      </c>
      <c r="D388" t="s">
        <v>432</v>
      </c>
      <c r="E388" t="s">
        <v>510</v>
      </c>
      <c r="F388" t="s">
        <v>432</v>
      </c>
      <c r="G388" t="s">
        <v>15</v>
      </c>
      <c r="H388" t="s">
        <v>16</v>
      </c>
      <c r="I388" s="23">
        <v>42</v>
      </c>
      <c r="J388" s="23">
        <v>51</v>
      </c>
      <c r="K388" s="23">
        <v>216</v>
      </c>
      <c r="L388" s="1">
        <v>8127.9459999999999</v>
      </c>
      <c r="M388" s="1">
        <v>193.52252380952382</v>
      </c>
      <c r="N388" s="62">
        <v>1.2142857142857142</v>
      </c>
      <c r="O388" s="62">
        <v>4.2352941176470589</v>
      </c>
      <c r="P388" s="6">
        <v>1121.096</v>
      </c>
      <c r="Q388" s="61">
        <v>0.13793103448275862</v>
      </c>
      <c r="R388" s="6">
        <v>-105.90400000000101</v>
      </c>
      <c r="S388" s="61">
        <v>-1.3029614123912856E-2</v>
      </c>
    </row>
    <row r="389" spans="1:19" x14ac:dyDescent="0.25">
      <c r="A389">
        <v>2022</v>
      </c>
      <c r="B389">
        <v>768405</v>
      </c>
      <c r="C389" t="s">
        <v>335</v>
      </c>
      <c r="D389" t="s">
        <v>430</v>
      </c>
      <c r="E389" t="s">
        <v>512</v>
      </c>
      <c r="F389" t="s">
        <v>430</v>
      </c>
      <c r="G389" t="s">
        <v>15</v>
      </c>
      <c r="H389" t="s">
        <v>5</v>
      </c>
      <c r="I389" s="23">
        <v>59</v>
      </c>
      <c r="J389" s="23">
        <v>186</v>
      </c>
      <c r="K389" s="23">
        <v>639</v>
      </c>
      <c r="L389" s="1">
        <v>26174.991399999999</v>
      </c>
      <c r="M389" s="1">
        <v>443.64392203389826</v>
      </c>
      <c r="N389" s="62">
        <v>3.152542372881356</v>
      </c>
      <c r="O389" s="62">
        <v>3.435483870967742</v>
      </c>
      <c r="P389" s="6">
        <v>8744.0913999999993</v>
      </c>
      <c r="Q389" s="61">
        <v>0.33406281845043889</v>
      </c>
      <c r="R389" s="6">
        <v>6576.8914000000004</v>
      </c>
      <c r="S389" s="61">
        <v>0.25126622964239065</v>
      </c>
    </row>
    <row r="390" spans="1:19" x14ac:dyDescent="0.25">
      <c r="A390">
        <v>2022</v>
      </c>
      <c r="B390">
        <v>769640</v>
      </c>
      <c r="C390" t="s">
        <v>411</v>
      </c>
      <c r="D390" t="s">
        <v>430</v>
      </c>
      <c r="E390" t="s">
        <v>520</v>
      </c>
      <c r="F390" t="s">
        <v>430</v>
      </c>
      <c r="G390" t="s">
        <v>15</v>
      </c>
      <c r="H390" t="s">
        <v>5</v>
      </c>
      <c r="I390" s="23">
        <v>83</v>
      </c>
      <c r="J390" s="23">
        <v>110</v>
      </c>
      <c r="K390" s="23">
        <v>515</v>
      </c>
      <c r="L390" s="1">
        <v>26587.348999999998</v>
      </c>
      <c r="M390" s="1">
        <v>320.32950602409636</v>
      </c>
      <c r="N390" s="62">
        <v>1.3253012048192772</v>
      </c>
      <c r="O390" s="62">
        <v>4.6818181818181817</v>
      </c>
      <c r="P390" s="6">
        <v>7042.299</v>
      </c>
      <c r="Q390" s="61">
        <v>0.26487405720668128</v>
      </c>
      <c r="R390" s="6">
        <v>4171.299</v>
      </c>
      <c r="S390" s="61">
        <v>0.15689036917520435</v>
      </c>
    </row>
    <row r="391" spans="1:19" x14ac:dyDescent="0.25">
      <c r="A391">
        <v>2022</v>
      </c>
      <c r="B391">
        <v>772049</v>
      </c>
      <c r="C391" t="s">
        <v>219</v>
      </c>
      <c r="D391" t="s">
        <v>434</v>
      </c>
      <c r="E391" t="s">
        <v>522</v>
      </c>
      <c r="F391" t="s">
        <v>434</v>
      </c>
      <c r="G391" t="s">
        <v>15</v>
      </c>
      <c r="H391" t="s">
        <v>16</v>
      </c>
      <c r="I391" s="23">
        <v>19</v>
      </c>
      <c r="J391" s="23">
        <v>19</v>
      </c>
      <c r="K391" s="23">
        <v>36</v>
      </c>
      <c r="L391" s="1">
        <v>1805.3119999999999</v>
      </c>
      <c r="M391" s="1">
        <v>95.016421052631571</v>
      </c>
      <c r="N391" s="62">
        <v>1</v>
      </c>
      <c r="O391" s="62">
        <v>1.8947368421052631</v>
      </c>
      <c r="P391" s="6">
        <v>665.21199999999999</v>
      </c>
      <c r="Q391" s="61">
        <v>0.36847481211003974</v>
      </c>
      <c r="R391" s="6">
        <v>36.312000000000097</v>
      </c>
      <c r="S391" s="61">
        <v>2.011397475893369E-2</v>
      </c>
    </row>
    <row r="392" spans="1:19" x14ac:dyDescent="0.25">
      <c r="A392">
        <v>2022</v>
      </c>
      <c r="B392">
        <v>772168</v>
      </c>
      <c r="C392" t="s">
        <v>220</v>
      </c>
      <c r="D392" t="s">
        <v>432</v>
      </c>
      <c r="E392" t="s">
        <v>500</v>
      </c>
      <c r="F392" t="s">
        <v>432</v>
      </c>
      <c r="G392" t="s">
        <v>4</v>
      </c>
      <c r="H392" t="s">
        <v>16</v>
      </c>
      <c r="I392" s="23">
        <v>26</v>
      </c>
      <c r="J392" s="23">
        <v>58</v>
      </c>
      <c r="K392" s="23">
        <v>209</v>
      </c>
      <c r="L392" s="1">
        <v>7902.9930000000004</v>
      </c>
      <c r="M392" s="1">
        <v>303.96126923076923</v>
      </c>
      <c r="N392" s="62">
        <v>2.2307692307692308</v>
      </c>
      <c r="O392" s="62">
        <v>3.603448275862069</v>
      </c>
      <c r="P392" s="6">
        <v>970.54300000000103</v>
      </c>
      <c r="Q392" s="61">
        <v>0.12280701754385977</v>
      </c>
      <c r="R392" s="6">
        <v>185.543000000001</v>
      </c>
      <c r="S392" s="61">
        <v>2.3477560969622648E-2</v>
      </c>
    </row>
    <row r="393" spans="1:19" x14ac:dyDescent="0.25">
      <c r="A393">
        <v>2022</v>
      </c>
      <c r="B393">
        <v>772168</v>
      </c>
      <c r="C393" t="s">
        <v>220</v>
      </c>
      <c r="D393" t="s">
        <v>433</v>
      </c>
      <c r="E393" t="s">
        <v>502</v>
      </c>
      <c r="F393" t="s">
        <v>432</v>
      </c>
      <c r="G393" t="s">
        <v>4</v>
      </c>
      <c r="H393" t="s">
        <v>16</v>
      </c>
      <c r="I393" s="23">
        <v>21</v>
      </c>
      <c r="J393" s="23">
        <v>53</v>
      </c>
      <c r="K393" s="23">
        <v>172</v>
      </c>
      <c r="L393" s="1">
        <v>7084.9290000000001</v>
      </c>
      <c r="M393" s="1">
        <v>337.37757142857146</v>
      </c>
      <c r="N393" s="62">
        <v>2.5238095238095237</v>
      </c>
      <c r="O393" s="62">
        <v>3.2452830188679247</v>
      </c>
      <c r="P393" s="6">
        <v>870.07900000000097</v>
      </c>
      <c r="Q393" s="61">
        <v>0.12280701754385978</v>
      </c>
      <c r="R393" s="6">
        <v>162.429000000001</v>
      </c>
      <c r="S393" s="61">
        <v>2.2925988390286055E-2</v>
      </c>
    </row>
    <row r="394" spans="1:19" x14ac:dyDescent="0.25">
      <c r="A394">
        <v>2022</v>
      </c>
      <c r="B394">
        <v>772869</v>
      </c>
      <c r="C394" t="s">
        <v>223</v>
      </c>
      <c r="D394" t="s">
        <v>435</v>
      </c>
      <c r="E394" t="s">
        <v>525</v>
      </c>
      <c r="F394" t="s">
        <v>435</v>
      </c>
      <c r="G394" t="s">
        <v>15</v>
      </c>
      <c r="H394" t="s">
        <v>16</v>
      </c>
      <c r="I394" s="23">
        <v>27</v>
      </c>
      <c r="J394" s="23">
        <v>59</v>
      </c>
      <c r="K394" s="23">
        <v>140</v>
      </c>
      <c r="L394" s="1">
        <v>8057.28</v>
      </c>
      <c r="M394" s="1">
        <v>298.41777777777776</v>
      </c>
      <c r="N394" s="62">
        <v>2.1851851851851851</v>
      </c>
      <c r="O394" s="62">
        <v>2.3728813559322033</v>
      </c>
      <c r="P394" s="6">
        <v>3065.68</v>
      </c>
      <c r="Q394" s="61">
        <v>0.38048572222884147</v>
      </c>
      <c r="R394" s="6">
        <v>2046.93</v>
      </c>
      <c r="S394" s="61">
        <v>0.25404727153580364</v>
      </c>
    </row>
    <row r="395" spans="1:19" x14ac:dyDescent="0.25">
      <c r="A395">
        <v>2022</v>
      </c>
      <c r="B395">
        <v>775247</v>
      </c>
      <c r="C395" t="s">
        <v>93</v>
      </c>
      <c r="D395" t="s">
        <v>432</v>
      </c>
      <c r="E395" t="s">
        <v>500</v>
      </c>
      <c r="F395" t="s">
        <v>433</v>
      </c>
      <c r="G395" t="s">
        <v>4</v>
      </c>
      <c r="H395" t="s">
        <v>16</v>
      </c>
      <c r="I395" s="23">
        <v>18</v>
      </c>
      <c r="J395" s="23">
        <v>45</v>
      </c>
      <c r="K395" s="23">
        <v>141</v>
      </c>
      <c r="L395" s="1">
        <v>4583.4058000000005</v>
      </c>
      <c r="M395" s="1">
        <v>254.63365555555558</v>
      </c>
      <c r="N395" s="62">
        <v>2.5</v>
      </c>
      <c r="O395" s="62">
        <v>3.1333333333333333</v>
      </c>
      <c r="P395" s="6">
        <v>815.55579999999998</v>
      </c>
      <c r="Q395" s="61">
        <v>0.17793663393278419</v>
      </c>
      <c r="R395" s="6">
        <v>267.55579999999998</v>
      </c>
      <c r="S395" s="61">
        <v>5.8374887949044343E-2</v>
      </c>
    </row>
    <row r="396" spans="1:19" x14ac:dyDescent="0.25">
      <c r="A396">
        <v>2022</v>
      </c>
      <c r="B396">
        <v>775247</v>
      </c>
      <c r="C396" t="s">
        <v>93</v>
      </c>
      <c r="D396" t="s">
        <v>433</v>
      </c>
      <c r="E396" t="s">
        <v>503</v>
      </c>
      <c r="F396" t="s">
        <v>433</v>
      </c>
      <c r="G396" t="s">
        <v>4</v>
      </c>
      <c r="H396" t="s">
        <v>10</v>
      </c>
      <c r="I396" s="23">
        <v>160</v>
      </c>
      <c r="J396" s="23">
        <v>570</v>
      </c>
      <c r="K396" s="23">
        <v>4475</v>
      </c>
      <c r="L396" s="1">
        <v>173631.155</v>
      </c>
      <c r="M396" s="1">
        <v>1085.19471875</v>
      </c>
      <c r="N396" s="62">
        <v>3.5625</v>
      </c>
      <c r="O396" s="62">
        <v>7.8508771929824563</v>
      </c>
      <c r="P396" s="6">
        <v>25773.404999999999</v>
      </c>
      <c r="Q396" s="61">
        <v>0.14843767525476634</v>
      </c>
      <c r="R396" s="6">
        <v>20197.955000000002</v>
      </c>
      <c r="S396" s="61">
        <v>0.11632679054631642</v>
      </c>
    </row>
    <row r="397" spans="1:19" x14ac:dyDescent="0.25">
      <c r="A397">
        <v>2022</v>
      </c>
      <c r="B397">
        <v>776236</v>
      </c>
      <c r="C397" t="s">
        <v>224</v>
      </c>
      <c r="D397" t="s">
        <v>435</v>
      </c>
      <c r="E397" t="s">
        <v>525</v>
      </c>
      <c r="F397" t="s">
        <v>435</v>
      </c>
      <c r="G397" t="s">
        <v>15</v>
      </c>
      <c r="H397" t="s">
        <v>16</v>
      </c>
      <c r="I397" s="23">
        <v>23</v>
      </c>
      <c r="J397" s="23">
        <v>41</v>
      </c>
      <c r="K397" s="23">
        <v>83</v>
      </c>
      <c r="L397" s="1">
        <v>5353.7359999999999</v>
      </c>
      <c r="M397" s="1">
        <v>232.77113043478261</v>
      </c>
      <c r="N397" s="62">
        <v>1.7826086956521738</v>
      </c>
      <c r="O397" s="62">
        <v>2.024390243902439</v>
      </c>
      <c r="P397" s="6">
        <v>1843.2360000000001</v>
      </c>
      <c r="Q397" s="61">
        <v>0.34428966986792031</v>
      </c>
      <c r="R397" s="6">
        <v>986.98599999999999</v>
      </c>
      <c r="S397" s="61">
        <v>0.18435462637679556</v>
      </c>
    </row>
    <row r="398" spans="1:19" x14ac:dyDescent="0.25">
      <c r="A398">
        <v>2022</v>
      </c>
      <c r="B398">
        <v>782190</v>
      </c>
      <c r="C398" t="s">
        <v>60</v>
      </c>
      <c r="D398" t="s">
        <v>434</v>
      </c>
      <c r="E398" t="s">
        <v>499</v>
      </c>
      <c r="F398" t="s">
        <v>434</v>
      </c>
      <c r="G398" t="s">
        <v>4</v>
      </c>
      <c r="H398" t="s">
        <v>5</v>
      </c>
      <c r="I398" s="23">
        <v>51</v>
      </c>
      <c r="J398" s="23">
        <v>168</v>
      </c>
      <c r="K398" s="23">
        <v>375</v>
      </c>
      <c r="L398" s="1">
        <v>16148.76</v>
      </c>
      <c r="M398" s="1">
        <v>316.64235294117645</v>
      </c>
      <c r="N398" s="62">
        <v>3.2941176470588234</v>
      </c>
      <c r="O398" s="62">
        <v>2.2321428571428572</v>
      </c>
      <c r="P398" s="6">
        <v>2691.46</v>
      </c>
      <c r="Q398" s="61">
        <v>0.16666666666666666</v>
      </c>
      <c r="R398" s="6">
        <v>877.40999999999894</v>
      </c>
      <c r="S398" s="61">
        <v>5.4332964264748436E-2</v>
      </c>
    </row>
    <row r="399" spans="1:19" x14ac:dyDescent="0.25">
      <c r="A399">
        <v>2022</v>
      </c>
      <c r="B399">
        <v>782190</v>
      </c>
      <c r="C399" t="s">
        <v>60</v>
      </c>
      <c r="D399" t="s">
        <v>430</v>
      </c>
      <c r="E399" t="s">
        <v>492</v>
      </c>
      <c r="F399" t="s">
        <v>434</v>
      </c>
      <c r="G399" t="s">
        <v>4</v>
      </c>
      <c r="H399" t="s">
        <v>10</v>
      </c>
      <c r="I399" s="23">
        <v>132</v>
      </c>
      <c r="J399" s="23">
        <v>850</v>
      </c>
      <c r="K399" s="23">
        <v>3932</v>
      </c>
      <c r="L399" s="1">
        <v>156486.6</v>
      </c>
      <c r="M399" s="1">
        <v>1185.5045454545455</v>
      </c>
      <c r="N399" s="62">
        <v>6.4393939393939394</v>
      </c>
      <c r="O399" s="62">
        <v>4.6258823529411766</v>
      </c>
      <c r="P399" s="6">
        <v>26081.1</v>
      </c>
      <c r="Q399" s="61">
        <v>0.16666666666666666</v>
      </c>
      <c r="R399" s="6">
        <v>20730.599999999999</v>
      </c>
      <c r="S399" s="61">
        <v>0.13247524069153524</v>
      </c>
    </row>
    <row r="400" spans="1:19" x14ac:dyDescent="0.25">
      <c r="A400">
        <v>2022</v>
      </c>
      <c r="B400">
        <v>782190</v>
      </c>
      <c r="C400" t="s">
        <v>60</v>
      </c>
      <c r="D400" t="s">
        <v>432</v>
      </c>
      <c r="E400" t="s">
        <v>497</v>
      </c>
      <c r="F400" t="s">
        <v>434</v>
      </c>
      <c r="G400" t="s">
        <v>4</v>
      </c>
      <c r="H400" t="s">
        <v>5</v>
      </c>
      <c r="I400" s="23">
        <v>246</v>
      </c>
      <c r="J400" s="23">
        <v>363</v>
      </c>
      <c r="K400" s="23">
        <v>1212</v>
      </c>
      <c r="L400" s="1">
        <v>39475.32</v>
      </c>
      <c r="M400" s="1">
        <v>160.46878048780488</v>
      </c>
      <c r="N400" s="62">
        <v>1.475609756097561</v>
      </c>
      <c r="O400" s="62">
        <v>3.3388429752066116</v>
      </c>
      <c r="P400" s="6">
        <v>6579.22</v>
      </c>
      <c r="Q400" s="61">
        <v>0.16666666666666669</v>
      </c>
      <c r="R400" s="6">
        <v>-671.78000000000202</v>
      </c>
      <c r="S400" s="61">
        <v>-1.7017721452289736E-2</v>
      </c>
    </row>
    <row r="401" spans="1:19" x14ac:dyDescent="0.25">
      <c r="A401">
        <v>2022</v>
      </c>
      <c r="B401">
        <v>782190</v>
      </c>
      <c r="C401" t="s">
        <v>60</v>
      </c>
      <c r="D401" t="s">
        <v>433</v>
      </c>
      <c r="E401" t="s">
        <v>502</v>
      </c>
      <c r="F401" t="s">
        <v>434</v>
      </c>
      <c r="G401" t="s">
        <v>4</v>
      </c>
      <c r="H401" t="s">
        <v>5</v>
      </c>
      <c r="I401" s="23">
        <v>140</v>
      </c>
      <c r="J401" s="23">
        <v>194</v>
      </c>
      <c r="K401" s="23">
        <v>723</v>
      </c>
      <c r="L401" s="1">
        <v>25376.22</v>
      </c>
      <c r="M401" s="1">
        <v>181.25871428571429</v>
      </c>
      <c r="N401" s="62">
        <v>1.3857142857142857</v>
      </c>
      <c r="O401" s="62">
        <v>3.7268041237113403</v>
      </c>
      <c r="P401" s="6">
        <v>4229.37</v>
      </c>
      <c r="Q401" s="61">
        <v>0.16666666666666666</v>
      </c>
      <c r="R401" s="6">
        <v>-324.030000000001</v>
      </c>
      <c r="S401" s="61">
        <v>-1.2769041252006839E-2</v>
      </c>
    </row>
    <row r="402" spans="1:19" x14ac:dyDescent="0.25">
      <c r="A402">
        <v>2022</v>
      </c>
      <c r="B402">
        <v>783424</v>
      </c>
      <c r="C402" t="s">
        <v>395</v>
      </c>
      <c r="D402" t="s">
        <v>430</v>
      </c>
      <c r="E402" t="s">
        <v>517</v>
      </c>
      <c r="F402" t="s">
        <v>430</v>
      </c>
      <c r="G402" t="s">
        <v>15</v>
      </c>
      <c r="H402" t="s">
        <v>5</v>
      </c>
      <c r="I402" s="23">
        <v>133</v>
      </c>
      <c r="J402" s="23">
        <v>319</v>
      </c>
      <c r="K402" s="23">
        <v>1454</v>
      </c>
      <c r="L402" s="1">
        <v>58547.851199999997</v>
      </c>
      <c r="M402" s="1">
        <v>440.20940751879698</v>
      </c>
      <c r="N402" s="62">
        <v>2.3984962406015038</v>
      </c>
      <c r="O402" s="62">
        <v>4.5579937304075235</v>
      </c>
      <c r="P402" s="6">
        <v>17673.301200000002</v>
      </c>
      <c r="Q402" s="61">
        <v>0.3018607999741586</v>
      </c>
      <c r="R402" s="6">
        <v>12903.9012</v>
      </c>
      <c r="S402" s="61">
        <v>0.22039922790539579</v>
      </c>
    </row>
    <row r="403" spans="1:19" x14ac:dyDescent="0.25">
      <c r="A403">
        <v>2022</v>
      </c>
      <c r="B403">
        <v>784350</v>
      </c>
      <c r="C403" t="s">
        <v>397</v>
      </c>
      <c r="D403" t="s">
        <v>434</v>
      </c>
      <c r="E403" t="s">
        <v>499</v>
      </c>
      <c r="F403" t="s">
        <v>434</v>
      </c>
      <c r="G403" t="s">
        <v>15</v>
      </c>
      <c r="H403" t="s">
        <v>16</v>
      </c>
      <c r="I403" s="23">
        <v>27</v>
      </c>
      <c r="J403" s="23">
        <v>43</v>
      </c>
      <c r="K403" s="23">
        <v>124</v>
      </c>
      <c r="L403" s="1">
        <v>5331.3</v>
      </c>
      <c r="M403" s="1">
        <v>197.45555555555555</v>
      </c>
      <c r="N403" s="62">
        <v>1.5925925925925926</v>
      </c>
      <c r="O403" s="62">
        <v>2.8837209302325579</v>
      </c>
      <c r="P403" s="6">
        <v>888.55</v>
      </c>
      <c r="Q403" s="61">
        <v>0.16666666666666666</v>
      </c>
      <c r="R403" s="6">
        <v>-22.750000000000199</v>
      </c>
      <c r="S403" s="61">
        <v>-4.2672518897830169E-3</v>
      </c>
    </row>
    <row r="404" spans="1:19" x14ac:dyDescent="0.25">
      <c r="A404">
        <v>2022</v>
      </c>
      <c r="B404">
        <v>784373</v>
      </c>
      <c r="C404" t="s">
        <v>225</v>
      </c>
      <c r="D404" t="s">
        <v>431</v>
      </c>
      <c r="E404" t="s">
        <v>515</v>
      </c>
      <c r="F404" t="s">
        <v>431</v>
      </c>
      <c r="G404" t="s">
        <v>15</v>
      </c>
      <c r="H404" t="s">
        <v>16</v>
      </c>
      <c r="I404" s="23">
        <v>4</v>
      </c>
      <c r="J404" s="23">
        <v>4</v>
      </c>
      <c r="K404" s="23">
        <v>13</v>
      </c>
      <c r="L404" s="1">
        <v>695.096</v>
      </c>
      <c r="M404" s="1">
        <v>173.774</v>
      </c>
      <c r="N404" s="62">
        <v>1</v>
      </c>
      <c r="O404" s="62">
        <v>3.25</v>
      </c>
      <c r="P404" s="6">
        <v>311.24599999999998</v>
      </c>
      <c r="Q404" s="61">
        <v>0.44777412040926717</v>
      </c>
      <c r="R404" s="6">
        <v>182.846</v>
      </c>
      <c r="S404" s="61">
        <v>0.26305143462198027</v>
      </c>
    </row>
    <row r="405" spans="1:19" x14ac:dyDescent="0.25">
      <c r="A405">
        <v>2022</v>
      </c>
      <c r="B405">
        <v>789083</v>
      </c>
      <c r="C405" t="s">
        <v>370</v>
      </c>
      <c r="D405" t="s">
        <v>435</v>
      </c>
      <c r="E405" t="s">
        <v>505</v>
      </c>
      <c r="F405" t="s">
        <v>435</v>
      </c>
      <c r="G405" t="s">
        <v>15</v>
      </c>
      <c r="H405" t="s">
        <v>16</v>
      </c>
      <c r="I405" s="23">
        <v>48</v>
      </c>
      <c r="J405" s="23">
        <v>66</v>
      </c>
      <c r="K405" s="23">
        <v>197</v>
      </c>
      <c r="L405" s="1">
        <v>6905.4204</v>
      </c>
      <c r="M405" s="1">
        <v>143.86292499999999</v>
      </c>
      <c r="N405" s="62">
        <v>1.375</v>
      </c>
      <c r="O405" s="62">
        <v>2.9848484848484849</v>
      </c>
      <c r="P405" s="6">
        <v>1527.1704</v>
      </c>
      <c r="Q405" s="61">
        <v>0.22115531155785967</v>
      </c>
      <c r="R405" s="6">
        <v>-235.32960000000099</v>
      </c>
      <c r="S405" s="61">
        <v>-3.4078967878624883E-2</v>
      </c>
    </row>
    <row r="406" spans="1:19" x14ac:dyDescent="0.25">
      <c r="A406">
        <v>2022</v>
      </c>
      <c r="B406">
        <v>790239</v>
      </c>
      <c r="C406" t="s">
        <v>226</v>
      </c>
      <c r="D406" t="s">
        <v>432</v>
      </c>
      <c r="E406" t="s">
        <v>500</v>
      </c>
      <c r="F406" t="s">
        <v>432</v>
      </c>
      <c r="G406" t="s">
        <v>15</v>
      </c>
      <c r="H406" t="s">
        <v>16</v>
      </c>
      <c r="I406" s="23">
        <v>22</v>
      </c>
      <c r="J406" s="23">
        <v>22</v>
      </c>
      <c r="K406" s="23">
        <v>77</v>
      </c>
      <c r="L406" s="1">
        <v>4242.1049999999996</v>
      </c>
      <c r="M406" s="1">
        <v>192.82295454545454</v>
      </c>
      <c r="N406" s="62">
        <v>1</v>
      </c>
      <c r="O406" s="62">
        <v>3.5</v>
      </c>
      <c r="P406" s="6">
        <v>1099.8050000000001</v>
      </c>
      <c r="Q406" s="61">
        <v>0.2592592592592593</v>
      </c>
      <c r="R406" s="6">
        <v>461.80500000000001</v>
      </c>
      <c r="S406" s="61">
        <v>0.1088622275969124</v>
      </c>
    </row>
    <row r="407" spans="1:19" x14ac:dyDescent="0.25">
      <c r="A407">
        <v>2022</v>
      </c>
      <c r="B407">
        <v>791348</v>
      </c>
      <c r="C407" t="s">
        <v>227</v>
      </c>
      <c r="D407" t="s">
        <v>430</v>
      </c>
      <c r="E407" t="s">
        <v>517</v>
      </c>
      <c r="F407" t="s">
        <v>430</v>
      </c>
      <c r="G407" t="s">
        <v>15</v>
      </c>
      <c r="H407" t="s">
        <v>16</v>
      </c>
      <c r="I407" s="23">
        <v>31</v>
      </c>
      <c r="J407" s="23">
        <v>120</v>
      </c>
      <c r="K407" s="23">
        <v>282</v>
      </c>
      <c r="L407" s="1">
        <v>9588.3696</v>
      </c>
      <c r="M407" s="1">
        <v>309.30224516129033</v>
      </c>
      <c r="N407" s="62">
        <v>3.870967741935484</v>
      </c>
      <c r="O407" s="62">
        <v>2.35</v>
      </c>
      <c r="P407" s="6">
        <v>2495.4196000000002</v>
      </c>
      <c r="Q407" s="61">
        <v>0.26025484040581831</v>
      </c>
      <c r="R407" s="6">
        <v>1330.2195999999999</v>
      </c>
      <c r="S407" s="61">
        <v>0.13873261623123079</v>
      </c>
    </row>
    <row r="408" spans="1:19" x14ac:dyDescent="0.25">
      <c r="A408">
        <v>2022</v>
      </c>
      <c r="B408">
        <v>791644</v>
      </c>
      <c r="C408" t="s">
        <v>228</v>
      </c>
      <c r="D408" t="s">
        <v>431</v>
      </c>
      <c r="E408" t="s">
        <v>515</v>
      </c>
      <c r="F408" t="s">
        <v>431</v>
      </c>
      <c r="G408" t="s">
        <v>15</v>
      </c>
      <c r="H408" t="s">
        <v>16</v>
      </c>
      <c r="I408" s="23">
        <v>4</v>
      </c>
      <c r="J408" s="23">
        <v>5</v>
      </c>
      <c r="K408" s="23">
        <v>23</v>
      </c>
      <c r="L408" s="1">
        <v>1719.816</v>
      </c>
      <c r="M408" s="1">
        <v>429.95400000000001</v>
      </c>
      <c r="N408" s="62">
        <v>1.25</v>
      </c>
      <c r="O408" s="62">
        <v>4.5999999999999996</v>
      </c>
      <c r="P408" s="6">
        <v>495.166</v>
      </c>
      <c r="Q408" s="61">
        <v>0.2879180098336101</v>
      </c>
      <c r="R408" s="6">
        <v>365.666</v>
      </c>
      <c r="S408" s="61">
        <v>0.21261925694376607</v>
      </c>
    </row>
    <row r="409" spans="1:19" x14ac:dyDescent="0.25">
      <c r="A409">
        <v>2022</v>
      </c>
      <c r="B409">
        <v>794144</v>
      </c>
      <c r="C409" t="s">
        <v>229</v>
      </c>
      <c r="D409" t="s">
        <v>435</v>
      </c>
      <c r="E409" t="s">
        <v>521</v>
      </c>
      <c r="F409" t="s">
        <v>435</v>
      </c>
      <c r="G409" t="s">
        <v>15</v>
      </c>
      <c r="H409" t="s">
        <v>5</v>
      </c>
      <c r="I409" s="23">
        <v>105</v>
      </c>
      <c r="J409" s="23">
        <v>369</v>
      </c>
      <c r="K409" s="23">
        <v>1452</v>
      </c>
      <c r="L409" s="1">
        <v>54441.599999999999</v>
      </c>
      <c r="M409" s="1">
        <v>518.49142857142851</v>
      </c>
      <c r="N409" s="62">
        <v>3.5142857142857142</v>
      </c>
      <c r="O409" s="62">
        <v>3.934959349593496</v>
      </c>
      <c r="P409" s="6">
        <v>9073.6</v>
      </c>
      <c r="Q409" s="61">
        <v>0.16666666666666669</v>
      </c>
      <c r="R409" s="6">
        <v>4939.21</v>
      </c>
      <c r="S409" s="61">
        <v>9.0724923587844591E-2</v>
      </c>
    </row>
    <row r="410" spans="1:19" x14ac:dyDescent="0.25">
      <c r="A410">
        <v>2022</v>
      </c>
      <c r="B410">
        <v>794844</v>
      </c>
      <c r="C410" t="s">
        <v>230</v>
      </c>
      <c r="D410" t="s">
        <v>435</v>
      </c>
      <c r="E410" t="s">
        <v>521</v>
      </c>
      <c r="F410" t="s">
        <v>435</v>
      </c>
      <c r="G410" t="s">
        <v>15</v>
      </c>
      <c r="H410" t="s">
        <v>5</v>
      </c>
      <c r="I410" s="23">
        <v>59</v>
      </c>
      <c r="J410" s="23">
        <v>154</v>
      </c>
      <c r="K410" s="23">
        <v>674</v>
      </c>
      <c r="L410" s="1">
        <v>26481.882000000001</v>
      </c>
      <c r="M410" s="1">
        <v>448.84545762711866</v>
      </c>
      <c r="N410" s="62">
        <v>2.6101694915254239</v>
      </c>
      <c r="O410" s="62">
        <v>4.3766233766233764</v>
      </c>
      <c r="P410" s="6">
        <v>7501.0820000000003</v>
      </c>
      <c r="Q410" s="61">
        <v>0.28325335789956319</v>
      </c>
      <c r="R410" s="6">
        <v>5244.8220000000001</v>
      </c>
      <c r="S410" s="61">
        <v>0.19805321993353794</v>
      </c>
    </row>
    <row r="411" spans="1:19" x14ac:dyDescent="0.25">
      <c r="A411">
        <v>2022</v>
      </c>
      <c r="B411">
        <v>798176</v>
      </c>
      <c r="C411" t="s">
        <v>231</v>
      </c>
      <c r="D411" t="s">
        <v>431</v>
      </c>
      <c r="E411" t="s">
        <v>516</v>
      </c>
      <c r="F411" t="s">
        <v>431</v>
      </c>
      <c r="G411" t="s">
        <v>15</v>
      </c>
      <c r="H411" t="s">
        <v>16</v>
      </c>
      <c r="I411" s="23">
        <v>18</v>
      </c>
      <c r="J411" s="23">
        <v>57</v>
      </c>
      <c r="K411" s="23">
        <v>250</v>
      </c>
      <c r="L411" s="1">
        <v>9658.7999999999993</v>
      </c>
      <c r="M411" s="1">
        <v>536.59999999999991</v>
      </c>
      <c r="N411" s="62">
        <v>3.1666666666666665</v>
      </c>
      <c r="O411" s="62">
        <v>4.3859649122807021</v>
      </c>
      <c r="P411" s="6">
        <v>1609.8</v>
      </c>
      <c r="Q411" s="61">
        <v>0.16666666666666669</v>
      </c>
      <c r="R411" s="6">
        <v>989.1</v>
      </c>
      <c r="S411" s="61">
        <v>0.10240402534476334</v>
      </c>
    </row>
    <row r="412" spans="1:19" x14ac:dyDescent="0.25">
      <c r="A412">
        <v>2022</v>
      </c>
      <c r="B412">
        <v>800587</v>
      </c>
      <c r="C412" t="s">
        <v>396</v>
      </c>
      <c r="D412" t="s">
        <v>435</v>
      </c>
      <c r="E412" t="s">
        <v>525</v>
      </c>
      <c r="F412" t="s">
        <v>435</v>
      </c>
      <c r="G412" t="s">
        <v>15</v>
      </c>
      <c r="H412" t="s">
        <v>16</v>
      </c>
      <c r="I412" s="23">
        <v>23</v>
      </c>
      <c r="J412" s="23">
        <v>41</v>
      </c>
      <c r="K412" s="23">
        <v>95</v>
      </c>
      <c r="L412" s="1">
        <v>5656.04</v>
      </c>
      <c r="M412" s="1">
        <v>245.91478260869565</v>
      </c>
      <c r="N412" s="62">
        <v>1.7826086956521738</v>
      </c>
      <c r="O412" s="62">
        <v>2.3170731707317072</v>
      </c>
      <c r="P412" s="6">
        <v>1947.69</v>
      </c>
      <c r="Q412" s="61">
        <v>0.34435576834675852</v>
      </c>
      <c r="R412" s="6">
        <v>1091.44</v>
      </c>
      <c r="S412" s="61">
        <v>0.19296893232721127</v>
      </c>
    </row>
    <row r="413" spans="1:19" x14ac:dyDescent="0.25">
      <c r="A413">
        <v>2022</v>
      </c>
      <c r="B413">
        <v>809850</v>
      </c>
      <c r="C413" t="s">
        <v>232</v>
      </c>
      <c r="D413" t="s">
        <v>435</v>
      </c>
      <c r="E413" t="s">
        <v>525</v>
      </c>
      <c r="F413" t="s">
        <v>435</v>
      </c>
      <c r="G413" t="s">
        <v>15</v>
      </c>
      <c r="H413" t="s">
        <v>16</v>
      </c>
      <c r="I413" s="23">
        <v>9</v>
      </c>
      <c r="J413" s="23">
        <v>28</v>
      </c>
      <c r="K413" s="23">
        <v>82</v>
      </c>
      <c r="L413" s="1">
        <v>3821.7440000000001</v>
      </c>
      <c r="M413" s="1">
        <v>424.63822222222223</v>
      </c>
      <c r="N413" s="62">
        <v>3.1111111111111112</v>
      </c>
      <c r="O413" s="62">
        <v>2.9285714285714284</v>
      </c>
      <c r="P413" s="6">
        <v>1511.9939999999999</v>
      </c>
      <c r="Q413" s="61">
        <v>0.39562932525046152</v>
      </c>
      <c r="R413" s="6">
        <v>1163.2339999999999</v>
      </c>
      <c r="S413" s="61">
        <v>0.30437255870618229</v>
      </c>
    </row>
    <row r="414" spans="1:19" x14ac:dyDescent="0.25">
      <c r="A414">
        <v>2022</v>
      </c>
      <c r="B414">
        <v>809877</v>
      </c>
      <c r="C414" t="s">
        <v>233</v>
      </c>
      <c r="D414" t="s">
        <v>431</v>
      </c>
      <c r="E414" t="s">
        <v>515</v>
      </c>
      <c r="F414" t="s">
        <v>431</v>
      </c>
      <c r="G414" t="s">
        <v>15</v>
      </c>
      <c r="H414" t="s">
        <v>16</v>
      </c>
      <c r="I414" s="23">
        <v>7</v>
      </c>
      <c r="J414" s="23">
        <v>12</v>
      </c>
      <c r="K414" s="23">
        <v>27</v>
      </c>
      <c r="L414" s="1">
        <v>820.58399999999995</v>
      </c>
      <c r="M414" s="1">
        <v>117.22628571428571</v>
      </c>
      <c r="N414" s="62">
        <v>1.7142857142857142</v>
      </c>
      <c r="O414" s="62">
        <v>2.25</v>
      </c>
      <c r="P414" s="6">
        <v>275.28399999999999</v>
      </c>
      <c r="Q414" s="61">
        <v>0.33547327269359384</v>
      </c>
      <c r="R414" s="6">
        <v>45.084000000000003</v>
      </c>
      <c r="S414" s="61">
        <v>5.4941358837120889E-2</v>
      </c>
    </row>
    <row r="415" spans="1:19" x14ac:dyDescent="0.25">
      <c r="A415">
        <v>2022</v>
      </c>
      <c r="B415">
        <v>810749</v>
      </c>
      <c r="C415" t="s">
        <v>234</v>
      </c>
      <c r="D415" t="s">
        <v>434</v>
      </c>
      <c r="E415" t="s">
        <v>508</v>
      </c>
      <c r="F415" t="s">
        <v>434</v>
      </c>
      <c r="G415" t="s">
        <v>15</v>
      </c>
      <c r="H415" t="s">
        <v>16</v>
      </c>
      <c r="I415" s="23">
        <v>11</v>
      </c>
      <c r="J415" s="23">
        <v>29</v>
      </c>
      <c r="K415" s="23">
        <v>56</v>
      </c>
      <c r="L415" s="1">
        <v>1921.08</v>
      </c>
      <c r="M415" s="1">
        <v>174.64363636363635</v>
      </c>
      <c r="N415" s="62">
        <v>2.6363636363636362</v>
      </c>
      <c r="O415" s="62">
        <v>1.9310344827586208</v>
      </c>
      <c r="P415" s="6">
        <v>320.18</v>
      </c>
      <c r="Q415" s="61">
        <v>0.16666666666666669</v>
      </c>
      <c r="R415" s="6">
        <v>-63.169999999999902</v>
      </c>
      <c r="S415" s="61">
        <v>-3.2882545234971944E-2</v>
      </c>
    </row>
    <row r="416" spans="1:19" x14ac:dyDescent="0.25">
      <c r="A416">
        <v>2022</v>
      </c>
      <c r="B416">
        <v>811025</v>
      </c>
      <c r="C416" t="s">
        <v>287</v>
      </c>
      <c r="D416" t="s">
        <v>430</v>
      </c>
      <c r="E416" t="s">
        <v>520</v>
      </c>
      <c r="F416" t="s">
        <v>432</v>
      </c>
      <c r="G416" t="s">
        <v>4</v>
      </c>
      <c r="H416" t="s">
        <v>16</v>
      </c>
      <c r="I416" s="23">
        <v>8</v>
      </c>
      <c r="J416" s="23">
        <v>30</v>
      </c>
      <c r="K416" s="23">
        <v>75</v>
      </c>
      <c r="L416" s="1">
        <v>3080.76</v>
      </c>
      <c r="M416" s="1">
        <v>385.09500000000003</v>
      </c>
      <c r="N416" s="62">
        <v>3.75</v>
      </c>
      <c r="O416" s="62">
        <v>2.5</v>
      </c>
      <c r="P416" s="6">
        <v>513.46</v>
      </c>
      <c r="Q416" s="61">
        <v>0.16666666666666666</v>
      </c>
      <c r="R416" s="6">
        <v>214.66</v>
      </c>
      <c r="S416" s="61">
        <v>6.9677612017813778E-2</v>
      </c>
    </row>
    <row r="417" spans="1:19" x14ac:dyDescent="0.25">
      <c r="A417">
        <v>2022</v>
      </c>
      <c r="B417">
        <v>811025</v>
      </c>
      <c r="C417" t="s">
        <v>287</v>
      </c>
      <c r="D417" t="s">
        <v>432</v>
      </c>
      <c r="E417" t="s">
        <v>497</v>
      </c>
      <c r="F417" t="s">
        <v>432</v>
      </c>
      <c r="G417" t="s">
        <v>4</v>
      </c>
      <c r="H417" t="s">
        <v>10</v>
      </c>
      <c r="I417" s="23">
        <v>203</v>
      </c>
      <c r="J417" s="23">
        <v>1471</v>
      </c>
      <c r="K417" s="23">
        <v>7863</v>
      </c>
      <c r="L417" s="1">
        <v>293661.65999999997</v>
      </c>
      <c r="M417" s="1">
        <v>1446.6091625615763</v>
      </c>
      <c r="N417" s="62">
        <v>7.2463054187192117</v>
      </c>
      <c r="O417" s="62">
        <v>5.3453433038749152</v>
      </c>
      <c r="P417" s="6">
        <v>48943.61</v>
      </c>
      <c r="Q417" s="61">
        <v>0.16666666666666669</v>
      </c>
      <c r="R417" s="6">
        <v>41840.36</v>
      </c>
      <c r="S417" s="61">
        <v>0.14247811580170189</v>
      </c>
    </row>
    <row r="418" spans="1:19" x14ac:dyDescent="0.25">
      <c r="A418">
        <v>2022</v>
      </c>
      <c r="B418">
        <v>811025</v>
      </c>
      <c r="C418" t="s">
        <v>287</v>
      </c>
      <c r="D418" t="s">
        <v>433</v>
      </c>
      <c r="E418" t="s">
        <v>519</v>
      </c>
      <c r="F418" t="s">
        <v>432</v>
      </c>
      <c r="G418" t="s">
        <v>4</v>
      </c>
      <c r="H418" t="s">
        <v>16</v>
      </c>
      <c r="I418" s="23">
        <v>29</v>
      </c>
      <c r="J418" s="23">
        <v>59</v>
      </c>
      <c r="K418" s="23">
        <v>187</v>
      </c>
      <c r="L418" s="1">
        <v>6758.94</v>
      </c>
      <c r="M418" s="1">
        <v>233.06689655172411</v>
      </c>
      <c r="N418" s="62">
        <v>2.0344827586206895</v>
      </c>
      <c r="O418" s="62">
        <v>3.1694915254237288</v>
      </c>
      <c r="P418" s="6">
        <v>1126.49</v>
      </c>
      <c r="Q418" s="61">
        <v>0.16666666666666669</v>
      </c>
      <c r="R418" s="6">
        <v>163.13999999999999</v>
      </c>
      <c r="S418" s="61">
        <v>2.4136920878125859E-2</v>
      </c>
    </row>
    <row r="419" spans="1:19" x14ac:dyDescent="0.25">
      <c r="A419">
        <v>2022</v>
      </c>
      <c r="B419">
        <v>812659</v>
      </c>
      <c r="C419" t="s">
        <v>235</v>
      </c>
      <c r="D419" t="s">
        <v>430</v>
      </c>
      <c r="E419" t="s">
        <v>518</v>
      </c>
      <c r="F419" t="s">
        <v>430</v>
      </c>
      <c r="G419" t="s">
        <v>15</v>
      </c>
      <c r="H419" t="s">
        <v>16</v>
      </c>
      <c r="I419" s="23">
        <v>44</v>
      </c>
      <c r="J419" s="23">
        <v>62</v>
      </c>
      <c r="K419" s="23">
        <v>173</v>
      </c>
      <c r="L419" s="1">
        <v>8155.4160000000102</v>
      </c>
      <c r="M419" s="1">
        <v>185.35036363636388</v>
      </c>
      <c r="N419" s="62">
        <v>1.4090909090909092</v>
      </c>
      <c r="O419" s="62">
        <v>2.7903225806451615</v>
      </c>
      <c r="P419" s="6">
        <v>2969.616</v>
      </c>
      <c r="Q419" s="61">
        <v>0.3641280837176174</v>
      </c>
      <c r="R419" s="6">
        <v>1443.2159999999999</v>
      </c>
      <c r="S419" s="61">
        <v>0.17696411807809659</v>
      </c>
    </row>
    <row r="420" spans="1:19" x14ac:dyDescent="0.25">
      <c r="A420">
        <v>2022</v>
      </c>
      <c r="B420">
        <v>826226</v>
      </c>
      <c r="C420" t="s">
        <v>236</v>
      </c>
      <c r="D420" t="s">
        <v>430</v>
      </c>
      <c r="E420" t="s">
        <v>512</v>
      </c>
      <c r="F420" t="s">
        <v>430</v>
      </c>
      <c r="G420" t="s">
        <v>4</v>
      </c>
      <c r="H420" t="s">
        <v>16</v>
      </c>
      <c r="I420" s="23">
        <v>25</v>
      </c>
      <c r="J420" s="23">
        <v>98</v>
      </c>
      <c r="K420" s="23">
        <v>248</v>
      </c>
      <c r="L420" s="1">
        <v>9495.8736000000008</v>
      </c>
      <c r="M420" s="1">
        <v>379.83494400000001</v>
      </c>
      <c r="N420" s="62">
        <v>3.92</v>
      </c>
      <c r="O420" s="62">
        <v>2.5306122448979593</v>
      </c>
      <c r="P420" s="6">
        <v>2386.8236000000002</v>
      </c>
      <c r="Q420" s="61">
        <v>0.25135376696673806</v>
      </c>
      <c r="R420" s="6">
        <v>1447.8235999999999</v>
      </c>
      <c r="S420" s="61">
        <v>0.15246871019850136</v>
      </c>
    </row>
    <row r="421" spans="1:19" x14ac:dyDescent="0.25">
      <c r="A421">
        <v>2022</v>
      </c>
      <c r="B421">
        <v>826226</v>
      </c>
      <c r="C421" t="s">
        <v>236</v>
      </c>
      <c r="D421" t="s">
        <v>433</v>
      </c>
      <c r="E421" t="s">
        <v>504</v>
      </c>
      <c r="F421" t="s">
        <v>430</v>
      </c>
      <c r="G421" t="s">
        <v>4</v>
      </c>
      <c r="H421" t="s">
        <v>16</v>
      </c>
      <c r="I421" s="23">
        <v>22</v>
      </c>
      <c r="J421" s="23">
        <v>44</v>
      </c>
      <c r="K421" s="23">
        <v>142</v>
      </c>
      <c r="L421" s="1">
        <v>5524.0343999999996</v>
      </c>
      <c r="M421" s="1">
        <v>251.09247272727271</v>
      </c>
      <c r="N421" s="62">
        <v>2</v>
      </c>
      <c r="O421" s="62">
        <v>3.2272727272727271</v>
      </c>
      <c r="P421" s="6">
        <v>1448.5844</v>
      </c>
      <c r="Q421" s="61">
        <v>0.26223305198823527</v>
      </c>
      <c r="R421" s="6">
        <v>718.73439999999903</v>
      </c>
      <c r="S421" s="61">
        <v>0.13011041350502797</v>
      </c>
    </row>
    <row r="422" spans="1:19" x14ac:dyDescent="0.25">
      <c r="A422">
        <v>2022</v>
      </c>
      <c r="B422">
        <v>828176</v>
      </c>
      <c r="C422" t="s">
        <v>238</v>
      </c>
      <c r="D422" t="s">
        <v>430</v>
      </c>
      <c r="E422" t="s">
        <v>518</v>
      </c>
      <c r="F422" t="s">
        <v>430</v>
      </c>
      <c r="G422" t="s">
        <v>15</v>
      </c>
      <c r="H422" t="s">
        <v>16</v>
      </c>
      <c r="I422" s="23">
        <v>18</v>
      </c>
      <c r="J422" s="23">
        <v>18</v>
      </c>
      <c r="K422" s="23">
        <v>47</v>
      </c>
      <c r="L422" s="1">
        <v>1719.624</v>
      </c>
      <c r="M422" s="1">
        <v>95.534666666666666</v>
      </c>
      <c r="N422" s="62">
        <v>1</v>
      </c>
      <c r="O422" s="62">
        <v>2.6111111111111112</v>
      </c>
      <c r="P422" s="6">
        <v>639.67399999999998</v>
      </c>
      <c r="Q422" s="61">
        <v>0.37198480598084233</v>
      </c>
      <c r="R422" s="6">
        <v>24.074000000000002</v>
      </c>
      <c r="S422" s="61">
        <v>1.3999571999460348E-2</v>
      </c>
    </row>
    <row r="423" spans="1:19" x14ac:dyDescent="0.25">
      <c r="A423">
        <v>2022</v>
      </c>
      <c r="B423">
        <v>832569</v>
      </c>
      <c r="C423" t="s">
        <v>239</v>
      </c>
      <c r="D423" t="s">
        <v>430</v>
      </c>
      <c r="E423" t="s">
        <v>520</v>
      </c>
      <c r="F423" t="s">
        <v>430</v>
      </c>
      <c r="G423" t="s">
        <v>15</v>
      </c>
      <c r="H423" t="s">
        <v>5</v>
      </c>
      <c r="I423" s="23">
        <v>94</v>
      </c>
      <c r="J423" s="23">
        <v>335</v>
      </c>
      <c r="K423" s="23">
        <v>1312</v>
      </c>
      <c r="L423" s="1">
        <v>55840.315999999999</v>
      </c>
      <c r="M423" s="1">
        <v>594.04591489361701</v>
      </c>
      <c r="N423" s="62">
        <v>3.5638297872340425</v>
      </c>
      <c r="O423" s="62">
        <v>3.9164179104477612</v>
      </c>
      <c r="P423" s="6">
        <v>14967.165999999999</v>
      </c>
      <c r="Q423" s="61">
        <v>0.2680351235834697</v>
      </c>
      <c r="R423" s="6">
        <v>11466.165999999999</v>
      </c>
      <c r="S423" s="61">
        <v>0.20533848698134158</v>
      </c>
    </row>
    <row r="424" spans="1:19" x14ac:dyDescent="0.25">
      <c r="A424">
        <v>2022</v>
      </c>
      <c r="B424">
        <v>833196</v>
      </c>
      <c r="C424" t="s">
        <v>336</v>
      </c>
      <c r="D424" t="s">
        <v>435</v>
      </c>
      <c r="E424" t="s">
        <v>525</v>
      </c>
      <c r="F424" t="s">
        <v>435</v>
      </c>
      <c r="G424" t="s">
        <v>15</v>
      </c>
      <c r="H424" t="s">
        <v>16</v>
      </c>
      <c r="I424" s="23">
        <v>19</v>
      </c>
      <c r="J424" s="23">
        <v>45</v>
      </c>
      <c r="K424" s="23">
        <v>108</v>
      </c>
      <c r="L424" s="1">
        <v>7073.5360000000001</v>
      </c>
      <c r="M424" s="1">
        <v>372.29136842105265</v>
      </c>
      <c r="N424" s="62">
        <v>2.3684210526315788</v>
      </c>
      <c r="O424" s="62">
        <v>2.4</v>
      </c>
      <c r="P424" s="6">
        <v>2113.136</v>
      </c>
      <c r="Q424" s="61">
        <v>0.29873828308783612</v>
      </c>
      <c r="R424" s="6">
        <v>1393.126</v>
      </c>
      <c r="S424" s="61">
        <v>0.19694902238427853</v>
      </c>
    </row>
    <row r="425" spans="1:19" x14ac:dyDescent="0.25">
      <c r="A425">
        <v>2022</v>
      </c>
      <c r="B425">
        <v>833290</v>
      </c>
      <c r="C425" t="s">
        <v>241</v>
      </c>
      <c r="D425" t="s">
        <v>432</v>
      </c>
      <c r="E425" t="s">
        <v>498</v>
      </c>
      <c r="F425" t="s">
        <v>432</v>
      </c>
      <c r="G425" t="s">
        <v>15</v>
      </c>
      <c r="H425" t="s">
        <v>16</v>
      </c>
      <c r="I425" s="23">
        <v>37</v>
      </c>
      <c r="J425" s="23">
        <v>140</v>
      </c>
      <c r="K425" s="23">
        <v>302</v>
      </c>
      <c r="L425" s="1">
        <v>11376.35</v>
      </c>
      <c r="M425" s="1">
        <v>307.46891891891892</v>
      </c>
      <c r="N425" s="62">
        <v>3.7837837837837838</v>
      </c>
      <c r="O425" s="62">
        <v>2.157142857142857</v>
      </c>
      <c r="P425" s="6">
        <v>0</v>
      </c>
      <c r="Q425" s="61">
        <v>0</v>
      </c>
      <c r="R425" s="6">
        <v>-1175.5</v>
      </c>
      <c r="S425" s="61">
        <v>-0.10332839619034224</v>
      </c>
    </row>
    <row r="426" spans="1:19" x14ac:dyDescent="0.25">
      <c r="A426">
        <v>2022</v>
      </c>
      <c r="B426">
        <v>836042</v>
      </c>
      <c r="C426" t="s">
        <v>242</v>
      </c>
      <c r="D426" t="s">
        <v>434</v>
      </c>
      <c r="E426" t="s">
        <v>522</v>
      </c>
      <c r="F426" t="s">
        <v>434</v>
      </c>
      <c r="G426" t="s">
        <v>15</v>
      </c>
      <c r="H426" t="s">
        <v>16</v>
      </c>
      <c r="I426" s="23">
        <v>10</v>
      </c>
      <c r="J426" s="23">
        <v>16</v>
      </c>
      <c r="K426" s="23">
        <v>34</v>
      </c>
      <c r="L426" s="1">
        <v>996.52800000000002</v>
      </c>
      <c r="M426" s="1">
        <v>99.652799999999999</v>
      </c>
      <c r="N426" s="62">
        <v>1.6</v>
      </c>
      <c r="O426" s="62">
        <v>2.125</v>
      </c>
      <c r="P426" s="6">
        <v>390.97800000000001</v>
      </c>
      <c r="Q426" s="61">
        <v>0.39234020519242813</v>
      </c>
      <c r="R426" s="6">
        <v>53.377999999999901</v>
      </c>
      <c r="S426" s="61">
        <v>5.3563974118138076E-2</v>
      </c>
    </row>
    <row r="427" spans="1:19" x14ac:dyDescent="0.25">
      <c r="A427">
        <v>2022</v>
      </c>
      <c r="B427">
        <v>852031</v>
      </c>
      <c r="C427" t="s">
        <v>243</v>
      </c>
      <c r="D427" t="s">
        <v>434</v>
      </c>
      <c r="E427" t="s">
        <v>508</v>
      </c>
      <c r="F427" t="s">
        <v>434</v>
      </c>
      <c r="G427" t="s">
        <v>15</v>
      </c>
      <c r="H427" t="s">
        <v>16</v>
      </c>
      <c r="I427" s="23">
        <v>23</v>
      </c>
      <c r="J427" s="23">
        <v>55</v>
      </c>
      <c r="K427" s="23">
        <v>164</v>
      </c>
      <c r="L427" s="1">
        <v>6835.9391999999998</v>
      </c>
      <c r="M427" s="1">
        <v>297.21474782608692</v>
      </c>
      <c r="N427" s="62">
        <v>2.3913043478260869</v>
      </c>
      <c r="O427" s="62">
        <v>2.9818181818181819</v>
      </c>
      <c r="P427" s="6">
        <v>1932.1892</v>
      </c>
      <c r="Q427" s="61">
        <v>0.28265160696572611</v>
      </c>
      <c r="R427" s="6">
        <v>1135.6892</v>
      </c>
      <c r="S427" s="61">
        <v>0.16613506451315424</v>
      </c>
    </row>
    <row r="428" spans="1:19" x14ac:dyDescent="0.25">
      <c r="A428">
        <v>2022</v>
      </c>
      <c r="B428">
        <v>852968</v>
      </c>
      <c r="C428" t="s">
        <v>244</v>
      </c>
      <c r="D428" t="s">
        <v>435</v>
      </c>
      <c r="E428" t="s">
        <v>525</v>
      </c>
      <c r="F428" t="s">
        <v>435</v>
      </c>
      <c r="G428" t="s">
        <v>15</v>
      </c>
      <c r="H428" t="s">
        <v>16</v>
      </c>
      <c r="I428" s="23">
        <v>20</v>
      </c>
      <c r="J428" s="23">
        <v>43</v>
      </c>
      <c r="K428" s="23">
        <v>124</v>
      </c>
      <c r="L428" s="1">
        <v>7496.6080000000002</v>
      </c>
      <c r="M428" s="1">
        <v>374.8304</v>
      </c>
      <c r="N428" s="62">
        <v>2.15</v>
      </c>
      <c r="O428" s="62">
        <v>2.8837209302325579</v>
      </c>
      <c r="P428" s="6">
        <v>2859.6579999999999</v>
      </c>
      <c r="Q428" s="61">
        <v>0.38146025509136933</v>
      </c>
      <c r="R428" s="6">
        <v>2105.9079999999999</v>
      </c>
      <c r="S428" s="61">
        <v>0.28091478172528161</v>
      </c>
    </row>
    <row r="429" spans="1:19" x14ac:dyDescent="0.25">
      <c r="A429">
        <v>2022</v>
      </c>
      <c r="B429">
        <v>857703</v>
      </c>
      <c r="C429" t="s">
        <v>41</v>
      </c>
      <c r="D429" t="s">
        <v>430</v>
      </c>
      <c r="E429" t="s">
        <v>506</v>
      </c>
      <c r="F429" t="s">
        <v>430</v>
      </c>
      <c r="G429" t="s">
        <v>15</v>
      </c>
      <c r="H429" t="s">
        <v>10</v>
      </c>
      <c r="I429" s="23">
        <v>248</v>
      </c>
      <c r="J429" s="23">
        <v>888</v>
      </c>
      <c r="K429" s="23">
        <v>4691</v>
      </c>
      <c r="L429" s="1">
        <v>165483.23000000001</v>
      </c>
      <c r="M429" s="1">
        <v>667.27108870967743</v>
      </c>
      <c r="N429" s="62">
        <v>3.5806451612903225</v>
      </c>
      <c r="O429" s="62">
        <v>5.2826576576576576</v>
      </c>
      <c r="P429" s="6">
        <v>15043.93</v>
      </c>
      <c r="Q429" s="61">
        <v>9.0909090909090912E-2</v>
      </c>
      <c r="R429" s="6">
        <v>5809.3300000000099</v>
      </c>
      <c r="S429" s="61">
        <v>3.5105249033391538E-2</v>
      </c>
    </row>
    <row r="430" spans="1:19" x14ac:dyDescent="0.25">
      <c r="A430">
        <v>2022</v>
      </c>
      <c r="B430">
        <v>861673</v>
      </c>
      <c r="C430" t="s">
        <v>245</v>
      </c>
      <c r="D430" t="s">
        <v>431</v>
      </c>
      <c r="E430" t="s">
        <v>535</v>
      </c>
      <c r="F430" t="s">
        <v>431</v>
      </c>
      <c r="G430" t="s">
        <v>15</v>
      </c>
      <c r="H430" t="s">
        <v>16</v>
      </c>
      <c r="I430" s="23">
        <v>23</v>
      </c>
      <c r="J430" s="23">
        <v>47</v>
      </c>
      <c r="K430" s="23">
        <v>128</v>
      </c>
      <c r="L430" s="1">
        <v>4505.7039999999997</v>
      </c>
      <c r="M430" s="1">
        <v>195.90017391304346</v>
      </c>
      <c r="N430" s="62">
        <v>2.0434782608695654</v>
      </c>
      <c r="O430" s="62">
        <v>2.7234042553191489</v>
      </c>
      <c r="P430" s="6">
        <v>1396.2539999999999</v>
      </c>
      <c r="Q430" s="61">
        <v>0.30988586911168597</v>
      </c>
      <c r="R430" s="6">
        <v>632.10400000000004</v>
      </c>
      <c r="S430" s="61">
        <v>0.14028973052823712</v>
      </c>
    </row>
    <row r="431" spans="1:19" x14ac:dyDescent="0.25">
      <c r="A431">
        <v>2022</v>
      </c>
      <c r="B431">
        <v>864241</v>
      </c>
      <c r="C431" t="s">
        <v>136</v>
      </c>
      <c r="D431" t="s">
        <v>434</v>
      </c>
      <c r="E431" t="s">
        <v>513</v>
      </c>
      <c r="F431" t="s">
        <v>434</v>
      </c>
      <c r="G431" t="s">
        <v>4</v>
      </c>
      <c r="H431" t="s">
        <v>5</v>
      </c>
      <c r="I431" s="23">
        <v>45</v>
      </c>
      <c r="J431" s="23">
        <v>265</v>
      </c>
      <c r="K431" s="23">
        <v>1424</v>
      </c>
      <c r="L431" s="1">
        <v>50683.434999999998</v>
      </c>
      <c r="M431" s="1">
        <v>1126.2985555555556</v>
      </c>
      <c r="N431" s="62">
        <v>5.8888888888888893</v>
      </c>
      <c r="O431" s="62">
        <v>5.3735849056603771</v>
      </c>
      <c r="P431" s="6">
        <v>4607.58500000001</v>
      </c>
      <c r="Q431" s="61">
        <v>9.0909090909091106E-2</v>
      </c>
      <c r="R431" s="6">
        <v>2885.4349999999999</v>
      </c>
      <c r="S431" s="61">
        <v>5.6930533615174271E-2</v>
      </c>
    </row>
    <row r="432" spans="1:19" x14ac:dyDescent="0.25">
      <c r="A432">
        <v>2022</v>
      </c>
      <c r="B432">
        <v>864241</v>
      </c>
      <c r="C432" t="s">
        <v>136</v>
      </c>
      <c r="D432" t="s">
        <v>430</v>
      </c>
      <c r="E432" t="s">
        <v>514</v>
      </c>
      <c r="F432" t="s">
        <v>434</v>
      </c>
      <c r="G432" t="s">
        <v>4</v>
      </c>
      <c r="H432" t="s">
        <v>16</v>
      </c>
      <c r="I432" s="23">
        <v>17</v>
      </c>
      <c r="J432" s="23">
        <v>26</v>
      </c>
      <c r="K432" s="23">
        <v>136</v>
      </c>
      <c r="L432" s="1">
        <v>4950.55</v>
      </c>
      <c r="M432" s="1">
        <v>291.2088235294118</v>
      </c>
      <c r="N432" s="62">
        <v>1.5294117647058822</v>
      </c>
      <c r="O432" s="62">
        <v>5.2307692307692308</v>
      </c>
      <c r="P432" s="6">
        <v>450.05</v>
      </c>
      <c r="Q432" s="61">
        <v>9.0909090909090912E-2</v>
      </c>
      <c r="R432" s="6">
        <v>-142.15</v>
      </c>
      <c r="S432" s="61">
        <v>-2.871398127480785E-2</v>
      </c>
    </row>
    <row r="433" spans="1:19" x14ac:dyDescent="0.25">
      <c r="A433">
        <v>2022</v>
      </c>
      <c r="B433">
        <v>865220</v>
      </c>
      <c r="C433" t="s">
        <v>246</v>
      </c>
      <c r="D433" t="s">
        <v>433</v>
      </c>
      <c r="E433" t="s">
        <v>519</v>
      </c>
      <c r="F433" t="s">
        <v>433</v>
      </c>
      <c r="G433" t="s">
        <v>15</v>
      </c>
      <c r="H433" t="s">
        <v>16</v>
      </c>
      <c r="I433" s="23">
        <v>44</v>
      </c>
      <c r="J433" s="23">
        <v>82</v>
      </c>
      <c r="K433" s="23">
        <v>181</v>
      </c>
      <c r="L433" s="1">
        <v>8212.1520000000091</v>
      </c>
      <c r="M433" s="1">
        <v>186.63981818181838</v>
      </c>
      <c r="N433" s="62">
        <v>1.8636363636363635</v>
      </c>
      <c r="O433" s="62">
        <v>2.2073170731707319</v>
      </c>
      <c r="P433" s="6">
        <v>2916.002</v>
      </c>
      <c r="Q433" s="61">
        <v>0.35508378315452477</v>
      </c>
      <c r="R433" s="6">
        <v>1462.3520000000001</v>
      </c>
      <c r="S433" s="61">
        <v>0.17807171615917466</v>
      </c>
    </row>
    <row r="434" spans="1:19" x14ac:dyDescent="0.25">
      <c r="A434">
        <v>2022</v>
      </c>
      <c r="B434">
        <v>866033</v>
      </c>
      <c r="C434" t="s">
        <v>359</v>
      </c>
      <c r="D434" t="s">
        <v>431</v>
      </c>
      <c r="E434" t="s">
        <v>509</v>
      </c>
      <c r="F434" t="s">
        <v>432</v>
      </c>
      <c r="G434" t="s">
        <v>4</v>
      </c>
      <c r="H434" t="s">
        <v>7</v>
      </c>
      <c r="I434" s="23">
        <v>211</v>
      </c>
      <c r="J434" s="23">
        <v>617</v>
      </c>
      <c r="K434" s="23">
        <v>2883</v>
      </c>
      <c r="L434" s="1">
        <v>93276.714000000007</v>
      </c>
      <c r="M434" s="1">
        <v>442.06973459715641</v>
      </c>
      <c r="N434" s="62">
        <v>2.9241706161137442</v>
      </c>
      <c r="O434" s="62">
        <v>4.6726094003241494</v>
      </c>
      <c r="P434" s="6">
        <v>5279.8140000000003</v>
      </c>
      <c r="Q434" s="61">
        <v>5.6603773584905662E-2</v>
      </c>
      <c r="R434" s="6">
        <v>-1934.386</v>
      </c>
      <c r="S434" s="61">
        <v>-2.0738144784988886E-2</v>
      </c>
    </row>
    <row r="435" spans="1:19" x14ac:dyDescent="0.25">
      <c r="A435">
        <v>2022</v>
      </c>
      <c r="B435">
        <v>866033</v>
      </c>
      <c r="C435" t="s">
        <v>359</v>
      </c>
      <c r="D435" t="s">
        <v>434</v>
      </c>
      <c r="E435" t="s">
        <v>508</v>
      </c>
      <c r="F435" t="s">
        <v>432</v>
      </c>
      <c r="G435" t="s">
        <v>4</v>
      </c>
      <c r="H435" t="s">
        <v>7</v>
      </c>
      <c r="I435" s="23">
        <v>209</v>
      </c>
      <c r="J435" s="23">
        <v>604</v>
      </c>
      <c r="K435" s="23">
        <v>2834</v>
      </c>
      <c r="L435" s="1">
        <v>84844.466999999902</v>
      </c>
      <c r="M435" s="1">
        <v>405.95438755980814</v>
      </c>
      <c r="N435" s="62">
        <v>2.8899521531100478</v>
      </c>
      <c r="O435" s="62">
        <v>4.6920529801324502</v>
      </c>
      <c r="P435" s="6">
        <v>4802.5169999999998</v>
      </c>
      <c r="Q435" s="61">
        <v>5.6603773584905724E-2</v>
      </c>
      <c r="R435" s="6">
        <v>-2541.6329999999998</v>
      </c>
      <c r="S435" s="61">
        <v>-2.9956378887971594E-2</v>
      </c>
    </row>
    <row r="436" spans="1:19" x14ac:dyDescent="0.25">
      <c r="A436">
        <v>2022</v>
      </c>
      <c r="B436">
        <v>866033</v>
      </c>
      <c r="C436" t="s">
        <v>359</v>
      </c>
      <c r="D436" t="s">
        <v>430</v>
      </c>
      <c r="E436" t="s">
        <v>511</v>
      </c>
      <c r="F436" t="s">
        <v>432</v>
      </c>
      <c r="G436" t="s">
        <v>4</v>
      </c>
      <c r="H436" t="s">
        <v>10</v>
      </c>
      <c r="I436" s="23">
        <v>119</v>
      </c>
      <c r="J436" s="23">
        <v>632</v>
      </c>
      <c r="K436" s="23">
        <v>6078</v>
      </c>
      <c r="L436" s="1">
        <v>203745.992</v>
      </c>
      <c r="M436" s="1">
        <v>1712.151193277311</v>
      </c>
      <c r="N436" s="62">
        <v>5.3109243697478989</v>
      </c>
      <c r="O436" s="62">
        <v>9.6170886075949369</v>
      </c>
      <c r="P436" s="6">
        <v>11532.791999999999</v>
      </c>
      <c r="Q436" s="61">
        <v>5.6603773584905655E-2</v>
      </c>
      <c r="R436" s="6">
        <v>6853.3919999999998</v>
      </c>
      <c r="S436" s="61">
        <v>3.3636941432447907E-2</v>
      </c>
    </row>
    <row r="437" spans="1:19" x14ac:dyDescent="0.25">
      <c r="A437">
        <v>2022</v>
      </c>
      <c r="B437">
        <v>866033</v>
      </c>
      <c r="C437" t="s">
        <v>359</v>
      </c>
      <c r="D437" t="s">
        <v>432</v>
      </c>
      <c r="E437" t="s">
        <v>493</v>
      </c>
      <c r="F437" t="s">
        <v>432</v>
      </c>
      <c r="G437" t="s">
        <v>4</v>
      </c>
      <c r="H437" t="s">
        <v>7</v>
      </c>
      <c r="I437" s="23">
        <v>66</v>
      </c>
      <c r="J437" s="23">
        <v>436</v>
      </c>
      <c r="K437" s="23">
        <v>4118</v>
      </c>
      <c r="L437" s="1">
        <v>141337.90900000001</v>
      </c>
      <c r="M437" s="1">
        <v>2141.4834696969701</v>
      </c>
      <c r="N437" s="62">
        <v>6.6060606060606064</v>
      </c>
      <c r="O437" s="62">
        <v>9.4449541284403669</v>
      </c>
      <c r="P437" s="6">
        <v>8000.25900000001</v>
      </c>
      <c r="Q437" s="61">
        <v>5.6603773584905724E-2</v>
      </c>
      <c r="R437" s="6">
        <v>5736.759</v>
      </c>
      <c r="S437" s="61">
        <v>4.0588961875755496E-2</v>
      </c>
    </row>
    <row r="438" spans="1:19" x14ac:dyDescent="0.25">
      <c r="A438">
        <v>2022</v>
      </c>
      <c r="B438">
        <v>867297</v>
      </c>
      <c r="C438" t="s">
        <v>247</v>
      </c>
      <c r="D438" t="s">
        <v>431</v>
      </c>
      <c r="E438" t="s">
        <v>524</v>
      </c>
      <c r="F438" t="s">
        <v>431</v>
      </c>
      <c r="G438" t="s">
        <v>15</v>
      </c>
      <c r="H438" t="s">
        <v>16</v>
      </c>
      <c r="I438" s="23">
        <v>52</v>
      </c>
      <c r="J438" s="23">
        <v>133</v>
      </c>
      <c r="K438" s="23">
        <v>268</v>
      </c>
      <c r="L438" s="1">
        <v>11787.456</v>
      </c>
      <c r="M438" s="1">
        <v>226.68184615384615</v>
      </c>
      <c r="N438" s="62">
        <v>2.5576923076923075</v>
      </c>
      <c r="O438" s="62">
        <v>2.0150375939849625</v>
      </c>
      <c r="P438" s="6">
        <v>4594.6559999999999</v>
      </c>
      <c r="Q438" s="61">
        <v>0.38979199583014351</v>
      </c>
      <c r="R438" s="6">
        <v>2838.0059999999999</v>
      </c>
      <c r="S438" s="61">
        <v>0.24076492841203392</v>
      </c>
    </row>
    <row r="439" spans="1:19" x14ac:dyDescent="0.25">
      <c r="A439">
        <v>2022</v>
      </c>
      <c r="B439">
        <v>868970</v>
      </c>
      <c r="C439" t="s">
        <v>398</v>
      </c>
      <c r="D439" t="s">
        <v>432</v>
      </c>
      <c r="E439" t="s">
        <v>498</v>
      </c>
      <c r="F439" t="s">
        <v>432</v>
      </c>
      <c r="G439" t="s">
        <v>15</v>
      </c>
      <c r="H439" t="s">
        <v>5</v>
      </c>
      <c r="I439" s="23">
        <v>39</v>
      </c>
      <c r="J439" s="23">
        <v>110</v>
      </c>
      <c r="K439" s="23">
        <v>366</v>
      </c>
      <c r="L439" s="1">
        <v>15702.004800000001</v>
      </c>
      <c r="M439" s="1">
        <v>402.61550769230769</v>
      </c>
      <c r="N439" s="62">
        <v>2.8205128205128207</v>
      </c>
      <c r="O439" s="62">
        <v>3.3272727272727272</v>
      </c>
      <c r="P439" s="6">
        <v>4602.9048000000003</v>
      </c>
      <c r="Q439" s="61">
        <v>0.29314121722851594</v>
      </c>
      <c r="R439" s="6">
        <v>3402.9047999999998</v>
      </c>
      <c r="S439" s="61">
        <v>0.21671785503466409</v>
      </c>
    </row>
    <row r="440" spans="1:19" x14ac:dyDescent="0.25">
      <c r="A440">
        <v>2022</v>
      </c>
      <c r="B440">
        <v>870139</v>
      </c>
      <c r="C440" t="s">
        <v>181</v>
      </c>
      <c r="D440" t="s">
        <v>430</v>
      </c>
      <c r="E440" t="s">
        <v>514</v>
      </c>
      <c r="F440" t="s">
        <v>430</v>
      </c>
      <c r="G440" t="s">
        <v>4</v>
      </c>
      <c r="H440" t="s">
        <v>5</v>
      </c>
      <c r="I440" s="23">
        <v>78</v>
      </c>
      <c r="J440" s="23">
        <v>288</v>
      </c>
      <c r="K440" s="23">
        <v>1399</v>
      </c>
      <c r="L440" s="1">
        <v>48525.175999999999</v>
      </c>
      <c r="M440" s="1">
        <v>622.11764102564098</v>
      </c>
      <c r="N440" s="62">
        <v>3.6923076923076925</v>
      </c>
      <c r="O440" s="62">
        <v>4.8576388888888893</v>
      </c>
      <c r="P440" s="6">
        <v>5199.1260000000002</v>
      </c>
      <c r="Q440" s="61">
        <v>0.10714285714285715</v>
      </c>
      <c r="R440" s="6">
        <v>2286.1260000000102</v>
      </c>
      <c r="S440" s="61">
        <v>4.7112162972886701E-2</v>
      </c>
    </row>
    <row r="441" spans="1:19" x14ac:dyDescent="0.25">
      <c r="A441">
        <v>2022</v>
      </c>
      <c r="B441">
        <v>870139</v>
      </c>
      <c r="C441" t="s">
        <v>181</v>
      </c>
      <c r="D441" t="s">
        <v>432</v>
      </c>
      <c r="E441" t="s">
        <v>498</v>
      </c>
      <c r="F441" t="s">
        <v>430</v>
      </c>
      <c r="G441" t="s">
        <v>4</v>
      </c>
      <c r="H441" t="s">
        <v>16</v>
      </c>
      <c r="I441" s="23">
        <v>40</v>
      </c>
      <c r="J441" s="23">
        <v>102</v>
      </c>
      <c r="K441" s="23">
        <v>340</v>
      </c>
      <c r="L441" s="1">
        <v>11259.304</v>
      </c>
      <c r="M441" s="1">
        <v>281.48259999999999</v>
      </c>
      <c r="N441" s="62">
        <v>2.5499999999999998</v>
      </c>
      <c r="O441" s="62">
        <v>3.3333333333333335</v>
      </c>
      <c r="P441" s="6">
        <v>1206.354</v>
      </c>
      <c r="Q441" s="61">
        <v>0.10714285714285715</v>
      </c>
      <c r="R441" s="6">
        <v>-15.6459999999988</v>
      </c>
      <c r="S441" s="61">
        <v>-1.389606320248463E-3</v>
      </c>
    </row>
    <row r="442" spans="1:19" x14ac:dyDescent="0.25">
      <c r="A442">
        <v>2022</v>
      </c>
      <c r="B442">
        <v>870139</v>
      </c>
      <c r="C442" t="s">
        <v>181</v>
      </c>
      <c r="D442" t="s">
        <v>435</v>
      </c>
      <c r="E442" t="s">
        <v>521</v>
      </c>
      <c r="F442" t="s">
        <v>430</v>
      </c>
      <c r="G442" t="s">
        <v>4</v>
      </c>
      <c r="H442" t="s">
        <v>5</v>
      </c>
      <c r="I442" s="23">
        <v>28</v>
      </c>
      <c r="J442" s="23">
        <v>124</v>
      </c>
      <c r="K442" s="23">
        <v>574</v>
      </c>
      <c r="L442" s="1">
        <v>21835.632000000001</v>
      </c>
      <c r="M442" s="1">
        <v>779.84400000000005</v>
      </c>
      <c r="N442" s="62">
        <v>4.4285714285714288</v>
      </c>
      <c r="O442" s="62">
        <v>4.629032258064516</v>
      </c>
      <c r="P442" s="6">
        <v>2339.5320000000002</v>
      </c>
      <c r="Q442" s="61">
        <v>0.10714285714285714</v>
      </c>
      <c r="R442" s="6">
        <v>1207.0119999999999</v>
      </c>
      <c r="S442" s="61">
        <v>5.5277172650647341E-2</v>
      </c>
    </row>
    <row r="443" spans="1:19" x14ac:dyDescent="0.25">
      <c r="A443">
        <v>2022</v>
      </c>
      <c r="B443">
        <v>873279</v>
      </c>
      <c r="C443" t="s">
        <v>337</v>
      </c>
      <c r="D443" t="s">
        <v>432</v>
      </c>
      <c r="E443" t="s">
        <v>510</v>
      </c>
      <c r="F443" t="s">
        <v>432</v>
      </c>
      <c r="G443" t="s">
        <v>15</v>
      </c>
      <c r="H443" t="s">
        <v>16</v>
      </c>
      <c r="I443" s="23">
        <v>4</v>
      </c>
      <c r="J443" s="23">
        <v>11</v>
      </c>
      <c r="K443" s="23">
        <v>36</v>
      </c>
      <c r="L443" s="1">
        <v>1826.2968000000001</v>
      </c>
      <c r="M443" s="1">
        <v>456.57420000000002</v>
      </c>
      <c r="N443" s="62">
        <v>2.75</v>
      </c>
      <c r="O443" s="62">
        <v>3.2727272727272729</v>
      </c>
      <c r="P443" s="6">
        <v>206.99680000000001</v>
      </c>
      <c r="Q443" s="61">
        <v>0.1133423658191812</v>
      </c>
      <c r="R443" s="6">
        <v>83.996799999999993</v>
      </c>
      <c r="S443" s="61">
        <v>4.5992962370628908E-2</v>
      </c>
    </row>
    <row r="444" spans="1:19" x14ac:dyDescent="0.25">
      <c r="A444">
        <v>2022</v>
      </c>
      <c r="B444">
        <v>873602</v>
      </c>
      <c r="C444" t="s">
        <v>248</v>
      </c>
      <c r="D444" t="s">
        <v>434</v>
      </c>
      <c r="E444" t="s">
        <v>523</v>
      </c>
      <c r="F444" t="s">
        <v>434</v>
      </c>
      <c r="G444" t="s">
        <v>15</v>
      </c>
      <c r="H444" t="s">
        <v>16</v>
      </c>
      <c r="I444" s="23">
        <v>54</v>
      </c>
      <c r="J444" s="23">
        <v>90</v>
      </c>
      <c r="K444" s="23">
        <v>252</v>
      </c>
      <c r="L444" s="1">
        <v>13561.984</v>
      </c>
      <c r="M444" s="1">
        <v>251.14785185185187</v>
      </c>
      <c r="N444" s="62">
        <v>1.6666666666666667</v>
      </c>
      <c r="O444" s="62">
        <v>2.8</v>
      </c>
      <c r="P444" s="6">
        <v>4838.2340000000004</v>
      </c>
      <c r="Q444" s="61">
        <v>0.35674972039489211</v>
      </c>
      <c r="R444" s="6">
        <v>3011.2339999999999</v>
      </c>
      <c r="S444" s="61">
        <v>0.22203491760497579</v>
      </c>
    </row>
    <row r="445" spans="1:19" x14ac:dyDescent="0.25">
      <c r="A445">
        <v>2022</v>
      </c>
      <c r="B445">
        <v>874423</v>
      </c>
      <c r="C445" t="s">
        <v>249</v>
      </c>
      <c r="D445" t="s">
        <v>431</v>
      </c>
      <c r="E445" t="s">
        <v>524</v>
      </c>
      <c r="F445" t="s">
        <v>431</v>
      </c>
      <c r="G445" t="s">
        <v>15</v>
      </c>
      <c r="H445" t="s">
        <v>5</v>
      </c>
      <c r="I445" s="23">
        <v>45</v>
      </c>
      <c r="J445" s="23">
        <v>107</v>
      </c>
      <c r="K445" s="23">
        <v>324</v>
      </c>
      <c r="L445" s="1">
        <v>15320.608</v>
      </c>
      <c r="M445" s="1">
        <v>340.45795555555554</v>
      </c>
      <c r="N445" s="62">
        <v>2.3777777777777778</v>
      </c>
      <c r="O445" s="62">
        <v>3.02803738317757</v>
      </c>
      <c r="P445" s="6">
        <v>5375.0079999999998</v>
      </c>
      <c r="Q445" s="61">
        <v>0.35083516267761694</v>
      </c>
      <c r="R445" s="6">
        <v>3863.9580000000001</v>
      </c>
      <c r="S445" s="61">
        <v>0.25220657039198446</v>
      </c>
    </row>
    <row r="446" spans="1:19" x14ac:dyDescent="0.25">
      <c r="A446">
        <v>2022</v>
      </c>
      <c r="B446">
        <v>875444</v>
      </c>
      <c r="C446" t="s">
        <v>250</v>
      </c>
      <c r="D446" t="s">
        <v>433</v>
      </c>
      <c r="E446" t="s">
        <v>504</v>
      </c>
      <c r="F446" t="s">
        <v>433</v>
      </c>
      <c r="G446" t="s">
        <v>15</v>
      </c>
      <c r="H446" t="s">
        <v>5</v>
      </c>
      <c r="I446" s="23">
        <v>37</v>
      </c>
      <c r="J446" s="23">
        <v>102</v>
      </c>
      <c r="K446" s="23">
        <v>425</v>
      </c>
      <c r="L446" s="1">
        <v>21663.8</v>
      </c>
      <c r="M446" s="1">
        <v>585.5081081081081</v>
      </c>
      <c r="N446" s="62">
        <v>2.7567567567567566</v>
      </c>
      <c r="O446" s="62">
        <v>4.166666666666667</v>
      </c>
      <c r="P446" s="6">
        <v>7984.9</v>
      </c>
      <c r="Q446" s="61">
        <v>0.36858261246872664</v>
      </c>
      <c r="R446" s="6">
        <v>6727.35</v>
      </c>
      <c r="S446" s="61">
        <v>0.31053416298156372</v>
      </c>
    </row>
    <row r="447" spans="1:19" x14ac:dyDescent="0.25">
      <c r="A447">
        <v>2022</v>
      </c>
      <c r="B447">
        <v>879751</v>
      </c>
      <c r="C447" t="s">
        <v>251</v>
      </c>
      <c r="D447" t="s">
        <v>431</v>
      </c>
      <c r="E447" t="s">
        <v>513</v>
      </c>
      <c r="F447" t="s">
        <v>431</v>
      </c>
      <c r="G447" t="s">
        <v>15</v>
      </c>
      <c r="H447" t="s">
        <v>16</v>
      </c>
      <c r="I447" s="23">
        <v>41</v>
      </c>
      <c r="J447" s="23">
        <v>41</v>
      </c>
      <c r="K447" s="23">
        <v>86</v>
      </c>
      <c r="L447" s="1">
        <v>3525.54</v>
      </c>
      <c r="M447" s="1">
        <v>85.988780487804874</v>
      </c>
      <c r="N447" s="62">
        <v>1</v>
      </c>
      <c r="O447" s="62">
        <v>2.0975609756097562</v>
      </c>
      <c r="P447" s="6">
        <v>587.59</v>
      </c>
      <c r="Q447" s="61">
        <v>0.16666666666666669</v>
      </c>
      <c r="R447" s="6">
        <v>-728.51</v>
      </c>
      <c r="S447" s="61">
        <v>-0.2066378483863465</v>
      </c>
    </row>
    <row r="448" spans="1:19" x14ac:dyDescent="0.25">
      <c r="A448">
        <v>2022</v>
      </c>
      <c r="B448">
        <v>883141</v>
      </c>
      <c r="C448" t="s">
        <v>86</v>
      </c>
      <c r="D448" t="s">
        <v>432</v>
      </c>
      <c r="E448" t="s">
        <v>496</v>
      </c>
      <c r="F448" t="s">
        <v>432</v>
      </c>
      <c r="G448" t="s">
        <v>15</v>
      </c>
      <c r="H448" t="s">
        <v>10</v>
      </c>
      <c r="I448" s="23">
        <v>103</v>
      </c>
      <c r="J448" s="23">
        <v>739</v>
      </c>
      <c r="K448" s="23">
        <v>4353</v>
      </c>
      <c r="L448" s="1">
        <v>173210.35550000001</v>
      </c>
      <c r="M448" s="1">
        <v>1681.653936893204</v>
      </c>
      <c r="N448" s="62">
        <v>7.174757281553398</v>
      </c>
      <c r="O448" s="62">
        <v>5.8903924221921518</v>
      </c>
      <c r="P448" s="6">
        <v>33375.955499999996</v>
      </c>
      <c r="Q448" s="61">
        <v>0.19269030078285357</v>
      </c>
      <c r="R448" s="6">
        <v>29778.4555</v>
      </c>
      <c r="S448" s="61">
        <v>0.17192075735910606</v>
      </c>
    </row>
    <row r="449" spans="1:19" x14ac:dyDescent="0.25">
      <c r="A449">
        <v>2022</v>
      </c>
      <c r="B449">
        <v>884431</v>
      </c>
      <c r="C449" t="s">
        <v>179</v>
      </c>
      <c r="D449" t="s">
        <v>431</v>
      </c>
      <c r="E449" t="s">
        <v>501</v>
      </c>
      <c r="F449" t="s">
        <v>432</v>
      </c>
      <c r="G449" t="s">
        <v>4</v>
      </c>
      <c r="H449" t="s">
        <v>5</v>
      </c>
      <c r="I449" s="23">
        <v>95</v>
      </c>
      <c r="J449" s="23">
        <v>311</v>
      </c>
      <c r="K449" s="23">
        <v>1536</v>
      </c>
      <c r="L449" s="1">
        <v>55848.464</v>
      </c>
      <c r="M449" s="1">
        <v>587.87856842105259</v>
      </c>
      <c r="N449" s="62">
        <v>3.2736842105263158</v>
      </c>
      <c r="O449" s="62">
        <v>4.938906752411576</v>
      </c>
      <c r="P449" s="6">
        <v>5983.7640000000001</v>
      </c>
      <c r="Q449" s="61">
        <v>0.10714285714285715</v>
      </c>
      <c r="R449" s="6">
        <v>2700.5140000000001</v>
      </c>
      <c r="S449" s="61">
        <v>4.8354311051419428E-2</v>
      </c>
    </row>
    <row r="450" spans="1:19" x14ac:dyDescent="0.25">
      <c r="A450">
        <v>2022</v>
      </c>
      <c r="B450">
        <v>884431</v>
      </c>
      <c r="C450" t="s">
        <v>179</v>
      </c>
      <c r="D450" t="s">
        <v>430</v>
      </c>
      <c r="E450" t="s">
        <v>506</v>
      </c>
      <c r="F450" t="s">
        <v>432</v>
      </c>
      <c r="G450" t="s">
        <v>4</v>
      </c>
      <c r="H450" t="s">
        <v>5</v>
      </c>
      <c r="I450" s="23">
        <v>245</v>
      </c>
      <c r="J450" s="23">
        <v>497</v>
      </c>
      <c r="K450" s="23">
        <v>1806</v>
      </c>
      <c r="L450" s="1">
        <v>62917.792000000001</v>
      </c>
      <c r="M450" s="1">
        <v>256.80731428571431</v>
      </c>
      <c r="N450" s="62">
        <v>2.0285714285714285</v>
      </c>
      <c r="O450" s="62">
        <v>3.6338028169014085</v>
      </c>
      <c r="P450" s="6">
        <v>6741.192</v>
      </c>
      <c r="Q450" s="61">
        <v>0.10714285714285714</v>
      </c>
      <c r="R450" s="6">
        <v>-1935.4079999999899</v>
      </c>
      <c r="S450" s="61">
        <v>-3.07609014632934E-2</v>
      </c>
    </row>
    <row r="451" spans="1:19" x14ac:dyDescent="0.25">
      <c r="A451">
        <v>2022</v>
      </c>
      <c r="B451">
        <v>884431</v>
      </c>
      <c r="C451" t="s">
        <v>179</v>
      </c>
      <c r="D451" t="s">
        <v>432</v>
      </c>
      <c r="E451" t="s">
        <v>494</v>
      </c>
      <c r="F451" t="s">
        <v>432</v>
      </c>
      <c r="G451" t="s">
        <v>4</v>
      </c>
      <c r="H451" t="s">
        <v>7</v>
      </c>
      <c r="I451" s="23">
        <v>52</v>
      </c>
      <c r="J451" s="23">
        <v>261</v>
      </c>
      <c r="K451" s="23">
        <v>2353</v>
      </c>
      <c r="L451" s="1">
        <v>81045.384000000005</v>
      </c>
      <c r="M451" s="1">
        <v>1558.565076923077</v>
      </c>
      <c r="N451" s="62">
        <v>5.0192307692307692</v>
      </c>
      <c r="O451" s="62">
        <v>9.0153256704980844</v>
      </c>
      <c r="P451" s="6">
        <v>8683.4340000000102</v>
      </c>
      <c r="Q451" s="61">
        <v>0.10714285714285726</v>
      </c>
      <c r="R451" s="6">
        <v>6970.9340000000102</v>
      </c>
      <c r="S451" s="61">
        <v>8.6012720971252468E-2</v>
      </c>
    </row>
    <row r="452" spans="1:19" x14ac:dyDescent="0.25">
      <c r="A452">
        <v>2022</v>
      </c>
      <c r="B452">
        <v>884431</v>
      </c>
      <c r="C452" t="s">
        <v>179</v>
      </c>
      <c r="D452" t="s">
        <v>435</v>
      </c>
      <c r="E452" t="s">
        <v>521</v>
      </c>
      <c r="F452" t="s">
        <v>432</v>
      </c>
      <c r="G452" t="s">
        <v>4</v>
      </c>
      <c r="H452" t="s">
        <v>16</v>
      </c>
      <c r="I452" s="23">
        <v>18</v>
      </c>
      <c r="J452" s="23">
        <v>37</v>
      </c>
      <c r="K452" s="23">
        <v>80</v>
      </c>
      <c r="L452" s="1">
        <v>3764.152</v>
      </c>
      <c r="M452" s="1">
        <v>209.11955555555556</v>
      </c>
      <c r="N452" s="62">
        <v>2.0555555555555554</v>
      </c>
      <c r="O452" s="62">
        <v>2.1621621621621623</v>
      </c>
      <c r="P452" s="6">
        <v>403.30200000000002</v>
      </c>
      <c r="Q452" s="61">
        <v>0.10714285714285715</v>
      </c>
      <c r="R452" s="6">
        <v>-272.94799999999998</v>
      </c>
      <c r="S452" s="61">
        <v>-7.2512480898752216E-2</v>
      </c>
    </row>
    <row r="453" spans="1:19" x14ac:dyDescent="0.25">
      <c r="A453">
        <v>2022</v>
      </c>
      <c r="B453">
        <v>886262</v>
      </c>
      <c r="C453" t="s">
        <v>252</v>
      </c>
      <c r="D453" t="s">
        <v>434</v>
      </c>
      <c r="E453" t="s">
        <v>523</v>
      </c>
      <c r="F453" t="s">
        <v>434</v>
      </c>
      <c r="G453" t="s">
        <v>15</v>
      </c>
      <c r="H453" t="s">
        <v>16</v>
      </c>
      <c r="I453" s="23">
        <v>27</v>
      </c>
      <c r="J453" s="23">
        <v>49</v>
      </c>
      <c r="K453" s="23">
        <v>94</v>
      </c>
      <c r="L453" s="1">
        <v>5086.4480000000003</v>
      </c>
      <c r="M453" s="1">
        <v>188.38696296296297</v>
      </c>
      <c r="N453" s="62">
        <v>1.8148148148148149</v>
      </c>
      <c r="O453" s="62">
        <v>1.9183673469387754</v>
      </c>
      <c r="P453" s="6">
        <v>1877.098</v>
      </c>
      <c r="Q453" s="61">
        <v>0.36903906222967381</v>
      </c>
      <c r="R453" s="6">
        <v>959.19799999999998</v>
      </c>
      <c r="S453" s="61">
        <v>0.18857914206534696</v>
      </c>
    </row>
    <row r="454" spans="1:19" x14ac:dyDescent="0.25">
      <c r="A454">
        <v>2022</v>
      </c>
      <c r="B454">
        <v>888162</v>
      </c>
      <c r="C454" t="s">
        <v>399</v>
      </c>
      <c r="D454" t="s">
        <v>431</v>
      </c>
      <c r="E454" t="s">
        <v>516</v>
      </c>
      <c r="F454" t="s">
        <v>431</v>
      </c>
      <c r="G454" t="s">
        <v>15</v>
      </c>
      <c r="H454" t="s">
        <v>16</v>
      </c>
      <c r="I454" s="23">
        <v>26</v>
      </c>
      <c r="J454" s="23">
        <v>85</v>
      </c>
      <c r="K454" s="23">
        <v>250</v>
      </c>
      <c r="L454" s="1">
        <v>11023.41</v>
      </c>
      <c r="M454" s="1">
        <v>423.9773076923077</v>
      </c>
      <c r="N454" s="62">
        <v>3.2692307692307692</v>
      </c>
      <c r="O454" s="62">
        <v>2.9411764705882355</v>
      </c>
      <c r="P454" s="6">
        <v>3202.76</v>
      </c>
      <c r="Q454" s="61">
        <v>0.29054167449092433</v>
      </c>
      <c r="R454" s="6">
        <v>2306.0100000000002</v>
      </c>
      <c r="S454" s="61">
        <v>0.20919207395896552</v>
      </c>
    </row>
    <row r="455" spans="1:19" x14ac:dyDescent="0.25">
      <c r="A455">
        <v>2022</v>
      </c>
      <c r="B455">
        <v>888177</v>
      </c>
      <c r="C455" t="s">
        <v>253</v>
      </c>
      <c r="D455" t="s">
        <v>431</v>
      </c>
      <c r="E455" t="s">
        <v>524</v>
      </c>
      <c r="F455" t="s">
        <v>431</v>
      </c>
      <c r="G455" t="s">
        <v>15</v>
      </c>
      <c r="H455" t="s">
        <v>16</v>
      </c>
      <c r="I455" s="23">
        <v>14</v>
      </c>
      <c r="J455" s="23">
        <v>21</v>
      </c>
      <c r="K455" s="23">
        <v>39</v>
      </c>
      <c r="L455" s="1">
        <v>2018.088</v>
      </c>
      <c r="M455" s="1">
        <v>144.14914285714286</v>
      </c>
      <c r="N455" s="62">
        <v>1.5</v>
      </c>
      <c r="O455" s="62">
        <v>1.8571428571428572</v>
      </c>
      <c r="P455" s="6">
        <v>831.08799999999997</v>
      </c>
      <c r="Q455" s="61">
        <v>0.41181950440218662</v>
      </c>
      <c r="R455" s="6">
        <v>373.988</v>
      </c>
      <c r="S455" s="61">
        <v>0.18531798415133532</v>
      </c>
    </row>
    <row r="456" spans="1:19" x14ac:dyDescent="0.25">
      <c r="A456">
        <v>2022</v>
      </c>
      <c r="B456">
        <v>892554</v>
      </c>
      <c r="C456" t="s">
        <v>254</v>
      </c>
      <c r="D456" t="s">
        <v>430</v>
      </c>
      <c r="E456" t="s">
        <v>518</v>
      </c>
      <c r="F456" t="s">
        <v>430</v>
      </c>
      <c r="G456" t="s">
        <v>15</v>
      </c>
      <c r="H456" t="s">
        <v>16</v>
      </c>
      <c r="I456" s="23">
        <v>28</v>
      </c>
      <c r="J456" s="23">
        <v>63</v>
      </c>
      <c r="K456" s="23">
        <v>205</v>
      </c>
      <c r="L456" s="1">
        <v>10097.56</v>
      </c>
      <c r="M456" s="1">
        <v>360.62714285714281</v>
      </c>
      <c r="N456" s="62">
        <v>2.25</v>
      </c>
      <c r="O456" s="62">
        <v>3.253968253968254</v>
      </c>
      <c r="P456" s="6">
        <v>3765.61</v>
      </c>
      <c r="Q456" s="61">
        <v>0.37292276549978415</v>
      </c>
      <c r="R456" s="6">
        <v>2766.01</v>
      </c>
      <c r="S456" s="61">
        <v>0.27392855303657521</v>
      </c>
    </row>
    <row r="457" spans="1:19" x14ac:dyDescent="0.25">
      <c r="A457">
        <v>2022</v>
      </c>
      <c r="B457">
        <v>892687</v>
      </c>
      <c r="C457" t="s">
        <v>255</v>
      </c>
      <c r="D457" t="s">
        <v>431</v>
      </c>
      <c r="E457" t="s">
        <v>515</v>
      </c>
      <c r="F457" t="s">
        <v>431</v>
      </c>
      <c r="G457" t="s">
        <v>15</v>
      </c>
      <c r="H457" t="s">
        <v>5</v>
      </c>
      <c r="I457" s="23">
        <v>47</v>
      </c>
      <c r="J457" s="23">
        <v>105</v>
      </c>
      <c r="K457" s="23">
        <v>285</v>
      </c>
      <c r="L457" s="1">
        <v>15457.72</v>
      </c>
      <c r="M457" s="1">
        <v>328.88765957446805</v>
      </c>
      <c r="N457" s="62">
        <v>2.2340425531914891</v>
      </c>
      <c r="O457" s="62">
        <v>2.7142857142857144</v>
      </c>
      <c r="P457" s="6">
        <v>5280.62</v>
      </c>
      <c r="Q457" s="61">
        <v>0.34161700431887754</v>
      </c>
      <c r="R457" s="6">
        <v>3709.22</v>
      </c>
      <c r="S457" s="61">
        <v>0.2399590625266857</v>
      </c>
    </row>
    <row r="458" spans="1:19" x14ac:dyDescent="0.25">
      <c r="A458">
        <v>2022</v>
      </c>
      <c r="B458">
        <v>899280</v>
      </c>
      <c r="C458" t="s">
        <v>256</v>
      </c>
      <c r="D458" t="s">
        <v>433</v>
      </c>
      <c r="E458" t="s">
        <v>504</v>
      </c>
      <c r="F458" t="s">
        <v>433</v>
      </c>
      <c r="G458" t="s">
        <v>15</v>
      </c>
      <c r="H458" t="s">
        <v>16</v>
      </c>
      <c r="I458" s="23">
        <v>26</v>
      </c>
      <c r="J458" s="23">
        <v>26</v>
      </c>
      <c r="K458" s="23">
        <v>55</v>
      </c>
      <c r="L458" s="1">
        <v>2696.36</v>
      </c>
      <c r="M458" s="1">
        <v>103.70615384615385</v>
      </c>
      <c r="N458" s="62">
        <v>1</v>
      </c>
      <c r="O458" s="62">
        <v>2.1153846153846154</v>
      </c>
      <c r="P458" s="6">
        <v>1085.51</v>
      </c>
      <c r="Q458" s="61">
        <v>0.40258348291771129</v>
      </c>
      <c r="R458" s="6">
        <v>250.91</v>
      </c>
      <c r="S458" s="61">
        <v>9.3055081665652947E-2</v>
      </c>
    </row>
    <row r="459" spans="1:19" x14ac:dyDescent="0.25">
      <c r="A459">
        <v>2022</v>
      </c>
      <c r="B459">
        <v>903842</v>
      </c>
      <c r="C459" t="s">
        <v>257</v>
      </c>
      <c r="D459" t="s">
        <v>434</v>
      </c>
      <c r="E459" t="s">
        <v>499</v>
      </c>
      <c r="F459" t="s">
        <v>434</v>
      </c>
      <c r="G459" t="s">
        <v>15</v>
      </c>
      <c r="H459" t="s">
        <v>7</v>
      </c>
      <c r="I459" s="23">
        <v>79</v>
      </c>
      <c r="J459" s="23">
        <v>332</v>
      </c>
      <c r="K459" s="23">
        <v>1578</v>
      </c>
      <c r="L459" s="1">
        <v>77765.918399999995</v>
      </c>
      <c r="M459" s="1">
        <v>984.37871392405054</v>
      </c>
      <c r="N459" s="62">
        <v>4.2025316455696204</v>
      </c>
      <c r="O459" s="62">
        <v>4.7530120481927707</v>
      </c>
      <c r="P459" s="6">
        <v>20325.668399999999</v>
      </c>
      <c r="Q459" s="61">
        <v>0.26136987536689338</v>
      </c>
      <c r="R459" s="6">
        <v>17439.0684</v>
      </c>
      <c r="S459" s="61">
        <v>0.22425078696170841</v>
      </c>
    </row>
    <row r="460" spans="1:19" x14ac:dyDescent="0.25">
      <c r="A460">
        <v>2022</v>
      </c>
      <c r="B460">
        <v>906206</v>
      </c>
      <c r="C460" t="s">
        <v>258</v>
      </c>
      <c r="D460" t="s">
        <v>434</v>
      </c>
      <c r="E460" t="s">
        <v>508</v>
      </c>
      <c r="F460" t="s">
        <v>434</v>
      </c>
      <c r="G460" t="s">
        <v>15</v>
      </c>
      <c r="H460" t="s">
        <v>5</v>
      </c>
      <c r="I460" s="23">
        <v>73</v>
      </c>
      <c r="J460" s="23">
        <v>136</v>
      </c>
      <c r="K460" s="23">
        <v>522</v>
      </c>
      <c r="L460" s="1">
        <v>25598.657200000001</v>
      </c>
      <c r="M460" s="1">
        <v>350.66653698630137</v>
      </c>
      <c r="N460" s="62">
        <v>1.8630136986301369</v>
      </c>
      <c r="O460" s="62">
        <v>3.8382352941176472</v>
      </c>
      <c r="P460" s="6">
        <v>8137.9071999999896</v>
      </c>
      <c r="Q460" s="61">
        <v>0.31790367504120448</v>
      </c>
      <c r="R460" s="6">
        <v>5652.8572000000004</v>
      </c>
      <c r="S460" s="61">
        <v>0.22082631740543016</v>
      </c>
    </row>
    <row r="461" spans="1:19" x14ac:dyDescent="0.25">
      <c r="A461">
        <v>2022</v>
      </c>
      <c r="B461">
        <v>910039</v>
      </c>
      <c r="C461" t="s">
        <v>259</v>
      </c>
      <c r="D461" t="s">
        <v>433</v>
      </c>
      <c r="E461" t="s">
        <v>504</v>
      </c>
      <c r="F461" t="s">
        <v>433</v>
      </c>
      <c r="G461" t="s">
        <v>15</v>
      </c>
      <c r="H461" t="s">
        <v>16</v>
      </c>
      <c r="I461" s="23">
        <v>36</v>
      </c>
      <c r="J461" s="23">
        <v>61</v>
      </c>
      <c r="K461" s="23">
        <v>146</v>
      </c>
      <c r="L461" s="1">
        <v>6694.0320000000002</v>
      </c>
      <c r="M461" s="1">
        <v>185.94533333333334</v>
      </c>
      <c r="N461" s="62">
        <v>1.6944444444444444</v>
      </c>
      <c r="O461" s="62">
        <v>2.3934426229508197</v>
      </c>
      <c r="P461" s="6">
        <v>2709.2820000000002</v>
      </c>
      <c r="Q461" s="61">
        <v>0.40473096035393918</v>
      </c>
      <c r="R461" s="6">
        <v>1526.732</v>
      </c>
      <c r="S461" s="61">
        <v>0.22807360347246622</v>
      </c>
    </row>
    <row r="462" spans="1:19" x14ac:dyDescent="0.25">
      <c r="A462">
        <v>2022</v>
      </c>
      <c r="B462">
        <v>911084</v>
      </c>
      <c r="C462" t="s">
        <v>260</v>
      </c>
      <c r="D462" t="s">
        <v>435</v>
      </c>
      <c r="E462" t="s">
        <v>505</v>
      </c>
      <c r="F462" t="s">
        <v>435</v>
      </c>
      <c r="G462" t="s">
        <v>15</v>
      </c>
      <c r="H462" t="s">
        <v>16</v>
      </c>
      <c r="I462" s="23">
        <v>24</v>
      </c>
      <c r="J462" s="23">
        <v>76</v>
      </c>
      <c r="K462" s="23">
        <v>217</v>
      </c>
      <c r="L462" s="1">
        <v>9259.0776000000005</v>
      </c>
      <c r="M462" s="1">
        <v>385.79490000000004</v>
      </c>
      <c r="N462" s="62">
        <v>3.1666666666666665</v>
      </c>
      <c r="O462" s="62">
        <v>2.8552631578947367</v>
      </c>
      <c r="P462" s="6">
        <v>2512.9276</v>
      </c>
      <c r="Q462" s="61">
        <v>0.27140150548041631</v>
      </c>
      <c r="R462" s="6">
        <v>1578.5476000000001</v>
      </c>
      <c r="S462" s="61">
        <v>0.17048648560845844</v>
      </c>
    </row>
    <row r="463" spans="1:19" x14ac:dyDescent="0.25">
      <c r="A463">
        <v>2022</v>
      </c>
      <c r="B463">
        <v>913384</v>
      </c>
      <c r="C463" t="s">
        <v>261</v>
      </c>
      <c r="D463" t="s">
        <v>430</v>
      </c>
      <c r="E463" t="s">
        <v>518</v>
      </c>
      <c r="F463" t="s">
        <v>430</v>
      </c>
      <c r="G463" t="s">
        <v>4</v>
      </c>
      <c r="H463" t="s">
        <v>16</v>
      </c>
      <c r="I463" s="23">
        <v>26</v>
      </c>
      <c r="J463" s="23">
        <v>67</v>
      </c>
      <c r="K463" s="23">
        <v>166</v>
      </c>
      <c r="L463" s="1">
        <v>7450.6719999999996</v>
      </c>
      <c r="M463" s="1">
        <v>286.56430769230769</v>
      </c>
      <c r="N463" s="62">
        <v>2.5769230769230771</v>
      </c>
      <c r="O463" s="62">
        <v>2.4776119402985075</v>
      </c>
      <c r="P463" s="6">
        <v>2981.8220000000001</v>
      </c>
      <c r="Q463" s="61">
        <v>0.40020846441770624</v>
      </c>
      <c r="R463" s="6">
        <v>2044.0219999999999</v>
      </c>
      <c r="S463" s="61">
        <v>0.27434062323505853</v>
      </c>
    </row>
    <row r="464" spans="1:19" x14ac:dyDescent="0.25">
      <c r="A464">
        <v>2022</v>
      </c>
      <c r="B464">
        <v>913384</v>
      </c>
      <c r="C464" t="s">
        <v>261</v>
      </c>
      <c r="D464" t="s">
        <v>435</v>
      </c>
      <c r="E464" t="s">
        <v>521</v>
      </c>
      <c r="F464" t="s">
        <v>430</v>
      </c>
      <c r="G464" t="s">
        <v>4</v>
      </c>
      <c r="H464" t="s">
        <v>5</v>
      </c>
      <c r="I464" s="23">
        <v>94</v>
      </c>
      <c r="J464" s="23">
        <v>315</v>
      </c>
      <c r="K464" s="23">
        <v>1049</v>
      </c>
      <c r="L464" s="1">
        <v>53241.207999999999</v>
      </c>
      <c r="M464" s="1">
        <v>566.39582978723399</v>
      </c>
      <c r="N464" s="62">
        <v>3.3510638297872339</v>
      </c>
      <c r="O464" s="62">
        <v>3.3301587301587303</v>
      </c>
      <c r="P464" s="6">
        <v>19141.508000000002</v>
      </c>
      <c r="Q464" s="61">
        <v>0.35952429929839314</v>
      </c>
      <c r="R464" s="6">
        <v>15460.237999999999</v>
      </c>
      <c r="S464" s="61">
        <v>0.29038105221053584</v>
      </c>
    </row>
    <row r="465" spans="1:19" x14ac:dyDescent="0.25">
      <c r="A465">
        <v>2022</v>
      </c>
      <c r="B465">
        <v>915359</v>
      </c>
      <c r="C465" t="s">
        <v>47</v>
      </c>
      <c r="D465" t="s">
        <v>430</v>
      </c>
      <c r="E465" t="s">
        <v>514</v>
      </c>
      <c r="F465" t="s">
        <v>430</v>
      </c>
      <c r="G465" t="s">
        <v>15</v>
      </c>
      <c r="H465" t="s">
        <v>7</v>
      </c>
      <c r="I465" s="23">
        <v>194</v>
      </c>
      <c r="J465" s="23">
        <v>562</v>
      </c>
      <c r="K465" s="23">
        <v>3371</v>
      </c>
      <c r="L465" s="1">
        <v>123054.12820000001</v>
      </c>
      <c r="M465" s="1">
        <v>634.29962989690728</v>
      </c>
      <c r="N465" s="62">
        <v>2.8969072164948453</v>
      </c>
      <c r="O465" s="62">
        <v>5.9982206405693947</v>
      </c>
      <c r="P465" s="6">
        <v>15414.6782</v>
      </c>
      <c r="Q465" s="61">
        <v>0.12526746095788438</v>
      </c>
      <c r="R465" s="6">
        <v>8348.4782000000105</v>
      </c>
      <c r="S465" s="61">
        <v>6.784395064285223E-2</v>
      </c>
    </row>
    <row r="466" spans="1:19" x14ac:dyDescent="0.25">
      <c r="A466">
        <v>2022</v>
      </c>
      <c r="B466">
        <v>916061</v>
      </c>
      <c r="C466" t="s">
        <v>262</v>
      </c>
      <c r="D466" t="s">
        <v>432</v>
      </c>
      <c r="E466" t="s">
        <v>498</v>
      </c>
      <c r="F466" t="s">
        <v>432</v>
      </c>
      <c r="G466" t="s">
        <v>15</v>
      </c>
      <c r="H466" t="s">
        <v>16</v>
      </c>
      <c r="I466" s="23">
        <v>25</v>
      </c>
      <c r="J466" s="23">
        <v>43</v>
      </c>
      <c r="K466" s="23">
        <v>86</v>
      </c>
      <c r="L466" s="1">
        <v>4231.5407999999998</v>
      </c>
      <c r="M466" s="1">
        <v>169.26163199999999</v>
      </c>
      <c r="N466" s="62">
        <v>1.72</v>
      </c>
      <c r="O466" s="62">
        <v>2</v>
      </c>
      <c r="P466" s="6">
        <v>1242.1908000000001</v>
      </c>
      <c r="Q466" s="61">
        <v>0.29355519861701446</v>
      </c>
      <c r="R466" s="6">
        <v>499.19080000000002</v>
      </c>
      <c r="S466" s="61">
        <v>0.11796903860645749</v>
      </c>
    </row>
    <row r="467" spans="1:19" x14ac:dyDescent="0.25">
      <c r="A467">
        <v>2022</v>
      </c>
      <c r="B467">
        <v>917647</v>
      </c>
      <c r="C467" t="s">
        <v>358</v>
      </c>
      <c r="D467" t="s">
        <v>430</v>
      </c>
      <c r="E467" t="s">
        <v>518</v>
      </c>
      <c r="F467" t="s">
        <v>430</v>
      </c>
      <c r="G467" t="s">
        <v>15</v>
      </c>
      <c r="H467" t="s">
        <v>16</v>
      </c>
      <c r="I467" s="23">
        <v>18</v>
      </c>
      <c r="J467" s="23">
        <v>28</v>
      </c>
      <c r="K467" s="23">
        <v>64</v>
      </c>
      <c r="L467" s="1">
        <v>2645.0880000000002</v>
      </c>
      <c r="M467" s="1">
        <v>146.94933333333336</v>
      </c>
      <c r="N467" s="62">
        <v>1.5555555555555556</v>
      </c>
      <c r="O467" s="62">
        <v>2.2857142857142856</v>
      </c>
      <c r="P467" s="6">
        <v>983.48800000000006</v>
      </c>
      <c r="Q467" s="61">
        <v>0.37181674106872814</v>
      </c>
      <c r="R467" s="6">
        <v>355.88799999999998</v>
      </c>
      <c r="S467" s="61">
        <v>0.13454675231977156</v>
      </c>
    </row>
    <row r="468" spans="1:19" x14ac:dyDescent="0.25">
      <c r="A468">
        <v>2022</v>
      </c>
      <c r="B468">
        <v>921547</v>
      </c>
      <c r="C468" t="s">
        <v>283</v>
      </c>
      <c r="D468" t="s">
        <v>432</v>
      </c>
      <c r="E468" t="s">
        <v>497</v>
      </c>
      <c r="F468" t="s">
        <v>432</v>
      </c>
      <c r="G468" t="s">
        <v>15</v>
      </c>
      <c r="H468" t="s">
        <v>7</v>
      </c>
      <c r="I468" s="23">
        <v>57</v>
      </c>
      <c r="J468" s="23">
        <v>486</v>
      </c>
      <c r="K468" s="23">
        <v>2591</v>
      </c>
      <c r="L468" s="1">
        <v>99791.86</v>
      </c>
      <c r="M468" s="1">
        <v>1750.7343859649122</v>
      </c>
      <c r="N468" s="62">
        <v>8.526315789473685</v>
      </c>
      <c r="O468" s="62">
        <v>5.3312757201646095</v>
      </c>
      <c r="P468" s="6">
        <v>28511.96</v>
      </c>
      <c r="Q468" s="61">
        <v>0.2857142857142857</v>
      </c>
      <c r="R468" s="6">
        <v>26465.71</v>
      </c>
      <c r="S468" s="61">
        <v>0.26520910623371485</v>
      </c>
    </row>
    <row r="469" spans="1:19" x14ac:dyDescent="0.25">
      <c r="A469">
        <v>2022</v>
      </c>
      <c r="B469">
        <v>923218</v>
      </c>
      <c r="C469" t="s">
        <v>263</v>
      </c>
      <c r="D469" t="s">
        <v>433</v>
      </c>
      <c r="E469" t="s">
        <v>504</v>
      </c>
      <c r="F469" t="s">
        <v>433</v>
      </c>
      <c r="G469" t="s">
        <v>15</v>
      </c>
      <c r="H469" t="s">
        <v>16</v>
      </c>
      <c r="I469" s="23">
        <v>33</v>
      </c>
      <c r="J469" s="23">
        <v>80</v>
      </c>
      <c r="K469" s="23">
        <v>170</v>
      </c>
      <c r="L469" s="1">
        <v>7845.84</v>
      </c>
      <c r="M469" s="1">
        <v>237.75272727272727</v>
      </c>
      <c r="N469" s="62">
        <v>2.4242424242424243</v>
      </c>
      <c r="O469" s="62">
        <v>2.125</v>
      </c>
      <c r="P469" s="6">
        <v>3148.89</v>
      </c>
      <c r="Q469" s="61">
        <v>0.40134517145391696</v>
      </c>
      <c r="R469" s="6">
        <v>2038.44</v>
      </c>
      <c r="S469" s="61">
        <v>0.25981156893334556</v>
      </c>
    </row>
    <row r="470" spans="1:19" x14ac:dyDescent="0.25">
      <c r="A470">
        <v>2022</v>
      </c>
      <c r="B470">
        <v>925350</v>
      </c>
      <c r="C470" t="s">
        <v>173</v>
      </c>
      <c r="D470" t="s">
        <v>434</v>
      </c>
      <c r="E470" t="s">
        <v>499</v>
      </c>
      <c r="F470" t="s">
        <v>434</v>
      </c>
      <c r="G470" t="s">
        <v>4</v>
      </c>
      <c r="H470" t="s">
        <v>5</v>
      </c>
      <c r="I470" s="23">
        <v>87</v>
      </c>
      <c r="J470" s="23">
        <v>209</v>
      </c>
      <c r="K470" s="23">
        <v>653</v>
      </c>
      <c r="L470" s="1">
        <v>22686.240000000002</v>
      </c>
      <c r="M470" s="1">
        <v>260.76137931034486</v>
      </c>
      <c r="N470" s="62">
        <v>2.4022988505747125</v>
      </c>
      <c r="O470" s="62">
        <v>3.1244019138755981</v>
      </c>
      <c r="P470" s="6">
        <v>3781.04</v>
      </c>
      <c r="Q470" s="61">
        <v>0.16666666666666666</v>
      </c>
      <c r="R470" s="6">
        <v>769.88999999999896</v>
      </c>
      <c r="S470" s="61">
        <v>3.3936430188519516E-2</v>
      </c>
    </row>
    <row r="471" spans="1:19" x14ac:dyDescent="0.25">
      <c r="A471">
        <v>2022</v>
      </c>
      <c r="B471">
        <v>925350</v>
      </c>
      <c r="C471" t="s">
        <v>173</v>
      </c>
      <c r="D471" t="s">
        <v>430</v>
      </c>
      <c r="E471" t="s">
        <v>512</v>
      </c>
      <c r="F471" t="s">
        <v>434</v>
      </c>
      <c r="G471" t="s">
        <v>4</v>
      </c>
      <c r="H471" t="s">
        <v>5</v>
      </c>
      <c r="I471" s="23">
        <v>136</v>
      </c>
      <c r="J471" s="23">
        <v>381</v>
      </c>
      <c r="K471" s="23">
        <v>1794</v>
      </c>
      <c r="L471" s="1">
        <v>74095.38</v>
      </c>
      <c r="M471" s="1">
        <v>544.81897058823529</v>
      </c>
      <c r="N471" s="62">
        <v>2.8014705882352939</v>
      </c>
      <c r="O471" s="62">
        <v>4.7086614173228343</v>
      </c>
      <c r="P471" s="6">
        <v>12349.23</v>
      </c>
      <c r="Q471" s="61">
        <v>0.16666666666666666</v>
      </c>
      <c r="R471" s="6">
        <v>7410.03</v>
      </c>
      <c r="S471" s="61">
        <v>0.10000664009011087</v>
      </c>
    </row>
    <row r="472" spans="1:19" x14ac:dyDescent="0.25">
      <c r="A472">
        <v>2022</v>
      </c>
      <c r="B472">
        <v>925350</v>
      </c>
      <c r="C472" t="s">
        <v>173</v>
      </c>
      <c r="D472" t="s">
        <v>432</v>
      </c>
      <c r="E472" t="s">
        <v>497</v>
      </c>
      <c r="F472" t="s">
        <v>434</v>
      </c>
      <c r="G472" t="s">
        <v>4</v>
      </c>
      <c r="H472" t="s">
        <v>5</v>
      </c>
      <c r="I472" s="23">
        <v>244</v>
      </c>
      <c r="J472" s="23">
        <v>489</v>
      </c>
      <c r="K472" s="23">
        <v>1959</v>
      </c>
      <c r="L472" s="1">
        <v>67611.72</v>
      </c>
      <c r="M472" s="1">
        <v>277.09721311475408</v>
      </c>
      <c r="N472" s="62">
        <v>2.0040983606557377</v>
      </c>
      <c r="O472" s="62">
        <v>4.0061349693251538</v>
      </c>
      <c r="P472" s="6">
        <v>11268.62</v>
      </c>
      <c r="Q472" s="61">
        <v>0.16666666666666669</v>
      </c>
      <c r="R472" s="6">
        <v>3952.62</v>
      </c>
      <c r="S472" s="61">
        <v>5.8460574586772826E-2</v>
      </c>
    </row>
    <row r="473" spans="1:19" x14ac:dyDescent="0.25">
      <c r="A473">
        <v>2022</v>
      </c>
      <c r="B473">
        <v>927217</v>
      </c>
      <c r="C473" t="s">
        <v>264</v>
      </c>
      <c r="D473" t="s">
        <v>432</v>
      </c>
      <c r="E473" t="s">
        <v>510</v>
      </c>
      <c r="F473" t="s">
        <v>432</v>
      </c>
      <c r="G473" t="s">
        <v>15</v>
      </c>
      <c r="H473" t="s">
        <v>16</v>
      </c>
      <c r="I473" s="23">
        <v>1</v>
      </c>
      <c r="J473" s="23">
        <v>1</v>
      </c>
      <c r="K473" s="23">
        <v>3</v>
      </c>
      <c r="L473" s="1">
        <v>269.97300000000001</v>
      </c>
      <c r="M473" s="1">
        <v>269.97300000000001</v>
      </c>
      <c r="N473" s="62">
        <v>1</v>
      </c>
      <c r="O473" s="62">
        <v>3</v>
      </c>
      <c r="P473" s="6">
        <v>91.472999999999999</v>
      </c>
      <c r="Q473" s="61">
        <v>0.33882277116600545</v>
      </c>
      <c r="R473" s="6">
        <v>62.472999999999999</v>
      </c>
      <c r="S473" s="61">
        <v>0.23140462194367584</v>
      </c>
    </row>
    <row r="474" spans="1:19" x14ac:dyDescent="0.25">
      <c r="A474">
        <v>2022</v>
      </c>
      <c r="B474">
        <v>934743</v>
      </c>
      <c r="C474" t="s">
        <v>265</v>
      </c>
      <c r="D474" t="s">
        <v>431</v>
      </c>
      <c r="E474" t="s">
        <v>515</v>
      </c>
      <c r="F474" t="s">
        <v>431</v>
      </c>
      <c r="G474" t="s">
        <v>15</v>
      </c>
      <c r="H474" t="s">
        <v>16</v>
      </c>
      <c r="I474" s="23">
        <v>16</v>
      </c>
      <c r="J474" s="23">
        <v>25</v>
      </c>
      <c r="K474" s="23">
        <v>65</v>
      </c>
      <c r="L474" s="1">
        <v>3452.28</v>
      </c>
      <c r="M474" s="1">
        <v>215.76750000000001</v>
      </c>
      <c r="N474" s="62">
        <v>1.5625</v>
      </c>
      <c r="O474" s="62">
        <v>2.6</v>
      </c>
      <c r="P474" s="6">
        <v>975.93</v>
      </c>
      <c r="Q474" s="61">
        <v>0.28269143870137992</v>
      </c>
      <c r="R474" s="6">
        <v>452.43</v>
      </c>
      <c r="S474" s="61">
        <v>0.13105252181167229</v>
      </c>
    </row>
    <row r="475" spans="1:19" x14ac:dyDescent="0.25">
      <c r="A475">
        <v>2022</v>
      </c>
      <c r="B475">
        <v>937176</v>
      </c>
      <c r="C475" t="s">
        <v>266</v>
      </c>
      <c r="D475" t="s">
        <v>435</v>
      </c>
      <c r="E475" t="s">
        <v>525</v>
      </c>
      <c r="F475" t="s">
        <v>435</v>
      </c>
      <c r="G475" t="s">
        <v>15</v>
      </c>
      <c r="H475" t="s">
        <v>16</v>
      </c>
      <c r="I475" s="23">
        <v>4</v>
      </c>
      <c r="J475" s="23">
        <v>17</v>
      </c>
      <c r="K475" s="23">
        <v>70</v>
      </c>
      <c r="L475" s="1">
        <v>4077.84</v>
      </c>
      <c r="M475" s="1">
        <v>1019.46</v>
      </c>
      <c r="N475" s="62">
        <v>4.25</v>
      </c>
      <c r="O475" s="62">
        <v>4.117647058823529</v>
      </c>
      <c r="P475" s="6">
        <v>1313.74</v>
      </c>
      <c r="Q475" s="61">
        <v>0.32216565632785982</v>
      </c>
      <c r="R475" s="6">
        <v>1153.1099999999999</v>
      </c>
      <c r="S475" s="61">
        <v>0.28277470425519391</v>
      </c>
    </row>
    <row r="476" spans="1:19" x14ac:dyDescent="0.25">
      <c r="A476">
        <v>2022</v>
      </c>
      <c r="B476">
        <v>940550</v>
      </c>
      <c r="C476" t="s">
        <v>267</v>
      </c>
      <c r="D476" t="s">
        <v>435</v>
      </c>
      <c r="E476" t="s">
        <v>521</v>
      </c>
      <c r="F476" t="s">
        <v>435</v>
      </c>
      <c r="G476" t="s">
        <v>15</v>
      </c>
      <c r="H476" t="s">
        <v>16</v>
      </c>
      <c r="I476" s="23">
        <v>42</v>
      </c>
      <c r="J476" s="23">
        <v>91</v>
      </c>
      <c r="K476" s="23">
        <v>352</v>
      </c>
      <c r="L476" s="1">
        <v>13942.5</v>
      </c>
      <c r="M476" s="1">
        <v>331.96428571428572</v>
      </c>
      <c r="N476" s="62">
        <v>2.1666666666666665</v>
      </c>
      <c r="O476" s="62">
        <v>3.8681318681318682</v>
      </c>
      <c r="P476" s="6">
        <v>2323.75</v>
      </c>
      <c r="Q476" s="61">
        <v>0.16666666666666666</v>
      </c>
      <c r="R476" s="6">
        <v>740.61999999999898</v>
      </c>
      <c r="S476" s="61">
        <v>5.311959835036751E-2</v>
      </c>
    </row>
    <row r="477" spans="1:19" x14ac:dyDescent="0.25">
      <c r="A477">
        <v>2022</v>
      </c>
      <c r="B477">
        <v>944227</v>
      </c>
      <c r="C477" t="s">
        <v>402</v>
      </c>
      <c r="D477" t="s">
        <v>433</v>
      </c>
      <c r="E477" t="s">
        <v>519</v>
      </c>
      <c r="F477" t="s">
        <v>433</v>
      </c>
      <c r="G477" t="s">
        <v>15</v>
      </c>
      <c r="H477" t="s">
        <v>16</v>
      </c>
      <c r="I477" s="23">
        <v>41</v>
      </c>
      <c r="J477" s="23">
        <v>59</v>
      </c>
      <c r="K477" s="23">
        <v>145</v>
      </c>
      <c r="L477" s="1">
        <v>5699.64</v>
      </c>
      <c r="M477" s="1">
        <v>139.01560975609758</v>
      </c>
      <c r="N477" s="62">
        <v>1.4390243902439024</v>
      </c>
      <c r="O477" s="62">
        <v>2.4576271186440679</v>
      </c>
      <c r="P477" s="6">
        <v>2157.19</v>
      </c>
      <c r="Q477" s="61">
        <v>0.37847828985690324</v>
      </c>
      <c r="R477" s="6">
        <v>821.29</v>
      </c>
      <c r="S477" s="61">
        <v>0.14409506565326932</v>
      </c>
    </row>
    <row r="478" spans="1:19" x14ac:dyDescent="0.25">
      <c r="A478">
        <v>2022</v>
      </c>
      <c r="B478">
        <v>946372</v>
      </c>
      <c r="C478" t="s">
        <v>268</v>
      </c>
      <c r="D478" t="s">
        <v>433</v>
      </c>
      <c r="E478" t="s">
        <v>503</v>
      </c>
      <c r="F478" t="s">
        <v>433</v>
      </c>
      <c r="G478" t="s">
        <v>15</v>
      </c>
      <c r="H478" t="s">
        <v>16</v>
      </c>
      <c r="I478" s="23">
        <v>24</v>
      </c>
      <c r="J478" s="23">
        <v>36</v>
      </c>
      <c r="K478" s="23">
        <v>83</v>
      </c>
      <c r="L478" s="1">
        <v>2937.42</v>
      </c>
      <c r="M478" s="1">
        <v>122.3925</v>
      </c>
      <c r="N478" s="62">
        <v>1.5</v>
      </c>
      <c r="O478" s="62">
        <v>2.3055555555555554</v>
      </c>
      <c r="P478" s="6">
        <v>489.57</v>
      </c>
      <c r="Q478" s="61">
        <v>0.16666666666666666</v>
      </c>
      <c r="R478" s="6">
        <v>-294.02999999999997</v>
      </c>
      <c r="S478" s="61">
        <v>-0.10009804522335926</v>
      </c>
    </row>
    <row r="479" spans="1:19" x14ac:dyDescent="0.25">
      <c r="A479">
        <v>2022</v>
      </c>
      <c r="B479">
        <v>947664</v>
      </c>
      <c r="C479" t="s">
        <v>379</v>
      </c>
      <c r="D479" t="s">
        <v>434</v>
      </c>
      <c r="E479" t="s">
        <v>499</v>
      </c>
      <c r="F479" t="s">
        <v>434</v>
      </c>
      <c r="G479" t="s">
        <v>15</v>
      </c>
      <c r="H479" t="s">
        <v>5</v>
      </c>
      <c r="I479" s="23">
        <v>99</v>
      </c>
      <c r="J479" s="23">
        <v>360</v>
      </c>
      <c r="K479" s="23">
        <v>1304</v>
      </c>
      <c r="L479" s="1">
        <v>47992.332799999996</v>
      </c>
      <c r="M479" s="1">
        <v>484.77103838383834</v>
      </c>
      <c r="N479" s="62">
        <v>3.6363636363636362</v>
      </c>
      <c r="O479" s="62">
        <v>3.6222222222222222</v>
      </c>
      <c r="P479" s="6">
        <v>12179.032800000001</v>
      </c>
      <c r="Q479" s="61">
        <v>0.25377038558959153</v>
      </c>
      <c r="R479" s="6">
        <v>8618.8827999999903</v>
      </c>
      <c r="S479" s="61">
        <v>0.17958874464214397</v>
      </c>
    </row>
    <row r="480" spans="1:19" x14ac:dyDescent="0.25">
      <c r="A480">
        <v>2022</v>
      </c>
      <c r="B480">
        <v>948416</v>
      </c>
      <c r="C480" t="s">
        <v>269</v>
      </c>
      <c r="D480" t="s">
        <v>431</v>
      </c>
      <c r="E480" t="s">
        <v>515</v>
      </c>
      <c r="F480" t="s">
        <v>431</v>
      </c>
      <c r="G480" t="s">
        <v>15</v>
      </c>
      <c r="H480" t="s">
        <v>16</v>
      </c>
      <c r="I480" s="23">
        <v>26</v>
      </c>
      <c r="J480" s="23">
        <v>43</v>
      </c>
      <c r="K480" s="23">
        <v>114</v>
      </c>
      <c r="L480" s="1">
        <v>5118.2879999999996</v>
      </c>
      <c r="M480" s="1">
        <v>196.85723076923074</v>
      </c>
      <c r="N480" s="62">
        <v>1.6538461538461537</v>
      </c>
      <c r="O480" s="62">
        <v>2.6511627906976742</v>
      </c>
      <c r="P480" s="6">
        <v>1734.088</v>
      </c>
      <c r="Q480" s="61">
        <v>0.33880234953562599</v>
      </c>
      <c r="R480" s="6">
        <v>880.78800000000001</v>
      </c>
      <c r="S480" s="61">
        <v>0.17208644765593498</v>
      </c>
    </row>
    <row r="481" spans="1:19" x14ac:dyDescent="0.25">
      <c r="A481">
        <v>2022</v>
      </c>
      <c r="B481">
        <v>952514</v>
      </c>
      <c r="C481" t="s">
        <v>270</v>
      </c>
      <c r="D481" t="s">
        <v>430</v>
      </c>
      <c r="E481" t="s">
        <v>518</v>
      </c>
      <c r="F481" t="s">
        <v>430</v>
      </c>
      <c r="G481" t="s">
        <v>15</v>
      </c>
      <c r="H481" t="s">
        <v>16</v>
      </c>
      <c r="I481" s="23">
        <v>36</v>
      </c>
      <c r="J481" s="23">
        <v>45</v>
      </c>
      <c r="K481" s="23">
        <v>133</v>
      </c>
      <c r="L481" s="1">
        <v>6642.1360000000004</v>
      </c>
      <c r="M481" s="1">
        <v>184.5037777777778</v>
      </c>
      <c r="N481" s="62">
        <v>1.25</v>
      </c>
      <c r="O481" s="62">
        <v>2.9555555555555557</v>
      </c>
      <c r="P481" s="6">
        <v>2309.0859999999998</v>
      </c>
      <c r="Q481" s="61">
        <v>0.34764208381159306</v>
      </c>
      <c r="R481" s="6">
        <v>1067.086</v>
      </c>
      <c r="S481" s="61">
        <v>0.16065404261520691</v>
      </c>
    </row>
    <row r="482" spans="1:19" x14ac:dyDescent="0.25">
      <c r="A482">
        <v>2022</v>
      </c>
      <c r="B482">
        <v>957289</v>
      </c>
      <c r="C482" t="s">
        <v>372</v>
      </c>
      <c r="D482" t="s">
        <v>434</v>
      </c>
      <c r="E482" t="s">
        <v>508</v>
      </c>
      <c r="F482" t="s">
        <v>434</v>
      </c>
      <c r="G482" t="s">
        <v>15</v>
      </c>
      <c r="H482" t="s">
        <v>16</v>
      </c>
      <c r="I482" s="23">
        <v>91</v>
      </c>
      <c r="J482" s="23">
        <v>100</v>
      </c>
      <c r="K482" s="23">
        <v>211</v>
      </c>
      <c r="L482" s="1">
        <v>10408.018599999999</v>
      </c>
      <c r="M482" s="1">
        <v>114.37383076923076</v>
      </c>
      <c r="N482" s="62">
        <v>1.098901098901099</v>
      </c>
      <c r="O482" s="62">
        <v>2.11</v>
      </c>
      <c r="P482" s="6">
        <v>2640.3186000000001</v>
      </c>
      <c r="Q482" s="61">
        <v>0.25368119538141487</v>
      </c>
      <c r="R482" s="6">
        <v>-381.68140000000102</v>
      </c>
      <c r="S482" s="61">
        <v>-3.6671859906168981E-2</v>
      </c>
    </row>
    <row r="483" spans="1:19" x14ac:dyDescent="0.25">
      <c r="A483">
        <v>2022</v>
      </c>
      <c r="B483">
        <v>960888</v>
      </c>
      <c r="C483" t="s">
        <v>338</v>
      </c>
      <c r="D483" t="s">
        <v>430</v>
      </c>
      <c r="E483" t="s">
        <v>518</v>
      </c>
      <c r="F483" t="s">
        <v>430</v>
      </c>
      <c r="G483" t="s">
        <v>15</v>
      </c>
      <c r="H483" t="s">
        <v>16</v>
      </c>
      <c r="I483" s="23">
        <v>9</v>
      </c>
      <c r="J483" s="23">
        <v>14</v>
      </c>
      <c r="K483" s="23">
        <v>31</v>
      </c>
      <c r="L483" s="1">
        <v>1998.152</v>
      </c>
      <c r="M483" s="1">
        <v>222.0168888888889</v>
      </c>
      <c r="N483" s="62">
        <v>1.5555555555555556</v>
      </c>
      <c r="O483" s="62">
        <v>2.2142857142857144</v>
      </c>
      <c r="P483" s="6">
        <v>713.452</v>
      </c>
      <c r="Q483" s="61">
        <v>0.35705591966977485</v>
      </c>
      <c r="R483" s="6">
        <v>399.65199999999999</v>
      </c>
      <c r="S483" s="61">
        <v>0.20001080998842929</v>
      </c>
    </row>
    <row r="484" spans="1:19" x14ac:dyDescent="0.25">
      <c r="A484">
        <v>2022</v>
      </c>
      <c r="B484">
        <v>961606</v>
      </c>
      <c r="C484" t="s">
        <v>271</v>
      </c>
      <c r="D484" t="s">
        <v>433</v>
      </c>
      <c r="E484" t="s">
        <v>502</v>
      </c>
      <c r="F484" t="s">
        <v>433</v>
      </c>
      <c r="G484" t="s">
        <v>15</v>
      </c>
      <c r="H484" t="s">
        <v>5</v>
      </c>
      <c r="I484" s="23">
        <v>46</v>
      </c>
      <c r="J484" s="23">
        <v>173</v>
      </c>
      <c r="K484" s="23">
        <v>953</v>
      </c>
      <c r="L484" s="1">
        <v>38778.567799999997</v>
      </c>
      <c r="M484" s="1">
        <v>843.01234347826085</v>
      </c>
      <c r="N484" s="62">
        <v>3.7608695652173911</v>
      </c>
      <c r="O484" s="62">
        <v>5.5086705202312141</v>
      </c>
      <c r="P484" s="6">
        <v>12633.817800000001</v>
      </c>
      <c r="Q484" s="61">
        <v>0.32579382160678977</v>
      </c>
      <c r="R484" s="6">
        <v>11020.2678</v>
      </c>
      <c r="S484" s="61">
        <v>0.28418449739652324</v>
      </c>
    </row>
    <row r="485" spans="1:19" x14ac:dyDescent="0.25">
      <c r="A485">
        <v>2022</v>
      </c>
      <c r="B485">
        <v>962009</v>
      </c>
      <c r="C485" t="s">
        <v>403</v>
      </c>
      <c r="D485" t="s">
        <v>433</v>
      </c>
      <c r="E485" t="s">
        <v>502</v>
      </c>
      <c r="F485" t="s">
        <v>433</v>
      </c>
      <c r="G485" t="s">
        <v>15</v>
      </c>
      <c r="H485" t="s">
        <v>16</v>
      </c>
      <c r="I485" s="23">
        <v>25</v>
      </c>
      <c r="J485" s="23">
        <v>39</v>
      </c>
      <c r="K485" s="23">
        <v>85</v>
      </c>
      <c r="L485" s="1">
        <v>4067.94</v>
      </c>
      <c r="M485" s="1">
        <v>162.7176</v>
      </c>
      <c r="N485" s="62">
        <v>1.56</v>
      </c>
      <c r="O485" s="62">
        <v>2.1794871794871793</v>
      </c>
      <c r="P485" s="6">
        <v>677.99</v>
      </c>
      <c r="Q485" s="61">
        <v>0.16666666666666666</v>
      </c>
      <c r="R485" s="6">
        <v>-139.91</v>
      </c>
      <c r="S485" s="61">
        <v>-3.439332930180878E-2</v>
      </c>
    </row>
    <row r="486" spans="1:19" x14ac:dyDescent="0.25">
      <c r="A486">
        <v>2022</v>
      </c>
      <c r="B486">
        <v>964263</v>
      </c>
      <c r="C486" t="s">
        <v>272</v>
      </c>
      <c r="D486" t="s">
        <v>430</v>
      </c>
      <c r="E486" t="s">
        <v>512</v>
      </c>
      <c r="F486" t="s">
        <v>430</v>
      </c>
      <c r="G486" t="s">
        <v>4</v>
      </c>
      <c r="H486" t="s">
        <v>5</v>
      </c>
      <c r="I486" s="23">
        <v>108</v>
      </c>
      <c r="J486" s="23">
        <v>241</v>
      </c>
      <c r="K486" s="23">
        <v>867</v>
      </c>
      <c r="L486" s="1">
        <v>35903.544399999999</v>
      </c>
      <c r="M486" s="1">
        <v>332.44022592592592</v>
      </c>
      <c r="N486" s="62">
        <v>2.2314814814814814</v>
      </c>
      <c r="O486" s="62">
        <v>3.5975103734439835</v>
      </c>
      <c r="P486" s="6">
        <v>9101.9443999999894</v>
      </c>
      <c r="Q486" s="61">
        <v>0.25351102661607944</v>
      </c>
      <c r="R486" s="6">
        <v>5252.9444000000003</v>
      </c>
      <c r="S486" s="61">
        <v>0.1463071261566031</v>
      </c>
    </row>
    <row r="487" spans="1:19" x14ac:dyDescent="0.25">
      <c r="A487">
        <v>2022</v>
      </c>
      <c r="B487">
        <v>964263</v>
      </c>
      <c r="C487" t="s">
        <v>272</v>
      </c>
      <c r="D487" t="s">
        <v>432</v>
      </c>
      <c r="E487" t="s">
        <v>500</v>
      </c>
      <c r="F487" t="s">
        <v>430</v>
      </c>
      <c r="G487" t="s">
        <v>4</v>
      </c>
      <c r="H487" t="s">
        <v>5</v>
      </c>
      <c r="I487" s="23">
        <v>108</v>
      </c>
      <c r="J487" s="23">
        <v>281</v>
      </c>
      <c r="K487" s="23">
        <v>1297</v>
      </c>
      <c r="L487" s="1">
        <v>55670.260399999999</v>
      </c>
      <c r="M487" s="1">
        <v>515.46537407407402</v>
      </c>
      <c r="N487" s="62">
        <v>2.6018518518518516</v>
      </c>
      <c r="O487" s="62">
        <v>4.6156583629893237</v>
      </c>
      <c r="P487" s="6">
        <v>12740.3604</v>
      </c>
      <c r="Q487" s="61">
        <v>0.22885397532647431</v>
      </c>
      <c r="R487" s="6">
        <v>9439.8603999999905</v>
      </c>
      <c r="S487" s="61">
        <v>0.16956738359355672</v>
      </c>
    </row>
    <row r="488" spans="1:19" x14ac:dyDescent="0.25">
      <c r="A488">
        <v>2022</v>
      </c>
      <c r="B488">
        <v>968160</v>
      </c>
      <c r="C488" t="s">
        <v>273</v>
      </c>
      <c r="D488" t="s">
        <v>433</v>
      </c>
      <c r="E488" t="s">
        <v>503</v>
      </c>
      <c r="F488" t="s">
        <v>433</v>
      </c>
      <c r="G488" t="s">
        <v>15</v>
      </c>
      <c r="H488" t="s">
        <v>16</v>
      </c>
      <c r="I488" s="23">
        <v>59</v>
      </c>
      <c r="J488" s="23">
        <v>119</v>
      </c>
      <c r="K488" s="23">
        <v>299</v>
      </c>
      <c r="L488" s="1">
        <v>12498.406800000001</v>
      </c>
      <c r="M488" s="1">
        <v>211.83740338983051</v>
      </c>
      <c r="N488" s="62">
        <v>2.0169491525423728</v>
      </c>
      <c r="O488" s="62">
        <v>2.5126050420168067</v>
      </c>
      <c r="P488" s="6">
        <v>3290.6068</v>
      </c>
      <c r="Q488" s="61">
        <v>0.26328210088345017</v>
      </c>
      <c r="R488" s="6">
        <v>1331.8068000000001</v>
      </c>
      <c r="S488" s="61">
        <v>0.10655812547244022</v>
      </c>
    </row>
    <row r="489" spans="1:19" x14ac:dyDescent="0.25">
      <c r="A489">
        <v>2022</v>
      </c>
      <c r="B489">
        <v>969030</v>
      </c>
      <c r="C489" t="s">
        <v>404</v>
      </c>
      <c r="D489" t="s">
        <v>434</v>
      </c>
      <c r="E489" t="s">
        <v>523</v>
      </c>
      <c r="F489" t="s">
        <v>434</v>
      </c>
      <c r="G489" t="s">
        <v>15</v>
      </c>
      <c r="H489" t="s">
        <v>16</v>
      </c>
      <c r="I489" s="23">
        <v>45</v>
      </c>
      <c r="J489" s="23">
        <v>77</v>
      </c>
      <c r="K489" s="23">
        <v>235</v>
      </c>
      <c r="L489" s="1">
        <v>12313.32</v>
      </c>
      <c r="M489" s="1">
        <v>273.62933333333331</v>
      </c>
      <c r="N489" s="62">
        <v>1.711111111111111</v>
      </c>
      <c r="O489" s="62">
        <v>3.051948051948052</v>
      </c>
      <c r="P489" s="6">
        <v>4516.2700000000004</v>
      </c>
      <c r="Q489" s="61">
        <v>0.36677922769813509</v>
      </c>
      <c r="R489" s="6">
        <v>2991.57</v>
      </c>
      <c r="S489" s="61">
        <v>0.24295397179639611</v>
      </c>
    </row>
    <row r="490" spans="1:19" x14ac:dyDescent="0.25">
      <c r="A490">
        <v>2022</v>
      </c>
      <c r="B490">
        <v>970339</v>
      </c>
      <c r="C490" t="s">
        <v>275</v>
      </c>
      <c r="D490" t="s">
        <v>431</v>
      </c>
      <c r="E490" t="s">
        <v>515</v>
      </c>
      <c r="F490" t="s">
        <v>431</v>
      </c>
      <c r="G490" t="s">
        <v>15</v>
      </c>
      <c r="H490" t="s">
        <v>16</v>
      </c>
      <c r="I490" s="23">
        <v>6</v>
      </c>
      <c r="J490" s="23">
        <v>12</v>
      </c>
      <c r="K490" s="23">
        <v>39</v>
      </c>
      <c r="L490" s="1">
        <v>1678.088</v>
      </c>
      <c r="M490" s="1">
        <v>279.68133333333333</v>
      </c>
      <c r="N490" s="62">
        <v>2</v>
      </c>
      <c r="O490" s="62">
        <v>3.25</v>
      </c>
      <c r="P490" s="6">
        <v>657.63800000000003</v>
      </c>
      <c r="Q490" s="61">
        <v>0.39189720682109641</v>
      </c>
      <c r="R490" s="6">
        <v>458.43799999999999</v>
      </c>
      <c r="S490" s="61">
        <v>0.27319067891552767</v>
      </c>
    </row>
    <row r="491" spans="1:19" x14ac:dyDescent="0.25">
      <c r="A491">
        <v>2022</v>
      </c>
      <c r="B491">
        <v>970419</v>
      </c>
      <c r="C491" t="s">
        <v>276</v>
      </c>
      <c r="D491" t="s">
        <v>431</v>
      </c>
      <c r="E491" t="s">
        <v>515</v>
      </c>
      <c r="F491" t="s">
        <v>431</v>
      </c>
      <c r="G491" t="s">
        <v>15</v>
      </c>
      <c r="H491" t="s">
        <v>16</v>
      </c>
      <c r="I491" s="23">
        <v>43</v>
      </c>
      <c r="J491" s="23">
        <v>43</v>
      </c>
      <c r="K491" s="23">
        <v>128</v>
      </c>
      <c r="L491" s="1">
        <v>6147.7759999999998</v>
      </c>
      <c r="M491" s="1">
        <v>142.97153488372092</v>
      </c>
      <c r="N491" s="62">
        <v>1</v>
      </c>
      <c r="O491" s="62">
        <v>2.9767441860465116</v>
      </c>
      <c r="P491" s="6">
        <v>2431.826</v>
      </c>
      <c r="Q491" s="61">
        <v>0.39556190726532653</v>
      </c>
      <c r="R491" s="6">
        <v>1051.5260000000001</v>
      </c>
      <c r="S491" s="61">
        <v>0.17104169052353244</v>
      </c>
    </row>
    <row r="492" spans="1:19" x14ac:dyDescent="0.25">
      <c r="A492">
        <v>2022</v>
      </c>
      <c r="B492">
        <v>972717</v>
      </c>
      <c r="C492" t="s">
        <v>405</v>
      </c>
      <c r="D492" t="s">
        <v>433</v>
      </c>
      <c r="E492" t="s">
        <v>504</v>
      </c>
      <c r="F492" t="s">
        <v>433</v>
      </c>
      <c r="G492" t="s">
        <v>15</v>
      </c>
      <c r="H492" t="s">
        <v>16</v>
      </c>
      <c r="I492" s="23">
        <v>48</v>
      </c>
      <c r="J492" s="23">
        <v>48</v>
      </c>
      <c r="K492" s="23">
        <v>153</v>
      </c>
      <c r="L492" s="1">
        <v>8157.9760000000097</v>
      </c>
      <c r="M492" s="1">
        <v>169.95783333333353</v>
      </c>
      <c r="N492" s="62">
        <v>1</v>
      </c>
      <c r="O492" s="62">
        <v>3.1875</v>
      </c>
      <c r="P492" s="6">
        <v>3055.5259999999998</v>
      </c>
      <c r="Q492" s="61">
        <v>0.37454461743942324</v>
      </c>
      <c r="R492" s="6">
        <v>1514.7260000000001</v>
      </c>
      <c r="S492" s="61">
        <v>0.18567424076756273</v>
      </c>
    </row>
    <row r="493" spans="1:19" x14ac:dyDescent="0.25">
      <c r="A493">
        <v>2022</v>
      </c>
      <c r="B493">
        <v>976942</v>
      </c>
      <c r="C493" t="s">
        <v>277</v>
      </c>
      <c r="D493" t="s">
        <v>434</v>
      </c>
      <c r="E493" t="s">
        <v>522</v>
      </c>
      <c r="F493" t="s">
        <v>434</v>
      </c>
      <c r="G493" t="s">
        <v>15</v>
      </c>
      <c r="H493" t="s">
        <v>16</v>
      </c>
      <c r="I493" s="23">
        <v>40</v>
      </c>
      <c r="J493" s="23">
        <v>64</v>
      </c>
      <c r="K493" s="23">
        <v>106</v>
      </c>
      <c r="L493" s="1">
        <v>5874.3519999999999</v>
      </c>
      <c r="M493" s="1">
        <v>146.8588</v>
      </c>
      <c r="N493" s="62">
        <v>1.6</v>
      </c>
      <c r="O493" s="62">
        <v>1.65625</v>
      </c>
      <c r="P493" s="6">
        <v>2189.6019999999999</v>
      </c>
      <c r="Q493" s="61">
        <v>0.37273932512045582</v>
      </c>
      <c r="R493" s="6">
        <v>839.202</v>
      </c>
      <c r="S493" s="61">
        <v>0.14285865062223033</v>
      </c>
    </row>
    <row r="494" spans="1:19" x14ac:dyDescent="0.25">
      <c r="A494">
        <v>2022</v>
      </c>
      <c r="B494">
        <v>980507</v>
      </c>
      <c r="C494" t="s">
        <v>278</v>
      </c>
      <c r="D494" t="s">
        <v>434</v>
      </c>
      <c r="E494" t="s">
        <v>522</v>
      </c>
      <c r="F494" t="s">
        <v>434</v>
      </c>
      <c r="G494" t="s">
        <v>15</v>
      </c>
      <c r="H494" t="s">
        <v>16</v>
      </c>
      <c r="I494" s="23">
        <v>6</v>
      </c>
      <c r="J494" s="23">
        <v>8</v>
      </c>
      <c r="K494" s="23">
        <v>8</v>
      </c>
      <c r="L494" s="1">
        <v>324.73599999999999</v>
      </c>
      <c r="M494" s="1">
        <v>54.122666666666667</v>
      </c>
      <c r="N494" s="62">
        <v>1.3333333333333333</v>
      </c>
      <c r="O494" s="62">
        <v>1</v>
      </c>
      <c r="P494" s="6">
        <v>125.486</v>
      </c>
      <c r="Q494" s="61">
        <v>0.38642466495861255</v>
      </c>
      <c r="R494" s="6">
        <v>-75.313999999999993</v>
      </c>
      <c r="S494" s="61">
        <v>-0.23192377808435158</v>
      </c>
    </row>
    <row r="495" spans="1:19" x14ac:dyDescent="0.25">
      <c r="A495">
        <v>2022</v>
      </c>
      <c r="B495">
        <v>981931</v>
      </c>
      <c r="C495" t="s">
        <v>406</v>
      </c>
      <c r="D495" t="s">
        <v>435</v>
      </c>
      <c r="E495" t="s">
        <v>521</v>
      </c>
      <c r="F495" t="s">
        <v>435</v>
      </c>
      <c r="G495" t="s">
        <v>15</v>
      </c>
      <c r="H495" t="s">
        <v>5</v>
      </c>
      <c r="I495" s="23">
        <v>62</v>
      </c>
      <c r="J495" s="23">
        <v>166</v>
      </c>
      <c r="K495" s="23">
        <v>564</v>
      </c>
      <c r="L495" s="1">
        <v>23898.5664</v>
      </c>
      <c r="M495" s="1">
        <v>385.46074838709677</v>
      </c>
      <c r="N495" s="62">
        <v>2.6774193548387095</v>
      </c>
      <c r="O495" s="62">
        <v>3.3975903614457832</v>
      </c>
      <c r="P495" s="6">
        <v>7080.3663999999999</v>
      </c>
      <c r="Q495" s="61">
        <v>0.29626741125358885</v>
      </c>
      <c r="R495" s="6">
        <v>4705.9664000000002</v>
      </c>
      <c r="S495" s="61">
        <v>0.19691417138728456</v>
      </c>
    </row>
    <row r="496" spans="1:19" x14ac:dyDescent="0.25">
      <c r="A496">
        <v>2022</v>
      </c>
      <c r="B496">
        <v>984391</v>
      </c>
      <c r="C496" t="s">
        <v>286</v>
      </c>
      <c r="D496" t="s">
        <v>430</v>
      </c>
      <c r="E496" t="s">
        <v>492</v>
      </c>
      <c r="F496" t="s">
        <v>430</v>
      </c>
      <c r="G496" t="s">
        <v>15</v>
      </c>
      <c r="H496" t="s">
        <v>7</v>
      </c>
      <c r="I496" s="23">
        <v>250</v>
      </c>
      <c r="J496" s="23">
        <v>487</v>
      </c>
      <c r="K496" s="23">
        <v>2365</v>
      </c>
      <c r="L496" s="1">
        <v>84646.012000000104</v>
      </c>
      <c r="M496" s="1">
        <v>338.58404800000039</v>
      </c>
      <c r="N496" s="62">
        <v>1.948</v>
      </c>
      <c r="O496" s="62">
        <v>4.8562628336755651</v>
      </c>
      <c r="P496" s="6">
        <v>11675.312</v>
      </c>
      <c r="Q496" s="61">
        <v>0.13793103448275845</v>
      </c>
      <c r="R496" s="6">
        <v>2843.9119999999898</v>
      </c>
      <c r="S496" s="61">
        <v>3.3597708064497904E-2</v>
      </c>
    </row>
    <row r="497" spans="1:19" x14ac:dyDescent="0.25">
      <c r="A497">
        <v>2022</v>
      </c>
      <c r="B497">
        <v>984729</v>
      </c>
      <c r="C497" t="s">
        <v>389</v>
      </c>
      <c r="D497" t="s">
        <v>431</v>
      </c>
      <c r="E497" t="s">
        <v>515</v>
      </c>
      <c r="F497" t="s">
        <v>431</v>
      </c>
      <c r="G497" t="s">
        <v>15</v>
      </c>
      <c r="H497" t="s">
        <v>16</v>
      </c>
      <c r="I497" s="23">
        <v>43</v>
      </c>
      <c r="J497" s="23">
        <v>81</v>
      </c>
      <c r="K497" s="23">
        <v>180</v>
      </c>
      <c r="L497" s="1">
        <v>8854.56</v>
      </c>
      <c r="M497" s="1">
        <v>205.92</v>
      </c>
      <c r="N497" s="62">
        <v>1.8837209302325582</v>
      </c>
      <c r="O497" s="62">
        <v>2.2222222222222223</v>
      </c>
      <c r="P497" s="6">
        <v>3493.86</v>
      </c>
      <c r="Q497" s="61">
        <v>0.39458313004824636</v>
      </c>
      <c r="R497" s="6">
        <v>2072.31</v>
      </c>
      <c r="S497" s="61">
        <v>0.23403873258524421</v>
      </c>
    </row>
    <row r="498" spans="1:19" x14ac:dyDescent="0.25">
      <c r="A498">
        <v>2022</v>
      </c>
      <c r="B498">
        <v>988636</v>
      </c>
      <c r="C498" t="s">
        <v>279</v>
      </c>
      <c r="D498" t="s">
        <v>434</v>
      </c>
      <c r="E498" t="s">
        <v>522</v>
      </c>
      <c r="F498" t="s">
        <v>434</v>
      </c>
      <c r="G498" t="s">
        <v>15</v>
      </c>
      <c r="H498" t="s">
        <v>16</v>
      </c>
      <c r="I498" s="23">
        <v>16</v>
      </c>
      <c r="J498" s="23">
        <v>31</v>
      </c>
      <c r="K498" s="23">
        <v>75</v>
      </c>
      <c r="L498" s="1">
        <v>4555.3999999999996</v>
      </c>
      <c r="M498" s="1">
        <v>284.71249999999998</v>
      </c>
      <c r="N498" s="62">
        <v>1.9375</v>
      </c>
      <c r="O498" s="62">
        <v>2.4193548387096775</v>
      </c>
      <c r="P498" s="6">
        <v>1592.6</v>
      </c>
      <c r="Q498" s="61">
        <v>0.3496070597532599</v>
      </c>
      <c r="R498" s="6">
        <v>1046.5</v>
      </c>
      <c r="S498" s="61">
        <v>0.22972735654388202</v>
      </c>
    </row>
    <row r="499" spans="1:19" x14ac:dyDescent="0.25">
      <c r="A499">
        <v>2022</v>
      </c>
      <c r="B499">
        <v>998761</v>
      </c>
      <c r="C499" t="s">
        <v>182</v>
      </c>
      <c r="D499" t="s">
        <v>432</v>
      </c>
      <c r="E499" t="s">
        <v>494</v>
      </c>
      <c r="F499" t="s">
        <v>432</v>
      </c>
      <c r="G499" t="s">
        <v>15</v>
      </c>
      <c r="H499" t="s">
        <v>10</v>
      </c>
      <c r="I499" s="23">
        <v>241</v>
      </c>
      <c r="J499" s="23">
        <v>1155</v>
      </c>
      <c r="K499" s="23">
        <v>6327</v>
      </c>
      <c r="L499" s="1">
        <v>255839.82449999999</v>
      </c>
      <c r="M499" s="1">
        <v>1061.5760352697096</v>
      </c>
      <c r="N499" s="62">
        <v>4.7925311203319501</v>
      </c>
      <c r="O499" s="62">
        <v>5.4779220779220781</v>
      </c>
      <c r="P499" s="6">
        <v>52973.124499999998</v>
      </c>
      <c r="Q499" s="61">
        <v>0.20705581941172729</v>
      </c>
      <c r="R499" s="6">
        <v>45081.124499999998</v>
      </c>
      <c r="S499" s="61">
        <v>0.17620839362325313</v>
      </c>
    </row>
    <row r="500" spans="1:19" x14ac:dyDescent="0.25">
      <c r="A500">
        <v>2022</v>
      </c>
      <c r="B500">
        <v>998890</v>
      </c>
      <c r="C500" t="s">
        <v>280</v>
      </c>
      <c r="D500" t="s">
        <v>433</v>
      </c>
      <c r="E500" t="s">
        <v>519</v>
      </c>
      <c r="F500" t="s">
        <v>433</v>
      </c>
      <c r="G500" t="s">
        <v>15</v>
      </c>
      <c r="H500" t="s">
        <v>16</v>
      </c>
      <c r="I500" s="23">
        <v>10</v>
      </c>
      <c r="J500" s="23">
        <v>28</v>
      </c>
      <c r="K500" s="23">
        <v>109</v>
      </c>
      <c r="L500" s="1">
        <v>4484.7280000000001</v>
      </c>
      <c r="M500" s="1">
        <v>448.47280000000001</v>
      </c>
      <c r="N500" s="62">
        <v>2.8</v>
      </c>
      <c r="O500" s="62">
        <v>3.8928571428571428</v>
      </c>
      <c r="P500" s="6">
        <v>1813.578</v>
      </c>
      <c r="Q500" s="61">
        <v>0.40438974225415675</v>
      </c>
      <c r="R500" s="6">
        <v>1473.8779999999999</v>
      </c>
      <c r="S500" s="61">
        <v>0.3286437884304243</v>
      </c>
    </row>
    <row r="501" spans="1:19" x14ac:dyDescent="0.25">
      <c r="A501" t="s">
        <v>563</v>
      </c>
      <c r="I501" s="23">
        <v>29971</v>
      </c>
      <c r="J501" s="23">
        <v>88512</v>
      </c>
      <c r="K501" s="23">
        <v>407491</v>
      </c>
      <c r="L501" s="1">
        <v>15642889.588200005</v>
      </c>
      <c r="M501" s="1">
        <v>521.93418932301245</v>
      </c>
      <c r="N501" s="62">
        <v>2.9532548129858864</v>
      </c>
      <c r="O501" s="62">
        <v>4.6037938358640638</v>
      </c>
      <c r="P501" s="6">
        <v>2898013.6381999999</v>
      </c>
      <c r="Q501" s="61">
        <v>0.18526076156582197</v>
      </c>
      <c r="R501" s="6">
        <v>1864443.3782000015</v>
      </c>
      <c r="S501" s="61">
        <v>0.11918791395206282</v>
      </c>
    </row>
    <row r="502" spans="1:19" x14ac:dyDescent="0.25">
      <c r="A502">
        <v>2023</v>
      </c>
      <c r="B502">
        <v>104983</v>
      </c>
      <c r="C502" t="s">
        <v>14</v>
      </c>
      <c r="D502" t="s">
        <v>432</v>
      </c>
      <c r="E502" t="s">
        <v>498</v>
      </c>
      <c r="F502" t="s">
        <v>432</v>
      </c>
      <c r="G502" t="s">
        <v>15</v>
      </c>
      <c r="H502" t="s">
        <v>16</v>
      </c>
      <c r="I502" s="23">
        <v>41</v>
      </c>
      <c r="J502" s="23">
        <v>73</v>
      </c>
      <c r="K502" s="23">
        <v>199</v>
      </c>
      <c r="L502" s="1">
        <v>10267.208000000001</v>
      </c>
      <c r="M502" s="1">
        <v>250.41970731707318</v>
      </c>
      <c r="N502" s="62">
        <v>1.7804878048780488</v>
      </c>
      <c r="O502" s="62">
        <v>2.7260273972602738</v>
      </c>
      <c r="P502" s="6">
        <v>2309.7080000000001</v>
      </c>
      <c r="Q502" s="61">
        <v>0.22495969693026574</v>
      </c>
      <c r="R502" s="6">
        <v>1089.2080000000001</v>
      </c>
      <c r="S502" s="61">
        <v>0.10608609468124149</v>
      </c>
    </row>
    <row r="503" spans="1:19" x14ac:dyDescent="0.25">
      <c r="A503">
        <v>2023</v>
      </c>
      <c r="B503">
        <v>105021</v>
      </c>
      <c r="C503" t="s">
        <v>17</v>
      </c>
      <c r="D503" t="s">
        <v>433</v>
      </c>
      <c r="E503" t="s">
        <v>502</v>
      </c>
      <c r="F503" t="s">
        <v>433</v>
      </c>
      <c r="G503" t="s">
        <v>15</v>
      </c>
      <c r="H503" t="s">
        <v>5</v>
      </c>
      <c r="I503" s="23">
        <v>85</v>
      </c>
      <c r="J503" s="23">
        <v>231</v>
      </c>
      <c r="K503" s="23">
        <v>1097</v>
      </c>
      <c r="L503" s="1">
        <v>48626.1</v>
      </c>
      <c r="M503" s="1">
        <v>572.07176470588229</v>
      </c>
      <c r="N503" s="62">
        <v>2.7176470588235295</v>
      </c>
      <c r="O503" s="62">
        <v>4.7489177489177488</v>
      </c>
      <c r="P503" s="6">
        <v>6851.0999999999904</v>
      </c>
      <c r="Q503" s="61">
        <v>0.14089347079037781</v>
      </c>
      <c r="R503" s="6">
        <v>3772.68</v>
      </c>
      <c r="S503" s="61">
        <v>7.7585494209899616E-2</v>
      </c>
    </row>
    <row r="504" spans="1:19" x14ac:dyDescent="0.25">
      <c r="A504">
        <v>2023</v>
      </c>
      <c r="B504">
        <v>105397</v>
      </c>
      <c r="C504" t="s">
        <v>300</v>
      </c>
      <c r="D504" t="s">
        <v>434</v>
      </c>
      <c r="E504" t="s">
        <v>522</v>
      </c>
      <c r="F504" t="s">
        <v>434</v>
      </c>
      <c r="G504" t="s">
        <v>15</v>
      </c>
      <c r="H504" t="s">
        <v>16</v>
      </c>
      <c r="I504" s="23">
        <v>40</v>
      </c>
      <c r="J504" s="23">
        <v>67</v>
      </c>
      <c r="K504" s="23">
        <v>171</v>
      </c>
      <c r="L504" s="1">
        <v>8684.232</v>
      </c>
      <c r="M504" s="1">
        <v>217.10579999999999</v>
      </c>
      <c r="N504" s="62">
        <v>1.675</v>
      </c>
      <c r="O504" s="62">
        <v>2.5522388059701493</v>
      </c>
      <c r="P504" s="6">
        <v>1627.232</v>
      </c>
      <c r="Q504" s="61">
        <v>0.18737776696891562</v>
      </c>
      <c r="R504" s="6">
        <v>273.53199999999998</v>
      </c>
      <c r="S504" s="61">
        <v>3.149754635758234E-2</v>
      </c>
    </row>
    <row r="505" spans="1:19" x14ac:dyDescent="0.25">
      <c r="A505">
        <v>2023</v>
      </c>
      <c r="B505">
        <v>106224</v>
      </c>
      <c r="C505" t="s">
        <v>393</v>
      </c>
      <c r="D505" t="s">
        <v>433</v>
      </c>
      <c r="E505" t="s">
        <v>503</v>
      </c>
      <c r="F505" t="s">
        <v>433</v>
      </c>
      <c r="G505" t="s">
        <v>15</v>
      </c>
      <c r="H505" t="s">
        <v>7</v>
      </c>
      <c r="I505" s="23">
        <v>130</v>
      </c>
      <c r="J505" s="23">
        <v>463</v>
      </c>
      <c r="K505" s="23">
        <v>2379</v>
      </c>
      <c r="L505" s="1">
        <v>102830.147</v>
      </c>
      <c r="M505" s="1">
        <v>791.00113076923071</v>
      </c>
      <c r="N505" s="62">
        <v>3.5615384615384613</v>
      </c>
      <c r="O505" s="62">
        <v>5.1382289416846652</v>
      </c>
      <c r="P505" s="6">
        <v>11569.647000000001</v>
      </c>
      <c r="Q505" s="61">
        <v>0.11251220908981099</v>
      </c>
      <c r="R505" s="6">
        <v>6733.4969999999903</v>
      </c>
      <c r="S505" s="61">
        <v>6.5481740486085183E-2</v>
      </c>
    </row>
    <row r="506" spans="1:19" x14ac:dyDescent="0.25">
      <c r="A506">
        <v>2023</v>
      </c>
      <c r="B506">
        <v>107439</v>
      </c>
      <c r="C506" t="s">
        <v>2</v>
      </c>
      <c r="D506" t="s">
        <v>431</v>
      </c>
      <c r="E506" t="s">
        <v>509</v>
      </c>
      <c r="F506" t="s">
        <v>432</v>
      </c>
      <c r="G506" t="s">
        <v>4</v>
      </c>
      <c r="H506" t="s">
        <v>5</v>
      </c>
      <c r="I506" s="23">
        <v>132</v>
      </c>
      <c r="J506" s="23">
        <v>343</v>
      </c>
      <c r="K506" s="23">
        <v>1282</v>
      </c>
      <c r="L506" s="1">
        <v>47613.707999999999</v>
      </c>
      <c r="M506" s="1">
        <v>360.70990909090909</v>
      </c>
      <c r="N506" s="62">
        <v>2.5984848484848486</v>
      </c>
      <c r="O506" s="62">
        <v>3.7376093294460642</v>
      </c>
      <c r="P506" s="6">
        <v>-1659.7920000000099</v>
      </c>
      <c r="Q506" s="61">
        <v>-3.4859540870037051E-2</v>
      </c>
      <c r="R506" s="6">
        <v>-6124.692</v>
      </c>
      <c r="S506" s="61">
        <v>-0.12863295587060769</v>
      </c>
    </row>
    <row r="507" spans="1:19" x14ac:dyDescent="0.25">
      <c r="A507">
        <v>2023</v>
      </c>
      <c r="B507">
        <v>107439</v>
      </c>
      <c r="C507" t="s">
        <v>2</v>
      </c>
      <c r="D507" t="s">
        <v>430</v>
      </c>
      <c r="E507" t="s">
        <v>492</v>
      </c>
      <c r="F507" t="s">
        <v>432</v>
      </c>
      <c r="G507" t="s">
        <v>4</v>
      </c>
      <c r="H507" t="s">
        <v>7</v>
      </c>
      <c r="I507" s="23">
        <v>234</v>
      </c>
      <c r="J507" s="23">
        <v>602</v>
      </c>
      <c r="K507" s="23">
        <v>2277</v>
      </c>
      <c r="L507" s="1">
        <v>78545.538</v>
      </c>
      <c r="M507" s="1">
        <v>335.66469230769229</v>
      </c>
      <c r="N507" s="62">
        <v>2.5726495726495728</v>
      </c>
      <c r="O507" s="62">
        <v>3.7823920265780733</v>
      </c>
      <c r="P507" s="6">
        <v>-2281.71200000001</v>
      </c>
      <c r="Q507" s="61">
        <v>-2.904954320893454E-2</v>
      </c>
      <c r="R507" s="6">
        <v>-10190.762000000001</v>
      </c>
      <c r="S507" s="61">
        <v>-0.12974335983286536</v>
      </c>
    </row>
    <row r="508" spans="1:19" x14ac:dyDescent="0.25">
      <c r="A508">
        <v>2023</v>
      </c>
      <c r="B508">
        <v>107439</v>
      </c>
      <c r="C508" t="s">
        <v>2</v>
      </c>
      <c r="D508" t="s">
        <v>432</v>
      </c>
      <c r="E508" t="s">
        <v>497</v>
      </c>
      <c r="F508" t="s">
        <v>432</v>
      </c>
      <c r="G508" t="s">
        <v>4</v>
      </c>
      <c r="H508" t="s">
        <v>7</v>
      </c>
      <c r="I508" s="23">
        <v>251</v>
      </c>
      <c r="J508" s="23">
        <v>641</v>
      </c>
      <c r="K508" s="23">
        <v>2396</v>
      </c>
      <c r="L508" s="1">
        <v>84732.623999999996</v>
      </c>
      <c r="M508" s="1">
        <v>337.58017529880476</v>
      </c>
      <c r="N508" s="62">
        <v>2.5537848605577689</v>
      </c>
      <c r="O508" s="62">
        <v>3.7379095163806553</v>
      </c>
      <c r="P508" s="6">
        <v>-761.126000000011</v>
      </c>
      <c r="Q508" s="61">
        <v>-8.9826794458768445E-3</v>
      </c>
      <c r="R508" s="6">
        <v>-8423.1260000000093</v>
      </c>
      <c r="S508" s="61">
        <v>-9.9408298744530915E-2</v>
      </c>
    </row>
    <row r="509" spans="1:19" x14ac:dyDescent="0.25">
      <c r="A509">
        <v>2023</v>
      </c>
      <c r="B509">
        <v>110765</v>
      </c>
      <c r="C509" t="s">
        <v>18</v>
      </c>
      <c r="D509" t="s">
        <v>433</v>
      </c>
      <c r="E509" t="s">
        <v>502</v>
      </c>
      <c r="F509" t="s">
        <v>433</v>
      </c>
      <c r="G509" t="s">
        <v>15</v>
      </c>
      <c r="H509" t="s">
        <v>7</v>
      </c>
      <c r="I509" s="23">
        <v>133</v>
      </c>
      <c r="J509" s="23">
        <v>524</v>
      </c>
      <c r="K509" s="23">
        <v>2511</v>
      </c>
      <c r="L509" s="1">
        <v>104460.1652</v>
      </c>
      <c r="M509" s="1">
        <v>785.41477593984962</v>
      </c>
      <c r="N509" s="62">
        <v>3.9398496240601504</v>
      </c>
      <c r="O509" s="62">
        <v>4.7919847328244272</v>
      </c>
      <c r="P509" s="6">
        <v>9239.4151999999794</v>
      </c>
      <c r="Q509" s="61">
        <v>8.8449172776150067E-2</v>
      </c>
      <c r="R509" s="6">
        <v>4232.3251999999802</v>
      </c>
      <c r="S509" s="61">
        <v>4.0516164146368591E-2</v>
      </c>
    </row>
    <row r="510" spans="1:19" x14ac:dyDescent="0.25">
      <c r="A510">
        <v>2023</v>
      </c>
      <c r="B510">
        <v>113724</v>
      </c>
      <c r="C510" t="s">
        <v>298</v>
      </c>
      <c r="D510" t="s">
        <v>430</v>
      </c>
      <c r="E510" t="s">
        <v>518</v>
      </c>
      <c r="F510" t="s">
        <v>430</v>
      </c>
      <c r="G510" t="s">
        <v>15</v>
      </c>
      <c r="H510" t="s">
        <v>16</v>
      </c>
      <c r="I510" s="23">
        <v>41</v>
      </c>
      <c r="J510" s="23">
        <v>76</v>
      </c>
      <c r="K510" s="23">
        <v>157</v>
      </c>
      <c r="L510" s="1">
        <v>7989.1440000000002</v>
      </c>
      <c r="M510" s="1">
        <v>194.85717073170733</v>
      </c>
      <c r="N510" s="62">
        <v>1.8536585365853659</v>
      </c>
      <c r="O510" s="62">
        <v>2.0657894736842106</v>
      </c>
      <c r="P510" s="6">
        <v>1898.144</v>
      </c>
      <c r="Q510" s="61">
        <v>0.23759041018662325</v>
      </c>
      <c r="R510" s="6">
        <v>543.54399999999998</v>
      </c>
      <c r="S510" s="61">
        <v>6.8035323934579214E-2</v>
      </c>
    </row>
    <row r="511" spans="1:19" x14ac:dyDescent="0.25">
      <c r="A511">
        <v>2023</v>
      </c>
      <c r="B511">
        <v>114251</v>
      </c>
      <c r="C511" t="s">
        <v>19</v>
      </c>
      <c r="D511" t="s">
        <v>430</v>
      </c>
      <c r="E511" t="s">
        <v>518</v>
      </c>
      <c r="F511" t="s">
        <v>430</v>
      </c>
      <c r="G511" t="s">
        <v>15</v>
      </c>
      <c r="H511" t="s">
        <v>16</v>
      </c>
      <c r="I511" s="23">
        <v>7</v>
      </c>
      <c r="J511" s="23">
        <v>11</v>
      </c>
      <c r="K511" s="23">
        <v>29</v>
      </c>
      <c r="L511" s="1">
        <v>1619.768</v>
      </c>
      <c r="M511" s="1">
        <v>231.39542857142857</v>
      </c>
      <c r="N511" s="62">
        <v>1.5714285714285714</v>
      </c>
      <c r="O511" s="62">
        <v>2.6363636363636362</v>
      </c>
      <c r="P511" s="6">
        <v>481.76799999999997</v>
      </c>
      <c r="Q511" s="61">
        <v>0.29743024927026585</v>
      </c>
      <c r="R511" s="6">
        <v>252.66800000000001</v>
      </c>
      <c r="S511" s="61">
        <v>0.15599024057766298</v>
      </c>
    </row>
    <row r="512" spans="1:19" x14ac:dyDescent="0.25">
      <c r="A512">
        <v>2023</v>
      </c>
      <c r="B512">
        <v>116138</v>
      </c>
      <c r="C512" t="s">
        <v>46</v>
      </c>
      <c r="D512" t="s">
        <v>430</v>
      </c>
      <c r="E512" t="s">
        <v>507</v>
      </c>
      <c r="F512" t="s">
        <v>433</v>
      </c>
      <c r="G512" t="s">
        <v>4</v>
      </c>
      <c r="H512" t="s">
        <v>10</v>
      </c>
      <c r="I512" s="23">
        <v>248</v>
      </c>
      <c r="J512" s="23">
        <v>841</v>
      </c>
      <c r="K512" s="23">
        <v>4276</v>
      </c>
      <c r="L512" s="1">
        <v>183727.67970000001</v>
      </c>
      <c r="M512" s="1">
        <v>740.83741814516134</v>
      </c>
      <c r="N512" s="62">
        <v>3.3911290322580645</v>
      </c>
      <c r="O512" s="62">
        <v>5.0844233055885848</v>
      </c>
      <c r="P512" s="6">
        <v>18919.929700000001</v>
      </c>
      <c r="Q512" s="61">
        <v>0.10297811266594904</v>
      </c>
      <c r="R512" s="6">
        <v>10326.6297</v>
      </c>
      <c r="S512" s="61">
        <v>5.6206172727276862E-2</v>
      </c>
    </row>
    <row r="513" spans="1:19" x14ac:dyDescent="0.25">
      <c r="A513">
        <v>2023</v>
      </c>
      <c r="B513">
        <v>116138</v>
      </c>
      <c r="C513" t="s">
        <v>46</v>
      </c>
      <c r="D513" t="s">
        <v>432</v>
      </c>
      <c r="E513" t="s">
        <v>498</v>
      </c>
      <c r="F513" t="s">
        <v>433</v>
      </c>
      <c r="G513" t="s">
        <v>4</v>
      </c>
      <c r="H513" t="s">
        <v>16</v>
      </c>
      <c r="I513" s="23">
        <v>30</v>
      </c>
      <c r="J513" s="23">
        <v>67</v>
      </c>
      <c r="K513" s="23">
        <v>193</v>
      </c>
      <c r="L513" s="1">
        <v>8603.1903000000002</v>
      </c>
      <c r="M513" s="1">
        <v>286.77301</v>
      </c>
      <c r="N513" s="62">
        <v>2.2333333333333334</v>
      </c>
      <c r="O513" s="62">
        <v>2.8805970149253732</v>
      </c>
      <c r="P513" s="6">
        <v>885.94029999999998</v>
      </c>
      <c r="Q513" s="61">
        <v>0.10297811266594904</v>
      </c>
      <c r="R513" s="6">
        <v>-20.559699999999498</v>
      </c>
      <c r="S513" s="61">
        <v>-2.3897762670668228E-3</v>
      </c>
    </row>
    <row r="514" spans="1:19" x14ac:dyDescent="0.25">
      <c r="A514">
        <v>2023</v>
      </c>
      <c r="B514">
        <v>116138</v>
      </c>
      <c r="C514" t="s">
        <v>46</v>
      </c>
      <c r="D514" t="s">
        <v>433</v>
      </c>
      <c r="E514" t="s">
        <v>504</v>
      </c>
      <c r="F514" t="s">
        <v>433</v>
      </c>
      <c r="G514" t="s">
        <v>4</v>
      </c>
      <c r="H514" t="s">
        <v>16</v>
      </c>
      <c r="I514" s="23">
        <v>18</v>
      </c>
      <c r="J514" s="23">
        <v>37</v>
      </c>
      <c r="K514" s="23">
        <v>109</v>
      </c>
      <c r="L514" s="1">
        <v>5171.2785000000003</v>
      </c>
      <c r="M514" s="1">
        <v>287.29325</v>
      </c>
      <c r="N514" s="62">
        <v>2.0555555555555554</v>
      </c>
      <c r="O514" s="62">
        <v>2.9459459459459461</v>
      </c>
      <c r="P514" s="6">
        <v>532.52850000000103</v>
      </c>
      <c r="Q514" s="61">
        <v>0.10297811266594924</v>
      </c>
      <c r="R514" s="6">
        <v>-105.2415</v>
      </c>
      <c r="S514" s="61">
        <v>-2.0351156875422584E-2</v>
      </c>
    </row>
    <row r="515" spans="1:19" x14ac:dyDescent="0.25">
      <c r="A515">
        <v>2023</v>
      </c>
      <c r="B515">
        <v>117127</v>
      </c>
      <c r="C515" t="s">
        <v>297</v>
      </c>
      <c r="D515" t="s">
        <v>430</v>
      </c>
      <c r="E515" t="s">
        <v>518</v>
      </c>
      <c r="F515" t="s">
        <v>430</v>
      </c>
      <c r="G515" t="s">
        <v>15</v>
      </c>
      <c r="H515" t="s">
        <v>5</v>
      </c>
      <c r="I515" s="23">
        <v>32</v>
      </c>
      <c r="J515" s="23">
        <v>76</v>
      </c>
      <c r="K515" s="23">
        <v>308</v>
      </c>
      <c r="L515" s="1">
        <v>17927.135999999999</v>
      </c>
      <c r="M515" s="1">
        <v>560.22299999999996</v>
      </c>
      <c r="N515" s="62">
        <v>2.375</v>
      </c>
      <c r="O515" s="62">
        <v>4.0526315789473681</v>
      </c>
      <c r="P515" s="6">
        <v>3916.636</v>
      </c>
      <c r="Q515" s="61">
        <v>0.21847527680941342</v>
      </c>
      <c r="R515" s="6">
        <v>2842.136</v>
      </c>
      <c r="S515" s="61">
        <v>0.15853820710681282</v>
      </c>
    </row>
    <row r="516" spans="1:19" x14ac:dyDescent="0.25">
      <c r="A516">
        <v>2023</v>
      </c>
      <c r="B516">
        <v>119707</v>
      </c>
      <c r="C516" t="s">
        <v>20</v>
      </c>
      <c r="D516" t="s">
        <v>435</v>
      </c>
      <c r="E516" t="s">
        <v>525</v>
      </c>
      <c r="F516" t="s">
        <v>435</v>
      </c>
      <c r="G516" t="s">
        <v>15</v>
      </c>
      <c r="H516" t="s">
        <v>16</v>
      </c>
      <c r="I516" s="23">
        <v>13</v>
      </c>
      <c r="J516" s="23">
        <v>28</v>
      </c>
      <c r="K516" s="23">
        <v>81</v>
      </c>
      <c r="L516" s="1">
        <v>3233.752</v>
      </c>
      <c r="M516" s="1">
        <v>248.75015384615384</v>
      </c>
      <c r="N516" s="62">
        <v>2.1538461538461537</v>
      </c>
      <c r="O516" s="62">
        <v>2.8928571428571428</v>
      </c>
      <c r="P516" s="6">
        <v>692.25199999999995</v>
      </c>
      <c r="Q516" s="61">
        <v>0.21407083783790468</v>
      </c>
      <c r="R516" s="6">
        <v>229.65199999999999</v>
      </c>
      <c r="S516" s="61">
        <v>7.1017196123883339E-2</v>
      </c>
    </row>
    <row r="517" spans="1:19" x14ac:dyDescent="0.25">
      <c r="A517">
        <v>2023</v>
      </c>
      <c r="B517">
        <v>122003</v>
      </c>
      <c r="C517" t="s">
        <v>22</v>
      </c>
      <c r="D517" t="s">
        <v>433</v>
      </c>
      <c r="E517" t="s">
        <v>519</v>
      </c>
      <c r="F517" t="s">
        <v>433</v>
      </c>
      <c r="G517" t="s">
        <v>15</v>
      </c>
      <c r="H517" t="s">
        <v>16</v>
      </c>
      <c r="I517" s="23">
        <v>5</v>
      </c>
      <c r="J517" s="23">
        <v>17</v>
      </c>
      <c r="K517" s="23">
        <v>56</v>
      </c>
      <c r="L517" s="1">
        <v>3206.752</v>
      </c>
      <c r="M517" s="1">
        <v>641.35040000000004</v>
      </c>
      <c r="N517" s="62">
        <v>3.4</v>
      </c>
      <c r="O517" s="62">
        <v>3.2941176470588234</v>
      </c>
      <c r="P517" s="6">
        <v>375.25200000000001</v>
      </c>
      <c r="Q517" s="61">
        <v>0.11701933919430003</v>
      </c>
      <c r="R517" s="6">
        <v>189.852</v>
      </c>
      <c r="S517" s="61">
        <v>5.9203829918871187E-2</v>
      </c>
    </row>
    <row r="518" spans="1:19" x14ac:dyDescent="0.25">
      <c r="A518">
        <v>2023</v>
      </c>
      <c r="B518">
        <v>122095</v>
      </c>
      <c r="C518" t="s">
        <v>472</v>
      </c>
      <c r="D518" t="s">
        <v>431</v>
      </c>
      <c r="E518" t="s">
        <v>515</v>
      </c>
      <c r="F518" t="s">
        <v>434</v>
      </c>
      <c r="G518" t="s">
        <v>4</v>
      </c>
      <c r="H518" t="s">
        <v>5</v>
      </c>
      <c r="I518" s="23">
        <v>84</v>
      </c>
      <c r="J518" s="23">
        <v>291</v>
      </c>
      <c r="K518" s="23">
        <v>1132</v>
      </c>
      <c r="L518" s="1">
        <v>42986.807999999997</v>
      </c>
      <c r="M518" s="1">
        <v>511.74771428571427</v>
      </c>
      <c r="N518" s="62">
        <v>3.4642857142857144</v>
      </c>
      <c r="O518" s="62">
        <v>3.8900343642611683</v>
      </c>
      <c r="P518" s="6">
        <v>-1522.19200000001</v>
      </c>
      <c r="Q518" s="61">
        <v>-3.5410677619980763E-2</v>
      </c>
      <c r="R518" s="6">
        <v>-4439.69200000001</v>
      </c>
      <c r="S518" s="61">
        <v>-0.10328033660931536</v>
      </c>
    </row>
    <row r="519" spans="1:19" x14ac:dyDescent="0.25">
      <c r="A519">
        <v>2023</v>
      </c>
      <c r="B519">
        <v>122095</v>
      </c>
      <c r="C519" t="s">
        <v>472</v>
      </c>
      <c r="D519" t="s">
        <v>434</v>
      </c>
      <c r="E519" t="s">
        <v>526</v>
      </c>
      <c r="F519" t="s">
        <v>434</v>
      </c>
      <c r="G519" t="s">
        <v>4</v>
      </c>
      <c r="H519" t="s">
        <v>7</v>
      </c>
      <c r="I519" s="23">
        <v>185</v>
      </c>
      <c r="J519" s="23">
        <v>678</v>
      </c>
      <c r="K519" s="23">
        <v>2920</v>
      </c>
      <c r="L519" s="1">
        <v>110889.48</v>
      </c>
      <c r="M519" s="1">
        <v>599.40259459459458</v>
      </c>
      <c r="N519" s="62">
        <v>3.6648648648648647</v>
      </c>
      <c r="O519" s="62">
        <v>4.3067846607669615</v>
      </c>
      <c r="P519" s="6">
        <v>-1135.27000000001</v>
      </c>
      <c r="Q519" s="61">
        <v>-1.023785123710572E-2</v>
      </c>
      <c r="R519" s="6">
        <v>-7782.9200000000101</v>
      </c>
      <c r="S519" s="61">
        <v>-7.0186279167329585E-2</v>
      </c>
    </row>
    <row r="520" spans="1:19" x14ac:dyDescent="0.25">
      <c r="A520">
        <v>2023</v>
      </c>
      <c r="B520">
        <v>122095</v>
      </c>
      <c r="C520" t="s">
        <v>472</v>
      </c>
      <c r="D520" t="s">
        <v>432</v>
      </c>
      <c r="E520" t="s">
        <v>510</v>
      </c>
      <c r="F520" t="s">
        <v>434</v>
      </c>
      <c r="G520" t="s">
        <v>4</v>
      </c>
      <c r="H520" t="s">
        <v>5</v>
      </c>
      <c r="I520" s="23">
        <v>185</v>
      </c>
      <c r="J520" s="23">
        <v>496</v>
      </c>
      <c r="K520" s="23">
        <v>1899</v>
      </c>
      <c r="L520" s="1">
        <v>60057.606</v>
      </c>
      <c r="M520" s="1">
        <v>324.63570810810813</v>
      </c>
      <c r="N520" s="62">
        <v>2.6810810810810812</v>
      </c>
      <c r="O520" s="62">
        <v>3.8286290322580645</v>
      </c>
      <c r="P520" s="6">
        <v>-1545.39400000001</v>
      </c>
      <c r="Q520" s="61">
        <v>-2.5731861506434507E-2</v>
      </c>
      <c r="R520" s="6">
        <v>-7217.8940000000102</v>
      </c>
      <c r="S520" s="61">
        <v>-0.12018284578309715</v>
      </c>
    </row>
    <row r="521" spans="1:19" x14ac:dyDescent="0.25">
      <c r="A521">
        <v>2023</v>
      </c>
      <c r="B521">
        <v>123654</v>
      </c>
      <c r="C521" t="s">
        <v>289</v>
      </c>
      <c r="D521" t="s">
        <v>430</v>
      </c>
      <c r="E521" t="s">
        <v>507</v>
      </c>
      <c r="F521" t="s">
        <v>430</v>
      </c>
      <c r="G521" t="s">
        <v>15</v>
      </c>
      <c r="H521" t="s">
        <v>7</v>
      </c>
      <c r="I521" s="23">
        <v>211</v>
      </c>
      <c r="J521" s="23">
        <v>711</v>
      </c>
      <c r="K521" s="23">
        <v>3689</v>
      </c>
      <c r="L521" s="1">
        <v>147821.12150000001</v>
      </c>
      <c r="M521" s="1">
        <v>700.57403554502378</v>
      </c>
      <c r="N521" s="62">
        <v>3.3696682464454977</v>
      </c>
      <c r="O521" s="62">
        <v>5.1884669479606185</v>
      </c>
      <c r="P521" s="6">
        <v>6702.8715000000002</v>
      </c>
      <c r="Q521" s="61">
        <v>4.5344477379032737E-2</v>
      </c>
      <c r="R521" s="6">
        <v>-609.22850000000506</v>
      </c>
      <c r="S521" s="61">
        <v>-4.121390054532938E-3</v>
      </c>
    </row>
    <row r="522" spans="1:19" x14ac:dyDescent="0.25">
      <c r="A522">
        <v>2023</v>
      </c>
      <c r="B522">
        <v>126102</v>
      </c>
      <c r="C522" t="s">
        <v>24</v>
      </c>
      <c r="D522" t="s">
        <v>433</v>
      </c>
      <c r="E522" t="s">
        <v>519</v>
      </c>
      <c r="F522" t="s">
        <v>433</v>
      </c>
      <c r="G522" t="s">
        <v>15</v>
      </c>
      <c r="H522" t="s">
        <v>16</v>
      </c>
      <c r="I522" s="23">
        <v>25</v>
      </c>
      <c r="J522" s="23">
        <v>73</v>
      </c>
      <c r="K522" s="23">
        <v>145</v>
      </c>
      <c r="L522" s="1">
        <v>7079.64</v>
      </c>
      <c r="M522" s="1">
        <v>283.18560000000002</v>
      </c>
      <c r="N522" s="62">
        <v>2.92</v>
      </c>
      <c r="O522" s="62">
        <v>1.9863013698630136</v>
      </c>
      <c r="P522" s="6">
        <v>1698.14</v>
      </c>
      <c r="Q522" s="61">
        <v>0.23986247888310705</v>
      </c>
      <c r="R522" s="6">
        <v>788.06</v>
      </c>
      <c r="S522" s="61">
        <v>0.11131356961653416</v>
      </c>
    </row>
    <row r="523" spans="1:19" x14ac:dyDescent="0.25">
      <c r="A523">
        <v>2023</v>
      </c>
      <c r="B523">
        <v>126747</v>
      </c>
      <c r="C523" t="s">
        <v>299</v>
      </c>
      <c r="D523" t="s">
        <v>430</v>
      </c>
      <c r="E523" t="s">
        <v>518</v>
      </c>
      <c r="F523" t="s">
        <v>430</v>
      </c>
      <c r="G523" t="s">
        <v>15</v>
      </c>
      <c r="H523" t="s">
        <v>5</v>
      </c>
      <c r="I523" s="23">
        <v>52</v>
      </c>
      <c r="J523" s="23">
        <v>157</v>
      </c>
      <c r="K523" s="23">
        <v>595</v>
      </c>
      <c r="L523" s="1">
        <v>32209.64</v>
      </c>
      <c r="M523" s="1">
        <v>619.41615384615386</v>
      </c>
      <c r="N523" s="62">
        <v>3.0192307692307692</v>
      </c>
      <c r="O523" s="62">
        <v>3.7898089171974521</v>
      </c>
      <c r="P523" s="6">
        <v>7350.39</v>
      </c>
      <c r="Q523" s="61">
        <v>0.22820466170997256</v>
      </c>
      <c r="R523" s="6">
        <v>5568.99</v>
      </c>
      <c r="S523" s="61">
        <v>0.17289823791883424</v>
      </c>
    </row>
    <row r="524" spans="1:19" x14ac:dyDescent="0.25">
      <c r="A524">
        <v>2023</v>
      </c>
      <c r="B524">
        <v>127511</v>
      </c>
      <c r="C524" t="s">
        <v>25</v>
      </c>
      <c r="D524" t="s">
        <v>433</v>
      </c>
      <c r="E524" t="s">
        <v>519</v>
      </c>
      <c r="F524" t="s">
        <v>433</v>
      </c>
      <c r="G524" t="s">
        <v>15</v>
      </c>
      <c r="H524" t="s">
        <v>16</v>
      </c>
      <c r="I524" s="23">
        <v>36</v>
      </c>
      <c r="J524" s="23">
        <v>36</v>
      </c>
      <c r="K524" s="23">
        <v>54</v>
      </c>
      <c r="L524" s="1">
        <v>2446.768</v>
      </c>
      <c r="M524" s="1">
        <v>67.965777777777774</v>
      </c>
      <c r="N524" s="62">
        <v>1</v>
      </c>
      <c r="O524" s="62">
        <v>1.5</v>
      </c>
      <c r="P524" s="6">
        <v>521.01800000000003</v>
      </c>
      <c r="Q524" s="61">
        <v>0.21294131687188977</v>
      </c>
      <c r="R524" s="6">
        <v>-710.18200000000002</v>
      </c>
      <c r="S524" s="61">
        <v>-0.29025310123395437</v>
      </c>
    </row>
    <row r="525" spans="1:19" x14ac:dyDescent="0.25">
      <c r="A525">
        <v>2023</v>
      </c>
      <c r="B525">
        <v>128453</v>
      </c>
      <c r="C525" t="s">
        <v>137</v>
      </c>
      <c r="D525" t="s">
        <v>431</v>
      </c>
      <c r="E525" t="s">
        <v>501</v>
      </c>
      <c r="F525" t="s">
        <v>431</v>
      </c>
      <c r="G525" t="s">
        <v>4</v>
      </c>
      <c r="H525" t="s">
        <v>5</v>
      </c>
      <c r="I525" s="23">
        <v>117</v>
      </c>
      <c r="J525" s="23">
        <v>207</v>
      </c>
      <c r="K525" s="23">
        <v>1058</v>
      </c>
      <c r="L525" s="1">
        <v>43017.2736</v>
      </c>
      <c r="M525" s="1">
        <v>367.66900512820513</v>
      </c>
      <c r="N525" s="62">
        <v>1.7692307692307692</v>
      </c>
      <c r="O525" s="62">
        <v>5.1111111111111107</v>
      </c>
      <c r="P525" s="6">
        <v>4989.2736000000004</v>
      </c>
      <c r="Q525" s="61">
        <v>0.11598302687411599</v>
      </c>
      <c r="R525" s="6">
        <v>1135.1235999999999</v>
      </c>
      <c r="S525" s="61">
        <v>2.6387623040805632E-2</v>
      </c>
    </row>
    <row r="526" spans="1:19" x14ac:dyDescent="0.25">
      <c r="A526">
        <v>2023</v>
      </c>
      <c r="B526">
        <v>128453</v>
      </c>
      <c r="C526" t="s">
        <v>137</v>
      </c>
      <c r="D526" t="s">
        <v>434</v>
      </c>
      <c r="E526" t="s">
        <v>513</v>
      </c>
      <c r="F526" t="s">
        <v>431</v>
      </c>
      <c r="G526" t="s">
        <v>4</v>
      </c>
      <c r="H526" t="s">
        <v>16</v>
      </c>
      <c r="I526" s="23">
        <v>6</v>
      </c>
      <c r="J526" s="23">
        <v>70</v>
      </c>
      <c r="K526" s="23">
        <v>248</v>
      </c>
      <c r="L526" s="1">
        <v>12336.0188</v>
      </c>
      <c r="M526" s="1">
        <v>2056.0031333333332</v>
      </c>
      <c r="N526" s="62">
        <v>11.666666666666666</v>
      </c>
      <c r="O526" s="62">
        <v>3.5428571428571427</v>
      </c>
      <c r="P526" s="6">
        <v>1430.7688000000001</v>
      </c>
      <c r="Q526" s="61">
        <v>0.11598302687411599</v>
      </c>
      <c r="R526" s="6">
        <v>1172.2188000000001</v>
      </c>
      <c r="S526" s="61">
        <v>9.5024076973682967E-2</v>
      </c>
    </row>
    <row r="527" spans="1:19" x14ac:dyDescent="0.25">
      <c r="A527">
        <v>2023</v>
      </c>
      <c r="B527">
        <v>128453</v>
      </c>
      <c r="C527" t="s">
        <v>137</v>
      </c>
      <c r="D527" t="s">
        <v>430</v>
      </c>
      <c r="E527" t="s">
        <v>520</v>
      </c>
      <c r="F527" t="s">
        <v>431</v>
      </c>
      <c r="G527" t="s">
        <v>4</v>
      </c>
      <c r="H527" t="s">
        <v>5</v>
      </c>
      <c r="I527" s="23">
        <v>89</v>
      </c>
      <c r="J527" s="23">
        <v>204</v>
      </c>
      <c r="K527" s="23">
        <v>941</v>
      </c>
      <c r="L527" s="1">
        <v>38973.2336</v>
      </c>
      <c r="M527" s="1">
        <v>437.90150112359549</v>
      </c>
      <c r="N527" s="62">
        <v>2.292134831460674</v>
      </c>
      <c r="O527" s="62">
        <v>4.6127450980392153</v>
      </c>
      <c r="P527" s="6">
        <v>4520.2335999999996</v>
      </c>
      <c r="Q527" s="61">
        <v>0.11598302687411598</v>
      </c>
      <c r="R527" s="6">
        <v>1537.9336000000001</v>
      </c>
      <c r="S527" s="61">
        <v>3.9461277855066153E-2</v>
      </c>
    </row>
    <row r="528" spans="1:19" x14ac:dyDescent="0.25">
      <c r="A528">
        <v>2023</v>
      </c>
      <c r="B528">
        <v>128453</v>
      </c>
      <c r="C528" t="s">
        <v>137</v>
      </c>
      <c r="D528" t="s">
        <v>432</v>
      </c>
      <c r="E528" t="s">
        <v>500</v>
      </c>
      <c r="F528" t="s">
        <v>431</v>
      </c>
      <c r="G528" t="s">
        <v>4</v>
      </c>
      <c r="H528" t="s">
        <v>16</v>
      </c>
      <c r="I528" s="23">
        <v>82</v>
      </c>
      <c r="J528" s="23">
        <v>109</v>
      </c>
      <c r="K528" s="23">
        <v>286</v>
      </c>
      <c r="L528" s="1">
        <v>13618.7996</v>
      </c>
      <c r="M528" s="1">
        <v>166.0829219512195</v>
      </c>
      <c r="N528" s="62">
        <v>1.3292682926829269</v>
      </c>
      <c r="O528" s="62">
        <v>2.6238532110091741</v>
      </c>
      <c r="P528" s="6">
        <v>1579.5496000000001</v>
      </c>
      <c r="Q528" s="61">
        <v>0.11598302687411599</v>
      </c>
      <c r="R528" s="6">
        <v>-825.45040000000097</v>
      </c>
      <c r="S528" s="61">
        <v>-6.0611098205747956E-2</v>
      </c>
    </row>
    <row r="529" spans="1:19" x14ac:dyDescent="0.25">
      <c r="A529">
        <v>2023</v>
      </c>
      <c r="B529">
        <v>128453</v>
      </c>
      <c r="C529" t="s">
        <v>137</v>
      </c>
      <c r="D529" t="s">
        <v>433</v>
      </c>
      <c r="E529" t="s">
        <v>502</v>
      </c>
      <c r="F529" t="s">
        <v>431</v>
      </c>
      <c r="G529" t="s">
        <v>4</v>
      </c>
      <c r="H529" t="s">
        <v>5</v>
      </c>
      <c r="I529" s="23">
        <v>129</v>
      </c>
      <c r="J529" s="23">
        <v>330</v>
      </c>
      <c r="K529" s="23">
        <v>1429</v>
      </c>
      <c r="L529" s="1">
        <v>63536.675999999999</v>
      </c>
      <c r="M529" s="1">
        <v>492.53237209302324</v>
      </c>
      <c r="N529" s="62">
        <v>2.558139534883721</v>
      </c>
      <c r="O529" s="62">
        <v>4.3303030303030301</v>
      </c>
      <c r="P529" s="6">
        <v>7369.1759999999904</v>
      </c>
      <c r="Q529" s="61">
        <v>0.11598302687411584</v>
      </c>
      <c r="R529" s="6">
        <v>2720.5859999999998</v>
      </c>
      <c r="S529" s="61">
        <v>4.2819142757798655E-2</v>
      </c>
    </row>
    <row r="530" spans="1:19" x14ac:dyDescent="0.25">
      <c r="A530">
        <v>2023</v>
      </c>
      <c r="B530">
        <v>128453</v>
      </c>
      <c r="C530" t="s">
        <v>137</v>
      </c>
      <c r="D530" t="s">
        <v>435</v>
      </c>
      <c r="E530" t="s">
        <v>505</v>
      </c>
      <c r="F530" t="s">
        <v>431</v>
      </c>
      <c r="G530" t="s">
        <v>4</v>
      </c>
      <c r="H530" t="s">
        <v>16</v>
      </c>
      <c r="I530" s="23">
        <v>17</v>
      </c>
      <c r="J530" s="23">
        <v>35</v>
      </c>
      <c r="K530" s="23">
        <v>53</v>
      </c>
      <c r="L530" s="1">
        <v>2393.3364000000001</v>
      </c>
      <c r="M530" s="1">
        <v>140.78449411764706</v>
      </c>
      <c r="N530" s="62">
        <v>2.0588235294117645</v>
      </c>
      <c r="O530" s="62">
        <v>1.5142857142857142</v>
      </c>
      <c r="P530" s="6">
        <v>277.58640000000003</v>
      </c>
      <c r="Q530" s="61">
        <v>0.11598302687411599</v>
      </c>
      <c r="R530" s="6">
        <v>-325.41359999999997</v>
      </c>
      <c r="S530" s="61">
        <v>-0.13596651101784102</v>
      </c>
    </row>
    <row r="531" spans="1:19" x14ac:dyDescent="0.25">
      <c r="A531">
        <v>2023</v>
      </c>
      <c r="B531">
        <v>129543</v>
      </c>
      <c r="C531" t="s">
        <v>26</v>
      </c>
      <c r="D531" t="s">
        <v>432</v>
      </c>
      <c r="E531" t="s">
        <v>498</v>
      </c>
      <c r="F531" t="s">
        <v>432</v>
      </c>
      <c r="G531" t="s">
        <v>15</v>
      </c>
      <c r="H531" t="s">
        <v>16</v>
      </c>
      <c r="I531" s="23">
        <v>12</v>
      </c>
      <c r="J531" s="23">
        <v>18</v>
      </c>
      <c r="K531" s="23">
        <v>75</v>
      </c>
      <c r="L531" s="1">
        <v>3391.4</v>
      </c>
      <c r="M531" s="1">
        <v>282.61666666666667</v>
      </c>
      <c r="N531" s="62">
        <v>1.5</v>
      </c>
      <c r="O531" s="62">
        <v>4.166666666666667</v>
      </c>
      <c r="P531" s="6">
        <v>751.4</v>
      </c>
      <c r="Q531" s="61">
        <v>0.22156041752668512</v>
      </c>
      <c r="R531" s="6">
        <v>397.4</v>
      </c>
      <c r="S531" s="61">
        <v>0.11717874624049064</v>
      </c>
    </row>
    <row r="532" spans="1:19" x14ac:dyDescent="0.25">
      <c r="A532">
        <v>2023</v>
      </c>
      <c r="B532">
        <v>130897</v>
      </c>
      <c r="C532" t="s">
        <v>301</v>
      </c>
      <c r="D532" t="s">
        <v>430</v>
      </c>
      <c r="E532" t="s">
        <v>518</v>
      </c>
      <c r="F532" t="s">
        <v>430</v>
      </c>
      <c r="G532" t="s">
        <v>15</v>
      </c>
      <c r="H532" t="s">
        <v>16</v>
      </c>
      <c r="I532" s="23">
        <v>6</v>
      </c>
      <c r="J532" s="23">
        <v>9</v>
      </c>
      <c r="K532" s="23">
        <v>18</v>
      </c>
      <c r="L532" s="1">
        <v>559.85599999999999</v>
      </c>
      <c r="M532" s="1">
        <v>93.309333333333328</v>
      </c>
      <c r="N532" s="62">
        <v>1.5</v>
      </c>
      <c r="O532" s="62">
        <v>2</v>
      </c>
      <c r="P532" s="6">
        <v>134.35599999999999</v>
      </c>
      <c r="Q532" s="61">
        <v>0.23998313852133404</v>
      </c>
      <c r="R532" s="6">
        <v>-61.543999999999997</v>
      </c>
      <c r="S532" s="61">
        <v>-0.10992826726872625</v>
      </c>
    </row>
    <row r="533" spans="1:19" x14ac:dyDescent="0.25">
      <c r="A533">
        <v>2023</v>
      </c>
      <c r="B533">
        <v>131289</v>
      </c>
      <c r="C533" t="s">
        <v>364</v>
      </c>
      <c r="D533" t="s">
        <v>432</v>
      </c>
      <c r="E533" t="s">
        <v>500</v>
      </c>
      <c r="F533" t="s">
        <v>432</v>
      </c>
      <c r="G533" t="s">
        <v>15</v>
      </c>
      <c r="H533" t="s">
        <v>5</v>
      </c>
      <c r="I533" s="23">
        <v>39</v>
      </c>
      <c r="J533" s="23">
        <v>138</v>
      </c>
      <c r="K533" s="23">
        <v>548</v>
      </c>
      <c r="L533" s="1">
        <v>26200.796399999999</v>
      </c>
      <c r="M533" s="1">
        <v>671.81529230769229</v>
      </c>
      <c r="N533" s="62">
        <v>3.5384615384615383</v>
      </c>
      <c r="O533" s="62">
        <v>3.9710144927536231</v>
      </c>
      <c r="P533" s="6">
        <v>5446.0464000000002</v>
      </c>
      <c r="Q533" s="61">
        <v>0.20785804816223069</v>
      </c>
      <c r="R533" s="6">
        <v>4216.5464000000002</v>
      </c>
      <c r="S533" s="61">
        <v>0.16093199365497152</v>
      </c>
    </row>
    <row r="534" spans="1:19" x14ac:dyDescent="0.25">
      <c r="A534">
        <v>2023</v>
      </c>
      <c r="B534">
        <v>133279</v>
      </c>
      <c r="C534" t="s">
        <v>27</v>
      </c>
      <c r="D534" t="s">
        <v>431</v>
      </c>
      <c r="E534" t="s">
        <v>515</v>
      </c>
      <c r="F534" t="s">
        <v>431</v>
      </c>
      <c r="G534" t="s">
        <v>15</v>
      </c>
      <c r="H534" t="s">
        <v>16</v>
      </c>
      <c r="I534" s="23">
        <v>30</v>
      </c>
      <c r="J534" s="23">
        <v>48</v>
      </c>
      <c r="K534" s="23">
        <v>84</v>
      </c>
      <c r="L534" s="1">
        <v>3718.5279999999998</v>
      </c>
      <c r="M534" s="1">
        <v>123.95093333333332</v>
      </c>
      <c r="N534" s="62">
        <v>1.6</v>
      </c>
      <c r="O534" s="62">
        <v>1.75</v>
      </c>
      <c r="P534" s="6">
        <v>812.52800000000002</v>
      </c>
      <c r="Q534" s="61">
        <v>0.21850796874462156</v>
      </c>
      <c r="R534" s="6">
        <v>-170.27199999999999</v>
      </c>
      <c r="S534" s="61">
        <v>-4.5790162128670271E-2</v>
      </c>
    </row>
    <row r="535" spans="1:19" x14ac:dyDescent="0.25">
      <c r="A535">
        <v>2023</v>
      </c>
      <c r="B535">
        <v>134581</v>
      </c>
      <c r="C535" t="s">
        <v>201</v>
      </c>
      <c r="D535" t="s">
        <v>430</v>
      </c>
      <c r="E535" t="s">
        <v>506</v>
      </c>
      <c r="F535" t="s">
        <v>430</v>
      </c>
      <c r="G535" t="s">
        <v>15</v>
      </c>
      <c r="H535" t="s">
        <v>7</v>
      </c>
      <c r="I535" s="23">
        <v>58</v>
      </c>
      <c r="J535" s="23">
        <v>447</v>
      </c>
      <c r="K535" s="23">
        <v>2245</v>
      </c>
      <c r="L535" s="1">
        <v>80538.539000000004</v>
      </c>
      <c r="M535" s="1">
        <v>1388.5955000000001</v>
      </c>
      <c r="N535" s="62">
        <v>7.7068965517241379</v>
      </c>
      <c r="O535" s="62">
        <v>5.0223713646532442</v>
      </c>
      <c r="P535" s="6">
        <v>-7700.4610000000002</v>
      </c>
      <c r="Q535" s="61">
        <v>-9.5612126760829363E-2</v>
      </c>
      <c r="R535" s="6">
        <v>-9952.1910000000007</v>
      </c>
      <c r="S535" s="61">
        <v>-0.12357054304151209</v>
      </c>
    </row>
    <row r="536" spans="1:19" x14ac:dyDescent="0.25">
      <c r="A536">
        <v>2023</v>
      </c>
      <c r="B536">
        <v>135228</v>
      </c>
      <c r="C536" t="s">
        <v>303</v>
      </c>
      <c r="D536" t="s">
        <v>435</v>
      </c>
      <c r="E536" t="s">
        <v>525</v>
      </c>
      <c r="F536" t="s">
        <v>435</v>
      </c>
      <c r="G536" t="s">
        <v>15</v>
      </c>
      <c r="H536" t="s">
        <v>16</v>
      </c>
      <c r="I536" s="23">
        <v>7</v>
      </c>
      <c r="J536" s="23">
        <v>7</v>
      </c>
      <c r="K536" s="23">
        <v>13</v>
      </c>
      <c r="L536" s="1">
        <v>647.89599999999996</v>
      </c>
      <c r="M536" s="1">
        <v>92.556571428571417</v>
      </c>
      <c r="N536" s="62">
        <v>1</v>
      </c>
      <c r="O536" s="62">
        <v>1.8571428571428572</v>
      </c>
      <c r="P536" s="6">
        <v>199.89599999999999</v>
      </c>
      <c r="Q536" s="61">
        <v>0.30853099880227691</v>
      </c>
      <c r="R536" s="6">
        <v>-39.503999999999998</v>
      </c>
      <c r="S536" s="61">
        <v>-6.0972748712756368E-2</v>
      </c>
    </row>
    <row r="537" spans="1:19" x14ac:dyDescent="0.25">
      <c r="A537">
        <v>2023</v>
      </c>
      <c r="B537">
        <v>135718</v>
      </c>
      <c r="C537" t="s">
        <v>302</v>
      </c>
      <c r="D537" t="s">
        <v>431</v>
      </c>
      <c r="E537" t="s">
        <v>501</v>
      </c>
      <c r="F537" t="s">
        <v>431</v>
      </c>
      <c r="G537" t="s">
        <v>15</v>
      </c>
      <c r="H537" t="s">
        <v>5</v>
      </c>
      <c r="I537" s="23">
        <v>61</v>
      </c>
      <c r="J537" s="23">
        <v>95</v>
      </c>
      <c r="K537" s="23">
        <v>567</v>
      </c>
      <c r="L537" s="1">
        <v>21310.077600000001</v>
      </c>
      <c r="M537" s="1">
        <v>349.34553442622951</v>
      </c>
      <c r="N537" s="62">
        <v>1.5573770491803278</v>
      </c>
      <c r="O537" s="62">
        <v>5.9684210526315793</v>
      </c>
      <c r="P537" s="6">
        <v>2888.0776000000001</v>
      </c>
      <c r="Q537" s="61">
        <v>0.1355263764970992</v>
      </c>
      <c r="R537" s="6">
        <v>893.12759999999901</v>
      </c>
      <c r="S537" s="61">
        <v>4.1911044002955623E-2</v>
      </c>
    </row>
    <row r="538" spans="1:19" x14ac:dyDescent="0.25">
      <c r="A538">
        <v>2023</v>
      </c>
      <c r="B538">
        <v>136833</v>
      </c>
      <c r="C538" t="s">
        <v>28</v>
      </c>
      <c r="D538" t="s">
        <v>430</v>
      </c>
      <c r="E538" t="s">
        <v>518</v>
      </c>
      <c r="F538" t="s">
        <v>430</v>
      </c>
      <c r="G538" t="s">
        <v>15</v>
      </c>
      <c r="H538" t="s">
        <v>16</v>
      </c>
      <c r="I538" s="23">
        <v>44</v>
      </c>
      <c r="J538" s="23">
        <v>80</v>
      </c>
      <c r="K538" s="23">
        <v>213</v>
      </c>
      <c r="L538" s="1">
        <v>9254.2960000000003</v>
      </c>
      <c r="M538" s="1">
        <v>210.3249090909091</v>
      </c>
      <c r="N538" s="62">
        <v>1.8181818181818181</v>
      </c>
      <c r="O538" s="62">
        <v>2.6625000000000001</v>
      </c>
      <c r="P538" s="6">
        <v>2239.5459999999998</v>
      </c>
      <c r="Q538" s="61">
        <v>0.24200068811285047</v>
      </c>
      <c r="R538" s="6">
        <v>787.54600000000005</v>
      </c>
      <c r="S538" s="61">
        <v>8.5100584636583917E-2</v>
      </c>
    </row>
    <row r="539" spans="1:19" x14ac:dyDescent="0.25">
      <c r="A539">
        <v>2023</v>
      </c>
      <c r="B539">
        <v>141109</v>
      </c>
      <c r="C539" t="s">
        <v>29</v>
      </c>
      <c r="D539" t="s">
        <v>430</v>
      </c>
      <c r="E539" t="s">
        <v>512</v>
      </c>
      <c r="F539" t="s">
        <v>430</v>
      </c>
      <c r="G539" t="s">
        <v>15</v>
      </c>
      <c r="H539" t="s">
        <v>7</v>
      </c>
      <c r="I539" s="23">
        <v>107</v>
      </c>
      <c r="J539" s="23">
        <v>418</v>
      </c>
      <c r="K539" s="23">
        <v>2105</v>
      </c>
      <c r="L539" s="1">
        <v>80654.364000000001</v>
      </c>
      <c r="M539" s="1">
        <v>753.77910280373828</v>
      </c>
      <c r="N539" s="62">
        <v>3.9065420560747666</v>
      </c>
      <c r="O539" s="62">
        <v>5.035885167464115</v>
      </c>
      <c r="P539" s="6">
        <v>10509.114</v>
      </c>
      <c r="Q539" s="61">
        <v>0.13029814480962246</v>
      </c>
      <c r="R539" s="6">
        <v>6741.6639999999898</v>
      </c>
      <c r="S539" s="61">
        <v>8.3587095175655837E-2</v>
      </c>
    </row>
    <row r="540" spans="1:19" x14ac:dyDescent="0.25">
      <c r="A540">
        <v>2023</v>
      </c>
      <c r="B540">
        <v>141852</v>
      </c>
      <c r="C540" t="s">
        <v>30</v>
      </c>
      <c r="D540" t="s">
        <v>434</v>
      </c>
      <c r="E540" t="s">
        <v>523</v>
      </c>
      <c r="F540" t="s">
        <v>434</v>
      </c>
      <c r="G540" t="s">
        <v>15</v>
      </c>
      <c r="H540" t="s">
        <v>16</v>
      </c>
      <c r="I540" s="23">
        <v>4</v>
      </c>
      <c r="J540" s="23">
        <v>4</v>
      </c>
      <c r="K540" s="23">
        <v>24</v>
      </c>
      <c r="L540" s="1">
        <v>1663.808</v>
      </c>
      <c r="M540" s="1">
        <v>415.952</v>
      </c>
      <c r="N540" s="62">
        <v>1</v>
      </c>
      <c r="O540" s="62">
        <v>6</v>
      </c>
      <c r="P540" s="6">
        <v>366.30799999999999</v>
      </c>
      <c r="Q540" s="61">
        <v>0.2201624225872216</v>
      </c>
      <c r="R540" s="6">
        <v>233.90799999999999</v>
      </c>
      <c r="S540" s="61">
        <v>0.14058593299226832</v>
      </c>
    </row>
    <row r="541" spans="1:19" x14ac:dyDescent="0.25">
      <c r="A541">
        <v>2023</v>
      </c>
      <c r="B541">
        <v>143836</v>
      </c>
      <c r="C541" t="s">
        <v>94</v>
      </c>
      <c r="D541" t="s">
        <v>432</v>
      </c>
      <c r="E541" t="s">
        <v>498</v>
      </c>
      <c r="F541" t="s">
        <v>434</v>
      </c>
      <c r="G541" t="s">
        <v>4</v>
      </c>
      <c r="H541" t="s">
        <v>16</v>
      </c>
      <c r="I541" s="23">
        <v>42</v>
      </c>
      <c r="J541" s="23">
        <v>60</v>
      </c>
      <c r="K541" s="23">
        <v>123</v>
      </c>
      <c r="L541" s="1">
        <v>5311.3320000000003</v>
      </c>
      <c r="M541" s="1">
        <v>126.46028571428572</v>
      </c>
      <c r="N541" s="62">
        <v>1.4285714285714286</v>
      </c>
      <c r="O541" s="62">
        <v>2.0499999999999998</v>
      </c>
      <c r="P541" s="6">
        <v>748.33199999999999</v>
      </c>
      <c r="Q541" s="61">
        <v>0.14089347079037801</v>
      </c>
      <c r="R541" s="6">
        <v>-487.66800000000001</v>
      </c>
      <c r="S541" s="61">
        <v>-9.181651608297127E-2</v>
      </c>
    </row>
    <row r="542" spans="1:19" x14ac:dyDescent="0.25">
      <c r="A542">
        <v>2023</v>
      </c>
      <c r="B542">
        <v>143836</v>
      </c>
      <c r="C542" t="s">
        <v>94</v>
      </c>
      <c r="D542" t="s">
        <v>433</v>
      </c>
      <c r="E542" t="s">
        <v>503</v>
      </c>
      <c r="F542" t="s">
        <v>434</v>
      </c>
      <c r="G542" t="s">
        <v>4</v>
      </c>
      <c r="H542" t="s">
        <v>7</v>
      </c>
      <c r="I542" s="23">
        <v>247</v>
      </c>
      <c r="J542" s="23">
        <v>686</v>
      </c>
      <c r="K542" s="23">
        <v>2222</v>
      </c>
      <c r="L542" s="1">
        <v>93105.740999999995</v>
      </c>
      <c r="M542" s="1">
        <v>376.94631983805664</v>
      </c>
      <c r="N542" s="62">
        <v>2.7773279352226719</v>
      </c>
      <c r="O542" s="62">
        <v>3.2390670553935861</v>
      </c>
      <c r="P542" s="6">
        <v>13117.991</v>
      </c>
      <c r="Q542" s="61">
        <v>0.14089347079037801</v>
      </c>
      <c r="R542" s="6">
        <v>4152.6109999999899</v>
      </c>
      <c r="S542" s="61">
        <v>4.4601019823256552E-2</v>
      </c>
    </row>
    <row r="543" spans="1:19" x14ac:dyDescent="0.25">
      <c r="A543">
        <v>2023</v>
      </c>
      <c r="B543">
        <v>143836</v>
      </c>
      <c r="C543" t="s">
        <v>94</v>
      </c>
      <c r="D543" t="s">
        <v>435</v>
      </c>
      <c r="E543" t="s">
        <v>521</v>
      </c>
      <c r="F543" t="s">
        <v>434</v>
      </c>
      <c r="G543" t="s">
        <v>4</v>
      </c>
      <c r="H543" t="s">
        <v>5</v>
      </c>
      <c r="I543" s="23">
        <v>121</v>
      </c>
      <c r="J543" s="23">
        <v>370</v>
      </c>
      <c r="K543" s="23">
        <v>1545</v>
      </c>
      <c r="L543" s="1">
        <v>64348.248</v>
      </c>
      <c r="M543" s="1">
        <v>531.80370247933888</v>
      </c>
      <c r="N543" s="62">
        <v>3.0578512396694215</v>
      </c>
      <c r="O543" s="62">
        <v>4.1756756756756754</v>
      </c>
      <c r="P543" s="6">
        <v>9066.2479999999996</v>
      </c>
      <c r="Q543" s="61">
        <v>0.14089347079037801</v>
      </c>
      <c r="R543" s="6">
        <v>4633.9679999999898</v>
      </c>
      <c r="S543" s="61">
        <v>7.2013895389972229E-2</v>
      </c>
    </row>
    <row r="544" spans="1:19" x14ac:dyDescent="0.25">
      <c r="A544">
        <v>2023</v>
      </c>
      <c r="B544">
        <v>144503</v>
      </c>
      <c r="C544" t="s">
        <v>33</v>
      </c>
      <c r="D544" t="s">
        <v>431</v>
      </c>
      <c r="E544" t="s">
        <v>515</v>
      </c>
      <c r="F544" t="s">
        <v>431</v>
      </c>
      <c r="G544" t="s">
        <v>15</v>
      </c>
      <c r="H544" t="s">
        <v>16</v>
      </c>
      <c r="I544" s="23">
        <v>47</v>
      </c>
      <c r="J544" s="23">
        <v>74</v>
      </c>
      <c r="K544" s="23">
        <v>231</v>
      </c>
      <c r="L544" s="1">
        <v>13272.552</v>
      </c>
      <c r="M544" s="1">
        <v>282.39472340425533</v>
      </c>
      <c r="N544" s="62">
        <v>1.574468085106383</v>
      </c>
      <c r="O544" s="62">
        <v>3.1216216216216215</v>
      </c>
      <c r="P544" s="6">
        <v>2825.5520000000001</v>
      </c>
      <c r="Q544" s="61">
        <v>0.21288686606765603</v>
      </c>
      <c r="R544" s="6">
        <v>1287.152</v>
      </c>
      <c r="S544" s="61">
        <v>9.6978486126857902E-2</v>
      </c>
    </row>
    <row r="545" spans="1:19" x14ac:dyDescent="0.25">
      <c r="A545">
        <v>2023</v>
      </c>
      <c r="B545">
        <v>145784</v>
      </c>
      <c r="C545" t="s">
        <v>34</v>
      </c>
      <c r="D545" t="s">
        <v>432</v>
      </c>
      <c r="E545" t="s">
        <v>498</v>
      </c>
      <c r="F545" t="s">
        <v>432</v>
      </c>
      <c r="G545" t="s">
        <v>15</v>
      </c>
      <c r="H545" t="s">
        <v>5</v>
      </c>
      <c r="I545" s="23">
        <v>37</v>
      </c>
      <c r="J545" s="23">
        <v>117</v>
      </c>
      <c r="K545" s="23">
        <v>345</v>
      </c>
      <c r="L545" s="1">
        <v>17105.240000000002</v>
      </c>
      <c r="M545" s="1">
        <v>462.30378378378384</v>
      </c>
      <c r="N545" s="62">
        <v>3.1621621621621623</v>
      </c>
      <c r="O545" s="62">
        <v>2.9487179487179489</v>
      </c>
      <c r="P545" s="6">
        <v>4025.99</v>
      </c>
      <c r="Q545" s="61">
        <v>0.23536588787997126</v>
      </c>
      <c r="R545" s="6">
        <v>2875.99</v>
      </c>
      <c r="S545" s="61">
        <v>0.16813502762896046</v>
      </c>
    </row>
    <row r="546" spans="1:19" x14ac:dyDescent="0.25">
      <c r="A546">
        <v>2023</v>
      </c>
      <c r="B546">
        <v>145944</v>
      </c>
      <c r="C546" t="s">
        <v>448</v>
      </c>
      <c r="D546" t="s">
        <v>435</v>
      </c>
      <c r="E546" t="s">
        <v>521</v>
      </c>
      <c r="F546" t="s">
        <v>435</v>
      </c>
      <c r="G546" t="s">
        <v>15</v>
      </c>
      <c r="H546" t="s">
        <v>7</v>
      </c>
      <c r="I546" s="23">
        <v>166</v>
      </c>
      <c r="J546" s="23">
        <v>621</v>
      </c>
      <c r="K546" s="23">
        <v>2357</v>
      </c>
      <c r="L546" s="1">
        <v>115098.9194</v>
      </c>
      <c r="M546" s="1">
        <v>693.36698433734944</v>
      </c>
      <c r="N546" s="62">
        <v>3.7409638554216866</v>
      </c>
      <c r="O546" s="62">
        <v>3.7954911433172303</v>
      </c>
      <c r="P546" s="6">
        <v>26233.169399999999</v>
      </c>
      <c r="Q546" s="61">
        <v>0.22791846819024089</v>
      </c>
      <c r="R546" s="6">
        <v>20021.769400000001</v>
      </c>
      <c r="S546" s="61">
        <v>0.17395271392964964</v>
      </c>
    </row>
    <row r="547" spans="1:19" x14ac:dyDescent="0.25">
      <c r="A547">
        <v>2023</v>
      </c>
      <c r="B547">
        <v>146932</v>
      </c>
      <c r="C547" t="s">
        <v>447</v>
      </c>
      <c r="D547" t="s">
        <v>434</v>
      </c>
      <c r="E547" t="s">
        <v>526</v>
      </c>
      <c r="F547" t="s">
        <v>434</v>
      </c>
      <c r="G547" t="s">
        <v>15</v>
      </c>
      <c r="H547" t="s">
        <v>5</v>
      </c>
      <c r="I547" s="23">
        <v>82</v>
      </c>
      <c r="J547" s="23">
        <v>261</v>
      </c>
      <c r="K547" s="23">
        <v>1166</v>
      </c>
      <c r="L547" s="1">
        <v>51248.637999999999</v>
      </c>
      <c r="M547" s="1">
        <v>624.98339024390248</v>
      </c>
      <c r="N547" s="62">
        <v>3.1829268292682928</v>
      </c>
      <c r="O547" s="62">
        <v>4.4674329501915713</v>
      </c>
      <c r="P547" s="6">
        <v>6623.1379999999899</v>
      </c>
      <c r="Q547" s="61">
        <v>0.12923539548504664</v>
      </c>
      <c r="R547" s="6">
        <v>3714.78799999999</v>
      </c>
      <c r="S547" s="61">
        <v>7.2485594641558862E-2</v>
      </c>
    </row>
    <row r="548" spans="1:19" x14ac:dyDescent="0.25">
      <c r="A548">
        <v>2023</v>
      </c>
      <c r="B548">
        <v>153936</v>
      </c>
      <c r="C548" t="s">
        <v>35</v>
      </c>
      <c r="D548" t="s">
        <v>431</v>
      </c>
      <c r="E548" t="s">
        <v>513</v>
      </c>
      <c r="F548" t="s">
        <v>431</v>
      </c>
      <c r="G548" t="s">
        <v>15</v>
      </c>
      <c r="H548" t="s">
        <v>5</v>
      </c>
      <c r="I548" s="23">
        <v>31</v>
      </c>
      <c r="J548" s="23">
        <v>128</v>
      </c>
      <c r="K548" s="23">
        <v>611</v>
      </c>
      <c r="L548" s="1">
        <v>29293.120800000001</v>
      </c>
      <c r="M548" s="1">
        <v>944.93938064516135</v>
      </c>
      <c r="N548" s="62">
        <v>4.129032258064516</v>
      </c>
      <c r="O548" s="62">
        <v>4.7734375</v>
      </c>
      <c r="P548" s="6">
        <v>3788.1208000000001</v>
      </c>
      <c r="Q548" s="61">
        <v>0.12931776118575936</v>
      </c>
      <c r="R548" s="6">
        <v>2688.5207999999998</v>
      </c>
      <c r="S548" s="61">
        <v>9.1779937629588443E-2</v>
      </c>
    </row>
    <row r="549" spans="1:19" x14ac:dyDescent="0.25">
      <c r="A549">
        <v>2023</v>
      </c>
      <c r="B549">
        <v>155535</v>
      </c>
      <c r="C549" t="s">
        <v>36</v>
      </c>
      <c r="D549" t="s">
        <v>434</v>
      </c>
      <c r="E549" t="s">
        <v>522</v>
      </c>
      <c r="F549" t="s">
        <v>434</v>
      </c>
      <c r="G549" t="s">
        <v>15</v>
      </c>
      <c r="H549" t="s">
        <v>16</v>
      </c>
      <c r="I549" s="23">
        <v>42</v>
      </c>
      <c r="J549" s="23">
        <v>69</v>
      </c>
      <c r="K549" s="23">
        <v>186</v>
      </c>
      <c r="L549" s="1">
        <v>9743.3119999999999</v>
      </c>
      <c r="M549" s="1">
        <v>231.98361904761904</v>
      </c>
      <c r="N549" s="62">
        <v>1.6428571428571428</v>
      </c>
      <c r="O549" s="62">
        <v>2.6956521739130435</v>
      </c>
      <c r="P549" s="6">
        <v>2344.0619999999999</v>
      </c>
      <c r="Q549" s="61">
        <v>0.24058164205354401</v>
      </c>
      <c r="R549" s="6">
        <v>924.16200000000094</v>
      </c>
      <c r="S549" s="61">
        <v>9.485090901328018E-2</v>
      </c>
    </row>
    <row r="550" spans="1:19" x14ac:dyDescent="0.25">
      <c r="A550">
        <v>2023</v>
      </c>
      <c r="B550">
        <v>160544</v>
      </c>
      <c r="C550" t="s">
        <v>37</v>
      </c>
      <c r="D550" t="s">
        <v>435</v>
      </c>
      <c r="E550" t="s">
        <v>525</v>
      </c>
      <c r="F550" t="s">
        <v>435</v>
      </c>
      <c r="G550" t="s">
        <v>15</v>
      </c>
      <c r="H550" t="s">
        <v>16</v>
      </c>
      <c r="I550" s="23">
        <v>34</v>
      </c>
      <c r="J550" s="23">
        <v>86</v>
      </c>
      <c r="K550" s="23">
        <v>210</v>
      </c>
      <c r="L550" s="1">
        <v>10110.32</v>
      </c>
      <c r="M550" s="1">
        <v>297.36235294117648</v>
      </c>
      <c r="N550" s="62">
        <v>2.5294117647058822</v>
      </c>
      <c r="O550" s="62">
        <v>2.441860465116279</v>
      </c>
      <c r="P550" s="6">
        <v>2308.8200000000002</v>
      </c>
      <c r="Q550" s="61">
        <v>0.22836270266420847</v>
      </c>
      <c r="R550" s="6">
        <v>1084.21</v>
      </c>
      <c r="S550" s="61">
        <v>0.1072379509253911</v>
      </c>
    </row>
    <row r="551" spans="1:19" x14ac:dyDescent="0.25">
      <c r="A551">
        <v>2023</v>
      </c>
      <c r="B551">
        <v>160574</v>
      </c>
      <c r="C551" t="s">
        <v>451</v>
      </c>
      <c r="D551" t="s">
        <v>434</v>
      </c>
      <c r="E551" t="s">
        <v>526</v>
      </c>
      <c r="F551" t="s">
        <v>434</v>
      </c>
      <c r="G551" t="s">
        <v>15</v>
      </c>
      <c r="H551" t="s">
        <v>16</v>
      </c>
      <c r="I551" s="23">
        <v>23</v>
      </c>
      <c r="J551" s="23">
        <v>45</v>
      </c>
      <c r="K551" s="23">
        <v>132</v>
      </c>
      <c r="L551" s="1">
        <v>6738.9780000000001</v>
      </c>
      <c r="M551" s="1">
        <v>292.99904347826089</v>
      </c>
      <c r="N551" s="62">
        <v>1.9565217391304348</v>
      </c>
      <c r="O551" s="62">
        <v>2.9333333333333331</v>
      </c>
      <c r="P551" s="6">
        <v>949.47799999999995</v>
      </c>
      <c r="Q551" s="61">
        <v>0.14089347079037801</v>
      </c>
      <c r="R551" s="6">
        <v>163.97800000000001</v>
      </c>
      <c r="S551" s="61">
        <v>2.4332769746391814E-2</v>
      </c>
    </row>
    <row r="552" spans="1:19" x14ac:dyDescent="0.25">
      <c r="A552">
        <v>2023</v>
      </c>
      <c r="B552">
        <v>162866</v>
      </c>
      <c r="C552" t="s">
        <v>362</v>
      </c>
      <c r="D552" t="s">
        <v>434</v>
      </c>
      <c r="E552" t="s">
        <v>523</v>
      </c>
      <c r="F552" t="s">
        <v>434</v>
      </c>
      <c r="G552" t="s">
        <v>15</v>
      </c>
      <c r="H552" t="s">
        <v>16</v>
      </c>
      <c r="I552" s="23">
        <v>44</v>
      </c>
      <c r="J552" s="23">
        <v>71</v>
      </c>
      <c r="K552" s="23">
        <v>170</v>
      </c>
      <c r="L552" s="1">
        <v>8635.44</v>
      </c>
      <c r="M552" s="1">
        <v>196.26000000000002</v>
      </c>
      <c r="N552" s="62">
        <v>1.6136363636363635</v>
      </c>
      <c r="O552" s="62">
        <v>2.3943661971830985</v>
      </c>
      <c r="P552" s="6">
        <v>1789.19</v>
      </c>
      <c r="Q552" s="61">
        <v>0.20719152700962545</v>
      </c>
      <c r="R552" s="6">
        <v>303.090000000001</v>
      </c>
      <c r="S552" s="61">
        <v>3.5098385258886748E-2</v>
      </c>
    </row>
    <row r="553" spans="1:19" x14ac:dyDescent="0.25">
      <c r="A553">
        <v>2023</v>
      </c>
      <c r="B553">
        <v>166523</v>
      </c>
      <c r="C553" t="s">
        <v>38</v>
      </c>
      <c r="D553" t="s">
        <v>431</v>
      </c>
      <c r="E553" t="s">
        <v>524</v>
      </c>
      <c r="F553" t="s">
        <v>431</v>
      </c>
      <c r="G553" t="s">
        <v>15</v>
      </c>
      <c r="H553" t="s">
        <v>16</v>
      </c>
      <c r="I553" s="23">
        <v>22</v>
      </c>
      <c r="J553" s="23">
        <v>40</v>
      </c>
      <c r="K553" s="23">
        <v>98</v>
      </c>
      <c r="L553" s="1">
        <v>5724.8159999999998</v>
      </c>
      <c r="M553" s="1">
        <v>260.21890909090911</v>
      </c>
      <c r="N553" s="62">
        <v>1.8181818181818181</v>
      </c>
      <c r="O553" s="62">
        <v>2.4500000000000002</v>
      </c>
      <c r="P553" s="6">
        <v>1155.316</v>
      </c>
      <c r="Q553" s="61">
        <v>0.20180840746672035</v>
      </c>
      <c r="R553" s="6">
        <v>429.31599999999997</v>
      </c>
      <c r="S553" s="61">
        <v>7.4992104549735747E-2</v>
      </c>
    </row>
    <row r="554" spans="1:19" x14ac:dyDescent="0.25">
      <c r="A554">
        <v>2023</v>
      </c>
      <c r="B554">
        <v>167210</v>
      </c>
      <c r="C554" t="s">
        <v>39</v>
      </c>
      <c r="D554" t="s">
        <v>433</v>
      </c>
      <c r="E554" t="s">
        <v>519</v>
      </c>
      <c r="F554" t="s">
        <v>433</v>
      </c>
      <c r="G554" t="s">
        <v>15</v>
      </c>
      <c r="H554" t="s">
        <v>16</v>
      </c>
      <c r="I554" s="23">
        <v>34</v>
      </c>
      <c r="J554" s="23">
        <v>81</v>
      </c>
      <c r="K554" s="23">
        <v>182</v>
      </c>
      <c r="L554" s="1">
        <v>9072.1440000000002</v>
      </c>
      <c r="M554" s="1">
        <v>266.82776470588237</v>
      </c>
      <c r="N554" s="62">
        <v>2.3823529411764706</v>
      </c>
      <c r="O554" s="62">
        <v>2.2469135802469138</v>
      </c>
      <c r="P554" s="6">
        <v>2226.1439999999998</v>
      </c>
      <c r="Q554" s="61">
        <v>0.24538234842833179</v>
      </c>
      <c r="R554" s="6">
        <v>1006.944</v>
      </c>
      <c r="S554" s="61">
        <v>0.11099294720189626</v>
      </c>
    </row>
    <row r="555" spans="1:19" x14ac:dyDescent="0.25">
      <c r="A555">
        <v>2023</v>
      </c>
      <c r="B555">
        <v>167223</v>
      </c>
      <c r="C555" t="s">
        <v>40</v>
      </c>
      <c r="D555" t="s">
        <v>431</v>
      </c>
      <c r="E555" t="s">
        <v>516</v>
      </c>
      <c r="F555" t="s">
        <v>431</v>
      </c>
      <c r="G555" t="s">
        <v>15</v>
      </c>
      <c r="H555" t="s">
        <v>7</v>
      </c>
      <c r="I555" s="23">
        <v>111</v>
      </c>
      <c r="J555" s="23">
        <v>424</v>
      </c>
      <c r="K555" s="23">
        <v>1579</v>
      </c>
      <c r="L555" s="1">
        <v>78367.111199999999</v>
      </c>
      <c r="M555" s="1">
        <v>706.01001081081085</v>
      </c>
      <c r="N555" s="62">
        <v>3.8198198198198199</v>
      </c>
      <c r="O555" s="62">
        <v>3.7240566037735849</v>
      </c>
      <c r="P555" s="6">
        <v>10273.611199999999</v>
      </c>
      <c r="Q555" s="61">
        <v>0.13109595393634976</v>
      </c>
      <c r="R555" s="6">
        <v>6373.3611999999903</v>
      </c>
      <c r="S555" s="61">
        <v>8.1326989120915696E-2</v>
      </c>
    </row>
    <row r="556" spans="1:19" x14ac:dyDescent="0.25">
      <c r="A556">
        <v>2023</v>
      </c>
      <c r="B556">
        <v>167602</v>
      </c>
      <c r="C556" t="s">
        <v>9</v>
      </c>
      <c r="D556" t="s">
        <v>432</v>
      </c>
      <c r="E556" t="s">
        <v>496</v>
      </c>
      <c r="F556" t="s">
        <v>432</v>
      </c>
      <c r="G556" t="s">
        <v>4</v>
      </c>
      <c r="H556" t="s">
        <v>7</v>
      </c>
      <c r="I556" s="23">
        <v>103</v>
      </c>
      <c r="J556" s="23">
        <v>609</v>
      </c>
      <c r="K556" s="23">
        <v>4069</v>
      </c>
      <c r="L556" s="1">
        <v>145547.6722</v>
      </c>
      <c r="M556" s="1">
        <v>1413.0841961165049</v>
      </c>
      <c r="N556" s="62">
        <v>5.9126213592233006</v>
      </c>
      <c r="O556" s="62">
        <v>6.6814449917898191</v>
      </c>
      <c r="P556" s="6">
        <v>-1869.57780000001</v>
      </c>
      <c r="Q556" s="61">
        <v>-1.2845123331350744E-2</v>
      </c>
      <c r="R556" s="6">
        <v>-5346.07780000001</v>
      </c>
      <c r="S556" s="61">
        <v>-3.6730768133851406E-2</v>
      </c>
    </row>
    <row r="557" spans="1:19" x14ac:dyDescent="0.25">
      <c r="A557">
        <v>2023</v>
      </c>
      <c r="B557">
        <v>167602</v>
      </c>
      <c r="C557" t="s">
        <v>9</v>
      </c>
      <c r="D557" t="s">
        <v>433</v>
      </c>
      <c r="E557" t="s">
        <v>502</v>
      </c>
      <c r="F557" t="s">
        <v>432</v>
      </c>
      <c r="G557" t="s">
        <v>4</v>
      </c>
      <c r="H557" t="s">
        <v>16</v>
      </c>
      <c r="I557" s="23">
        <v>50</v>
      </c>
      <c r="J557" s="23">
        <v>83</v>
      </c>
      <c r="K557" s="23">
        <v>278</v>
      </c>
      <c r="L557" s="1">
        <v>13509.7096</v>
      </c>
      <c r="M557" s="1">
        <v>270.19419199999999</v>
      </c>
      <c r="N557" s="62">
        <v>1.66</v>
      </c>
      <c r="O557" s="62">
        <v>3.3493975903614457</v>
      </c>
      <c r="P557" s="6">
        <v>1316.9595999999999</v>
      </c>
      <c r="Q557" s="61">
        <v>9.7482450696053449E-2</v>
      </c>
      <c r="R557" s="6">
        <v>-432.64040000000199</v>
      </c>
      <c r="S557" s="61">
        <v>-3.202440413671083E-2</v>
      </c>
    </row>
    <row r="558" spans="1:19" x14ac:dyDescent="0.25">
      <c r="A558">
        <v>2023</v>
      </c>
      <c r="B558">
        <v>169318</v>
      </c>
      <c r="C558" t="s">
        <v>42</v>
      </c>
      <c r="D558" t="s">
        <v>433</v>
      </c>
      <c r="E558" t="s">
        <v>504</v>
      </c>
      <c r="F558" t="s">
        <v>433</v>
      </c>
      <c r="G558" t="s">
        <v>15</v>
      </c>
      <c r="H558" t="s">
        <v>16</v>
      </c>
      <c r="I558" s="23">
        <v>20</v>
      </c>
      <c r="J558" s="23">
        <v>29</v>
      </c>
      <c r="K558" s="23">
        <v>38</v>
      </c>
      <c r="L558" s="1">
        <v>2226.8960000000002</v>
      </c>
      <c r="M558" s="1">
        <v>111.34480000000001</v>
      </c>
      <c r="N558" s="62">
        <v>1.45</v>
      </c>
      <c r="O558" s="62">
        <v>1.3103448275862069</v>
      </c>
      <c r="P558" s="6">
        <v>507.39600000000002</v>
      </c>
      <c r="Q558" s="61">
        <v>0.22784898800842068</v>
      </c>
      <c r="R558" s="6">
        <v>-187.404</v>
      </c>
      <c r="S558" s="61">
        <v>-8.4154805612835074E-2</v>
      </c>
    </row>
    <row r="559" spans="1:19" x14ac:dyDescent="0.25">
      <c r="A559">
        <v>2023</v>
      </c>
      <c r="B559">
        <v>173044</v>
      </c>
      <c r="C559" t="s">
        <v>43</v>
      </c>
      <c r="D559" t="s">
        <v>434</v>
      </c>
      <c r="E559" t="s">
        <v>523</v>
      </c>
      <c r="F559" t="s">
        <v>434</v>
      </c>
      <c r="G559" t="s">
        <v>15</v>
      </c>
      <c r="H559" t="s">
        <v>16</v>
      </c>
      <c r="I559" s="23">
        <v>28</v>
      </c>
      <c r="J559" s="23">
        <v>69</v>
      </c>
      <c r="K559" s="23">
        <v>186</v>
      </c>
      <c r="L559" s="1">
        <v>8039.3119999999999</v>
      </c>
      <c r="M559" s="1">
        <v>287.11828571428572</v>
      </c>
      <c r="N559" s="62">
        <v>2.4642857142857144</v>
      </c>
      <c r="O559" s="62">
        <v>2.6956521739130435</v>
      </c>
      <c r="P559" s="6">
        <v>1986.8119999999999</v>
      </c>
      <c r="Q559" s="61">
        <v>0.24713706844565803</v>
      </c>
      <c r="R559" s="6">
        <v>1017.112</v>
      </c>
      <c r="S559" s="61">
        <v>0.12651729401719947</v>
      </c>
    </row>
    <row r="560" spans="1:19" x14ac:dyDescent="0.25">
      <c r="A560">
        <v>2023</v>
      </c>
      <c r="B560">
        <v>178150</v>
      </c>
      <c r="C560" t="s">
        <v>44</v>
      </c>
      <c r="D560" t="s">
        <v>434</v>
      </c>
      <c r="E560" t="s">
        <v>523</v>
      </c>
      <c r="F560" t="s">
        <v>434</v>
      </c>
      <c r="G560" t="s">
        <v>15</v>
      </c>
      <c r="H560" t="s">
        <v>16</v>
      </c>
      <c r="I560" s="23">
        <v>22</v>
      </c>
      <c r="J560" s="23">
        <v>52</v>
      </c>
      <c r="K560" s="23">
        <v>124</v>
      </c>
      <c r="L560" s="1">
        <v>5429.4080000000004</v>
      </c>
      <c r="M560" s="1">
        <v>246.79127272727274</v>
      </c>
      <c r="N560" s="62">
        <v>2.3636363636363638</v>
      </c>
      <c r="O560" s="62">
        <v>2.3846153846153846</v>
      </c>
      <c r="P560" s="6">
        <v>1352.4079999999999</v>
      </c>
      <c r="Q560" s="61">
        <v>0.24908940348561018</v>
      </c>
      <c r="R560" s="6">
        <v>591.75800000000004</v>
      </c>
      <c r="S560" s="61">
        <v>0.10899125650531329</v>
      </c>
    </row>
    <row r="561" spans="1:19" x14ac:dyDescent="0.25">
      <c r="A561">
        <v>2023</v>
      </c>
      <c r="B561">
        <v>178362</v>
      </c>
      <c r="C561" t="s">
        <v>45</v>
      </c>
      <c r="D561" t="s">
        <v>432</v>
      </c>
      <c r="E561" t="s">
        <v>497</v>
      </c>
      <c r="F561" t="s">
        <v>432</v>
      </c>
      <c r="G561" t="s">
        <v>15</v>
      </c>
      <c r="H561" t="s">
        <v>5</v>
      </c>
      <c r="I561" s="23">
        <v>247</v>
      </c>
      <c r="J561" s="23">
        <v>310</v>
      </c>
      <c r="K561" s="23">
        <v>1274</v>
      </c>
      <c r="L561" s="1">
        <v>50902.3253999999</v>
      </c>
      <c r="M561" s="1">
        <v>206.0822890688255</v>
      </c>
      <c r="N561" s="62">
        <v>1.2550607287449393</v>
      </c>
      <c r="O561" s="62">
        <v>4.1096774193548384</v>
      </c>
      <c r="P561" s="6">
        <v>5241.8253999999997</v>
      </c>
      <c r="Q561" s="61">
        <v>0.10297811266594925</v>
      </c>
      <c r="R561" s="6">
        <v>-1984.1746000000001</v>
      </c>
      <c r="S561" s="61">
        <v>-3.8980038424727921E-2</v>
      </c>
    </row>
    <row r="562" spans="1:19" x14ac:dyDescent="0.25">
      <c r="A562">
        <v>2023</v>
      </c>
      <c r="B562">
        <v>178828</v>
      </c>
      <c r="C562" t="s">
        <v>49</v>
      </c>
      <c r="D562" t="s">
        <v>431</v>
      </c>
      <c r="E562" t="s">
        <v>524</v>
      </c>
      <c r="F562" t="s">
        <v>431</v>
      </c>
      <c r="G562" t="s">
        <v>15</v>
      </c>
      <c r="H562" t="s">
        <v>16</v>
      </c>
      <c r="I562" s="23">
        <v>15</v>
      </c>
      <c r="J562" s="23">
        <v>42</v>
      </c>
      <c r="K562" s="23">
        <v>118</v>
      </c>
      <c r="L562" s="1">
        <v>5863.8559999999998</v>
      </c>
      <c r="M562" s="1">
        <v>390.9237333333333</v>
      </c>
      <c r="N562" s="62">
        <v>2.8</v>
      </c>
      <c r="O562" s="62">
        <v>2.8095238095238093</v>
      </c>
      <c r="P562" s="6">
        <v>1210.856</v>
      </c>
      <c r="Q562" s="61">
        <v>0.20649483889099596</v>
      </c>
      <c r="R562" s="6">
        <v>699.65599999999995</v>
      </c>
      <c r="S562" s="61">
        <v>0.11931670900513246</v>
      </c>
    </row>
    <row r="563" spans="1:19" x14ac:dyDescent="0.25">
      <c r="A563">
        <v>2023</v>
      </c>
      <c r="B563">
        <v>181012</v>
      </c>
      <c r="C563" t="s">
        <v>51</v>
      </c>
      <c r="D563" t="s">
        <v>432</v>
      </c>
      <c r="E563" t="s">
        <v>510</v>
      </c>
      <c r="F563" t="s">
        <v>432</v>
      </c>
      <c r="G563" t="s">
        <v>15</v>
      </c>
      <c r="H563" t="s">
        <v>5</v>
      </c>
      <c r="I563" s="23">
        <v>48</v>
      </c>
      <c r="J563" s="23">
        <v>164</v>
      </c>
      <c r="K563" s="23">
        <v>564</v>
      </c>
      <c r="L563" s="1">
        <v>32518.6512</v>
      </c>
      <c r="M563" s="1">
        <v>677.47190000000001</v>
      </c>
      <c r="N563" s="62">
        <v>3.4166666666666665</v>
      </c>
      <c r="O563" s="62">
        <v>3.4390243902439024</v>
      </c>
      <c r="P563" s="6">
        <v>11292.6512</v>
      </c>
      <c r="Q563" s="61">
        <v>0.34726690017204648</v>
      </c>
      <c r="R563" s="6">
        <v>9786.1512000000002</v>
      </c>
      <c r="S563" s="61">
        <v>0.30093964044855587</v>
      </c>
    </row>
    <row r="564" spans="1:19" x14ac:dyDescent="0.25">
      <c r="A564">
        <v>2023</v>
      </c>
      <c r="B564">
        <v>185163</v>
      </c>
      <c r="C564" t="s">
        <v>53</v>
      </c>
      <c r="D564" t="s">
        <v>431</v>
      </c>
      <c r="E564" t="s">
        <v>515</v>
      </c>
      <c r="F564" t="s">
        <v>431</v>
      </c>
      <c r="G564" t="s">
        <v>15</v>
      </c>
      <c r="H564" t="s">
        <v>16</v>
      </c>
      <c r="I564" s="23">
        <v>33</v>
      </c>
      <c r="J564" s="23">
        <v>93</v>
      </c>
      <c r="K564" s="23">
        <v>210</v>
      </c>
      <c r="L564" s="1">
        <v>10089.52</v>
      </c>
      <c r="M564" s="1">
        <v>305.74303030303031</v>
      </c>
      <c r="N564" s="62">
        <v>2.8181818181818183</v>
      </c>
      <c r="O564" s="62">
        <v>2.2580645161290325</v>
      </c>
      <c r="P564" s="6">
        <v>2404.52</v>
      </c>
      <c r="Q564" s="61">
        <v>0.23831857214218316</v>
      </c>
      <c r="R564" s="6">
        <v>1280.32</v>
      </c>
      <c r="S564" s="61">
        <v>0.12689602676836956</v>
      </c>
    </row>
    <row r="565" spans="1:19" x14ac:dyDescent="0.25">
      <c r="A565">
        <v>2023</v>
      </c>
      <c r="B565">
        <v>186360</v>
      </c>
      <c r="C565" t="s">
        <v>54</v>
      </c>
      <c r="D565" t="s">
        <v>432</v>
      </c>
      <c r="E565" t="s">
        <v>498</v>
      </c>
      <c r="F565" t="s">
        <v>432</v>
      </c>
      <c r="G565" t="s">
        <v>15</v>
      </c>
      <c r="H565" t="s">
        <v>16</v>
      </c>
      <c r="I565" s="23">
        <v>2</v>
      </c>
      <c r="J565" s="23">
        <v>2</v>
      </c>
      <c r="K565" s="23">
        <v>2</v>
      </c>
      <c r="L565" s="1">
        <v>55.985999999999997</v>
      </c>
      <c r="M565" s="1">
        <v>27.992999999999999</v>
      </c>
      <c r="N565" s="62">
        <v>1</v>
      </c>
      <c r="O565" s="62">
        <v>1</v>
      </c>
      <c r="P565" s="6">
        <v>15.486000000000001</v>
      </c>
      <c r="Q565" s="61">
        <v>0.27660486550208985</v>
      </c>
      <c r="R565" s="6">
        <v>-42.514000000000003</v>
      </c>
      <c r="S565" s="61">
        <v>-0.7593684135319545</v>
      </c>
    </row>
    <row r="566" spans="1:19" x14ac:dyDescent="0.25">
      <c r="A566">
        <v>2023</v>
      </c>
      <c r="B566">
        <v>187782</v>
      </c>
      <c r="C566" t="s">
        <v>382</v>
      </c>
      <c r="D566" t="s">
        <v>435</v>
      </c>
      <c r="E566" t="s">
        <v>521</v>
      </c>
      <c r="F566" t="s">
        <v>435</v>
      </c>
      <c r="G566" t="s">
        <v>15</v>
      </c>
      <c r="H566" t="s">
        <v>16</v>
      </c>
      <c r="I566" s="23">
        <v>17</v>
      </c>
      <c r="J566" s="23">
        <v>49</v>
      </c>
      <c r="K566" s="23">
        <v>133</v>
      </c>
      <c r="L566" s="1">
        <v>5921.7690000000002</v>
      </c>
      <c r="M566" s="1">
        <v>348.33935294117646</v>
      </c>
      <c r="N566" s="62">
        <v>2.8823529411764706</v>
      </c>
      <c r="O566" s="62">
        <v>2.7142857142857144</v>
      </c>
      <c r="P566" s="6">
        <v>918.76900000000001</v>
      </c>
      <c r="Q566" s="61">
        <v>0.15515110434061172</v>
      </c>
      <c r="R566" s="6">
        <v>298.96899999999999</v>
      </c>
      <c r="S566" s="61">
        <v>5.0486434036856216E-2</v>
      </c>
    </row>
    <row r="567" spans="1:19" x14ac:dyDescent="0.25">
      <c r="A567">
        <v>2023</v>
      </c>
      <c r="B567">
        <v>188132</v>
      </c>
      <c r="C567" t="s">
        <v>55</v>
      </c>
      <c r="D567" t="s">
        <v>431</v>
      </c>
      <c r="E567" t="s">
        <v>495</v>
      </c>
      <c r="F567" t="s">
        <v>431</v>
      </c>
      <c r="G567" t="s">
        <v>4</v>
      </c>
      <c r="H567" t="s">
        <v>16</v>
      </c>
      <c r="I567" s="23">
        <v>8</v>
      </c>
      <c r="J567" s="23">
        <v>30</v>
      </c>
      <c r="K567" s="23">
        <v>83</v>
      </c>
      <c r="L567" s="1">
        <v>4452.3</v>
      </c>
      <c r="M567" s="1">
        <v>556.53750000000002</v>
      </c>
      <c r="N567" s="62">
        <v>3.75</v>
      </c>
      <c r="O567" s="62">
        <v>2.7666666666666666</v>
      </c>
      <c r="P567" s="6">
        <v>627.29999999999995</v>
      </c>
      <c r="Q567" s="61">
        <v>0.14089347079037798</v>
      </c>
      <c r="R567" s="6">
        <v>346.3</v>
      </c>
      <c r="S567" s="61">
        <v>7.7780023807919499E-2</v>
      </c>
    </row>
    <row r="568" spans="1:19" x14ac:dyDescent="0.25">
      <c r="A568">
        <v>2023</v>
      </c>
      <c r="B568">
        <v>188132</v>
      </c>
      <c r="C568" t="s">
        <v>55</v>
      </c>
      <c r="D568" t="s">
        <v>432</v>
      </c>
      <c r="E568" t="s">
        <v>500</v>
      </c>
      <c r="F568" t="s">
        <v>431</v>
      </c>
      <c r="G568" t="s">
        <v>4</v>
      </c>
      <c r="H568" t="s">
        <v>16</v>
      </c>
      <c r="I568" s="23">
        <v>3</v>
      </c>
      <c r="J568" s="23">
        <v>3</v>
      </c>
      <c r="K568" s="23">
        <v>15</v>
      </c>
      <c r="L568" s="1">
        <v>249.678</v>
      </c>
      <c r="M568" s="1">
        <v>83.225999999999999</v>
      </c>
      <c r="N568" s="62">
        <v>1</v>
      </c>
      <c r="O568" s="62">
        <v>5</v>
      </c>
      <c r="P568" s="6">
        <v>35.177999999999997</v>
      </c>
      <c r="Q568" s="61">
        <v>0.14089347079037801</v>
      </c>
      <c r="R568" s="6">
        <v>-51.822000000000003</v>
      </c>
      <c r="S568" s="61">
        <v>-0.20755533126667147</v>
      </c>
    </row>
    <row r="569" spans="1:19" x14ac:dyDescent="0.25">
      <c r="A569">
        <v>2023</v>
      </c>
      <c r="B569">
        <v>188132</v>
      </c>
      <c r="C569" t="s">
        <v>55</v>
      </c>
      <c r="D569" t="s">
        <v>435</v>
      </c>
      <c r="E569" t="s">
        <v>521</v>
      </c>
      <c r="F569" t="s">
        <v>431</v>
      </c>
      <c r="G569" t="s">
        <v>4</v>
      </c>
      <c r="H569" t="s">
        <v>5</v>
      </c>
      <c r="I569" s="23">
        <v>129</v>
      </c>
      <c r="J569" s="23">
        <v>277</v>
      </c>
      <c r="K569" s="23">
        <v>1499</v>
      </c>
      <c r="L569" s="1">
        <v>65506.428</v>
      </c>
      <c r="M569" s="1">
        <v>507.80176744186048</v>
      </c>
      <c r="N569" s="62">
        <v>2.1472868217054262</v>
      </c>
      <c r="O569" s="62">
        <v>5.4115523465703967</v>
      </c>
      <c r="P569" s="6">
        <v>9229.4279999999999</v>
      </c>
      <c r="Q569" s="61">
        <v>0.14089347079037801</v>
      </c>
      <c r="R569" s="6">
        <v>4642.3879999999899</v>
      </c>
      <c r="S569" s="61">
        <v>7.0869197752623445E-2</v>
      </c>
    </row>
    <row r="570" spans="1:19" x14ac:dyDescent="0.25">
      <c r="A570">
        <v>2023</v>
      </c>
      <c r="B570">
        <v>190859</v>
      </c>
      <c r="C570" t="s">
        <v>23</v>
      </c>
      <c r="D570" t="s">
        <v>434</v>
      </c>
      <c r="E570" t="s">
        <v>513</v>
      </c>
      <c r="F570" t="s">
        <v>434</v>
      </c>
      <c r="G570" t="s">
        <v>15</v>
      </c>
      <c r="H570" t="s">
        <v>10</v>
      </c>
      <c r="I570" s="23">
        <v>246</v>
      </c>
      <c r="J570" s="23">
        <v>717</v>
      </c>
      <c r="K570" s="23">
        <v>3932</v>
      </c>
      <c r="L570" s="1">
        <v>168336.29519999999</v>
      </c>
      <c r="M570" s="1">
        <v>684.29388292682927</v>
      </c>
      <c r="N570" s="62">
        <v>2.9146341463414633</v>
      </c>
      <c r="O570" s="62">
        <v>5.4839609483960947</v>
      </c>
      <c r="P570" s="6">
        <v>10363.0452</v>
      </c>
      <c r="Q570" s="61">
        <v>6.1561561561561569E-2</v>
      </c>
      <c r="R570" s="6">
        <v>1710.59519999998</v>
      </c>
      <c r="S570" s="61">
        <v>1.0161772884259009E-2</v>
      </c>
    </row>
    <row r="571" spans="1:19" x14ac:dyDescent="0.25">
      <c r="A571">
        <v>2023</v>
      </c>
      <c r="B571">
        <v>192425</v>
      </c>
      <c r="C571" t="s">
        <v>56</v>
      </c>
      <c r="D571" t="s">
        <v>434</v>
      </c>
      <c r="E571" t="s">
        <v>522</v>
      </c>
      <c r="F571" t="s">
        <v>434</v>
      </c>
      <c r="G571" t="s">
        <v>15</v>
      </c>
      <c r="H571" t="s">
        <v>16</v>
      </c>
      <c r="I571" s="23">
        <v>18</v>
      </c>
      <c r="J571" s="23">
        <v>37</v>
      </c>
      <c r="K571" s="23">
        <v>99</v>
      </c>
      <c r="L571" s="1">
        <v>4953.6080000000002</v>
      </c>
      <c r="M571" s="1">
        <v>275.20044444444443</v>
      </c>
      <c r="N571" s="62">
        <v>2.0555555555555554</v>
      </c>
      <c r="O571" s="62">
        <v>2.6756756756756759</v>
      </c>
      <c r="P571" s="6">
        <v>1205.6079999999999</v>
      </c>
      <c r="Q571" s="61">
        <v>0.2433797749034643</v>
      </c>
      <c r="R571" s="6">
        <v>588.90800000000002</v>
      </c>
      <c r="S571" s="61">
        <v>0.11888465942399963</v>
      </c>
    </row>
    <row r="572" spans="1:19" x14ac:dyDescent="0.25">
      <c r="A572">
        <v>2023</v>
      </c>
      <c r="B572">
        <v>193040</v>
      </c>
      <c r="C572" t="s">
        <v>394</v>
      </c>
      <c r="D572" t="s">
        <v>432</v>
      </c>
      <c r="E572" t="s">
        <v>500</v>
      </c>
      <c r="F572" t="s">
        <v>432</v>
      </c>
      <c r="G572" t="s">
        <v>15</v>
      </c>
      <c r="H572" t="s">
        <v>5</v>
      </c>
      <c r="I572" s="23">
        <v>56</v>
      </c>
      <c r="J572" s="23">
        <v>212</v>
      </c>
      <c r="K572" s="23">
        <v>863</v>
      </c>
      <c r="L572" s="1">
        <v>35234.052000000003</v>
      </c>
      <c r="M572" s="1">
        <v>629.17950000000008</v>
      </c>
      <c r="N572" s="62">
        <v>3.7857142857142856</v>
      </c>
      <c r="O572" s="62">
        <v>4.0707547169811322</v>
      </c>
      <c r="P572" s="6">
        <v>4086.5520000000001</v>
      </c>
      <c r="Q572" s="61">
        <v>0.11598302687411598</v>
      </c>
      <c r="R572" s="6">
        <v>2310.5520000000001</v>
      </c>
      <c r="S572" s="61">
        <v>6.5577243287260861E-2</v>
      </c>
    </row>
    <row r="573" spans="1:19" x14ac:dyDescent="0.25">
      <c r="A573">
        <v>2023</v>
      </c>
      <c r="B573">
        <v>196519</v>
      </c>
      <c r="C573" t="s">
        <v>285</v>
      </c>
      <c r="D573" t="s">
        <v>431</v>
      </c>
      <c r="E573" t="s">
        <v>535</v>
      </c>
      <c r="F573" t="s">
        <v>431</v>
      </c>
      <c r="G573" t="s">
        <v>4</v>
      </c>
      <c r="H573" t="s">
        <v>7</v>
      </c>
      <c r="I573" s="23">
        <v>230</v>
      </c>
      <c r="J573" s="23">
        <v>640</v>
      </c>
      <c r="K573" s="23">
        <v>2493</v>
      </c>
      <c r="L573" s="1">
        <v>117630.3772</v>
      </c>
      <c r="M573" s="1">
        <v>511.43642260869564</v>
      </c>
      <c r="N573" s="62">
        <v>2.7826086956521738</v>
      </c>
      <c r="O573" s="62">
        <v>3.8953125000000002</v>
      </c>
      <c r="P573" s="6">
        <v>13643.127200000001</v>
      </c>
      <c r="Q573" s="61">
        <v>0.11598302687411599</v>
      </c>
      <c r="R573" s="6">
        <v>5816.8271999999997</v>
      </c>
      <c r="S573" s="61">
        <v>4.9450042909494299E-2</v>
      </c>
    </row>
    <row r="574" spans="1:19" x14ac:dyDescent="0.25">
      <c r="A574">
        <v>2023</v>
      </c>
      <c r="B574">
        <v>196519</v>
      </c>
      <c r="C574" t="s">
        <v>285</v>
      </c>
      <c r="D574" t="s">
        <v>432</v>
      </c>
      <c r="E574" t="s">
        <v>498</v>
      </c>
      <c r="F574" t="s">
        <v>431</v>
      </c>
      <c r="G574" t="s">
        <v>4</v>
      </c>
      <c r="H574" t="s">
        <v>16</v>
      </c>
      <c r="I574" s="23">
        <v>7</v>
      </c>
      <c r="J574" s="23">
        <v>7</v>
      </c>
      <c r="K574" s="23">
        <v>20</v>
      </c>
      <c r="L574" s="1">
        <v>847.26880000000006</v>
      </c>
      <c r="M574" s="1">
        <v>121.03840000000001</v>
      </c>
      <c r="N574" s="62">
        <v>1</v>
      </c>
      <c r="O574" s="62">
        <v>2.8571428571428572</v>
      </c>
      <c r="P574" s="6">
        <v>98.268799999999999</v>
      </c>
      <c r="Q574" s="61">
        <v>0.11598302687411598</v>
      </c>
      <c r="R574" s="6">
        <v>-104.7312</v>
      </c>
      <c r="S574" s="61">
        <v>-0.12361035836560959</v>
      </c>
    </row>
    <row r="575" spans="1:19" x14ac:dyDescent="0.25">
      <c r="A575">
        <v>2023</v>
      </c>
      <c r="B575">
        <v>202854</v>
      </c>
      <c r="C575" t="s">
        <v>57</v>
      </c>
      <c r="D575" t="s">
        <v>431</v>
      </c>
      <c r="E575" t="s">
        <v>501</v>
      </c>
      <c r="F575" t="s">
        <v>431</v>
      </c>
      <c r="G575" t="s">
        <v>15</v>
      </c>
      <c r="H575" t="s">
        <v>5</v>
      </c>
      <c r="I575" s="23">
        <v>87</v>
      </c>
      <c r="J575" s="23">
        <v>271</v>
      </c>
      <c r="K575" s="23">
        <v>1160</v>
      </c>
      <c r="L575" s="1">
        <v>43684.480000000003</v>
      </c>
      <c r="M575" s="1">
        <v>502.12045977011496</v>
      </c>
      <c r="N575" s="62">
        <v>3.1149425287356323</v>
      </c>
      <c r="O575" s="62">
        <v>4.280442804428044</v>
      </c>
      <c r="P575" s="6">
        <v>5925.23</v>
      </c>
      <c r="Q575" s="61">
        <v>0.13563695848044888</v>
      </c>
      <c r="R575" s="6">
        <v>2936.1799999999898</v>
      </c>
      <c r="S575" s="61">
        <v>6.7213344418887197E-2</v>
      </c>
    </row>
    <row r="576" spans="1:19" x14ac:dyDescent="0.25">
      <c r="A576">
        <v>2023</v>
      </c>
      <c r="B576">
        <v>203761</v>
      </c>
      <c r="C576" t="s">
        <v>58</v>
      </c>
      <c r="D576" t="s">
        <v>433</v>
      </c>
      <c r="E576" t="s">
        <v>502</v>
      </c>
      <c r="F576" t="s">
        <v>433</v>
      </c>
      <c r="G576" t="s">
        <v>15</v>
      </c>
      <c r="H576" t="s">
        <v>5</v>
      </c>
      <c r="I576" s="23">
        <v>91</v>
      </c>
      <c r="J576" s="23">
        <v>253</v>
      </c>
      <c r="K576" s="23">
        <v>763</v>
      </c>
      <c r="L576" s="1">
        <v>36612.455999999998</v>
      </c>
      <c r="M576" s="1">
        <v>402.33468131868131</v>
      </c>
      <c r="N576" s="62">
        <v>2.7802197802197801</v>
      </c>
      <c r="O576" s="62">
        <v>3.0158102766798418</v>
      </c>
      <c r="P576" s="6">
        <v>5158.4560000000001</v>
      </c>
      <c r="Q576" s="61">
        <v>0.14089347079037801</v>
      </c>
      <c r="R576" s="6">
        <v>1853.7460000000001</v>
      </c>
      <c r="S576" s="61">
        <v>5.0631566481090483E-2</v>
      </c>
    </row>
    <row r="577" spans="1:19" x14ac:dyDescent="0.25">
      <c r="A577">
        <v>2023</v>
      </c>
      <c r="B577">
        <v>205478</v>
      </c>
      <c r="C577" t="s">
        <v>13</v>
      </c>
      <c r="D577" t="s">
        <v>431</v>
      </c>
      <c r="E577" t="s">
        <v>535</v>
      </c>
      <c r="F577" t="s">
        <v>432</v>
      </c>
      <c r="G577" t="s">
        <v>4</v>
      </c>
      <c r="H577" t="s">
        <v>10</v>
      </c>
      <c r="I577" s="23">
        <v>235</v>
      </c>
      <c r="J577" s="23">
        <v>695</v>
      </c>
      <c r="K577" s="23">
        <v>4021</v>
      </c>
      <c r="L577" s="1">
        <v>164986.54500000001</v>
      </c>
      <c r="M577" s="1">
        <v>702.0704042553192</v>
      </c>
      <c r="N577" s="62">
        <v>2.9574468085106385</v>
      </c>
      <c r="O577" s="62">
        <v>5.7856115107913668</v>
      </c>
      <c r="P577" s="6">
        <v>14780.295</v>
      </c>
      <c r="Q577" s="61">
        <v>8.9584850691915505E-2</v>
      </c>
      <c r="R577" s="6">
        <v>6741.2449999999999</v>
      </c>
      <c r="S577" s="61">
        <v>4.0859362198293198E-2</v>
      </c>
    </row>
    <row r="578" spans="1:19" x14ac:dyDescent="0.25">
      <c r="A578">
        <v>2023</v>
      </c>
      <c r="B578">
        <v>205478</v>
      </c>
      <c r="C578" t="s">
        <v>13</v>
      </c>
      <c r="D578" t="s">
        <v>430</v>
      </c>
      <c r="E578" t="s">
        <v>492</v>
      </c>
      <c r="F578" t="s">
        <v>432</v>
      </c>
      <c r="G578" t="s">
        <v>4</v>
      </c>
      <c r="H578" t="s">
        <v>10</v>
      </c>
      <c r="I578" s="23">
        <v>246</v>
      </c>
      <c r="J578" s="23">
        <v>724</v>
      </c>
      <c r="K578" s="23">
        <v>4935</v>
      </c>
      <c r="L578" s="1">
        <v>195037.39600000001</v>
      </c>
      <c r="M578" s="1">
        <v>792.83494308943091</v>
      </c>
      <c r="N578" s="62">
        <v>2.9430894308943087</v>
      </c>
      <c r="O578" s="62">
        <v>6.8162983425414367</v>
      </c>
      <c r="P578" s="6">
        <v>17472.396000000001</v>
      </c>
      <c r="Q578" s="61">
        <v>8.9584850691915519E-2</v>
      </c>
      <c r="R578" s="6">
        <v>9058.7960000000094</v>
      </c>
      <c r="S578" s="61">
        <v>4.6446456863072604E-2</v>
      </c>
    </row>
    <row r="579" spans="1:19" x14ac:dyDescent="0.25">
      <c r="A579">
        <v>2023</v>
      </c>
      <c r="B579">
        <v>205478</v>
      </c>
      <c r="C579" t="s">
        <v>13</v>
      </c>
      <c r="D579" t="s">
        <v>432</v>
      </c>
      <c r="E579" t="s">
        <v>494</v>
      </c>
      <c r="F579" t="s">
        <v>432</v>
      </c>
      <c r="G579" t="s">
        <v>4</v>
      </c>
      <c r="H579" t="s">
        <v>10</v>
      </c>
      <c r="I579" s="23">
        <v>248</v>
      </c>
      <c r="J579" s="23">
        <v>730</v>
      </c>
      <c r="K579" s="23">
        <v>5607</v>
      </c>
      <c r="L579" s="1">
        <v>233255.67480000001</v>
      </c>
      <c r="M579" s="1">
        <v>940.54707580645163</v>
      </c>
      <c r="N579" s="62">
        <v>2.943548387096774</v>
      </c>
      <c r="O579" s="62">
        <v>7.6808219178082195</v>
      </c>
      <c r="P579" s="6">
        <v>20896.174800000001</v>
      </c>
      <c r="Q579" s="61">
        <v>8.9584850691915519E-2</v>
      </c>
      <c r="R579" s="6">
        <v>13232.674800000001</v>
      </c>
      <c r="S579" s="61">
        <v>5.6730344551514426E-2</v>
      </c>
    </row>
    <row r="580" spans="1:19" x14ac:dyDescent="0.25">
      <c r="A580">
        <v>2023</v>
      </c>
      <c r="B580">
        <v>206200</v>
      </c>
      <c r="C580" t="s">
        <v>367</v>
      </c>
      <c r="D580" t="s">
        <v>430</v>
      </c>
      <c r="E580" t="s">
        <v>507</v>
      </c>
      <c r="F580" t="s">
        <v>430</v>
      </c>
      <c r="G580" t="s">
        <v>15</v>
      </c>
      <c r="H580" t="s">
        <v>10</v>
      </c>
      <c r="I580" s="23">
        <v>144</v>
      </c>
      <c r="J580" s="23">
        <v>1009</v>
      </c>
      <c r="K580" s="23">
        <v>4785</v>
      </c>
      <c r="L580" s="1">
        <v>162393.69</v>
      </c>
      <c r="M580" s="1">
        <v>1127.7339583333332</v>
      </c>
      <c r="N580" s="62">
        <v>7.0069444444444446</v>
      </c>
      <c r="O580" s="62">
        <v>4.7423191278493562</v>
      </c>
      <c r="P580" s="6">
        <v>-6462.5600000000204</v>
      </c>
      <c r="Q580" s="61">
        <v>-3.9795634916603102E-2</v>
      </c>
      <c r="R580" s="6">
        <v>-11990.26</v>
      </c>
      <c r="S580" s="61">
        <v>-7.3834519062902018E-2</v>
      </c>
    </row>
    <row r="581" spans="1:19" x14ac:dyDescent="0.25">
      <c r="A581">
        <v>2023</v>
      </c>
      <c r="B581">
        <v>206748</v>
      </c>
      <c r="C581" t="s">
        <v>59</v>
      </c>
      <c r="D581" t="s">
        <v>433</v>
      </c>
      <c r="E581" t="s">
        <v>504</v>
      </c>
      <c r="F581" t="s">
        <v>433</v>
      </c>
      <c r="G581" t="s">
        <v>15</v>
      </c>
      <c r="H581" t="s">
        <v>16</v>
      </c>
      <c r="I581" s="23">
        <v>24</v>
      </c>
      <c r="J581" s="23">
        <v>42</v>
      </c>
      <c r="K581" s="23">
        <v>147</v>
      </c>
      <c r="L581" s="1">
        <v>7402.0240000000003</v>
      </c>
      <c r="M581" s="1">
        <v>308.41766666666666</v>
      </c>
      <c r="N581" s="62">
        <v>1.75</v>
      </c>
      <c r="O581" s="62">
        <v>3.5</v>
      </c>
      <c r="P581" s="6">
        <v>1424.7739999999999</v>
      </c>
      <c r="Q581" s="61">
        <v>0.19248437994797096</v>
      </c>
      <c r="R581" s="6">
        <v>582.373999999999</v>
      </c>
      <c r="S581" s="61">
        <v>7.8677669783291562E-2</v>
      </c>
    </row>
    <row r="582" spans="1:19" x14ac:dyDescent="0.25">
      <c r="A582">
        <v>2023</v>
      </c>
      <c r="B582">
        <v>209666</v>
      </c>
      <c r="C582" t="s">
        <v>61</v>
      </c>
      <c r="D582" t="s">
        <v>433</v>
      </c>
      <c r="E582" t="s">
        <v>519</v>
      </c>
      <c r="F582" t="s">
        <v>433</v>
      </c>
      <c r="G582" t="s">
        <v>15</v>
      </c>
      <c r="H582" t="s">
        <v>16</v>
      </c>
      <c r="I582" s="23">
        <v>36</v>
      </c>
      <c r="J582" s="23">
        <v>84</v>
      </c>
      <c r="K582" s="23">
        <v>183</v>
      </c>
      <c r="L582" s="1">
        <v>9462.5360000000001</v>
      </c>
      <c r="M582" s="1">
        <v>262.8482222222222</v>
      </c>
      <c r="N582" s="62">
        <v>2.3333333333333335</v>
      </c>
      <c r="O582" s="62">
        <v>2.1785714285714284</v>
      </c>
      <c r="P582" s="6">
        <v>2431.2860000000001</v>
      </c>
      <c r="Q582" s="61">
        <v>0.25693809777843912</v>
      </c>
      <c r="R582" s="6">
        <v>1143.7460000000001</v>
      </c>
      <c r="S582" s="61">
        <v>0.12087098004171398</v>
      </c>
    </row>
    <row r="583" spans="1:19" x14ac:dyDescent="0.25">
      <c r="A583">
        <v>2023</v>
      </c>
      <c r="B583">
        <v>213016</v>
      </c>
      <c r="C583" t="s">
        <v>62</v>
      </c>
      <c r="D583" t="s">
        <v>434</v>
      </c>
      <c r="E583" t="s">
        <v>522</v>
      </c>
      <c r="F583" t="s">
        <v>434</v>
      </c>
      <c r="G583" t="s">
        <v>15</v>
      </c>
      <c r="H583" t="s">
        <v>16</v>
      </c>
      <c r="I583" s="23">
        <v>30</v>
      </c>
      <c r="J583" s="23">
        <v>41</v>
      </c>
      <c r="K583" s="23">
        <v>90</v>
      </c>
      <c r="L583" s="1">
        <v>4295.28</v>
      </c>
      <c r="M583" s="1">
        <v>143.17599999999999</v>
      </c>
      <c r="N583" s="62">
        <v>1.3666666666666667</v>
      </c>
      <c r="O583" s="62">
        <v>2.1951219512195124</v>
      </c>
      <c r="P583" s="6">
        <v>1058.78</v>
      </c>
      <c r="Q583" s="61">
        <v>0.24649848205472055</v>
      </c>
      <c r="R583" s="6">
        <v>53.68</v>
      </c>
      <c r="S583" s="61">
        <v>1.2497439049375128E-2</v>
      </c>
    </row>
    <row r="584" spans="1:19" x14ac:dyDescent="0.25">
      <c r="A584">
        <v>2023</v>
      </c>
      <c r="B584">
        <v>214228</v>
      </c>
      <c r="C584" t="s">
        <v>453</v>
      </c>
      <c r="D584" t="s">
        <v>431</v>
      </c>
      <c r="E584" t="s">
        <v>527</v>
      </c>
      <c r="F584" t="s">
        <v>431</v>
      </c>
      <c r="G584" t="s">
        <v>15</v>
      </c>
      <c r="H584" t="s">
        <v>16</v>
      </c>
      <c r="I584" s="23">
        <v>14</v>
      </c>
      <c r="J584" s="23">
        <v>30</v>
      </c>
      <c r="K584" s="23">
        <v>93</v>
      </c>
      <c r="L584" s="1">
        <v>2525.6559999999999</v>
      </c>
      <c r="M584" s="1">
        <v>180.404</v>
      </c>
      <c r="N584" s="62">
        <v>2.1428571428571428</v>
      </c>
      <c r="O584" s="62">
        <v>3.1</v>
      </c>
      <c r="P584" s="6">
        <v>661.15599999999995</v>
      </c>
      <c r="Q584" s="61">
        <v>0.26177595048573515</v>
      </c>
      <c r="R584" s="6">
        <v>194.15600000000001</v>
      </c>
      <c r="S584" s="61">
        <v>7.6873493460708819E-2</v>
      </c>
    </row>
    <row r="585" spans="1:19" x14ac:dyDescent="0.25">
      <c r="A585">
        <v>2023</v>
      </c>
      <c r="B585">
        <v>219128</v>
      </c>
      <c r="C585" t="s">
        <v>63</v>
      </c>
      <c r="D585" t="s">
        <v>432</v>
      </c>
      <c r="E585" t="s">
        <v>498</v>
      </c>
      <c r="F585" t="s">
        <v>432</v>
      </c>
      <c r="G585" t="s">
        <v>15</v>
      </c>
      <c r="H585" t="s">
        <v>16</v>
      </c>
      <c r="I585" s="23">
        <v>47</v>
      </c>
      <c r="J585" s="23">
        <v>74</v>
      </c>
      <c r="K585" s="23">
        <v>216</v>
      </c>
      <c r="L585" s="1">
        <v>13204.672</v>
      </c>
      <c r="M585" s="1">
        <v>280.95046808510637</v>
      </c>
      <c r="N585" s="62">
        <v>1.574468085106383</v>
      </c>
      <c r="O585" s="62">
        <v>2.9189189189189189</v>
      </c>
      <c r="P585" s="6">
        <v>3025.922</v>
      </c>
      <c r="Q585" s="61">
        <v>0.22915540802528075</v>
      </c>
      <c r="R585" s="6">
        <v>1635.922</v>
      </c>
      <c r="S585" s="61">
        <v>0.1238896354260068</v>
      </c>
    </row>
    <row r="586" spans="1:19" x14ac:dyDescent="0.25">
      <c r="A586">
        <v>2023</v>
      </c>
      <c r="B586">
        <v>221841</v>
      </c>
      <c r="C586" t="s">
        <v>64</v>
      </c>
      <c r="D586" t="s">
        <v>434</v>
      </c>
      <c r="E586" t="s">
        <v>499</v>
      </c>
      <c r="F586" t="s">
        <v>434</v>
      </c>
      <c r="G586" t="s">
        <v>15</v>
      </c>
      <c r="H586" t="s">
        <v>5</v>
      </c>
      <c r="I586" s="23">
        <v>127</v>
      </c>
      <c r="J586" s="23">
        <v>363</v>
      </c>
      <c r="K586" s="23">
        <v>1292</v>
      </c>
      <c r="L586" s="1">
        <v>60769.239000000001</v>
      </c>
      <c r="M586" s="1">
        <v>478.49794488188979</v>
      </c>
      <c r="N586" s="62">
        <v>2.8582677165354329</v>
      </c>
      <c r="O586" s="62">
        <v>3.559228650137741</v>
      </c>
      <c r="P586" s="6">
        <v>8561.9889999999996</v>
      </c>
      <c r="Q586" s="61">
        <v>0.14089347079037801</v>
      </c>
      <c r="R586" s="6">
        <v>4102.5389999999898</v>
      </c>
      <c r="S586" s="61">
        <v>6.7510126299261203E-2</v>
      </c>
    </row>
    <row r="587" spans="1:19" x14ac:dyDescent="0.25">
      <c r="A587">
        <v>2023</v>
      </c>
      <c r="B587">
        <v>223205</v>
      </c>
      <c r="C587" t="s">
        <v>65</v>
      </c>
      <c r="D587" t="s">
        <v>433</v>
      </c>
      <c r="E587" t="s">
        <v>504</v>
      </c>
      <c r="F587" t="s">
        <v>433</v>
      </c>
      <c r="G587" t="s">
        <v>15</v>
      </c>
      <c r="H587" t="s">
        <v>16</v>
      </c>
      <c r="I587" s="23">
        <v>8</v>
      </c>
      <c r="J587" s="23">
        <v>14</v>
      </c>
      <c r="K587" s="23">
        <v>14</v>
      </c>
      <c r="L587" s="1">
        <v>687.08799999999997</v>
      </c>
      <c r="M587" s="1">
        <v>85.885999999999996</v>
      </c>
      <c r="N587" s="62">
        <v>1.75</v>
      </c>
      <c r="O587" s="62">
        <v>1</v>
      </c>
      <c r="P587" s="6">
        <v>166.33799999999999</v>
      </c>
      <c r="Q587" s="61">
        <v>0.24209126050811541</v>
      </c>
      <c r="R587" s="6">
        <v>-114.462</v>
      </c>
      <c r="S587" s="61">
        <v>-0.16659001467060988</v>
      </c>
    </row>
    <row r="588" spans="1:19" x14ac:dyDescent="0.25">
      <c r="A588">
        <v>2023</v>
      </c>
      <c r="B588">
        <v>228068</v>
      </c>
      <c r="C588" t="s">
        <v>66</v>
      </c>
      <c r="D588" t="s">
        <v>435</v>
      </c>
      <c r="E588" t="s">
        <v>505</v>
      </c>
      <c r="F588" t="s">
        <v>435</v>
      </c>
      <c r="G588" t="s">
        <v>15</v>
      </c>
      <c r="H588" t="s">
        <v>5</v>
      </c>
      <c r="I588" s="23">
        <v>70</v>
      </c>
      <c r="J588" s="23">
        <v>155</v>
      </c>
      <c r="K588" s="23">
        <v>364</v>
      </c>
      <c r="L588" s="1">
        <v>16663.052</v>
      </c>
      <c r="M588" s="1">
        <v>238.0436</v>
      </c>
      <c r="N588" s="62">
        <v>2.2142857142857144</v>
      </c>
      <c r="O588" s="62">
        <v>2.3483870967741933</v>
      </c>
      <c r="P588" s="6">
        <v>2364.3020000000001</v>
      </c>
      <c r="Q588" s="61">
        <v>0.14188889286308415</v>
      </c>
      <c r="R588" s="6">
        <v>-131.108000000001</v>
      </c>
      <c r="S588" s="61">
        <v>-7.8681864522778307E-3</v>
      </c>
    </row>
    <row r="589" spans="1:19" x14ac:dyDescent="0.25">
      <c r="A589">
        <v>2023</v>
      </c>
      <c r="B589">
        <v>230574</v>
      </c>
      <c r="C589" t="s">
        <v>67</v>
      </c>
      <c r="D589" t="s">
        <v>435</v>
      </c>
      <c r="E589" t="s">
        <v>525</v>
      </c>
      <c r="F589" t="s">
        <v>435</v>
      </c>
      <c r="G589" t="s">
        <v>15</v>
      </c>
      <c r="H589" t="s">
        <v>16</v>
      </c>
      <c r="I589" s="23">
        <v>23</v>
      </c>
      <c r="J589" s="23">
        <v>32</v>
      </c>
      <c r="K589" s="23">
        <v>59</v>
      </c>
      <c r="L589" s="1">
        <v>3553.1280000000002</v>
      </c>
      <c r="M589" s="1">
        <v>154.48382608695653</v>
      </c>
      <c r="N589" s="62">
        <v>1.3913043478260869</v>
      </c>
      <c r="O589" s="62">
        <v>1.84375</v>
      </c>
      <c r="P589" s="6">
        <v>826.62800000000004</v>
      </c>
      <c r="Q589" s="61">
        <v>0.23264796539837573</v>
      </c>
      <c r="R589" s="6">
        <v>29.228000000000101</v>
      </c>
      <c r="S589" s="61">
        <v>8.2259912955570703E-3</v>
      </c>
    </row>
    <row r="590" spans="1:19" x14ac:dyDescent="0.25">
      <c r="A590">
        <v>2023</v>
      </c>
      <c r="B590">
        <v>234303</v>
      </c>
      <c r="C590" t="s">
        <v>68</v>
      </c>
      <c r="D590" t="s">
        <v>433</v>
      </c>
      <c r="E590" t="s">
        <v>519</v>
      </c>
      <c r="F590" t="s">
        <v>433</v>
      </c>
      <c r="G590" t="s">
        <v>15</v>
      </c>
      <c r="H590" t="s">
        <v>16</v>
      </c>
      <c r="I590" s="23">
        <v>3</v>
      </c>
      <c r="J590" s="23">
        <v>12</v>
      </c>
      <c r="K590" s="23">
        <v>29</v>
      </c>
      <c r="L590" s="1">
        <v>1790.1679999999999</v>
      </c>
      <c r="M590" s="1">
        <v>596.72266666666667</v>
      </c>
      <c r="N590" s="62">
        <v>4</v>
      </c>
      <c r="O590" s="62">
        <v>2.4166666666666665</v>
      </c>
      <c r="P590" s="6">
        <v>352.66800000000001</v>
      </c>
      <c r="Q590" s="61">
        <v>0.19700273940769805</v>
      </c>
      <c r="R590" s="6">
        <v>239.268</v>
      </c>
      <c r="S590" s="61">
        <v>0.1336567294242775</v>
      </c>
    </row>
    <row r="591" spans="1:19" x14ac:dyDescent="0.25">
      <c r="A591">
        <v>2023</v>
      </c>
      <c r="B591">
        <v>235115</v>
      </c>
      <c r="C591" t="s">
        <v>69</v>
      </c>
      <c r="D591" t="s">
        <v>432</v>
      </c>
      <c r="E591" t="s">
        <v>498</v>
      </c>
      <c r="F591" t="s">
        <v>432</v>
      </c>
      <c r="G591" t="s">
        <v>15</v>
      </c>
      <c r="H591" t="s">
        <v>16</v>
      </c>
      <c r="I591" s="23">
        <v>6</v>
      </c>
      <c r="J591" s="23">
        <v>8</v>
      </c>
      <c r="K591" s="23">
        <v>26</v>
      </c>
      <c r="L591" s="1">
        <v>1303.7919999999999</v>
      </c>
      <c r="M591" s="1">
        <v>217.29866666666666</v>
      </c>
      <c r="N591" s="62">
        <v>1.3333333333333333</v>
      </c>
      <c r="O591" s="62">
        <v>3.25</v>
      </c>
      <c r="P591" s="6">
        <v>111.292</v>
      </c>
      <c r="Q591" s="61">
        <v>8.5360241510915855E-2</v>
      </c>
      <c r="R591" s="6">
        <v>-64.707999999999899</v>
      </c>
      <c r="S591" s="61">
        <v>-4.9630615926466726E-2</v>
      </c>
    </row>
    <row r="592" spans="1:19" x14ac:dyDescent="0.25">
      <c r="A592">
        <v>2023</v>
      </c>
      <c r="B592">
        <v>235689</v>
      </c>
      <c r="C592" t="s">
        <v>70</v>
      </c>
      <c r="D592" t="s">
        <v>431</v>
      </c>
      <c r="E592" t="s">
        <v>515</v>
      </c>
      <c r="F592" t="s">
        <v>431</v>
      </c>
      <c r="G592" t="s">
        <v>15</v>
      </c>
      <c r="H592" t="s">
        <v>16</v>
      </c>
      <c r="I592" s="23">
        <v>4</v>
      </c>
      <c r="J592" s="23">
        <v>8</v>
      </c>
      <c r="K592" s="23">
        <v>8</v>
      </c>
      <c r="L592" s="1">
        <v>407.13600000000002</v>
      </c>
      <c r="M592" s="1">
        <v>101.78400000000001</v>
      </c>
      <c r="N592" s="62">
        <v>2</v>
      </c>
      <c r="O592" s="62">
        <v>1</v>
      </c>
      <c r="P592" s="6">
        <v>63.136000000000003</v>
      </c>
      <c r="Q592" s="61">
        <v>0.15507348895700698</v>
      </c>
      <c r="R592" s="6">
        <v>-69.664000000000001</v>
      </c>
      <c r="S592" s="61">
        <v>-0.17110744321307866</v>
      </c>
    </row>
    <row r="593" spans="1:19" x14ac:dyDescent="0.25">
      <c r="A593">
        <v>2023</v>
      </c>
      <c r="B593">
        <v>235971</v>
      </c>
      <c r="C593" t="s">
        <v>72</v>
      </c>
      <c r="D593" t="s">
        <v>430</v>
      </c>
      <c r="E593" t="s">
        <v>518</v>
      </c>
      <c r="F593" t="s">
        <v>430</v>
      </c>
      <c r="G593" t="s">
        <v>15</v>
      </c>
      <c r="H593" t="s">
        <v>16</v>
      </c>
      <c r="I593" s="23">
        <v>21</v>
      </c>
      <c r="J593" s="23">
        <v>33</v>
      </c>
      <c r="K593" s="23">
        <v>69</v>
      </c>
      <c r="L593" s="1">
        <v>3029.848</v>
      </c>
      <c r="M593" s="1">
        <v>144.2784761904762</v>
      </c>
      <c r="N593" s="62">
        <v>1.5714285714285714</v>
      </c>
      <c r="O593" s="62">
        <v>2.0909090909090908</v>
      </c>
      <c r="P593" s="6">
        <v>800.59799999999996</v>
      </c>
      <c r="Q593" s="61">
        <v>0.26423701783059744</v>
      </c>
      <c r="R593" s="6">
        <v>113.298</v>
      </c>
      <c r="S593" s="61">
        <v>3.7393955076294255E-2</v>
      </c>
    </row>
    <row r="594" spans="1:19" x14ac:dyDescent="0.25">
      <c r="A594">
        <v>2023</v>
      </c>
      <c r="B594">
        <v>243906</v>
      </c>
      <c r="C594" t="s">
        <v>73</v>
      </c>
      <c r="D594" t="s">
        <v>433</v>
      </c>
      <c r="E594" t="s">
        <v>502</v>
      </c>
      <c r="F594" t="s">
        <v>433</v>
      </c>
      <c r="G594" t="s">
        <v>15</v>
      </c>
      <c r="H594" t="s">
        <v>16</v>
      </c>
      <c r="I594" s="23">
        <v>30</v>
      </c>
      <c r="J594" s="23">
        <v>52</v>
      </c>
      <c r="K594" s="23">
        <v>224</v>
      </c>
      <c r="L594" s="1">
        <v>9996.5319999999992</v>
      </c>
      <c r="M594" s="1">
        <v>333.21773333333329</v>
      </c>
      <c r="N594" s="62">
        <v>1.7333333333333334</v>
      </c>
      <c r="O594" s="62">
        <v>4.3076923076923075</v>
      </c>
      <c r="P594" s="6">
        <v>1126.7819999999999</v>
      </c>
      <c r="Q594" s="61">
        <v>0.11271729035629556</v>
      </c>
      <c r="R594" s="6">
        <v>74.381999999999294</v>
      </c>
      <c r="S594" s="61">
        <v>7.4407804626643818E-3</v>
      </c>
    </row>
    <row r="595" spans="1:19" x14ac:dyDescent="0.25">
      <c r="A595">
        <v>2023</v>
      </c>
      <c r="B595">
        <v>245593</v>
      </c>
      <c r="C595" t="s">
        <v>456</v>
      </c>
      <c r="D595" t="s">
        <v>432</v>
      </c>
      <c r="E595" t="s">
        <v>498</v>
      </c>
      <c r="F595" t="s">
        <v>432</v>
      </c>
      <c r="G595" t="s">
        <v>15</v>
      </c>
      <c r="H595" t="s">
        <v>16</v>
      </c>
      <c r="I595" s="23">
        <v>39</v>
      </c>
      <c r="J595" s="23">
        <v>75</v>
      </c>
      <c r="K595" s="23">
        <v>192</v>
      </c>
      <c r="L595" s="1">
        <v>9363.2639999999992</v>
      </c>
      <c r="M595" s="1">
        <v>240.08369230769227</v>
      </c>
      <c r="N595" s="62">
        <v>1.9230769230769231</v>
      </c>
      <c r="O595" s="62">
        <v>2.56</v>
      </c>
      <c r="P595" s="6">
        <v>2404.0140000000001</v>
      </c>
      <c r="Q595" s="61">
        <v>0.25674956938093385</v>
      </c>
      <c r="R595" s="6">
        <v>1238.0139999999999</v>
      </c>
      <c r="S595" s="61">
        <v>0.13222034538383196</v>
      </c>
    </row>
    <row r="596" spans="1:19" x14ac:dyDescent="0.25">
      <c r="A596">
        <v>2023</v>
      </c>
      <c r="B596">
        <v>247473</v>
      </c>
      <c r="C596" t="s">
        <v>290</v>
      </c>
      <c r="D596" t="s">
        <v>431</v>
      </c>
      <c r="E596" t="s">
        <v>516</v>
      </c>
      <c r="F596" t="s">
        <v>430</v>
      </c>
      <c r="G596" t="s">
        <v>4</v>
      </c>
      <c r="H596" t="s">
        <v>5</v>
      </c>
      <c r="I596" s="23">
        <v>67</v>
      </c>
      <c r="J596" s="23">
        <v>140</v>
      </c>
      <c r="K596" s="23">
        <v>640</v>
      </c>
      <c r="L596" s="1">
        <v>26268.191999999999</v>
      </c>
      <c r="M596" s="1">
        <v>392.06256716417909</v>
      </c>
      <c r="N596" s="62">
        <v>2.08955223880597</v>
      </c>
      <c r="O596" s="62">
        <v>4.5714285714285712</v>
      </c>
      <c r="P596" s="6">
        <v>3383.942</v>
      </c>
      <c r="Q596" s="61">
        <v>0.12882279831059557</v>
      </c>
      <c r="R596" s="6">
        <v>1154.0419999999999</v>
      </c>
      <c r="S596" s="61">
        <v>4.3933057897551531E-2</v>
      </c>
    </row>
    <row r="597" spans="1:19" x14ac:dyDescent="0.25">
      <c r="A597">
        <v>2023</v>
      </c>
      <c r="B597">
        <v>247473</v>
      </c>
      <c r="C597" t="s">
        <v>290</v>
      </c>
      <c r="D597" t="s">
        <v>430</v>
      </c>
      <c r="E597" t="s">
        <v>511</v>
      </c>
      <c r="F597" t="s">
        <v>430</v>
      </c>
      <c r="G597" t="s">
        <v>4</v>
      </c>
      <c r="H597" t="s">
        <v>7</v>
      </c>
      <c r="I597" s="23">
        <v>250</v>
      </c>
      <c r="J597" s="23">
        <v>577</v>
      </c>
      <c r="K597" s="23">
        <v>2561</v>
      </c>
      <c r="L597" s="1">
        <v>118736.92080000001</v>
      </c>
      <c r="M597" s="1">
        <v>474.94768320000003</v>
      </c>
      <c r="N597" s="62">
        <v>2.3079999999999998</v>
      </c>
      <c r="O597" s="62">
        <v>4.4384748700173313</v>
      </c>
      <c r="P597" s="6">
        <v>16374.4208</v>
      </c>
      <c r="Q597" s="61">
        <v>0.13790504831754066</v>
      </c>
      <c r="R597" s="6">
        <v>7994.6707999999899</v>
      </c>
      <c r="S597" s="61">
        <v>6.7330959453346287E-2</v>
      </c>
    </row>
    <row r="598" spans="1:19" x14ac:dyDescent="0.25">
      <c r="A598">
        <v>2023</v>
      </c>
      <c r="B598">
        <v>248351</v>
      </c>
      <c r="C598" t="s">
        <v>368</v>
      </c>
      <c r="D598" t="s">
        <v>432</v>
      </c>
      <c r="E598" t="s">
        <v>500</v>
      </c>
      <c r="F598" t="s">
        <v>432</v>
      </c>
      <c r="G598" t="s">
        <v>15</v>
      </c>
      <c r="H598" t="s">
        <v>16</v>
      </c>
      <c r="I598" s="23">
        <v>4</v>
      </c>
      <c r="J598" s="23">
        <v>9</v>
      </c>
      <c r="K598" s="23">
        <v>47</v>
      </c>
      <c r="L598" s="1">
        <v>2111.7557999999999</v>
      </c>
      <c r="M598" s="1">
        <v>527.93894999999998</v>
      </c>
      <c r="N598" s="62">
        <v>2.25</v>
      </c>
      <c r="O598" s="62">
        <v>5.2222222222222223</v>
      </c>
      <c r="P598" s="6">
        <v>581.50580000000002</v>
      </c>
      <c r="Q598" s="61">
        <v>0.27536602480267841</v>
      </c>
      <c r="R598" s="6">
        <v>460.50580000000002</v>
      </c>
      <c r="S598" s="61">
        <v>0.21806773302102453</v>
      </c>
    </row>
    <row r="599" spans="1:19" x14ac:dyDescent="0.25">
      <c r="A599">
        <v>2023</v>
      </c>
      <c r="B599">
        <v>249077</v>
      </c>
      <c r="C599" t="s">
        <v>284</v>
      </c>
      <c r="D599" t="s">
        <v>431</v>
      </c>
      <c r="E599" t="s">
        <v>535</v>
      </c>
      <c r="F599" t="s">
        <v>432</v>
      </c>
      <c r="G599" t="s">
        <v>4</v>
      </c>
      <c r="H599" t="s">
        <v>7</v>
      </c>
      <c r="I599" s="23">
        <v>239</v>
      </c>
      <c r="J599" s="23">
        <v>724</v>
      </c>
      <c r="K599" s="23">
        <v>2732</v>
      </c>
      <c r="L599" s="1">
        <v>112740.8388</v>
      </c>
      <c r="M599" s="1">
        <v>471.71899079497905</v>
      </c>
      <c r="N599" s="62">
        <v>3.0292887029288704</v>
      </c>
      <c r="O599" s="62">
        <v>3.7734806629834252</v>
      </c>
      <c r="P599" s="6">
        <v>11609.8388</v>
      </c>
      <c r="Q599" s="61">
        <v>0.10297811266594904</v>
      </c>
      <c r="R599" s="6">
        <v>3416.5387999999998</v>
      </c>
      <c r="S599" s="61">
        <v>3.0304358530282637E-2</v>
      </c>
    </row>
    <row r="600" spans="1:19" x14ac:dyDescent="0.25">
      <c r="A600">
        <v>2023</v>
      </c>
      <c r="B600">
        <v>249077</v>
      </c>
      <c r="C600" t="s">
        <v>284</v>
      </c>
      <c r="D600" t="s">
        <v>430</v>
      </c>
      <c r="E600" t="s">
        <v>511</v>
      </c>
      <c r="F600" t="s">
        <v>432</v>
      </c>
      <c r="G600" t="s">
        <v>4</v>
      </c>
      <c r="H600" t="s">
        <v>10</v>
      </c>
      <c r="I600" s="23">
        <v>249</v>
      </c>
      <c r="J600" s="23">
        <v>866</v>
      </c>
      <c r="K600" s="23">
        <v>4582</v>
      </c>
      <c r="L600" s="1">
        <v>191418.68489999999</v>
      </c>
      <c r="M600" s="1">
        <v>768.74973855421683</v>
      </c>
      <c r="N600" s="62">
        <v>3.4779116465863456</v>
      </c>
      <c r="O600" s="62">
        <v>5.2909930715935332</v>
      </c>
      <c r="P600" s="6">
        <v>19711.9349</v>
      </c>
      <c r="Q600" s="61">
        <v>0.10297811266594906</v>
      </c>
      <c r="R600" s="6">
        <v>11054.634899999999</v>
      </c>
      <c r="S600" s="61">
        <v>5.7751075375818757E-2</v>
      </c>
    </row>
    <row r="601" spans="1:19" x14ac:dyDescent="0.25">
      <c r="A601">
        <v>2023</v>
      </c>
      <c r="B601">
        <v>249077</v>
      </c>
      <c r="C601" t="s">
        <v>284</v>
      </c>
      <c r="D601" t="s">
        <v>432</v>
      </c>
      <c r="E601" t="s">
        <v>498</v>
      </c>
      <c r="F601" t="s">
        <v>432</v>
      </c>
      <c r="G601" t="s">
        <v>4</v>
      </c>
      <c r="H601" t="s">
        <v>16</v>
      </c>
      <c r="I601" s="23">
        <v>6</v>
      </c>
      <c r="J601" s="23">
        <v>18</v>
      </c>
      <c r="K601" s="23">
        <v>45</v>
      </c>
      <c r="L601" s="1">
        <v>1860.3225</v>
      </c>
      <c r="M601" s="1">
        <v>310.05374999999998</v>
      </c>
      <c r="N601" s="62">
        <v>3</v>
      </c>
      <c r="O601" s="62">
        <v>2.5</v>
      </c>
      <c r="P601" s="6">
        <v>191.57249999999999</v>
      </c>
      <c r="Q601" s="61">
        <v>0.10297811266594904</v>
      </c>
      <c r="R601" s="6">
        <v>6.0725000000001197</v>
      </c>
      <c r="S601" s="61">
        <v>3.2642189727856968E-3</v>
      </c>
    </row>
    <row r="602" spans="1:19" x14ac:dyDescent="0.25">
      <c r="A602">
        <v>2023</v>
      </c>
      <c r="B602">
        <v>250641</v>
      </c>
      <c r="C602" t="s">
        <v>304</v>
      </c>
      <c r="D602" t="s">
        <v>432</v>
      </c>
      <c r="E602" t="s">
        <v>498</v>
      </c>
      <c r="F602" t="s">
        <v>432</v>
      </c>
      <c r="G602" t="s">
        <v>15</v>
      </c>
      <c r="H602" t="s">
        <v>16</v>
      </c>
      <c r="I602" s="23">
        <v>35</v>
      </c>
      <c r="J602" s="23">
        <v>103</v>
      </c>
      <c r="K602" s="23">
        <v>304</v>
      </c>
      <c r="L602" s="1">
        <v>12756.931200000001</v>
      </c>
      <c r="M602" s="1">
        <v>364.48374857142858</v>
      </c>
      <c r="N602" s="62">
        <v>2.9428571428571431</v>
      </c>
      <c r="O602" s="62">
        <v>2.9514563106796117</v>
      </c>
      <c r="P602" s="6">
        <v>1599.1812</v>
      </c>
      <c r="Q602" s="61">
        <v>0.12535782900514506</v>
      </c>
      <c r="R602" s="6">
        <v>517.68119999999999</v>
      </c>
      <c r="S602" s="61">
        <v>4.0580386605831971E-2</v>
      </c>
    </row>
    <row r="603" spans="1:19" x14ac:dyDescent="0.25">
      <c r="A603">
        <v>2023</v>
      </c>
      <c r="B603">
        <v>251781</v>
      </c>
      <c r="C603" t="s">
        <v>378</v>
      </c>
      <c r="D603" t="s">
        <v>430</v>
      </c>
      <c r="E603" t="s">
        <v>518</v>
      </c>
      <c r="F603" t="s">
        <v>430</v>
      </c>
      <c r="G603" t="s">
        <v>15</v>
      </c>
      <c r="H603" t="s">
        <v>16</v>
      </c>
      <c r="I603" s="23">
        <v>29</v>
      </c>
      <c r="J603" s="23">
        <v>29</v>
      </c>
      <c r="K603" s="23">
        <v>38</v>
      </c>
      <c r="L603" s="1">
        <v>1926.096</v>
      </c>
      <c r="M603" s="1">
        <v>66.417103448275867</v>
      </c>
      <c r="N603" s="62">
        <v>1</v>
      </c>
      <c r="O603" s="62">
        <v>1.3103448275862069</v>
      </c>
      <c r="P603" s="6">
        <v>561.346</v>
      </c>
      <c r="Q603" s="61">
        <v>0.29144237878070461</v>
      </c>
      <c r="R603" s="6">
        <v>-369.55399999999997</v>
      </c>
      <c r="S603" s="61">
        <v>-0.19186686437228465</v>
      </c>
    </row>
    <row r="604" spans="1:19" x14ac:dyDescent="0.25">
      <c r="A604">
        <v>2023</v>
      </c>
      <c r="B604">
        <v>253723</v>
      </c>
      <c r="C604" t="s">
        <v>74</v>
      </c>
      <c r="D604" t="s">
        <v>434</v>
      </c>
      <c r="E604" t="s">
        <v>523</v>
      </c>
      <c r="F604" t="s">
        <v>434</v>
      </c>
      <c r="G604" t="s">
        <v>15</v>
      </c>
      <c r="H604" t="s">
        <v>16</v>
      </c>
      <c r="I604" s="23">
        <v>29</v>
      </c>
      <c r="J604" s="23">
        <v>66</v>
      </c>
      <c r="K604" s="23">
        <v>174</v>
      </c>
      <c r="L604" s="1">
        <v>9215.4079999999994</v>
      </c>
      <c r="M604" s="1">
        <v>317.77268965517237</v>
      </c>
      <c r="N604" s="62">
        <v>2.2758620689655173</v>
      </c>
      <c r="O604" s="62">
        <v>2.6363636363636362</v>
      </c>
      <c r="P604" s="6">
        <v>1952.4079999999999</v>
      </c>
      <c r="Q604" s="61">
        <v>0.2118634356720831</v>
      </c>
      <c r="R604" s="6">
        <v>952.35799999999995</v>
      </c>
      <c r="S604" s="61">
        <v>0.1033440950199926</v>
      </c>
    </row>
    <row r="605" spans="1:19" x14ac:dyDescent="0.25">
      <c r="A605">
        <v>2023</v>
      </c>
      <c r="B605">
        <v>259545</v>
      </c>
      <c r="C605" t="s">
        <v>476</v>
      </c>
      <c r="D605" t="s">
        <v>434</v>
      </c>
      <c r="E605" t="s">
        <v>526</v>
      </c>
      <c r="F605" t="s">
        <v>434</v>
      </c>
      <c r="G605" t="s">
        <v>4</v>
      </c>
      <c r="H605" t="s">
        <v>10</v>
      </c>
      <c r="I605" s="23">
        <v>142</v>
      </c>
      <c r="J605" s="23">
        <v>981</v>
      </c>
      <c r="K605" s="23">
        <v>5106</v>
      </c>
      <c r="L605" s="1">
        <v>236956.06200000001</v>
      </c>
      <c r="M605" s="1">
        <v>1668.704661971831</v>
      </c>
      <c r="N605" s="62">
        <v>6.908450704225352</v>
      </c>
      <c r="O605" s="62">
        <v>5.2048929663608563</v>
      </c>
      <c r="P605" s="6">
        <v>33385.561999999998</v>
      </c>
      <c r="Q605" s="61">
        <v>0.14089347079037801</v>
      </c>
      <c r="R605" s="6">
        <v>27789.732</v>
      </c>
      <c r="S605" s="61">
        <v>0.11727799561422489</v>
      </c>
    </row>
    <row r="606" spans="1:19" x14ac:dyDescent="0.25">
      <c r="A606">
        <v>2023</v>
      </c>
      <c r="B606">
        <v>259545</v>
      </c>
      <c r="C606" t="s">
        <v>476</v>
      </c>
      <c r="D606" t="s">
        <v>432</v>
      </c>
      <c r="E606" t="s">
        <v>498</v>
      </c>
      <c r="F606" t="s">
        <v>434</v>
      </c>
      <c r="G606" t="s">
        <v>4</v>
      </c>
      <c r="H606" t="s">
        <v>5</v>
      </c>
      <c r="I606" s="23">
        <v>54</v>
      </c>
      <c r="J606" s="23">
        <v>301</v>
      </c>
      <c r="K606" s="23">
        <v>1509</v>
      </c>
      <c r="L606" s="1">
        <v>62514.656999999999</v>
      </c>
      <c r="M606" s="1">
        <v>1157.6788333333334</v>
      </c>
      <c r="N606" s="62">
        <v>5.5740740740740744</v>
      </c>
      <c r="O606" s="62">
        <v>5.0132890365448501</v>
      </c>
      <c r="P606" s="6">
        <v>8807.9069999999992</v>
      </c>
      <c r="Q606" s="61">
        <v>0.14089347079037801</v>
      </c>
      <c r="R606" s="6">
        <v>6999.9070000000002</v>
      </c>
      <c r="S606" s="61">
        <v>0.11197225316296625</v>
      </c>
    </row>
    <row r="607" spans="1:19" x14ac:dyDescent="0.25">
      <c r="A607">
        <v>2023</v>
      </c>
      <c r="B607">
        <v>259545</v>
      </c>
      <c r="C607" t="s">
        <v>476</v>
      </c>
      <c r="D607" t="s">
        <v>433</v>
      </c>
      <c r="E607" t="s">
        <v>519</v>
      </c>
      <c r="F607" t="s">
        <v>434</v>
      </c>
      <c r="G607" t="s">
        <v>4</v>
      </c>
      <c r="H607" t="s">
        <v>16</v>
      </c>
      <c r="I607" s="23">
        <v>8</v>
      </c>
      <c r="J607" s="23">
        <v>21</v>
      </c>
      <c r="K607" s="23">
        <v>75</v>
      </c>
      <c r="L607" s="1">
        <v>4190.3999999999996</v>
      </c>
      <c r="M607" s="1">
        <v>523.79999999999995</v>
      </c>
      <c r="N607" s="62">
        <v>2.625</v>
      </c>
      <c r="O607" s="62">
        <v>3.5714285714285716</v>
      </c>
      <c r="P607" s="6">
        <v>590.4</v>
      </c>
      <c r="Q607" s="61">
        <v>0.14089347079037801</v>
      </c>
      <c r="R607" s="6">
        <v>301.83</v>
      </c>
      <c r="S607" s="61">
        <v>7.2028923253150065E-2</v>
      </c>
    </row>
    <row r="608" spans="1:19" x14ac:dyDescent="0.25">
      <c r="A608">
        <v>2023</v>
      </c>
      <c r="B608">
        <v>261329</v>
      </c>
      <c r="C608" t="s">
        <v>459</v>
      </c>
      <c r="D608" t="s">
        <v>435</v>
      </c>
      <c r="E608" t="s">
        <v>525</v>
      </c>
      <c r="F608" t="s">
        <v>435</v>
      </c>
      <c r="G608" t="s">
        <v>15</v>
      </c>
      <c r="H608" t="s">
        <v>16</v>
      </c>
      <c r="I608" s="23">
        <v>5</v>
      </c>
      <c r="J608" s="23">
        <v>11</v>
      </c>
      <c r="K608" s="23">
        <v>20</v>
      </c>
      <c r="L608" s="1">
        <v>1216.6400000000001</v>
      </c>
      <c r="M608" s="1">
        <v>243.32800000000003</v>
      </c>
      <c r="N608" s="62">
        <v>2.2000000000000002</v>
      </c>
      <c r="O608" s="62">
        <v>1.8181818181818181</v>
      </c>
      <c r="P608" s="6">
        <v>299.14</v>
      </c>
      <c r="Q608" s="61">
        <v>0.24587388216728034</v>
      </c>
      <c r="R608" s="6">
        <v>120.94</v>
      </c>
      <c r="S608" s="61">
        <v>9.9404918463966319E-2</v>
      </c>
    </row>
    <row r="609" spans="1:19" x14ac:dyDescent="0.25">
      <c r="A609">
        <v>2023</v>
      </c>
      <c r="B609">
        <v>263517</v>
      </c>
      <c r="C609" t="s">
        <v>31</v>
      </c>
      <c r="D609" t="s">
        <v>431</v>
      </c>
      <c r="E609" t="s">
        <v>535</v>
      </c>
      <c r="F609" t="s">
        <v>431</v>
      </c>
      <c r="G609" t="s">
        <v>4</v>
      </c>
      <c r="H609" t="s">
        <v>7</v>
      </c>
      <c r="I609" s="23">
        <v>249</v>
      </c>
      <c r="J609" s="23">
        <v>530</v>
      </c>
      <c r="K609" s="23">
        <v>2162</v>
      </c>
      <c r="L609" s="1">
        <v>90560.945999999996</v>
      </c>
      <c r="M609" s="1">
        <v>363.69857831325299</v>
      </c>
      <c r="N609" s="62">
        <v>2.1285140562248994</v>
      </c>
      <c r="O609" s="62">
        <v>4.0792452830188681</v>
      </c>
      <c r="P609" s="6">
        <v>12759.446</v>
      </c>
      <c r="Q609" s="61">
        <v>0.14089347079037801</v>
      </c>
      <c r="R609" s="6">
        <v>4462.3959999999897</v>
      </c>
      <c r="S609" s="61">
        <v>4.9275059472103901E-2</v>
      </c>
    </row>
    <row r="610" spans="1:19" x14ac:dyDescent="0.25">
      <c r="A610">
        <v>2023</v>
      </c>
      <c r="B610">
        <v>263517</v>
      </c>
      <c r="C610" t="s">
        <v>31</v>
      </c>
      <c r="D610" t="s">
        <v>430</v>
      </c>
      <c r="E610" t="s">
        <v>517</v>
      </c>
      <c r="F610" t="s">
        <v>431</v>
      </c>
      <c r="G610" t="s">
        <v>4</v>
      </c>
      <c r="H610" t="s">
        <v>5</v>
      </c>
      <c r="I610" s="23">
        <v>34</v>
      </c>
      <c r="J610" s="23">
        <v>98</v>
      </c>
      <c r="K610" s="23">
        <v>382</v>
      </c>
      <c r="L610" s="1">
        <v>20105.772000000001</v>
      </c>
      <c r="M610" s="1">
        <v>591.34623529411772</v>
      </c>
      <c r="N610" s="62">
        <v>2.8823529411764706</v>
      </c>
      <c r="O610" s="62">
        <v>3.8979591836734695</v>
      </c>
      <c r="P610" s="6">
        <v>2832.7719999999999</v>
      </c>
      <c r="Q610" s="61">
        <v>0.14089347079037801</v>
      </c>
      <c r="R610" s="6">
        <v>1672.0719999999999</v>
      </c>
      <c r="S610" s="61">
        <v>8.3163780032917897E-2</v>
      </c>
    </row>
    <row r="611" spans="1:19" x14ac:dyDescent="0.25">
      <c r="A611">
        <v>2023</v>
      </c>
      <c r="B611">
        <v>263517</v>
      </c>
      <c r="C611" t="s">
        <v>31</v>
      </c>
      <c r="D611" t="s">
        <v>433</v>
      </c>
      <c r="E611" t="s">
        <v>504</v>
      </c>
      <c r="F611" t="s">
        <v>431</v>
      </c>
      <c r="G611" t="s">
        <v>4</v>
      </c>
      <c r="H611" t="s">
        <v>16</v>
      </c>
      <c r="I611" s="23">
        <v>7</v>
      </c>
      <c r="J611" s="23">
        <v>7</v>
      </c>
      <c r="K611" s="23">
        <v>19</v>
      </c>
      <c r="L611" s="1">
        <v>1104.0540000000001</v>
      </c>
      <c r="M611" s="1">
        <v>157.72200000000001</v>
      </c>
      <c r="N611" s="62">
        <v>1</v>
      </c>
      <c r="O611" s="62">
        <v>2.7142857142857144</v>
      </c>
      <c r="P611" s="6">
        <v>155.554</v>
      </c>
      <c r="Q611" s="61">
        <v>0.14089347079037801</v>
      </c>
      <c r="R611" s="6">
        <v>-83.846000000000103</v>
      </c>
      <c r="S611" s="61">
        <v>-7.5943749128213014E-2</v>
      </c>
    </row>
    <row r="612" spans="1:19" x14ac:dyDescent="0.25">
      <c r="A612">
        <v>2023</v>
      </c>
      <c r="B612">
        <v>263517</v>
      </c>
      <c r="C612" t="s">
        <v>31</v>
      </c>
      <c r="D612" t="s">
        <v>435</v>
      </c>
      <c r="E612" t="s">
        <v>525</v>
      </c>
      <c r="F612" t="s">
        <v>431</v>
      </c>
      <c r="G612" t="s">
        <v>4</v>
      </c>
      <c r="H612" t="s">
        <v>16</v>
      </c>
      <c r="I612" s="23">
        <v>20</v>
      </c>
      <c r="J612" s="23">
        <v>52</v>
      </c>
      <c r="K612" s="23">
        <v>115</v>
      </c>
      <c r="L612" s="1">
        <v>5183.2920000000004</v>
      </c>
      <c r="M612" s="1">
        <v>259.16460000000001</v>
      </c>
      <c r="N612" s="62">
        <v>2.6</v>
      </c>
      <c r="O612" s="62">
        <v>2.2115384615384617</v>
      </c>
      <c r="P612" s="6">
        <v>730.29200000000003</v>
      </c>
      <c r="Q612" s="61">
        <v>0.14089347079037801</v>
      </c>
      <c r="R612" s="6">
        <v>9.0719999999999299</v>
      </c>
      <c r="S612" s="61">
        <v>1.7502390372759107E-3</v>
      </c>
    </row>
    <row r="613" spans="1:19" x14ac:dyDescent="0.25">
      <c r="A613">
        <v>2023</v>
      </c>
      <c r="B613">
        <v>268288</v>
      </c>
      <c r="C613" t="s">
        <v>311</v>
      </c>
      <c r="D613" t="s">
        <v>431</v>
      </c>
      <c r="E613" t="s">
        <v>501</v>
      </c>
      <c r="F613" t="s">
        <v>431</v>
      </c>
      <c r="G613" t="s">
        <v>15</v>
      </c>
      <c r="H613" t="s">
        <v>5</v>
      </c>
      <c r="I613" s="23">
        <v>149</v>
      </c>
      <c r="J613" s="23">
        <v>394</v>
      </c>
      <c r="K613" s="23">
        <v>1171</v>
      </c>
      <c r="L613" s="1">
        <v>46323.125999999997</v>
      </c>
      <c r="M613" s="1">
        <v>310.89346308724828</v>
      </c>
      <c r="N613" s="62">
        <v>2.6442953020134228</v>
      </c>
      <c r="O613" s="62">
        <v>2.9720812182741119</v>
      </c>
      <c r="P613" s="6">
        <v>6526.6259999999902</v>
      </c>
      <c r="Q613" s="61">
        <v>0.14089347079037781</v>
      </c>
      <c r="R613" s="6">
        <v>1476.4259999999999</v>
      </c>
      <c r="S613" s="61">
        <v>3.1872330895803533E-2</v>
      </c>
    </row>
    <row r="614" spans="1:19" x14ac:dyDescent="0.25">
      <c r="A614">
        <v>2023</v>
      </c>
      <c r="B614">
        <v>270575</v>
      </c>
      <c r="C614" t="s">
        <v>75</v>
      </c>
      <c r="D614" t="s">
        <v>432</v>
      </c>
      <c r="E614" t="s">
        <v>498</v>
      </c>
      <c r="F614" t="s">
        <v>432</v>
      </c>
      <c r="G614" t="s">
        <v>15</v>
      </c>
      <c r="H614" t="s">
        <v>16</v>
      </c>
      <c r="I614" s="23">
        <v>48</v>
      </c>
      <c r="J614" s="23">
        <v>66</v>
      </c>
      <c r="K614" s="23">
        <v>129</v>
      </c>
      <c r="L614" s="1">
        <v>7195.7970000000096</v>
      </c>
      <c r="M614" s="1">
        <v>149.91243750000021</v>
      </c>
      <c r="N614" s="62">
        <v>1.375</v>
      </c>
      <c r="O614" s="62">
        <v>1.9545454545454546</v>
      </c>
      <c r="P614" s="6">
        <v>837.046999999999</v>
      </c>
      <c r="Q614" s="61">
        <v>0.11632443216505384</v>
      </c>
      <c r="R614" s="6">
        <v>-572.953000000001</v>
      </c>
      <c r="S614" s="61">
        <v>-7.9623285648552936E-2</v>
      </c>
    </row>
    <row r="615" spans="1:19" x14ac:dyDescent="0.25">
      <c r="A615">
        <v>2023</v>
      </c>
      <c r="B615">
        <v>271885</v>
      </c>
      <c r="C615" t="s">
        <v>363</v>
      </c>
      <c r="D615" t="s">
        <v>430</v>
      </c>
      <c r="E615" t="s">
        <v>511</v>
      </c>
      <c r="F615" t="s">
        <v>430</v>
      </c>
      <c r="G615" t="s">
        <v>15</v>
      </c>
      <c r="H615" t="s">
        <v>7</v>
      </c>
      <c r="I615" s="23">
        <v>234</v>
      </c>
      <c r="J615" s="23">
        <v>556</v>
      </c>
      <c r="K615" s="23">
        <v>2172</v>
      </c>
      <c r="L615" s="1">
        <v>82392.631599999993</v>
      </c>
      <c r="M615" s="1">
        <v>352.10526324786321</v>
      </c>
      <c r="N615" s="62">
        <v>2.3760683760683761</v>
      </c>
      <c r="O615" s="62">
        <v>3.906474820143885</v>
      </c>
      <c r="P615" s="6">
        <v>7381.1315999999997</v>
      </c>
      <c r="Q615" s="61">
        <v>8.9584850691915519E-2</v>
      </c>
      <c r="R615" s="6">
        <v>-477.31839999999897</v>
      </c>
      <c r="S615" s="61">
        <v>-5.7932170720955464E-3</v>
      </c>
    </row>
    <row r="616" spans="1:19" x14ac:dyDescent="0.25">
      <c r="A616">
        <v>2023</v>
      </c>
      <c r="B616">
        <v>273027</v>
      </c>
      <c r="C616" t="s">
        <v>309</v>
      </c>
      <c r="D616" t="s">
        <v>434</v>
      </c>
      <c r="E616" t="s">
        <v>523</v>
      </c>
      <c r="F616" t="s">
        <v>434</v>
      </c>
      <c r="G616" t="s">
        <v>15</v>
      </c>
      <c r="H616" t="s">
        <v>16</v>
      </c>
      <c r="I616" s="23">
        <v>34</v>
      </c>
      <c r="J616" s="23">
        <v>61</v>
      </c>
      <c r="K616" s="23">
        <v>187</v>
      </c>
      <c r="L616" s="1">
        <v>10162.504000000001</v>
      </c>
      <c r="M616" s="1">
        <v>298.89717647058825</v>
      </c>
      <c r="N616" s="62">
        <v>1.7941176470588236</v>
      </c>
      <c r="O616" s="62">
        <v>3.0655737704918034</v>
      </c>
      <c r="P616" s="6">
        <v>2500.7539999999999</v>
      </c>
      <c r="Q616" s="61">
        <v>0.24607655750984203</v>
      </c>
      <c r="R616" s="6">
        <v>1345.654</v>
      </c>
      <c r="S616" s="61">
        <v>0.13241362561825312</v>
      </c>
    </row>
    <row r="617" spans="1:19" x14ac:dyDescent="0.25">
      <c r="A617">
        <v>2023</v>
      </c>
      <c r="B617">
        <v>280877</v>
      </c>
      <c r="C617" t="s">
        <v>307</v>
      </c>
      <c r="D617" t="s">
        <v>434</v>
      </c>
      <c r="E617" t="s">
        <v>522</v>
      </c>
      <c r="F617" t="s">
        <v>434</v>
      </c>
      <c r="G617" t="s">
        <v>15</v>
      </c>
      <c r="H617" t="s">
        <v>16</v>
      </c>
      <c r="I617" s="23">
        <v>7</v>
      </c>
      <c r="J617" s="23">
        <v>16</v>
      </c>
      <c r="K617" s="23">
        <v>34</v>
      </c>
      <c r="L617" s="1">
        <v>1771.7280000000001</v>
      </c>
      <c r="M617" s="1">
        <v>253.10400000000001</v>
      </c>
      <c r="N617" s="62">
        <v>2.2857142857142856</v>
      </c>
      <c r="O617" s="62">
        <v>2.125</v>
      </c>
      <c r="P617" s="6">
        <v>242.47800000000001</v>
      </c>
      <c r="Q617" s="61">
        <v>0.13685960824686408</v>
      </c>
      <c r="R617" s="6">
        <v>0.87799999999983303</v>
      </c>
      <c r="S617" s="61">
        <v>4.9556139542854944E-4</v>
      </c>
    </row>
    <row r="618" spans="1:19" x14ac:dyDescent="0.25">
      <c r="A618">
        <v>2023</v>
      </c>
      <c r="B618">
        <v>281083</v>
      </c>
      <c r="C618" t="s">
        <v>76</v>
      </c>
      <c r="D618" t="s">
        <v>433</v>
      </c>
      <c r="E618" t="s">
        <v>502</v>
      </c>
      <c r="F618" t="s">
        <v>435</v>
      </c>
      <c r="G618" t="s">
        <v>4</v>
      </c>
      <c r="H618" t="s">
        <v>16</v>
      </c>
      <c r="I618" s="23">
        <v>26</v>
      </c>
      <c r="J618" s="23">
        <v>50</v>
      </c>
      <c r="K618" s="23">
        <v>110</v>
      </c>
      <c r="L618" s="1">
        <v>4351.9049999999997</v>
      </c>
      <c r="M618" s="1">
        <v>167.38096153846152</v>
      </c>
      <c r="N618" s="62">
        <v>1.9230769230769231</v>
      </c>
      <c r="O618" s="62">
        <v>2.2000000000000002</v>
      </c>
      <c r="P618" s="6">
        <v>613.15499999999997</v>
      </c>
      <c r="Q618" s="61">
        <v>0.14089347079037801</v>
      </c>
      <c r="R618" s="6">
        <v>-304.84500000000003</v>
      </c>
      <c r="S618" s="61">
        <v>-7.0048633874130989E-2</v>
      </c>
    </row>
    <row r="619" spans="1:19" x14ac:dyDescent="0.25">
      <c r="A619">
        <v>2023</v>
      </c>
      <c r="B619">
        <v>281083</v>
      </c>
      <c r="C619" t="s">
        <v>76</v>
      </c>
      <c r="D619" t="s">
        <v>435</v>
      </c>
      <c r="E619" t="s">
        <v>525</v>
      </c>
      <c r="F619" t="s">
        <v>435</v>
      </c>
      <c r="G619" t="s">
        <v>4</v>
      </c>
      <c r="H619" t="s">
        <v>16</v>
      </c>
      <c r="I619" s="23">
        <v>12</v>
      </c>
      <c r="J619" s="23">
        <v>12</v>
      </c>
      <c r="K619" s="23">
        <v>29</v>
      </c>
      <c r="L619" s="1">
        <v>1081.6469999999999</v>
      </c>
      <c r="M619" s="1">
        <v>90.137249999999995</v>
      </c>
      <c r="N619" s="62">
        <v>1</v>
      </c>
      <c r="O619" s="62">
        <v>2.4166666666666665</v>
      </c>
      <c r="P619" s="6">
        <v>152.39699999999999</v>
      </c>
      <c r="Q619" s="61">
        <v>0.14089347079037801</v>
      </c>
      <c r="R619" s="6">
        <v>-258.00299999999999</v>
      </c>
      <c r="S619" s="61">
        <v>-0.23852791160147441</v>
      </c>
    </row>
    <row r="620" spans="1:19" x14ac:dyDescent="0.25">
      <c r="A620">
        <v>2023</v>
      </c>
      <c r="B620">
        <v>282916</v>
      </c>
      <c r="C620" t="s">
        <v>412</v>
      </c>
      <c r="D620" t="s">
        <v>432</v>
      </c>
      <c r="E620" t="s">
        <v>500</v>
      </c>
      <c r="F620" t="s">
        <v>432</v>
      </c>
      <c r="G620" t="s">
        <v>15</v>
      </c>
      <c r="H620" t="s">
        <v>16</v>
      </c>
      <c r="I620" s="23">
        <v>18</v>
      </c>
      <c r="J620" s="23">
        <v>18</v>
      </c>
      <c r="K620" s="23">
        <v>36</v>
      </c>
      <c r="L620" s="1">
        <v>1852.1790000000001</v>
      </c>
      <c r="M620" s="1">
        <v>102.89883333333334</v>
      </c>
      <c r="N620" s="62">
        <v>1</v>
      </c>
      <c r="O620" s="62">
        <v>2</v>
      </c>
      <c r="P620" s="6">
        <v>365.67899999999997</v>
      </c>
      <c r="Q620" s="61">
        <v>0.1974317817014446</v>
      </c>
      <c r="R620" s="6">
        <v>-156.321</v>
      </c>
      <c r="S620" s="61">
        <v>-8.4398430173325573E-2</v>
      </c>
    </row>
    <row r="621" spans="1:19" x14ac:dyDescent="0.25">
      <c r="A621">
        <v>2023</v>
      </c>
      <c r="B621">
        <v>284988</v>
      </c>
      <c r="C621" t="s">
        <v>310</v>
      </c>
      <c r="D621" t="s">
        <v>430</v>
      </c>
      <c r="E621" t="s">
        <v>512</v>
      </c>
      <c r="F621" t="s">
        <v>430</v>
      </c>
      <c r="G621" t="s">
        <v>15</v>
      </c>
      <c r="H621" t="s">
        <v>5</v>
      </c>
      <c r="I621" s="23">
        <v>31</v>
      </c>
      <c r="J621" s="23">
        <v>92</v>
      </c>
      <c r="K621" s="23">
        <v>465</v>
      </c>
      <c r="L621" s="1">
        <v>19090.331999999999</v>
      </c>
      <c r="M621" s="1">
        <v>615.81716129032259</v>
      </c>
      <c r="N621" s="62">
        <v>2.967741935483871</v>
      </c>
      <c r="O621" s="62">
        <v>5.0543478260869561</v>
      </c>
      <c r="P621" s="6">
        <v>2492.8319999999999</v>
      </c>
      <c r="Q621" s="61">
        <v>0.13058086155861512</v>
      </c>
      <c r="R621" s="6">
        <v>1430.6320000000001</v>
      </c>
      <c r="S621" s="61">
        <v>7.4940131999799695E-2</v>
      </c>
    </row>
    <row r="622" spans="1:19" x14ac:dyDescent="0.25">
      <c r="A622">
        <v>2023</v>
      </c>
      <c r="B622">
        <v>287037</v>
      </c>
      <c r="C622" t="s">
        <v>77</v>
      </c>
      <c r="D622" t="s">
        <v>434</v>
      </c>
      <c r="E622" t="s">
        <v>508</v>
      </c>
      <c r="F622" t="s">
        <v>434</v>
      </c>
      <c r="G622" t="s">
        <v>15</v>
      </c>
      <c r="H622" t="s">
        <v>7</v>
      </c>
      <c r="I622" s="23">
        <v>124</v>
      </c>
      <c r="J622" s="23">
        <v>493</v>
      </c>
      <c r="K622" s="23">
        <v>2596</v>
      </c>
      <c r="L622" s="1">
        <v>115577.02800000001</v>
      </c>
      <c r="M622" s="1">
        <v>932.07280645161291</v>
      </c>
      <c r="N622" s="62">
        <v>3.975806451612903</v>
      </c>
      <c r="O622" s="62">
        <v>5.2657200811359024</v>
      </c>
      <c r="P622" s="6">
        <v>13102.778</v>
      </c>
      <c r="Q622" s="61">
        <v>0.11336835897874099</v>
      </c>
      <c r="R622" s="6">
        <v>8601.2779999999893</v>
      </c>
      <c r="S622" s="61">
        <v>7.4420307814109812E-2</v>
      </c>
    </row>
    <row r="623" spans="1:19" x14ac:dyDescent="0.25">
      <c r="A623">
        <v>2023</v>
      </c>
      <c r="B623">
        <v>288308</v>
      </c>
      <c r="C623" t="s">
        <v>78</v>
      </c>
      <c r="D623" t="s">
        <v>431</v>
      </c>
      <c r="E623" t="s">
        <v>524</v>
      </c>
      <c r="F623" t="s">
        <v>431</v>
      </c>
      <c r="G623" t="s">
        <v>15</v>
      </c>
      <c r="H623" t="s">
        <v>16</v>
      </c>
      <c r="I623" s="23">
        <v>37</v>
      </c>
      <c r="J623" s="23">
        <v>37</v>
      </c>
      <c r="K623" s="23">
        <v>92</v>
      </c>
      <c r="L623" s="1">
        <v>4744.8639999999996</v>
      </c>
      <c r="M623" s="1">
        <v>128.23956756756755</v>
      </c>
      <c r="N623" s="62">
        <v>1</v>
      </c>
      <c r="O623" s="62">
        <v>2.4864864864864864</v>
      </c>
      <c r="P623" s="6">
        <v>818.86400000000003</v>
      </c>
      <c r="Q623" s="61">
        <v>0.17257902439353376</v>
      </c>
      <c r="R623" s="6">
        <v>-368.83600000000001</v>
      </c>
      <c r="S623" s="61">
        <v>-7.7733734834128029E-2</v>
      </c>
    </row>
    <row r="624" spans="1:19" x14ac:dyDescent="0.25">
      <c r="A624">
        <v>2023</v>
      </c>
      <c r="B624">
        <v>289007</v>
      </c>
      <c r="C624" t="s">
        <v>79</v>
      </c>
      <c r="D624" t="s">
        <v>432</v>
      </c>
      <c r="E624" t="s">
        <v>500</v>
      </c>
      <c r="F624" t="s">
        <v>432</v>
      </c>
      <c r="G624" t="s">
        <v>15</v>
      </c>
      <c r="H624" t="s">
        <v>16</v>
      </c>
      <c r="I624" s="23">
        <v>13</v>
      </c>
      <c r="J624" s="23">
        <v>13</v>
      </c>
      <c r="K624" s="23">
        <v>58</v>
      </c>
      <c r="L624" s="1">
        <v>1939.8184000000001</v>
      </c>
      <c r="M624" s="1">
        <v>149.21680000000001</v>
      </c>
      <c r="N624" s="62">
        <v>1</v>
      </c>
      <c r="O624" s="62">
        <v>4.4615384615384617</v>
      </c>
      <c r="P624" s="6">
        <v>-385.4316</v>
      </c>
      <c r="Q624" s="61">
        <v>-0.19869468193517495</v>
      </c>
      <c r="R624" s="6">
        <v>-762.4316</v>
      </c>
      <c r="S624" s="61">
        <v>-0.39304277142643868</v>
      </c>
    </row>
    <row r="625" spans="1:19" x14ac:dyDescent="0.25">
      <c r="A625">
        <v>2023</v>
      </c>
      <c r="B625">
        <v>294766</v>
      </c>
      <c r="C625" t="s">
        <v>80</v>
      </c>
      <c r="D625" t="s">
        <v>435</v>
      </c>
      <c r="E625" t="s">
        <v>505</v>
      </c>
      <c r="F625" t="s">
        <v>435</v>
      </c>
      <c r="G625" t="s">
        <v>15</v>
      </c>
      <c r="H625" t="s">
        <v>5</v>
      </c>
      <c r="I625" s="23">
        <v>96</v>
      </c>
      <c r="J625" s="23">
        <v>246</v>
      </c>
      <c r="K625" s="23">
        <v>810</v>
      </c>
      <c r="L625" s="1">
        <v>41944.158000000003</v>
      </c>
      <c r="M625" s="1">
        <v>436.91831250000001</v>
      </c>
      <c r="N625" s="62">
        <v>2.5625</v>
      </c>
      <c r="O625" s="62">
        <v>3.2926829268292681</v>
      </c>
      <c r="P625" s="6">
        <v>5909.6579999999904</v>
      </c>
      <c r="Q625" s="61">
        <v>0.14089347079037776</v>
      </c>
      <c r="R625" s="6">
        <v>2449.998</v>
      </c>
      <c r="S625" s="61">
        <v>5.841094724085294E-2</v>
      </c>
    </row>
    <row r="626" spans="1:19" x14ac:dyDescent="0.25">
      <c r="A626">
        <v>2023</v>
      </c>
      <c r="B626">
        <v>298703</v>
      </c>
      <c r="C626" t="s">
        <v>81</v>
      </c>
      <c r="D626" t="s">
        <v>431</v>
      </c>
      <c r="E626" t="s">
        <v>501</v>
      </c>
      <c r="F626" t="s">
        <v>431</v>
      </c>
      <c r="G626" t="s">
        <v>15</v>
      </c>
      <c r="H626" t="s">
        <v>5</v>
      </c>
      <c r="I626" s="23">
        <v>124</v>
      </c>
      <c r="J626" s="23">
        <v>508</v>
      </c>
      <c r="K626" s="23">
        <v>1753</v>
      </c>
      <c r="L626" s="1">
        <v>70851.225000000006</v>
      </c>
      <c r="M626" s="1">
        <v>571.38084677419363</v>
      </c>
      <c r="N626" s="62">
        <v>4.096774193548387</v>
      </c>
      <c r="O626" s="62">
        <v>3.4507874015748032</v>
      </c>
      <c r="P626" s="6">
        <v>9982.4750000000004</v>
      </c>
      <c r="Q626" s="61">
        <v>0.14089347079037801</v>
      </c>
      <c r="R626" s="6">
        <v>5591.2249999999904</v>
      </c>
      <c r="S626" s="61">
        <v>7.8915008173817594E-2</v>
      </c>
    </row>
    <row r="627" spans="1:19" x14ac:dyDescent="0.25">
      <c r="A627">
        <v>2023</v>
      </c>
      <c r="B627">
        <v>302233</v>
      </c>
      <c r="C627" t="s">
        <v>82</v>
      </c>
      <c r="D627" t="s">
        <v>430</v>
      </c>
      <c r="E627" t="s">
        <v>512</v>
      </c>
      <c r="F627" t="s">
        <v>430</v>
      </c>
      <c r="G627" t="s">
        <v>4</v>
      </c>
      <c r="H627" t="s">
        <v>5</v>
      </c>
      <c r="I627" s="23">
        <v>118</v>
      </c>
      <c r="J627" s="23">
        <v>402</v>
      </c>
      <c r="K627" s="23">
        <v>1261</v>
      </c>
      <c r="L627" s="1">
        <v>55018.205999999998</v>
      </c>
      <c r="M627" s="1">
        <v>466.25598305084742</v>
      </c>
      <c r="N627" s="62">
        <v>3.406779661016949</v>
      </c>
      <c r="O627" s="62">
        <v>3.1368159203980102</v>
      </c>
      <c r="P627" s="6">
        <v>7751.7060000000001</v>
      </c>
      <c r="Q627" s="61">
        <v>0.14089347079037801</v>
      </c>
      <c r="R627" s="6">
        <v>3657.0059999999899</v>
      </c>
      <c r="S627" s="61">
        <v>6.6469015729084119E-2</v>
      </c>
    </row>
    <row r="628" spans="1:19" x14ac:dyDescent="0.25">
      <c r="A628">
        <v>2023</v>
      </c>
      <c r="B628">
        <v>302233</v>
      </c>
      <c r="C628" t="s">
        <v>82</v>
      </c>
      <c r="D628" t="s">
        <v>432</v>
      </c>
      <c r="E628" t="s">
        <v>500</v>
      </c>
      <c r="F628" t="s">
        <v>430</v>
      </c>
      <c r="G628" t="s">
        <v>4</v>
      </c>
      <c r="H628" t="s">
        <v>5</v>
      </c>
      <c r="I628" s="23">
        <v>53</v>
      </c>
      <c r="J628" s="23">
        <v>134</v>
      </c>
      <c r="K628" s="23">
        <v>527</v>
      </c>
      <c r="L628" s="1">
        <v>19972.203000000001</v>
      </c>
      <c r="M628" s="1">
        <v>376.83401886792456</v>
      </c>
      <c r="N628" s="62">
        <v>2.5283018867924527</v>
      </c>
      <c r="O628" s="62">
        <v>3.9328358208955225</v>
      </c>
      <c r="P628" s="6">
        <v>2813.953</v>
      </c>
      <c r="Q628" s="61">
        <v>0.14089347079037801</v>
      </c>
      <c r="R628" s="6">
        <v>1195.953</v>
      </c>
      <c r="S628" s="61">
        <v>5.9880875434722945E-2</v>
      </c>
    </row>
    <row r="629" spans="1:19" x14ac:dyDescent="0.25">
      <c r="A629">
        <v>2023</v>
      </c>
      <c r="B629">
        <v>303477</v>
      </c>
      <c r="C629" t="s">
        <v>288</v>
      </c>
      <c r="D629" t="s">
        <v>432</v>
      </c>
      <c r="E629" t="s">
        <v>493</v>
      </c>
      <c r="F629" t="s">
        <v>432</v>
      </c>
      <c r="G629" t="s">
        <v>15</v>
      </c>
      <c r="H629" t="s">
        <v>10</v>
      </c>
      <c r="I629" s="23">
        <v>68</v>
      </c>
      <c r="J629" s="23">
        <v>556</v>
      </c>
      <c r="K629" s="23">
        <v>4078</v>
      </c>
      <c r="L629" s="1">
        <v>206768.70480000001</v>
      </c>
      <c r="M629" s="1">
        <v>3040.7162470588237</v>
      </c>
      <c r="N629" s="62">
        <v>8.1764705882352935</v>
      </c>
      <c r="O629" s="62">
        <v>7.3345323741007196</v>
      </c>
      <c r="P629" s="6">
        <v>52623.9548</v>
      </c>
      <c r="Q629" s="61">
        <v>0.254506381180369</v>
      </c>
      <c r="R629" s="6">
        <v>50204.2048</v>
      </c>
      <c r="S629" s="61">
        <v>0.24280369144141389</v>
      </c>
    </row>
    <row r="630" spans="1:19" x14ac:dyDescent="0.25">
      <c r="A630">
        <v>2023</v>
      </c>
      <c r="B630">
        <v>304909</v>
      </c>
      <c r="C630" t="s">
        <v>305</v>
      </c>
      <c r="D630" t="s">
        <v>433</v>
      </c>
      <c r="E630" t="s">
        <v>504</v>
      </c>
      <c r="F630" t="s">
        <v>433</v>
      </c>
      <c r="G630" t="s">
        <v>15</v>
      </c>
      <c r="H630" t="s">
        <v>16</v>
      </c>
      <c r="I630" s="23">
        <v>6</v>
      </c>
      <c r="J630" s="23">
        <v>10</v>
      </c>
      <c r="K630" s="23">
        <v>28</v>
      </c>
      <c r="L630" s="1">
        <v>994.17600000000004</v>
      </c>
      <c r="M630" s="1">
        <v>165.696</v>
      </c>
      <c r="N630" s="62">
        <v>1.6666666666666667</v>
      </c>
      <c r="O630" s="62">
        <v>2.8</v>
      </c>
      <c r="P630" s="6">
        <v>326.42599999999999</v>
      </c>
      <c r="Q630" s="61">
        <v>0.32833824192094757</v>
      </c>
      <c r="R630" s="6">
        <v>116.426</v>
      </c>
      <c r="S630" s="61">
        <v>0.11710803720870348</v>
      </c>
    </row>
    <row r="631" spans="1:19" x14ac:dyDescent="0.25">
      <c r="A631">
        <v>2023</v>
      </c>
      <c r="B631">
        <v>309059</v>
      </c>
      <c r="C631" t="s">
        <v>306</v>
      </c>
      <c r="D631" t="s">
        <v>434</v>
      </c>
      <c r="E631" t="s">
        <v>499</v>
      </c>
      <c r="F631" t="s">
        <v>434</v>
      </c>
      <c r="G631" t="s">
        <v>15</v>
      </c>
      <c r="H631" t="s">
        <v>16</v>
      </c>
      <c r="I631" s="23">
        <v>49</v>
      </c>
      <c r="J631" s="23">
        <v>76</v>
      </c>
      <c r="K631" s="23">
        <v>277</v>
      </c>
      <c r="L631" s="1">
        <v>13573.161</v>
      </c>
      <c r="M631" s="1">
        <v>277.00328571428571</v>
      </c>
      <c r="N631" s="62">
        <v>1.5510204081632653</v>
      </c>
      <c r="O631" s="62">
        <v>3.6447368421052633</v>
      </c>
      <c r="P631" s="6">
        <v>1004.1609999999999</v>
      </c>
      <c r="Q631" s="61">
        <v>7.3981366610180191E-2</v>
      </c>
      <c r="R631" s="6">
        <v>-647.43900000000201</v>
      </c>
      <c r="S631" s="61">
        <v>-4.7699942555754112E-2</v>
      </c>
    </row>
    <row r="632" spans="1:19" x14ac:dyDescent="0.25">
      <c r="A632">
        <v>2023</v>
      </c>
      <c r="B632">
        <v>309319</v>
      </c>
      <c r="C632" t="s">
        <v>361</v>
      </c>
      <c r="D632" t="s">
        <v>434</v>
      </c>
      <c r="E632" t="s">
        <v>523</v>
      </c>
      <c r="F632" t="s">
        <v>434</v>
      </c>
      <c r="G632" t="s">
        <v>15</v>
      </c>
      <c r="H632" t="s">
        <v>16</v>
      </c>
      <c r="I632" s="23">
        <v>28</v>
      </c>
      <c r="J632" s="23">
        <v>37</v>
      </c>
      <c r="K632" s="23">
        <v>100</v>
      </c>
      <c r="L632" s="1">
        <v>3471.2</v>
      </c>
      <c r="M632" s="1">
        <v>123.97142857142856</v>
      </c>
      <c r="N632" s="62">
        <v>1.3214285714285714</v>
      </c>
      <c r="O632" s="62">
        <v>2.7027027027027026</v>
      </c>
      <c r="P632" s="6">
        <v>994.69999999999902</v>
      </c>
      <c r="Q632" s="61">
        <v>0.28655796266420808</v>
      </c>
      <c r="R632" s="6">
        <v>57.999999999999901</v>
      </c>
      <c r="S632" s="61">
        <v>1.6708919105784717E-2</v>
      </c>
    </row>
    <row r="633" spans="1:19" x14ac:dyDescent="0.25">
      <c r="A633">
        <v>2023</v>
      </c>
      <c r="B633">
        <v>309592</v>
      </c>
      <c r="C633" t="s">
        <v>436</v>
      </c>
      <c r="D633" t="s">
        <v>431</v>
      </c>
      <c r="E633" t="s">
        <v>515</v>
      </c>
      <c r="F633" t="s">
        <v>431</v>
      </c>
      <c r="G633" t="s">
        <v>15</v>
      </c>
      <c r="H633" t="s">
        <v>16</v>
      </c>
      <c r="I633" s="23">
        <v>18</v>
      </c>
      <c r="J633" s="23">
        <v>27</v>
      </c>
      <c r="K633" s="23">
        <v>115</v>
      </c>
      <c r="L633" s="1">
        <v>5995.08</v>
      </c>
      <c r="M633" s="1">
        <v>333.06</v>
      </c>
      <c r="N633" s="62">
        <v>1.5</v>
      </c>
      <c r="O633" s="62">
        <v>4.2592592592592595</v>
      </c>
      <c r="P633" s="6">
        <v>1356.83</v>
      </c>
      <c r="Q633" s="61">
        <v>0.22632391894686976</v>
      </c>
      <c r="R633" s="6">
        <v>769.13</v>
      </c>
      <c r="S633" s="61">
        <v>0.12829353403123894</v>
      </c>
    </row>
    <row r="634" spans="1:19" x14ac:dyDescent="0.25">
      <c r="A634">
        <v>2023</v>
      </c>
      <c r="B634">
        <v>310640</v>
      </c>
      <c r="C634" t="s">
        <v>84</v>
      </c>
      <c r="D634" t="s">
        <v>432</v>
      </c>
      <c r="E634" t="s">
        <v>498</v>
      </c>
      <c r="F634" t="s">
        <v>432</v>
      </c>
      <c r="G634" t="s">
        <v>15</v>
      </c>
      <c r="H634" t="s">
        <v>16</v>
      </c>
      <c r="I634" s="23">
        <v>20</v>
      </c>
      <c r="J634" s="23">
        <v>20</v>
      </c>
      <c r="K634" s="23">
        <v>30</v>
      </c>
      <c r="L634" s="1">
        <v>1423.76</v>
      </c>
      <c r="M634" s="1">
        <v>71.188000000000002</v>
      </c>
      <c r="N634" s="62">
        <v>1</v>
      </c>
      <c r="O634" s="62">
        <v>1.5</v>
      </c>
      <c r="P634" s="6">
        <v>354.26</v>
      </c>
      <c r="Q634" s="61">
        <v>0.24882002584705287</v>
      </c>
      <c r="R634" s="6">
        <v>-225.74</v>
      </c>
      <c r="S634" s="61">
        <v>-0.15855200314659776</v>
      </c>
    </row>
    <row r="635" spans="1:19" x14ac:dyDescent="0.25">
      <c r="A635">
        <v>2023</v>
      </c>
      <c r="B635">
        <v>311100</v>
      </c>
      <c r="C635" t="s">
        <v>308</v>
      </c>
      <c r="D635" t="s">
        <v>430</v>
      </c>
      <c r="E635" t="s">
        <v>517</v>
      </c>
      <c r="F635" t="s">
        <v>430</v>
      </c>
      <c r="G635" t="s">
        <v>15</v>
      </c>
      <c r="H635" t="s">
        <v>5</v>
      </c>
      <c r="I635" s="23">
        <v>125</v>
      </c>
      <c r="J635" s="23">
        <v>197</v>
      </c>
      <c r="K635" s="23">
        <v>885</v>
      </c>
      <c r="L635" s="1">
        <v>44815.067999999999</v>
      </c>
      <c r="M635" s="1">
        <v>358.52054399999997</v>
      </c>
      <c r="N635" s="62">
        <v>1.5760000000000001</v>
      </c>
      <c r="O635" s="62">
        <v>4.4923857868020303</v>
      </c>
      <c r="P635" s="6">
        <v>6962.5679999999902</v>
      </c>
      <c r="Q635" s="61">
        <v>0.15536220987101906</v>
      </c>
      <c r="R635" s="6">
        <v>2870.8679999999899</v>
      </c>
      <c r="S635" s="61">
        <v>6.406032899470307E-2</v>
      </c>
    </row>
    <row r="636" spans="1:19" x14ac:dyDescent="0.25">
      <c r="A636">
        <v>2023</v>
      </c>
      <c r="B636">
        <v>314704</v>
      </c>
      <c r="C636" t="s">
        <v>384</v>
      </c>
      <c r="D636" t="s">
        <v>430</v>
      </c>
      <c r="E636" t="s">
        <v>512</v>
      </c>
      <c r="F636" t="s">
        <v>430</v>
      </c>
      <c r="G636" t="s">
        <v>15</v>
      </c>
      <c r="H636" t="s">
        <v>16</v>
      </c>
      <c r="I636" s="23">
        <v>17</v>
      </c>
      <c r="J636" s="23">
        <v>17</v>
      </c>
      <c r="K636" s="23">
        <v>72</v>
      </c>
      <c r="L636" s="1">
        <v>2646.9216000000001</v>
      </c>
      <c r="M636" s="1">
        <v>155.7012705882353</v>
      </c>
      <c r="N636" s="62">
        <v>1</v>
      </c>
      <c r="O636" s="62">
        <v>4.2352941176470589</v>
      </c>
      <c r="P636" s="6">
        <v>630.42160000000001</v>
      </c>
      <c r="Q636" s="61">
        <v>0.23817161792778449</v>
      </c>
      <c r="R636" s="6">
        <v>84.721599999999896</v>
      </c>
      <c r="S636" s="61">
        <v>3.200759705160889E-2</v>
      </c>
    </row>
    <row r="637" spans="1:19" x14ac:dyDescent="0.25">
      <c r="A637">
        <v>2023</v>
      </c>
      <c r="B637">
        <v>315225</v>
      </c>
      <c r="C637" t="s">
        <v>313</v>
      </c>
      <c r="D637" t="s">
        <v>432</v>
      </c>
      <c r="E637" t="s">
        <v>498</v>
      </c>
      <c r="F637" t="s">
        <v>432</v>
      </c>
      <c r="G637" t="s">
        <v>15</v>
      </c>
      <c r="H637" t="s">
        <v>16</v>
      </c>
      <c r="I637" s="23">
        <v>19</v>
      </c>
      <c r="J637" s="23">
        <v>45</v>
      </c>
      <c r="K637" s="23">
        <v>108</v>
      </c>
      <c r="L637" s="1">
        <v>4972.0439999999999</v>
      </c>
      <c r="M637" s="1">
        <v>261.68652631578948</v>
      </c>
      <c r="N637" s="62">
        <v>2.3684210526315788</v>
      </c>
      <c r="O637" s="62">
        <v>2.4</v>
      </c>
      <c r="P637" s="6">
        <v>567.79399999999896</v>
      </c>
      <c r="Q637" s="61">
        <v>0.11419729994344358</v>
      </c>
      <c r="R637" s="6">
        <v>-8.2060000000005608</v>
      </c>
      <c r="S637" s="61">
        <v>-1.6504278723198269E-3</v>
      </c>
    </row>
    <row r="638" spans="1:19" x14ac:dyDescent="0.25">
      <c r="A638">
        <v>2023</v>
      </c>
      <c r="B638">
        <v>316008</v>
      </c>
      <c r="C638" t="s">
        <v>111</v>
      </c>
      <c r="D638" t="s">
        <v>431</v>
      </c>
      <c r="E638" t="s">
        <v>515</v>
      </c>
      <c r="F638" t="s">
        <v>431</v>
      </c>
      <c r="G638" t="s">
        <v>4</v>
      </c>
      <c r="H638" t="s">
        <v>16</v>
      </c>
      <c r="I638" s="23">
        <v>12</v>
      </c>
      <c r="J638" s="23">
        <v>22</v>
      </c>
      <c r="K638" s="23">
        <v>50</v>
      </c>
      <c r="L638" s="1">
        <v>1913.8329000000001</v>
      </c>
      <c r="M638" s="1">
        <v>159.486075</v>
      </c>
      <c r="N638" s="62">
        <v>1.8333333333333333</v>
      </c>
      <c r="O638" s="62">
        <v>2.2727272727272729</v>
      </c>
      <c r="P638" s="6">
        <v>197.0829</v>
      </c>
      <c r="Q638" s="61">
        <v>0.10297811266594904</v>
      </c>
      <c r="R638" s="6">
        <v>-199.11709999999999</v>
      </c>
      <c r="S638" s="61">
        <v>-0.1040410058788309</v>
      </c>
    </row>
    <row r="639" spans="1:19" x14ac:dyDescent="0.25">
      <c r="A639">
        <v>2023</v>
      </c>
      <c r="B639">
        <v>316008</v>
      </c>
      <c r="C639" t="s">
        <v>111</v>
      </c>
      <c r="D639" t="s">
        <v>430</v>
      </c>
      <c r="E639" t="s">
        <v>507</v>
      </c>
      <c r="F639" t="s">
        <v>431</v>
      </c>
      <c r="G639" t="s">
        <v>4</v>
      </c>
      <c r="H639" t="s">
        <v>5</v>
      </c>
      <c r="I639" s="23">
        <v>59</v>
      </c>
      <c r="J639" s="23">
        <v>268</v>
      </c>
      <c r="K639" s="23">
        <v>1326</v>
      </c>
      <c r="L639" s="1">
        <v>56658.316500000001</v>
      </c>
      <c r="M639" s="1">
        <v>960.31044915254233</v>
      </c>
      <c r="N639" s="62">
        <v>4.5423728813559325</v>
      </c>
      <c r="O639" s="62">
        <v>4.9477611940298507</v>
      </c>
      <c r="P639" s="6">
        <v>5834.5664999999999</v>
      </c>
      <c r="Q639" s="61">
        <v>0.10297811266594904</v>
      </c>
      <c r="R639" s="6">
        <v>3714.6165000000001</v>
      </c>
      <c r="S639" s="61">
        <v>6.5561716786978655E-2</v>
      </c>
    </row>
    <row r="640" spans="1:19" x14ac:dyDescent="0.25">
      <c r="A640">
        <v>2023</v>
      </c>
      <c r="B640">
        <v>316008</v>
      </c>
      <c r="C640" t="s">
        <v>111</v>
      </c>
      <c r="D640" t="s">
        <v>432</v>
      </c>
      <c r="E640" t="s">
        <v>498</v>
      </c>
      <c r="F640" t="s">
        <v>431</v>
      </c>
      <c r="G640" t="s">
        <v>4</v>
      </c>
      <c r="H640" t="s">
        <v>16</v>
      </c>
      <c r="I640" s="23">
        <v>22</v>
      </c>
      <c r="J640" s="23">
        <v>51</v>
      </c>
      <c r="K640" s="23">
        <v>114</v>
      </c>
      <c r="L640" s="1">
        <v>4053.6914999999999</v>
      </c>
      <c r="M640" s="1">
        <v>184.25870454545455</v>
      </c>
      <c r="N640" s="62">
        <v>2.3181818181818183</v>
      </c>
      <c r="O640" s="62">
        <v>2.2352941176470589</v>
      </c>
      <c r="P640" s="6">
        <v>417.44150000000002</v>
      </c>
      <c r="Q640" s="61">
        <v>0.10297811266594906</v>
      </c>
      <c r="R640" s="6">
        <v>-249.05850000000001</v>
      </c>
      <c r="S640" s="61">
        <v>-6.1439924572454521E-2</v>
      </c>
    </row>
    <row r="641" spans="1:19" x14ac:dyDescent="0.25">
      <c r="A641">
        <v>2023</v>
      </c>
      <c r="B641">
        <v>316478</v>
      </c>
      <c r="C641" t="s">
        <v>312</v>
      </c>
      <c r="D641" t="s">
        <v>432</v>
      </c>
      <c r="E641" t="s">
        <v>500</v>
      </c>
      <c r="F641" t="s">
        <v>432</v>
      </c>
      <c r="G641" t="s">
        <v>15</v>
      </c>
      <c r="H641" t="s">
        <v>16</v>
      </c>
      <c r="I641" s="23">
        <v>6</v>
      </c>
      <c r="J641" s="23">
        <v>22</v>
      </c>
      <c r="K641" s="23">
        <v>60</v>
      </c>
      <c r="L641" s="1">
        <v>2331.9032000000002</v>
      </c>
      <c r="M641" s="1">
        <v>388.65053333333339</v>
      </c>
      <c r="N641" s="62">
        <v>3.6666666666666665</v>
      </c>
      <c r="O641" s="62">
        <v>2.7272727272727271</v>
      </c>
      <c r="P641" s="6">
        <v>208.9032</v>
      </c>
      <c r="Q641" s="61">
        <v>8.9584850691915505E-2</v>
      </c>
      <c r="R641" s="6">
        <v>19.903199999999899</v>
      </c>
      <c r="S641" s="61">
        <v>8.535174187333289E-3</v>
      </c>
    </row>
    <row r="642" spans="1:19" x14ac:dyDescent="0.25">
      <c r="A642">
        <v>2023</v>
      </c>
      <c r="B642">
        <v>317731</v>
      </c>
      <c r="C642" t="s">
        <v>369</v>
      </c>
      <c r="D642" t="s">
        <v>432</v>
      </c>
      <c r="E642" t="s">
        <v>498</v>
      </c>
      <c r="F642" t="s">
        <v>432</v>
      </c>
      <c r="G642" t="s">
        <v>15</v>
      </c>
      <c r="H642" t="s">
        <v>16</v>
      </c>
      <c r="I642" s="23">
        <v>36</v>
      </c>
      <c r="J642" s="23">
        <v>69</v>
      </c>
      <c r="K642" s="23">
        <v>183</v>
      </c>
      <c r="L642" s="1">
        <v>8661.9189999999999</v>
      </c>
      <c r="M642" s="1">
        <v>240.60886111111111</v>
      </c>
      <c r="N642" s="62">
        <v>1.9166666666666667</v>
      </c>
      <c r="O642" s="62">
        <v>2.652173913043478</v>
      </c>
      <c r="P642" s="6">
        <v>1257.4190000000001</v>
      </c>
      <c r="Q642" s="61">
        <v>0.14516633092505254</v>
      </c>
      <c r="R642" s="6">
        <v>180.91900000000001</v>
      </c>
      <c r="S642" s="61">
        <v>2.0886711131794237E-2</v>
      </c>
    </row>
    <row r="643" spans="1:19" x14ac:dyDescent="0.25">
      <c r="A643">
        <v>2023</v>
      </c>
      <c r="B643">
        <v>321904</v>
      </c>
      <c r="C643" t="s">
        <v>387</v>
      </c>
      <c r="D643" t="s">
        <v>433</v>
      </c>
      <c r="E643" t="s">
        <v>502</v>
      </c>
      <c r="F643" t="s">
        <v>433</v>
      </c>
      <c r="G643" t="s">
        <v>15</v>
      </c>
      <c r="H643" t="s">
        <v>16</v>
      </c>
      <c r="I643" s="23">
        <v>17</v>
      </c>
      <c r="J643" s="23">
        <v>26</v>
      </c>
      <c r="K643" s="23">
        <v>51</v>
      </c>
      <c r="L643" s="1">
        <v>2184.3429999999998</v>
      </c>
      <c r="M643" s="1">
        <v>128.49076470588236</v>
      </c>
      <c r="N643" s="62">
        <v>1.5294117647058822</v>
      </c>
      <c r="O643" s="62">
        <v>1.9615384615384615</v>
      </c>
      <c r="P643" s="6">
        <v>210.59299999999999</v>
      </c>
      <c r="Q643" s="61">
        <v>9.6410224950934903E-2</v>
      </c>
      <c r="R643" s="6">
        <v>-381.60700000000003</v>
      </c>
      <c r="S643" s="61">
        <v>-0.17470104283072763</v>
      </c>
    </row>
    <row r="644" spans="1:19" x14ac:dyDescent="0.25">
      <c r="A644">
        <v>2023</v>
      </c>
      <c r="B644">
        <v>322483</v>
      </c>
      <c r="C644" t="s">
        <v>85</v>
      </c>
      <c r="D644" t="s">
        <v>435</v>
      </c>
      <c r="E644" t="s">
        <v>525</v>
      </c>
      <c r="F644" t="s">
        <v>435</v>
      </c>
      <c r="G644" t="s">
        <v>15</v>
      </c>
      <c r="H644" t="s">
        <v>16</v>
      </c>
      <c r="I644" s="23">
        <v>7</v>
      </c>
      <c r="J644" s="23">
        <v>7</v>
      </c>
      <c r="K644" s="23">
        <v>7</v>
      </c>
      <c r="L644" s="1">
        <v>359.14400000000001</v>
      </c>
      <c r="M644" s="1">
        <v>51.306285714285714</v>
      </c>
      <c r="N644" s="62">
        <v>1</v>
      </c>
      <c r="O644" s="62">
        <v>1</v>
      </c>
      <c r="P644" s="6">
        <v>78.644000000000005</v>
      </c>
      <c r="Q644" s="61">
        <v>0.21897623237475777</v>
      </c>
      <c r="R644" s="6">
        <v>-160.756</v>
      </c>
      <c r="S644" s="61">
        <v>-0.44760875860379123</v>
      </c>
    </row>
    <row r="645" spans="1:19" x14ac:dyDescent="0.25">
      <c r="A645">
        <v>2023</v>
      </c>
      <c r="B645">
        <v>322666</v>
      </c>
      <c r="C645" t="s">
        <v>87</v>
      </c>
      <c r="D645" t="s">
        <v>433</v>
      </c>
      <c r="E645" t="s">
        <v>503</v>
      </c>
      <c r="F645" t="s">
        <v>433</v>
      </c>
      <c r="G645" t="s">
        <v>15</v>
      </c>
      <c r="H645" t="s">
        <v>16</v>
      </c>
      <c r="I645" s="23">
        <v>18</v>
      </c>
      <c r="J645" s="23">
        <v>36</v>
      </c>
      <c r="K645" s="23">
        <v>82</v>
      </c>
      <c r="L645" s="1">
        <v>3965.748</v>
      </c>
      <c r="M645" s="1">
        <v>220.31933333333333</v>
      </c>
      <c r="N645" s="62">
        <v>2</v>
      </c>
      <c r="O645" s="62">
        <v>2.2777777777777777</v>
      </c>
      <c r="P645" s="6">
        <v>558.74800000000005</v>
      </c>
      <c r="Q645" s="61">
        <v>0.14089347079037801</v>
      </c>
      <c r="R645" s="6">
        <v>-78.452000000000396</v>
      </c>
      <c r="S645" s="61">
        <v>-1.9782396662622131E-2</v>
      </c>
    </row>
    <row r="646" spans="1:19" x14ac:dyDescent="0.25">
      <c r="A646">
        <v>2023</v>
      </c>
      <c r="B646">
        <v>327287</v>
      </c>
      <c r="C646" t="s">
        <v>88</v>
      </c>
      <c r="D646" t="s">
        <v>433</v>
      </c>
      <c r="E646" t="s">
        <v>504</v>
      </c>
      <c r="F646" t="s">
        <v>433</v>
      </c>
      <c r="G646" t="s">
        <v>15</v>
      </c>
      <c r="H646" t="s">
        <v>16</v>
      </c>
      <c r="I646" s="23">
        <v>7</v>
      </c>
      <c r="J646" s="23">
        <v>7</v>
      </c>
      <c r="K646" s="23">
        <v>7</v>
      </c>
      <c r="L646" s="1">
        <v>471.94400000000002</v>
      </c>
      <c r="M646" s="1">
        <v>67.420571428571435</v>
      </c>
      <c r="N646" s="62">
        <v>1</v>
      </c>
      <c r="O646" s="62">
        <v>1</v>
      </c>
      <c r="P646" s="6">
        <v>91.944000000000003</v>
      </c>
      <c r="Q646" s="61">
        <v>0.19481972437407827</v>
      </c>
      <c r="R646" s="6">
        <v>-147.45599999999999</v>
      </c>
      <c r="S646" s="61">
        <v>-0.31244384927025237</v>
      </c>
    </row>
    <row r="647" spans="1:19" x14ac:dyDescent="0.25">
      <c r="A647">
        <v>2023</v>
      </c>
      <c r="B647">
        <v>328781</v>
      </c>
      <c r="C647" t="s">
        <v>452</v>
      </c>
      <c r="D647" t="s">
        <v>431</v>
      </c>
      <c r="E647" t="s">
        <v>528</v>
      </c>
      <c r="F647" t="s">
        <v>431</v>
      </c>
      <c r="G647" t="s">
        <v>15</v>
      </c>
      <c r="H647" t="s">
        <v>16</v>
      </c>
      <c r="I647" s="23">
        <v>8</v>
      </c>
      <c r="J647" s="23">
        <v>12</v>
      </c>
      <c r="K647" s="23">
        <v>39</v>
      </c>
      <c r="L647" s="1">
        <v>1680.4880000000001</v>
      </c>
      <c r="M647" s="1">
        <v>210.06100000000001</v>
      </c>
      <c r="N647" s="62">
        <v>1.5</v>
      </c>
      <c r="O647" s="62">
        <v>3.25</v>
      </c>
      <c r="P647" s="6">
        <v>443.738</v>
      </c>
      <c r="Q647" s="61">
        <v>0.26405306077758367</v>
      </c>
      <c r="R647" s="6">
        <v>182.53800000000001</v>
      </c>
      <c r="S647" s="61">
        <v>0.10862201931819805</v>
      </c>
    </row>
    <row r="648" spans="1:19" x14ac:dyDescent="0.25">
      <c r="A648">
        <v>2023</v>
      </c>
      <c r="B648">
        <v>329101</v>
      </c>
      <c r="C648" t="s">
        <v>89</v>
      </c>
      <c r="D648" t="s">
        <v>430</v>
      </c>
      <c r="E648" t="s">
        <v>517</v>
      </c>
      <c r="F648" t="s">
        <v>430</v>
      </c>
      <c r="G648" t="s">
        <v>4</v>
      </c>
      <c r="H648" t="s">
        <v>16</v>
      </c>
      <c r="I648" s="23">
        <v>21</v>
      </c>
      <c r="J648" s="23">
        <v>30</v>
      </c>
      <c r="K648" s="23">
        <v>89</v>
      </c>
      <c r="L648" s="1">
        <v>5329.6880000000001</v>
      </c>
      <c r="M648" s="1">
        <v>253.79466666666667</v>
      </c>
      <c r="N648" s="62">
        <v>1.4285714285714286</v>
      </c>
      <c r="O648" s="62">
        <v>2.9666666666666668</v>
      </c>
      <c r="P648" s="6">
        <v>1233.6880000000001</v>
      </c>
      <c r="Q648" s="61">
        <v>0.2314747129663125</v>
      </c>
      <c r="R648" s="6">
        <v>549.68799999999999</v>
      </c>
      <c r="S648" s="61">
        <v>0.1031369941354916</v>
      </c>
    </row>
    <row r="649" spans="1:19" x14ac:dyDescent="0.25">
      <c r="A649">
        <v>2023</v>
      </c>
      <c r="B649">
        <v>331231</v>
      </c>
      <c r="C649" t="s">
        <v>314</v>
      </c>
      <c r="D649" t="s">
        <v>432</v>
      </c>
      <c r="E649" t="s">
        <v>498</v>
      </c>
      <c r="F649" t="s">
        <v>432</v>
      </c>
      <c r="G649" t="s">
        <v>15</v>
      </c>
      <c r="H649" t="s">
        <v>16</v>
      </c>
      <c r="I649" s="23">
        <v>35</v>
      </c>
      <c r="J649" s="23">
        <v>72</v>
      </c>
      <c r="K649" s="23">
        <v>202</v>
      </c>
      <c r="L649" s="1">
        <v>7238.1455999999998</v>
      </c>
      <c r="M649" s="1">
        <v>206.80416</v>
      </c>
      <c r="N649" s="62">
        <v>2.0571428571428569</v>
      </c>
      <c r="O649" s="62">
        <v>2.8055555555555554</v>
      </c>
      <c r="P649" s="6">
        <v>1054.1456000000001</v>
      </c>
      <c r="Q649" s="61">
        <v>0.14563752351154693</v>
      </c>
      <c r="R649" s="6">
        <v>3.14559999999936</v>
      </c>
      <c r="S649" s="61">
        <v>4.3458644987734983E-4</v>
      </c>
    </row>
    <row r="650" spans="1:19" x14ac:dyDescent="0.25">
      <c r="A650">
        <v>2023</v>
      </c>
      <c r="B650">
        <v>333866</v>
      </c>
      <c r="C650" t="s">
        <v>292</v>
      </c>
      <c r="D650" t="s">
        <v>431</v>
      </c>
      <c r="E650" t="s">
        <v>509</v>
      </c>
      <c r="F650" t="s">
        <v>430</v>
      </c>
      <c r="G650" t="s">
        <v>4</v>
      </c>
      <c r="H650" t="s">
        <v>7</v>
      </c>
      <c r="I650" s="23">
        <v>55</v>
      </c>
      <c r="J650" s="23">
        <v>482</v>
      </c>
      <c r="K650" s="23">
        <v>3756</v>
      </c>
      <c r="L650" s="1">
        <v>143312.32639999999</v>
      </c>
      <c r="M650" s="1">
        <v>2605.6786618181818</v>
      </c>
      <c r="N650" s="62">
        <v>8.7636363636363637</v>
      </c>
      <c r="O650" s="62">
        <v>7.7925311203319501</v>
      </c>
      <c r="P650" s="6">
        <v>6720.3263999999899</v>
      </c>
      <c r="Q650" s="61">
        <v>4.6892870758673211E-2</v>
      </c>
      <c r="R650" s="6">
        <v>4526.5563999999904</v>
      </c>
      <c r="S650" s="61">
        <v>3.1585255181510966E-2</v>
      </c>
    </row>
    <row r="651" spans="1:19" x14ac:dyDescent="0.25">
      <c r="A651">
        <v>2023</v>
      </c>
      <c r="B651">
        <v>333866</v>
      </c>
      <c r="C651" t="s">
        <v>292</v>
      </c>
      <c r="D651" t="s">
        <v>434</v>
      </c>
      <c r="E651" t="s">
        <v>513</v>
      </c>
      <c r="F651" t="s">
        <v>430</v>
      </c>
      <c r="G651" t="s">
        <v>4</v>
      </c>
      <c r="H651" t="s">
        <v>7</v>
      </c>
      <c r="I651" s="23">
        <v>93</v>
      </c>
      <c r="J651" s="23">
        <v>603</v>
      </c>
      <c r="K651" s="23">
        <v>3322</v>
      </c>
      <c r="L651" s="1">
        <v>126648.6697</v>
      </c>
      <c r="M651" s="1">
        <v>1361.8136526881719</v>
      </c>
      <c r="N651" s="62">
        <v>6.4838709677419351</v>
      </c>
      <c r="O651" s="62">
        <v>5.5091210613598669</v>
      </c>
      <c r="P651" s="6">
        <v>5938.9196999999904</v>
      </c>
      <c r="Q651" s="61">
        <v>4.6892870758673197E-2</v>
      </c>
      <c r="R651" s="6">
        <v>2315.56969999999</v>
      </c>
      <c r="S651" s="61">
        <v>1.8283411152166171E-2</v>
      </c>
    </row>
    <row r="652" spans="1:19" x14ac:dyDescent="0.25">
      <c r="A652">
        <v>2023</v>
      </c>
      <c r="B652">
        <v>333866</v>
      </c>
      <c r="C652" t="s">
        <v>292</v>
      </c>
      <c r="D652" t="s">
        <v>430</v>
      </c>
      <c r="E652" t="s">
        <v>492</v>
      </c>
      <c r="F652" t="s">
        <v>430</v>
      </c>
      <c r="G652" t="s">
        <v>4</v>
      </c>
      <c r="H652" t="s">
        <v>10</v>
      </c>
      <c r="I652" s="23">
        <v>83</v>
      </c>
      <c r="J652" s="23">
        <v>946</v>
      </c>
      <c r="K652" s="23">
        <v>9349</v>
      </c>
      <c r="L652" s="1">
        <v>372484.62329999998</v>
      </c>
      <c r="M652" s="1">
        <v>4487.7665457831326</v>
      </c>
      <c r="N652" s="62">
        <v>11.397590361445783</v>
      </c>
      <c r="O652" s="62">
        <v>9.8826638477801261</v>
      </c>
      <c r="P652" s="6">
        <v>17466.873299999999</v>
      </c>
      <c r="Q652" s="61">
        <v>4.6892870758673273E-2</v>
      </c>
      <c r="R652" s="6">
        <v>14005.353300000001</v>
      </c>
      <c r="S652" s="61">
        <v>3.7599816002928145E-2</v>
      </c>
    </row>
    <row r="653" spans="1:19" x14ac:dyDescent="0.25">
      <c r="A653">
        <v>2023</v>
      </c>
      <c r="B653">
        <v>333866</v>
      </c>
      <c r="C653" t="s">
        <v>292</v>
      </c>
      <c r="D653" t="s">
        <v>433</v>
      </c>
      <c r="E653" t="s">
        <v>503</v>
      </c>
      <c r="F653" t="s">
        <v>430</v>
      </c>
      <c r="G653" t="s">
        <v>4</v>
      </c>
      <c r="H653" t="s">
        <v>10</v>
      </c>
      <c r="I653" s="23">
        <v>65</v>
      </c>
      <c r="J653" s="23">
        <v>615</v>
      </c>
      <c r="K653" s="23">
        <v>4401</v>
      </c>
      <c r="L653" s="1">
        <v>172628.81049999999</v>
      </c>
      <c r="M653" s="1">
        <v>2655.8278538461536</v>
      </c>
      <c r="N653" s="62">
        <v>9.4615384615384617</v>
      </c>
      <c r="O653" s="62">
        <v>7.1560975609756099</v>
      </c>
      <c r="P653" s="6">
        <v>8095.0604999999796</v>
      </c>
      <c r="Q653" s="61">
        <v>4.6892870758673155E-2</v>
      </c>
      <c r="R653" s="6">
        <v>5281.3804999999902</v>
      </c>
      <c r="S653" s="61">
        <v>3.059385327804243E-2</v>
      </c>
    </row>
    <row r="654" spans="1:19" x14ac:dyDescent="0.25">
      <c r="A654">
        <v>2023</v>
      </c>
      <c r="B654">
        <v>333866</v>
      </c>
      <c r="C654" t="s">
        <v>292</v>
      </c>
      <c r="D654" t="s">
        <v>435</v>
      </c>
      <c r="E654" t="s">
        <v>505</v>
      </c>
      <c r="F654" t="s">
        <v>430</v>
      </c>
      <c r="G654" t="s">
        <v>4</v>
      </c>
      <c r="H654" t="s">
        <v>5</v>
      </c>
      <c r="I654" s="23">
        <v>43</v>
      </c>
      <c r="J654" s="23">
        <v>289</v>
      </c>
      <c r="K654" s="23">
        <v>1374</v>
      </c>
      <c r="L654" s="1">
        <v>47967.587899999999</v>
      </c>
      <c r="M654" s="1">
        <v>1115.5253</v>
      </c>
      <c r="N654" s="62">
        <v>6.7209302325581399</v>
      </c>
      <c r="O654" s="62">
        <v>4.7543252595155705</v>
      </c>
      <c r="P654" s="6">
        <v>2249.33789999999</v>
      </c>
      <c r="Q654" s="61">
        <v>4.6892870758673065E-2</v>
      </c>
      <c r="R654" s="6">
        <v>494.15789999999203</v>
      </c>
      <c r="S654" s="61">
        <v>1.0301912637970942E-2</v>
      </c>
    </row>
    <row r="655" spans="1:19" x14ac:dyDescent="0.25">
      <c r="A655">
        <v>2023</v>
      </c>
      <c r="B655">
        <v>335207</v>
      </c>
      <c r="C655" t="s">
        <v>32</v>
      </c>
      <c r="D655" t="s">
        <v>431</v>
      </c>
      <c r="E655" t="s">
        <v>516</v>
      </c>
      <c r="F655" t="s">
        <v>433</v>
      </c>
      <c r="G655" t="s">
        <v>4</v>
      </c>
      <c r="H655" t="s">
        <v>5</v>
      </c>
      <c r="I655" s="23">
        <v>76</v>
      </c>
      <c r="J655" s="23">
        <v>230</v>
      </c>
      <c r="K655" s="23">
        <v>923</v>
      </c>
      <c r="L655" s="1">
        <v>37988.012999999999</v>
      </c>
      <c r="M655" s="1">
        <v>499.84227631578943</v>
      </c>
      <c r="N655" s="62">
        <v>3.0263157894736841</v>
      </c>
      <c r="O655" s="62">
        <v>4.0130434782608697</v>
      </c>
      <c r="P655" s="6">
        <v>5352.2629999999999</v>
      </c>
      <c r="Q655" s="61">
        <v>0.14089347079037801</v>
      </c>
      <c r="R655" s="6">
        <v>2746.5630000000001</v>
      </c>
      <c r="S655" s="61">
        <v>7.2300780775240867E-2</v>
      </c>
    </row>
    <row r="656" spans="1:19" x14ac:dyDescent="0.25">
      <c r="A656">
        <v>2023</v>
      </c>
      <c r="B656">
        <v>335207</v>
      </c>
      <c r="C656" t="s">
        <v>32</v>
      </c>
      <c r="D656" t="s">
        <v>430</v>
      </c>
      <c r="E656" t="s">
        <v>517</v>
      </c>
      <c r="F656" t="s">
        <v>433</v>
      </c>
      <c r="G656" t="s">
        <v>4</v>
      </c>
      <c r="H656" t="s">
        <v>16</v>
      </c>
      <c r="I656" s="23">
        <v>23</v>
      </c>
      <c r="J656" s="23">
        <v>60</v>
      </c>
      <c r="K656" s="23">
        <v>197</v>
      </c>
      <c r="L656" s="1">
        <v>11129.585999999999</v>
      </c>
      <c r="M656" s="1">
        <v>483.89504347826085</v>
      </c>
      <c r="N656" s="62">
        <v>2.6086956521739131</v>
      </c>
      <c r="O656" s="62">
        <v>3.2833333333333332</v>
      </c>
      <c r="P656" s="6">
        <v>1568.086</v>
      </c>
      <c r="Q656" s="61">
        <v>0.14089347079037801</v>
      </c>
      <c r="R656" s="6">
        <v>789.63599999999803</v>
      </c>
      <c r="S656" s="61">
        <v>7.0949269811114102E-2</v>
      </c>
    </row>
    <row r="657" spans="1:19" x14ac:dyDescent="0.25">
      <c r="A657">
        <v>2023</v>
      </c>
      <c r="B657">
        <v>335207</v>
      </c>
      <c r="C657" t="s">
        <v>32</v>
      </c>
      <c r="D657" t="s">
        <v>432</v>
      </c>
      <c r="E657" t="s">
        <v>510</v>
      </c>
      <c r="F657" t="s">
        <v>433</v>
      </c>
      <c r="G657" t="s">
        <v>4</v>
      </c>
      <c r="H657" t="s">
        <v>5</v>
      </c>
      <c r="I657" s="23">
        <v>87</v>
      </c>
      <c r="J657" s="23">
        <v>252</v>
      </c>
      <c r="K657" s="23">
        <v>1179</v>
      </c>
      <c r="L657" s="1">
        <v>51579.75</v>
      </c>
      <c r="M657" s="1">
        <v>592.87068965517244</v>
      </c>
      <c r="N657" s="62">
        <v>2.896551724137931</v>
      </c>
      <c r="O657" s="62">
        <v>4.6785714285714288</v>
      </c>
      <c r="P657" s="6">
        <v>7267.24999999999</v>
      </c>
      <c r="Q657" s="61">
        <v>0.14089347079037781</v>
      </c>
      <c r="R657" s="6">
        <v>4583.75</v>
      </c>
      <c r="S657" s="61">
        <v>8.8867239565914913E-2</v>
      </c>
    </row>
    <row r="658" spans="1:19" x14ac:dyDescent="0.25">
      <c r="A658">
        <v>2023</v>
      </c>
      <c r="B658">
        <v>335207</v>
      </c>
      <c r="C658" t="s">
        <v>32</v>
      </c>
      <c r="D658" t="s">
        <v>433</v>
      </c>
      <c r="E658" t="s">
        <v>502</v>
      </c>
      <c r="F658" t="s">
        <v>433</v>
      </c>
      <c r="G658" t="s">
        <v>4</v>
      </c>
      <c r="H658" t="s">
        <v>5</v>
      </c>
      <c r="I658" s="23">
        <v>75</v>
      </c>
      <c r="J658" s="23">
        <v>207</v>
      </c>
      <c r="K658" s="23">
        <v>753</v>
      </c>
      <c r="L658" s="1">
        <v>33832.241999999998</v>
      </c>
      <c r="M658" s="1">
        <v>451.09655999999995</v>
      </c>
      <c r="N658" s="62">
        <v>2.76</v>
      </c>
      <c r="O658" s="62">
        <v>3.63768115942029</v>
      </c>
      <c r="P658" s="6">
        <v>4766.7420000000002</v>
      </c>
      <c r="Q658" s="61">
        <v>0.14089347079037801</v>
      </c>
      <c r="R658" s="6">
        <v>2045.232</v>
      </c>
      <c r="S658" s="61">
        <v>6.0452156850852513E-2</v>
      </c>
    </row>
    <row r="659" spans="1:19" x14ac:dyDescent="0.25">
      <c r="A659">
        <v>2023</v>
      </c>
      <c r="B659">
        <v>343812</v>
      </c>
      <c r="C659" t="s">
        <v>91</v>
      </c>
      <c r="D659" t="s">
        <v>430</v>
      </c>
      <c r="E659" t="s">
        <v>518</v>
      </c>
      <c r="F659" t="s">
        <v>430</v>
      </c>
      <c r="G659" t="s">
        <v>15</v>
      </c>
      <c r="H659" t="s">
        <v>16</v>
      </c>
      <c r="I659" s="23">
        <v>16</v>
      </c>
      <c r="J659" s="23">
        <v>32</v>
      </c>
      <c r="K659" s="23">
        <v>77</v>
      </c>
      <c r="L659" s="1">
        <v>3996.1840000000002</v>
      </c>
      <c r="M659" s="1">
        <v>249.76150000000001</v>
      </c>
      <c r="N659" s="62">
        <v>2</v>
      </c>
      <c r="O659" s="62">
        <v>2.40625</v>
      </c>
      <c r="P659" s="6">
        <v>964.68399999999997</v>
      </c>
      <c r="Q659" s="61">
        <v>0.24140129683718264</v>
      </c>
      <c r="R659" s="6">
        <v>433.48399999999998</v>
      </c>
      <c r="S659" s="61">
        <v>0.10847448465836407</v>
      </c>
    </row>
    <row r="660" spans="1:19" x14ac:dyDescent="0.25">
      <c r="A660">
        <v>2023</v>
      </c>
      <c r="B660">
        <v>350201</v>
      </c>
      <c r="C660" t="s">
        <v>92</v>
      </c>
      <c r="D660" t="s">
        <v>431</v>
      </c>
      <c r="E660" t="s">
        <v>501</v>
      </c>
      <c r="F660" t="s">
        <v>431</v>
      </c>
      <c r="G660" t="s">
        <v>15</v>
      </c>
      <c r="H660" t="s">
        <v>16</v>
      </c>
      <c r="I660" s="23">
        <v>42</v>
      </c>
      <c r="J660" s="23">
        <v>51</v>
      </c>
      <c r="K660" s="23">
        <v>130</v>
      </c>
      <c r="L660" s="1">
        <v>5563.9440000000004</v>
      </c>
      <c r="M660" s="1">
        <v>132.47485714285716</v>
      </c>
      <c r="N660" s="62">
        <v>1.2142857142857142</v>
      </c>
      <c r="O660" s="62">
        <v>2.5490196078431371</v>
      </c>
      <c r="P660" s="6">
        <v>805.69399999999905</v>
      </c>
      <c r="Q660" s="61">
        <v>0.14480627411059474</v>
      </c>
      <c r="R660" s="6">
        <v>-552.40600000000097</v>
      </c>
      <c r="S660" s="61">
        <v>-9.9283170355417116E-2</v>
      </c>
    </row>
    <row r="661" spans="1:19" x14ac:dyDescent="0.25">
      <c r="A661">
        <v>2023</v>
      </c>
      <c r="B661">
        <v>351916</v>
      </c>
      <c r="C661" t="s">
        <v>478</v>
      </c>
      <c r="D661" t="s">
        <v>433</v>
      </c>
      <c r="E661" t="s">
        <v>530</v>
      </c>
      <c r="F661" t="s">
        <v>433</v>
      </c>
      <c r="G661" t="s">
        <v>15</v>
      </c>
      <c r="H661" t="s">
        <v>5</v>
      </c>
      <c r="I661" s="23">
        <v>49</v>
      </c>
      <c r="J661" s="23">
        <v>209</v>
      </c>
      <c r="K661" s="23">
        <v>717</v>
      </c>
      <c r="L661" s="1">
        <v>30572.169000000002</v>
      </c>
      <c r="M661" s="1">
        <v>623.92181632653069</v>
      </c>
      <c r="N661" s="62">
        <v>4.2653061224489797</v>
      </c>
      <c r="O661" s="62">
        <v>3.4306220095693778</v>
      </c>
      <c r="P661" s="6">
        <v>4307.4189999999999</v>
      </c>
      <c r="Q661" s="61">
        <v>0.14089347079037801</v>
      </c>
      <c r="R661" s="6">
        <v>2444.029</v>
      </c>
      <c r="S661" s="61">
        <v>7.9942937643711173E-2</v>
      </c>
    </row>
    <row r="662" spans="1:19" x14ac:dyDescent="0.25">
      <c r="A662">
        <v>2023</v>
      </c>
      <c r="B662">
        <v>354104</v>
      </c>
      <c r="C662" t="s">
        <v>96</v>
      </c>
      <c r="D662" t="s">
        <v>433</v>
      </c>
      <c r="E662" t="s">
        <v>502</v>
      </c>
      <c r="F662" t="s">
        <v>433</v>
      </c>
      <c r="G662" t="s">
        <v>15</v>
      </c>
      <c r="H662" t="s">
        <v>16</v>
      </c>
      <c r="I662" s="23">
        <v>9</v>
      </c>
      <c r="J662" s="23">
        <v>33</v>
      </c>
      <c r="K662" s="23">
        <v>79</v>
      </c>
      <c r="L662" s="1">
        <v>3596.7469999999998</v>
      </c>
      <c r="M662" s="1">
        <v>399.63855555555551</v>
      </c>
      <c r="N662" s="62">
        <v>3.6666666666666665</v>
      </c>
      <c r="O662" s="62">
        <v>2.393939393939394</v>
      </c>
      <c r="P662" s="6">
        <v>370.24700000000001</v>
      </c>
      <c r="Q662" s="61">
        <v>0.10293940607999395</v>
      </c>
      <c r="R662" s="6">
        <v>35.5369999999998</v>
      </c>
      <c r="S662" s="61">
        <v>9.8803168529784831E-3</v>
      </c>
    </row>
    <row r="663" spans="1:19" x14ac:dyDescent="0.25">
      <c r="A663">
        <v>2023</v>
      </c>
      <c r="B663">
        <v>354709</v>
      </c>
      <c r="C663" t="s">
        <v>97</v>
      </c>
      <c r="D663" t="s">
        <v>435</v>
      </c>
      <c r="E663" t="s">
        <v>521</v>
      </c>
      <c r="F663" t="s">
        <v>435</v>
      </c>
      <c r="G663" t="s">
        <v>15</v>
      </c>
      <c r="H663" t="s">
        <v>16</v>
      </c>
      <c r="I663" s="23">
        <v>11</v>
      </c>
      <c r="J663" s="23">
        <v>48</v>
      </c>
      <c r="K663" s="23">
        <v>209</v>
      </c>
      <c r="L663" s="1">
        <v>8460.4987999999994</v>
      </c>
      <c r="M663" s="1">
        <v>769.13625454545445</v>
      </c>
      <c r="N663" s="62">
        <v>4.3636363636363633</v>
      </c>
      <c r="O663" s="62">
        <v>4.354166666666667</v>
      </c>
      <c r="P663" s="6">
        <v>910.74879999999905</v>
      </c>
      <c r="Q663" s="61">
        <v>0.10764717560151407</v>
      </c>
      <c r="R663" s="6">
        <v>491.32879999999898</v>
      </c>
      <c r="S663" s="61">
        <v>5.8073266318529472E-2</v>
      </c>
    </row>
    <row r="664" spans="1:19" x14ac:dyDescent="0.25">
      <c r="A664">
        <v>2023</v>
      </c>
      <c r="B664">
        <v>356398</v>
      </c>
      <c r="C664" t="s">
        <v>98</v>
      </c>
      <c r="D664" t="s">
        <v>430</v>
      </c>
      <c r="E664" t="s">
        <v>518</v>
      </c>
      <c r="F664" t="s">
        <v>430</v>
      </c>
      <c r="G664" t="s">
        <v>15</v>
      </c>
      <c r="H664" t="s">
        <v>16</v>
      </c>
      <c r="I664" s="23">
        <v>10</v>
      </c>
      <c r="J664" s="23">
        <v>19</v>
      </c>
      <c r="K664" s="23">
        <v>28</v>
      </c>
      <c r="L664" s="1">
        <v>1851.7760000000001</v>
      </c>
      <c r="M664" s="1">
        <v>185.17760000000001</v>
      </c>
      <c r="N664" s="62">
        <v>1.9</v>
      </c>
      <c r="O664" s="62">
        <v>1.4736842105263157</v>
      </c>
      <c r="P664" s="6">
        <v>451.52600000000001</v>
      </c>
      <c r="Q664" s="61">
        <v>0.24383402744176402</v>
      </c>
      <c r="R664" s="6">
        <v>120.626</v>
      </c>
      <c r="S664" s="61">
        <v>6.5140708163406377E-2</v>
      </c>
    </row>
    <row r="665" spans="1:19" x14ac:dyDescent="0.25">
      <c r="A665">
        <v>2023</v>
      </c>
      <c r="B665">
        <v>356684</v>
      </c>
      <c r="C665" t="s">
        <v>410</v>
      </c>
      <c r="D665" t="s">
        <v>435</v>
      </c>
      <c r="E665" t="s">
        <v>525</v>
      </c>
      <c r="F665" t="s">
        <v>435</v>
      </c>
      <c r="G665" t="s">
        <v>15</v>
      </c>
      <c r="H665" t="s">
        <v>16</v>
      </c>
      <c r="I665" s="23">
        <v>4</v>
      </c>
      <c r="J665" s="23">
        <v>4</v>
      </c>
      <c r="K665" s="23">
        <v>15</v>
      </c>
      <c r="L665" s="1">
        <v>745.48</v>
      </c>
      <c r="M665" s="1">
        <v>186.37</v>
      </c>
      <c r="N665" s="62">
        <v>1</v>
      </c>
      <c r="O665" s="62">
        <v>3.75</v>
      </c>
      <c r="P665" s="6">
        <v>276.48</v>
      </c>
      <c r="Q665" s="61">
        <v>0.37087514084884909</v>
      </c>
      <c r="R665" s="6">
        <v>139.68</v>
      </c>
      <c r="S665" s="61">
        <v>0.1873692117830123</v>
      </c>
    </row>
    <row r="666" spans="1:19" x14ac:dyDescent="0.25">
      <c r="A666">
        <v>2023</v>
      </c>
      <c r="B666">
        <v>358146</v>
      </c>
      <c r="C666" t="s">
        <v>437</v>
      </c>
      <c r="D666" t="s">
        <v>431</v>
      </c>
      <c r="E666" t="s">
        <v>515</v>
      </c>
      <c r="F666" t="s">
        <v>431</v>
      </c>
      <c r="G666" t="s">
        <v>15</v>
      </c>
      <c r="H666" t="s">
        <v>16</v>
      </c>
      <c r="I666" s="23">
        <v>6</v>
      </c>
      <c r="J666" s="23">
        <v>6</v>
      </c>
      <c r="K666" s="23">
        <v>15</v>
      </c>
      <c r="L666" s="1">
        <v>768.68</v>
      </c>
      <c r="M666" s="1">
        <v>128.11333333333332</v>
      </c>
      <c r="N666" s="62">
        <v>1</v>
      </c>
      <c r="O666" s="62">
        <v>2.5</v>
      </c>
      <c r="P666" s="6">
        <v>264.68</v>
      </c>
      <c r="Q666" s="61">
        <v>0.34433054066711771</v>
      </c>
      <c r="R666" s="6">
        <v>72.08</v>
      </c>
      <c r="S666" s="61">
        <v>9.3771140136337625E-2</v>
      </c>
    </row>
    <row r="667" spans="1:19" x14ac:dyDescent="0.25">
      <c r="A667">
        <v>2023</v>
      </c>
      <c r="B667">
        <v>359285</v>
      </c>
      <c r="C667" t="s">
        <v>316</v>
      </c>
      <c r="D667" t="s">
        <v>431</v>
      </c>
      <c r="E667" t="s">
        <v>524</v>
      </c>
      <c r="F667" t="s">
        <v>431</v>
      </c>
      <c r="G667" t="s">
        <v>15</v>
      </c>
      <c r="H667" t="s">
        <v>5</v>
      </c>
      <c r="I667" s="23">
        <v>35</v>
      </c>
      <c r="J667" s="23">
        <v>77</v>
      </c>
      <c r="K667" s="23">
        <v>354</v>
      </c>
      <c r="L667" s="1">
        <v>21167.567999999999</v>
      </c>
      <c r="M667" s="1">
        <v>604.78765714285714</v>
      </c>
      <c r="N667" s="62">
        <v>2.2000000000000002</v>
      </c>
      <c r="O667" s="62">
        <v>4.5974025974025974</v>
      </c>
      <c r="P667" s="6">
        <v>4716.5680000000002</v>
      </c>
      <c r="Q667" s="61">
        <v>0.22282049595872327</v>
      </c>
      <c r="R667" s="6">
        <v>3547.4180000000001</v>
      </c>
      <c r="S667" s="61">
        <v>0.16758741486031839</v>
      </c>
    </row>
    <row r="668" spans="1:19" x14ac:dyDescent="0.25">
      <c r="A668">
        <v>2023</v>
      </c>
      <c r="B668">
        <v>364956</v>
      </c>
      <c r="C668" t="s">
        <v>99</v>
      </c>
      <c r="D668" t="s">
        <v>435</v>
      </c>
      <c r="E668" t="s">
        <v>525</v>
      </c>
      <c r="F668" t="s">
        <v>435</v>
      </c>
      <c r="G668" t="s">
        <v>15</v>
      </c>
      <c r="H668" t="s">
        <v>16</v>
      </c>
      <c r="I668" s="23">
        <v>31</v>
      </c>
      <c r="J668" s="23">
        <v>40</v>
      </c>
      <c r="K668" s="23">
        <v>94</v>
      </c>
      <c r="L668" s="1">
        <v>4029.6480000000001</v>
      </c>
      <c r="M668" s="1">
        <v>129.98864516129032</v>
      </c>
      <c r="N668" s="62">
        <v>1.2903225806451613</v>
      </c>
      <c r="O668" s="62">
        <v>2.35</v>
      </c>
      <c r="P668" s="6">
        <v>1089.3979999999999</v>
      </c>
      <c r="Q668" s="61">
        <v>0.27034569768873107</v>
      </c>
      <c r="R668" s="6">
        <v>18.3979999999999</v>
      </c>
      <c r="S668" s="61">
        <v>4.565659333023604E-3</v>
      </c>
    </row>
    <row r="669" spans="1:19" x14ac:dyDescent="0.25">
      <c r="A669">
        <v>2023</v>
      </c>
      <c r="B669">
        <v>365924</v>
      </c>
      <c r="C669" t="s">
        <v>317</v>
      </c>
      <c r="D669" t="s">
        <v>433</v>
      </c>
      <c r="E669" t="s">
        <v>504</v>
      </c>
      <c r="F669" t="s">
        <v>433</v>
      </c>
      <c r="G669" t="s">
        <v>15</v>
      </c>
      <c r="H669" t="s">
        <v>16</v>
      </c>
      <c r="I669" s="23">
        <v>42</v>
      </c>
      <c r="J669" s="23">
        <v>70</v>
      </c>
      <c r="K669" s="23">
        <v>243</v>
      </c>
      <c r="L669" s="1">
        <v>10139.656000000001</v>
      </c>
      <c r="M669" s="1">
        <v>241.42038095238098</v>
      </c>
      <c r="N669" s="62">
        <v>1.6666666666666667</v>
      </c>
      <c r="O669" s="62">
        <v>3.4714285714285715</v>
      </c>
      <c r="P669" s="6">
        <v>2260.6559999999999</v>
      </c>
      <c r="Q669" s="61">
        <v>0.22295194235386287</v>
      </c>
      <c r="R669" s="6">
        <v>790.65599999999995</v>
      </c>
      <c r="S669" s="61">
        <v>7.7976609857375825E-2</v>
      </c>
    </row>
    <row r="670" spans="1:19" x14ac:dyDescent="0.25">
      <c r="A670">
        <v>2023</v>
      </c>
      <c r="B670">
        <v>368143</v>
      </c>
      <c r="C670" t="s">
        <v>315</v>
      </c>
      <c r="D670" t="s">
        <v>434</v>
      </c>
      <c r="E670" t="s">
        <v>508</v>
      </c>
      <c r="F670" t="s">
        <v>434</v>
      </c>
      <c r="G670" t="s">
        <v>15</v>
      </c>
      <c r="H670" t="s">
        <v>7</v>
      </c>
      <c r="I670" s="23">
        <v>126</v>
      </c>
      <c r="J670" s="23">
        <v>377</v>
      </c>
      <c r="K670" s="23">
        <v>1733</v>
      </c>
      <c r="L670" s="1">
        <v>81971.042400000006</v>
      </c>
      <c r="M670" s="1">
        <v>650.56382857142864</v>
      </c>
      <c r="N670" s="62">
        <v>2.9920634920634921</v>
      </c>
      <c r="O670" s="62">
        <v>4.5968169761273208</v>
      </c>
      <c r="P670" s="6">
        <v>11799.7924</v>
      </c>
      <c r="Q670" s="61">
        <v>0.14395074229286609</v>
      </c>
      <c r="R670" s="6">
        <v>7358.5923999999904</v>
      </c>
      <c r="S670" s="61">
        <v>8.9770633440181671E-2</v>
      </c>
    </row>
    <row r="671" spans="1:19" x14ac:dyDescent="0.25">
      <c r="A671">
        <v>2023</v>
      </c>
      <c r="B671">
        <v>369346</v>
      </c>
      <c r="C671" t="s">
        <v>100</v>
      </c>
      <c r="D671" t="s">
        <v>434</v>
      </c>
      <c r="E671" t="s">
        <v>523</v>
      </c>
      <c r="F671" t="s">
        <v>434</v>
      </c>
      <c r="G671" t="s">
        <v>15</v>
      </c>
      <c r="H671" t="s">
        <v>16</v>
      </c>
      <c r="I671" s="23">
        <v>42</v>
      </c>
      <c r="J671" s="23">
        <v>60</v>
      </c>
      <c r="K671" s="23">
        <v>159</v>
      </c>
      <c r="L671" s="1">
        <v>7437.1279999999997</v>
      </c>
      <c r="M671" s="1">
        <v>177.07447619047619</v>
      </c>
      <c r="N671" s="62">
        <v>1.4285714285714286</v>
      </c>
      <c r="O671" s="62">
        <v>2.65</v>
      </c>
      <c r="P671" s="6">
        <v>1669.6279999999999</v>
      </c>
      <c r="Q671" s="61">
        <v>0.22449902704377281</v>
      </c>
      <c r="R671" s="6">
        <v>259.62799999999999</v>
      </c>
      <c r="S671" s="61">
        <v>3.4909712458895424E-2</v>
      </c>
    </row>
    <row r="672" spans="1:19" x14ac:dyDescent="0.25">
      <c r="A672">
        <v>2023</v>
      </c>
      <c r="B672">
        <v>370695</v>
      </c>
      <c r="C672" t="s">
        <v>101</v>
      </c>
      <c r="D672" t="s">
        <v>431</v>
      </c>
      <c r="E672" t="s">
        <v>501</v>
      </c>
      <c r="F672" t="s">
        <v>431</v>
      </c>
      <c r="G672" t="s">
        <v>15</v>
      </c>
      <c r="H672" t="s">
        <v>5</v>
      </c>
      <c r="I672" s="23">
        <v>90</v>
      </c>
      <c r="J672" s="23">
        <v>204</v>
      </c>
      <c r="K672" s="23">
        <v>1045</v>
      </c>
      <c r="L672" s="1">
        <v>41657.385000000002</v>
      </c>
      <c r="M672" s="1">
        <v>462.85983333333337</v>
      </c>
      <c r="N672" s="62">
        <v>2.2666666666666666</v>
      </c>
      <c r="O672" s="62">
        <v>5.1225490196078427</v>
      </c>
      <c r="P672" s="6">
        <v>5245.1350000000002</v>
      </c>
      <c r="Q672" s="61">
        <v>0.12591128799851456</v>
      </c>
      <c r="R672" s="6">
        <v>2232.3850000000002</v>
      </c>
      <c r="S672" s="61">
        <v>5.3589177525185515E-2</v>
      </c>
    </row>
    <row r="673" spans="1:19" x14ac:dyDescent="0.25">
      <c r="A673">
        <v>2023</v>
      </c>
      <c r="B673">
        <v>375019</v>
      </c>
      <c r="C673" t="s">
        <v>102</v>
      </c>
      <c r="D673" t="s">
        <v>433</v>
      </c>
      <c r="E673" t="s">
        <v>503</v>
      </c>
      <c r="F673" t="s">
        <v>433</v>
      </c>
      <c r="G673" t="s">
        <v>15</v>
      </c>
      <c r="H673" t="s">
        <v>5</v>
      </c>
      <c r="I673" s="23">
        <v>137</v>
      </c>
      <c r="J673" s="23">
        <v>548</v>
      </c>
      <c r="K673" s="23">
        <v>1487</v>
      </c>
      <c r="L673" s="1">
        <v>67569.909</v>
      </c>
      <c r="M673" s="1">
        <v>493.21101459854015</v>
      </c>
      <c r="N673" s="62">
        <v>4</v>
      </c>
      <c r="O673" s="62">
        <v>2.7135036496350367</v>
      </c>
      <c r="P673" s="6">
        <v>9520.1589999999906</v>
      </c>
      <c r="Q673" s="61">
        <v>0.14089347079037787</v>
      </c>
      <c r="R673" s="6">
        <v>4349.7489999999898</v>
      </c>
      <c r="S673" s="61">
        <v>6.4374054433016775E-2</v>
      </c>
    </row>
    <row r="674" spans="1:19" x14ac:dyDescent="0.25">
      <c r="A674">
        <v>2023</v>
      </c>
      <c r="B674">
        <v>375945</v>
      </c>
      <c r="C674" t="s">
        <v>103</v>
      </c>
      <c r="D674" t="s">
        <v>435</v>
      </c>
      <c r="E674" t="s">
        <v>521</v>
      </c>
      <c r="F674" t="s">
        <v>435</v>
      </c>
      <c r="G674" t="s">
        <v>15</v>
      </c>
      <c r="H674" t="s">
        <v>16</v>
      </c>
      <c r="I674" s="23">
        <v>2</v>
      </c>
      <c r="J674" s="23">
        <v>4</v>
      </c>
      <c r="K674" s="23">
        <v>6</v>
      </c>
      <c r="L674" s="1">
        <v>141.39920000000001</v>
      </c>
      <c r="M674" s="1">
        <v>70.699600000000004</v>
      </c>
      <c r="N674" s="62">
        <v>2</v>
      </c>
      <c r="O674" s="62">
        <v>1.5</v>
      </c>
      <c r="P674" s="6">
        <v>19.8992</v>
      </c>
      <c r="Q674" s="61">
        <v>0.14073064062597243</v>
      </c>
      <c r="R674" s="6">
        <v>-50.900799999999997</v>
      </c>
      <c r="S674" s="61">
        <v>-0.35997940582407817</v>
      </c>
    </row>
    <row r="675" spans="1:19" x14ac:dyDescent="0.25">
      <c r="A675">
        <v>2023</v>
      </c>
      <c r="B675">
        <v>375968</v>
      </c>
      <c r="C675" t="s">
        <v>104</v>
      </c>
      <c r="D675" t="s">
        <v>431</v>
      </c>
      <c r="E675" t="s">
        <v>515</v>
      </c>
      <c r="F675" t="s">
        <v>431</v>
      </c>
      <c r="G675" t="s">
        <v>15</v>
      </c>
      <c r="H675" t="s">
        <v>16</v>
      </c>
      <c r="I675" s="23">
        <v>6</v>
      </c>
      <c r="J675" s="23">
        <v>18</v>
      </c>
      <c r="K675" s="23">
        <v>64</v>
      </c>
      <c r="L675" s="1">
        <v>2358.6880000000001</v>
      </c>
      <c r="M675" s="1">
        <v>393.11466666666666</v>
      </c>
      <c r="N675" s="62">
        <v>3</v>
      </c>
      <c r="O675" s="62">
        <v>3.5555555555555554</v>
      </c>
      <c r="P675" s="6">
        <v>529.43799999999999</v>
      </c>
      <c r="Q675" s="61">
        <v>0.22446292175989363</v>
      </c>
      <c r="R675" s="6">
        <v>323.63799999999998</v>
      </c>
      <c r="S675" s="61">
        <v>0.13721102579060901</v>
      </c>
    </row>
    <row r="676" spans="1:19" x14ac:dyDescent="0.25">
      <c r="A676">
        <v>2023</v>
      </c>
      <c r="B676">
        <v>380543</v>
      </c>
      <c r="C676" t="s">
        <v>401</v>
      </c>
      <c r="D676" t="s">
        <v>433</v>
      </c>
      <c r="E676" t="s">
        <v>502</v>
      </c>
      <c r="F676" t="s">
        <v>433</v>
      </c>
      <c r="G676" t="s">
        <v>15</v>
      </c>
      <c r="H676" t="s">
        <v>5</v>
      </c>
      <c r="I676" s="23">
        <v>119</v>
      </c>
      <c r="J676" s="23">
        <v>254</v>
      </c>
      <c r="K676" s="23">
        <v>873</v>
      </c>
      <c r="L676" s="1">
        <v>33430.370999999999</v>
      </c>
      <c r="M676" s="1">
        <v>280.92748739495795</v>
      </c>
      <c r="N676" s="62">
        <v>2.134453781512605</v>
      </c>
      <c r="O676" s="62">
        <v>3.4370078740157481</v>
      </c>
      <c r="P676" s="6">
        <v>4710.1210000000001</v>
      </c>
      <c r="Q676" s="61">
        <v>0.14089347079037801</v>
      </c>
      <c r="R676" s="6">
        <v>479.580999999997</v>
      </c>
      <c r="S676" s="61">
        <v>1.4345667895818356E-2</v>
      </c>
    </row>
    <row r="677" spans="1:19" x14ac:dyDescent="0.25">
      <c r="A677">
        <v>2023</v>
      </c>
      <c r="B677">
        <v>384965</v>
      </c>
      <c r="C677" t="s">
        <v>105</v>
      </c>
      <c r="D677" t="s">
        <v>431</v>
      </c>
      <c r="E677" t="s">
        <v>524</v>
      </c>
      <c r="F677" t="s">
        <v>431</v>
      </c>
      <c r="G677" t="s">
        <v>15</v>
      </c>
      <c r="H677" t="s">
        <v>16</v>
      </c>
      <c r="I677" s="23">
        <v>39</v>
      </c>
      <c r="J677" s="23">
        <v>96</v>
      </c>
      <c r="K677" s="23">
        <v>268</v>
      </c>
      <c r="L677" s="1">
        <v>12592.255999999999</v>
      </c>
      <c r="M677" s="1">
        <v>322.87835897435895</v>
      </c>
      <c r="N677" s="62">
        <v>2.4615384615384617</v>
      </c>
      <c r="O677" s="62">
        <v>2.7916666666666665</v>
      </c>
      <c r="P677" s="6">
        <v>2770.7559999999999</v>
      </c>
      <c r="Q677" s="61">
        <v>0.22003650497575653</v>
      </c>
      <c r="R677" s="6">
        <v>1457.2560000000001</v>
      </c>
      <c r="S677" s="61">
        <v>0.11572636388586764</v>
      </c>
    </row>
    <row r="678" spans="1:19" x14ac:dyDescent="0.25">
      <c r="A678">
        <v>2023</v>
      </c>
      <c r="B678">
        <v>392244</v>
      </c>
      <c r="C678" t="s">
        <v>106</v>
      </c>
      <c r="D678" t="s">
        <v>431</v>
      </c>
      <c r="E678" t="s">
        <v>524</v>
      </c>
      <c r="F678" t="s">
        <v>431</v>
      </c>
      <c r="G678" t="s">
        <v>15</v>
      </c>
      <c r="H678" t="s">
        <v>16</v>
      </c>
      <c r="I678" s="23">
        <v>24</v>
      </c>
      <c r="J678" s="23">
        <v>33</v>
      </c>
      <c r="K678" s="23">
        <v>95</v>
      </c>
      <c r="L678" s="1">
        <v>4818.4399999999996</v>
      </c>
      <c r="M678" s="1">
        <v>200.76833333333332</v>
      </c>
      <c r="N678" s="62">
        <v>1.375</v>
      </c>
      <c r="O678" s="62">
        <v>2.8787878787878789</v>
      </c>
      <c r="P678" s="6">
        <v>1021.94</v>
      </c>
      <c r="Q678" s="61">
        <v>0.21208938992703036</v>
      </c>
      <c r="R678" s="6">
        <v>241.64</v>
      </c>
      <c r="S678" s="61">
        <v>5.0149010883190411E-2</v>
      </c>
    </row>
    <row r="679" spans="1:19" x14ac:dyDescent="0.25">
      <c r="A679">
        <v>2023</v>
      </c>
      <c r="B679">
        <v>398755</v>
      </c>
      <c r="C679" t="s">
        <v>107</v>
      </c>
      <c r="D679" t="s">
        <v>432</v>
      </c>
      <c r="E679" t="s">
        <v>498</v>
      </c>
      <c r="F679" t="s">
        <v>432</v>
      </c>
      <c r="G679" t="s">
        <v>15</v>
      </c>
      <c r="H679" t="s">
        <v>16</v>
      </c>
      <c r="I679" s="23">
        <v>11</v>
      </c>
      <c r="J679" s="23">
        <v>20</v>
      </c>
      <c r="K679" s="23">
        <v>53</v>
      </c>
      <c r="L679" s="1">
        <v>3160.4184</v>
      </c>
      <c r="M679" s="1">
        <v>287.31076363636362</v>
      </c>
      <c r="N679" s="62">
        <v>1.8181818181818181</v>
      </c>
      <c r="O679" s="62">
        <v>2.65</v>
      </c>
      <c r="P679" s="6">
        <v>301.41840000000002</v>
      </c>
      <c r="Q679" s="61">
        <v>9.5372941759863189E-2</v>
      </c>
      <c r="R679" s="6">
        <v>-26.5815999999997</v>
      </c>
      <c r="S679" s="61">
        <v>-8.4107851036431449E-3</v>
      </c>
    </row>
    <row r="680" spans="1:19" x14ac:dyDescent="0.25">
      <c r="A680">
        <v>2023</v>
      </c>
      <c r="B680">
        <v>399454</v>
      </c>
      <c r="C680" t="s">
        <v>108</v>
      </c>
      <c r="D680" t="s">
        <v>431</v>
      </c>
      <c r="E680" t="s">
        <v>509</v>
      </c>
      <c r="F680" t="s">
        <v>431</v>
      </c>
      <c r="G680" t="s">
        <v>15</v>
      </c>
      <c r="H680" t="s">
        <v>5</v>
      </c>
      <c r="I680" s="23">
        <v>232</v>
      </c>
      <c r="J680" s="23">
        <v>486</v>
      </c>
      <c r="K680" s="23">
        <v>1609</v>
      </c>
      <c r="L680" s="1">
        <v>61259.664199999999</v>
      </c>
      <c r="M680" s="1">
        <v>264.05027672413792</v>
      </c>
      <c r="N680" s="62">
        <v>2.0948275862068964</v>
      </c>
      <c r="O680" s="62">
        <v>3.3106995884773665</v>
      </c>
      <c r="P680" s="6">
        <v>2827.4142000000002</v>
      </c>
      <c r="Q680" s="61">
        <v>4.6154582087963851E-2</v>
      </c>
      <c r="R680" s="6">
        <v>-4894.7857999999997</v>
      </c>
      <c r="S680" s="61">
        <v>-7.9902262996733822E-2</v>
      </c>
    </row>
    <row r="681" spans="1:19" x14ac:dyDescent="0.25">
      <c r="A681">
        <v>2023</v>
      </c>
      <c r="B681">
        <v>400447</v>
      </c>
      <c r="C681" t="s">
        <v>440</v>
      </c>
      <c r="D681" t="s">
        <v>431</v>
      </c>
      <c r="E681" t="s">
        <v>528</v>
      </c>
      <c r="F681" t="s">
        <v>431</v>
      </c>
      <c r="G681" t="s">
        <v>15</v>
      </c>
      <c r="H681" t="s">
        <v>16</v>
      </c>
      <c r="I681" s="23">
        <v>9</v>
      </c>
      <c r="J681" s="23">
        <v>31</v>
      </c>
      <c r="K681" s="23">
        <v>73</v>
      </c>
      <c r="L681" s="1">
        <v>3345.8159999999998</v>
      </c>
      <c r="M681" s="1">
        <v>371.75733333333329</v>
      </c>
      <c r="N681" s="62">
        <v>3.4444444444444446</v>
      </c>
      <c r="O681" s="62">
        <v>2.3548387096774195</v>
      </c>
      <c r="P681" s="6">
        <v>829.81600000000003</v>
      </c>
      <c r="Q681" s="61">
        <v>0.24801602957245708</v>
      </c>
      <c r="R681" s="6">
        <v>517.81600000000003</v>
      </c>
      <c r="S681" s="61">
        <v>0.15476523514741997</v>
      </c>
    </row>
    <row r="682" spans="1:19" x14ac:dyDescent="0.25">
      <c r="A682">
        <v>2023</v>
      </c>
      <c r="B682">
        <v>400575</v>
      </c>
      <c r="C682" t="s">
        <v>109</v>
      </c>
      <c r="D682" t="s">
        <v>431</v>
      </c>
      <c r="E682" t="s">
        <v>513</v>
      </c>
      <c r="F682" t="s">
        <v>430</v>
      </c>
      <c r="G682" t="s">
        <v>4</v>
      </c>
      <c r="H682" t="s">
        <v>5</v>
      </c>
      <c r="I682" s="23">
        <v>106</v>
      </c>
      <c r="J682" s="23">
        <v>296</v>
      </c>
      <c r="K682" s="23">
        <v>1171</v>
      </c>
      <c r="L682" s="1">
        <v>54217.082999999999</v>
      </c>
      <c r="M682" s="1">
        <v>511.48191509433963</v>
      </c>
      <c r="N682" s="62">
        <v>2.7924528301886791</v>
      </c>
      <c r="O682" s="62">
        <v>3.9560810810810811</v>
      </c>
      <c r="P682" s="6">
        <v>7638.8329999999996</v>
      </c>
      <c r="Q682" s="61">
        <v>0.14089347079037801</v>
      </c>
      <c r="R682" s="6">
        <v>4032.7330000000002</v>
      </c>
      <c r="S682" s="61">
        <v>7.4381224087618297E-2</v>
      </c>
    </row>
    <row r="683" spans="1:19" x14ac:dyDescent="0.25">
      <c r="A683">
        <v>2023</v>
      </c>
      <c r="B683">
        <v>400575</v>
      </c>
      <c r="C683" t="s">
        <v>109</v>
      </c>
      <c r="D683" t="s">
        <v>430</v>
      </c>
      <c r="E683" t="s">
        <v>518</v>
      </c>
      <c r="F683" t="s">
        <v>430</v>
      </c>
      <c r="G683" t="s">
        <v>4</v>
      </c>
      <c r="H683" t="s">
        <v>16</v>
      </c>
      <c r="I683" s="23">
        <v>16</v>
      </c>
      <c r="J683" s="23">
        <v>35</v>
      </c>
      <c r="K683" s="23">
        <v>97</v>
      </c>
      <c r="L683" s="1">
        <v>3282.48</v>
      </c>
      <c r="M683" s="1">
        <v>205.155</v>
      </c>
      <c r="N683" s="62">
        <v>2.1875</v>
      </c>
      <c r="O683" s="62">
        <v>2.7714285714285714</v>
      </c>
      <c r="P683" s="6">
        <v>462.48</v>
      </c>
      <c r="Q683" s="61">
        <v>0.14089347079037801</v>
      </c>
      <c r="R683" s="6">
        <v>-71.470000000000397</v>
      </c>
      <c r="S683" s="61">
        <v>-2.177317150447235E-2</v>
      </c>
    </row>
    <row r="684" spans="1:19" x14ac:dyDescent="0.25">
      <c r="A684">
        <v>2023</v>
      </c>
      <c r="B684">
        <v>401800</v>
      </c>
      <c r="C684" t="s">
        <v>110</v>
      </c>
      <c r="D684" t="s">
        <v>434</v>
      </c>
      <c r="E684" t="s">
        <v>522</v>
      </c>
      <c r="F684" t="s">
        <v>434</v>
      </c>
      <c r="G684" t="s">
        <v>15</v>
      </c>
      <c r="H684" t="s">
        <v>16</v>
      </c>
      <c r="I684" s="23">
        <v>48</v>
      </c>
      <c r="J684" s="23">
        <v>81</v>
      </c>
      <c r="K684" s="23">
        <v>258</v>
      </c>
      <c r="L684" s="1">
        <v>13001.936</v>
      </c>
      <c r="M684" s="1">
        <v>270.87366666666668</v>
      </c>
      <c r="N684" s="62">
        <v>1.6875</v>
      </c>
      <c r="O684" s="62">
        <v>3.1851851851851851</v>
      </c>
      <c r="P684" s="6">
        <v>2911.1860000000001</v>
      </c>
      <c r="Q684" s="61">
        <v>0.22390404013679197</v>
      </c>
      <c r="R684" s="6">
        <v>1286.086</v>
      </c>
      <c r="S684" s="61">
        <v>9.8914961587259015E-2</v>
      </c>
    </row>
    <row r="685" spans="1:19" x14ac:dyDescent="0.25">
      <c r="A685">
        <v>2023</v>
      </c>
      <c r="B685">
        <v>405328</v>
      </c>
      <c r="C685" t="s">
        <v>112</v>
      </c>
      <c r="D685" t="s">
        <v>431</v>
      </c>
      <c r="E685" t="s">
        <v>535</v>
      </c>
      <c r="F685" t="s">
        <v>433</v>
      </c>
      <c r="G685" t="s">
        <v>4</v>
      </c>
      <c r="H685" t="s">
        <v>5</v>
      </c>
      <c r="I685" s="23">
        <v>72</v>
      </c>
      <c r="J685" s="23">
        <v>325</v>
      </c>
      <c r="K685" s="23">
        <v>1428</v>
      </c>
      <c r="L685" s="1">
        <v>52216.674599999998</v>
      </c>
      <c r="M685" s="1">
        <v>725.23159166666665</v>
      </c>
      <c r="N685" s="62">
        <v>4.5138888888888893</v>
      </c>
      <c r="O685" s="62">
        <v>4.3938461538461535</v>
      </c>
      <c r="P685" s="6">
        <v>5377.1746000000103</v>
      </c>
      <c r="Q685" s="61">
        <v>0.10297811266594925</v>
      </c>
      <c r="R685" s="6">
        <v>2793.1745999999998</v>
      </c>
      <c r="S685" s="61">
        <v>5.3492004640218895E-2</v>
      </c>
    </row>
    <row r="686" spans="1:19" x14ac:dyDescent="0.25">
      <c r="A686">
        <v>2023</v>
      </c>
      <c r="B686">
        <v>405328</v>
      </c>
      <c r="C686" t="s">
        <v>112</v>
      </c>
      <c r="D686" t="s">
        <v>433</v>
      </c>
      <c r="E686" t="s">
        <v>503</v>
      </c>
      <c r="F686" t="s">
        <v>433</v>
      </c>
      <c r="G686" t="s">
        <v>4</v>
      </c>
      <c r="H686" t="s">
        <v>5</v>
      </c>
      <c r="I686" s="23">
        <v>21</v>
      </c>
      <c r="J686" s="23">
        <v>217</v>
      </c>
      <c r="K686" s="23">
        <v>878</v>
      </c>
      <c r="L686" s="1">
        <v>34128.487200000003</v>
      </c>
      <c r="M686" s="1">
        <v>1625.1660571428572</v>
      </c>
      <c r="N686" s="62">
        <v>10.333333333333334</v>
      </c>
      <c r="O686" s="62">
        <v>4.0460829493087553</v>
      </c>
      <c r="P686" s="6">
        <v>3514.4872</v>
      </c>
      <c r="Q686" s="61">
        <v>0.10297811266594904</v>
      </c>
      <c r="R686" s="6">
        <v>2595.7372</v>
      </c>
      <c r="S686" s="61">
        <v>7.605778670435763E-2</v>
      </c>
    </row>
    <row r="687" spans="1:19" x14ac:dyDescent="0.25">
      <c r="A687">
        <v>2023</v>
      </c>
      <c r="B687">
        <v>419039</v>
      </c>
      <c r="C687" t="s">
        <v>113</v>
      </c>
      <c r="D687" t="s">
        <v>430</v>
      </c>
      <c r="E687" t="s">
        <v>518</v>
      </c>
      <c r="F687" t="s">
        <v>430</v>
      </c>
      <c r="G687" t="s">
        <v>15</v>
      </c>
      <c r="H687" t="s">
        <v>16</v>
      </c>
      <c r="I687" s="23">
        <v>29</v>
      </c>
      <c r="J687" s="23">
        <v>65</v>
      </c>
      <c r="K687" s="23">
        <v>155</v>
      </c>
      <c r="L687" s="1">
        <v>8786.76</v>
      </c>
      <c r="M687" s="1">
        <v>302.99172413793104</v>
      </c>
      <c r="N687" s="62">
        <v>2.2413793103448274</v>
      </c>
      <c r="O687" s="62">
        <v>2.3846153846153846</v>
      </c>
      <c r="P687" s="6">
        <v>2196.2600000000002</v>
      </c>
      <c r="Q687" s="61">
        <v>0.24995106273529721</v>
      </c>
      <c r="R687" s="6">
        <v>1225.76</v>
      </c>
      <c r="S687" s="61">
        <v>0.13950079437699447</v>
      </c>
    </row>
    <row r="688" spans="1:19" x14ac:dyDescent="0.25">
      <c r="A688">
        <v>2023</v>
      </c>
      <c r="B688">
        <v>422074</v>
      </c>
      <c r="C688" t="s">
        <v>114</v>
      </c>
      <c r="D688" t="s">
        <v>432</v>
      </c>
      <c r="E688" t="s">
        <v>498</v>
      </c>
      <c r="F688" t="s">
        <v>432</v>
      </c>
      <c r="G688" t="s">
        <v>15</v>
      </c>
      <c r="H688" t="s">
        <v>5</v>
      </c>
      <c r="I688" s="23">
        <v>135</v>
      </c>
      <c r="J688" s="23">
        <v>585</v>
      </c>
      <c r="K688" s="23">
        <v>1765</v>
      </c>
      <c r="L688" s="1">
        <v>66352.782999999996</v>
      </c>
      <c r="M688" s="1">
        <v>491.50209629629626</v>
      </c>
      <c r="N688" s="62">
        <v>4.333333333333333</v>
      </c>
      <c r="O688" s="62">
        <v>3.017094017094017</v>
      </c>
      <c r="P688" s="6">
        <v>-6067.7169999999996</v>
      </c>
      <c r="Q688" s="61">
        <v>-9.1446307534681706E-2</v>
      </c>
      <c r="R688" s="6">
        <v>-10414.717000000001</v>
      </c>
      <c r="S688" s="61">
        <v>-0.15695976158226854</v>
      </c>
    </row>
    <row r="689" spans="1:19" x14ac:dyDescent="0.25">
      <c r="A689">
        <v>2023</v>
      </c>
      <c r="B689">
        <v>423222</v>
      </c>
      <c r="C689" t="s">
        <v>115</v>
      </c>
      <c r="D689" t="s">
        <v>434</v>
      </c>
      <c r="E689" t="s">
        <v>508</v>
      </c>
      <c r="F689" t="s">
        <v>434</v>
      </c>
      <c r="G689" t="s">
        <v>15</v>
      </c>
      <c r="H689" t="s">
        <v>5</v>
      </c>
      <c r="I689" s="23">
        <v>45</v>
      </c>
      <c r="J689" s="23">
        <v>186</v>
      </c>
      <c r="K689" s="23">
        <v>882</v>
      </c>
      <c r="L689" s="1">
        <v>39436.953200000004</v>
      </c>
      <c r="M689" s="1">
        <v>876.37673777777786</v>
      </c>
      <c r="N689" s="62">
        <v>4.1333333333333337</v>
      </c>
      <c r="O689" s="62">
        <v>4.741935483870968</v>
      </c>
      <c r="P689" s="6">
        <v>7004.9531999999999</v>
      </c>
      <c r="Q689" s="61">
        <v>0.17762409698526099</v>
      </c>
      <c r="R689" s="6">
        <v>5365.3031999999903</v>
      </c>
      <c r="S689" s="61">
        <v>0.13604760927626605</v>
      </c>
    </row>
    <row r="690" spans="1:19" x14ac:dyDescent="0.25">
      <c r="A690">
        <v>2023</v>
      </c>
      <c r="B690">
        <v>423877</v>
      </c>
      <c r="C690" t="s">
        <v>95</v>
      </c>
      <c r="D690" t="s">
        <v>431</v>
      </c>
      <c r="E690" t="s">
        <v>501</v>
      </c>
      <c r="F690" t="s">
        <v>432</v>
      </c>
      <c r="G690" t="s">
        <v>4</v>
      </c>
      <c r="H690" t="s">
        <v>5</v>
      </c>
      <c r="I690" s="23">
        <v>121</v>
      </c>
      <c r="J690" s="23">
        <v>319</v>
      </c>
      <c r="K690" s="23">
        <v>1397</v>
      </c>
      <c r="L690" s="1">
        <v>63327.711000000003</v>
      </c>
      <c r="M690" s="1">
        <v>523.36951239669429</v>
      </c>
      <c r="N690" s="62">
        <v>2.6363636363636362</v>
      </c>
      <c r="O690" s="62">
        <v>4.3793103448275863</v>
      </c>
      <c r="P690" s="6">
        <v>8922.4609999999902</v>
      </c>
      <c r="Q690" s="61">
        <v>0.14089347079037784</v>
      </c>
      <c r="R690" s="6">
        <v>4824.4109999999901</v>
      </c>
      <c r="S690" s="61">
        <v>7.6181673454137469E-2</v>
      </c>
    </row>
    <row r="691" spans="1:19" x14ac:dyDescent="0.25">
      <c r="A691">
        <v>2023</v>
      </c>
      <c r="B691">
        <v>423877</v>
      </c>
      <c r="C691" t="s">
        <v>95</v>
      </c>
      <c r="D691" t="s">
        <v>430</v>
      </c>
      <c r="E691" t="s">
        <v>514</v>
      </c>
      <c r="F691" t="s">
        <v>432</v>
      </c>
      <c r="G691" t="s">
        <v>4</v>
      </c>
      <c r="H691" t="s">
        <v>5</v>
      </c>
      <c r="I691" s="23">
        <v>116</v>
      </c>
      <c r="J691" s="23">
        <v>220</v>
      </c>
      <c r="K691" s="23">
        <v>927</v>
      </c>
      <c r="L691" s="1">
        <v>39154.631999999998</v>
      </c>
      <c r="M691" s="1">
        <v>337.53993103448272</v>
      </c>
      <c r="N691" s="62">
        <v>1.896551724137931</v>
      </c>
      <c r="O691" s="62">
        <v>4.2136363636363638</v>
      </c>
      <c r="P691" s="6">
        <v>5516.6319999999896</v>
      </c>
      <c r="Q691" s="61">
        <v>0.14089347079037776</v>
      </c>
      <c r="R691" s="6">
        <v>1679.732</v>
      </c>
      <c r="S691" s="61">
        <v>4.2899956255494878E-2</v>
      </c>
    </row>
    <row r="692" spans="1:19" x14ac:dyDescent="0.25">
      <c r="A692">
        <v>2023</v>
      </c>
      <c r="B692">
        <v>423877</v>
      </c>
      <c r="C692" t="s">
        <v>95</v>
      </c>
      <c r="D692" t="s">
        <v>432</v>
      </c>
      <c r="E692" t="s">
        <v>510</v>
      </c>
      <c r="F692" t="s">
        <v>432</v>
      </c>
      <c r="G692" t="s">
        <v>4</v>
      </c>
      <c r="H692" t="s">
        <v>5</v>
      </c>
      <c r="I692" s="23">
        <v>97</v>
      </c>
      <c r="J692" s="23">
        <v>400</v>
      </c>
      <c r="K692" s="23">
        <v>1467</v>
      </c>
      <c r="L692" s="1">
        <v>71148.044999999998</v>
      </c>
      <c r="M692" s="1">
        <v>733.48500000000001</v>
      </c>
      <c r="N692" s="62">
        <v>4.1237113402061851</v>
      </c>
      <c r="O692" s="62">
        <v>3.6675</v>
      </c>
      <c r="P692" s="6">
        <v>10024.295</v>
      </c>
      <c r="Q692" s="61">
        <v>0.14089347079037801</v>
      </c>
      <c r="R692" s="6">
        <v>6916.7950000000001</v>
      </c>
      <c r="S692" s="61">
        <v>9.7216936881399901E-2</v>
      </c>
    </row>
    <row r="693" spans="1:19" x14ac:dyDescent="0.25">
      <c r="A693">
        <v>2023</v>
      </c>
      <c r="B693">
        <v>425978</v>
      </c>
      <c r="C693" t="s">
        <v>117</v>
      </c>
      <c r="D693" t="s">
        <v>434</v>
      </c>
      <c r="E693" t="s">
        <v>508</v>
      </c>
      <c r="F693" t="s">
        <v>434</v>
      </c>
      <c r="G693" t="s">
        <v>15</v>
      </c>
      <c r="H693" t="s">
        <v>5</v>
      </c>
      <c r="I693" s="23">
        <v>30</v>
      </c>
      <c r="J693" s="23">
        <v>121</v>
      </c>
      <c r="K693" s="23">
        <v>654</v>
      </c>
      <c r="L693" s="1">
        <v>29868.530999999999</v>
      </c>
      <c r="M693" s="1">
        <v>995.61770000000001</v>
      </c>
      <c r="N693" s="62">
        <v>4.0333333333333332</v>
      </c>
      <c r="O693" s="62">
        <v>5.4049586776859506</v>
      </c>
      <c r="P693" s="6">
        <v>4208.2809999999999</v>
      </c>
      <c r="Q693" s="61">
        <v>0.14089347079037801</v>
      </c>
      <c r="R693" s="6">
        <v>3117.3809999999999</v>
      </c>
      <c r="S693" s="61">
        <v>0.10437008100599256</v>
      </c>
    </row>
    <row r="694" spans="1:19" x14ac:dyDescent="0.25">
      <c r="A694">
        <v>2023</v>
      </c>
      <c r="B694">
        <v>426484</v>
      </c>
      <c r="C694" t="s">
        <v>118</v>
      </c>
      <c r="D694" t="s">
        <v>433</v>
      </c>
      <c r="E694" t="s">
        <v>504</v>
      </c>
      <c r="F694" t="s">
        <v>433</v>
      </c>
      <c r="G694" t="s">
        <v>15</v>
      </c>
      <c r="H694" t="s">
        <v>5</v>
      </c>
      <c r="I694" s="23">
        <v>45</v>
      </c>
      <c r="J694" s="23">
        <v>106</v>
      </c>
      <c r="K694" s="23">
        <v>427</v>
      </c>
      <c r="L694" s="1">
        <v>22098.984</v>
      </c>
      <c r="M694" s="1">
        <v>491.08853333333332</v>
      </c>
      <c r="N694" s="62">
        <v>2.3555555555555556</v>
      </c>
      <c r="O694" s="62">
        <v>4.0283018867924527</v>
      </c>
      <c r="P694" s="6">
        <v>4007.7339999999999</v>
      </c>
      <c r="Q694" s="61">
        <v>0.18135376721391352</v>
      </c>
      <c r="R694" s="6">
        <v>2397.424</v>
      </c>
      <c r="S694" s="61">
        <v>0.10848571137931047</v>
      </c>
    </row>
    <row r="695" spans="1:19" x14ac:dyDescent="0.25">
      <c r="A695">
        <v>2023</v>
      </c>
      <c r="B695">
        <v>427110</v>
      </c>
      <c r="C695" t="s">
        <v>374</v>
      </c>
      <c r="D695" t="s">
        <v>432</v>
      </c>
      <c r="E695" t="s">
        <v>498</v>
      </c>
      <c r="F695" t="s">
        <v>432</v>
      </c>
      <c r="G695" t="s">
        <v>15</v>
      </c>
      <c r="H695" t="s">
        <v>16</v>
      </c>
      <c r="I695" s="23">
        <v>28</v>
      </c>
      <c r="J695" s="23">
        <v>55</v>
      </c>
      <c r="K695" s="23">
        <v>128</v>
      </c>
      <c r="L695" s="1">
        <v>5189.5583999999999</v>
      </c>
      <c r="M695" s="1">
        <v>185.34137142857142</v>
      </c>
      <c r="N695" s="62">
        <v>1.9642857142857142</v>
      </c>
      <c r="O695" s="62">
        <v>2.3272727272727272</v>
      </c>
      <c r="P695" s="6">
        <v>622.55840000000001</v>
      </c>
      <c r="Q695" s="61">
        <v>0.11996365625252431</v>
      </c>
      <c r="R695" s="6">
        <v>-216.44159999999999</v>
      </c>
      <c r="S695" s="61">
        <v>-4.1707132537519953E-2</v>
      </c>
    </row>
    <row r="696" spans="1:19" x14ac:dyDescent="0.25">
      <c r="A696">
        <v>2023</v>
      </c>
      <c r="B696">
        <v>427511</v>
      </c>
      <c r="C696" t="s">
        <v>119</v>
      </c>
      <c r="D696" t="s">
        <v>433</v>
      </c>
      <c r="E696" t="s">
        <v>503</v>
      </c>
      <c r="F696" t="s">
        <v>433</v>
      </c>
      <c r="G696" t="s">
        <v>15</v>
      </c>
      <c r="H696" t="s">
        <v>16</v>
      </c>
      <c r="I696" s="23">
        <v>60</v>
      </c>
      <c r="J696" s="23">
        <v>87</v>
      </c>
      <c r="K696" s="23">
        <v>340</v>
      </c>
      <c r="L696" s="1">
        <v>14175.773999999999</v>
      </c>
      <c r="M696" s="1">
        <v>236.2629</v>
      </c>
      <c r="N696" s="62">
        <v>1.45</v>
      </c>
      <c r="O696" s="62">
        <v>3.9080459770114944</v>
      </c>
      <c r="P696" s="6">
        <v>1997.2739999999999</v>
      </c>
      <c r="Q696" s="61">
        <v>0.14089347079037801</v>
      </c>
      <c r="R696" s="6">
        <v>-87.126000000001895</v>
      </c>
      <c r="S696" s="61">
        <v>-6.1461194288228568E-3</v>
      </c>
    </row>
    <row r="697" spans="1:19" x14ac:dyDescent="0.25">
      <c r="A697">
        <v>2023</v>
      </c>
      <c r="B697">
        <v>428625</v>
      </c>
      <c r="C697" t="s">
        <v>120</v>
      </c>
      <c r="D697" t="s">
        <v>432</v>
      </c>
      <c r="E697" t="s">
        <v>500</v>
      </c>
      <c r="F697" t="s">
        <v>432</v>
      </c>
      <c r="G697" t="s">
        <v>15</v>
      </c>
      <c r="H697" t="s">
        <v>5</v>
      </c>
      <c r="I697" s="23">
        <v>56</v>
      </c>
      <c r="J697" s="23">
        <v>136</v>
      </c>
      <c r="K697" s="23">
        <v>603</v>
      </c>
      <c r="L697" s="1">
        <v>21738.25</v>
      </c>
      <c r="M697" s="1">
        <v>388.18303571428572</v>
      </c>
      <c r="N697" s="62">
        <v>2.4285714285714284</v>
      </c>
      <c r="O697" s="62">
        <v>4.4338235294117645</v>
      </c>
      <c r="P697" s="6">
        <v>0</v>
      </c>
      <c r="Q697" s="61">
        <v>0</v>
      </c>
      <c r="R697" s="6">
        <v>-1702.5</v>
      </c>
      <c r="S697" s="61">
        <v>-7.831817188596138E-2</v>
      </c>
    </row>
    <row r="698" spans="1:19" x14ac:dyDescent="0.25">
      <c r="A698">
        <v>2023</v>
      </c>
      <c r="B698">
        <v>431898</v>
      </c>
      <c r="C698" t="s">
        <v>50</v>
      </c>
      <c r="D698" t="s">
        <v>432</v>
      </c>
      <c r="E698" t="s">
        <v>497</v>
      </c>
      <c r="F698" t="s">
        <v>432</v>
      </c>
      <c r="G698" t="s">
        <v>15</v>
      </c>
      <c r="H698" t="s">
        <v>10</v>
      </c>
      <c r="I698" s="23">
        <v>250</v>
      </c>
      <c r="J698" s="23">
        <v>456</v>
      </c>
      <c r="K698" s="23">
        <v>5584</v>
      </c>
      <c r="L698" s="1">
        <v>234390.03325000001</v>
      </c>
      <c r="M698" s="1">
        <v>937.56013300000006</v>
      </c>
      <c r="N698" s="62">
        <v>1.8240000000000001</v>
      </c>
      <c r="O698" s="62">
        <v>12.245614035087719</v>
      </c>
      <c r="P698" s="6">
        <v>25672.28325</v>
      </c>
      <c r="Q698" s="61">
        <v>0.10952804986642921</v>
      </c>
      <c r="R698" s="6">
        <v>18217.78325</v>
      </c>
      <c r="S698" s="61">
        <v>7.7724223156574859E-2</v>
      </c>
    </row>
    <row r="699" spans="1:19" x14ac:dyDescent="0.25">
      <c r="A699">
        <v>2023</v>
      </c>
      <c r="B699">
        <v>432450</v>
      </c>
      <c r="C699" t="s">
        <v>449</v>
      </c>
      <c r="D699" t="s">
        <v>431</v>
      </c>
      <c r="E699" t="s">
        <v>528</v>
      </c>
      <c r="F699" t="s">
        <v>431</v>
      </c>
      <c r="G699" t="s">
        <v>15</v>
      </c>
      <c r="H699" t="s">
        <v>16</v>
      </c>
      <c r="I699" s="23">
        <v>15</v>
      </c>
      <c r="J699" s="23">
        <v>34</v>
      </c>
      <c r="K699" s="23">
        <v>79</v>
      </c>
      <c r="L699" s="1">
        <v>4092.1680000000001</v>
      </c>
      <c r="M699" s="1">
        <v>272.81119999999999</v>
      </c>
      <c r="N699" s="62">
        <v>2.2666666666666666</v>
      </c>
      <c r="O699" s="62">
        <v>2.3235294117647061</v>
      </c>
      <c r="P699" s="6">
        <v>1055.1679999999999</v>
      </c>
      <c r="Q699" s="61">
        <v>0.25785060632896789</v>
      </c>
      <c r="R699" s="6">
        <v>552.76800000000003</v>
      </c>
      <c r="S699" s="61">
        <v>0.13507949820241985</v>
      </c>
    </row>
    <row r="700" spans="1:19" x14ac:dyDescent="0.25">
      <c r="A700">
        <v>2023</v>
      </c>
      <c r="B700">
        <v>435694</v>
      </c>
      <c r="C700" t="s">
        <v>121</v>
      </c>
      <c r="D700" t="s">
        <v>430</v>
      </c>
      <c r="E700" t="s">
        <v>517</v>
      </c>
      <c r="F700" t="s">
        <v>430</v>
      </c>
      <c r="G700" t="s">
        <v>15</v>
      </c>
      <c r="H700" t="s">
        <v>5</v>
      </c>
      <c r="I700" s="23">
        <v>82</v>
      </c>
      <c r="J700" s="23">
        <v>315</v>
      </c>
      <c r="K700" s="23">
        <v>1277</v>
      </c>
      <c r="L700" s="1">
        <v>56510.270199999999</v>
      </c>
      <c r="M700" s="1">
        <v>689.1496365853659</v>
      </c>
      <c r="N700" s="62">
        <v>3.8414634146341462</v>
      </c>
      <c r="O700" s="62">
        <v>4.0539682539682538</v>
      </c>
      <c r="P700" s="6">
        <v>8718.0201999999899</v>
      </c>
      <c r="Q700" s="61">
        <v>0.15427319970591805</v>
      </c>
      <c r="R700" s="6">
        <v>5835.0201999999999</v>
      </c>
      <c r="S700" s="61">
        <v>0.10325592461952164</v>
      </c>
    </row>
    <row r="701" spans="1:19" x14ac:dyDescent="0.25">
      <c r="A701">
        <v>2023</v>
      </c>
      <c r="B701">
        <v>437005</v>
      </c>
      <c r="C701" t="s">
        <v>123</v>
      </c>
      <c r="D701" t="s">
        <v>435</v>
      </c>
      <c r="E701" t="s">
        <v>521</v>
      </c>
      <c r="F701" t="s">
        <v>435</v>
      </c>
      <c r="G701" t="s">
        <v>15</v>
      </c>
      <c r="H701" t="s">
        <v>16</v>
      </c>
      <c r="I701" s="23">
        <v>23</v>
      </c>
      <c r="J701" s="23">
        <v>84</v>
      </c>
      <c r="K701" s="23">
        <v>215</v>
      </c>
      <c r="L701" s="1">
        <v>9700.4519999999993</v>
      </c>
      <c r="M701" s="1">
        <v>421.75878260869564</v>
      </c>
      <c r="N701" s="62">
        <v>3.652173913043478</v>
      </c>
      <c r="O701" s="62">
        <v>2.5595238095238093</v>
      </c>
      <c r="P701" s="6">
        <v>1068.702</v>
      </c>
      <c r="Q701" s="61">
        <v>0.11017033020729344</v>
      </c>
      <c r="R701" s="6">
        <v>210.671999999999</v>
      </c>
      <c r="S701" s="61">
        <v>2.17177508841855E-2</v>
      </c>
    </row>
    <row r="702" spans="1:19" x14ac:dyDescent="0.25">
      <c r="A702">
        <v>2023</v>
      </c>
      <c r="B702">
        <v>438205</v>
      </c>
      <c r="C702" t="s">
        <v>124</v>
      </c>
      <c r="D702" t="s">
        <v>430</v>
      </c>
      <c r="E702" t="s">
        <v>514</v>
      </c>
      <c r="F702" t="s">
        <v>430</v>
      </c>
      <c r="G702" t="s">
        <v>15</v>
      </c>
      <c r="H702" t="s">
        <v>5</v>
      </c>
      <c r="I702" s="23">
        <v>132</v>
      </c>
      <c r="J702" s="23">
        <v>472</v>
      </c>
      <c r="K702" s="23">
        <v>1487</v>
      </c>
      <c r="L702" s="1">
        <v>60225.069000000003</v>
      </c>
      <c r="M702" s="1">
        <v>456.25052272727277</v>
      </c>
      <c r="N702" s="62">
        <v>3.5757575757575757</v>
      </c>
      <c r="O702" s="62">
        <v>3.1504237288135593</v>
      </c>
      <c r="P702" s="6">
        <v>8485.3189999999995</v>
      </c>
      <c r="Q702" s="61">
        <v>0.14089347079037798</v>
      </c>
      <c r="R702" s="6">
        <v>3884.56899999999</v>
      </c>
      <c r="S702" s="61">
        <v>6.4500864249736098E-2</v>
      </c>
    </row>
    <row r="703" spans="1:19" x14ac:dyDescent="0.25">
      <c r="A703">
        <v>2023</v>
      </c>
      <c r="B703">
        <v>439017</v>
      </c>
      <c r="C703" t="s">
        <v>450</v>
      </c>
      <c r="D703" t="s">
        <v>431</v>
      </c>
      <c r="E703" t="s">
        <v>524</v>
      </c>
      <c r="F703" t="s">
        <v>430</v>
      </c>
      <c r="G703" t="s">
        <v>4</v>
      </c>
      <c r="H703" t="s">
        <v>7</v>
      </c>
      <c r="I703" s="23">
        <v>43</v>
      </c>
      <c r="J703" s="23">
        <v>350</v>
      </c>
      <c r="K703" s="23">
        <v>2718</v>
      </c>
      <c r="L703" s="1">
        <v>95812.944000000003</v>
      </c>
      <c r="M703" s="1">
        <v>2228.2080000000001</v>
      </c>
      <c r="N703" s="62">
        <v>8.1395348837209305</v>
      </c>
      <c r="O703" s="62">
        <v>7.765714285714286</v>
      </c>
      <c r="P703" s="6">
        <v>4492.9440000000004</v>
      </c>
      <c r="Q703" s="61">
        <v>4.689287075867328E-2</v>
      </c>
      <c r="R703" s="6">
        <v>2804.0940000000001</v>
      </c>
      <c r="S703" s="61">
        <v>2.9266337959514114E-2</v>
      </c>
    </row>
    <row r="704" spans="1:19" x14ac:dyDescent="0.25">
      <c r="A704">
        <v>2023</v>
      </c>
      <c r="B704">
        <v>439017</v>
      </c>
      <c r="C704" t="s">
        <v>450</v>
      </c>
      <c r="D704" t="s">
        <v>434</v>
      </c>
      <c r="E704" t="s">
        <v>499</v>
      </c>
      <c r="F704" t="s">
        <v>430</v>
      </c>
      <c r="G704" t="s">
        <v>4</v>
      </c>
      <c r="H704" t="s">
        <v>7</v>
      </c>
      <c r="I704" s="23">
        <v>91</v>
      </c>
      <c r="J704" s="23">
        <v>561</v>
      </c>
      <c r="K704" s="23">
        <v>3155</v>
      </c>
      <c r="L704" s="1">
        <v>123427.88800000001</v>
      </c>
      <c r="M704" s="1">
        <v>1356.3504175824175</v>
      </c>
      <c r="N704" s="62">
        <v>6.1648351648351651</v>
      </c>
      <c r="O704" s="62">
        <v>5.6238859180035652</v>
      </c>
      <c r="P704" s="6">
        <v>5787.8879999999899</v>
      </c>
      <c r="Q704" s="61">
        <v>4.689287075867319E-2</v>
      </c>
      <c r="R704" s="6">
        <v>2270.8879999999899</v>
      </c>
      <c r="S704" s="61">
        <v>1.8398500021324111E-2</v>
      </c>
    </row>
    <row r="705" spans="1:19" x14ac:dyDescent="0.25">
      <c r="A705">
        <v>2023</v>
      </c>
      <c r="B705">
        <v>439017</v>
      </c>
      <c r="C705" t="s">
        <v>450</v>
      </c>
      <c r="D705" t="s">
        <v>430</v>
      </c>
      <c r="E705" t="s">
        <v>512</v>
      </c>
      <c r="F705" t="s">
        <v>430</v>
      </c>
      <c r="G705" t="s">
        <v>4</v>
      </c>
      <c r="H705" t="s">
        <v>10</v>
      </c>
      <c r="I705" s="23">
        <v>69</v>
      </c>
      <c r="J705" s="23">
        <v>793</v>
      </c>
      <c r="K705" s="23">
        <v>8044</v>
      </c>
      <c r="L705" s="1">
        <v>324924.3873</v>
      </c>
      <c r="M705" s="1">
        <v>4709.0490913043477</v>
      </c>
      <c r="N705" s="62">
        <v>11.492753623188406</v>
      </c>
      <c r="O705" s="62">
        <v>10.143757881462799</v>
      </c>
      <c r="P705" s="6">
        <v>15236.6373</v>
      </c>
      <c r="Q705" s="61">
        <v>4.6892870758673273E-2</v>
      </c>
      <c r="R705" s="6">
        <v>12365.9773</v>
      </c>
      <c r="S705" s="61">
        <v>3.8058015290131475E-2</v>
      </c>
    </row>
    <row r="706" spans="1:19" x14ac:dyDescent="0.25">
      <c r="A706">
        <v>2023</v>
      </c>
      <c r="B706">
        <v>439017</v>
      </c>
      <c r="C706" t="s">
        <v>450</v>
      </c>
      <c r="D706" t="s">
        <v>433</v>
      </c>
      <c r="E706" t="s">
        <v>502</v>
      </c>
      <c r="F706" t="s">
        <v>430</v>
      </c>
      <c r="G706" t="s">
        <v>4</v>
      </c>
      <c r="H706" t="s">
        <v>10</v>
      </c>
      <c r="I706" s="23">
        <v>76</v>
      </c>
      <c r="J706" s="23">
        <v>700</v>
      </c>
      <c r="K706" s="23">
        <v>4570</v>
      </c>
      <c r="L706" s="1">
        <v>170714.54509999999</v>
      </c>
      <c r="M706" s="1">
        <v>2246.2440144736843</v>
      </c>
      <c r="N706" s="62">
        <v>9.2105263157894743</v>
      </c>
      <c r="O706" s="62">
        <v>6.5285714285714285</v>
      </c>
      <c r="P706" s="6">
        <v>8005.2950999999803</v>
      </c>
      <c r="Q706" s="61">
        <v>4.6892870758673162E-2</v>
      </c>
      <c r="R706" s="6">
        <v>4731.0150999999896</v>
      </c>
      <c r="S706" s="61">
        <v>2.7713017055627499E-2</v>
      </c>
    </row>
    <row r="707" spans="1:19" x14ac:dyDescent="0.25">
      <c r="A707">
        <v>2023</v>
      </c>
      <c r="B707">
        <v>439017</v>
      </c>
      <c r="C707" t="s">
        <v>450</v>
      </c>
      <c r="D707" t="s">
        <v>435</v>
      </c>
      <c r="E707" t="s">
        <v>529</v>
      </c>
      <c r="F707" t="s">
        <v>430</v>
      </c>
      <c r="G707" t="s">
        <v>4</v>
      </c>
      <c r="H707" t="s">
        <v>5</v>
      </c>
      <c r="I707" s="23">
        <v>49</v>
      </c>
      <c r="J707" s="23">
        <v>323</v>
      </c>
      <c r="K707" s="23">
        <v>1679</v>
      </c>
      <c r="L707" s="1">
        <v>70253.120500000005</v>
      </c>
      <c r="M707" s="1">
        <v>1433.7371530612245</v>
      </c>
      <c r="N707" s="62">
        <v>6.591836734693878</v>
      </c>
      <c r="O707" s="62">
        <v>5.1981424148606807</v>
      </c>
      <c r="P707" s="6">
        <v>3294.37049999999</v>
      </c>
      <c r="Q707" s="61">
        <v>4.6892870758673127E-2</v>
      </c>
      <c r="R707" s="6">
        <v>1303.34049999999</v>
      </c>
      <c r="S707" s="61">
        <v>1.8552065598281715E-2</v>
      </c>
    </row>
    <row r="708" spans="1:19" x14ac:dyDescent="0.25">
      <c r="A708">
        <v>2023</v>
      </c>
      <c r="B708">
        <v>444410</v>
      </c>
      <c r="C708" t="s">
        <v>373</v>
      </c>
      <c r="D708" t="s">
        <v>431</v>
      </c>
      <c r="E708" t="s">
        <v>516</v>
      </c>
      <c r="F708" t="s">
        <v>431</v>
      </c>
      <c r="G708" t="s">
        <v>15</v>
      </c>
      <c r="H708" t="s">
        <v>7</v>
      </c>
      <c r="I708" s="23">
        <v>114</v>
      </c>
      <c r="J708" s="23">
        <v>396</v>
      </c>
      <c r="K708" s="23">
        <v>1691</v>
      </c>
      <c r="L708" s="1">
        <v>79306.624800000005</v>
      </c>
      <c r="M708" s="1">
        <v>695.67214736842107</v>
      </c>
      <c r="N708" s="62">
        <v>3.4736842105263159</v>
      </c>
      <c r="O708" s="62">
        <v>4.2702020202020199</v>
      </c>
      <c r="P708" s="6">
        <v>8943.1247999999996</v>
      </c>
      <c r="Q708" s="61">
        <v>0.11276642805759651</v>
      </c>
      <c r="R708" s="6">
        <v>4978.47479999999</v>
      </c>
      <c r="S708" s="61">
        <v>6.2775018008331504E-2</v>
      </c>
    </row>
    <row r="709" spans="1:19" x14ac:dyDescent="0.25">
      <c r="A709">
        <v>2023</v>
      </c>
      <c r="B709">
        <v>444980</v>
      </c>
      <c r="C709" t="s">
        <v>320</v>
      </c>
      <c r="D709" t="s">
        <v>432</v>
      </c>
      <c r="E709" t="s">
        <v>498</v>
      </c>
      <c r="F709" t="s">
        <v>432</v>
      </c>
      <c r="G709" t="s">
        <v>15</v>
      </c>
      <c r="H709" t="s">
        <v>16</v>
      </c>
      <c r="I709" s="23">
        <v>30</v>
      </c>
      <c r="J709" s="23">
        <v>30</v>
      </c>
      <c r="K709" s="23">
        <v>75</v>
      </c>
      <c r="L709" s="1">
        <v>3529.5749999999998</v>
      </c>
      <c r="M709" s="1">
        <v>117.65249999999999</v>
      </c>
      <c r="N709" s="62">
        <v>1</v>
      </c>
      <c r="O709" s="62">
        <v>2.5</v>
      </c>
      <c r="P709" s="6">
        <v>489.32499999999999</v>
      </c>
      <c r="Q709" s="61">
        <v>0.13863567143352953</v>
      </c>
      <c r="R709" s="6">
        <v>-380.67500000000001</v>
      </c>
      <c r="S709" s="61">
        <v>-0.10785292846872499</v>
      </c>
    </row>
    <row r="710" spans="1:19" x14ac:dyDescent="0.25">
      <c r="A710">
        <v>2023</v>
      </c>
      <c r="B710">
        <v>448696</v>
      </c>
      <c r="C710" t="s">
        <v>376</v>
      </c>
      <c r="D710" t="s">
        <v>434</v>
      </c>
      <c r="E710" t="s">
        <v>523</v>
      </c>
      <c r="F710" t="s">
        <v>434</v>
      </c>
      <c r="G710" t="s">
        <v>15</v>
      </c>
      <c r="H710" t="s">
        <v>16</v>
      </c>
      <c r="I710" s="23">
        <v>54</v>
      </c>
      <c r="J710" s="23">
        <v>63</v>
      </c>
      <c r="K710" s="23">
        <v>162</v>
      </c>
      <c r="L710" s="1">
        <v>6397.9040000000095</v>
      </c>
      <c r="M710" s="1">
        <v>118.47970370370388</v>
      </c>
      <c r="N710" s="62">
        <v>1.1666666666666667</v>
      </c>
      <c r="O710" s="62">
        <v>2.5714285714285716</v>
      </c>
      <c r="P710" s="6">
        <v>1102.654</v>
      </c>
      <c r="Q710" s="61">
        <v>0.17234613085785569</v>
      </c>
      <c r="R710" s="6">
        <v>-694.64599999999996</v>
      </c>
      <c r="S710" s="61">
        <v>-0.10857399548352069</v>
      </c>
    </row>
    <row r="711" spans="1:19" x14ac:dyDescent="0.25">
      <c r="A711">
        <v>2023</v>
      </c>
      <c r="B711">
        <v>458704</v>
      </c>
      <c r="C711" t="s">
        <v>319</v>
      </c>
      <c r="D711" t="s">
        <v>432</v>
      </c>
      <c r="E711" t="s">
        <v>498</v>
      </c>
      <c r="F711" t="s">
        <v>432</v>
      </c>
      <c r="G711" t="s">
        <v>15</v>
      </c>
      <c r="H711" t="s">
        <v>16</v>
      </c>
      <c r="I711" s="23">
        <v>11</v>
      </c>
      <c r="J711" s="23">
        <v>45</v>
      </c>
      <c r="K711" s="23">
        <v>170</v>
      </c>
      <c r="L711" s="1">
        <v>8825.84</v>
      </c>
      <c r="M711" s="1">
        <v>802.34909090909093</v>
      </c>
      <c r="N711" s="62">
        <v>4.0909090909090908</v>
      </c>
      <c r="O711" s="62">
        <v>3.7777777777777777</v>
      </c>
      <c r="P711" s="6">
        <v>2042.34</v>
      </c>
      <c r="Q711" s="61">
        <v>0.23140460284800085</v>
      </c>
      <c r="R711" s="6">
        <v>1690.84</v>
      </c>
      <c r="S711" s="61">
        <v>0.19157836534539488</v>
      </c>
    </row>
    <row r="712" spans="1:19" x14ac:dyDescent="0.25">
      <c r="A712">
        <v>2023</v>
      </c>
      <c r="B712">
        <v>459139</v>
      </c>
      <c r="C712" t="s">
        <v>237</v>
      </c>
      <c r="D712" t="s">
        <v>431</v>
      </c>
      <c r="E712" t="s">
        <v>501</v>
      </c>
      <c r="F712" t="s">
        <v>431</v>
      </c>
      <c r="G712" t="s">
        <v>4</v>
      </c>
      <c r="H712" t="s">
        <v>16</v>
      </c>
      <c r="I712" s="23">
        <v>69</v>
      </c>
      <c r="J712" s="23">
        <v>160</v>
      </c>
      <c r="K712" s="23">
        <v>295</v>
      </c>
      <c r="L712" s="1">
        <v>11630.15</v>
      </c>
      <c r="M712" s="1">
        <v>168.55289855072462</v>
      </c>
      <c r="N712" s="62">
        <v>2.318840579710145</v>
      </c>
      <c r="O712" s="62">
        <v>1.84375</v>
      </c>
      <c r="P712" s="6">
        <v>1348.9</v>
      </c>
      <c r="Q712" s="61">
        <v>0.11598302687411599</v>
      </c>
      <c r="R712" s="6">
        <v>-965.00000000000102</v>
      </c>
      <c r="S712" s="61">
        <v>-8.2973994316496436E-2</v>
      </c>
    </row>
    <row r="713" spans="1:19" x14ac:dyDescent="0.25">
      <c r="A713">
        <v>2023</v>
      </c>
      <c r="B713">
        <v>459139</v>
      </c>
      <c r="C713" t="s">
        <v>237</v>
      </c>
      <c r="D713" t="s">
        <v>430</v>
      </c>
      <c r="E713" t="s">
        <v>492</v>
      </c>
      <c r="F713" t="s">
        <v>431</v>
      </c>
      <c r="G713" t="s">
        <v>4</v>
      </c>
      <c r="H713" t="s">
        <v>10</v>
      </c>
      <c r="I713" s="23">
        <v>100</v>
      </c>
      <c r="J713" s="23">
        <v>717</v>
      </c>
      <c r="K713" s="23">
        <v>5292</v>
      </c>
      <c r="L713" s="1">
        <v>226008.10399999999</v>
      </c>
      <c r="M713" s="1">
        <v>2260.08104</v>
      </c>
      <c r="N713" s="62">
        <v>7.17</v>
      </c>
      <c r="O713" s="62">
        <v>7.3807531380753142</v>
      </c>
      <c r="P713" s="6">
        <v>26213.103999999999</v>
      </c>
      <c r="Q713" s="61">
        <v>0.11598302687411599</v>
      </c>
      <c r="R713" s="6">
        <v>22356.304</v>
      </c>
      <c r="S713" s="61">
        <v>9.8918152067679843E-2</v>
      </c>
    </row>
    <row r="714" spans="1:19" x14ac:dyDescent="0.25">
      <c r="A714">
        <v>2023</v>
      </c>
      <c r="B714">
        <v>461878</v>
      </c>
      <c r="C714" t="s">
        <v>383</v>
      </c>
      <c r="D714" t="s">
        <v>435</v>
      </c>
      <c r="E714" t="s">
        <v>505</v>
      </c>
      <c r="F714" t="s">
        <v>435</v>
      </c>
      <c r="G714" t="s">
        <v>15</v>
      </c>
      <c r="H714" t="s">
        <v>5</v>
      </c>
      <c r="I714" s="23">
        <v>135</v>
      </c>
      <c r="J714" s="23">
        <v>207</v>
      </c>
      <c r="K714" s="23">
        <v>1014</v>
      </c>
      <c r="L714" s="1">
        <v>45742.2192</v>
      </c>
      <c r="M714" s="1">
        <v>338.83125333333334</v>
      </c>
      <c r="N714" s="62">
        <v>1.5333333333333334</v>
      </c>
      <c r="O714" s="62">
        <v>4.8985507246376816</v>
      </c>
      <c r="P714" s="6">
        <v>5712.7191999999995</v>
      </c>
      <c r="Q714" s="61">
        <v>0.12488941944469541</v>
      </c>
      <c r="R714" s="6">
        <v>1009.3192</v>
      </c>
      <c r="S714" s="61">
        <v>2.206537456320003E-2</v>
      </c>
    </row>
    <row r="715" spans="1:19" x14ac:dyDescent="0.25">
      <c r="A715">
        <v>2023</v>
      </c>
      <c r="B715">
        <v>463072</v>
      </c>
      <c r="C715" t="s">
        <v>125</v>
      </c>
      <c r="D715" t="s">
        <v>435</v>
      </c>
      <c r="E715" t="s">
        <v>521</v>
      </c>
      <c r="F715" t="s">
        <v>435</v>
      </c>
      <c r="G715" t="s">
        <v>15</v>
      </c>
      <c r="H715" t="s">
        <v>5</v>
      </c>
      <c r="I715" s="23">
        <v>89</v>
      </c>
      <c r="J715" s="23">
        <v>337</v>
      </c>
      <c r="K715" s="23">
        <v>1196</v>
      </c>
      <c r="L715" s="1">
        <v>59535.388800000001</v>
      </c>
      <c r="M715" s="1">
        <v>668.93695280898874</v>
      </c>
      <c r="N715" s="62">
        <v>3.7865168539325844</v>
      </c>
      <c r="O715" s="62">
        <v>3.5489614243323442</v>
      </c>
      <c r="P715" s="6">
        <v>8000.1387999999997</v>
      </c>
      <c r="Q715" s="61">
        <v>0.13437619139223628</v>
      </c>
      <c r="R715" s="6">
        <v>4665.2287999999999</v>
      </c>
      <c r="S715" s="61">
        <v>7.8360600208257983E-2</v>
      </c>
    </row>
    <row r="716" spans="1:19" x14ac:dyDescent="0.25">
      <c r="A716">
        <v>2023</v>
      </c>
      <c r="B716">
        <v>465325</v>
      </c>
      <c r="C716" t="s">
        <v>126</v>
      </c>
      <c r="D716" t="s">
        <v>430</v>
      </c>
      <c r="E716" t="s">
        <v>518</v>
      </c>
      <c r="F716" t="s">
        <v>430</v>
      </c>
      <c r="G716" t="s">
        <v>15</v>
      </c>
      <c r="H716" t="s">
        <v>16</v>
      </c>
      <c r="I716" s="23">
        <v>3</v>
      </c>
      <c r="J716" s="23">
        <v>3</v>
      </c>
      <c r="K716" s="23">
        <v>4</v>
      </c>
      <c r="L716" s="1">
        <v>166.36799999999999</v>
      </c>
      <c r="M716" s="1">
        <v>55.455999999999996</v>
      </c>
      <c r="N716" s="62">
        <v>1</v>
      </c>
      <c r="O716" s="62">
        <v>1.3333333333333333</v>
      </c>
      <c r="P716" s="6">
        <v>47.368000000000002</v>
      </c>
      <c r="Q716" s="61">
        <v>0.28471821504135414</v>
      </c>
      <c r="R716" s="6">
        <v>-48.932000000000002</v>
      </c>
      <c r="S716" s="61">
        <v>-0.29411906135795346</v>
      </c>
    </row>
    <row r="717" spans="1:19" x14ac:dyDescent="0.25">
      <c r="A717">
        <v>2023</v>
      </c>
      <c r="B717">
        <v>466132</v>
      </c>
      <c r="C717" t="s">
        <v>127</v>
      </c>
      <c r="D717" t="s">
        <v>434</v>
      </c>
      <c r="E717" t="s">
        <v>508</v>
      </c>
      <c r="F717" t="s">
        <v>434</v>
      </c>
      <c r="G717" t="s">
        <v>15</v>
      </c>
      <c r="H717" t="s">
        <v>5</v>
      </c>
      <c r="I717" s="23">
        <v>64</v>
      </c>
      <c r="J717" s="23">
        <v>221</v>
      </c>
      <c r="K717" s="23">
        <v>817</v>
      </c>
      <c r="L717" s="1">
        <v>37267.788</v>
      </c>
      <c r="M717" s="1">
        <v>582.30918750000001</v>
      </c>
      <c r="N717" s="62">
        <v>3.453125</v>
      </c>
      <c r="O717" s="62">
        <v>3.6968325791855206</v>
      </c>
      <c r="P717" s="6">
        <v>5250.7879999999996</v>
      </c>
      <c r="Q717" s="61">
        <v>0.14089347079037801</v>
      </c>
      <c r="R717" s="6">
        <v>2963.538</v>
      </c>
      <c r="S717" s="61">
        <v>7.9520093867658584E-2</v>
      </c>
    </row>
    <row r="718" spans="1:19" x14ac:dyDescent="0.25">
      <c r="A718">
        <v>2023</v>
      </c>
      <c r="B718">
        <v>466514</v>
      </c>
      <c r="C718" t="s">
        <v>128</v>
      </c>
      <c r="D718" t="s">
        <v>432</v>
      </c>
      <c r="E718" t="s">
        <v>498</v>
      </c>
      <c r="F718" t="s">
        <v>432</v>
      </c>
      <c r="G718" t="s">
        <v>15</v>
      </c>
      <c r="H718" t="s">
        <v>5</v>
      </c>
      <c r="I718" s="23">
        <v>121</v>
      </c>
      <c r="J718" s="23">
        <v>420</v>
      </c>
      <c r="K718" s="23">
        <v>1479</v>
      </c>
      <c r="L718" s="1">
        <v>59647.652699999999</v>
      </c>
      <c r="M718" s="1">
        <v>492.95580743801651</v>
      </c>
      <c r="N718" s="62">
        <v>3.4710743801652892</v>
      </c>
      <c r="O718" s="62">
        <v>3.5214285714285714</v>
      </c>
      <c r="P718" s="6">
        <v>6142.4026999999996</v>
      </c>
      <c r="Q718" s="61">
        <v>0.10297811266594904</v>
      </c>
      <c r="R718" s="6">
        <v>2339.9027000000001</v>
      </c>
      <c r="S718" s="61">
        <v>3.9228747387070273E-2</v>
      </c>
    </row>
    <row r="719" spans="1:19" x14ac:dyDescent="0.25">
      <c r="A719">
        <v>2023</v>
      </c>
      <c r="B719">
        <v>466846</v>
      </c>
      <c r="C719" t="s">
        <v>129</v>
      </c>
      <c r="D719" t="s">
        <v>432</v>
      </c>
      <c r="E719" t="s">
        <v>498</v>
      </c>
      <c r="F719" t="s">
        <v>432</v>
      </c>
      <c r="G719" t="s">
        <v>15</v>
      </c>
      <c r="H719" t="s">
        <v>16</v>
      </c>
      <c r="I719" s="23">
        <v>12</v>
      </c>
      <c r="J719" s="23">
        <v>19</v>
      </c>
      <c r="K719" s="23">
        <v>55</v>
      </c>
      <c r="L719" s="1">
        <v>2513.373</v>
      </c>
      <c r="M719" s="1">
        <v>209.44775000000001</v>
      </c>
      <c r="N719" s="62">
        <v>1.5833333333333333</v>
      </c>
      <c r="O719" s="62">
        <v>2.8947368421052633</v>
      </c>
      <c r="P719" s="6">
        <v>559.87300000000005</v>
      </c>
      <c r="Q719" s="61">
        <v>0.22275762491281637</v>
      </c>
      <c r="R719" s="6">
        <v>204.87299999999999</v>
      </c>
      <c r="S719" s="61">
        <v>8.151316975236067E-2</v>
      </c>
    </row>
    <row r="720" spans="1:19" x14ac:dyDescent="0.25">
      <c r="A720">
        <v>2023</v>
      </c>
      <c r="B720">
        <v>469339</v>
      </c>
      <c r="C720" t="s">
        <v>130</v>
      </c>
      <c r="D720" t="s">
        <v>431</v>
      </c>
      <c r="E720" t="s">
        <v>524</v>
      </c>
      <c r="F720" t="s">
        <v>430</v>
      </c>
      <c r="G720" t="s">
        <v>4</v>
      </c>
      <c r="H720" t="s">
        <v>16</v>
      </c>
      <c r="I720" s="23">
        <v>19</v>
      </c>
      <c r="J720" s="23">
        <v>52</v>
      </c>
      <c r="K720" s="23">
        <v>179</v>
      </c>
      <c r="L720" s="1">
        <v>9556.9680000000008</v>
      </c>
      <c r="M720" s="1">
        <v>502.99831578947374</v>
      </c>
      <c r="N720" s="62">
        <v>2.736842105263158</v>
      </c>
      <c r="O720" s="62">
        <v>3.4423076923076925</v>
      </c>
      <c r="P720" s="6">
        <v>1904.9680000000001</v>
      </c>
      <c r="Q720" s="61">
        <v>0.1993276528706594</v>
      </c>
      <c r="R720" s="6">
        <v>1259.8679999999999</v>
      </c>
      <c r="S720" s="61">
        <v>0.1318271652683152</v>
      </c>
    </row>
    <row r="721" spans="1:19" x14ac:dyDescent="0.25">
      <c r="A721">
        <v>2023</v>
      </c>
      <c r="B721">
        <v>469339</v>
      </c>
      <c r="C721" t="s">
        <v>130</v>
      </c>
      <c r="D721" t="s">
        <v>430</v>
      </c>
      <c r="E721" t="s">
        <v>518</v>
      </c>
      <c r="F721" t="s">
        <v>430</v>
      </c>
      <c r="G721" t="s">
        <v>4</v>
      </c>
      <c r="H721" t="s">
        <v>16</v>
      </c>
      <c r="I721" s="23">
        <v>25</v>
      </c>
      <c r="J721" s="23">
        <v>69</v>
      </c>
      <c r="K721" s="23">
        <v>199</v>
      </c>
      <c r="L721" s="1">
        <v>9344.0079999999998</v>
      </c>
      <c r="M721" s="1">
        <v>373.76031999999998</v>
      </c>
      <c r="N721" s="62">
        <v>2.76</v>
      </c>
      <c r="O721" s="62">
        <v>2.8840579710144927</v>
      </c>
      <c r="P721" s="6">
        <v>2504.7579999999998</v>
      </c>
      <c r="Q721" s="61">
        <v>0.26806034412641766</v>
      </c>
      <c r="R721" s="6">
        <v>1654.9580000000001</v>
      </c>
      <c r="S721" s="61">
        <v>0.17711436034729425</v>
      </c>
    </row>
    <row r="722" spans="1:19" x14ac:dyDescent="0.25">
      <c r="A722">
        <v>2023</v>
      </c>
      <c r="B722">
        <v>469339</v>
      </c>
      <c r="C722" t="s">
        <v>130</v>
      </c>
      <c r="D722" t="s">
        <v>432</v>
      </c>
      <c r="E722" t="s">
        <v>498</v>
      </c>
      <c r="F722" t="s">
        <v>430</v>
      </c>
      <c r="G722" t="s">
        <v>4</v>
      </c>
      <c r="H722" t="s">
        <v>16</v>
      </c>
      <c r="I722" s="23">
        <v>28</v>
      </c>
      <c r="J722" s="23">
        <v>70</v>
      </c>
      <c r="K722" s="23">
        <v>201</v>
      </c>
      <c r="L722" s="1">
        <v>9315.9920000000002</v>
      </c>
      <c r="M722" s="1">
        <v>332.714</v>
      </c>
      <c r="N722" s="62">
        <v>2.5</v>
      </c>
      <c r="O722" s="62">
        <v>2.8714285714285714</v>
      </c>
      <c r="P722" s="6">
        <v>1773.242</v>
      </c>
      <c r="Q722" s="61">
        <v>0.19034387320212381</v>
      </c>
      <c r="R722" s="6">
        <v>919.24200000000098</v>
      </c>
      <c r="S722" s="61">
        <v>9.8673549741133418E-2</v>
      </c>
    </row>
    <row r="723" spans="1:19" x14ac:dyDescent="0.25">
      <c r="A723">
        <v>2023</v>
      </c>
      <c r="B723">
        <v>470647</v>
      </c>
      <c r="C723" t="s">
        <v>131</v>
      </c>
      <c r="D723" t="s">
        <v>433</v>
      </c>
      <c r="E723" t="s">
        <v>519</v>
      </c>
      <c r="F723" t="s">
        <v>433</v>
      </c>
      <c r="G723" t="s">
        <v>15</v>
      </c>
      <c r="H723" t="s">
        <v>16</v>
      </c>
      <c r="I723" s="23">
        <v>51</v>
      </c>
      <c r="J723" s="23">
        <v>87</v>
      </c>
      <c r="K723" s="23">
        <v>159</v>
      </c>
      <c r="L723" s="1">
        <v>7906.7280000000101</v>
      </c>
      <c r="M723" s="1">
        <v>155.03388235294136</v>
      </c>
      <c r="N723" s="62">
        <v>1.7058823529411764</v>
      </c>
      <c r="O723" s="62">
        <v>1.8275862068965518</v>
      </c>
      <c r="P723" s="6">
        <v>1882.4780000000001</v>
      </c>
      <c r="Q723" s="61">
        <v>0.23808558989255704</v>
      </c>
      <c r="R723" s="6">
        <v>95.077999999999605</v>
      </c>
      <c r="S723" s="61">
        <v>1.2024948878979962E-2</v>
      </c>
    </row>
    <row r="724" spans="1:19" x14ac:dyDescent="0.25">
      <c r="A724">
        <v>2023</v>
      </c>
      <c r="B724">
        <v>476374</v>
      </c>
      <c r="C724" t="s">
        <v>132</v>
      </c>
      <c r="D724" t="s">
        <v>433</v>
      </c>
      <c r="E724" t="s">
        <v>519</v>
      </c>
      <c r="F724" t="s">
        <v>433</v>
      </c>
      <c r="G724" t="s">
        <v>15</v>
      </c>
      <c r="H724" t="s">
        <v>16</v>
      </c>
      <c r="I724" s="23">
        <v>7</v>
      </c>
      <c r="J724" s="23">
        <v>12</v>
      </c>
      <c r="K724" s="23">
        <v>12</v>
      </c>
      <c r="L724" s="1">
        <v>634.30399999999997</v>
      </c>
      <c r="M724" s="1">
        <v>90.614857142857133</v>
      </c>
      <c r="N724" s="62">
        <v>1.7142857142857142</v>
      </c>
      <c r="O724" s="62">
        <v>1</v>
      </c>
      <c r="P724" s="6">
        <v>113.804</v>
      </c>
      <c r="Q724" s="61">
        <v>0.17941554838058724</v>
      </c>
      <c r="R724" s="6">
        <v>-131.596</v>
      </c>
      <c r="S724" s="61">
        <v>-0.20746519019271517</v>
      </c>
    </row>
    <row r="725" spans="1:19" x14ac:dyDescent="0.25">
      <c r="A725">
        <v>2023</v>
      </c>
      <c r="B725">
        <v>477716</v>
      </c>
      <c r="C725" t="s">
        <v>455</v>
      </c>
      <c r="D725" t="s">
        <v>431</v>
      </c>
      <c r="E725" t="s">
        <v>528</v>
      </c>
      <c r="F725" t="s">
        <v>431</v>
      </c>
      <c r="G725" t="s">
        <v>15</v>
      </c>
      <c r="H725" t="s">
        <v>5</v>
      </c>
      <c r="I725" s="23">
        <v>101</v>
      </c>
      <c r="J725" s="23">
        <v>282</v>
      </c>
      <c r="K725" s="23">
        <v>1374</v>
      </c>
      <c r="L725" s="1">
        <v>55987.955999999998</v>
      </c>
      <c r="M725" s="1">
        <v>554.33619801980194</v>
      </c>
      <c r="N725" s="62">
        <v>2.7920792079207919</v>
      </c>
      <c r="O725" s="62">
        <v>4.8723404255319149</v>
      </c>
      <c r="P725" s="6">
        <v>3446.7059999999901</v>
      </c>
      <c r="Q725" s="61">
        <v>6.1561561561561388E-2</v>
      </c>
      <c r="R725" s="6">
        <v>8.2559999999919107</v>
      </c>
      <c r="S725" s="61">
        <v>1.4746028592277794E-4</v>
      </c>
    </row>
    <row r="726" spans="1:19" x14ac:dyDescent="0.25">
      <c r="A726">
        <v>2023</v>
      </c>
      <c r="B726">
        <v>478552</v>
      </c>
      <c r="C726" t="s">
        <v>400</v>
      </c>
      <c r="D726" t="s">
        <v>432</v>
      </c>
      <c r="E726" t="s">
        <v>498</v>
      </c>
      <c r="F726" t="s">
        <v>432</v>
      </c>
      <c r="G726" t="s">
        <v>15</v>
      </c>
      <c r="H726" t="s">
        <v>16</v>
      </c>
      <c r="I726" s="23">
        <v>15</v>
      </c>
      <c r="J726" s="23">
        <v>33</v>
      </c>
      <c r="K726" s="23">
        <v>60</v>
      </c>
      <c r="L726" s="1">
        <v>2798.9279999999999</v>
      </c>
      <c r="M726" s="1">
        <v>186.59520000000001</v>
      </c>
      <c r="N726" s="62">
        <v>2.2000000000000002</v>
      </c>
      <c r="O726" s="62">
        <v>1.8181818181818181</v>
      </c>
      <c r="P726" s="6">
        <v>174.678</v>
      </c>
      <c r="Q726" s="61">
        <v>6.2408893690727309E-2</v>
      </c>
      <c r="R726" s="6">
        <v>-278.322</v>
      </c>
      <c r="S726" s="61">
        <v>-9.943878513488022E-2</v>
      </c>
    </row>
    <row r="727" spans="1:19" x14ac:dyDescent="0.25">
      <c r="A727">
        <v>2023</v>
      </c>
      <c r="B727">
        <v>480813</v>
      </c>
      <c r="C727" t="s">
        <v>479</v>
      </c>
      <c r="D727" t="s">
        <v>433</v>
      </c>
      <c r="E727" t="s">
        <v>530</v>
      </c>
      <c r="F727" t="s">
        <v>433</v>
      </c>
      <c r="G727" t="s">
        <v>15</v>
      </c>
      <c r="H727" t="s">
        <v>5</v>
      </c>
      <c r="I727" s="23">
        <v>83</v>
      </c>
      <c r="J727" s="23">
        <v>92</v>
      </c>
      <c r="K727" s="23">
        <v>470</v>
      </c>
      <c r="L727" s="1">
        <v>20573.495999999999</v>
      </c>
      <c r="M727" s="1">
        <v>247.87344578313252</v>
      </c>
      <c r="N727" s="62">
        <v>1.1084337349397591</v>
      </c>
      <c r="O727" s="62">
        <v>5.1086956521739131</v>
      </c>
      <c r="P727" s="6">
        <v>3746.4960000000001</v>
      </c>
      <c r="Q727" s="61">
        <v>0.18210303197861949</v>
      </c>
      <c r="R727" s="6">
        <v>897.09599999999796</v>
      </c>
      <c r="S727" s="61">
        <v>4.3604451085999092E-2</v>
      </c>
    </row>
    <row r="728" spans="1:19" x14ac:dyDescent="0.25">
      <c r="A728">
        <v>2023</v>
      </c>
      <c r="B728">
        <v>481214</v>
      </c>
      <c r="C728" t="s">
        <v>274</v>
      </c>
      <c r="D728" t="s">
        <v>431</v>
      </c>
      <c r="E728" t="s">
        <v>516</v>
      </c>
      <c r="F728" t="s">
        <v>432</v>
      </c>
      <c r="G728" t="s">
        <v>4</v>
      </c>
      <c r="H728" t="s">
        <v>7</v>
      </c>
      <c r="I728" s="23">
        <v>141</v>
      </c>
      <c r="J728" s="23">
        <v>400</v>
      </c>
      <c r="K728" s="23">
        <v>1778</v>
      </c>
      <c r="L728" s="1">
        <v>77717.653999999995</v>
      </c>
      <c r="M728" s="1">
        <v>551.18903546099284</v>
      </c>
      <c r="N728" s="62">
        <v>2.8368794326241136</v>
      </c>
      <c r="O728" s="62">
        <v>4.4450000000000003</v>
      </c>
      <c r="P728" s="6">
        <v>6909.9039999999904</v>
      </c>
      <c r="Q728" s="61">
        <v>8.8910352337706833E-2</v>
      </c>
      <c r="R728" s="6">
        <v>2102.2039999999902</v>
      </c>
      <c r="S728" s="61">
        <v>2.7049246751580925E-2</v>
      </c>
    </row>
    <row r="729" spans="1:19" x14ac:dyDescent="0.25">
      <c r="A729">
        <v>2023</v>
      </c>
      <c r="B729">
        <v>481214</v>
      </c>
      <c r="C729" t="s">
        <v>274</v>
      </c>
      <c r="D729" t="s">
        <v>430</v>
      </c>
      <c r="E729" t="s">
        <v>506</v>
      </c>
      <c r="F729" t="s">
        <v>432</v>
      </c>
      <c r="G729" t="s">
        <v>4</v>
      </c>
      <c r="H729" t="s">
        <v>7</v>
      </c>
      <c r="I729" s="23">
        <v>57</v>
      </c>
      <c r="J729" s="23">
        <v>381</v>
      </c>
      <c r="K729" s="23">
        <v>3394</v>
      </c>
      <c r="L729" s="1">
        <v>141127.742</v>
      </c>
      <c r="M729" s="1">
        <v>2475.9252982456142</v>
      </c>
      <c r="N729" s="62">
        <v>6.6842105263157894</v>
      </c>
      <c r="O729" s="62">
        <v>8.9081364829396321</v>
      </c>
      <c r="P729" s="6">
        <v>14292.492</v>
      </c>
      <c r="Q729" s="61">
        <v>0.10127344062516072</v>
      </c>
      <c r="R729" s="6">
        <v>12117.941999999999</v>
      </c>
      <c r="S729" s="61">
        <v>8.5865059755579454E-2</v>
      </c>
    </row>
    <row r="730" spans="1:19" x14ac:dyDescent="0.25">
      <c r="A730">
        <v>2023</v>
      </c>
      <c r="B730">
        <v>481214</v>
      </c>
      <c r="C730" t="s">
        <v>274</v>
      </c>
      <c r="D730" t="s">
        <v>432</v>
      </c>
      <c r="E730" t="s">
        <v>500</v>
      </c>
      <c r="F730" t="s">
        <v>432</v>
      </c>
      <c r="G730" t="s">
        <v>4</v>
      </c>
      <c r="H730" t="s">
        <v>5</v>
      </c>
      <c r="I730" s="23">
        <v>54</v>
      </c>
      <c r="J730" s="23">
        <v>154</v>
      </c>
      <c r="K730" s="23">
        <v>751</v>
      </c>
      <c r="L730" s="1">
        <v>31378.543000000001</v>
      </c>
      <c r="M730" s="1">
        <v>581.08412962962962</v>
      </c>
      <c r="N730" s="62">
        <v>2.8518518518518516</v>
      </c>
      <c r="O730" s="62">
        <v>4.8766233766233764</v>
      </c>
      <c r="P730" s="6">
        <v>4539.5429999999997</v>
      </c>
      <c r="Q730" s="61">
        <v>0.1446702926901354</v>
      </c>
      <c r="R730" s="6">
        <v>2874.0430000000001</v>
      </c>
      <c r="S730" s="61">
        <v>9.1592621110546779E-2</v>
      </c>
    </row>
    <row r="731" spans="1:19" x14ac:dyDescent="0.25">
      <c r="A731">
        <v>2023</v>
      </c>
      <c r="B731">
        <v>484340</v>
      </c>
      <c r="C731" t="s">
        <v>133</v>
      </c>
      <c r="D731" t="s">
        <v>430</v>
      </c>
      <c r="E731" t="s">
        <v>518</v>
      </c>
      <c r="F731" t="s">
        <v>430</v>
      </c>
      <c r="G731" t="s">
        <v>15</v>
      </c>
      <c r="H731" t="s">
        <v>16</v>
      </c>
      <c r="I731" s="23">
        <v>31</v>
      </c>
      <c r="J731" s="23">
        <v>71</v>
      </c>
      <c r="K731" s="23">
        <v>268</v>
      </c>
      <c r="L731" s="1">
        <v>11664.255999999999</v>
      </c>
      <c r="M731" s="1">
        <v>376.26632258064512</v>
      </c>
      <c r="N731" s="62">
        <v>2.2903225806451615</v>
      </c>
      <c r="O731" s="62">
        <v>3.7746478873239435</v>
      </c>
      <c r="P731" s="6">
        <v>3070.0059999999999</v>
      </c>
      <c r="Q731" s="61">
        <v>0.26319775560481529</v>
      </c>
      <c r="R731" s="6">
        <v>2032.0060000000001</v>
      </c>
      <c r="S731" s="61">
        <v>0.17420793919475019</v>
      </c>
    </row>
    <row r="732" spans="1:19" x14ac:dyDescent="0.25">
      <c r="A732">
        <v>2023</v>
      </c>
      <c r="B732">
        <v>493267</v>
      </c>
      <c r="C732" t="s">
        <v>446</v>
      </c>
      <c r="D732" t="s">
        <v>430</v>
      </c>
      <c r="E732" t="s">
        <v>518</v>
      </c>
      <c r="F732" t="s">
        <v>430</v>
      </c>
      <c r="G732" t="s">
        <v>15</v>
      </c>
      <c r="H732" t="s">
        <v>5</v>
      </c>
      <c r="I732" s="23">
        <v>33</v>
      </c>
      <c r="J732" s="23">
        <v>90</v>
      </c>
      <c r="K732" s="23">
        <v>349</v>
      </c>
      <c r="L732" s="1">
        <v>16268.407999999999</v>
      </c>
      <c r="M732" s="1">
        <v>492.9820606060606</v>
      </c>
      <c r="N732" s="62">
        <v>2.7272727272727271</v>
      </c>
      <c r="O732" s="62">
        <v>3.8777777777777778</v>
      </c>
      <c r="P732" s="6">
        <v>3189.1579999999999</v>
      </c>
      <c r="Q732" s="61">
        <v>0.19603380982330909</v>
      </c>
      <c r="R732" s="6">
        <v>2068.808</v>
      </c>
      <c r="S732" s="61">
        <v>0.12716720652690786</v>
      </c>
    </row>
    <row r="733" spans="1:19" x14ac:dyDescent="0.25">
      <c r="A733">
        <v>2023</v>
      </c>
      <c r="B733">
        <v>495647</v>
      </c>
      <c r="C733" t="s">
        <v>134</v>
      </c>
      <c r="D733" t="s">
        <v>432</v>
      </c>
      <c r="E733" t="s">
        <v>500</v>
      </c>
      <c r="F733" t="s">
        <v>432</v>
      </c>
      <c r="G733" t="s">
        <v>4</v>
      </c>
      <c r="H733" t="s">
        <v>5</v>
      </c>
      <c r="I733" s="23">
        <v>120</v>
      </c>
      <c r="J733" s="23">
        <v>274</v>
      </c>
      <c r="K733" s="23">
        <v>958</v>
      </c>
      <c r="L733" s="1">
        <v>44680.0308</v>
      </c>
      <c r="M733" s="1">
        <v>372.33359000000002</v>
      </c>
      <c r="N733" s="62">
        <v>2.2833333333333332</v>
      </c>
      <c r="O733" s="62">
        <v>3.4963503649635035</v>
      </c>
      <c r="P733" s="6">
        <v>6823.5308000000005</v>
      </c>
      <c r="Q733" s="61">
        <v>0.15271992158071657</v>
      </c>
      <c r="R733" s="6">
        <v>3191.5308</v>
      </c>
      <c r="S733" s="61">
        <v>7.1430810204365397E-2</v>
      </c>
    </row>
    <row r="734" spans="1:19" x14ac:dyDescent="0.25">
      <c r="A734">
        <v>2023</v>
      </c>
      <c r="B734">
        <v>495920</v>
      </c>
      <c r="C734" t="s">
        <v>445</v>
      </c>
      <c r="D734" t="s">
        <v>433</v>
      </c>
      <c r="E734" t="s">
        <v>504</v>
      </c>
      <c r="F734" t="s">
        <v>433</v>
      </c>
      <c r="G734" t="s">
        <v>15</v>
      </c>
      <c r="H734" t="s">
        <v>16</v>
      </c>
      <c r="I734" s="23">
        <v>37</v>
      </c>
      <c r="J734" s="23">
        <v>55</v>
      </c>
      <c r="K734" s="23">
        <v>130</v>
      </c>
      <c r="L734" s="1">
        <v>6246.96</v>
      </c>
      <c r="M734" s="1">
        <v>168.83675675675676</v>
      </c>
      <c r="N734" s="62">
        <v>1.4864864864864864</v>
      </c>
      <c r="O734" s="62">
        <v>2.3636363636363638</v>
      </c>
      <c r="P734" s="6">
        <v>1672.46</v>
      </c>
      <c r="Q734" s="61">
        <v>0.26772382086646945</v>
      </c>
      <c r="R734" s="6">
        <v>385.46</v>
      </c>
      <c r="S734" s="61">
        <v>6.1703612637186725E-2</v>
      </c>
    </row>
    <row r="735" spans="1:19" x14ac:dyDescent="0.25">
      <c r="A735">
        <v>2023</v>
      </c>
      <c r="B735">
        <v>497086</v>
      </c>
      <c r="C735" t="s">
        <v>135</v>
      </c>
      <c r="D735" t="s">
        <v>431</v>
      </c>
      <c r="E735" t="s">
        <v>524</v>
      </c>
      <c r="F735" t="s">
        <v>431</v>
      </c>
      <c r="G735" t="s">
        <v>15</v>
      </c>
      <c r="H735" t="s">
        <v>16</v>
      </c>
      <c r="I735" s="23">
        <v>50</v>
      </c>
      <c r="J735" s="23">
        <v>86</v>
      </c>
      <c r="K735" s="23">
        <v>167</v>
      </c>
      <c r="L735" s="1">
        <v>9327.4639999999999</v>
      </c>
      <c r="M735" s="1">
        <v>186.54928000000001</v>
      </c>
      <c r="N735" s="62">
        <v>1.72</v>
      </c>
      <c r="O735" s="62">
        <v>1.941860465116279</v>
      </c>
      <c r="P735" s="6">
        <v>2495.4639999999999</v>
      </c>
      <c r="Q735" s="61">
        <v>0.26753938691159784</v>
      </c>
      <c r="R735" s="6">
        <v>851.41399999999999</v>
      </c>
      <c r="S735" s="61">
        <v>9.1280330859491929E-2</v>
      </c>
    </row>
    <row r="736" spans="1:19" x14ac:dyDescent="0.25">
      <c r="A736">
        <v>2023</v>
      </c>
      <c r="B736">
        <v>498034</v>
      </c>
      <c r="C736" t="s">
        <v>461</v>
      </c>
      <c r="D736" t="s">
        <v>431</v>
      </c>
      <c r="E736" t="s">
        <v>528</v>
      </c>
      <c r="F736" t="s">
        <v>431</v>
      </c>
      <c r="G736" t="s">
        <v>15</v>
      </c>
      <c r="H736" t="s">
        <v>16</v>
      </c>
      <c r="I736" s="23">
        <v>8</v>
      </c>
      <c r="J736" s="23">
        <v>13</v>
      </c>
      <c r="K736" s="23">
        <v>22</v>
      </c>
      <c r="L736" s="1">
        <v>545.42399999999998</v>
      </c>
      <c r="M736" s="1">
        <v>68.177999999999997</v>
      </c>
      <c r="N736" s="62">
        <v>1.625</v>
      </c>
      <c r="O736" s="62">
        <v>1.6923076923076923</v>
      </c>
      <c r="P736" s="6">
        <v>130.67400000000001</v>
      </c>
      <c r="Q736" s="61">
        <v>0.23958241661533047</v>
      </c>
      <c r="R736" s="6">
        <v>-131.626</v>
      </c>
      <c r="S736" s="61">
        <v>-0.24132784769280416</v>
      </c>
    </row>
    <row r="737" spans="1:19" x14ac:dyDescent="0.25">
      <c r="A737">
        <v>2023</v>
      </c>
      <c r="B737">
        <v>499295</v>
      </c>
      <c r="C737" t="s">
        <v>48</v>
      </c>
      <c r="D737" t="s">
        <v>430</v>
      </c>
      <c r="E737" t="s">
        <v>492</v>
      </c>
      <c r="F737" t="s">
        <v>432</v>
      </c>
      <c r="G737" t="s">
        <v>4</v>
      </c>
      <c r="H737" t="s">
        <v>7</v>
      </c>
      <c r="I737" s="23">
        <v>144</v>
      </c>
      <c r="J737" s="23">
        <v>616</v>
      </c>
      <c r="K737" s="23">
        <v>3057</v>
      </c>
      <c r="L737" s="1">
        <v>111676.7795</v>
      </c>
      <c r="M737" s="1">
        <v>775.5331909722222</v>
      </c>
      <c r="N737" s="62">
        <v>4.2777777777777777</v>
      </c>
      <c r="O737" s="62">
        <v>4.962662337662338</v>
      </c>
      <c r="P737" s="6">
        <v>6137.2794999999996</v>
      </c>
      <c r="Q737" s="61">
        <v>5.4955735001294512E-2</v>
      </c>
      <c r="R737" s="6">
        <v>1011.6295</v>
      </c>
      <c r="S737" s="61">
        <v>9.0585482902468539E-3</v>
      </c>
    </row>
    <row r="738" spans="1:19" x14ac:dyDescent="0.25">
      <c r="A738">
        <v>2023</v>
      </c>
      <c r="B738">
        <v>499295</v>
      </c>
      <c r="C738" t="s">
        <v>48</v>
      </c>
      <c r="D738" t="s">
        <v>432</v>
      </c>
      <c r="E738" t="s">
        <v>493</v>
      </c>
      <c r="F738" t="s">
        <v>432</v>
      </c>
      <c r="G738" t="s">
        <v>4</v>
      </c>
      <c r="H738" t="s">
        <v>10</v>
      </c>
      <c r="I738" s="23">
        <v>225</v>
      </c>
      <c r="J738" s="23">
        <v>1415</v>
      </c>
      <c r="K738" s="23">
        <v>6998</v>
      </c>
      <c r="L738" s="1">
        <v>274991.61300000001</v>
      </c>
      <c r="M738" s="1">
        <v>1222.1849466666667</v>
      </c>
      <c r="N738" s="62">
        <v>6.2888888888888888</v>
      </c>
      <c r="O738" s="62">
        <v>4.9455830388692581</v>
      </c>
      <c r="P738" s="6">
        <v>8997.3629999999903</v>
      </c>
      <c r="Q738" s="61">
        <v>3.2718681496660733E-2</v>
      </c>
      <c r="R738" s="6">
        <v>1305.3630000000001</v>
      </c>
      <c r="S738" s="61">
        <v>4.7469193178629777E-3</v>
      </c>
    </row>
    <row r="739" spans="1:19" x14ac:dyDescent="0.25">
      <c r="A739">
        <v>2023</v>
      </c>
      <c r="B739">
        <v>504704</v>
      </c>
      <c r="C739" t="s">
        <v>138</v>
      </c>
      <c r="D739" t="s">
        <v>435</v>
      </c>
      <c r="E739" t="s">
        <v>505</v>
      </c>
      <c r="F739" t="s">
        <v>435</v>
      </c>
      <c r="G739" t="s">
        <v>15</v>
      </c>
      <c r="H739" t="s">
        <v>5</v>
      </c>
      <c r="I739" s="23">
        <v>112</v>
      </c>
      <c r="J739" s="23">
        <v>351</v>
      </c>
      <c r="K739" s="23">
        <v>1179</v>
      </c>
      <c r="L739" s="1">
        <v>53319.93</v>
      </c>
      <c r="M739" s="1">
        <v>476.0708035714286</v>
      </c>
      <c r="N739" s="62">
        <v>3.1339285714285716</v>
      </c>
      <c r="O739" s="62">
        <v>3.358974358974359</v>
      </c>
      <c r="P739" s="6">
        <v>7512.43</v>
      </c>
      <c r="Q739" s="61">
        <v>0.14089347079037801</v>
      </c>
      <c r="R739" s="6">
        <v>3403.49</v>
      </c>
      <c r="S739" s="61">
        <v>6.3831479148603529E-2</v>
      </c>
    </row>
    <row r="740" spans="1:19" x14ac:dyDescent="0.25">
      <c r="A740">
        <v>2023</v>
      </c>
      <c r="B740">
        <v>504855</v>
      </c>
      <c r="C740" t="s">
        <v>139</v>
      </c>
      <c r="D740" t="s">
        <v>433</v>
      </c>
      <c r="E740" t="s">
        <v>502</v>
      </c>
      <c r="F740" t="s">
        <v>433</v>
      </c>
      <c r="G740" t="s">
        <v>15</v>
      </c>
      <c r="H740" t="s">
        <v>5</v>
      </c>
      <c r="I740" s="23">
        <v>56</v>
      </c>
      <c r="J740" s="23">
        <v>170</v>
      </c>
      <c r="K740" s="23">
        <v>628</v>
      </c>
      <c r="L740" s="1">
        <v>24334.603999999999</v>
      </c>
      <c r="M740" s="1">
        <v>434.54649999999998</v>
      </c>
      <c r="N740" s="62">
        <v>3.0357142857142856</v>
      </c>
      <c r="O740" s="62">
        <v>3.6941176470588237</v>
      </c>
      <c r="P740" s="6">
        <v>2757.8539999999998</v>
      </c>
      <c r="Q740" s="61">
        <v>0.11333054772537082</v>
      </c>
      <c r="R740" s="6">
        <v>710.26399999999705</v>
      </c>
      <c r="S740" s="61">
        <v>2.9187407364426276E-2</v>
      </c>
    </row>
    <row r="741" spans="1:19" x14ac:dyDescent="0.25">
      <c r="A741">
        <v>2023</v>
      </c>
      <c r="B741">
        <v>507312</v>
      </c>
      <c r="C741" t="s">
        <v>322</v>
      </c>
      <c r="D741" t="s">
        <v>435</v>
      </c>
      <c r="E741" t="s">
        <v>525</v>
      </c>
      <c r="F741" t="s">
        <v>435</v>
      </c>
      <c r="G741" t="s">
        <v>15</v>
      </c>
      <c r="H741" t="s">
        <v>16</v>
      </c>
      <c r="I741" s="23">
        <v>45</v>
      </c>
      <c r="J741" s="23">
        <v>78</v>
      </c>
      <c r="K741" s="23">
        <v>222</v>
      </c>
      <c r="L741" s="1">
        <v>11634.224</v>
      </c>
      <c r="M741" s="1">
        <v>258.53831111111111</v>
      </c>
      <c r="N741" s="62">
        <v>1.7333333333333334</v>
      </c>
      <c r="O741" s="62">
        <v>2.8461538461538463</v>
      </c>
      <c r="P741" s="6">
        <v>2351.4740000000002</v>
      </c>
      <c r="Q741" s="61">
        <v>0.20211696113122801</v>
      </c>
      <c r="R741" s="6">
        <v>773.46400000000096</v>
      </c>
      <c r="S741" s="61">
        <v>6.6481786838555018E-2</v>
      </c>
    </row>
    <row r="742" spans="1:19" x14ac:dyDescent="0.25">
      <c r="A742">
        <v>2023</v>
      </c>
      <c r="B742">
        <v>519375</v>
      </c>
      <c r="C742" t="s">
        <v>321</v>
      </c>
      <c r="D742" t="s">
        <v>432</v>
      </c>
      <c r="E742" t="s">
        <v>498</v>
      </c>
      <c r="F742" t="s">
        <v>432</v>
      </c>
      <c r="G742" t="s">
        <v>15</v>
      </c>
      <c r="H742" t="s">
        <v>16</v>
      </c>
      <c r="I742" s="23">
        <v>42</v>
      </c>
      <c r="J742" s="23">
        <v>81</v>
      </c>
      <c r="K742" s="23">
        <v>243</v>
      </c>
      <c r="L742" s="1">
        <v>9581.9418000000005</v>
      </c>
      <c r="M742" s="1">
        <v>228.14147142857144</v>
      </c>
      <c r="N742" s="62">
        <v>1.9285714285714286</v>
      </c>
      <c r="O742" s="62">
        <v>3</v>
      </c>
      <c r="P742" s="6">
        <v>1926.9418000000001</v>
      </c>
      <c r="Q742" s="61">
        <v>0.20110138844717257</v>
      </c>
      <c r="R742" s="6">
        <v>670.44179999999903</v>
      </c>
      <c r="S742" s="61">
        <v>6.996930413415775E-2</v>
      </c>
    </row>
    <row r="743" spans="1:19" x14ac:dyDescent="0.25">
      <c r="A743">
        <v>2023</v>
      </c>
      <c r="B743">
        <v>521200</v>
      </c>
      <c r="C743" t="s">
        <v>377</v>
      </c>
      <c r="D743" t="s">
        <v>432</v>
      </c>
      <c r="E743" t="s">
        <v>498</v>
      </c>
      <c r="F743" t="s">
        <v>432</v>
      </c>
      <c r="G743" t="s">
        <v>15</v>
      </c>
      <c r="H743" t="s">
        <v>16</v>
      </c>
      <c r="I743" s="23">
        <v>48</v>
      </c>
      <c r="J743" s="23">
        <v>70</v>
      </c>
      <c r="K743" s="23">
        <v>132</v>
      </c>
      <c r="L743" s="1">
        <v>5939.0496000000003</v>
      </c>
      <c r="M743" s="1">
        <v>123.73020000000001</v>
      </c>
      <c r="N743" s="62">
        <v>1.4583333333333333</v>
      </c>
      <c r="O743" s="62">
        <v>1.8857142857142857</v>
      </c>
      <c r="P743" s="6">
        <v>1042.2996000000001</v>
      </c>
      <c r="Q743" s="61">
        <v>0.17549939303419859</v>
      </c>
      <c r="R743" s="6">
        <v>-371.7004</v>
      </c>
      <c r="S743" s="61">
        <v>-6.2585838650008913E-2</v>
      </c>
    </row>
    <row r="744" spans="1:19" x14ac:dyDescent="0.25">
      <c r="A744">
        <v>2023</v>
      </c>
      <c r="B744">
        <v>522997</v>
      </c>
      <c r="C744" t="s">
        <v>140</v>
      </c>
      <c r="D744" t="s">
        <v>433</v>
      </c>
      <c r="E744" t="s">
        <v>502</v>
      </c>
      <c r="F744" t="s">
        <v>433</v>
      </c>
      <c r="G744" t="s">
        <v>15</v>
      </c>
      <c r="H744" t="s">
        <v>16</v>
      </c>
      <c r="I744" s="23">
        <v>16</v>
      </c>
      <c r="J744" s="23">
        <v>48</v>
      </c>
      <c r="K744" s="23">
        <v>111</v>
      </c>
      <c r="L744" s="1">
        <v>4016.3820000000001</v>
      </c>
      <c r="M744" s="1">
        <v>251.023875</v>
      </c>
      <c r="N744" s="62">
        <v>3</v>
      </c>
      <c r="O744" s="62">
        <v>2.3125</v>
      </c>
      <c r="P744" s="6">
        <v>565.88199999999995</v>
      </c>
      <c r="Q744" s="61">
        <v>0.14089347079037798</v>
      </c>
      <c r="R744" s="6">
        <v>-19.088000000000399</v>
      </c>
      <c r="S744" s="61">
        <v>-4.7525359888577331E-3</v>
      </c>
    </row>
    <row r="745" spans="1:19" x14ac:dyDescent="0.25">
      <c r="A745">
        <v>2023</v>
      </c>
      <c r="B745">
        <v>524048</v>
      </c>
      <c r="C745" t="s">
        <v>464</v>
      </c>
      <c r="D745" t="s">
        <v>431</v>
      </c>
      <c r="E745" t="s">
        <v>516</v>
      </c>
      <c r="F745" t="s">
        <v>431</v>
      </c>
      <c r="G745" t="s">
        <v>4</v>
      </c>
      <c r="H745" t="s">
        <v>5</v>
      </c>
      <c r="I745" s="23">
        <v>168</v>
      </c>
      <c r="J745" s="23">
        <v>291</v>
      </c>
      <c r="K745" s="23">
        <v>1029</v>
      </c>
      <c r="L745" s="1">
        <v>47112.317999999999</v>
      </c>
      <c r="M745" s="1">
        <v>280.43046428571427</v>
      </c>
      <c r="N745" s="62">
        <v>1.7321428571428572</v>
      </c>
      <c r="O745" s="62">
        <v>3.536082474226804</v>
      </c>
      <c r="P745" s="6">
        <v>6637.8180000000002</v>
      </c>
      <c r="Q745" s="61">
        <v>0.14089347079037801</v>
      </c>
      <c r="R745" s="6">
        <v>1110.818</v>
      </c>
      <c r="S745" s="61">
        <v>2.3578079940791707E-2</v>
      </c>
    </row>
    <row r="746" spans="1:19" x14ac:dyDescent="0.25">
      <c r="A746">
        <v>2023</v>
      </c>
      <c r="B746">
        <v>524048</v>
      </c>
      <c r="C746" t="s">
        <v>464</v>
      </c>
      <c r="D746" t="s">
        <v>430</v>
      </c>
      <c r="E746" t="s">
        <v>512</v>
      </c>
      <c r="F746" t="s">
        <v>431</v>
      </c>
      <c r="G746" t="s">
        <v>4</v>
      </c>
      <c r="H746" t="s">
        <v>16</v>
      </c>
      <c r="I746" s="23">
        <v>20</v>
      </c>
      <c r="J746" s="23">
        <v>39</v>
      </c>
      <c r="K746" s="23">
        <v>146</v>
      </c>
      <c r="L746" s="1">
        <v>6211.1040000000003</v>
      </c>
      <c r="M746" s="1">
        <v>310.55520000000001</v>
      </c>
      <c r="N746" s="62">
        <v>1.95</v>
      </c>
      <c r="O746" s="62">
        <v>3.7435897435897436</v>
      </c>
      <c r="P746" s="6">
        <v>875.10399999999902</v>
      </c>
      <c r="Q746" s="61">
        <v>0.14089347079037784</v>
      </c>
      <c r="R746" s="6">
        <v>212.20399999999901</v>
      </c>
      <c r="S746" s="61">
        <v>3.4165262729459848E-2</v>
      </c>
    </row>
    <row r="747" spans="1:19" x14ac:dyDescent="0.25">
      <c r="A747">
        <v>2023</v>
      </c>
      <c r="B747">
        <v>524048</v>
      </c>
      <c r="C747" t="s">
        <v>464</v>
      </c>
      <c r="D747" t="s">
        <v>433</v>
      </c>
      <c r="E747" t="s">
        <v>530</v>
      </c>
      <c r="F747" t="s">
        <v>431</v>
      </c>
      <c r="G747" t="s">
        <v>4</v>
      </c>
      <c r="H747" t="s">
        <v>16</v>
      </c>
      <c r="I747" s="23">
        <v>5</v>
      </c>
      <c r="J747" s="23">
        <v>5</v>
      </c>
      <c r="K747" s="23">
        <v>5</v>
      </c>
      <c r="L747" s="1">
        <v>250.26</v>
      </c>
      <c r="M747" s="1">
        <v>50.052</v>
      </c>
      <c r="N747" s="62">
        <v>1</v>
      </c>
      <c r="O747" s="62">
        <v>1</v>
      </c>
      <c r="P747" s="6">
        <v>35.26</v>
      </c>
      <c r="Q747" s="61">
        <v>0.14089347079037801</v>
      </c>
      <c r="R747" s="6">
        <v>-135.74</v>
      </c>
      <c r="S747" s="61">
        <v>-0.54239590825541439</v>
      </c>
    </row>
    <row r="748" spans="1:19" x14ac:dyDescent="0.25">
      <c r="A748">
        <v>2023</v>
      </c>
      <c r="B748">
        <v>524048</v>
      </c>
      <c r="C748" t="s">
        <v>464</v>
      </c>
      <c r="D748" t="s">
        <v>435</v>
      </c>
      <c r="E748" t="s">
        <v>529</v>
      </c>
      <c r="F748" t="s">
        <v>431</v>
      </c>
      <c r="G748" t="s">
        <v>4</v>
      </c>
      <c r="H748" t="s">
        <v>16</v>
      </c>
      <c r="I748" s="23">
        <v>11</v>
      </c>
      <c r="J748" s="23">
        <v>19</v>
      </c>
      <c r="K748" s="23">
        <v>37</v>
      </c>
      <c r="L748" s="1">
        <v>1159.0530000000001</v>
      </c>
      <c r="M748" s="1">
        <v>105.36845454545455</v>
      </c>
      <c r="N748" s="62">
        <v>1.7272727272727273</v>
      </c>
      <c r="O748" s="62">
        <v>1.9473684210526316</v>
      </c>
      <c r="P748" s="6">
        <v>163.303</v>
      </c>
      <c r="Q748" s="61">
        <v>0.14089347079037798</v>
      </c>
      <c r="R748" s="6">
        <v>-222.49700000000001</v>
      </c>
      <c r="S748" s="61">
        <v>-0.19196447444594855</v>
      </c>
    </row>
    <row r="749" spans="1:19" x14ac:dyDescent="0.25">
      <c r="A749">
        <v>2023</v>
      </c>
      <c r="B749">
        <v>529212</v>
      </c>
      <c r="C749" t="s">
        <v>141</v>
      </c>
      <c r="D749" t="s">
        <v>434</v>
      </c>
      <c r="E749" t="s">
        <v>508</v>
      </c>
      <c r="F749" t="s">
        <v>434</v>
      </c>
      <c r="G749" t="s">
        <v>4</v>
      </c>
      <c r="H749" t="s">
        <v>5</v>
      </c>
      <c r="I749" s="23">
        <v>143</v>
      </c>
      <c r="J749" s="23">
        <v>290</v>
      </c>
      <c r="K749" s="23">
        <v>868</v>
      </c>
      <c r="L749" s="1">
        <v>43108.936800000003</v>
      </c>
      <c r="M749" s="1">
        <v>301.46109650349655</v>
      </c>
      <c r="N749" s="62">
        <v>2.0279720279720279</v>
      </c>
      <c r="O749" s="62">
        <v>2.9931034482758623</v>
      </c>
      <c r="P749" s="6">
        <v>7183.1867999999904</v>
      </c>
      <c r="Q749" s="61">
        <v>0.16662871629902945</v>
      </c>
      <c r="R749" s="6">
        <v>2290.3868000000002</v>
      </c>
      <c r="S749" s="61">
        <v>5.3130208490783287E-2</v>
      </c>
    </row>
    <row r="750" spans="1:19" x14ac:dyDescent="0.25">
      <c r="A750">
        <v>2023</v>
      </c>
      <c r="B750">
        <v>531401</v>
      </c>
      <c r="C750" t="s">
        <v>323</v>
      </c>
      <c r="D750" t="s">
        <v>430</v>
      </c>
      <c r="E750" t="s">
        <v>514</v>
      </c>
      <c r="F750" t="s">
        <v>430</v>
      </c>
      <c r="G750" t="s">
        <v>15</v>
      </c>
      <c r="H750" t="s">
        <v>5</v>
      </c>
      <c r="I750" s="23">
        <v>61</v>
      </c>
      <c r="J750" s="23">
        <v>110</v>
      </c>
      <c r="K750" s="23">
        <v>417</v>
      </c>
      <c r="L750" s="1">
        <v>16824.117600000001</v>
      </c>
      <c r="M750" s="1">
        <v>275.80520655737706</v>
      </c>
      <c r="N750" s="62">
        <v>1.8032786885245902</v>
      </c>
      <c r="O750" s="62">
        <v>3.790909090909091</v>
      </c>
      <c r="P750" s="6">
        <v>2507.8676</v>
      </c>
      <c r="Q750" s="61">
        <v>0.14906384154138341</v>
      </c>
      <c r="R750" s="6">
        <v>495.86759999999998</v>
      </c>
      <c r="S750" s="61">
        <v>2.9473617088839176E-2</v>
      </c>
    </row>
    <row r="751" spans="1:19" x14ac:dyDescent="0.25">
      <c r="A751">
        <v>2023</v>
      </c>
      <c r="B751">
        <v>537905</v>
      </c>
      <c r="C751" t="s">
        <v>116</v>
      </c>
      <c r="D751" t="s">
        <v>431</v>
      </c>
      <c r="E751" t="s">
        <v>535</v>
      </c>
      <c r="F751" t="s">
        <v>432</v>
      </c>
      <c r="G751" t="s">
        <v>4</v>
      </c>
      <c r="H751" t="s">
        <v>7</v>
      </c>
      <c r="I751" s="23">
        <v>159</v>
      </c>
      <c r="J751" s="23">
        <v>504</v>
      </c>
      <c r="K751" s="23">
        <v>2084</v>
      </c>
      <c r="L751" s="1">
        <v>93418.487999999998</v>
      </c>
      <c r="M751" s="1">
        <v>587.53766037735852</v>
      </c>
      <c r="N751" s="62">
        <v>3.1698113207547172</v>
      </c>
      <c r="O751" s="62">
        <v>4.1349206349206353</v>
      </c>
      <c r="P751" s="6">
        <v>5750.9879999999903</v>
      </c>
      <c r="Q751" s="61">
        <v>6.1561561561561458E-2</v>
      </c>
      <c r="R751" s="6">
        <v>277.48799999998801</v>
      </c>
      <c r="S751" s="61">
        <v>2.9703756284300813E-3</v>
      </c>
    </row>
    <row r="752" spans="1:19" x14ac:dyDescent="0.25">
      <c r="A752">
        <v>2023</v>
      </c>
      <c r="B752">
        <v>537905</v>
      </c>
      <c r="C752" t="s">
        <v>116</v>
      </c>
      <c r="D752" t="s">
        <v>430</v>
      </c>
      <c r="E752" t="s">
        <v>492</v>
      </c>
      <c r="F752" t="s">
        <v>432</v>
      </c>
      <c r="G752" t="s">
        <v>4</v>
      </c>
      <c r="H752" t="s">
        <v>7</v>
      </c>
      <c r="I752" s="23">
        <v>186</v>
      </c>
      <c r="J752" s="23">
        <v>531</v>
      </c>
      <c r="K752" s="23">
        <v>2602</v>
      </c>
      <c r="L752" s="1">
        <v>101337.228</v>
      </c>
      <c r="M752" s="1">
        <v>544.82380645161288</v>
      </c>
      <c r="N752" s="62">
        <v>2.8548387096774195</v>
      </c>
      <c r="O752" s="62">
        <v>4.9001883239171375</v>
      </c>
      <c r="P752" s="6">
        <v>6238.4779999999901</v>
      </c>
      <c r="Q752" s="61">
        <v>6.1561561561561465E-2</v>
      </c>
      <c r="R752" s="6">
        <v>-104.47200000001401</v>
      </c>
      <c r="S752" s="61">
        <v>-1.0309340610739225E-3</v>
      </c>
    </row>
    <row r="753" spans="1:19" x14ac:dyDescent="0.25">
      <c r="A753">
        <v>2023</v>
      </c>
      <c r="B753">
        <v>537905</v>
      </c>
      <c r="C753" t="s">
        <v>116</v>
      </c>
      <c r="D753" t="s">
        <v>432</v>
      </c>
      <c r="E753" t="s">
        <v>496</v>
      </c>
      <c r="F753" t="s">
        <v>432</v>
      </c>
      <c r="G753" t="s">
        <v>4</v>
      </c>
      <c r="H753" t="s">
        <v>10</v>
      </c>
      <c r="I753" s="23">
        <v>243</v>
      </c>
      <c r="J753" s="23">
        <v>948</v>
      </c>
      <c r="K753" s="23">
        <v>5036</v>
      </c>
      <c r="L753" s="1">
        <v>199657.2096</v>
      </c>
      <c r="M753" s="1">
        <v>821.63460740740743</v>
      </c>
      <c r="N753" s="62">
        <v>3.9012345679012346</v>
      </c>
      <c r="O753" s="62">
        <v>5.3122362869198314</v>
      </c>
      <c r="P753" s="6">
        <v>12291.2096</v>
      </c>
      <c r="Q753" s="61">
        <v>6.1561561561561562E-2</v>
      </c>
      <c r="R753" s="6">
        <v>4552.7095999999701</v>
      </c>
      <c r="S753" s="61">
        <v>2.2802630614346571E-2</v>
      </c>
    </row>
    <row r="754" spans="1:19" x14ac:dyDescent="0.25">
      <c r="A754">
        <v>2023</v>
      </c>
      <c r="B754">
        <v>539714</v>
      </c>
      <c r="C754" t="s">
        <v>143</v>
      </c>
      <c r="D754" t="s">
        <v>431</v>
      </c>
      <c r="E754" t="s">
        <v>524</v>
      </c>
      <c r="F754" t="s">
        <v>431</v>
      </c>
      <c r="G754" t="s">
        <v>15</v>
      </c>
      <c r="H754" t="s">
        <v>16</v>
      </c>
      <c r="I754" s="23">
        <v>31</v>
      </c>
      <c r="J754" s="23">
        <v>31</v>
      </c>
      <c r="K754" s="23">
        <v>121</v>
      </c>
      <c r="L754" s="1">
        <v>5291.0320000000002</v>
      </c>
      <c r="M754" s="1">
        <v>170.67845161290322</v>
      </c>
      <c r="N754" s="62">
        <v>1</v>
      </c>
      <c r="O754" s="62">
        <v>3.903225806451613</v>
      </c>
      <c r="P754" s="6">
        <v>1314.0319999999999</v>
      </c>
      <c r="Q754" s="61">
        <v>0.24835079432519022</v>
      </c>
      <c r="R754" s="6">
        <v>318.93200000000002</v>
      </c>
      <c r="S754" s="61">
        <v>6.0277843717444914E-2</v>
      </c>
    </row>
    <row r="755" spans="1:19" x14ac:dyDescent="0.25">
      <c r="A755">
        <v>2023</v>
      </c>
      <c r="B755">
        <v>545957</v>
      </c>
      <c r="C755" t="s">
        <v>142</v>
      </c>
      <c r="D755" t="s">
        <v>431</v>
      </c>
      <c r="E755" t="s">
        <v>509</v>
      </c>
      <c r="F755" t="s">
        <v>431</v>
      </c>
      <c r="G755" t="s">
        <v>15</v>
      </c>
      <c r="H755" t="s">
        <v>10</v>
      </c>
      <c r="I755" s="23">
        <v>204</v>
      </c>
      <c r="J755" s="23">
        <v>457</v>
      </c>
      <c r="K755" s="23">
        <v>4141</v>
      </c>
      <c r="L755" s="1">
        <v>156054.696</v>
      </c>
      <c r="M755" s="1">
        <v>764.97399999999993</v>
      </c>
      <c r="N755" s="62">
        <v>2.2401960784313726</v>
      </c>
      <c r="O755" s="62">
        <v>9.0612691466083159</v>
      </c>
      <c r="P755" s="6">
        <v>11826.696</v>
      </c>
      <c r="Q755" s="61">
        <v>7.5785582255083181E-2</v>
      </c>
      <c r="R755" s="6">
        <v>5003.2960000000103</v>
      </c>
      <c r="S755" s="61">
        <v>3.2061169117269056E-2</v>
      </c>
    </row>
    <row r="756" spans="1:19" x14ac:dyDescent="0.25">
      <c r="A756">
        <v>2023</v>
      </c>
      <c r="B756">
        <v>547050</v>
      </c>
      <c r="C756" t="s">
        <v>144</v>
      </c>
      <c r="D756" t="s">
        <v>430</v>
      </c>
      <c r="E756" t="s">
        <v>520</v>
      </c>
      <c r="F756" t="s">
        <v>435</v>
      </c>
      <c r="G756" t="s">
        <v>4</v>
      </c>
      <c r="H756" t="s">
        <v>5</v>
      </c>
      <c r="I756" s="23">
        <v>53</v>
      </c>
      <c r="J756" s="23">
        <v>218</v>
      </c>
      <c r="K756" s="23">
        <v>580</v>
      </c>
      <c r="L756" s="1">
        <v>25572.206999999999</v>
      </c>
      <c r="M756" s="1">
        <v>482.49447169811316</v>
      </c>
      <c r="N756" s="62">
        <v>4.1132075471698117</v>
      </c>
      <c r="O756" s="62">
        <v>2.6605504587155964</v>
      </c>
      <c r="P756" s="6">
        <v>3602.9569999999999</v>
      </c>
      <c r="Q756" s="61">
        <v>0.14089347079037801</v>
      </c>
      <c r="R756" s="6">
        <v>1726.2070000000001</v>
      </c>
      <c r="S756" s="61">
        <v>6.7503246786638327E-2</v>
      </c>
    </row>
    <row r="757" spans="1:19" x14ac:dyDescent="0.25">
      <c r="A757">
        <v>2023</v>
      </c>
      <c r="B757">
        <v>547050</v>
      </c>
      <c r="C757" t="s">
        <v>144</v>
      </c>
      <c r="D757" t="s">
        <v>435</v>
      </c>
      <c r="E757" t="s">
        <v>521</v>
      </c>
      <c r="F757" t="s">
        <v>435</v>
      </c>
      <c r="G757" t="s">
        <v>4</v>
      </c>
      <c r="H757" t="s">
        <v>16</v>
      </c>
      <c r="I757" s="23">
        <v>56</v>
      </c>
      <c r="J757" s="23">
        <v>56</v>
      </c>
      <c r="K757" s="23">
        <v>179</v>
      </c>
      <c r="L757" s="1">
        <v>7567.4549999999999</v>
      </c>
      <c r="M757" s="1">
        <v>135.13312500000001</v>
      </c>
      <c r="N757" s="62">
        <v>1</v>
      </c>
      <c r="O757" s="62">
        <v>3.1964285714285716</v>
      </c>
      <c r="P757" s="6">
        <v>1066.2049999999999</v>
      </c>
      <c r="Q757" s="61">
        <v>0.14089347079037801</v>
      </c>
      <c r="R757" s="6">
        <v>-848.99500000000103</v>
      </c>
      <c r="S757" s="61">
        <v>-0.11219029383062087</v>
      </c>
    </row>
    <row r="758" spans="1:19" x14ac:dyDescent="0.25">
      <c r="A758">
        <v>2023</v>
      </c>
      <c r="B758">
        <v>548541</v>
      </c>
      <c r="C758" t="s">
        <v>180</v>
      </c>
      <c r="D758" t="s">
        <v>430</v>
      </c>
      <c r="E758" t="s">
        <v>506</v>
      </c>
      <c r="F758" t="s">
        <v>435</v>
      </c>
      <c r="G758" t="s">
        <v>4</v>
      </c>
      <c r="H758" t="s">
        <v>7</v>
      </c>
      <c r="I758" s="23">
        <v>134</v>
      </c>
      <c r="J758" s="23">
        <v>506</v>
      </c>
      <c r="K758" s="23">
        <v>3289</v>
      </c>
      <c r="L758" s="1">
        <v>124270.7904</v>
      </c>
      <c r="M758" s="1">
        <v>927.39395820895515</v>
      </c>
      <c r="N758" s="62">
        <v>3.7761194029850746</v>
      </c>
      <c r="O758" s="62">
        <v>6.5</v>
      </c>
      <c r="P758" s="6">
        <v>6416.7903999999899</v>
      </c>
      <c r="Q758" s="61">
        <v>5.1635548300173924E-2</v>
      </c>
      <c r="R758" s="6">
        <v>1712.2403999999899</v>
      </c>
      <c r="S758" s="61">
        <v>1.3778301356969481E-2</v>
      </c>
    </row>
    <row r="759" spans="1:19" x14ac:dyDescent="0.25">
      <c r="A759">
        <v>2023</v>
      </c>
      <c r="B759">
        <v>548541</v>
      </c>
      <c r="C759" t="s">
        <v>180</v>
      </c>
      <c r="D759" t="s">
        <v>435</v>
      </c>
      <c r="E759" t="s">
        <v>505</v>
      </c>
      <c r="F759" t="s">
        <v>435</v>
      </c>
      <c r="G759" t="s">
        <v>4</v>
      </c>
      <c r="H759" t="s">
        <v>5</v>
      </c>
      <c r="I759" s="23">
        <v>50</v>
      </c>
      <c r="J759" s="23">
        <v>111</v>
      </c>
      <c r="K759" s="23">
        <v>498</v>
      </c>
      <c r="L759" s="1">
        <v>20574.092799999999</v>
      </c>
      <c r="M759" s="1">
        <v>411.48185599999999</v>
      </c>
      <c r="N759" s="62">
        <v>2.2200000000000002</v>
      </c>
      <c r="O759" s="62">
        <v>4.4864864864864868</v>
      </c>
      <c r="P759" s="6">
        <v>1193.3427999999999</v>
      </c>
      <c r="Q759" s="61">
        <v>5.8002207514102393E-2</v>
      </c>
      <c r="R759" s="6">
        <v>-589.26720000000103</v>
      </c>
      <c r="S759" s="61">
        <v>-2.8641223976592595E-2</v>
      </c>
    </row>
    <row r="760" spans="1:19" x14ac:dyDescent="0.25">
      <c r="A760">
        <v>2023</v>
      </c>
      <c r="B760">
        <v>550437</v>
      </c>
      <c r="C760" t="s">
        <v>444</v>
      </c>
      <c r="D760" t="s">
        <v>433</v>
      </c>
      <c r="E760" t="s">
        <v>502</v>
      </c>
      <c r="F760" t="s">
        <v>433</v>
      </c>
      <c r="G760" t="s">
        <v>15</v>
      </c>
      <c r="H760" t="s">
        <v>5</v>
      </c>
      <c r="I760" s="23">
        <v>36</v>
      </c>
      <c r="J760" s="23">
        <v>134</v>
      </c>
      <c r="K760" s="23">
        <v>688</v>
      </c>
      <c r="L760" s="1">
        <v>34906.628799999999</v>
      </c>
      <c r="M760" s="1">
        <v>969.62857777777776</v>
      </c>
      <c r="N760" s="62">
        <v>3.7222222222222223</v>
      </c>
      <c r="O760" s="62">
        <v>5.1343283582089549</v>
      </c>
      <c r="P760" s="6">
        <v>6212.1288000000004</v>
      </c>
      <c r="Q760" s="61">
        <v>0.17796415791375422</v>
      </c>
      <c r="R760" s="6">
        <v>4865.2187999999996</v>
      </c>
      <c r="S760" s="61">
        <v>0.13937807709462907</v>
      </c>
    </row>
    <row r="761" spans="1:19" x14ac:dyDescent="0.25">
      <c r="A761">
        <v>2023</v>
      </c>
      <c r="B761">
        <v>551554</v>
      </c>
      <c r="C761" t="s">
        <v>145</v>
      </c>
      <c r="D761" t="s">
        <v>434</v>
      </c>
      <c r="E761" t="s">
        <v>513</v>
      </c>
      <c r="F761" t="s">
        <v>434</v>
      </c>
      <c r="G761" t="s">
        <v>15</v>
      </c>
      <c r="H761" t="s">
        <v>7</v>
      </c>
      <c r="I761" s="23">
        <v>252</v>
      </c>
      <c r="J761" s="23">
        <v>476</v>
      </c>
      <c r="K761" s="23">
        <v>2004</v>
      </c>
      <c r="L761" s="1">
        <v>76849.775999999998</v>
      </c>
      <c r="M761" s="1">
        <v>304.95942857142859</v>
      </c>
      <c r="N761" s="62">
        <v>1.8888888888888888</v>
      </c>
      <c r="O761" s="62">
        <v>4.2100840336134455</v>
      </c>
      <c r="P761" s="6">
        <v>-999.47400000000903</v>
      </c>
      <c r="Q761" s="61">
        <v>-1.3005555149568804E-2</v>
      </c>
      <c r="R761" s="6">
        <v>-9584.8739999999998</v>
      </c>
      <c r="S761" s="61">
        <v>-0.1247222112918065</v>
      </c>
    </row>
    <row r="762" spans="1:19" x14ac:dyDescent="0.25">
      <c r="A762">
        <v>2023</v>
      </c>
      <c r="B762">
        <v>551613</v>
      </c>
      <c r="C762" t="s">
        <v>146</v>
      </c>
      <c r="D762" t="s">
        <v>432</v>
      </c>
      <c r="E762" t="s">
        <v>510</v>
      </c>
      <c r="F762" t="s">
        <v>432</v>
      </c>
      <c r="G762" t="s">
        <v>15</v>
      </c>
      <c r="H762" t="s">
        <v>5</v>
      </c>
      <c r="I762" s="23">
        <v>85</v>
      </c>
      <c r="J762" s="23">
        <v>311</v>
      </c>
      <c r="K762" s="23">
        <v>1128</v>
      </c>
      <c r="L762" s="1">
        <v>60034.639199999998</v>
      </c>
      <c r="M762" s="1">
        <v>706.28987294117644</v>
      </c>
      <c r="N762" s="62">
        <v>3.6588235294117646</v>
      </c>
      <c r="O762" s="62">
        <v>3.627009646302251</v>
      </c>
      <c r="P762" s="6">
        <v>16539.639200000001</v>
      </c>
      <c r="Q762" s="61">
        <v>0.27550160074918884</v>
      </c>
      <c r="R762" s="6">
        <v>13856.1392</v>
      </c>
      <c r="S762" s="61">
        <v>0.23080240648801967</v>
      </c>
    </row>
    <row r="763" spans="1:19" x14ac:dyDescent="0.25">
      <c r="A763">
        <v>2023</v>
      </c>
      <c r="B763">
        <v>551787</v>
      </c>
      <c r="C763" t="s">
        <v>147</v>
      </c>
      <c r="D763" t="s">
        <v>432</v>
      </c>
      <c r="E763" t="s">
        <v>500</v>
      </c>
      <c r="F763" t="s">
        <v>432</v>
      </c>
      <c r="G763" t="s">
        <v>15</v>
      </c>
      <c r="H763" t="s">
        <v>5</v>
      </c>
      <c r="I763" s="23">
        <v>51</v>
      </c>
      <c r="J763" s="23">
        <v>136</v>
      </c>
      <c r="K763" s="23">
        <v>608</v>
      </c>
      <c r="L763" s="1">
        <v>29276.736000000001</v>
      </c>
      <c r="M763" s="1">
        <v>574.05364705882357</v>
      </c>
      <c r="N763" s="62">
        <v>2.6666666666666665</v>
      </c>
      <c r="O763" s="62">
        <v>4.4705882352941178</v>
      </c>
      <c r="P763" s="6">
        <v>6860.2359999999999</v>
      </c>
      <c r="Q763" s="61">
        <v>0.23432379893714927</v>
      </c>
      <c r="R763" s="6">
        <v>5297.7359999999999</v>
      </c>
      <c r="S763" s="61">
        <v>0.18095377845399158</v>
      </c>
    </row>
    <row r="764" spans="1:19" x14ac:dyDescent="0.25">
      <c r="A764">
        <v>2023</v>
      </c>
      <c r="B764">
        <v>552357</v>
      </c>
      <c r="C764" t="s">
        <v>325</v>
      </c>
      <c r="D764" t="s">
        <v>431</v>
      </c>
      <c r="E764" t="s">
        <v>524</v>
      </c>
      <c r="F764" t="s">
        <v>431</v>
      </c>
      <c r="G764" t="s">
        <v>15</v>
      </c>
      <c r="H764" t="s">
        <v>16</v>
      </c>
      <c r="I764" s="23">
        <v>16</v>
      </c>
      <c r="J764" s="23">
        <v>25</v>
      </c>
      <c r="K764" s="23">
        <v>52</v>
      </c>
      <c r="L764" s="1">
        <v>1767.5840000000001</v>
      </c>
      <c r="M764" s="1">
        <v>110.474</v>
      </c>
      <c r="N764" s="62">
        <v>1.5625</v>
      </c>
      <c r="O764" s="62">
        <v>2.08</v>
      </c>
      <c r="P764" s="6">
        <v>400.334</v>
      </c>
      <c r="Q764" s="61">
        <v>0.2264865488712276</v>
      </c>
      <c r="R764" s="6">
        <v>-123.166</v>
      </c>
      <c r="S764" s="61">
        <v>-6.9680422542860762E-2</v>
      </c>
    </row>
    <row r="765" spans="1:19" x14ac:dyDescent="0.25">
      <c r="A765">
        <v>2023</v>
      </c>
      <c r="B765">
        <v>552957</v>
      </c>
      <c r="C765" t="s">
        <v>148</v>
      </c>
      <c r="D765" t="s">
        <v>435</v>
      </c>
      <c r="E765" t="s">
        <v>505</v>
      </c>
      <c r="F765" t="s">
        <v>435</v>
      </c>
      <c r="G765" t="s">
        <v>15</v>
      </c>
      <c r="H765" t="s">
        <v>5</v>
      </c>
      <c r="I765" s="23">
        <v>71</v>
      </c>
      <c r="J765" s="23">
        <v>304</v>
      </c>
      <c r="K765" s="23">
        <v>1443</v>
      </c>
      <c r="L765" s="1">
        <v>67059.494999999995</v>
      </c>
      <c r="M765" s="1">
        <v>944.49992957746474</v>
      </c>
      <c r="N765" s="62">
        <v>4.28169014084507</v>
      </c>
      <c r="O765" s="62">
        <v>4.7467105263157894</v>
      </c>
      <c r="P765" s="6">
        <v>9448.2449999999899</v>
      </c>
      <c r="Q765" s="61">
        <v>0.14089347079037787</v>
      </c>
      <c r="R765" s="6">
        <v>6749.8849999999902</v>
      </c>
      <c r="S765" s="61">
        <v>0.10065517194843163</v>
      </c>
    </row>
    <row r="766" spans="1:19" x14ac:dyDescent="0.25">
      <c r="A766">
        <v>2023</v>
      </c>
      <c r="B766">
        <v>553426</v>
      </c>
      <c r="C766" t="s">
        <v>149</v>
      </c>
      <c r="D766" t="s">
        <v>435</v>
      </c>
      <c r="E766" t="s">
        <v>525</v>
      </c>
      <c r="F766" t="s">
        <v>435</v>
      </c>
      <c r="G766" t="s">
        <v>15</v>
      </c>
      <c r="H766" t="s">
        <v>16</v>
      </c>
      <c r="I766" s="23">
        <v>5</v>
      </c>
      <c r="J766" s="23">
        <v>7</v>
      </c>
      <c r="K766" s="23">
        <v>22</v>
      </c>
      <c r="L766" s="1">
        <v>766.22400000000005</v>
      </c>
      <c r="M766" s="1">
        <v>153.2448</v>
      </c>
      <c r="N766" s="62">
        <v>1.4</v>
      </c>
      <c r="O766" s="62">
        <v>3.1428571428571428</v>
      </c>
      <c r="P766" s="6">
        <v>182.72399999999999</v>
      </c>
      <c r="Q766" s="61">
        <v>0.23847334460940922</v>
      </c>
      <c r="R766" s="6">
        <v>9.3239999999999998</v>
      </c>
      <c r="S766" s="61">
        <v>1.2168765269686148E-2</v>
      </c>
    </row>
    <row r="767" spans="1:19" x14ac:dyDescent="0.25">
      <c r="A767">
        <v>2023</v>
      </c>
      <c r="B767">
        <v>553736</v>
      </c>
      <c r="C767" t="s">
        <v>469</v>
      </c>
      <c r="D767" t="s">
        <v>433</v>
      </c>
      <c r="E767" t="s">
        <v>530</v>
      </c>
      <c r="F767" t="s">
        <v>433</v>
      </c>
      <c r="G767" t="s">
        <v>15</v>
      </c>
      <c r="H767" t="s">
        <v>16</v>
      </c>
      <c r="I767" s="23">
        <v>17</v>
      </c>
      <c r="J767" s="23">
        <v>33</v>
      </c>
      <c r="K767" s="23">
        <v>72</v>
      </c>
      <c r="L767" s="1">
        <v>4319.424</v>
      </c>
      <c r="M767" s="1">
        <v>254.08376470588234</v>
      </c>
      <c r="N767" s="62">
        <v>1.9411764705882353</v>
      </c>
      <c r="O767" s="62">
        <v>2.1818181818181817</v>
      </c>
      <c r="P767" s="6">
        <v>884.17399999999998</v>
      </c>
      <c r="Q767" s="61">
        <v>0.20469720036745639</v>
      </c>
      <c r="R767" s="6">
        <v>283.57400000000001</v>
      </c>
      <c r="S767" s="61">
        <v>6.5650883080707059E-2</v>
      </c>
    </row>
    <row r="768" spans="1:19" x14ac:dyDescent="0.25">
      <c r="A768">
        <v>2023</v>
      </c>
      <c r="B768">
        <v>554730</v>
      </c>
      <c r="C768" t="s">
        <v>151</v>
      </c>
      <c r="D768" t="s">
        <v>434</v>
      </c>
      <c r="E768" t="s">
        <v>508</v>
      </c>
      <c r="F768" t="s">
        <v>434</v>
      </c>
      <c r="G768" t="s">
        <v>15</v>
      </c>
      <c r="H768" t="s">
        <v>5</v>
      </c>
      <c r="I768" s="23">
        <v>100</v>
      </c>
      <c r="J768" s="23">
        <v>351</v>
      </c>
      <c r="K768" s="23">
        <v>1665</v>
      </c>
      <c r="L768" s="1">
        <v>70700.652000000002</v>
      </c>
      <c r="M768" s="1">
        <v>707.00652000000002</v>
      </c>
      <c r="N768" s="62">
        <v>3.51</v>
      </c>
      <c r="O768" s="62">
        <v>4.7435897435897436</v>
      </c>
      <c r="P768" s="6">
        <v>11154.402</v>
      </c>
      <c r="Q768" s="61">
        <v>0.15776943612910388</v>
      </c>
      <c r="R768" s="6">
        <v>7572.152</v>
      </c>
      <c r="S768" s="61">
        <v>0.10710158655962607</v>
      </c>
    </row>
    <row r="769" spans="1:19" x14ac:dyDescent="0.25">
      <c r="A769">
        <v>2023</v>
      </c>
      <c r="B769">
        <v>557371</v>
      </c>
      <c r="C769" t="s">
        <v>380</v>
      </c>
      <c r="D769" t="s">
        <v>430</v>
      </c>
      <c r="E769" t="s">
        <v>517</v>
      </c>
      <c r="F769" t="s">
        <v>430</v>
      </c>
      <c r="G769" t="s">
        <v>15</v>
      </c>
      <c r="H769" t="s">
        <v>5</v>
      </c>
      <c r="I769" s="23">
        <v>30</v>
      </c>
      <c r="J769" s="23">
        <v>71</v>
      </c>
      <c r="K769" s="23">
        <v>340</v>
      </c>
      <c r="L769" s="1">
        <v>15443.079</v>
      </c>
      <c r="M769" s="1">
        <v>514.76930000000004</v>
      </c>
      <c r="N769" s="62">
        <v>2.3666666666666667</v>
      </c>
      <c r="O769" s="62">
        <v>4.788732394366197</v>
      </c>
      <c r="P769" s="6">
        <v>2175.8290000000002</v>
      </c>
      <c r="Q769" s="61">
        <v>0.14089347079037803</v>
      </c>
      <c r="R769" s="6">
        <v>1167.729</v>
      </c>
      <c r="S769" s="61">
        <v>7.5615037648904079E-2</v>
      </c>
    </row>
    <row r="770" spans="1:19" x14ac:dyDescent="0.25">
      <c r="A770">
        <v>2023</v>
      </c>
      <c r="B770">
        <v>558463</v>
      </c>
      <c r="C770" t="s">
        <v>150</v>
      </c>
      <c r="D770" t="s">
        <v>434</v>
      </c>
      <c r="E770" t="s">
        <v>523</v>
      </c>
      <c r="F770" t="s">
        <v>434</v>
      </c>
      <c r="G770" t="s">
        <v>15</v>
      </c>
      <c r="H770" t="s">
        <v>5</v>
      </c>
      <c r="I770" s="23">
        <v>44</v>
      </c>
      <c r="J770" s="23">
        <v>124</v>
      </c>
      <c r="K770" s="23">
        <v>604</v>
      </c>
      <c r="L770" s="1">
        <v>30403.168000000001</v>
      </c>
      <c r="M770" s="1">
        <v>690.98109090909099</v>
      </c>
      <c r="N770" s="62">
        <v>2.8181818181818183</v>
      </c>
      <c r="O770" s="62">
        <v>4.870967741935484</v>
      </c>
      <c r="P770" s="6">
        <v>7355.9180000000097</v>
      </c>
      <c r="Q770" s="61">
        <v>0.24194577354570448</v>
      </c>
      <c r="R770" s="6">
        <v>5814.268</v>
      </c>
      <c r="S770" s="61">
        <v>0.19123888668444025</v>
      </c>
    </row>
    <row r="771" spans="1:19" x14ac:dyDescent="0.25">
      <c r="A771">
        <v>2023</v>
      </c>
      <c r="B771">
        <v>560409</v>
      </c>
      <c r="C771" t="s">
        <v>152</v>
      </c>
      <c r="D771" t="s">
        <v>430</v>
      </c>
      <c r="E771" t="s">
        <v>520</v>
      </c>
      <c r="F771" t="s">
        <v>430</v>
      </c>
      <c r="G771" t="s">
        <v>15</v>
      </c>
      <c r="H771" t="s">
        <v>16</v>
      </c>
      <c r="I771" s="23">
        <v>18</v>
      </c>
      <c r="J771" s="23">
        <v>33</v>
      </c>
      <c r="K771" s="23">
        <v>123</v>
      </c>
      <c r="L771" s="1">
        <v>5545.2960000000003</v>
      </c>
      <c r="M771" s="1">
        <v>308.072</v>
      </c>
      <c r="N771" s="62">
        <v>1.8333333333333333</v>
      </c>
      <c r="O771" s="62">
        <v>3.7272727272727271</v>
      </c>
      <c r="P771" s="6">
        <v>781.29599999999903</v>
      </c>
      <c r="Q771" s="61">
        <v>0.14089347079037781</v>
      </c>
      <c r="R771" s="6">
        <v>186.99599999999899</v>
      </c>
      <c r="S771" s="61">
        <v>3.3721554268698904E-2</v>
      </c>
    </row>
    <row r="772" spans="1:19" x14ac:dyDescent="0.25">
      <c r="A772">
        <v>2023</v>
      </c>
      <c r="B772">
        <v>562725</v>
      </c>
      <c r="C772" t="s">
        <v>153</v>
      </c>
      <c r="D772" t="s">
        <v>433</v>
      </c>
      <c r="E772" t="s">
        <v>503</v>
      </c>
      <c r="F772" t="s">
        <v>433</v>
      </c>
      <c r="G772" t="s">
        <v>15</v>
      </c>
      <c r="H772" t="s">
        <v>16</v>
      </c>
      <c r="I772" s="23">
        <v>4</v>
      </c>
      <c r="J772" s="23">
        <v>54</v>
      </c>
      <c r="K772" s="23">
        <v>236</v>
      </c>
      <c r="L772" s="1">
        <v>8638.6880000000001</v>
      </c>
      <c r="M772" s="1">
        <v>2159.672</v>
      </c>
      <c r="N772" s="62">
        <v>13.5</v>
      </c>
      <c r="O772" s="62">
        <v>4.3703703703703702</v>
      </c>
      <c r="P772" s="6">
        <v>654.68800000000101</v>
      </c>
      <c r="Q772" s="61">
        <v>7.5785582255083292E-2</v>
      </c>
      <c r="R772" s="6">
        <v>471.43800000000101</v>
      </c>
      <c r="S772" s="61">
        <v>5.4572870324753137E-2</v>
      </c>
    </row>
    <row r="773" spans="1:19" x14ac:dyDescent="0.25">
      <c r="A773">
        <v>2023</v>
      </c>
      <c r="B773">
        <v>563414</v>
      </c>
      <c r="C773" t="s">
        <v>154</v>
      </c>
      <c r="D773" t="s">
        <v>434</v>
      </c>
      <c r="E773" t="s">
        <v>523</v>
      </c>
      <c r="F773" t="s">
        <v>434</v>
      </c>
      <c r="G773" t="s">
        <v>15</v>
      </c>
      <c r="H773" t="s">
        <v>16</v>
      </c>
      <c r="I773" s="23">
        <v>20</v>
      </c>
      <c r="J773" s="23">
        <v>29</v>
      </c>
      <c r="K773" s="23">
        <v>88</v>
      </c>
      <c r="L773" s="1">
        <v>3979.2959999999998</v>
      </c>
      <c r="M773" s="1">
        <v>198.9648</v>
      </c>
      <c r="N773" s="62">
        <v>1.45</v>
      </c>
      <c r="O773" s="62">
        <v>3.0344827586206895</v>
      </c>
      <c r="P773" s="6">
        <v>995.54600000000005</v>
      </c>
      <c r="Q773" s="61">
        <v>0.25018143912893137</v>
      </c>
      <c r="R773" s="6">
        <v>323.64600000000002</v>
      </c>
      <c r="S773" s="61">
        <v>8.133247690043667E-2</v>
      </c>
    </row>
    <row r="774" spans="1:19" x14ac:dyDescent="0.25">
      <c r="A774">
        <v>2023</v>
      </c>
      <c r="B774">
        <v>572805</v>
      </c>
      <c r="C774" t="s">
        <v>155</v>
      </c>
      <c r="D774" t="s">
        <v>431</v>
      </c>
      <c r="E774" t="s">
        <v>515</v>
      </c>
      <c r="F774" t="s">
        <v>431</v>
      </c>
      <c r="G774" t="s">
        <v>15</v>
      </c>
      <c r="H774" t="s">
        <v>16</v>
      </c>
      <c r="I774" s="23">
        <v>21</v>
      </c>
      <c r="J774" s="23">
        <v>39</v>
      </c>
      <c r="K774" s="23">
        <v>102</v>
      </c>
      <c r="L774" s="1">
        <v>5293.5839999999998</v>
      </c>
      <c r="M774" s="1">
        <v>252.07542857142857</v>
      </c>
      <c r="N774" s="62">
        <v>1.8571428571428572</v>
      </c>
      <c r="O774" s="62">
        <v>2.6153846153846154</v>
      </c>
      <c r="P774" s="6">
        <v>1088.5840000000001</v>
      </c>
      <c r="Q774" s="61">
        <v>0.20564215095103811</v>
      </c>
      <c r="R774" s="6">
        <v>394.68400000000003</v>
      </c>
      <c r="S774" s="61">
        <v>7.4558937763148758E-2</v>
      </c>
    </row>
    <row r="775" spans="1:19" x14ac:dyDescent="0.25">
      <c r="A775">
        <v>2023</v>
      </c>
      <c r="B775">
        <v>576838</v>
      </c>
      <c r="C775" t="s">
        <v>156</v>
      </c>
      <c r="D775" t="s">
        <v>435</v>
      </c>
      <c r="E775" t="s">
        <v>521</v>
      </c>
      <c r="F775" t="s">
        <v>435</v>
      </c>
      <c r="G775" t="s">
        <v>15</v>
      </c>
      <c r="H775" t="s">
        <v>7</v>
      </c>
      <c r="I775" s="23">
        <v>90</v>
      </c>
      <c r="J775" s="23">
        <v>356</v>
      </c>
      <c r="K775" s="23">
        <v>1820</v>
      </c>
      <c r="L775" s="1">
        <v>90436.688999999998</v>
      </c>
      <c r="M775" s="1">
        <v>1004.8521</v>
      </c>
      <c r="N775" s="62">
        <v>3.9555555555555557</v>
      </c>
      <c r="O775" s="62">
        <v>5.1123595505617976</v>
      </c>
      <c r="P775" s="6">
        <v>12741.939</v>
      </c>
      <c r="Q775" s="61">
        <v>0.14089347079037801</v>
      </c>
      <c r="R775" s="6">
        <v>9351.2289999999994</v>
      </c>
      <c r="S775" s="61">
        <v>0.10340083326137692</v>
      </c>
    </row>
    <row r="776" spans="1:19" x14ac:dyDescent="0.25">
      <c r="A776">
        <v>2023</v>
      </c>
      <c r="B776">
        <v>577416</v>
      </c>
      <c r="C776" t="s">
        <v>157</v>
      </c>
      <c r="D776" t="s">
        <v>433</v>
      </c>
      <c r="E776" t="s">
        <v>502</v>
      </c>
      <c r="F776" t="s">
        <v>433</v>
      </c>
      <c r="G776" t="s">
        <v>15</v>
      </c>
      <c r="H776" t="s">
        <v>5</v>
      </c>
      <c r="I776" s="23">
        <v>130</v>
      </c>
      <c r="J776" s="23">
        <v>264</v>
      </c>
      <c r="K776" s="23">
        <v>963</v>
      </c>
      <c r="L776" s="1">
        <v>43579.578000000001</v>
      </c>
      <c r="M776" s="1">
        <v>335.22752307692309</v>
      </c>
      <c r="N776" s="62">
        <v>2.0307692307692307</v>
      </c>
      <c r="O776" s="62">
        <v>3.6477272727272729</v>
      </c>
      <c r="P776" s="6">
        <v>6140.0780000000004</v>
      </c>
      <c r="Q776" s="61">
        <v>0.14089347079037801</v>
      </c>
      <c r="R776" s="6">
        <v>1537.058</v>
      </c>
      <c r="S776" s="61">
        <v>3.5270144194604176E-2</v>
      </c>
    </row>
    <row r="777" spans="1:19" x14ac:dyDescent="0.25">
      <c r="A777">
        <v>2023</v>
      </c>
      <c r="B777">
        <v>578075</v>
      </c>
      <c r="C777" t="s">
        <v>477</v>
      </c>
      <c r="D777" t="s">
        <v>433</v>
      </c>
      <c r="E777" t="s">
        <v>530</v>
      </c>
      <c r="F777" t="s">
        <v>433</v>
      </c>
      <c r="G777" t="s">
        <v>15</v>
      </c>
      <c r="H777" t="s">
        <v>16</v>
      </c>
      <c r="I777" s="23">
        <v>11</v>
      </c>
      <c r="J777" s="23">
        <v>11</v>
      </c>
      <c r="K777" s="23">
        <v>20</v>
      </c>
      <c r="L777" s="1">
        <v>605.44000000000005</v>
      </c>
      <c r="M777" s="1">
        <v>55.040000000000006</v>
      </c>
      <c r="N777" s="62">
        <v>1</v>
      </c>
      <c r="O777" s="62">
        <v>1.8181818181818181</v>
      </c>
      <c r="P777" s="6">
        <v>165.94</v>
      </c>
      <c r="Q777" s="61">
        <v>0.2740816596194503</v>
      </c>
      <c r="R777" s="6">
        <v>-210.26</v>
      </c>
      <c r="S777" s="61">
        <v>-0.34728461945031708</v>
      </c>
    </row>
    <row r="778" spans="1:19" x14ac:dyDescent="0.25">
      <c r="A778">
        <v>2023</v>
      </c>
      <c r="B778">
        <v>583353</v>
      </c>
      <c r="C778" t="s">
        <v>158</v>
      </c>
      <c r="D778" t="s">
        <v>431</v>
      </c>
      <c r="E778" t="s">
        <v>501</v>
      </c>
      <c r="F778" t="s">
        <v>431</v>
      </c>
      <c r="G778" t="s">
        <v>4</v>
      </c>
      <c r="H778" t="s">
        <v>7</v>
      </c>
      <c r="I778" s="23">
        <v>90</v>
      </c>
      <c r="J778" s="23">
        <v>345</v>
      </c>
      <c r="K778" s="23">
        <v>1575</v>
      </c>
      <c r="L778" s="1">
        <v>75148.130999999994</v>
      </c>
      <c r="M778" s="1">
        <v>834.97923333333324</v>
      </c>
      <c r="N778" s="62">
        <v>3.8333333333333335</v>
      </c>
      <c r="O778" s="62">
        <v>4.5652173913043477</v>
      </c>
      <c r="P778" s="6">
        <v>10587.880999999999</v>
      </c>
      <c r="Q778" s="61">
        <v>0.14089347079037801</v>
      </c>
      <c r="R778" s="6">
        <v>7424.9809999999898</v>
      </c>
      <c r="S778" s="61">
        <v>9.8804599677934646E-2</v>
      </c>
    </row>
    <row r="779" spans="1:19" x14ac:dyDescent="0.25">
      <c r="A779">
        <v>2023</v>
      </c>
      <c r="B779">
        <v>583353</v>
      </c>
      <c r="C779" t="s">
        <v>158</v>
      </c>
      <c r="D779" t="s">
        <v>434</v>
      </c>
      <c r="E779" t="s">
        <v>508</v>
      </c>
      <c r="F779" t="s">
        <v>431</v>
      </c>
      <c r="G779" t="s">
        <v>4</v>
      </c>
      <c r="H779" t="s">
        <v>5</v>
      </c>
      <c r="I779" s="23">
        <v>89</v>
      </c>
      <c r="J779" s="23">
        <v>171</v>
      </c>
      <c r="K779" s="23">
        <v>494</v>
      </c>
      <c r="L779" s="1">
        <v>24894.177</v>
      </c>
      <c r="M779" s="1">
        <v>279.70985393258428</v>
      </c>
      <c r="N779" s="62">
        <v>1.9213483146067416</v>
      </c>
      <c r="O779" s="62">
        <v>2.8888888888888888</v>
      </c>
      <c r="P779" s="6">
        <v>3507.4270000000001</v>
      </c>
      <c r="Q779" s="61">
        <v>0.14089347079037801</v>
      </c>
      <c r="R779" s="6">
        <v>471.87699999999802</v>
      </c>
      <c r="S779" s="61">
        <v>1.8955316337631808E-2</v>
      </c>
    </row>
    <row r="780" spans="1:19" x14ac:dyDescent="0.25">
      <c r="A780">
        <v>2023</v>
      </c>
      <c r="B780">
        <v>583353</v>
      </c>
      <c r="C780" t="s">
        <v>158</v>
      </c>
      <c r="D780" t="s">
        <v>430</v>
      </c>
      <c r="E780" t="s">
        <v>520</v>
      </c>
      <c r="F780" t="s">
        <v>431</v>
      </c>
      <c r="G780" t="s">
        <v>4</v>
      </c>
      <c r="H780" t="s">
        <v>16</v>
      </c>
      <c r="I780" s="23">
        <v>6</v>
      </c>
      <c r="J780" s="23">
        <v>6</v>
      </c>
      <c r="K780" s="23">
        <v>15</v>
      </c>
      <c r="L780" s="1">
        <v>783.37199999999996</v>
      </c>
      <c r="M780" s="1">
        <v>130.56199999999998</v>
      </c>
      <c r="N780" s="62">
        <v>1</v>
      </c>
      <c r="O780" s="62">
        <v>2.5</v>
      </c>
      <c r="P780" s="6">
        <v>110.372</v>
      </c>
      <c r="Q780" s="61">
        <v>0.14089347079037801</v>
      </c>
      <c r="R780" s="6">
        <v>-82.228000000000094</v>
      </c>
      <c r="S780" s="61">
        <v>-0.10496673355698199</v>
      </c>
    </row>
    <row r="781" spans="1:19" x14ac:dyDescent="0.25">
      <c r="A781">
        <v>2023</v>
      </c>
      <c r="B781">
        <v>583942</v>
      </c>
      <c r="C781" t="s">
        <v>159</v>
      </c>
      <c r="D781" t="s">
        <v>434</v>
      </c>
      <c r="E781" t="s">
        <v>508</v>
      </c>
      <c r="F781" t="s">
        <v>434</v>
      </c>
      <c r="G781" t="s">
        <v>15</v>
      </c>
      <c r="H781" t="s">
        <v>5</v>
      </c>
      <c r="I781" s="23">
        <v>100</v>
      </c>
      <c r="J781" s="23">
        <v>118</v>
      </c>
      <c r="K781" s="23">
        <v>480</v>
      </c>
      <c r="L781" s="1">
        <v>23590.608</v>
      </c>
      <c r="M781" s="1">
        <v>235.90608</v>
      </c>
      <c r="N781" s="62">
        <v>1.18</v>
      </c>
      <c r="O781" s="62">
        <v>4.0677966101694913</v>
      </c>
      <c r="P781" s="6">
        <v>4121.6080000000002</v>
      </c>
      <c r="Q781" s="61">
        <v>0.1747139370040823</v>
      </c>
      <c r="R781" s="6">
        <v>791.80799999999704</v>
      </c>
      <c r="S781" s="61">
        <v>3.3564543991405266E-2</v>
      </c>
    </row>
    <row r="782" spans="1:19" x14ac:dyDescent="0.25">
      <c r="A782">
        <v>2023</v>
      </c>
      <c r="B782">
        <v>584221</v>
      </c>
      <c r="C782" t="s">
        <v>160</v>
      </c>
      <c r="D782" t="s">
        <v>435</v>
      </c>
      <c r="E782" t="s">
        <v>525</v>
      </c>
      <c r="F782" t="s">
        <v>435</v>
      </c>
      <c r="G782" t="s">
        <v>15</v>
      </c>
      <c r="H782" t="s">
        <v>16</v>
      </c>
      <c r="I782" s="23">
        <v>25</v>
      </c>
      <c r="J782" s="23">
        <v>34</v>
      </c>
      <c r="K782" s="23">
        <v>61</v>
      </c>
      <c r="L782" s="1">
        <v>3510.712</v>
      </c>
      <c r="M782" s="1">
        <v>140.42848000000001</v>
      </c>
      <c r="N782" s="62">
        <v>1.36</v>
      </c>
      <c r="O782" s="62">
        <v>1.7941176470588236</v>
      </c>
      <c r="P782" s="6">
        <v>838.21199999999999</v>
      </c>
      <c r="Q782" s="61">
        <v>0.23875840570231907</v>
      </c>
      <c r="R782" s="6">
        <v>-27.587999999999798</v>
      </c>
      <c r="S782" s="61">
        <v>-7.8582350246900901E-3</v>
      </c>
    </row>
    <row r="783" spans="1:19" x14ac:dyDescent="0.25">
      <c r="A783">
        <v>2023</v>
      </c>
      <c r="B783">
        <v>586197</v>
      </c>
      <c r="C783" t="s">
        <v>161</v>
      </c>
      <c r="D783" t="s">
        <v>430</v>
      </c>
      <c r="E783" t="s">
        <v>518</v>
      </c>
      <c r="F783" t="s">
        <v>430</v>
      </c>
      <c r="G783" t="s">
        <v>15</v>
      </c>
      <c r="H783" t="s">
        <v>16</v>
      </c>
      <c r="I783" s="23">
        <v>35</v>
      </c>
      <c r="J783" s="23">
        <v>53</v>
      </c>
      <c r="K783" s="23">
        <v>143</v>
      </c>
      <c r="L783" s="1">
        <v>8367.65600000001</v>
      </c>
      <c r="M783" s="1">
        <v>239.07588571428599</v>
      </c>
      <c r="N783" s="62">
        <v>1.5142857142857142</v>
      </c>
      <c r="O783" s="62">
        <v>2.6981132075471699</v>
      </c>
      <c r="P783" s="6">
        <v>1700.6559999999999</v>
      </c>
      <c r="Q783" s="61">
        <v>0.20324162465569784</v>
      </c>
      <c r="R783" s="6">
        <v>557.35600000000204</v>
      </c>
      <c r="S783" s="61">
        <v>6.6608378738323065E-2</v>
      </c>
    </row>
    <row r="784" spans="1:19" x14ac:dyDescent="0.25">
      <c r="A784">
        <v>2023</v>
      </c>
      <c r="B784">
        <v>587438</v>
      </c>
      <c r="C784" t="s">
        <v>339</v>
      </c>
      <c r="D784" t="s">
        <v>432</v>
      </c>
      <c r="E784" t="s">
        <v>497</v>
      </c>
      <c r="F784" t="s">
        <v>432</v>
      </c>
      <c r="G784" t="s">
        <v>15</v>
      </c>
      <c r="H784" t="s">
        <v>10</v>
      </c>
      <c r="I784" s="23">
        <v>250</v>
      </c>
      <c r="J784" s="23">
        <v>892</v>
      </c>
      <c r="K784" s="23">
        <v>3866</v>
      </c>
      <c r="L784" s="1">
        <v>197720.05119999999</v>
      </c>
      <c r="M784" s="1">
        <v>790.8802048</v>
      </c>
      <c r="N784" s="62">
        <v>3.5680000000000001</v>
      </c>
      <c r="O784" s="62">
        <v>4.3340807174887894</v>
      </c>
      <c r="P784" s="6">
        <v>45064.0511999999</v>
      </c>
      <c r="Q784" s="61">
        <v>0.22791846819024039</v>
      </c>
      <c r="R784" s="6">
        <v>37186.051200000002</v>
      </c>
      <c r="S784" s="61">
        <v>0.18807425435261066</v>
      </c>
    </row>
    <row r="785" spans="1:19" x14ac:dyDescent="0.25">
      <c r="A785">
        <v>2023</v>
      </c>
      <c r="B785">
        <v>587622</v>
      </c>
      <c r="C785" t="s">
        <v>442</v>
      </c>
      <c r="D785" t="s">
        <v>433</v>
      </c>
      <c r="E785" t="s">
        <v>530</v>
      </c>
      <c r="F785" t="s">
        <v>433</v>
      </c>
      <c r="G785" t="s">
        <v>15</v>
      </c>
      <c r="H785" t="s">
        <v>16</v>
      </c>
      <c r="I785" s="23">
        <v>69</v>
      </c>
      <c r="J785" s="23">
        <v>134</v>
      </c>
      <c r="K785" s="23">
        <v>242</v>
      </c>
      <c r="L785" s="1">
        <v>8128.2120000000004</v>
      </c>
      <c r="M785" s="1">
        <v>117.80017391304348</v>
      </c>
      <c r="N785" s="62">
        <v>1.9420289855072463</v>
      </c>
      <c r="O785" s="62">
        <v>1.8059701492537314</v>
      </c>
      <c r="P785" s="6">
        <v>1145.212</v>
      </c>
      <c r="Q785" s="61">
        <v>0.14089347079037801</v>
      </c>
      <c r="R785" s="6">
        <v>-1290.6980000000001</v>
      </c>
      <c r="S785" s="61">
        <v>-0.15879236417554071</v>
      </c>
    </row>
    <row r="786" spans="1:19" x14ac:dyDescent="0.25">
      <c r="A786">
        <v>2023</v>
      </c>
      <c r="B786">
        <v>589473</v>
      </c>
      <c r="C786" t="s">
        <v>162</v>
      </c>
      <c r="D786" t="s">
        <v>430</v>
      </c>
      <c r="E786" t="s">
        <v>518</v>
      </c>
      <c r="F786" t="s">
        <v>430</v>
      </c>
      <c r="G786" t="s">
        <v>15</v>
      </c>
      <c r="H786" t="s">
        <v>16</v>
      </c>
      <c r="I786" s="23">
        <v>31</v>
      </c>
      <c r="J786" s="23">
        <v>70</v>
      </c>
      <c r="K786" s="23">
        <v>208</v>
      </c>
      <c r="L786" s="1">
        <v>11006.335999999999</v>
      </c>
      <c r="M786" s="1">
        <v>355.04309677419354</v>
      </c>
      <c r="N786" s="62">
        <v>2.2580645161290325</v>
      </c>
      <c r="O786" s="62">
        <v>2.9714285714285715</v>
      </c>
      <c r="P786" s="6">
        <v>2824.3359999999998</v>
      </c>
      <c r="Q786" s="61">
        <v>0.25661001081558837</v>
      </c>
      <c r="R786" s="6">
        <v>1786.886</v>
      </c>
      <c r="S786" s="61">
        <v>0.16235066783350971</v>
      </c>
    </row>
    <row r="787" spans="1:19" x14ac:dyDescent="0.25">
      <c r="A787">
        <v>2023</v>
      </c>
      <c r="B787">
        <v>595666</v>
      </c>
      <c r="C787" t="s">
        <v>164</v>
      </c>
      <c r="D787" t="s">
        <v>430</v>
      </c>
      <c r="E787" t="s">
        <v>520</v>
      </c>
      <c r="F787" t="s">
        <v>430</v>
      </c>
      <c r="G787" t="s">
        <v>15</v>
      </c>
      <c r="H787" t="s">
        <v>16</v>
      </c>
      <c r="I787" s="23">
        <v>4</v>
      </c>
      <c r="J787" s="23">
        <v>4</v>
      </c>
      <c r="K787" s="23">
        <v>29</v>
      </c>
      <c r="L787" s="1">
        <v>1616.797</v>
      </c>
      <c r="M787" s="1">
        <v>404.19925000000001</v>
      </c>
      <c r="N787" s="62">
        <v>1</v>
      </c>
      <c r="O787" s="62">
        <v>7.25</v>
      </c>
      <c r="P787" s="6">
        <v>194.797</v>
      </c>
      <c r="Q787" s="61">
        <v>0.12048327650286338</v>
      </c>
      <c r="R787" s="6">
        <v>66.396999999999906</v>
      </c>
      <c r="S787" s="61">
        <v>4.106699851620204E-2</v>
      </c>
    </row>
    <row r="788" spans="1:19" x14ac:dyDescent="0.25">
      <c r="A788">
        <v>2023</v>
      </c>
      <c r="B788">
        <v>596579</v>
      </c>
      <c r="C788" t="s">
        <v>165</v>
      </c>
      <c r="D788" t="s">
        <v>432</v>
      </c>
      <c r="E788" t="s">
        <v>500</v>
      </c>
      <c r="F788" t="s">
        <v>432</v>
      </c>
      <c r="G788" t="s">
        <v>15</v>
      </c>
      <c r="H788" t="s">
        <v>16</v>
      </c>
      <c r="I788" s="23">
        <v>7</v>
      </c>
      <c r="J788" s="23">
        <v>27</v>
      </c>
      <c r="K788" s="23">
        <v>123</v>
      </c>
      <c r="L788" s="1">
        <v>5056.1754000000001</v>
      </c>
      <c r="M788" s="1">
        <v>722.31077142857146</v>
      </c>
      <c r="N788" s="62">
        <v>3.8571428571428572</v>
      </c>
      <c r="O788" s="62">
        <v>4.5555555555555554</v>
      </c>
      <c r="P788" s="6">
        <v>520.67539999999997</v>
      </c>
      <c r="Q788" s="61">
        <v>0.10297811266594904</v>
      </c>
      <c r="R788" s="6">
        <v>297.67540000000002</v>
      </c>
      <c r="S788" s="61">
        <v>5.8873630056425659E-2</v>
      </c>
    </row>
    <row r="789" spans="1:19" x14ac:dyDescent="0.25">
      <c r="A789">
        <v>2023</v>
      </c>
      <c r="B789">
        <v>599426</v>
      </c>
      <c r="C789" t="s">
        <v>360</v>
      </c>
      <c r="D789" t="s">
        <v>433</v>
      </c>
      <c r="E789" t="s">
        <v>504</v>
      </c>
      <c r="F789" t="s">
        <v>433</v>
      </c>
      <c r="G789" t="s">
        <v>15</v>
      </c>
      <c r="H789" t="s">
        <v>16</v>
      </c>
      <c r="I789" s="23">
        <v>36</v>
      </c>
      <c r="J789" s="23">
        <v>88</v>
      </c>
      <c r="K789" s="23">
        <v>228</v>
      </c>
      <c r="L789" s="1">
        <v>9942.9760000000006</v>
      </c>
      <c r="M789" s="1">
        <v>276.19377777777777</v>
      </c>
      <c r="N789" s="62">
        <v>2.4444444444444446</v>
      </c>
      <c r="O789" s="62">
        <v>2.5909090909090908</v>
      </c>
      <c r="P789" s="6">
        <v>2543.4760000000001</v>
      </c>
      <c r="Q789" s="61">
        <v>0.25580630990158276</v>
      </c>
      <c r="R789" s="6">
        <v>1250.5060000000001</v>
      </c>
      <c r="S789" s="61">
        <v>0.12576777817828386</v>
      </c>
    </row>
    <row r="790" spans="1:19" x14ac:dyDescent="0.25">
      <c r="A790">
        <v>2023</v>
      </c>
      <c r="B790">
        <v>601052</v>
      </c>
      <c r="C790" t="s">
        <v>326</v>
      </c>
      <c r="D790" t="s">
        <v>432</v>
      </c>
      <c r="E790" t="s">
        <v>498</v>
      </c>
      <c r="F790" t="s">
        <v>432</v>
      </c>
      <c r="G790" t="s">
        <v>15</v>
      </c>
      <c r="H790" t="s">
        <v>16</v>
      </c>
      <c r="I790" s="23">
        <v>18</v>
      </c>
      <c r="J790" s="23">
        <v>65</v>
      </c>
      <c r="K790" s="23">
        <v>137</v>
      </c>
      <c r="L790" s="1">
        <v>6193.3040000000001</v>
      </c>
      <c r="M790" s="1">
        <v>344.07244444444444</v>
      </c>
      <c r="N790" s="62">
        <v>3.6111111111111112</v>
      </c>
      <c r="O790" s="62">
        <v>2.1076923076923078</v>
      </c>
      <c r="P790" s="6">
        <v>1571.3040000000001</v>
      </c>
      <c r="Q790" s="61">
        <v>0.25371013597911551</v>
      </c>
      <c r="R790" s="6">
        <v>1004.304</v>
      </c>
      <c r="S790" s="61">
        <v>0.16215964854946568</v>
      </c>
    </row>
    <row r="791" spans="1:19" x14ac:dyDescent="0.25">
      <c r="A791">
        <v>2023</v>
      </c>
      <c r="B791">
        <v>604851</v>
      </c>
      <c r="C791" t="s">
        <v>166</v>
      </c>
      <c r="D791" t="s">
        <v>431</v>
      </c>
      <c r="E791" t="s">
        <v>495</v>
      </c>
      <c r="F791" t="s">
        <v>431</v>
      </c>
      <c r="G791" t="s">
        <v>15</v>
      </c>
      <c r="H791" t="s">
        <v>16</v>
      </c>
      <c r="I791" s="23">
        <v>31</v>
      </c>
      <c r="J791" s="23">
        <v>83</v>
      </c>
      <c r="K791" s="23">
        <v>292</v>
      </c>
      <c r="L791" s="1">
        <v>14181.454400000001</v>
      </c>
      <c r="M791" s="1">
        <v>457.46627096774193</v>
      </c>
      <c r="N791" s="62">
        <v>2.6774193548387095</v>
      </c>
      <c r="O791" s="62">
        <v>3.5180722891566263</v>
      </c>
      <c r="P791" s="6">
        <v>1704.7044000000001</v>
      </c>
      <c r="Q791" s="61">
        <v>0.12020659883798661</v>
      </c>
      <c r="R791" s="6">
        <v>652.40439999999796</v>
      </c>
      <c r="S791" s="61">
        <v>4.6004054421949693E-2</v>
      </c>
    </row>
    <row r="792" spans="1:19" x14ac:dyDescent="0.25">
      <c r="A792">
        <v>2023</v>
      </c>
      <c r="B792">
        <v>609362</v>
      </c>
      <c r="C792" t="s">
        <v>328</v>
      </c>
      <c r="D792" t="s">
        <v>431</v>
      </c>
      <c r="E792" t="s">
        <v>515</v>
      </c>
      <c r="F792" t="s">
        <v>431</v>
      </c>
      <c r="G792" t="s">
        <v>15</v>
      </c>
      <c r="H792" t="s">
        <v>16</v>
      </c>
      <c r="I792" s="23">
        <v>8</v>
      </c>
      <c r="J792" s="23">
        <v>9</v>
      </c>
      <c r="K792" s="23">
        <v>27</v>
      </c>
      <c r="L792" s="1">
        <v>1621.384</v>
      </c>
      <c r="M792" s="1">
        <v>202.673</v>
      </c>
      <c r="N792" s="62">
        <v>1.125</v>
      </c>
      <c r="O792" s="62">
        <v>3</v>
      </c>
      <c r="P792" s="6">
        <v>473.38400000000001</v>
      </c>
      <c r="Q792" s="61">
        <v>0.29196291563257071</v>
      </c>
      <c r="R792" s="6">
        <v>215.48400000000001</v>
      </c>
      <c r="S792" s="61">
        <v>0.13290127446675187</v>
      </c>
    </row>
    <row r="793" spans="1:19" x14ac:dyDescent="0.25">
      <c r="A793">
        <v>2023</v>
      </c>
      <c r="B793">
        <v>609954</v>
      </c>
      <c r="C793" t="s">
        <v>168</v>
      </c>
      <c r="D793" t="s">
        <v>434</v>
      </c>
      <c r="E793" t="s">
        <v>522</v>
      </c>
      <c r="F793" t="s">
        <v>434</v>
      </c>
      <c r="G793" t="s">
        <v>4</v>
      </c>
      <c r="H793" t="s">
        <v>16</v>
      </c>
      <c r="I793" s="23">
        <v>7</v>
      </c>
      <c r="J793" s="23">
        <v>17</v>
      </c>
      <c r="K793" s="23">
        <v>35</v>
      </c>
      <c r="L793" s="1">
        <v>1701.4549999999999</v>
      </c>
      <c r="M793" s="1">
        <v>243.065</v>
      </c>
      <c r="N793" s="62">
        <v>2.4285714285714284</v>
      </c>
      <c r="O793" s="62">
        <v>2.0588235294117645</v>
      </c>
      <c r="P793" s="6">
        <v>365.70499999999998</v>
      </c>
      <c r="Q793" s="61">
        <v>0.2149366277685863</v>
      </c>
      <c r="R793" s="6">
        <v>123.005</v>
      </c>
      <c r="S793" s="61">
        <v>7.2294007187965595E-2</v>
      </c>
    </row>
    <row r="794" spans="1:19" x14ac:dyDescent="0.25">
      <c r="A794">
        <v>2023</v>
      </c>
      <c r="B794">
        <v>609954</v>
      </c>
      <c r="C794" t="s">
        <v>168</v>
      </c>
      <c r="D794" t="s">
        <v>430</v>
      </c>
      <c r="E794" t="s">
        <v>520</v>
      </c>
      <c r="F794" t="s">
        <v>434</v>
      </c>
      <c r="G794" t="s">
        <v>4</v>
      </c>
      <c r="H794" t="s">
        <v>16</v>
      </c>
      <c r="I794" s="23">
        <v>14</v>
      </c>
      <c r="J794" s="23">
        <v>39</v>
      </c>
      <c r="K794" s="23">
        <v>66</v>
      </c>
      <c r="L794" s="1">
        <v>3161.4380000000001</v>
      </c>
      <c r="M794" s="1">
        <v>225.81700000000001</v>
      </c>
      <c r="N794" s="62">
        <v>2.7857142857142856</v>
      </c>
      <c r="O794" s="62">
        <v>1.6923076923076923</v>
      </c>
      <c r="P794" s="6">
        <v>368.43799999999999</v>
      </c>
      <c r="Q794" s="61">
        <v>0.11654127014352329</v>
      </c>
      <c r="R794" s="6">
        <v>-108.462</v>
      </c>
      <c r="S794" s="61">
        <v>-3.430780549863701E-2</v>
      </c>
    </row>
    <row r="795" spans="1:19" x14ac:dyDescent="0.25">
      <c r="A795">
        <v>2023</v>
      </c>
      <c r="B795">
        <v>609954</v>
      </c>
      <c r="C795" t="s">
        <v>168</v>
      </c>
      <c r="D795" t="s">
        <v>432</v>
      </c>
      <c r="E795" t="s">
        <v>498</v>
      </c>
      <c r="F795" t="s">
        <v>434</v>
      </c>
      <c r="G795" t="s">
        <v>4</v>
      </c>
      <c r="H795" t="s">
        <v>5</v>
      </c>
      <c r="I795" s="23">
        <v>35</v>
      </c>
      <c r="J795" s="23">
        <v>144</v>
      </c>
      <c r="K795" s="23">
        <v>662</v>
      </c>
      <c r="L795" s="1">
        <v>27018.866000000002</v>
      </c>
      <c r="M795" s="1">
        <v>771.96760000000006</v>
      </c>
      <c r="N795" s="62">
        <v>4.1142857142857139</v>
      </c>
      <c r="O795" s="62">
        <v>4.5972222222222223</v>
      </c>
      <c r="P795" s="6">
        <v>3132.116</v>
      </c>
      <c r="Q795" s="61">
        <v>0.11592329596660347</v>
      </c>
      <c r="R795" s="6">
        <v>2009.616</v>
      </c>
      <c r="S795" s="61">
        <v>7.4378251107948046E-2</v>
      </c>
    </row>
    <row r="796" spans="1:19" x14ac:dyDescent="0.25">
      <c r="A796">
        <v>2023</v>
      </c>
      <c r="B796">
        <v>610296</v>
      </c>
      <c r="C796" t="s">
        <v>471</v>
      </c>
      <c r="D796" t="s">
        <v>431</v>
      </c>
      <c r="E796" t="s">
        <v>528</v>
      </c>
      <c r="F796" t="s">
        <v>431</v>
      </c>
      <c r="G796" t="s">
        <v>15</v>
      </c>
      <c r="H796" t="s">
        <v>16</v>
      </c>
      <c r="I796" s="23">
        <v>29</v>
      </c>
      <c r="J796" s="23">
        <v>71</v>
      </c>
      <c r="K796" s="23">
        <v>178</v>
      </c>
      <c r="L796" s="1">
        <v>8742.5759999999991</v>
      </c>
      <c r="M796" s="1">
        <v>301.46813793103445</v>
      </c>
      <c r="N796" s="62">
        <v>2.4482758620689653</v>
      </c>
      <c r="O796" s="62">
        <v>2.507042253521127</v>
      </c>
      <c r="P796" s="6">
        <v>1840.076</v>
      </c>
      <c r="Q796" s="61">
        <v>0.21047297730096945</v>
      </c>
      <c r="R796" s="6">
        <v>863.52599999999995</v>
      </c>
      <c r="S796" s="61">
        <v>9.8772489938892163E-2</v>
      </c>
    </row>
    <row r="797" spans="1:19" x14ac:dyDescent="0.25">
      <c r="A797">
        <v>2023</v>
      </c>
      <c r="B797">
        <v>613934</v>
      </c>
      <c r="C797" t="s">
        <v>169</v>
      </c>
      <c r="D797" t="s">
        <v>434</v>
      </c>
      <c r="E797" t="s">
        <v>499</v>
      </c>
      <c r="F797" t="s">
        <v>434</v>
      </c>
      <c r="G797" t="s">
        <v>15</v>
      </c>
      <c r="H797" t="s">
        <v>5</v>
      </c>
      <c r="I797" s="23">
        <v>34</v>
      </c>
      <c r="J797" s="23">
        <v>105</v>
      </c>
      <c r="K797" s="23">
        <v>359</v>
      </c>
      <c r="L797" s="1">
        <v>17659.334999999999</v>
      </c>
      <c r="M797" s="1">
        <v>519.39220588235287</v>
      </c>
      <c r="N797" s="62">
        <v>3.0882352941176472</v>
      </c>
      <c r="O797" s="62">
        <v>3.4190476190476189</v>
      </c>
      <c r="P797" s="6">
        <v>2488.085</v>
      </c>
      <c r="Q797" s="61">
        <v>0.14089347079037801</v>
      </c>
      <c r="R797" s="6">
        <v>1286.2349999999999</v>
      </c>
      <c r="S797" s="61">
        <v>7.2835981649365611E-2</v>
      </c>
    </row>
    <row r="798" spans="1:19" x14ac:dyDescent="0.25">
      <c r="A798">
        <v>2023</v>
      </c>
      <c r="B798">
        <v>615144</v>
      </c>
      <c r="C798" t="s">
        <v>170</v>
      </c>
      <c r="D798" t="s">
        <v>434</v>
      </c>
      <c r="E798" t="s">
        <v>523</v>
      </c>
      <c r="F798" t="s">
        <v>434</v>
      </c>
      <c r="G798" t="s">
        <v>15</v>
      </c>
      <c r="H798" t="s">
        <v>16</v>
      </c>
      <c r="I798" s="23">
        <v>20</v>
      </c>
      <c r="J798" s="23">
        <v>36</v>
      </c>
      <c r="K798" s="23">
        <v>63</v>
      </c>
      <c r="L798" s="1">
        <v>3730.6959999999999</v>
      </c>
      <c r="M798" s="1">
        <v>186.53479999999999</v>
      </c>
      <c r="N798" s="62">
        <v>1.8</v>
      </c>
      <c r="O798" s="62">
        <v>1.75</v>
      </c>
      <c r="P798" s="6">
        <v>767.94600000000003</v>
      </c>
      <c r="Q798" s="61">
        <v>0.20584523638484617</v>
      </c>
      <c r="R798" s="6">
        <v>88.346000000000203</v>
      </c>
      <c r="S798" s="61">
        <v>2.3680835961976052E-2</v>
      </c>
    </row>
    <row r="799" spans="1:19" x14ac:dyDescent="0.25">
      <c r="A799">
        <v>2023</v>
      </c>
      <c r="B799">
        <v>618134</v>
      </c>
      <c r="C799" t="s">
        <v>171</v>
      </c>
      <c r="D799" t="s">
        <v>435</v>
      </c>
      <c r="E799" t="s">
        <v>521</v>
      </c>
      <c r="F799" t="s">
        <v>435</v>
      </c>
      <c r="G799" t="s">
        <v>15</v>
      </c>
      <c r="H799" t="s">
        <v>16</v>
      </c>
      <c r="I799" s="23">
        <v>18</v>
      </c>
      <c r="J799" s="23">
        <v>63</v>
      </c>
      <c r="K799" s="23">
        <v>200</v>
      </c>
      <c r="L799" s="1">
        <v>8707.2999999999993</v>
      </c>
      <c r="M799" s="1">
        <v>483.73888888888882</v>
      </c>
      <c r="N799" s="62">
        <v>3.5</v>
      </c>
      <c r="O799" s="62">
        <v>3.1746031746031744</v>
      </c>
      <c r="P799" s="6">
        <v>845.8</v>
      </c>
      <c r="Q799" s="61">
        <v>9.7136885142351817E-2</v>
      </c>
      <c r="R799" s="6">
        <v>177.97</v>
      </c>
      <c r="S799" s="61">
        <v>2.0439171729468377E-2</v>
      </c>
    </row>
    <row r="800" spans="1:19" x14ac:dyDescent="0.25">
      <c r="A800">
        <v>2023</v>
      </c>
      <c r="B800">
        <v>619986</v>
      </c>
      <c r="C800" t="s">
        <v>172</v>
      </c>
      <c r="D800" t="s">
        <v>435</v>
      </c>
      <c r="E800" t="s">
        <v>525</v>
      </c>
      <c r="F800" t="s">
        <v>435</v>
      </c>
      <c r="G800" t="s">
        <v>15</v>
      </c>
      <c r="H800" t="s">
        <v>16</v>
      </c>
      <c r="I800" s="23">
        <v>37</v>
      </c>
      <c r="J800" s="23">
        <v>91</v>
      </c>
      <c r="K800" s="23">
        <v>232</v>
      </c>
      <c r="L800" s="1">
        <v>11402.144</v>
      </c>
      <c r="M800" s="1">
        <v>308.16605405405409</v>
      </c>
      <c r="N800" s="62">
        <v>2.4594594594594597</v>
      </c>
      <c r="O800" s="62">
        <v>2.5494505494505493</v>
      </c>
      <c r="P800" s="6">
        <v>2606.1439999999998</v>
      </c>
      <c r="Q800" s="61">
        <v>0.22856613633365794</v>
      </c>
      <c r="R800" s="6">
        <v>1276.5340000000001</v>
      </c>
      <c r="S800" s="61">
        <v>0.11195561115523538</v>
      </c>
    </row>
    <row r="801" spans="1:19" x14ac:dyDescent="0.25">
      <c r="A801">
        <v>2023</v>
      </c>
      <c r="B801">
        <v>621024</v>
      </c>
      <c r="C801" t="s">
        <v>163</v>
      </c>
      <c r="D801" t="s">
        <v>430</v>
      </c>
      <c r="E801" t="s">
        <v>514</v>
      </c>
      <c r="F801" t="s">
        <v>430</v>
      </c>
      <c r="G801" t="s">
        <v>15</v>
      </c>
      <c r="H801" t="s">
        <v>7</v>
      </c>
      <c r="I801" s="23">
        <v>250</v>
      </c>
      <c r="J801" s="23">
        <v>603</v>
      </c>
      <c r="K801" s="23">
        <v>2818</v>
      </c>
      <c r="L801" s="1">
        <v>97155.695600000006</v>
      </c>
      <c r="M801" s="1">
        <v>388.62278240000001</v>
      </c>
      <c r="N801" s="62">
        <v>2.4119999999999999</v>
      </c>
      <c r="O801" s="62">
        <v>4.6733001658374791</v>
      </c>
      <c r="P801" s="6">
        <v>-5389.80439999999</v>
      </c>
      <c r="Q801" s="61">
        <v>-5.5475948854201707E-2</v>
      </c>
      <c r="R801" s="6">
        <v>-13798.704400000001</v>
      </c>
      <c r="S801" s="61">
        <v>-0.14202671613623855</v>
      </c>
    </row>
    <row r="802" spans="1:19" x14ac:dyDescent="0.25">
      <c r="A802">
        <v>2023</v>
      </c>
      <c r="B802">
        <v>623122</v>
      </c>
      <c r="C802" t="s">
        <v>174</v>
      </c>
      <c r="D802" t="s">
        <v>430</v>
      </c>
      <c r="E802" t="s">
        <v>518</v>
      </c>
      <c r="F802" t="s">
        <v>430</v>
      </c>
      <c r="G802" t="s">
        <v>15</v>
      </c>
      <c r="H802" t="s">
        <v>16</v>
      </c>
      <c r="I802" s="23">
        <v>10</v>
      </c>
      <c r="J802" s="23">
        <v>30</v>
      </c>
      <c r="K802" s="23">
        <v>74</v>
      </c>
      <c r="L802" s="1">
        <v>3998.6080000000002</v>
      </c>
      <c r="M802" s="1">
        <v>399.86080000000004</v>
      </c>
      <c r="N802" s="62">
        <v>3</v>
      </c>
      <c r="O802" s="62">
        <v>2.4666666666666668</v>
      </c>
      <c r="P802" s="6">
        <v>1087.8579999999999</v>
      </c>
      <c r="Q802" s="61">
        <v>0.27205917659345452</v>
      </c>
      <c r="R802" s="6">
        <v>744.85799999999995</v>
      </c>
      <c r="S802" s="61">
        <v>0.18627932520517138</v>
      </c>
    </row>
    <row r="803" spans="1:19" x14ac:dyDescent="0.25">
      <c r="A803">
        <v>2023</v>
      </c>
      <c r="B803">
        <v>623397</v>
      </c>
      <c r="C803" t="s">
        <v>167</v>
      </c>
      <c r="D803" t="s">
        <v>430</v>
      </c>
      <c r="E803" t="s">
        <v>492</v>
      </c>
      <c r="F803" t="s">
        <v>433</v>
      </c>
      <c r="G803" t="s">
        <v>4</v>
      </c>
      <c r="H803" t="s">
        <v>5</v>
      </c>
      <c r="I803" s="23">
        <v>92</v>
      </c>
      <c r="J803" s="23">
        <v>549</v>
      </c>
      <c r="K803" s="23">
        <v>1840</v>
      </c>
      <c r="L803" s="1">
        <v>70938.789999999994</v>
      </c>
      <c r="M803" s="1">
        <v>771.07380434782601</v>
      </c>
      <c r="N803" s="62">
        <v>5.9673913043478262</v>
      </c>
      <c r="O803" s="62">
        <v>3.3515482695810563</v>
      </c>
      <c r="P803" s="6">
        <v>3131.04</v>
      </c>
      <c r="Q803" s="61">
        <v>4.413720617450622E-2</v>
      </c>
      <c r="R803" s="6">
        <v>-316.06000000000103</v>
      </c>
      <c r="S803" s="61">
        <v>-4.4553903442672346E-3</v>
      </c>
    </row>
    <row r="804" spans="1:19" x14ac:dyDescent="0.25">
      <c r="A804">
        <v>2023</v>
      </c>
      <c r="B804">
        <v>623397</v>
      </c>
      <c r="C804" t="s">
        <v>167</v>
      </c>
      <c r="D804" t="s">
        <v>432</v>
      </c>
      <c r="E804" t="s">
        <v>498</v>
      </c>
      <c r="F804" t="s">
        <v>433</v>
      </c>
      <c r="G804" t="s">
        <v>4</v>
      </c>
      <c r="H804" t="s">
        <v>16</v>
      </c>
      <c r="I804" s="23">
        <v>10</v>
      </c>
      <c r="J804" s="23">
        <v>18</v>
      </c>
      <c r="K804" s="23">
        <v>63</v>
      </c>
      <c r="L804" s="1">
        <v>2002.8905</v>
      </c>
      <c r="M804" s="1">
        <v>200.28905</v>
      </c>
      <c r="N804" s="62">
        <v>1.8</v>
      </c>
      <c r="O804" s="62">
        <v>3.5</v>
      </c>
      <c r="P804" s="6">
        <v>246.3905</v>
      </c>
      <c r="Q804" s="61">
        <v>0.12301745901735517</v>
      </c>
      <c r="R804" s="6">
        <v>-51.609500000000097</v>
      </c>
      <c r="S804" s="61">
        <v>-2.5767509506885222E-2</v>
      </c>
    </row>
    <row r="805" spans="1:19" x14ac:dyDescent="0.25">
      <c r="A805">
        <v>2023</v>
      </c>
      <c r="B805">
        <v>623397</v>
      </c>
      <c r="C805" t="s">
        <v>167</v>
      </c>
      <c r="D805" t="s">
        <v>433</v>
      </c>
      <c r="E805" t="s">
        <v>502</v>
      </c>
      <c r="F805" t="s">
        <v>433</v>
      </c>
      <c r="G805" t="s">
        <v>4</v>
      </c>
      <c r="H805" t="s">
        <v>16</v>
      </c>
      <c r="I805" s="23">
        <v>55</v>
      </c>
      <c r="J805" s="23">
        <v>91</v>
      </c>
      <c r="K805" s="23">
        <v>315</v>
      </c>
      <c r="L805" s="1">
        <v>11927.4025</v>
      </c>
      <c r="M805" s="1">
        <v>216.86186363636364</v>
      </c>
      <c r="N805" s="62">
        <v>1.6545454545454545</v>
      </c>
      <c r="O805" s="62">
        <v>3.4615384615384617</v>
      </c>
      <c r="P805" s="6">
        <v>588.65250000000003</v>
      </c>
      <c r="Q805" s="61">
        <v>4.9352950066034913E-2</v>
      </c>
      <c r="R805" s="6">
        <v>-1335.5474999999999</v>
      </c>
      <c r="S805" s="61">
        <v>-0.11197303855554468</v>
      </c>
    </row>
    <row r="806" spans="1:19" x14ac:dyDescent="0.25">
      <c r="A806">
        <v>2023</v>
      </c>
      <c r="B806">
        <v>626603</v>
      </c>
      <c r="C806" t="s">
        <v>409</v>
      </c>
      <c r="D806" t="s">
        <v>431</v>
      </c>
      <c r="E806" t="s">
        <v>515</v>
      </c>
      <c r="F806" t="s">
        <v>431</v>
      </c>
      <c r="G806" t="s">
        <v>15</v>
      </c>
      <c r="H806" t="s">
        <v>16</v>
      </c>
      <c r="I806" s="23">
        <v>32</v>
      </c>
      <c r="J806" s="23">
        <v>32</v>
      </c>
      <c r="K806" s="23">
        <v>86</v>
      </c>
      <c r="L806" s="1">
        <v>3299.3119999999999</v>
      </c>
      <c r="M806" s="1">
        <v>103.1035</v>
      </c>
      <c r="N806" s="62">
        <v>1</v>
      </c>
      <c r="O806" s="62">
        <v>2.6875</v>
      </c>
      <c r="P806" s="6">
        <v>869.81200000000001</v>
      </c>
      <c r="Q806" s="61">
        <v>0.26363435770851623</v>
      </c>
      <c r="R806" s="6">
        <v>-157.38800000000001</v>
      </c>
      <c r="S806" s="61">
        <v>-4.7703278744174543E-2</v>
      </c>
    </row>
    <row r="807" spans="1:19" x14ac:dyDescent="0.25">
      <c r="A807">
        <v>2023</v>
      </c>
      <c r="B807">
        <v>629125</v>
      </c>
      <c r="C807" t="s">
        <v>327</v>
      </c>
      <c r="D807" t="s">
        <v>433</v>
      </c>
      <c r="E807" t="s">
        <v>502</v>
      </c>
      <c r="F807" t="s">
        <v>433</v>
      </c>
      <c r="G807" t="s">
        <v>15</v>
      </c>
      <c r="H807" t="s">
        <v>5</v>
      </c>
      <c r="I807" s="23">
        <v>26</v>
      </c>
      <c r="J807" s="23">
        <v>104</v>
      </c>
      <c r="K807" s="23">
        <v>487</v>
      </c>
      <c r="L807" s="1">
        <v>26118.414000000001</v>
      </c>
      <c r="M807" s="1">
        <v>1004.5543846153846</v>
      </c>
      <c r="N807" s="62">
        <v>4</v>
      </c>
      <c r="O807" s="62">
        <v>4.6826923076923075</v>
      </c>
      <c r="P807" s="6">
        <v>3679.9140000000002</v>
      </c>
      <c r="Q807" s="61">
        <v>0.14089347079037801</v>
      </c>
      <c r="R807" s="6">
        <v>2698.3739999999998</v>
      </c>
      <c r="S807" s="61">
        <v>0.10331308784675822</v>
      </c>
    </row>
    <row r="808" spans="1:19" x14ac:dyDescent="0.25">
      <c r="A808">
        <v>2023</v>
      </c>
      <c r="B808">
        <v>629321</v>
      </c>
      <c r="C808" t="s">
        <v>175</v>
      </c>
      <c r="D808" t="s">
        <v>431</v>
      </c>
      <c r="E808" t="s">
        <v>535</v>
      </c>
      <c r="F808" t="s">
        <v>431</v>
      </c>
      <c r="G808" t="s">
        <v>15</v>
      </c>
      <c r="H808" t="s">
        <v>5</v>
      </c>
      <c r="I808" s="23">
        <v>122</v>
      </c>
      <c r="J808" s="23">
        <v>449</v>
      </c>
      <c r="K808" s="23">
        <v>1383</v>
      </c>
      <c r="L808" s="1">
        <v>58668.519</v>
      </c>
      <c r="M808" s="1">
        <v>480.8895</v>
      </c>
      <c r="N808" s="62">
        <v>3.680327868852459</v>
      </c>
      <c r="O808" s="62">
        <v>3.0801781737193763</v>
      </c>
      <c r="P808" s="6">
        <v>7599.0189999999902</v>
      </c>
      <c r="Q808" s="61">
        <v>0.12952464336111824</v>
      </c>
      <c r="R808" s="6">
        <v>3326.9690000000001</v>
      </c>
      <c r="S808" s="61">
        <v>5.6707908375870204E-2</v>
      </c>
    </row>
    <row r="809" spans="1:19" x14ac:dyDescent="0.25">
      <c r="A809">
        <v>2023</v>
      </c>
      <c r="B809">
        <v>630627</v>
      </c>
      <c r="C809" t="s">
        <v>465</v>
      </c>
      <c r="D809" t="s">
        <v>431</v>
      </c>
      <c r="E809" t="s">
        <v>527</v>
      </c>
      <c r="F809" t="s">
        <v>431</v>
      </c>
      <c r="G809" t="s">
        <v>15</v>
      </c>
      <c r="H809" t="s">
        <v>7</v>
      </c>
      <c r="I809" s="23">
        <v>163</v>
      </c>
      <c r="J809" s="23">
        <v>483</v>
      </c>
      <c r="K809" s="23">
        <v>2659</v>
      </c>
      <c r="L809" s="1">
        <v>108054.77039999999</v>
      </c>
      <c r="M809" s="1">
        <v>662.91270184049074</v>
      </c>
      <c r="N809" s="62">
        <v>2.96319018404908</v>
      </c>
      <c r="O809" s="62">
        <v>5.5051759834368532</v>
      </c>
      <c r="P809" s="6">
        <v>6652.0203999999903</v>
      </c>
      <c r="Q809" s="61">
        <v>6.1561561561561479E-2</v>
      </c>
      <c r="R809" s="6">
        <v>1074.87039999999</v>
      </c>
      <c r="S809" s="61">
        <v>9.9474590156548061E-3</v>
      </c>
    </row>
    <row r="810" spans="1:19" x14ac:dyDescent="0.25">
      <c r="A810">
        <v>2023</v>
      </c>
      <c r="B810">
        <v>633660</v>
      </c>
      <c r="C810" t="s">
        <v>176</v>
      </c>
      <c r="D810" t="s">
        <v>432</v>
      </c>
      <c r="E810" t="s">
        <v>500</v>
      </c>
      <c r="F810" t="s">
        <v>432</v>
      </c>
      <c r="G810" t="s">
        <v>15</v>
      </c>
      <c r="H810" t="s">
        <v>5</v>
      </c>
      <c r="I810" s="23">
        <v>96</v>
      </c>
      <c r="J810" s="23">
        <v>300</v>
      </c>
      <c r="K810" s="23">
        <v>988</v>
      </c>
      <c r="L810" s="1">
        <v>36742.872000000003</v>
      </c>
      <c r="M810" s="1">
        <v>382.73825000000005</v>
      </c>
      <c r="N810" s="62">
        <v>3.125</v>
      </c>
      <c r="O810" s="62">
        <v>3.2933333333333334</v>
      </c>
      <c r="P810" s="6">
        <v>-2573.1280000000102</v>
      </c>
      <c r="Q810" s="61">
        <v>-7.003067152725595E-2</v>
      </c>
      <c r="R810" s="6">
        <v>-5555.1280000000097</v>
      </c>
      <c r="S810" s="61">
        <v>-0.15118927012564531</v>
      </c>
    </row>
    <row r="811" spans="1:19" x14ac:dyDescent="0.25">
      <c r="A811">
        <v>2023</v>
      </c>
      <c r="B811">
        <v>635306</v>
      </c>
      <c r="C811" t="s">
        <v>177</v>
      </c>
      <c r="D811" t="s">
        <v>435</v>
      </c>
      <c r="E811" t="s">
        <v>525</v>
      </c>
      <c r="F811" t="s">
        <v>435</v>
      </c>
      <c r="G811" t="s">
        <v>15</v>
      </c>
      <c r="H811" t="s">
        <v>16</v>
      </c>
      <c r="I811" s="23">
        <v>36</v>
      </c>
      <c r="J811" s="23">
        <v>93</v>
      </c>
      <c r="K811" s="23">
        <v>192</v>
      </c>
      <c r="L811" s="1">
        <v>10334.464</v>
      </c>
      <c r="M811" s="1">
        <v>287.06844444444442</v>
      </c>
      <c r="N811" s="62">
        <v>2.5833333333333335</v>
      </c>
      <c r="O811" s="62">
        <v>2.064516129032258</v>
      </c>
      <c r="P811" s="6">
        <v>2441.2139999999999</v>
      </c>
      <c r="Q811" s="61">
        <v>0.23622066901582897</v>
      </c>
      <c r="R811" s="6">
        <v>1143.384</v>
      </c>
      <c r="S811" s="61">
        <v>0.11063795858208031</v>
      </c>
    </row>
    <row r="812" spans="1:19" x14ac:dyDescent="0.25">
      <c r="A812">
        <v>2023</v>
      </c>
      <c r="B812">
        <v>636281</v>
      </c>
      <c r="C812" t="s">
        <v>178</v>
      </c>
      <c r="D812" t="s">
        <v>431</v>
      </c>
      <c r="E812" t="s">
        <v>501</v>
      </c>
      <c r="F812" t="s">
        <v>431</v>
      </c>
      <c r="G812" t="s">
        <v>4</v>
      </c>
      <c r="H812" t="s">
        <v>5</v>
      </c>
      <c r="I812" s="23">
        <v>58</v>
      </c>
      <c r="J812" s="23">
        <v>179</v>
      </c>
      <c r="K812" s="23">
        <v>549</v>
      </c>
      <c r="L812" s="1">
        <v>24104.857</v>
      </c>
      <c r="M812" s="1">
        <v>415.60098275862072</v>
      </c>
      <c r="N812" s="62">
        <v>3.0862068965517242</v>
      </c>
      <c r="O812" s="62">
        <v>3.0670391061452515</v>
      </c>
      <c r="P812" s="6">
        <v>2644.857</v>
      </c>
      <c r="Q812" s="61">
        <v>0.10972299068191942</v>
      </c>
      <c r="R812" s="6">
        <v>652.15699999999799</v>
      </c>
      <c r="S812" s="61">
        <v>2.7055003894028411E-2</v>
      </c>
    </row>
    <row r="813" spans="1:19" x14ac:dyDescent="0.25">
      <c r="A813">
        <v>2023</v>
      </c>
      <c r="B813">
        <v>636281</v>
      </c>
      <c r="C813" t="s">
        <v>178</v>
      </c>
      <c r="D813" t="s">
        <v>430</v>
      </c>
      <c r="E813" t="s">
        <v>518</v>
      </c>
      <c r="F813" t="s">
        <v>431</v>
      </c>
      <c r="G813" t="s">
        <v>4</v>
      </c>
      <c r="H813" t="s">
        <v>16</v>
      </c>
      <c r="I813" s="23">
        <v>52</v>
      </c>
      <c r="J813" s="23">
        <v>61</v>
      </c>
      <c r="K813" s="23">
        <v>142</v>
      </c>
      <c r="L813" s="1">
        <v>6541.90600000001</v>
      </c>
      <c r="M813" s="1">
        <v>125.80588461538481</v>
      </c>
      <c r="N813" s="62">
        <v>1.1730769230769231</v>
      </c>
      <c r="O813" s="62">
        <v>2.3278688524590163</v>
      </c>
      <c r="P813" s="6">
        <v>1019.4059999999999</v>
      </c>
      <c r="Q813" s="61">
        <v>0.15582706324425916</v>
      </c>
      <c r="R813" s="6">
        <v>-659.69400000000098</v>
      </c>
      <c r="S813" s="61">
        <v>-0.10084125329835066</v>
      </c>
    </row>
    <row r="814" spans="1:19" x14ac:dyDescent="0.25">
      <c r="A814">
        <v>2023</v>
      </c>
      <c r="B814">
        <v>642012</v>
      </c>
      <c r="C814" t="s">
        <v>222</v>
      </c>
      <c r="D814" t="s">
        <v>430</v>
      </c>
      <c r="E814" t="s">
        <v>514</v>
      </c>
      <c r="F814" t="s">
        <v>432</v>
      </c>
      <c r="G814" t="s">
        <v>4</v>
      </c>
      <c r="H814" t="s">
        <v>10</v>
      </c>
      <c r="I814" s="23">
        <v>165</v>
      </c>
      <c r="J814" s="23">
        <v>674</v>
      </c>
      <c r="K814" s="23">
        <v>5008</v>
      </c>
      <c r="L814" s="1">
        <v>205418.9088</v>
      </c>
      <c r="M814" s="1">
        <v>1244.9630836363638</v>
      </c>
      <c r="N814" s="62">
        <v>4.084848484848485</v>
      </c>
      <c r="O814" s="62">
        <v>7.4302670623145399</v>
      </c>
      <c r="P814" s="6">
        <v>12645.908799999999</v>
      </c>
      <c r="Q814" s="61">
        <v>6.1561561561561555E-2</v>
      </c>
      <c r="R814" s="6">
        <v>6797.7587999999696</v>
      </c>
      <c r="S814" s="61">
        <v>3.309217656597721E-2</v>
      </c>
    </row>
    <row r="815" spans="1:19" x14ac:dyDescent="0.25">
      <c r="A815">
        <v>2023</v>
      </c>
      <c r="B815">
        <v>642395</v>
      </c>
      <c r="C815" t="s">
        <v>473</v>
      </c>
      <c r="D815" t="s">
        <v>431</v>
      </c>
      <c r="E815" t="s">
        <v>528</v>
      </c>
      <c r="F815" t="s">
        <v>434</v>
      </c>
      <c r="G815" t="s">
        <v>4</v>
      </c>
      <c r="H815" t="s">
        <v>5</v>
      </c>
      <c r="I815" s="23">
        <v>79</v>
      </c>
      <c r="J815" s="23">
        <v>315</v>
      </c>
      <c r="K815" s="23">
        <v>1400</v>
      </c>
      <c r="L815" s="1">
        <v>65161.593000000001</v>
      </c>
      <c r="M815" s="1">
        <v>824.83029113924056</v>
      </c>
      <c r="N815" s="62">
        <v>3.9873417721518987</v>
      </c>
      <c r="O815" s="62">
        <v>4.4444444444444446</v>
      </c>
      <c r="P815" s="6">
        <v>9180.8430000000008</v>
      </c>
      <c r="Q815" s="61">
        <v>0.14089347079037801</v>
      </c>
      <c r="R815" s="6">
        <v>6389.7429999999904</v>
      </c>
      <c r="S815" s="61">
        <v>9.8059956882883298E-2</v>
      </c>
    </row>
    <row r="816" spans="1:19" x14ac:dyDescent="0.25">
      <c r="A816">
        <v>2023</v>
      </c>
      <c r="B816">
        <v>642395</v>
      </c>
      <c r="C816" t="s">
        <v>473</v>
      </c>
      <c r="D816" t="s">
        <v>432</v>
      </c>
      <c r="E816" t="s">
        <v>498</v>
      </c>
      <c r="F816" t="s">
        <v>434</v>
      </c>
      <c r="G816" t="s">
        <v>4</v>
      </c>
      <c r="H816" t="s">
        <v>5</v>
      </c>
      <c r="I816" s="23">
        <v>42</v>
      </c>
      <c r="J816" s="23">
        <v>122</v>
      </c>
      <c r="K816" s="23">
        <v>611</v>
      </c>
      <c r="L816" s="1">
        <v>21667.86</v>
      </c>
      <c r="M816" s="1">
        <v>515.9014285714286</v>
      </c>
      <c r="N816" s="62">
        <v>2.9047619047619047</v>
      </c>
      <c r="O816" s="62">
        <v>5.0081967213114753</v>
      </c>
      <c r="P816" s="6">
        <v>3052.86</v>
      </c>
      <c r="Q816" s="61">
        <v>0.14089347079037801</v>
      </c>
      <c r="R816" s="6">
        <v>1754.86</v>
      </c>
      <c r="S816" s="61">
        <v>8.0989077832328615E-2</v>
      </c>
    </row>
    <row r="817" spans="1:19" x14ac:dyDescent="0.25">
      <c r="A817">
        <v>2023</v>
      </c>
      <c r="B817">
        <v>642395</v>
      </c>
      <c r="C817" t="s">
        <v>473</v>
      </c>
      <c r="D817" t="s">
        <v>433</v>
      </c>
      <c r="E817" t="s">
        <v>519</v>
      </c>
      <c r="F817" t="s">
        <v>434</v>
      </c>
      <c r="G817" t="s">
        <v>4</v>
      </c>
      <c r="H817" t="s">
        <v>16</v>
      </c>
      <c r="I817" s="23">
        <v>33</v>
      </c>
      <c r="J817" s="23">
        <v>73</v>
      </c>
      <c r="K817" s="23">
        <v>241</v>
      </c>
      <c r="L817" s="1">
        <v>10186.745999999999</v>
      </c>
      <c r="M817" s="1">
        <v>308.68927272727268</v>
      </c>
      <c r="N817" s="62">
        <v>2.2121212121212119</v>
      </c>
      <c r="O817" s="62">
        <v>3.3013698630136985</v>
      </c>
      <c r="P817" s="6">
        <v>1435.2460000000001</v>
      </c>
      <c r="Q817" s="61">
        <v>0.14089347079037803</v>
      </c>
      <c r="R817" s="6">
        <v>258.64599999999899</v>
      </c>
      <c r="S817" s="61">
        <v>2.5390443621544998E-2</v>
      </c>
    </row>
    <row r="818" spans="1:19" x14ac:dyDescent="0.25">
      <c r="A818">
        <v>2023</v>
      </c>
      <c r="B818">
        <v>648045</v>
      </c>
      <c r="C818" t="s">
        <v>184</v>
      </c>
      <c r="D818" t="s">
        <v>431</v>
      </c>
      <c r="E818" t="s">
        <v>515</v>
      </c>
      <c r="F818" t="s">
        <v>433</v>
      </c>
      <c r="G818" t="s">
        <v>4</v>
      </c>
      <c r="H818" t="s">
        <v>16</v>
      </c>
      <c r="I818" s="23">
        <v>5</v>
      </c>
      <c r="J818" s="23">
        <v>13</v>
      </c>
      <c r="K818" s="23">
        <v>40</v>
      </c>
      <c r="L818" s="1">
        <v>1398.88</v>
      </c>
      <c r="M818" s="1">
        <v>279.77600000000001</v>
      </c>
      <c r="N818" s="62">
        <v>2.6</v>
      </c>
      <c r="O818" s="62">
        <v>3.0769230769230771</v>
      </c>
      <c r="P818" s="6">
        <v>368.38</v>
      </c>
      <c r="Q818" s="61">
        <v>0.26333924282282967</v>
      </c>
      <c r="R818" s="6">
        <v>199.08</v>
      </c>
      <c r="S818" s="61">
        <v>0.1423138510808647</v>
      </c>
    </row>
    <row r="819" spans="1:19" x14ac:dyDescent="0.25">
      <c r="A819">
        <v>2023</v>
      </c>
      <c r="B819">
        <v>648045</v>
      </c>
      <c r="C819" t="s">
        <v>184</v>
      </c>
      <c r="D819" t="s">
        <v>432</v>
      </c>
      <c r="E819" t="s">
        <v>500</v>
      </c>
      <c r="F819" t="s">
        <v>433</v>
      </c>
      <c r="G819" t="s">
        <v>4</v>
      </c>
      <c r="H819" t="s">
        <v>5</v>
      </c>
      <c r="I819" s="23">
        <v>59</v>
      </c>
      <c r="J819" s="23">
        <v>225</v>
      </c>
      <c r="K819" s="23">
        <v>928</v>
      </c>
      <c r="L819" s="1">
        <v>43668.576000000001</v>
      </c>
      <c r="M819" s="1">
        <v>740.14535593220342</v>
      </c>
      <c r="N819" s="62">
        <v>3.8135593220338984</v>
      </c>
      <c r="O819" s="62">
        <v>4.1244444444444444</v>
      </c>
      <c r="P819" s="6">
        <v>10712.325999999999</v>
      </c>
      <c r="Q819" s="61">
        <v>0.24530971653392131</v>
      </c>
      <c r="R819" s="6">
        <v>8837.3259999999991</v>
      </c>
      <c r="S819" s="61">
        <v>0.20237266266708581</v>
      </c>
    </row>
    <row r="820" spans="1:19" x14ac:dyDescent="0.25">
      <c r="A820">
        <v>2023</v>
      </c>
      <c r="B820">
        <v>648045</v>
      </c>
      <c r="C820" t="s">
        <v>184</v>
      </c>
      <c r="D820" t="s">
        <v>433</v>
      </c>
      <c r="E820" t="s">
        <v>519</v>
      </c>
      <c r="F820" t="s">
        <v>433</v>
      </c>
      <c r="G820" t="s">
        <v>4</v>
      </c>
      <c r="H820" t="s">
        <v>16</v>
      </c>
      <c r="I820" s="23">
        <v>9</v>
      </c>
      <c r="J820" s="23">
        <v>14</v>
      </c>
      <c r="K820" s="23">
        <v>23</v>
      </c>
      <c r="L820" s="1">
        <v>661.41600000000005</v>
      </c>
      <c r="M820" s="1">
        <v>73.490666666666669</v>
      </c>
      <c r="N820" s="62">
        <v>1.5555555555555556</v>
      </c>
      <c r="O820" s="62">
        <v>1.6428571428571428</v>
      </c>
      <c r="P820" s="6">
        <v>150.416</v>
      </c>
      <c r="Q820" s="61">
        <v>0.22741512149690965</v>
      </c>
      <c r="R820" s="6">
        <v>-163.38399999999999</v>
      </c>
      <c r="S820" s="61">
        <v>-0.24702154166213089</v>
      </c>
    </row>
    <row r="821" spans="1:19" x14ac:dyDescent="0.25">
      <c r="A821">
        <v>2023</v>
      </c>
      <c r="B821">
        <v>650314</v>
      </c>
      <c r="C821" t="s">
        <v>185</v>
      </c>
      <c r="D821" t="s">
        <v>432</v>
      </c>
      <c r="E821" t="s">
        <v>498</v>
      </c>
      <c r="F821" t="s">
        <v>432</v>
      </c>
      <c r="G821" t="s">
        <v>15</v>
      </c>
      <c r="H821" t="s">
        <v>5</v>
      </c>
      <c r="I821" s="23">
        <v>51</v>
      </c>
      <c r="J821" s="23">
        <v>97</v>
      </c>
      <c r="K821" s="23">
        <v>407</v>
      </c>
      <c r="L821" s="1">
        <v>19307.944</v>
      </c>
      <c r="M821" s="1">
        <v>378.58713725490196</v>
      </c>
      <c r="N821" s="62">
        <v>1.9019607843137254</v>
      </c>
      <c r="O821" s="62">
        <v>4.195876288659794</v>
      </c>
      <c r="P821" s="6">
        <v>4471.1940000000004</v>
      </c>
      <c r="Q821" s="61">
        <v>0.2315727661111924</v>
      </c>
      <c r="R821" s="6">
        <v>2946.694</v>
      </c>
      <c r="S821" s="61">
        <v>0.15261562805444226</v>
      </c>
    </row>
    <row r="822" spans="1:19" x14ac:dyDescent="0.25">
      <c r="A822">
        <v>2023</v>
      </c>
      <c r="B822">
        <v>650722</v>
      </c>
      <c r="C822" t="s">
        <v>186</v>
      </c>
      <c r="D822" t="s">
        <v>434</v>
      </c>
      <c r="E822" t="s">
        <v>499</v>
      </c>
      <c r="F822" t="s">
        <v>434</v>
      </c>
      <c r="G822" t="s">
        <v>15</v>
      </c>
      <c r="H822" t="s">
        <v>16</v>
      </c>
      <c r="I822" s="23">
        <v>30</v>
      </c>
      <c r="J822" s="23">
        <v>108</v>
      </c>
      <c r="K822" s="23">
        <v>225</v>
      </c>
      <c r="L822" s="1">
        <v>9921.42</v>
      </c>
      <c r="M822" s="1">
        <v>330.714</v>
      </c>
      <c r="N822" s="62">
        <v>3.6</v>
      </c>
      <c r="O822" s="62">
        <v>2.0833333333333335</v>
      </c>
      <c r="P822" s="6">
        <v>1535.17</v>
      </c>
      <c r="Q822" s="61">
        <v>0.15473289105793325</v>
      </c>
      <c r="R822" s="6">
        <v>456.91999999999899</v>
      </c>
      <c r="S822" s="61">
        <v>4.6053891479243797E-2</v>
      </c>
    </row>
    <row r="823" spans="1:19" x14ac:dyDescent="0.25">
      <c r="A823">
        <v>2023</v>
      </c>
      <c r="B823">
        <v>652071</v>
      </c>
      <c r="C823" t="s">
        <v>467</v>
      </c>
      <c r="D823" t="s">
        <v>435</v>
      </c>
      <c r="E823" t="s">
        <v>529</v>
      </c>
      <c r="F823" t="s">
        <v>435</v>
      </c>
      <c r="G823" t="s">
        <v>15</v>
      </c>
      <c r="H823" t="s">
        <v>16</v>
      </c>
      <c r="I823" s="23">
        <v>18</v>
      </c>
      <c r="J823" s="23">
        <v>57</v>
      </c>
      <c r="K823" s="23">
        <v>193</v>
      </c>
      <c r="L823" s="1">
        <v>8071.2503999999999</v>
      </c>
      <c r="M823" s="1">
        <v>448.40280000000001</v>
      </c>
      <c r="N823" s="62">
        <v>3.1666666666666665</v>
      </c>
      <c r="O823" s="62">
        <v>3.3859649122807016</v>
      </c>
      <c r="P823" s="6">
        <v>1068.5003999999999</v>
      </c>
      <c r="Q823" s="61">
        <v>0.1323835028089328</v>
      </c>
      <c r="R823" s="6">
        <v>406.10039999999901</v>
      </c>
      <c r="S823" s="61">
        <v>5.0314434551553378E-2</v>
      </c>
    </row>
    <row r="824" spans="1:19" x14ac:dyDescent="0.25">
      <c r="A824">
        <v>2023</v>
      </c>
      <c r="B824">
        <v>652151</v>
      </c>
      <c r="C824" t="s">
        <v>240</v>
      </c>
      <c r="D824" t="s">
        <v>430</v>
      </c>
      <c r="E824" t="s">
        <v>518</v>
      </c>
      <c r="F824" t="s">
        <v>432</v>
      </c>
      <c r="G824" t="s">
        <v>4</v>
      </c>
      <c r="H824" t="s">
        <v>16</v>
      </c>
      <c r="I824" s="23">
        <v>39</v>
      </c>
      <c r="J824" s="23">
        <v>104</v>
      </c>
      <c r="K824" s="23">
        <v>337</v>
      </c>
      <c r="L824" s="1">
        <v>11914.996499999999</v>
      </c>
      <c r="M824" s="1">
        <v>305.51273076923076</v>
      </c>
      <c r="N824" s="62">
        <v>2.6666666666666665</v>
      </c>
      <c r="O824" s="62">
        <v>3.2403846153846154</v>
      </c>
      <c r="P824" s="6">
        <v>-1456.0035</v>
      </c>
      <c r="Q824" s="61">
        <v>-0.12219923858139616</v>
      </c>
      <c r="R824" s="6">
        <v>-2777.2035000000001</v>
      </c>
      <c r="S824" s="61">
        <v>-0.23308470967658279</v>
      </c>
    </row>
    <row r="825" spans="1:19" x14ac:dyDescent="0.25">
      <c r="A825">
        <v>2023</v>
      </c>
      <c r="B825">
        <v>652151</v>
      </c>
      <c r="C825" t="s">
        <v>240</v>
      </c>
      <c r="D825" t="s">
        <v>432</v>
      </c>
      <c r="E825" t="s">
        <v>494</v>
      </c>
      <c r="F825" t="s">
        <v>432</v>
      </c>
      <c r="G825" t="s">
        <v>4</v>
      </c>
      <c r="H825" t="s">
        <v>5</v>
      </c>
      <c r="I825" s="23">
        <v>248</v>
      </c>
      <c r="J825" s="23">
        <v>440</v>
      </c>
      <c r="K825" s="23">
        <v>1566</v>
      </c>
      <c r="L825" s="1">
        <v>58889.787000000098</v>
      </c>
      <c r="M825" s="1">
        <v>237.45881854838748</v>
      </c>
      <c r="N825" s="62">
        <v>1.7741935483870968</v>
      </c>
      <c r="O825" s="62">
        <v>3.5590909090909091</v>
      </c>
      <c r="P825" s="6">
        <v>-7977.2130000000197</v>
      </c>
      <c r="Q825" s="61">
        <v>-0.1354600416537422</v>
      </c>
      <c r="R825" s="6">
        <v>-15359.213</v>
      </c>
      <c r="S825" s="61">
        <v>-0.26081284688633655</v>
      </c>
    </row>
    <row r="826" spans="1:19" x14ac:dyDescent="0.25">
      <c r="A826">
        <v>2023</v>
      </c>
      <c r="B826">
        <v>652151</v>
      </c>
      <c r="C826" t="s">
        <v>240</v>
      </c>
      <c r="D826" t="s">
        <v>433</v>
      </c>
      <c r="E826" t="s">
        <v>503</v>
      </c>
      <c r="F826" t="s">
        <v>432</v>
      </c>
      <c r="G826" t="s">
        <v>4</v>
      </c>
      <c r="H826" t="s">
        <v>16</v>
      </c>
      <c r="I826" s="23">
        <v>39</v>
      </c>
      <c r="J826" s="23">
        <v>91</v>
      </c>
      <c r="K826" s="23">
        <v>416</v>
      </c>
      <c r="L826" s="1">
        <v>12376.012000000001</v>
      </c>
      <c r="M826" s="1">
        <v>317.33364102564104</v>
      </c>
      <c r="N826" s="62">
        <v>2.3333333333333335</v>
      </c>
      <c r="O826" s="62">
        <v>4.5714285714285712</v>
      </c>
      <c r="P826" s="6">
        <v>-1663.4880000000001</v>
      </c>
      <c r="Q826" s="61">
        <v>-0.13441228078964371</v>
      </c>
      <c r="R826" s="6">
        <v>-3057.1680000000001</v>
      </c>
      <c r="S826" s="61">
        <v>-0.24702367774045467</v>
      </c>
    </row>
    <row r="827" spans="1:19" x14ac:dyDescent="0.25">
      <c r="A827">
        <v>2023</v>
      </c>
      <c r="B827">
        <v>656457</v>
      </c>
      <c r="C827" t="s">
        <v>187</v>
      </c>
      <c r="D827" t="s">
        <v>434</v>
      </c>
      <c r="E827" t="s">
        <v>508</v>
      </c>
      <c r="F827" t="s">
        <v>434</v>
      </c>
      <c r="G827" t="s">
        <v>15</v>
      </c>
      <c r="H827" t="s">
        <v>5</v>
      </c>
      <c r="I827" s="23">
        <v>89</v>
      </c>
      <c r="J827" s="23">
        <v>183</v>
      </c>
      <c r="K827" s="23">
        <v>580</v>
      </c>
      <c r="L827" s="1">
        <v>23978.109</v>
      </c>
      <c r="M827" s="1">
        <v>269.4169550561798</v>
      </c>
      <c r="N827" s="62">
        <v>2.0561797752808988</v>
      </c>
      <c r="O827" s="62">
        <v>3.1693989071038251</v>
      </c>
      <c r="P827" s="6">
        <v>3378.3589999999999</v>
      </c>
      <c r="Q827" s="61">
        <v>0.14089347079037801</v>
      </c>
      <c r="R827" s="6">
        <v>329.60899999999702</v>
      </c>
      <c r="S827" s="61">
        <v>1.3746246628539266E-2</v>
      </c>
    </row>
    <row r="828" spans="1:19" x14ac:dyDescent="0.25">
      <c r="A828">
        <v>2023</v>
      </c>
      <c r="B828">
        <v>658048</v>
      </c>
      <c r="C828" t="s">
        <v>386</v>
      </c>
      <c r="D828" t="s">
        <v>431</v>
      </c>
      <c r="E828" t="s">
        <v>524</v>
      </c>
      <c r="F828" t="s">
        <v>431</v>
      </c>
      <c r="G828" t="s">
        <v>15</v>
      </c>
      <c r="H828" t="s">
        <v>16</v>
      </c>
      <c r="I828" s="23">
        <v>32</v>
      </c>
      <c r="J828" s="23">
        <v>56</v>
      </c>
      <c r="K828" s="23">
        <v>180</v>
      </c>
      <c r="L828" s="1">
        <v>9123.36</v>
      </c>
      <c r="M828" s="1">
        <v>285.10500000000002</v>
      </c>
      <c r="N828" s="62">
        <v>1.75</v>
      </c>
      <c r="O828" s="62">
        <v>3.2142857142857144</v>
      </c>
      <c r="P828" s="6">
        <v>2238.86</v>
      </c>
      <c r="Q828" s="61">
        <v>0.24539862506795743</v>
      </c>
      <c r="R828" s="6">
        <v>1185.81</v>
      </c>
      <c r="S828" s="61">
        <v>0.12997514073762298</v>
      </c>
    </row>
    <row r="829" spans="1:19" x14ac:dyDescent="0.25">
      <c r="A829">
        <v>2023</v>
      </c>
      <c r="B829">
        <v>659545</v>
      </c>
      <c r="C829" t="s">
        <v>188</v>
      </c>
      <c r="D829" t="s">
        <v>432</v>
      </c>
      <c r="E829" t="s">
        <v>510</v>
      </c>
      <c r="F829" t="s">
        <v>432</v>
      </c>
      <c r="G829" t="s">
        <v>15</v>
      </c>
      <c r="H829" t="s">
        <v>5</v>
      </c>
      <c r="I829" s="23">
        <v>108</v>
      </c>
      <c r="J829" s="23">
        <v>424</v>
      </c>
      <c r="K829" s="23">
        <v>1932</v>
      </c>
      <c r="L829" s="1">
        <v>68931.635200000004</v>
      </c>
      <c r="M829" s="1">
        <v>638.25588148148154</v>
      </c>
      <c r="N829" s="62">
        <v>3.925925925925926</v>
      </c>
      <c r="O829" s="62">
        <v>4.5566037735849054</v>
      </c>
      <c r="P829" s="6">
        <v>2940.3852000000002</v>
      </c>
      <c r="Q829" s="61">
        <v>4.2656542115513313E-2</v>
      </c>
      <c r="R829" s="6">
        <v>-503.11480000000199</v>
      </c>
      <c r="S829" s="61">
        <v>-7.2987504001646251E-3</v>
      </c>
    </row>
    <row r="830" spans="1:19" x14ac:dyDescent="0.25">
      <c r="A830">
        <v>2023</v>
      </c>
      <c r="B830">
        <v>661754</v>
      </c>
      <c r="C830" t="s">
        <v>189</v>
      </c>
      <c r="D830" t="s">
        <v>430</v>
      </c>
      <c r="E830" t="s">
        <v>518</v>
      </c>
      <c r="F830" t="s">
        <v>430</v>
      </c>
      <c r="G830" t="s">
        <v>15</v>
      </c>
      <c r="H830" t="s">
        <v>16</v>
      </c>
      <c r="I830" s="23">
        <v>36</v>
      </c>
      <c r="J830" s="23">
        <v>59</v>
      </c>
      <c r="K830" s="23">
        <v>176</v>
      </c>
      <c r="L830" s="1">
        <v>7840.192</v>
      </c>
      <c r="M830" s="1">
        <v>217.78311111111111</v>
      </c>
      <c r="N830" s="62">
        <v>1.6388888888888888</v>
      </c>
      <c r="O830" s="62">
        <v>2.9830508474576272</v>
      </c>
      <c r="P830" s="6">
        <v>2000.692</v>
      </c>
      <c r="Q830" s="61">
        <v>0.25518405671697836</v>
      </c>
      <c r="R830" s="6">
        <v>820.34199999999998</v>
      </c>
      <c r="S830" s="61">
        <v>0.10463289674538583</v>
      </c>
    </row>
    <row r="831" spans="1:19" x14ac:dyDescent="0.25">
      <c r="A831">
        <v>2023</v>
      </c>
      <c r="B831">
        <v>665540</v>
      </c>
      <c r="C831" t="s">
        <v>190</v>
      </c>
      <c r="D831" t="s">
        <v>430</v>
      </c>
      <c r="E831" t="s">
        <v>518</v>
      </c>
      <c r="F831" t="s">
        <v>430</v>
      </c>
      <c r="G831" t="s">
        <v>15</v>
      </c>
      <c r="H831" t="s">
        <v>16</v>
      </c>
      <c r="I831" s="23">
        <v>46</v>
      </c>
      <c r="J831" s="23">
        <v>73</v>
      </c>
      <c r="K831" s="23">
        <v>199</v>
      </c>
      <c r="L831" s="1">
        <v>9866.4079999999994</v>
      </c>
      <c r="M831" s="1">
        <v>214.48713043478259</v>
      </c>
      <c r="N831" s="62">
        <v>1.5869565217391304</v>
      </c>
      <c r="O831" s="62">
        <v>2.7260273972602738</v>
      </c>
      <c r="P831" s="6">
        <v>2658.4079999999999</v>
      </c>
      <c r="Q831" s="61">
        <v>0.26944030694858756</v>
      </c>
      <c r="R831" s="6">
        <v>1152.1079999999999</v>
      </c>
      <c r="S831" s="61">
        <v>0.1167707639902992</v>
      </c>
    </row>
    <row r="832" spans="1:19" x14ac:dyDescent="0.25">
      <c r="A832">
        <v>2023</v>
      </c>
      <c r="B832">
        <v>667972</v>
      </c>
      <c r="C832" t="s">
        <v>366</v>
      </c>
      <c r="D832" t="s">
        <v>433</v>
      </c>
      <c r="E832" t="s">
        <v>504</v>
      </c>
      <c r="F832" t="s">
        <v>433</v>
      </c>
      <c r="G832" t="s">
        <v>15</v>
      </c>
      <c r="H832" t="s">
        <v>16</v>
      </c>
      <c r="I832" s="23">
        <v>15</v>
      </c>
      <c r="J832" s="23">
        <v>25</v>
      </c>
      <c r="K832" s="23">
        <v>52</v>
      </c>
      <c r="L832" s="1">
        <v>2097.9839999999999</v>
      </c>
      <c r="M832" s="1">
        <v>139.8656</v>
      </c>
      <c r="N832" s="62">
        <v>1.6666666666666667</v>
      </c>
      <c r="O832" s="62">
        <v>2.08</v>
      </c>
      <c r="P832" s="6">
        <v>618.48400000000004</v>
      </c>
      <c r="Q832" s="61">
        <v>0.29479919770598828</v>
      </c>
      <c r="R832" s="6">
        <v>93.483999999999995</v>
      </c>
      <c r="S832" s="61">
        <v>4.4558967084591686E-2</v>
      </c>
    </row>
    <row r="833" spans="1:19" x14ac:dyDescent="0.25">
      <c r="A833">
        <v>2023</v>
      </c>
      <c r="B833">
        <v>668464</v>
      </c>
      <c r="C833" t="s">
        <v>391</v>
      </c>
      <c r="D833" t="s">
        <v>432</v>
      </c>
      <c r="E833" t="s">
        <v>498</v>
      </c>
      <c r="F833" t="s">
        <v>432</v>
      </c>
      <c r="G833" t="s">
        <v>15</v>
      </c>
      <c r="H833" t="s">
        <v>16</v>
      </c>
      <c r="I833" s="23">
        <v>33</v>
      </c>
      <c r="J833" s="23">
        <v>51</v>
      </c>
      <c r="K833" s="23">
        <v>134</v>
      </c>
      <c r="L833" s="1">
        <v>6074.1279999999997</v>
      </c>
      <c r="M833" s="1">
        <v>184.06448484848485</v>
      </c>
      <c r="N833" s="62">
        <v>1.5454545454545454</v>
      </c>
      <c r="O833" s="62">
        <v>2.6274509803921569</v>
      </c>
      <c r="P833" s="6">
        <v>1161.1279999999999</v>
      </c>
      <c r="Q833" s="61">
        <v>0.19115961994873998</v>
      </c>
      <c r="R833" s="6">
        <v>186.12799999999999</v>
      </c>
      <c r="S833" s="61">
        <v>3.0642752342393838E-2</v>
      </c>
    </row>
    <row r="834" spans="1:19" x14ac:dyDescent="0.25">
      <c r="A834">
        <v>2023</v>
      </c>
      <c r="B834">
        <v>673382</v>
      </c>
      <c r="C834" t="s">
        <v>329</v>
      </c>
      <c r="D834" t="s">
        <v>435</v>
      </c>
      <c r="E834" t="s">
        <v>505</v>
      </c>
      <c r="F834" t="s">
        <v>435</v>
      </c>
      <c r="G834" t="s">
        <v>15</v>
      </c>
      <c r="H834" t="s">
        <v>16</v>
      </c>
      <c r="I834" s="23">
        <v>22</v>
      </c>
      <c r="J834" s="23">
        <v>71</v>
      </c>
      <c r="K834" s="23">
        <v>268</v>
      </c>
      <c r="L834" s="1">
        <v>12827.28</v>
      </c>
      <c r="M834" s="1">
        <v>583.05818181818188</v>
      </c>
      <c r="N834" s="62">
        <v>3.2272727272727271</v>
      </c>
      <c r="O834" s="62">
        <v>3.7746478873239435</v>
      </c>
      <c r="P834" s="6">
        <v>1807.28</v>
      </c>
      <c r="Q834" s="61">
        <v>0.14089347079037801</v>
      </c>
      <c r="R834" s="6">
        <v>999.02999999999804</v>
      </c>
      <c r="S834" s="61">
        <v>7.7883230115815508E-2</v>
      </c>
    </row>
    <row r="835" spans="1:19" x14ac:dyDescent="0.25">
      <c r="A835">
        <v>2023</v>
      </c>
      <c r="B835">
        <v>676623</v>
      </c>
      <c r="C835" t="s">
        <v>281</v>
      </c>
      <c r="D835" t="s">
        <v>430</v>
      </c>
      <c r="E835" t="s">
        <v>507</v>
      </c>
      <c r="F835" t="s">
        <v>430</v>
      </c>
      <c r="G835" t="s">
        <v>4</v>
      </c>
      <c r="H835" t="s">
        <v>7</v>
      </c>
      <c r="I835" s="23">
        <v>231</v>
      </c>
      <c r="J835" s="23">
        <v>410</v>
      </c>
      <c r="K835" s="23">
        <v>2552</v>
      </c>
      <c r="L835" s="1">
        <v>107453.6211</v>
      </c>
      <c r="M835" s="1">
        <v>465.16719090909095</v>
      </c>
      <c r="N835" s="62">
        <v>1.774891774891775</v>
      </c>
      <c r="O835" s="62">
        <v>6.2243902439024392</v>
      </c>
      <c r="P835" s="6">
        <v>11065.3711</v>
      </c>
      <c r="Q835" s="61">
        <v>0.10297811266594904</v>
      </c>
      <c r="R835" s="6">
        <v>3454.4711000000002</v>
      </c>
      <c r="S835" s="61">
        <v>3.2148484756834315E-2</v>
      </c>
    </row>
    <row r="836" spans="1:19" x14ac:dyDescent="0.25">
      <c r="A836">
        <v>2023</v>
      </c>
      <c r="B836">
        <v>676623</v>
      </c>
      <c r="C836" t="s">
        <v>281</v>
      </c>
      <c r="D836" t="s">
        <v>432</v>
      </c>
      <c r="E836" t="s">
        <v>498</v>
      </c>
      <c r="F836" t="s">
        <v>430</v>
      </c>
      <c r="G836" t="s">
        <v>4</v>
      </c>
      <c r="H836" t="s">
        <v>5</v>
      </c>
      <c r="I836" s="23">
        <v>63</v>
      </c>
      <c r="J836" s="23">
        <v>109</v>
      </c>
      <c r="K836" s="23">
        <v>413</v>
      </c>
      <c r="L836" s="1">
        <v>19078.6872</v>
      </c>
      <c r="M836" s="1">
        <v>302.83630476190478</v>
      </c>
      <c r="N836" s="62">
        <v>1.7301587301587302</v>
      </c>
      <c r="O836" s="62">
        <v>3.7889908256880735</v>
      </c>
      <c r="P836" s="6">
        <v>1964.6872000000001</v>
      </c>
      <c r="Q836" s="61">
        <v>0.10297811266594906</v>
      </c>
      <c r="R836" s="6">
        <v>91.687200000001496</v>
      </c>
      <c r="S836" s="61">
        <v>4.8057394640864748E-3</v>
      </c>
    </row>
    <row r="837" spans="1:19" x14ac:dyDescent="0.25">
      <c r="A837">
        <v>2023</v>
      </c>
      <c r="B837">
        <v>676623</v>
      </c>
      <c r="C837" t="s">
        <v>281</v>
      </c>
      <c r="D837" t="s">
        <v>433</v>
      </c>
      <c r="E837" t="s">
        <v>503</v>
      </c>
      <c r="F837" t="s">
        <v>430</v>
      </c>
      <c r="G837" t="s">
        <v>4</v>
      </c>
      <c r="H837" t="s">
        <v>7</v>
      </c>
      <c r="I837" s="23">
        <v>105</v>
      </c>
      <c r="J837" s="23">
        <v>429</v>
      </c>
      <c r="K837" s="23">
        <v>2004</v>
      </c>
      <c r="L837" s="1">
        <v>90173.9424</v>
      </c>
      <c r="M837" s="1">
        <v>858.79945142857139</v>
      </c>
      <c r="N837" s="62">
        <v>4.0857142857142854</v>
      </c>
      <c r="O837" s="62">
        <v>4.6713286713286717</v>
      </c>
      <c r="P837" s="6">
        <v>9285.9423999999999</v>
      </c>
      <c r="Q837" s="61">
        <v>0.10297811266594904</v>
      </c>
      <c r="R837" s="6">
        <v>5316.2223999999997</v>
      </c>
      <c r="S837" s="61">
        <v>5.8955195464538097E-2</v>
      </c>
    </row>
    <row r="838" spans="1:19" x14ac:dyDescent="0.25">
      <c r="A838">
        <v>2023</v>
      </c>
      <c r="B838">
        <v>678432</v>
      </c>
      <c r="C838" t="s">
        <v>331</v>
      </c>
      <c r="D838" t="s">
        <v>434</v>
      </c>
      <c r="E838" t="s">
        <v>513</v>
      </c>
      <c r="F838" t="s">
        <v>434</v>
      </c>
      <c r="G838" t="s">
        <v>15</v>
      </c>
      <c r="H838" t="s">
        <v>5</v>
      </c>
      <c r="I838" s="23">
        <v>239</v>
      </c>
      <c r="J838" s="23">
        <v>338</v>
      </c>
      <c r="K838" s="23">
        <v>1575</v>
      </c>
      <c r="L838" s="1">
        <v>67194.8486999999</v>
      </c>
      <c r="M838" s="1">
        <v>281.14999456066903</v>
      </c>
      <c r="N838" s="62">
        <v>1.4142259414225942</v>
      </c>
      <c r="O838" s="62">
        <v>4.6597633136094672</v>
      </c>
      <c r="P838" s="6">
        <v>6919.5986999999996</v>
      </c>
      <c r="Q838" s="61">
        <v>0.1029781126659492</v>
      </c>
      <c r="R838" s="6">
        <v>-1100.2012999999999</v>
      </c>
      <c r="S838" s="61">
        <v>-1.6373298270407469E-2</v>
      </c>
    </row>
    <row r="839" spans="1:19" x14ac:dyDescent="0.25">
      <c r="A839">
        <v>2023</v>
      </c>
      <c r="B839">
        <v>685207</v>
      </c>
      <c r="C839" t="s">
        <v>463</v>
      </c>
      <c r="D839" t="s">
        <v>430</v>
      </c>
      <c r="E839" t="s">
        <v>518</v>
      </c>
      <c r="F839" t="s">
        <v>430</v>
      </c>
      <c r="G839" t="s">
        <v>15</v>
      </c>
      <c r="H839" t="s">
        <v>16</v>
      </c>
      <c r="I839" s="23">
        <v>13</v>
      </c>
      <c r="J839" s="23">
        <v>25</v>
      </c>
      <c r="K839" s="23">
        <v>52</v>
      </c>
      <c r="L839" s="1">
        <v>2023.5840000000001</v>
      </c>
      <c r="M839" s="1">
        <v>155.6603076923077</v>
      </c>
      <c r="N839" s="62">
        <v>1.9230769230769231</v>
      </c>
      <c r="O839" s="62">
        <v>2.08</v>
      </c>
      <c r="P839" s="6">
        <v>351.084</v>
      </c>
      <c r="Q839" s="61">
        <v>0.17349613359267518</v>
      </c>
      <c r="R839" s="6">
        <v>-79.415999999999997</v>
      </c>
      <c r="S839" s="61">
        <v>-3.9245220361497225E-2</v>
      </c>
    </row>
    <row r="840" spans="1:19" x14ac:dyDescent="0.25">
      <c r="A840">
        <v>2023</v>
      </c>
      <c r="B840">
        <v>687380</v>
      </c>
      <c r="C840" t="s">
        <v>438</v>
      </c>
      <c r="D840" t="s">
        <v>435</v>
      </c>
      <c r="E840" t="s">
        <v>525</v>
      </c>
      <c r="F840" t="s">
        <v>435</v>
      </c>
      <c r="G840" t="s">
        <v>15</v>
      </c>
      <c r="H840" t="s">
        <v>16</v>
      </c>
      <c r="I840" s="23">
        <v>37</v>
      </c>
      <c r="J840" s="23">
        <v>90</v>
      </c>
      <c r="K840" s="23">
        <v>244</v>
      </c>
      <c r="L840" s="1">
        <v>12082.848</v>
      </c>
      <c r="M840" s="1">
        <v>326.56345945945947</v>
      </c>
      <c r="N840" s="62">
        <v>2.4324324324324325</v>
      </c>
      <c r="O840" s="62">
        <v>2.7111111111111112</v>
      </c>
      <c r="P840" s="6">
        <v>2618.348</v>
      </c>
      <c r="Q840" s="61">
        <v>0.21669957281594537</v>
      </c>
      <c r="R840" s="6">
        <v>1289.348</v>
      </c>
      <c r="S840" s="61">
        <v>0.1067089480890598</v>
      </c>
    </row>
    <row r="841" spans="1:19" x14ac:dyDescent="0.25">
      <c r="A841">
        <v>2023</v>
      </c>
      <c r="B841">
        <v>688075</v>
      </c>
      <c r="C841" t="s">
        <v>191</v>
      </c>
      <c r="D841" t="s">
        <v>432</v>
      </c>
      <c r="E841" t="s">
        <v>510</v>
      </c>
      <c r="F841" t="s">
        <v>432</v>
      </c>
      <c r="G841" t="s">
        <v>15</v>
      </c>
      <c r="H841" t="s">
        <v>5</v>
      </c>
      <c r="I841" s="23">
        <v>56</v>
      </c>
      <c r="J841" s="23">
        <v>74</v>
      </c>
      <c r="K841" s="23">
        <v>349</v>
      </c>
      <c r="L841" s="1">
        <v>18118.0586</v>
      </c>
      <c r="M841" s="1">
        <v>323.53676071428572</v>
      </c>
      <c r="N841" s="62">
        <v>1.3214285714285714</v>
      </c>
      <c r="O841" s="62">
        <v>4.7162162162162158</v>
      </c>
      <c r="P841" s="6">
        <v>5634.5586000000003</v>
      </c>
      <c r="Q841" s="61">
        <v>0.31099130013852588</v>
      </c>
      <c r="R841" s="6">
        <v>3992.5585999999998</v>
      </c>
      <c r="S841" s="61">
        <v>0.2203634886135096</v>
      </c>
    </row>
    <row r="842" spans="1:19" x14ac:dyDescent="0.25">
      <c r="A842">
        <v>2023</v>
      </c>
      <c r="B842">
        <v>688564</v>
      </c>
      <c r="C842" t="s">
        <v>183</v>
      </c>
      <c r="D842" t="s">
        <v>431</v>
      </c>
      <c r="E842" t="s">
        <v>495</v>
      </c>
      <c r="F842" t="s">
        <v>432</v>
      </c>
      <c r="G842" t="s">
        <v>4</v>
      </c>
      <c r="H842" t="s">
        <v>7</v>
      </c>
      <c r="I842" s="23">
        <v>245</v>
      </c>
      <c r="J842" s="23">
        <v>504</v>
      </c>
      <c r="K842" s="23">
        <v>1761</v>
      </c>
      <c r="L842" s="1">
        <v>73786.939799999906</v>
      </c>
      <c r="M842" s="1">
        <v>301.17118285714247</v>
      </c>
      <c r="N842" s="62">
        <v>2.0571428571428569</v>
      </c>
      <c r="O842" s="62">
        <v>3.4940476190476191</v>
      </c>
      <c r="P842" s="6">
        <v>7598.4398000000001</v>
      </c>
      <c r="Q842" s="61">
        <v>0.10297811266594918</v>
      </c>
      <c r="R842" s="6">
        <v>-547.66019999999696</v>
      </c>
      <c r="S842" s="61">
        <v>-7.4221834037898077E-3</v>
      </c>
    </row>
    <row r="843" spans="1:19" x14ac:dyDescent="0.25">
      <c r="A843">
        <v>2023</v>
      </c>
      <c r="B843">
        <v>688564</v>
      </c>
      <c r="C843" t="s">
        <v>183</v>
      </c>
      <c r="D843" t="s">
        <v>434</v>
      </c>
      <c r="E843" t="s">
        <v>499</v>
      </c>
      <c r="F843" t="s">
        <v>432</v>
      </c>
      <c r="G843" t="s">
        <v>4</v>
      </c>
      <c r="H843" t="s">
        <v>7</v>
      </c>
      <c r="I843" s="23">
        <v>124</v>
      </c>
      <c r="J843" s="23">
        <v>337</v>
      </c>
      <c r="K843" s="23">
        <v>1590</v>
      </c>
      <c r="L843" s="1">
        <v>74290.829400000002</v>
      </c>
      <c r="M843" s="1">
        <v>599.11959193548387</v>
      </c>
      <c r="N843" s="62">
        <v>2.717741935483871</v>
      </c>
      <c r="O843" s="62">
        <v>4.7181008902077153</v>
      </c>
      <c r="P843" s="6">
        <v>7650.3293999999996</v>
      </c>
      <c r="Q843" s="61">
        <v>0.10297811266594904</v>
      </c>
      <c r="R843" s="6">
        <v>3316.5794000000101</v>
      </c>
      <c r="S843" s="61">
        <v>4.4643187144172737E-2</v>
      </c>
    </row>
    <row r="844" spans="1:19" x14ac:dyDescent="0.25">
      <c r="A844">
        <v>2023</v>
      </c>
      <c r="B844">
        <v>688564</v>
      </c>
      <c r="C844" t="s">
        <v>183</v>
      </c>
      <c r="D844" t="s">
        <v>430</v>
      </c>
      <c r="E844" t="s">
        <v>517</v>
      </c>
      <c r="F844" t="s">
        <v>432</v>
      </c>
      <c r="G844" t="s">
        <v>4</v>
      </c>
      <c r="H844" t="s">
        <v>16</v>
      </c>
      <c r="I844" s="23">
        <v>62</v>
      </c>
      <c r="J844" s="23">
        <v>71</v>
      </c>
      <c r="K844" s="23">
        <v>209</v>
      </c>
      <c r="L844" s="1">
        <v>8818.6254000000008</v>
      </c>
      <c r="M844" s="1">
        <v>142.23589354838711</v>
      </c>
      <c r="N844" s="62">
        <v>1.1451612903225807</v>
      </c>
      <c r="O844" s="62">
        <v>2.943661971830986</v>
      </c>
      <c r="P844" s="6">
        <v>908.12540000000001</v>
      </c>
      <c r="Q844" s="61">
        <v>0.10297811266594904</v>
      </c>
      <c r="R844" s="6">
        <v>-1091.9746</v>
      </c>
      <c r="S844" s="61">
        <v>-0.12382594230615578</v>
      </c>
    </row>
    <row r="845" spans="1:19" x14ac:dyDescent="0.25">
      <c r="A845">
        <v>2023</v>
      </c>
      <c r="B845">
        <v>688564</v>
      </c>
      <c r="C845" t="s">
        <v>183</v>
      </c>
      <c r="D845" t="s">
        <v>432</v>
      </c>
      <c r="E845" t="s">
        <v>510</v>
      </c>
      <c r="F845" t="s">
        <v>432</v>
      </c>
      <c r="G845" t="s">
        <v>4</v>
      </c>
      <c r="H845" t="s">
        <v>5</v>
      </c>
      <c r="I845" s="23">
        <v>48</v>
      </c>
      <c r="J845" s="23">
        <v>182</v>
      </c>
      <c r="K845" s="23">
        <v>536</v>
      </c>
      <c r="L845" s="1">
        <v>23224.071</v>
      </c>
      <c r="M845" s="1">
        <v>483.8348125</v>
      </c>
      <c r="N845" s="62">
        <v>3.7916666666666665</v>
      </c>
      <c r="O845" s="62">
        <v>2.9450549450549453</v>
      </c>
      <c r="P845" s="6">
        <v>2391.5709999999999</v>
      </c>
      <c r="Q845" s="61">
        <v>0.10297811266594904</v>
      </c>
      <c r="R845" s="6">
        <v>865.57100000000003</v>
      </c>
      <c r="S845" s="61">
        <v>3.7270425155004047E-2</v>
      </c>
    </row>
    <row r="846" spans="1:19" x14ac:dyDescent="0.25">
      <c r="A846">
        <v>2023</v>
      </c>
      <c r="B846">
        <v>688564</v>
      </c>
      <c r="C846" t="s">
        <v>183</v>
      </c>
      <c r="D846" t="s">
        <v>433</v>
      </c>
      <c r="E846" t="s">
        <v>503</v>
      </c>
      <c r="F846" t="s">
        <v>432</v>
      </c>
      <c r="G846" t="s">
        <v>4</v>
      </c>
      <c r="H846" t="s">
        <v>5</v>
      </c>
      <c r="I846" s="23">
        <v>121</v>
      </c>
      <c r="J846" s="23">
        <v>166</v>
      </c>
      <c r="K846" s="23">
        <v>591</v>
      </c>
      <c r="L846" s="1">
        <v>27193.873800000001</v>
      </c>
      <c r="M846" s="1">
        <v>224.74275867768597</v>
      </c>
      <c r="N846" s="62">
        <v>1.3719008264462811</v>
      </c>
      <c r="O846" s="62">
        <v>3.5602409638554215</v>
      </c>
      <c r="P846" s="6">
        <v>2800.3737999999998</v>
      </c>
      <c r="Q846" s="61">
        <v>0.10297811266594904</v>
      </c>
      <c r="R846" s="6">
        <v>-1391.8262</v>
      </c>
      <c r="S846" s="61">
        <v>-5.1181608410641365E-2</v>
      </c>
    </row>
    <row r="847" spans="1:19" x14ac:dyDescent="0.25">
      <c r="A847">
        <v>2023</v>
      </c>
      <c r="B847">
        <v>688564</v>
      </c>
      <c r="C847" t="s">
        <v>183</v>
      </c>
      <c r="D847" t="s">
        <v>435</v>
      </c>
      <c r="E847" t="s">
        <v>505</v>
      </c>
      <c r="F847" t="s">
        <v>432</v>
      </c>
      <c r="G847" t="s">
        <v>4</v>
      </c>
      <c r="H847" t="s">
        <v>16</v>
      </c>
      <c r="I847" s="23">
        <v>7</v>
      </c>
      <c r="J847" s="23">
        <v>12</v>
      </c>
      <c r="K847" s="23">
        <v>36</v>
      </c>
      <c r="L847" s="1">
        <v>1656.5927999999999</v>
      </c>
      <c r="M847" s="1">
        <v>236.65611428571427</v>
      </c>
      <c r="N847" s="62">
        <v>1.7142857142857142</v>
      </c>
      <c r="O847" s="62">
        <v>3</v>
      </c>
      <c r="P847" s="6">
        <v>170.59280000000001</v>
      </c>
      <c r="Q847" s="61">
        <v>0.10297811266594906</v>
      </c>
      <c r="R847" s="6">
        <v>-74.807200000000094</v>
      </c>
      <c r="S847" s="61">
        <v>-4.5157264959741525E-2</v>
      </c>
    </row>
    <row r="848" spans="1:19" x14ac:dyDescent="0.25">
      <c r="A848">
        <v>2023</v>
      </c>
      <c r="B848">
        <v>690065</v>
      </c>
      <c r="C848" t="s">
        <v>365</v>
      </c>
      <c r="D848" t="s">
        <v>434</v>
      </c>
      <c r="E848" t="s">
        <v>522</v>
      </c>
      <c r="F848" t="s">
        <v>434</v>
      </c>
      <c r="G848" t="s">
        <v>15</v>
      </c>
      <c r="H848" t="s">
        <v>16</v>
      </c>
      <c r="I848" s="23">
        <v>18</v>
      </c>
      <c r="J848" s="23">
        <v>33</v>
      </c>
      <c r="K848" s="23">
        <v>51</v>
      </c>
      <c r="L848" s="1">
        <v>1964.3920000000001</v>
      </c>
      <c r="M848" s="1">
        <v>109.13288888888889</v>
      </c>
      <c r="N848" s="62">
        <v>1.8333333333333333</v>
      </c>
      <c r="O848" s="62">
        <v>1.5454545454545454</v>
      </c>
      <c r="P848" s="6">
        <v>527.39200000000005</v>
      </c>
      <c r="Q848" s="61">
        <v>0.26847594573791789</v>
      </c>
      <c r="R848" s="6">
        <v>-84.908000000000001</v>
      </c>
      <c r="S848" s="61">
        <v>-4.3223552121979723E-2</v>
      </c>
    </row>
    <row r="849" spans="1:19" x14ac:dyDescent="0.25">
      <c r="A849">
        <v>2023</v>
      </c>
      <c r="B849">
        <v>692504</v>
      </c>
      <c r="C849" t="s">
        <v>192</v>
      </c>
      <c r="D849" t="s">
        <v>430</v>
      </c>
      <c r="E849" t="s">
        <v>514</v>
      </c>
      <c r="F849" t="s">
        <v>430</v>
      </c>
      <c r="G849" t="s">
        <v>15</v>
      </c>
      <c r="H849" t="s">
        <v>5</v>
      </c>
      <c r="I849" s="23">
        <v>35</v>
      </c>
      <c r="J849" s="23">
        <v>144</v>
      </c>
      <c r="K849" s="23">
        <v>674</v>
      </c>
      <c r="L849" s="1">
        <v>28771.656800000001</v>
      </c>
      <c r="M849" s="1">
        <v>822.04733714285715</v>
      </c>
      <c r="N849" s="62">
        <v>4.1142857142857139</v>
      </c>
      <c r="O849" s="62">
        <v>4.6805555555555554</v>
      </c>
      <c r="P849" s="6">
        <v>2407.1568000000002</v>
      </c>
      <c r="Q849" s="61">
        <v>8.3664170497126197E-2</v>
      </c>
      <c r="R849" s="6">
        <v>1165.9567999999899</v>
      </c>
      <c r="S849" s="61">
        <v>4.0524492840467566E-2</v>
      </c>
    </row>
    <row r="850" spans="1:19" x14ac:dyDescent="0.25">
      <c r="A850">
        <v>2023</v>
      </c>
      <c r="B850">
        <v>692546</v>
      </c>
      <c r="C850" t="s">
        <v>193</v>
      </c>
      <c r="D850" t="s">
        <v>430</v>
      </c>
      <c r="E850" t="s">
        <v>518</v>
      </c>
      <c r="F850" t="s">
        <v>430</v>
      </c>
      <c r="G850" t="s">
        <v>15</v>
      </c>
      <c r="H850" t="s">
        <v>16</v>
      </c>
      <c r="I850" s="23">
        <v>6</v>
      </c>
      <c r="J850" s="23">
        <v>6</v>
      </c>
      <c r="K850" s="23">
        <v>15</v>
      </c>
      <c r="L850" s="1">
        <v>815.08</v>
      </c>
      <c r="M850" s="1">
        <v>135.84666666666666</v>
      </c>
      <c r="N850" s="62">
        <v>1</v>
      </c>
      <c r="O850" s="62">
        <v>2.5</v>
      </c>
      <c r="P850" s="6">
        <v>270.58</v>
      </c>
      <c r="Q850" s="61">
        <v>0.3319674142415468</v>
      </c>
      <c r="R850" s="6">
        <v>77.98</v>
      </c>
      <c r="S850" s="61">
        <v>9.5671590518722094E-2</v>
      </c>
    </row>
    <row r="851" spans="1:19" x14ac:dyDescent="0.25">
      <c r="A851">
        <v>2023</v>
      </c>
      <c r="B851">
        <v>692982</v>
      </c>
      <c r="C851" t="s">
        <v>330</v>
      </c>
      <c r="D851" t="s">
        <v>435</v>
      </c>
      <c r="E851" t="s">
        <v>525</v>
      </c>
      <c r="F851" t="s">
        <v>435</v>
      </c>
      <c r="G851" t="s">
        <v>15</v>
      </c>
      <c r="H851" t="s">
        <v>16</v>
      </c>
      <c r="I851" s="23">
        <v>6</v>
      </c>
      <c r="J851" s="23">
        <v>10</v>
      </c>
      <c r="K851" s="23">
        <v>28</v>
      </c>
      <c r="L851" s="1">
        <v>985.37599999999998</v>
      </c>
      <c r="M851" s="1">
        <v>164.22933333333333</v>
      </c>
      <c r="N851" s="62">
        <v>1.6666666666666667</v>
      </c>
      <c r="O851" s="62">
        <v>2.8</v>
      </c>
      <c r="P851" s="6">
        <v>324.12599999999998</v>
      </c>
      <c r="Q851" s="61">
        <v>0.32893636540772253</v>
      </c>
      <c r="R851" s="6">
        <v>114.126</v>
      </c>
      <c r="S851" s="61">
        <v>0.11581974799467412</v>
      </c>
    </row>
    <row r="852" spans="1:19" x14ac:dyDescent="0.25">
      <c r="A852">
        <v>2023</v>
      </c>
      <c r="B852">
        <v>693197</v>
      </c>
      <c r="C852" t="s">
        <v>443</v>
      </c>
      <c r="D852" t="s">
        <v>433</v>
      </c>
      <c r="E852" t="s">
        <v>502</v>
      </c>
      <c r="F852" t="s">
        <v>433</v>
      </c>
      <c r="G852" t="s">
        <v>15</v>
      </c>
      <c r="H852" t="s">
        <v>5</v>
      </c>
      <c r="I852" s="23">
        <v>59</v>
      </c>
      <c r="J852" s="23">
        <v>204</v>
      </c>
      <c r="K852" s="23">
        <v>891</v>
      </c>
      <c r="L852" s="1">
        <v>37100.463000000003</v>
      </c>
      <c r="M852" s="1">
        <v>628.82140677966106</v>
      </c>
      <c r="N852" s="62">
        <v>3.4576271186440679</v>
      </c>
      <c r="O852" s="62">
        <v>4.367647058823529</v>
      </c>
      <c r="P852" s="6">
        <v>5227.2129999999997</v>
      </c>
      <c r="Q852" s="61">
        <v>0.14089347079037798</v>
      </c>
      <c r="R852" s="6">
        <v>3041.7130000000002</v>
      </c>
      <c r="S852" s="61">
        <v>8.1985850149632902E-2</v>
      </c>
    </row>
    <row r="853" spans="1:19" x14ac:dyDescent="0.25">
      <c r="A853">
        <v>2023</v>
      </c>
      <c r="B853">
        <v>697252</v>
      </c>
      <c r="C853" t="s">
        <v>194</v>
      </c>
      <c r="D853" t="s">
        <v>431</v>
      </c>
      <c r="E853" t="s">
        <v>515</v>
      </c>
      <c r="F853" t="s">
        <v>431</v>
      </c>
      <c r="G853" t="s">
        <v>15</v>
      </c>
      <c r="H853" t="s">
        <v>16</v>
      </c>
      <c r="I853" s="23">
        <v>24</v>
      </c>
      <c r="J853" s="23">
        <v>24</v>
      </c>
      <c r="K853" s="23">
        <v>83</v>
      </c>
      <c r="L853" s="1">
        <v>2768.136</v>
      </c>
      <c r="M853" s="1">
        <v>115.339</v>
      </c>
      <c r="N853" s="62">
        <v>1</v>
      </c>
      <c r="O853" s="62">
        <v>3.4583333333333335</v>
      </c>
      <c r="P853" s="6">
        <v>809.63599999999997</v>
      </c>
      <c r="Q853" s="61">
        <v>0.29248418430308337</v>
      </c>
      <c r="R853" s="6">
        <v>39.235999999999898</v>
      </c>
      <c r="S853" s="61">
        <v>1.4174159073109089E-2</v>
      </c>
    </row>
    <row r="854" spans="1:19" x14ac:dyDescent="0.25">
      <c r="A854">
        <v>2023</v>
      </c>
      <c r="B854">
        <v>701147</v>
      </c>
      <c r="C854" t="s">
        <v>332</v>
      </c>
      <c r="D854" t="s">
        <v>433</v>
      </c>
      <c r="E854" t="s">
        <v>504</v>
      </c>
      <c r="F854" t="s">
        <v>433</v>
      </c>
      <c r="G854" t="s">
        <v>15</v>
      </c>
      <c r="H854" t="s">
        <v>16</v>
      </c>
      <c r="I854" s="23">
        <v>23</v>
      </c>
      <c r="J854" s="23">
        <v>50</v>
      </c>
      <c r="K854" s="23">
        <v>185</v>
      </c>
      <c r="L854" s="1">
        <v>9042.52</v>
      </c>
      <c r="M854" s="1">
        <v>393.15304347826088</v>
      </c>
      <c r="N854" s="62">
        <v>2.1739130434782608</v>
      </c>
      <c r="O854" s="62">
        <v>3.7</v>
      </c>
      <c r="P854" s="6">
        <v>2160.52</v>
      </c>
      <c r="Q854" s="61">
        <v>0.23892897112751754</v>
      </c>
      <c r="R854" s="6">
        <v>1341.52</v>
      </c>
      <c r="S854" s="61">
        <v>0.14835687396876091</v>
      </c>
    </row>
    <row r="855" spans="1:19" x14ac:dyDescent="0.25">
      <c r="A855">
        <v>2023</v>
      </c>
      <c r="B855">
        <v>703561</v>
      </c>
      <c r="C855" t="s">
        <v>462</v>
      </c>
      <c r="D855" t="s">
        <v>433</v>
      </c>
      <c r="E855" t="s">
        <v>519</v>
      </c>
      <c r="F855" t="s">
        <v>433</v>
      </c>
      <c r="G855" t="s">
        <v>15</v>
      </c>
      <c r="H855" t="s">
        <v>16</v>
      </c>
      <c r="I855" s="23">
        <v>3</v>
      </c>
      <c r="J855" s="23">
        <v>7</v>
      </c>
      <c r="K855" s="23">
        <v>21</v>
      </c>
      <c r="L855" s="1">
        <v>1247.8320000000001</v>
      </c>
      <c r="M855" s="1">
        <v>415.94400000000002</v>
      </c>
      <c r="N855" s="62">
        <v>2.3333333333333335</v>
      </c>
      <c r="O855" s="62">
        <v>3</v>
      </c>
      <c r="P855" s="6">
        <v>412.83199999999999</v>
      </c>
      <c r="Q855" s="61">
        <v>0.33083940786900795</v>
      </c>
      <c r="R855" s="6">
        <v>305.43200000000002</v>
      </c>
      <c r="S855" s="61">
        <v>0.24477012931227921</v>
      </c>
    </row>
    <row r="856" spans="1:19" x14ac:dyDescent="0.25">
      <c r="A856">
        <v>2023</v>
      </c>
      <c r="B856">
        <v>703857</v>
      </c>
      <c r="C856" t="s">
        <v>291</v>
      </c>
      <c r="D856" t="s">
        <v>432</v>
      </c>
      <c r="E856" t="s">
        <v>493</v>
      </c>
      <c r="F856" t="s">
        <v>432</v>
      </c>
      <c r="G856" t="s">
        <v>15</v>
      </c>
      <c r="H856" t="s">
        <v>10</v>
      </c>
      <c r="I856" s="23">
        <v>152</v>
      </c>
      <c r="J856" s="23">
        <v>1735</v>
      </c>
      <c r="K856" s="23">
        <v>9234</v>
      </c>
      <c r="L856" s="1">
        <v>369825.43599999999</v>
      </c>
      <c r="M856" s="1">
        <v>2433.0620789473683</v>
      </c>
      <c r="N856" s="62">
        <v>11.414473684210526</v>
      </c>
      <c r="O856" s="62">
        <v>5.3221902017291063</v>
      </c>
      <c r="P856" s="6">
        <v>28027.436000000002</v>
      </c>
      <c r="Q856" s="61">
        <v>7.5785582255083181E-2</v>
      </c>
      <c r="R856" s="6">
        <v>22295.186000000002</v>
      </c>
      <c r="S856" s="61">
        <v>6.0285701927760324E-2</v>
      </c>
    </row>
    <row r="857" spans="1:19" x14ac:dyDescent="0.25">
      <c r="A857">
        <v>2023</v>
      </c>
      <c r="B857">
        <v>707741</v>
      </c>
      <c r="C857" t="s">
        <v>385</v>
      </c>
      <c r="D857" t="s">
        <v>433</v>
      </c>
      <c r="E857" t="s">
        <v>519</v>
      </c>
      <c r="F857" t="s">
        <v>433</v>
      </c>
      <c r="G857" t="s">
        <v>15</v>
      </c>
      <c r="H857" t="s">
        <v>16</v>
      </c>
      <c r="I857" s="23">
        <v>5</v>
      </c>
      <c r="J857" s="23">
        <v>14</v>
      </c>
      <c r="K857" s="23">
        <v>47</v>
      </c>
      <c r="L857" s="1">
        <v>1784.424</v>
      </c>
      <c r="M857" s="1">
        <v>356.88479999999998</v>
      </c>
      <c r="N857" s="62">
        <v>2.8</v>
      </c>
      <c r="O857" s="62">
        <v>3.3571428571428572</v>
      </c>
      <c r="P857" s="6">
        <v>393.67399999999998</v>
      </c>
      <c r="Q857" s="61">
        <v>0.22061684891034866</v>
      </c>
      <c r="R857" s="6">
        <v>211.874</v>
      </c>
      <c r="S857" s="61">
        <v>0.11873523333019506</v>
      </c>
    </row>
    <row r="858" spans="1:19" x14ac:dyDescent="0.25">
      <c r="A858">
        <v>2023</v>
      </c>
      <c r="B858">
        <v>713162</v>
      </c>
      <c r="C858" t="s">
        <v>195</v>
      </c>
      <c r="D858" t="s">
        <v>431</v>
      </c>
      <c r="E858" t="s">
        <v>515</v>
      </c>
      <c r="F858" t="s">
        <v>435</v>
      </c>
      <c r="G858" t="s">
        <v>4</v>
      </c>
      <c r="H858" t="s">
        <v>16</v>
      </c>
      <c r="I858" s="23">
        <v>3</v>
      </c>
      <c r="J858" s="23">
        <v>3</v>
      </c>
      <c r="K858" s="23">
        <v>3</v>
      </c>
      <c r="L858" s="1">
        <v>183.976</v>
      </c>
      <c r="M858" s="1">
        <v>61.325333333333333</v>
      </c>
      <c r="N858" s="62">
        <v>1</v>
      </c>
      <c r="O858" s="62">
        <v>1</v>
      </c>
      <c r="P858" s="6">
        <v>58.975999999999999</v>
      </c>
      <c r="Q858" s="61">
        <v>0.32056355176762186</v>
      </c>
      <c r="R858" s="6">
        <v>-37.323999999999998</v>
      </c>
      <c r="S858" s="61">
        <v>-0.20287428795060225</v>
      </c>
    </row>
    <row r="859" spans="1:19" x14ac:dyDescent="0.25">
      <c r="A859">
        <v>2023</v>
      </c>
      <c r="B859">
        <v>713162</v>
      </c>
      <c r="C859" t="s">
        <v>195</v>
      </c>
      <c r="D859" t="s">
        <v>430</v>
      </c>
      <c r="E859" t="s">
        <v>518</v>
      </c>
      <c r="F859" t="s">
        <v>435</v>
      </c>
      <c r="G859" t="s">
        <v>4</v>
      </c>
      <c r="H859" t="s">
        <v>5</v>
      </c>
      <c r="I859" s="23">
        <v>51</v>
      </c>
      <c r="J859" s="23">
        <v>130</v>
      </c>
      <c r="K859" s="23">
        <v>565</v>
      </c>
      <c r="L859" s="1">
        <v>26089.08</v>
      </c>
      <c r="M859" s="1">
        <v>511.55058823529413</v>
      </c>
      <c r="N859" s="62">
        <v>2.5490196078431371</v>
      </c>
      <c r="O859" s="62">
        <v>4.3461538461538458</v>
      </c>
      <c r="P859" s="6">
        <v>6354.58</v>
      </c>
      <c r="Q859" s="61">
        <v>0.24357240653944101</v>
      </c>
      <c r="R859" s="6">
        <v>4632.78</v>
      </c>
      <c r="S859" s="61">
        <v>0.17757544535874778</v>
      </c>
    </row>
    <row r="860" spans="1:19" x14ac:dyDescent="0.25">
      <c r="A860">
        <v>2023</v>
      </c>
      <c r="B860">
        <v>713162</v>
      </c>
      <c r="C860" t="s">
        <v>195</v>
      </c>
      <c r="D860" t="s">
        <v>435</v>
      </c>
      <c r="E860" t="s">
        <v>505</v>
      </c>
      <c r="F860" t="s">
        <v>435</v>
      </c>
      <c r="G860" t="s">
        <v>4</v>
      </c>
      <c r="H860" t="s">
        <v>5</v>
      </c>
      <c r="I860" s="23">
        <v>139</v>
      </c>
      <c r="J860" s="23">
        <v>310</v>
      </c>
      <c r="K860" s="23">
        <v>1311</v>
      </c>
      <c r="L860" s="1">
        <v>65692.711999999898</v>
      </c>
      <c r="M860" s="1">
        <v>472.60943884892015</v>
      </c>
      <c r="N860" s="62">
        <v>2.2302158273381294</v>
      </c>
      <c r="O860" s="62">
        <v>4.2290322580645165</v>
      </c>
      <c r="P860" s="6">
        <v>15461.962</v>
      </c>
      <c r="Q860" s="61">
        <v>0.23536799637682829</v>
      </c>
      <c r="R860" s="6">
        <v>10508.272000000001</v>
      </c>
      <c r="S860" s="61">
        <v>0.159961001457818</v>
      </c>
    </row>
    <row r="861" spans="1:19" x14ac:dyDescent="0.25">
      <c r="A861">
        <v>2023</v>
      </c>
      <c r="B861">
        <v>714082</v>
      </c>
      <c r="C861" t="s">
        <v>196</v>
      </c>
      <c r="D861" t="s">
        <v>433</v>
      </c>
      <c r="E861" t="s">
        <v>519</v>
      </c>
      <c r="F861" t="s">
        <v>433</v>
      </c>
      <c r="G861" t="s">
        <v>15</v>
      </c>
      <c r="H861" t="s">
        <v>16</v>
      </c>
      <c r="I861" s="23">
        <v>5</v>
      </c>
      <c r="J861" s="23">
        <v>7</v>
      </c>
      <c r="K861" s="23">
        <v>10</v>
      </c>
      <c r="L861" s="1">
        <v>549.52</v>
      </c>
      <c r="M861" s="1">
        <v>109.904</v>
      </c>
      <c r="N861" s="62">
        <v>1.4</v>
      </c>
      <c r="O861" s="62">
        <v>1.4285714285714286</v>
      </c>
      <c r="P861" s="6">
        <v>121.02</v>
      </c>
      <c r="Q861" s="61">
        <v>0.22022856310962294</v>
      </c>
      <c r="R861" s="6">
        <v>-52.38</v>
      </c>
      <c r="S861" s="61">
        <v>-9.5319551608676667E-2</v>
      </c>
    </row>
    <row r="862" spans="1:19" x14ac:dyDescent="0.25">
      <c r="A862">
        <v>2023</v>
      </c>
      <c r="B862">
        <v>716851</v>
      </c>
      <c r="C862" t="s">
        <v>392</v>
      </c>
      <c r="D862" t="s">
        <v>433</v>
      </c>
      <c r="E862" t="s">
        <v>502</v>
      </c>
      <c r="F862" t="s">
        <v>433</v>
      </c>
      <c r="G862" t="s">
        <v>15</v>
      </c>
      <c r="H862" t="s">
        <v>16</v>
      </c>
      <c r="I862" s="23">
        <v>50</v>
      </c>
      <c r="J862" s="23">
        <v>106</v>
      </c>
      <c r="K862" s="23">
        <v>294</v>
      </c>
      <c r="L862" s="1">
        <v>11763.674999999999</v>
      </c>
      <c r="M862" s="1">
        <v>235.27349999999998</v>
      </c>
      <c r="N862" s="62">
        <v>2.12</v>
      </c>
      <c r="O862" s="62">
        <v>2.7735849056603774</v>
      </c>
      <c r="P862" s="6">
        <v>1657.425</v>
      </c>
      <c r="Q862" s="61">
        <v>0.14089347079037801</v>
      </c>
      <c r="R862" s="6">
        <v>-117.885000000001</v>
      </c>
      <c r="S862" s="61">
        <v>-1.002110309915915E-2</v>
      </c>
    </row>
    <row r="863" spans="1:19" x14ac:dyDescent="0.25">
      <c r="A863">
        <v>2023</v>
      </c>
      <c r="B863">
        <v>725619</v>
      </c>
      <c r="C863" t="s">
        <v>197</v>
      </c>
      <c r="D863" t="s">
        <v>432</v>
      </c>
      <c r="E863" t="s">
        <v>498</v>
      </c>
      <c r="F863" t="s">
        <v>432</v>
      </c>
      <c r="G863" t="s">
        <v>15</v>
      </c>
      <c r="H863" t="s">
        <v>5</v>
      </c>
      <c r="I863" s="23">
        <v>93</v>
      </c>
      <c r="J863" s="23">
        <v>309</v>
      </c>
      <c r="K863" s="23">
        <v>1309</v>
      </c>
      <c r="L863" s="1">
        <v>49769.2042</v>
      </c>
      <c r="M863" s="1">
        <v>535.15273333333334</v>
      </c>
      <c r="N863" s="62">
        <v>3.3225806451612905</v>
      </c>
      <c r="O863" s="62">
        <v>4.2362459546925564</v>
      </c>
      <c r="P863" s="6">
        <v>890.45420000000001</v>
      </c>
      <c r="Q863" s="61">
        <v>1.7891670447887129E-2</v>
      </c>
      <c r="R863" s="6">
        <v>-2018.5458000000001</v>
      </c>
      <c r="S863" s="61">
        <v>-4.0558128916194328E-2</v>
      </c>
    </row>
    <row r="864" spans="1:19" x14ac:dyDescent="0.25">
      <c r="A864">
        <v>2023</v>
      </c>
      <c r="B864">
        <v>726602</v>
      </c>
      <c r="C864" t="s">
        <v>198</v>
      </c>
      <c r="D864" t="s">
        <v>432</v>
      </c>
      <c r="E864" t="s">
        <v>498</v>
      </c>
      <c r="F864" t="s">
        <v>432</v>
      </c>
      <c r="G864" t="s">
        <v>15</v>
      </c>
      <c r="H864" t="s">
        <v>16</v>
      </c>
      <c r="I864" s="23">
        <v>19</v>
      </c>
      <c r="J864" s="23">
        <v>54</v>
      </c>
      <c r="K864" s="23">
        <v>154</v>
      </c>
      <c r="L864" s="1">
        <v>7023.6804000000002</v>
      </c>
      <c r="M864" s="1">
        <v>369.66738947368424</v>
      </c>
      <c r="N864" s="62">
        <v>2.8421052631578947</v>
      </c>
      <c r="O864" s="62">
        <v>2.8518518518518516</v>
      </c>
      <c r="P864" s="6">
        <v>986.43039999999996</v>
      </c>
      <c r="Q864" s="61">
        <v>0.14044352018067335</v>
      </c>
      <c r="R864" s="6">
        <v>400.930399999999</v>
      </c>
      <c r="S864" s="61">
        <v>5.7082665663431807E-2</v>
      </c>
    </row>
    <row r="865" spans="1:19" x14ac:dyDescent="0.25">
      <c r="A865">
        <v>2023</v>
      </c>
      <c r="B865">
        <v>727745</v>
      </c>
      <c r="C865" t="s">
        <v>199</v>
      </c>
      <c r="D865" t="s">
        <v>435</v>
      </c>
      <c r="E865" t="s">
        <v>521</v>
      </c>
      <c r="F865" t="s">
        <v>435</v>
      </c>
      <c r="G865" t="s">
        <v>15</v>
      </c>
      <c r="H865" t="s">
        <v>16</v>
      </c>
      <c r="I865" s="23">
        <v>24</v>
      </c>
      <c r="J865" s="23">
        <v>64</v>
      </c>
      <c r="K865" s="23">
        <v>201</v>
      </c>
      <c r="L865" s="1">
        <v>10163.466</v>
      </c>
      <c r="M865" s="1">
        <v>423.47775000000001</v>
      </c>
      <c r="N865" s="62">
        <v>2.6666666666666665</v>
      </c>
      <c r="O865" s="62">
        <v>3.140625</v>
      </c>
      <c r="P865" s="6">
        <v>1431.9659999999999</v>
      </c>
      <c r="Q865" s="61">
        <v>0.14089347079037798</v>
      </c>
      <c r="R865" s="6">
        <v>563.16599999999903</v>
      </c>
      <c r="S865" s="61">
        <v>5.5410821465826619E-2</v>
      </c>
    </row>
    <row r="866" spans="1:19" x14ac:dyDescent="0.25">
      <c r="A866">
        <v>2023</v>
      </c>
      <c r="B866">
        <v>728140</v>
      </c>
      <c r="C866" t="s">
        <v>200</v>
      </c>
      <c r="D866" t="s">
        <v>433</v>
      </c>
      <c r="E866" t="s">
        <v>504</v>
      </c>
      <c r="F866" t="s">
        <v>433</v>
      </c>
      <c r="G866" t="s">
        <v>15</v>
      </c>
      <c r="H866" t="s">
        <v>16</v>
      </c>
      <c r="I866" s="23">
        <v>35</v>
      </c>
      <c r="J866" s="23">
        <v>81</v>
      </c>
      <c r="K866" s="23">
        <v>243</v>
      </c>
      <c r="L866" s="1">
        <v>9514.8559999999998</v>
      </c>
      <c r="M866" s="1">
        <v>271.85302857142858</v>
      </c>
      <c r="N866" s="62">
        <v>2.3142857142857145</v>
      </c>
      <c r="O866" s="62">
        <v>3</v>
      </c>
      <c r="P866" s="6">
        <v>2219.8560000000002</v>
      </c>
      <c r="Q866" s="61">
        <v>0.23330421395762588</v>
      </c>
      <c r="R866" s="6">
        <v>968.28599999999904</v>
      </c>
      <c r="S866" s="61">
        <v>0.10176570197173757</v>
      </c>
    </row>
    <row r="867" spans="1:19" x14ac:dyDescent="0.25">
      <c r="A867">
        <v>2023</v>
      </c>
      <c r="B867">
        <v>729882</v>
      </c>
      <c r="C867" t="s">
        <v>202</v>
      </c>
      <c r="D867" t="s">
        <v>430</v>
      </c>
      <c r="E867" t="s">
        <v>517</v>
      </c>
      <c r="F867" t="s">
        <v>430</v>
      </c>
      <c r="G867" t="s">
        <v>15</v>
      </c>
      <c r="H867" t="s">
        <v>5</v>
      </c>
      <c r="I867" s="23">
        <v>98</v>
      </c>
      <c r="J867" s="23">
        <v>333</v>
      </c>
      <c r="K867" s="23">
        <v>1428</v>
      </c>
      <c r="L867" s="1">
        <v>60238.289599999996</v>
      </c>
      <c r="M867" s="1">
        <v>614.67642448979586</v>
      </c>
      <c r="N867" s="62">
        <v>3.3979591836734695</v>
      </c>
      <c r="O867" s="62">
        <v>4.288288288288288</v>
      </c>
      <c r="P867" s="6">
        <v>5218.0395999999901</v>
      </c>
      <c r="Q867" s="61">
        <v>8.6623302797096527E-2</v>
      </c>
      <c r="R867" s="6">
        <v>1815.9395999999899</v>
      </c>
      <c r="S867" s="61">
        <v>3.0145935617667173E-2</v>
      </c>
    </row>
    <row r="868" spans="1:19" x14ac:dyDescent="0.25">
      <c r="A868">
        <v>2023</v>
      </c>
      <c r="B868">
        <v>731519</v>
      </c>
      <c r="C868" t="s">
        <v>203</v>
      </c>
      <c r="D868" t="s">
        <v>434</v>
      </c>
      <c r="E868" t="s">
        <v>523</v>
      </c>
      <c r="F868" t="s">
        <v>434</v>
      </c>
      <c r="G868" t="s">
        <v>15</v>
      </c>
      <c r="H868" t="s">
        <v>16</v>
      </c>
      <c r="I868" s="23">
        <v>33</v>
      </c>
      <c r="J868" s="23">
        <v>51</v>
      </c>
      <c r="K868" s="23">
        <v>132</v>
      </c>
      <c r="L868" s="1">
        <v>6145.3440000000001</v>
      </c>
      <c r="M868" s="1">
        <v>186.22254545454547</v>
      </c>
      <c r="N868" s="62">
        <v>1.5454545454545454</v>
      </c>
      <c r="O868" s="62">
        <v>2.5882352941176472</v>
      </c>
      <c r="P868" s="6">
        <v>1851.3440000000001</v>
      </c>
      <c r="Q868" s="61">
        <v>0.30125962029139458</v>
      </c>
      <c r="R868" s="6">
        <v>739.24400000000003</v>
      </c>
      <c r="S868" s="61">
        <v>0.12029334728861395</v>
      </c>
    </row>
    <row r="869" spans="1:19" x14ac:dyDescent="0.25">
      <c r="A869">
        <v>2023</v>
      </c>
      <c r="B869">
        <v>733583</v>
      </c>
      <c r="C869" t="s">
        <v>204</v>
      </c>
      <c r="D869" t="s">
        <v>432</v>
      </c>
      <c r="E869" t="s">
        <v>498</v>
      </c>
      <c r="F869" t="s">
        <v>432</v>
      </c>
      <c r="G869" t="s">
        <v>15</v>
      </c>
      <c r="H869" t="s">
        <v>16</v>
      </c>
      <c r="I869" s="23">
        <v>48</v>
      </c>
      <c r="J869" s="23">
        <v>66</v>
      </c>
      <c r="K869" s="23">
        <v>165</v>
      </c>
      <c r="L869" s="1">
        <v>8629.8799999999992</v>
      </c>
      <c r="M869" s="1">
        <v>179.78916666666666</v>
      </c>
      <c r="N869" s="62">
        <v>1.375</v>
      </c>
      <c r="O869" s="62">
        <v>2.5</v>
      </c>
      <c r="P869" s="6">
        <v>2005.38</v>
      </c>
      <c r="Q869" s="61">
        <v>0.2323763482226868</v>
      </c>
      <c r="R869" s="6">
        <v>595.38</v>
      </c>
      <c r="S869" s="61">
        <v>6.8990530575164438E-2</v>
      </c>
    </row>
    <row r="870" spans="1:19" x14ac:dyDescent="0.25">
      <c r="A870">
        <v>2023</v>
      </c>
      <c r="B870">
        <v>734173</v>
      </c>
      <c r="C870" t="s">
        <v>71</v>
      </c>
      <c r="D870" t="s">
        <v>430</v>
      </c>
      <c r="E870" t="s">
        <v>512</v>
      </c>
      <c r="F870" t="s">
        <v>430</v>
      </c>
      <c r="G870" t="s">
        <v>4</v>
      </c>
      <c r="H870" t="s">
        <v>5</v>
      </c>
      <c r="I870" s="23">
        <v>105</v>
      </c>
      <c r="J870" s="23">
        <v>187</v>
      </c>
      <c r="K870" s="23">
        <v>714</v>
      </c>
      <c r="L870" s="1">
        <v>31817.104800000001</v>
      </c>
      <c r="M870" s="1">
        <v>303.02004571428574</v>
      </c>
      <c r="N870" s="62">
        <v>1.7809523809523808</v>
      </c>
      <c r="O870" s="62">
        <v>3.8181818181818183</v>
      </c>
      <c r="P870" s="6">
        <v>3218.6047999999901</v>
      </c>
      <c r="Q870" s="61">
        <v>0.10115957502204884</v>
      </c>
      <c r="R870" s="6">
        <v>-242.09520000000501</v>
      </c>
      <c r="S870" s="61">
        <v>-7.6089638426185468E-3</v>
      </c>
    </row>
    <row r="871" spans="1:19" x14ac:dyDescent="0.25">
      <c r="A871">
        <v>2023</v>
      </c>
      <c r="B871">
        <v>734173</v>
      </c>
      <c r="C871" t="s">
        <v>71</v>
      </c>
      <c r="D871" t="s">
        <v>432</v>
      </c>
      <c r="E871" t="s">
        <v>510</v>
      </c>
      <c r="F871" t="s">
        <v>430</v>
      </c>
      <c r="G871" t="s">
        <v>4</v>
      </c>
      <c r="H871" t="s">
        <v>5</v>
      </c>
      <c r="I871" s="23">
        <v>101</v>
      </c>
      <c r="J871" s="23">
        <v>137</v>
      </c>
      <c r="K871" s="23">
        <v>508</v>
      </c>
      <c r="L871" s="1">
        <v>19224.225600000002</v>
      </c>
      <c r="M871" s="1">
        <v>190.3388673267327</v>
      </c>
      <c r="N871" s="62">
        <v>1.3564356435643565</v>
      </c>
      <c r="O871" s="62">
        <v>3.7080291970802919</v>
      </c>
      <c r="P871" s="6">
        <v>839.72559999999703</v>
      </c>
      <c r="Q871" s="61">
        <v>4.3680594343420365E-2</v>
      </c>
      <c r="R871" s="6">
        <v>-2125.2743999999998</v>
      </c>
      <c r="S871" s="61">
        <v>-0.11055188615764058</v>
      </c>
    </row>
    <row r="872" spans="1:19" x14ac:dyDescent="0.25">
      <c r="A872">
        <v>2023</v>
      </c>
      <c r="B872">
        <v>734173</v>
      </c>
      <c r="C872" t="s">
        <v>71</v>
      </c>
      <c r="D872" t="s">
        <v>433</v>
      </c>
      <c r="E872" t="s">
        <v>502</v>
      </c>
      <c r="F872" t="s">
        <v>430</v>
      </c>
      <c r="G872" t="s">
        <v>4</v>
      </c>
      <c r="H872" t="s">
        <v>7</v>
      </c>
      <c r="I872" s="23">
        <v>119</v>
      </c>
      <c r="J872" s="23">
        <v>439</v>
      </c>
      <c r="K872" s="23">
        <v>2043</v>
      </c>
      <c r="L872" s="1">
        <v>79476.747600000002</v>
      </c>
      <c r="M872" s="1">
        <v>667.87182857142864</v>
      </c>
      <c r="N872" s="62">
        <v>3.6890756302521011</v>
      </c>
      <c r="O872" s="62">
        <v>4.6537585421412304</v>
      </c>
      <c r="P872" s="6">
        <v>9573.7475999999897</v>
      </c>
      <c r="Q872" s="61">
        <v>0.12045973053884743</v>
      </c>
      <c r="R872" s="6">
        <v>5121.2075999999897</v>
      </c>
      <c r="S872" s="61">
        <v>6.4436552257707003E-2</v>
      </c>
    </row>
    <row r="873" spans="1:19" x14ac:dyDescent="0.25">
      <c r="A873">
        <v>2023</v>
      </c>
      <c r="B873">
        <v>734174</v>
      </c>
      <c r="C873" t="s">
        <v>390</v>
      </c>
      <c r="D873" t="s">
        <v>435</v>
      </c>
      <c r="E873" t="s">
        <v>505</v>
      </c>
      <c r="F873" t="s">
        <v>435</v>
      </c>
      <c r="G873" t="s">
        <v>15</v>
      </c>
      <c r="H873" t="s">
        <v>5</v>
      </c>
      <c r="I873" s="23">
        <v>60</v>
      </c>
      <c r="J873" s="23">
        <v>129</v>
      </c>
      <c r="K873" s="23">
        <v>583</v>
      </c>
      <c r="L873" s="1">
        <v>28979.402399999999</v>
      </c>
      <c r="M873" s="1">
        <v>482.99003999999996</v>
      </c>
      <c r="N873" s="62">
        <v>2.15</v>
      </c>
      <c r="O873" s="62">
        <v>4.5193798449612403</v>
      </c>
      <c r="P873" s="6">
        <v>3643.1523999999999</v>
      </c>
      <c r="Q873" s="61">
        <v>0.12571523559091749</v>
      </c>
      <c r="R873" s="6">
        <v>1508.9423999999999</v>
      </c>
      <c r="S873" s="61">
        <v>5.2069479527983638E-2</v>
      </c>
    </row>
    <row r="874" spans="1:19" x14ac:dyDescent="0.25">
      <c r="A874">
        <v>2023</v>
      </c>
      <c r="B874">
        <v>735008</v>
      </c>
      <c r="C874" t="s">
        <v>388</v>
      </c>
      <c r="D874" t="s">
        <v>432</v>
      </c>
      <c r="E874" t="s">
        <v>498</v>
      </c>
      <c r="F874" t="s">
        <v>432</v>
      </c>
      <c r="G874" t="s">
        <v>15</v>
      </c>
      <c r="H874" t="s">
        <v>5</v>
      </c>
      <c r="I874" s="23">
        <v>45</v>
      </c>
      <c r="J874" s="23">
        <v>105</v>
      </c>
      <c r="K874" s="23">
        <v>448</v>
      </c>
      <c r="L874" s="1">
        <v>25438.815999999999</v>
      </c>
      <c r="M874" s="1">
        <v>565.30702222222214</v>
      </c>
      <c r="N874" s="62">
        <v>2.3333333333333335</v>
      </c>
      <c r="O874" s="62">
        <v>4.2666666666666666</v>
      </c>
      <c r="P874" s="6">
        <v>5446.8159999999998</v>
      </c>
      <c r="Q874" s="61">
        <v>0.21411436758691915</v>
      </c>
      <c r="R874" s="6">
        <v>4083.3159999999998</v>
      </c>
      <c r="S874" s="61">
        <v>0.16051517492009063</v>
      </c>
    </row>
    <row r="875" spans="1:19" x14ac:dyDescent="0.25">
      <c r="A875">
        <v>2023</v>
      </c>
      <c r="B875">
        <v>736536</v>
      </c>
      <c r="C875" t="s">
        <v>205</v>
      </c>
      <c r="D875" t="s">
        <v>432</v>
      </c>
      <c r="E875" t="s">
        <v>498</v>
      </c>
      <c r="F875" t="s">
        <v>432</v>
      </c>
      <c r="G875" t="s">
        <v>15</v>
      </c>
      <c r="H875" t="s">
        <v>16</v>
      </c>
      <c r="I875" s="23">
        <v>5</v>
      </c>
      <c r="J875" s="23">
        <v>13</v>
      </c>
      <c r="K875" s="23">
        <v>34</v>
      </c>
      <c r="L875" s="1">
        <v>1343</v>
      </c>
      <c r="M875" s="1">
        <v>268.60000000000002</v>
      </c>
      <c r="N875" s="62">
        <v>2.6</v>
      </c>
      <c r="O875" s="62">
        <v>2.6153846153846154</v>
      </c>
      <c r="P875" s="6">
        <v>0</v>
      </c>
      <c r="Q875" s="61">
        <v>0</v>
      </c>
      <c r="R875" s="6">
        <v>-153</v>
      </c>
      <c r="S875" s="61">
        <v>-0.11392405063291139</v>
      </c>
    </row>
    <row r="876" spans="1:19" x14ac:dyDescent="0.25">
      <c r="A876">
        <v>2023</v>
      </c>
      <c r="B876">
        <v>737682</v>
      </c>
      <c r="C876" t="s">
        <v>206</v>
      </c>
      <c r="D876" t="s">
        <v>430</v>
      </c>
      <c r="E876" t="s">
        <v>512</v>
      </c>
      <c r="F876" t="s">
        <v>430</v>
      </c>
      <c r="G876" t="s">
        <v>15</v>
      </c>
      <c r="H876" t="s">
        <v>5</v>
      </c>
      <c r="I876" s="23">
        <v>63</v>
      </c>
      <c r="J876" s="23">
        <v>180</v>
      </c>
      <c r="K876" s="23">
        <v>556</v>
      </c>
      <c r="L876" s="1">
        <v>24736.745999999999</v>
      </c>
      <c r="M876" s="1">
        <v>392.64676190476189</v>
      </c>
      <c r="N876" s="62">
        <v>2.8571428571428572</v>
      </c>
      <c r="O876" s="62">
        <v>3.088888888888889</v>
      </c>
      <c r="P876" s="6">
        <v>3485.2460000000001</v>
      </c>
      <c r="Q876" s="61">
        <v>0.14089347079037801</v>
      </c>
      <c r="R876" s="6">
        <v>1336.9960000000001</v>
      </c>
      <c r="S876" s="61">
        <v>5.4048984454139609E-2</v>
      </c>
    </row>
    <row r="877" spans="1:19" x14ac:dyDescent="0.25">
      <c r="A877">
        <v>2023</v>
      </c>
      <c r="B877">
        <v>737951</v>
      </c>
      <c r="C877" t="s">
        <v>413</v>
      </c>
      <c r="D877" t="s">
        <v>434</v>
      </c>
      <c r="E877" t="s">
        <v>508</v>
      </c>
      <c r="F877" t="s">
        <v>434</v>
      </c>
      <c r="G877" t="s">
        <v>15</v>
      </c>
      <c r="H877" t="s">
        <v>7</v>
      </c>
      <c r="I877" s="23">
        <v>115</v>
      </c>
      <c r="J877" s="23">
        <v>413</v>
      </c>
      <c r="K877" s="23">
        <v>1843</v>
      </c>
      <c r="L877" s="1">
        <v>77286.698999999993</v>
      </c>
      <c r="M877" s="1">
        <v>672.05825217391293</v>
      </c>
      <c r="N877" s="62">
        <v>3.5913043478260871</v>
      </c>
      <c r="O877" s="62">
        <v>4.4624697336561745</v>
      </c>
      <c r="P877" s="6">
        <v>9613.4489999999896</v>
      </c>
      <c r="Q877" s="61">
        <v>0.12438684954056571</v>
      </c>
      <c r="R877" s="6">
        <v>5487.3989999999903</v>
      </c>
      <c r="S877" s="61">
        <v>7.1000561170299056E-2</v>
      </c>
    </row>
    <row r="878" spans="1:19" x14ac:dyDescent="0.25">
      <c r="A878">
        <v>2023</v>
      </c>
      <c r="B878">
        <v>739560</v>
      </c>
      <c r="C878" t="s">
        <v>207</v>
      </c>
      <c r="D878" t="s">
        <v>431</v>
      </c>
      <c r="E878" t="s">
        <v>516</v>
      </c>
      <c r="F878" t="s">
        <v>431</v>
      </c>
      <c r="G878" t="s">
        <v>15</v>
      </c>
      <c r="H878" t="s">
        <v>16</v>
      </c>
      <c r="I878" s="23">
        <v>2</v>
      </c>
      <c r="J878" s="23">
        <v>2</v>
      </c>
      <c r="K878" s="23">
        <v>3</v>
      </c>
      <c r="L878" s="1">
        <v>51.216000000000001</v>
      </c>
      <c r="M878" s="1">
        <v>25.608000000000001</v>
      </c>
      <c r="N878" s="62">
        <v>1</v>
      </c>
      <c r="O878" s="62">
        <v>1.5</v>
      </c>
      <c r="P878" s="6">
        <v>7.2159999999999904</v>
      </c>
      <c r="Q878" s="61">
        <v>0.14089347079037781</v>
      </c>
      <c r="R878" s="6">
        <v>-56.984000000000002</v>
      </c>
      <c r="S878" s="61">
        <v>-1.1126210559200249</v>
      </c>
    </row>
    <row r="879" spans="1:19" x14ac:dyDescent="0.25">
      <c r="A879">
        <v>2023</v>
      </c>
      <c r="B879">
        <v>742625</v>
      </c>
      <c r="C879" t="s">
        <v>209</v>
      </c>
      <c r="D879" t="s">
        <v>433</v>
      </c>
      <c r="E879" t="s">
        <v>502</v>
      </c>
      <c r="F879" t="s">
        <v>433</v>
      </c>
      <c r="G879" t="s">
        <v>15</v>
      </c>
      <c r="H879" t="s">
        <v>16</v>
      </c>
      <c r="I879" s="23">
        <v>56</v>
      </c>
      <c r="J879" s="23">
        <v>83</v>
      </c>
      <c r="K879" s="23">
        <v>194</v>
      </c>
      <c r="L879" s="1">
        <v>9420.6420000000107</v>
      </c>
      <c r="M879" s="1">
        <v>168.2257500000002</v>
      </c>
      <c r="N879" s="62">
        <v>1.4821428571428572</v>
      </c>
      <c r="O879" s="62">
        <v>2.3373493975903616</v>
      </c>
      <c r="P879" s="6">
        <v>1091.1420000000001</v>
      </c>
      <c r="Q879" s="61">
        <v>0.11582459029862284</v>
      </c>
      <c r="R879" s="6">
        <v>-856.45800000000099</v>
      </c>
      <c r="S879" s="61">
        <v>-9.0912912304702803E-2</v>
      </c>
    </row>
    <row r="880" spans="1:19" x14ac:dyDescent="0.25">
      <c r="A880">
        <v>2023</v>
      </c>
      <c r="B880">
        <v>743099</v>
      </c>
      <c r="C880" t="s">
        <v>210</v>
      </c>
      <c r="D880" t="s">
        <v>431</v>
      </c>
      <c r="E880" t="s">
        <v>513</v>
      </c>
      <c r="F880" t="s">
        <v>432</v>
      </c>
      <c r="G880" t="s">
        <v>4</v>
      </c>
      <c r="H880" t="s">
        <v>16</v>
      </c>
      <c r="I880" s="23">
        <v>29</v>
      </c>
      <c r="J880" s="23">
        <v>38</v>
      </c>
      <c r="K880" s="23">
        <v>132</v>
      </c>
      <c r="L880" s="1">
        <v>5841.5339999999997</v>
      </c>
      <c r="M880" s="1">
        <v>201.43220689655172</v>
      </c>
      <c r="N880" s="62">
        <v>1.3103448275862069</v>
      </c>
      <c r="O880" s="62">
        <v>3.4736842105263159</v>
      </c>
      <c r="P880" s="6">
        <v>823.03399999999897</v>
      </c>
      <c r="Q880" s="61">
        <v>0.14089347079037784</v>
      </c>
      <c r="R880" s="6">
        <v>-117.766000000001</v>
      </c>
      <c r="S880" s="61">
        <v>-2.0160115476517127E-2</v>
      </c>
    </row>
    <row r="881" spans="1:19" x14ac:dyDescent="0.25">
      <c r="A881">
        <v>2023</v>
      </c>
      <c r="B881">
        <v>743099</v>
      </c>
      <c r="C881" t="s">
        <v>210</v>
      </c>
      <c r="D881" t="s">
        <v>432</v>
      </c>
      <c r="E881" t="s">
        <v>500</v>
      </c>
      <c r="F881" t="s">
        <v>432</v>
      </c>
      <c r="G881" t="s">
        <v>4</v>
      </c>
      <c r="H881" t="s">
        <v>5</v>
      </c>
      <c r="I881" s="23">
        <v>119</v>
      </c>
      <c r="J881" s="23">
        <v>182</v>
      </c>
      <c r="K881" s="23">
        <v>485</v>
      </c>
      <c r="L881" s="1">
        <v>21355.616999999998</v>
      </c>
      <c r="M881" s="1">
        <v>179.45896638655461</v>
      </c>
      <c r="N881" s="62">
        <v>1.5294117647058822</v>
      </c>
      <c r="O881" s="62">
        <v>2.6648351648351647</v>
      </c>
      <c r="P881" s="6">
        <v>3008.8670000000002</v>
      </c>
      <c r="Q881" s="61">
        <v>0.14089347079037803</v>
      </c>
      <c r="R881" s="6">
        <v>-505.13300000000203</v>
      </c>
      <c r="S881" s="61">
        <v>-2.365340228755751E-2</v>
      </c>
    </row>
    <row r="882" spans="1:19" x14ac:dyDescent="0.25">
      <c r="A882">
        <v>2023</v>
      </c>
      <c r="B882">
        <v>743099</v>
      </c>
      <c r="C882" t="s">
        <v>210</v>
      </c>
      <c r="D882" t="s">
        <v>433</v>
      </c>
      <c r="E882" t="s">
        <v>503</v>
      </c>
      <c r="F882" t="s">
        <v>432</v>
      </c>
      <c r="G882" t="s">
        <v>4</v>
      </c>
      <c r="H882" t="s">
        <v>5</v>
      </c>
      <c r="I882" s="23">
        <v>73</v>
      </c>
      <c r="J882" s="23">
        <v>243</v>
      </c>
      <c r="K882" s="23">
        <v>1158</v>
      </c>
      <c r="L882" s="1">
        <v>42281.427000000003</v>
      </c>
      <c r="M882" s="1">
        <v>579.19763013698639</v>
      </c>
      <c r="N882" s="62">
        <v>3.3287671232876712</v>
      </c>
      <c r="O882" s="62">
        <v>4.7654320987654319</v>
      </c>
      <c r="P882" s="6">
        <v>5957.1769999999997</v>
      </c>
      <c r="Q882" s="61">
        <v>0.14089347079037798</v>
      </c>
      <c r="R882" s="6">
        <v>3262.877</v>
      </c>
      <c r="S882" s="61">
        <v>7.7170455954573142E-2</v>
      </c>
    </row>
    <row r="883" spans="1:19" x14ac:dyDescent="0.25">
      <c r="A883">
        <v>2023</v>
      </c>
      <c r="B883">
        <v>753097</v>
      </c>
      <c r="C883" t="s">
        <v>211</v>
      </c>
      <c r="D883" t="s">
        <v>431</v>
      </c>
      <c r="E883" t="s">
        <v>524</v>
      </c>
      <c r="F883" t="s">
        <v>431</v>
      </c>
      <c r="G883" t="s">
        <v>15</v>
      </c>
      <c r="H883" t="s">
        <v>16</v>
      </c>
      <c r="I883" s="23">
        <v>41</v>
      </c>
      <c r="J883" s="23">
        <v>78</v>
      </c>
      <c r="K883" s="23">
        <v>141</v>
      </c>
      <c r="L883" s="1">
        <v>5938.0720000000101</v>
      </c>
      <c r="M883" s="1">
        <v>144.83102439024415</v>
      </c>
      <c r="N883" s="62">
        <v>1.9024390243902438</v>
      </c>
      <c r="O883" s="62">
        <v>1.8076923076923077</v>
      </c>
      <c r="P883" s="6">
        <v>1257.8219999999999</v>
      </c>
      <c r="Q883" s="61">
        <v>0.21182329887545953</v>
      </c>
      <c r="R883" s="6">
        <v>-98.427999999999997</v>
      </c>
      <c r="S883" s="61">
        <v>-1.657575051296108E-2</v>
      </c>
    </row>
    <row r="884" spans="1:19" x14ac:dyDescent="0.25">
      <c r="A884">
        <v>2023</v>
      </c>
      <c r="B884">
        <v>754348</v>
      </c>
      <c r="C884" t="s">
        <v>470</v>
      </c>
      <c r="D884" t="s">
        <v>435</v>
      </c>
      <c r="E884" t="s">
        <v>529</v>
      </c>
      <c r="F884" t="s">
        <v>435</v>
      </c>
      <c r="G884" t="s">
        <v>15</v>
      </c>
      <c r="H884" t="s">
        <v>16</v>
      </c>
      <c r="I884" s="23">
        <v>42</v>
      </c>
      <c r="J884" s="23">
        <v>69</v>
      </c>
      <c r="K884" s="23">
        <v>195</v>
      </c>
      <c r="L884" s="1">
        <v>9624.84</v>
      </c>
      <c r="M884" s="1">
        <v>229.16285714285715</v>
      </c>
      <c r="N884" s="62">
        <v>1.6428571428571428</v>
      </c>
      <c r="O884" s="62">
        <v>2.8260869565217392</v>
      </c>
      <c r="P884" s="6">
        <v>1703.34</v>
      </c>
      <c r="Q884" s="61">
        <v>0.17697333150473149</v>
      </c>
      <c r="R884" s="6">
        <v>234.54</v>
      </c>
      <c r="S884" s="61">
        <v>2.4368197289513383E-2</v>
      </c>
    </row>
    <row r="885" spans="1:19" x14ac:dyDescent="0.25">
      <c r="A885">
        <v>2023</v>
      </c>
      <c r="B885">
        <v>755085</v>
      </c>
      <c r="C885" t="s">
        <v>212</v>
      </c>
      <c r="D885" t="s">
        <v>434</v>
      </c>
      <c r="E885" t="s">
        <v>522</v>
      </c>
      <c r="F885" t="s">
        <v>434</v>
      </c>
      <c r="G885" t="s">
        <v>15</v>
      </c>
      <c r="H885" t="s">
        <v>16</v>
      </c>
      <c r="I885" s="23">
        <v>35</v>
      </c>
      <c r="J885" s="23">
        <v>44</v>
      </c>
      <c r="K885" s="23">
        <v>71</v>
      </c>
      <c r="L885" s="1">
        <v>3300.232</v>
      </c>
      <c r="M885" s="1">
        <v>94.292342857142856</v>
      </c>
      <c r="N885" s="62">
        <v>1.2571428571428571</v>
      </c>
      <c r="O885" s="62">
        <v>1.6136363636363635</v>
      </c>
      <c r="P885" s="6">
        <v>730.73199999999997</v>
      </c>
      <c r="Q885" s="61">
        <v>0.22141837301135192</v>
      </c>
      <c r="R885" s="6">
        <v>-437.66800000000001</v>
      </c>
      <c r="S885" s="61">
        <v>-0.13261734326556437</v>
      </c>
    </row>
    <row r="886" spans="1:19" x14ac:dyDescent="0.25">
      <c r="A886">
        <v>2023</v>
      </c>
      <c r="B886">
        <v>755161</v>
      </c>
      <c r="C886" t="s">
        <v>221</v>
      </c>
      <c r="D886" t="s">
        <v>431</v>
      </c>
      <c r="E886" t="s">
        <v>509</v>
      </c>
      <c r="F886" t="s">
        <v>431</v>
      </c>
      <c r="G886" t="s">
        <v>15</v>
      </c>
      <c r="H886" t="s">
        <v>10</v>
      </c>
      <c r="I886" s="23">
        <v>145</v>
      </c>
      <c r="J886" s="23">
        <v>1068</v>
      </c>
      <c r="K886" s="23">
        <v>5865</v>
      </c>
      <c r="L886" s="1">
        <v>226221.5845</v>
      </c>
      <c r="M886" s="1">
        <v>1560.1488586206897</v>
      </c>
      <c r="N886" s="62">
        <v>7.36551724137931</v>
      </c>
      <c r="O886" s="62">
        <v>5.4915730337078648</v>
      </c>
      <c r="P886" s="6">
        <v>17144.334500000001</v>
      </c>
      <c r="Q886" s="61">
        <v>7.5785582255083181E-2</v>
      </c>
      <c r="R886" s="6">
        <v>11511.3845</v>
      </c>
      <c r="S886" s="61">
        <v>5.0885438387511604E-2</v>
      </c>
    </row>
    <row r="887" spans="1:19" x14ac:dyDescent="0.25">
      <c r="A887">
        <v>2023</v>
      </c>
      <c r="B887">
        <v>755634</v>
      </c>
      <c r="C887" t="s">
        <v>213</v>
      </c>
      <c r="D887" t="s">
        <v>431</v>
      </c>
      <c r="E887" t="s">
        <v>524</v>
      </c>
      <c r="F887" t="s">
        <v>431</v>
      </c>
      <c r="G887" t="s">
        <v>15</v>
      </c>
      <c r="H887" t="s">
        <v>16</v>
      </c>
      <c r="I887" s="23">
        <v>9</v>
      </c>
      <c r="J887" s="23">
        <v>14</v>
      </c>
      <c r="K887" s="23">
        <v>41</v>
      </c>
      <c r="L887" s="1">
        <v>993.27200000000005</v>
      </c>
      <c r="M887" s="1">
        <v>110.36355555555556</v>
      </c>
      <c r="N887" s="62">
        <v>1.5555555555555556</v>
      </c>
      <c r="O887" s="62">
        <v>2.9285714285714284</v>
      </c>
      <c r="P887" s="6">
        <v>276.77199999999999</v>
      </c>
      <c r="Q887" s="61">
        <v>0.27864673523465877</v>
      </c>
      <c r="R887" s="6">
        <v>-17.628</v>
      </c>
      <c r="S887" s="61">
        <v>-1.7747404537729845E-2</v>
      </c>
    </row>
    <row r="888" spans="1:19" x14ac:dyDescent="0.25">
      <c r="A888">
        <v>2023</v>
      </c>
      <c r="B888">
        <v>758545</v>
      </c>
      <c r="C888" t="s">
        <v>214</v>
      </c>
      <c r="D888" t="s">
        <v>432</v>
      </c>
      <c r="E888" t="s">
        <v>498</v>
      </c>
      <c r="F888" t="s">
        <v>432</v>
      </c>
      <c r="G888" t="s">
        <v>15</v>
      </c>
      <c r="H888" t="s">
        <v>16</v>
      </c>
      <c r="I888" s="23">
        <v>27</v>
      </c>
      <c r="J888" s="23">
        <v>49</v>
      </c>
      <c r="K888" s="23">
        <v>121</v>
      </c>
      <c r="L888" s="1">
        <v>5682.0888000000004</v>
      </c>
      <c r="M888" s="1">
        <v>210.44773333333336</v>
      </c>
      <c r="N888" s="62">
        <v>1.8148148148148149</v>
      </c>
      <c r="O888" s="62">
        <v>2.4693877551020407</v>
      </c>
      <c r="P888" s="6">
        <v>813.83879999999999</v>
      </c>
      <c r="Q888" s="61">
        <v>0.14322880698379792</v>
      </c>
      <c r="R888" s="6">
        <v>8.8387999999995692</v>
      </c>
      <c r="S888" s="61">
        <v>1.5555547107957146E-3</v>
      </c>
    </row>
    <row r="889" spans="1:19" x14ac:dyDescent="0.25">
      <c r="A889">
        <v>2023</v>
      </c>
      <c r="B889">
        <v>758786</v>
      </c>
      <c r="C889" t="s">
        <v>215</v>
      </c>
      <c r="D889" t="s">
        <v>432</v>
      </c>
      <c r="E889" t="s">
        <v>500</v>
      </c>
      <c r="F889" t="s">
        <v>432</v>
      </c>
      <c r="G889" t="s">
        <v>15</v>
      </c>
      <c r="H889" t="s">
        <v>16</v>
      </c>
      <c r="I889" s="23">
        <v>31</v>
      </c>
      <c r="J889" s="23">
        <v>74</v>
      </c>
      <c r="K889" s="23">
        <v>191</v>
      </c>
      <c r="L889" s="1">
        <v>12400.281000000001</v>
      </c>
      <c r="M889" s="1">
        <v>400.00906451612906</v>
      </c>
      <c r="N889" s="62">
        <v>2.3870967741935485</v>
      </c>
      <c r="O889" s="62">
        <v>2.5810810810810811</v>
      </c>
      <c r="P889" s="6">
        <v>3595.7809999999999</v>
      </c>
      <c r="Q889" s="61">
        <v>0.28997576748462389</v>
      </c>
      <c r="R889" s="6">
        <v>2654.2809999999999</v>
      </c>
      <c r="S889" s="61">
        <v>0.21405006870408821</v>
      </c>
    </row>
    <row r="890" spans="1:19" x14ac:dyDescent="0.25">
      <c r="A890">
        <v>2023</v>
      </c>
      <c r="B890">
        <v>759445</v>
      </c>
      <c r="C890" t="s">
        <v>216</v>
      </c>
      <c r="D890" t="s">
        <v>431</v>
      </c>
      <c r="E890" t="s">
        <v>515</v>
      </c>
      <c r="F890" t="s">
        <v>431</v>
      </c>
      <c r="G890" t="s">
        <v>15</v>
      </c>
      <c r="H890" t="s">
        <v>16</v>
      </c>
      <c r="I890" s="23">
        <v>27</v>
      </c>
      <c r="J890" s="23">
        <v>36</v>
      </c>
      <c r="K890" s="23">
        <v>54</v>
      </c>
      <c r="L890" s="1">
        <v>2971.5680000000002</v>
      </c>
      <c r="M890" s="1">
        <v>110.05807407407409</v>
      </c>
      <c r="N890" s="62">
        <v>1.3333333333333333</v>
      </c>
      <c r="O890" s="62">
        <v>1.5</v>
      </c>
      <c r="P890" s="6">
        <v>706.06799999999998</v>
      </c>
      <c r="Q890" s="61">
        <v>0.23760788916827746</v>
      </c>
      <c r="R890" s="6">
        <v>-170.53200000000001</v>
      </c>
      <c r="S890" s="61">
        <v>-5.7387884106976518E-2</v>
      </c>
    </row>
    <row r="891" spans="1:19" x14ac:dyDescent="0.25">
      <c r="A891">
        <v>2023</v>
      </c>
      <c r="B891">
        <v>762085</v>
      </c>
      <c r="C891" t="s">
        <v>217</v>
      </c>
      <c r="D891" t="s">
        <v>431</v>
      </c>
      <c r="E891" t="s">
        <v>516</v>
      </c>
      <c r="F891" t="s">
        <v>431</v>
      </c>
      <c r="G891" t="s">
        <v>15</v>
      </c>
      <c r="H891" t="s">
        <v>7</v>
      </c>
      <c r="I891" s="23">
        <v>137</v>
      </c>
      <c r="J891" s="23">
        <v>541</v>
      </c>
      <c r="K891" s="23">
        <v>2196</v>
      </c>
      <c r="L891" s="1">
        <v>91691.480999999898</v>
      </c>
      <c r="M891" s="1">
        <v>669.28088321167809</v>
      </c>
      <c r="N891" s="62">
        <v>3.948905109489051</v>
      </c>
      <c r="O891" s="62">
        <v>4.0591497227356745</v>
      </c>
      <c r="P891" s="6">
        <v>12918.731</v>
      </c>
      <c r="Q891" s="61">
        <v>0.14089347079037817</v>
      </c>
      <c r="R891" s="6">
        <v>8082.6809999999896</v>
      </c>
      <c r="S891" s="61">
        <v>8.8150839225729138E-2</v>
      </c>
    </row>
    <row r="892" spans="1:19" x14ac:dyDescent="0.25">
      <c r="A892">
        <v>2023</v>
      </c>
      <c r="B892">
        <v>762662</v>
      </c>
      <c r="C892" t="s">
        <v>333</v>
      </c>
      <c r="D892" t="s">
        <v>432</v>
      </c>
      <c r="E892" t="s">
        <v>498</v>
      </c>
      <c r="F892" t="s">
        <v>432</v>
      </c>
      <c r="G892" t="s">
        <v>15</v>
      </c>
      <c r="H892" t="s">
        <v>16</v>
      </c>
      <c r="I892" s="23">
        <v>4</v>
      </c>
      <c r="J892" s="23">
        <v>19</v>
      </c>
      <c r="K892" s="23">
        <v>28</v>
      </c>
      <c r="L892" s="1">
        <v>1912.576</v>
      </c>
      <c r="M892" s="1">
        <v>478.14400000000001</v>
      </c>
      <c r="N892" s="62">
        <v>4.75</v>
      </c>
      <c r="O892" s="62">
        <v>1.4736842105263157</v>
      </c>
      <c r="P892" s="6">
        <v>391.57600000000002</v>
      </c>
      <c r="Q892" s="61">
        <v>0.20473748494177488</v>
      </c>
      <c r="R892" s="6">
        <v>261.07600000000002</v>
      </c>
      <c r="S892" s="61">
        <v>0.13650490228885023</v>
      </c>
    </row>
    <row r="893" spans="1:19" x14ac:dyDescent="0.25">
      <c r="A893">
        <v>2023</v>
      </c>
      <c r="B893">
        <v>765294</v>
      </c>
      <c r="C893" t="s">
        <v>407</v>
      </c>
      <c r="D893" t="s">
        <v>435</v>
      </c>
      <c r="E893" t="s">
        <v>525</v>
      </c>
      <c r="F893" t="s">
        <v>435</v>
      </c>
      <c r="G893" t="s">
        <v>15</v>
      </c>
      <c r="H893" t="s">
        <v>16</v>
      </c>
      <c r="I893" s="23">
        <v>20</v>
      </c>
      <c r="J893" s="23">
        <v>45</v>
      </c>
      <c r="K893" s="23">
        <v>117</v>
      </c>
      <c r="L893" s="1">
        <v>5096.6639999999998</v>
      </c>
      <c r="M893" s="1">
        <v>254.83319999999998</v>
      </c>
      <c r="N893" s="62">
        <v>2.25</v>
      </c>
      <c r="O893" s="62">
        <v>2.6</v>
      </c>
      <c r="P893" s="6">
        <v>1520.164</v>
      </c>
      <c r="Q893" s="61">
        <v>0.29826647391313221</v>
      </c>
      <c r="R893" s="6">
        <v>806.75400000000002</v>
      </c>
      <c r="S893" s="61">
        <v>0.1582905994980246</v>
      </c>
    </row>
    <row r="894" spans="1:19" x14ac:dyDescent="0.25">
      <c r="A894">
        <v>2023</v>
      </c>
      <c r="B894">
        <v>765645</v>
      </c>
      <c r="C894" t="s">
        <v>443</v>
      </c>
      <c r="D894" t="s">
        <v>435</v>
      </c>
      <c r="E894" t="s">
        <v>529</v>
      </c>
      <c r="F894" t="s">
        <v>435</v>
      </c>
      <c r="G894" t="s">
        <v>15</v>
      </c>
      <c r="H894" t="s">
        <v>16</v>
      </c>
      <c r="I894" s="23">
        <v>17</v>
      </c>
      <c r="J894" s="23">
        <v>59</v>
      </c>
      <c r="K894" s="23">
        <v>165</v>
      </c>
      <c r="L894" s="1">
        <v>7255.48</v>
      </c>
      <c r="M894" s="1">
        <v>426.79294117647055</v>
      </c>
      <c r="N894" s="62">
        <v>3.4705882352941178</v>
      </c>
      <c r="O894" s="62">
        <v>2.7966101694915255</v>
      </c>
      <c r="P894" s="6">
        <v>1835.23</v>
      </c>
      <c r="Q894" s="61">
        <v>0.25294398165248888</v>
      </c>
      <c r="R894" s="6">
        <v>1204.6099999999999</v>
      </c>
      <c r="S894" s="61">
        <v>0.16602760947587203</v>
      </c>
    </row>
    <row r="895" spans="1:19" x14ac:dyDescent="0.25">
      <c r="A895">
        <v>2023</v>
      </c>
      <c r="B895">
        <v>766167</v>
      </c>
      <c r="C895" t="s">
        <v>218</v>
      </c>
      <c r="D895" t="s">
        <v>435</v>
      </c>
      <c r="E895" t="s">
        <v>525</v>
      </c>
      <c r="F895" t="s">
        <v>435</v>
      </c>
      <c r="G895" t="s">
        <v>15</v>
      </c>
      <c r="H895" t="s">
        <v>16</v>
      </c>
      <c r="I895" s="23">
        <v>29</v>
      </c>
      <c r="J895" s="23">
        <v>68</v>
      </c>
      <c r="K895" s="23">
        <v>149</v>
      </c>
      <c r="L895" s="1">
        <v>7769.2079999999996</v>
      </c>
      <c r="M895" s="1">
        <v>267.90372413793102</v>
      </c>
      <c r="N895" s="62">
        <v>2.3448275862068964</v>
      </c>
      <c r="O895" s="62">
        <v>2.1911764705882355</v>
      </c>
      <c r="P895" s="6">
        <v>1832.9580000000001</v>
      </c>
      <c r="Q895" s="61">
        <v>0.23592597855534311</v>
      </c>
      <c r="R895" s="6">
        <v>794.35799999999995</v>
      </c>
      <c r="S895" s="61">
        <v>0.1022443986568515</v>
      </c>
    </row>
    <row r="896" spans="1:19" x14ac:dyDescent="0.25">
      <c r="A896">
        <v>2023</v>
      </c>
      <c r="B896">
        <v>767999</v>
      </c>
      <c r="C896" t="s">
        <v>334</v>
      </c>
      <c r="D896" t="s">
        <v>432</v>
      </c>
      <c r="E896" t="s">
        <v>510</v>
      </c>
      <c r="F896" t="s">
        <v>432</v>
      </c>
      <c r="G896" t="s">
        <v>15</v>
      </c>
      <c r="H896" t="s">
        <v>16</v>
      </c>
      <c r="I896" s="23">
        <v>47</v>
      </c>
      <c r="J896" s="23">
        <v>56</v>
      </c>
      <c r="K896" s="23">
        <v>219</v>
      </c>
      <c r="L896" s="1">
        <v>9149.4284000000007</v>
      </c>
      <c r="M896" s="1">
        <v>194.66868936170215</v>
      </c>
      <c r="N896" s="62">
        <v>1.1914893617021276</v>
      </c>
      <c r="O896" s="62">
        <v>3.9107142857142856</v>
      </c>
      <c r="P896" s="6">
        <v>1061.1784</v>
      </c>
      <c r="Q896" s="61">
        <v>0.11598302687411598</v>
      </c>
      <c r="R896" s="6">
        <v>-310.82159999999999</v>
      </c>
      <c r="S896" s="61">
        <v>-3.3971695980483323E-2</v>
      </c>
    </row>
    <row r="897" spans="1:19" x14ac:dyDescent="0.25">
      <c r="A897">
        <v>2023</v>
      </c>
      <c r="B897">
        <v>768405</v>
      </c>
      <c r="C897" t="s">
        <v>335</v>
      </c>
      <c r="D897" t="s">
        <v>430</v>
      </c>
      <c r="E897" t="s">
        <v>512</v>
      </c>
      <c r="F897" t="s">
        <v>430</v>
      </c>
      <c r="G897" t="s">
        <v>15</v>
      </c>
      <c r="H897" t="s">
        <v>5</v>
      </c>
      <c r="I897" s="23">
        <v>64</v>
      </c>
      <c r="J897" s="23">
        <v>177</v>
      </c>
      <c r="K897" s="23">
        <v>898</v>
      </c>
      <c r="L897" s="1">
        <v>35160.374799999998</v>
      </c>
      <c r="M897" s="1">
        <v>549.38085624999997</v>
      </c>
      <c r="N897" s="62">
        <v>2.765625</v>
      </c>
      <c r="O897" s="62">
        <v>5.0734463276836159</v>
      </c>
      <c r="P897" s="6">
        <v>5721.6247999999996</v>
      </c>
      <c r="Q897" s="61">
        <v>0.16272934610469511</v>
      </c>
      <c r="R897" s="6">
        <v>3544.0248000000001</v>
      </c>
      <c r="S897" s="61">
        <v>0.10079599037721294</v>
      </c>
    </row>
    <row r="898" spans="1:19" x14ac:dyDescent="0.25">
      <c r="A898">
        <v>2023</v>
      </c>
      <c r="B898">
        <v>769640</v>
      </c>
      <c r="C898" t="s">
        <v>441</v>
      </c>
      <c r="D898" t="s">
        <v>434</v>
      </c>
      <c r="E898" t="s">
        <v>526</v>
      </c>
      <c r="F898" t="s">
        <v>434</v>
      </c>
      <c r="G898" t="s">
        <v>15</v>
      </c>
      <c r="H898" t="s">
        <v>16</v>
      </c>
      <c r="I898" s="23">
        <v>24</v>
      </c>
      <c r="J898" s="23">
        <v>33</v>
      </c>
      <c r="K898" s="23">
        <v>110</v>
      </c>
      <c r="L898" s="1">
        <v>5732.7060000000001</v>
      </c>
      <c r="M898" s="1">
        <v>238.86275000000001</v>
      </c>
      <c r="N898" s="62">
        <v>1.375</v>
      </c>
      <c r="O898" s="62">
        <v>3.3333333333333335</v>
      </c>
      <c r="P898" s="6">
        <v>835.20599999999899</v>
      </c>
      <c r="Q898" s="61">
        <v>0.14569140646668413</v>
      </c>
      <c r="R898" s="6">
        <v>30.905999999999398</v>
      </c>
      <c r="S898" s="61">
        <v>5.3911712897886967E-3</v>
      </c>
    </row>
    <row r="899" spans="1:19" x14ac:dyDescent="0.25">
      <c r="A899">
        <v>2023</v>
      </c>
      <c r="B899">
        <v>769640</v>
      </c>
      <c r="C899" t="s">
        <v>411</v>
      </c>
      <c r="D899" t="s">
        <v>430</v>
      </c>
      <c r="E899" t="s">
        <v>520</v>
      </c>
      <c r="F899" t="s">
        <v>430</v>
      </c>
      <c r="G899" t="s">
        <v>15</v>
      </c>
      <c r="H899" t="s">
        <v>5</v>
      </c>
      <c r="I899" s="23">
        <v>72</v>
      </c>
      <c r="J899" s="23">
        <v>108</v>
      </c>
      <c r="K899" s="23">
        <v>392</v>
      </c>
      <c r="L899" s="1">
        <v>18525.2192</v>
      </c>
      <c r="M899" s="1">
        <v>257.2947111111111</v>
      </c>
      <c r="N899" s="62">
        <v>1.5</v>
      </c>
      <c r="O899" s="62">
        <v>3.6296296296296298</v>
      </c>
      <c r="P899" s="6">
        <v>2560.2192</v>
      </c>
      <c r="Q899" s="61">
        <v>0.138201830291973</v>
      </c>
      <c r="R899" s="6">
        <v>209.419199999998</v>
      </c>
      <c r="S899" s="61">
        <v>1.1304546399105388E-2</v>
      </c>
    </row>
    <row r="900" spans="1:19" x14ac:dyDescent="0.25">
      <c r="A900">
        <v>2023</v>
      </c>
      <c r="B900">
        <v>772049</v>
      </c>
      <c r="C900" t="s">
        <v>219</v>
      </c>
      <c r="D900" t="s">
        <v>434</v>
      </c>
      <c r="E900" t="s">
        <v>522</v>
      </c>
      <c r="F900" t="s">
        <v>434</v>
      </c>
      <c r="G900" t="s">
        <v>15</v>
      </c>
      <c r="H900" t="s">
        <v>16</v>
      </c>
      <c r="I900" s="23">
        <v>24</v>
      </c>
      <c r="J900" s="23">
        <v>33</v>
      </c>
      <c r="K900" s="23">
        <v>71</v>
      </c>
      <c r="L900" s="1">
        <v>3133.8319999999999</v>
      </c>
      <c r="M900" s="1">
        <v>130.57633333333334</v>
      </c>
      <c r="N900" s="62">
        <v>1.375</v>
      </c>
      <c r="O900" s="62">
        <v>2.1515151515151514</v>
      </c>
      <c r="P900" s="6">
        <v>770.08199999999999</v>
      </c>
      <c r="Q900" s="61">
        <v>0.24573174311832927</v>
      </c>
      <c r="R900" s="6">
        <v>-34.217999999999897</v>
      </c>
      <c r="S900" s="61">
        <v>-1.0918900566463007E-2</v>
      </c>
    </row>
    <row r="901" spans="1:19" x14ac:dyDescent="0.25">
      <c r="A901">
        <v>2023</v>
      </c>
      <c r="B901">
        <v>772168</v>
      </c>
      <c r="C901" t="s">
        <v>220</v>
      </c>
      <c r="D901" t="s">
        <v>432</v>
      </c>
      <c r="E901" t="s">
        <v>500</v>
      </c>
      <c r="F901" t="s">
        <v>432</v>
      </c>
      <c r="G901" t="s">
        <v>4</v>
      </c>
      <c r="H901" t="s">
        <v>5</v>
      </c>
      <c r="I901" s="23">
        <v>36</v>
      </c>
      <c r="J901" s="23">
        <v>91</v>
      </c>
      <c r="K901" s="23">
        <v>471</v>
      </c>
      <c r="L901" s="1">
        <v>17945.771700000001</v>
      </c>
      <c r="M901" s="1">
        <v>498.49365833333337</v>
      </c>
      <c r="N901" s="62">
        <v>2.5277777777777777</v>
      </c>
      <c r="O901" s="62">
        <v>5.1758241758241761</v>
      </c>
      <c r="P901" s="6">
        <v>1848.0217</v>
      </c>
      <c r="Q901" s="61">
        <v>0.10297811266594904</v>
      </c>
      <c r="R901" s="6">
        <v>750.02170000000206</v>
      </c>
      <c r="S901" s="61">
        <v>4.1793783657684783E-2</v>
      </c>
    </row>
    <row r="902" spans="1:19" x14ac:dyDescent="0.25">
      <c r="A902">
        <v>2023</v>
      </c>
      <c r="B902">
        <v>772869</v>
      </c>
      <c r="C902" t="s">
        <v>223</v>
      </c>
      <c r="D902" t="s">
        <v>435</v>
      </c>
      <c r="E902" t="s">
        <v>525</v>
      </c>
      <c r="F902" t="s">
        <v>435</v>
      </c>
      <c r="G902" t="s">
        <v>15</v>
      </c>
      <c r="H902" t="s">
        <v>16</v>
      </c>
      <c r="I902" s="23">
        <v>45</v>
      </c>
      <c r="J902" s="23">
        <v>70</v>
      </c>
      <c r="K902" s="23">
        <v>133</v>
      </c>
      <c r="L902" s="1">
        <v>6085.3360000000002</v>
      </c>
      <c r="M902" s="1">
        <v>135.22968888888889</v>
      </c>
      <c r="N902" s="62">
        <v>1.5555555555555556</v>
      </c>
      <c r="O902" s="62">
        <v>1.9</v>
      </c>
      <c r="P902" s="6">
        <v>1229.586</v>
      </c>
      <c r="Q902" s="61">
        <v>0.20205720768746377</v>
      </c>
      <c r="R902" s="6">
        <v>-339.41399999999999</v>
      </c>
      <c r="S902" s="61">
        <v>-5.5775720518965587E-2</v>
      </c>
    </row>
    <row r="903" spans="1:19" x14ac:dyDescent="0.25">
      <c r="A903">
        <v>2023</v>
      </c>
      <c r="B903">
        <v>775247</v>
      </c>
      <c r="C903" t="s">
        <v>93</v>
      </c>
      <c r="D903" t="s">
        <v>432</v>
      </c>
      <c r="E903" t="s">
        <v>500</v>
      </c>
      <c r="F903" t="s">
        <v>433</v>
      </c>
      <c r="G903" t="s">
        <v>4</v>
      </c>
      <c r="H903" t="s">
        <v>16</v>
      </c>
      <c r="I903" s="23">
        <v>16</v>
      </c>
      <c r="J903" s="23">
        <v>44</v>
      </c>
      <c r="K903" s="23">
        <v>118</v>
      </c>
      <c r="L903" s="1">
        <v>4582.9283999999998</v>
      </c>
      <c r="M903" s="1">
        <v>286.43302499999999</v>
      </c>
      <c r="N903" s="62">
        <v>2.75</v>
      </c>
      <c r="O903" s="62">
        <v>2.6818181818181817</v>
      </c>
      <c r="P903" s="6">
        <v>-76.821600000000302</v>
      </c>
      <c r="Q903" s="61">
        <v>-1.6762557320336994E-2</v>
      </c>
      <c r="R903" s="6">
        <v>-568.32159999999999</v>
      </c>
      <c r="S903" s="61">
        <v>-0.12400839602905427</v>
      </c>
    </row>
    <row r="904" spans="1:19" x14ac:dyDescent="0.25">
      <c r="A904">
        <v>2023</v>
      </c>
      <c r="B904">
        <v>775247</v>
      </c>
      <c r="C904" t="s">
        <v>93</v>
      </c>
      <c r="D904" t="s">
        <v>433</v>
      </c>
      <c r="E904" t="s">
        <v>503</v>
      </c>
      <c r="F904" t="s">
        <v>433</v>
      </c>
      <c r="G904" t="s">
        <v>4</v>
      </c>
      <c r="H904" t="s">
        <v>7</v>
      </c>
      <c r="I904" s="23">
        <v>148</v>
      </c>
      <c r="J904" s="23">
        <v>504</v>
      </c>
      <c r="K904" s="23">
        <v>3974</v>
      </c>
      <c r="L904" s="1">
        <v>149341.42120000001</v>
      </c>
      <c r="M904" s="1">
        <v>1009.0636567567568</v>
      </c>
      <c r="N904" s="62">
        <v>3.4054054054054053</v>
      </c>
      <c r="O904" s="62">
        <v>7.8849206349206353</v>
      </c>
      <c r="P904" s="6">
        <v>428.92119999999198</v>
      </c>
      <c r="Q904" s="61">
        <v>2.8720846269808496E-3</v>
      </c>
      <c r="R904" s="6">
        <v>-5055.4688000000097</v>
      </c>
      <c r="S904" s="61">
        <v>-3.3851752309425651E-2</v>
      </c>
    </row>
    <row r="905" spans="1:19" x14ac:dyDescent="0.25">
      <c r="A905">
        <v>2023</v>
      </c>
      <c r="B905">
        <v>776236</v>
      </c>
      <c r="C905" t="s">
        <v>224</v>
      </c>
      <c r="D905" t="s">
        <v>435</v>
      </c>
      <c r="E905" t="s">
        <v>525</v>
      </c>
      <c r="F905" t="s">
        <v>435</v>
      </c>
      <c r="G905" t="s">
        <v>15</v>
      </c>
      <c r="H905" t="s">
        <v>16</v>
      </c>
      <c r="I905" s="23">
        <v>17</v>
      </c>
      <c r="J905" s="23">
        <v>17</v>
      </c>
      <c r="K905" s="23">
        <v>45</v>
      </c>
      <c r="L905" s="1">
        <v>2271.64</v>
      </c>
      <c r="M905" s="1">
        <v>133.62588235294118</v>
      </c>
      <c r="N905" s="62">
        <v>1</v>
      </c>
      <c r="O905" s="62">
        <v>2.6470588235294117</v>
      </c>
      <c r="P905" s="6">
        <v>433.14</v>
      </c>
      <c r="Q905" s="61">
        <v>0.1906728178760719</v>
      </c>
      <c r="R905" s="6">
        <v>-148.26</v>
      </c>
      <c r="S905" s="61">
        <v>-6.5265623074078641E-2</v>
      </c>
    </row>
    <row r="906" spans="1:19" x14ac:dyDescent="0.25">
      <c r="A906">
        <v>2023</v>
      </c>
      <c r="B906">
        <v>781121</v>
      </c>
      <c r="C906" t="s">
        <v>466</v>
      </c>
      <c r="D906" t="s">
        <v>430</v>
      </c>
      <c r="E906" t="s">
        <v>517</v>
      </c>
      <c r="F906" t="s">
        <v>433</v>
      </c>
      <c r="G906" t="s">
        <v>4</v>
      </c>
      <c r="H906" t="s">
        <v>16</v>
      </c>
      <c r="I906" s="23">
        <v>17</v>
      </c>
      <c r="J906" s="23">
        <v>37</v>
      </c>
      <c r="K906" s="23">
        <v>175</v>
      </c>
      <c r="L906" s="1">
        <v>7069.5042000000003</v>
      </c>
      <c r="M906" s="1">
        <v>415.85318823529411</v>
      </c>
      <c r="N906" s="62">
        <v>2.1764705882352939</v>
      </c>
      <c r="O906" s="62">
        <v>4.7297297297297298</v>
      </c>
      <c r="P906" s="6">
        <v>728.00419999999997</v>
      </c>
      <c r="Q906" s="61">
        <v>0.10297811266594904</v>
      </c>
      <c r="R906" s="6">
        <v>160.30420000000001</v>
      </c>
      <c r="S906" s="61">
        <v>2.2675451554297118E-2</v>
      </c>
    </row>
    <row r="907" spans="1:19" x14ac:dyDescent="0.25">
      <c r="A907">
        <v>2023</v>
      </c>
      <c r="B907">
        <v>781121</v>
      </c>
      <c r="C907" t="s">
        <v>466</v>
      </c>
      <c r="D907" t="s">
        <v>432</v>
      </c>
      <c r="E907" t="s">
        <v>510</v>
      </c>
      <c r="F907" t="s">
        <v>433</v>
      </c>
      <c r="G907" t="s">
        <v>4</v>
      </c>
      <c r="H907" t="s">
        <v>5</v>
      </c>
      <c r="I907" s="23">
        <v>41</v>
      </c>
      <c r="J907" s="23">
        <v>129</v>
      </c>
      <c r="K907" s="23">
        <v>424</v>
      </c>
      <c r="L907" s="1">
        <v>16491.236400000002</v>
      </c>
      <c r="M907" s="1">
        <v>402.22527804878052</v>
      </c>
      <c r="N907" s="62">
        <v>3.1463414634146343</v>
      </c>
      <c r="O907" s="62">
        <v>3.2868217054263567</v>
      </c>
      <c r="P907" s="6">
        <v>1698.2364</v>
      </c>
      <c r="Q907" s="61">
        <v>0.10297811266594904</v>
      </c>
      <c r="R907" s="6">
        <v>424.23640000000103</v>
      </c>
      <c r="S907" s="61">
        <v>2.5724960197647823E-2</v>
      </c>
    </row>
    <row r="908" spans="1:19" x14ac:dyDescent="0.25">
      <c r="A908">
        <v>2023</v>
      </c>
      <c r="B908">
        <v>781121</v>
      </c>
      <c r="C908" t="s">
        <v>466</v>
      </c>
      <c r="D908" t="s">
        <v>433</v>
      </c>
      <c r="E908" t="s">
        <v>504</v>
      </c>
      <c r="F908" t="s">
        <v>433</v>
      </c>
      <c r="G908" t="s">
        <v>4</v>
      </c>
      <c r="H908" t="s">
        <v>10</v>
      </c>
      <c r="I908" s="23">
        <v>249</v>
      </c>
      <c r="J908" s="23">
        <v>803</v>
      </c>
      <c r="K908" s="23">
        <v>3749</v>
      </c>
      <c r="L908" s="1">
        <v>160540.6758</v>
      </c>
      <c r="M908" s="1">
        <v>644.7416698795181</v>
      </c>
      <c r="N908" s="62">
        <v>3.2248995983935744</v>
      </c>
      <c r="O908" s="62">
        <v>4.6687422166874217</v>
      </c>
      <c r="P908" s="6">
        <v>16532.175800000001</v>
      </c>
      <c r="Q908" s="61">
        <v>0.10297811266594906</v>
      </c>
      <c r="R908" s="6">
        <v>7366.0658000000103</v>
      </c>
      <c r="S908" s="61">
        <v>4.5882862790340956E-2</v>
      </c>
    </row>
    <row r="909" spans="1:19" x14ac:dyDescent="0.25">
      <c r="A909">
        <v>2023</v>
      </c>
      <c r="B909">
        <v>782190</v>
      </c>
      <c r="C909" t="s">
        <v>60</v>
      </c>
      <c r="D909" t="s">
        <v>434</v>
      </c>
      <c r="E909" t="s">
        <v>499</v>
      </c>
      <c r="F909" t="s">
        <v>434</v>
      </c>
      <c r="G909" t="s">
        <v>4</v>
      </c>
      <c r="H909" t="s">
        <v>5</v>
      </c>
      <c r="I909" s="23">
        <v>56</v>
      </c>
      <c r="J909" s="23">
        <v>145</v>
      </c>
      <c r="K909" s="23">
        <v>404</v>
      </c>
      <c r="L909" s="1">
        <v>17074.716</v>
      </c>
      <c r="M909" s="1">
        <v>304.90564285714288</v>
      </c>
      <c r="N909" s="62">
        <v>2.5892857142857144</v>
      </c>
      <c r="O909" s="62">
        <v>2.7862068965517239</v>
      </c>
      <c r="P909" s="6">
        <v>2405.7159999999999</v>
      </c>
      <c r="Q909" s="61">
        <v>0.14089347079037801</v>
      </c>
      <c r="R909" s="6">
        <v>454.21599999999802</v>
      </c>
      <c r="S909" s="61">
        <v>2.6601672320640531E-2</v>
      </c>
    </row>
    <row r="910" spans="1:19" x14ac:dyDescent="0.25">
      <c r="A910">
        <v>2023</v>
      </c>
      <c r="B910">
        <v>782190</v>
      </c>
      <c r="C910" t="s">
        <v>60</v>
      </c>
      <c r="D910" t="s">
        <v>430</v>
      </c>
      <c r="E910" t="s">
        <v>492</v>
      </c>
      <c r="F910" t="s">
        <v>434</v>
      </c>
      <c r="G910" t="s">
        <v>4</v>
      </c>
      <c r="H910" t="s">
        <v>10</v>
      </c>
      <c r="I910" s="23">
        <v>140</v>
      </c>
      <c r="J910" s="23">
        <v>1006</v>
      </c>
      <c r="K910" s="23">
        <v>4882</v>
      </c>
      <c r="L910" s="1">
        <v>207454.77299999999</v>
      </c>
      <c r="M910" s="1">
        <v>1481.8198071428571</v>
      </c>
      <c r="N910" s="62">
        <v>7.1857142857142859</v>
      </c>
      <c r="O910" s="62">
        <v>4.8528827037773361</v>
      </c>
      <c r="P910" s="6">
        <v>29229.023000000001</v>
      </c>
      <c r="Q910" s="61">
        <v>0.14089347079037803</v>
      </c>
      <c r="R910" s="6">
        <v>23828.902999999998</v>
      </c>
      <c r="S910" s="61">
        <v>0.11486312247923069</v>
      </c>
    </row>
    <row r="911" spans="1:19" x14ac:dyDescent="0.25">
      <c r="A911">
        <v>2023</v>
      </c>
      <c r="B911">
        <v>782190</v>
      </c>
      <c r="C911" t="s">
        <v>60</v>
      </c>
      <c r="D911" t="s">
        <v>432</v>
      </c>
      <c r="E911" t="s">
        <v>497</v>
      </c>
      <c r="F911" t="s">
        <v>434</v>
      </c>
      <c r="G911" t="s">
        <v>4</v>
      </c>
      <c r="H911" t="s">
        <v>5</v>
      </c>
      <c r="I911" s="23">
        <v>243</v>
      </c>
      <c r="J911" s="23">
        <v>396</v>
      </c>
      <c r="K911" s="23">
        <v>1306</v>
      </c>
      <c r="L911" s="1">
        <v>55355.765999999901</v>
      </c>
      <c r="M911" s="1">
        <v>227.80150617283911</v>
      </c>
      <c r="N911" s="62">
        <v>1.6296296296296295</v>
      </c>
      <c r="O911" s="62">
        <v>3.297979797979798</v>
      </c>
      <c r="P911" s="6">
        <v>7799.2659999999996</v>
      </c>
      <c r="Q911" s="61">
        <v>0.14089347079037826</v>
      </c>
      <c r="R911" s="6">
        <v>599.26599999999496</v>
      </c>
      <c r="S911" s="61">
        <v>1.0825719582671768E-2</v>
      </c>
    </row>
    <row r="912" spans="1:19" x14ac:dyDescent="0.25">
      <c r="A912">
        <v>2023</v>
      </c>
      <c r="B912">
        <v>782190</v>
      </c>
      <c r="C912" t="s">
        <v>60</v>
      </c>
      <c r="D912" t="s">
        <v>433</v>
      </c>
      <c r="E912" t="s">
        <v>502</v>
      </c>
      <c r="F912" t="s">
        <v>434</v>
      </c>
      <c r="G912" t="s">
        <v>4</v>
      </c>
      <c r="H912" t="s">
        <v>5</v>
      </c>
      <c r="I912" s="23">
        <v>128</v>
      </c>
      <c r="J912" s="23">
        <v>200</v>
      </c>
      <c r="K912" s="23">
        <v>562</v>
      </c>
      <c r="L912" s="1">
        <v>23990.330999999998</v>
      </c>
      <c r="M912" s="1">
        <v>187.42446093749999</v>
      </c>
      <c r="N912" s="62">
        <v>1.5625</v>
      </c>
      <c r="O912" s="62">
        <v>2.81</v>
      </c>
      <c r="P912" s="6">
        <v>3380.0810000000001</v>
      </c>
      <c r="Q912" s="61">
        <v>0.14089347079037803</v>
      </c>
      <c r="R912" s="6">
        <v>-1083.9190000000001</v>
      </c>
      <c r="S912" s="61">
        <v>-4.5181494161126837E-2</v>
      </c>
    </row>
    <row r="913" spans="1:19" x14ac:dyDescent="0.25">
      <c r="A913">
        <v>2023</v>
      </c>
      <c r="B913">
        <v>783424</v>
      </c>
      <c r="C913" t="s">
        <v>395</v>
      </c>
      <c r="D913" t="s">
        <v>430</v>
      </c>
      <c r="E913" t="s">
        <v>517</v>
      </c>
      <c r="F913" t="s">
        <v>430</v>
      </c>
      <c r="G913" t="s">
        <v>15</v>
      </c>
      <c r="H913" t="s">
        <v>7</v>
      </c>
      <c r="I913" s="23">
        <v>127</v>
      </c>
      <c r="J913" s="23">
        <v>349</v>
      </c>
      <c r="K913" s="23">
        <v>1692</v>
      </c>
      <c r="L913" s="1">
        <v>79108.617599999998</v>
      </c>
      <c r="M913" s="1">
        <v>622.90250078740155</v>
      </c>
      <c r="N913" s="62">
        <v>2.7480314960629921</v>
      </c>
      <c r="O913" s="62">
        <v>4.848137535816619</v>
      </c>
      <c r="P913" s="6">
        <v>11668.8676</v>
      </c>
      <c r="Q913" s="61">
        <v>0.14750438010434908</v>
      </c>
      <c r="R913" s="6">
        <v>7350.1675999999898</v>
      </c>
      <c r="S913" s="61">
        <v>9.291235042388088E-2</v>
      </c>
    </row>
    <row r="914" spans="1:19" x14ac:dyDescent="0.25">
      <c r="A914">
        <v>2023</v>
      </c>
      <c r="B914">
        <v>784350</v>
      </c>
      <c r="C914" t="s">
        <v>397</v>
      </c>
      <c r="D914" t="s">
        <v>434</v>
      </c>
      <c r="E914" t="s">
        <v>499</v>
      </c>
      <c r="F914" t="s">
        <v>434</v>
      </c>
      <c r="G914" t="s">
        <v>15</v>
      </c>
      <c r="H914" t="s">
        <v>16</v>
      </c>
      <c r="I914" s="23">
        <v>22</v>
      </c>
      <c r="J914" s="23">
        <v>41</v>
      </c>
      <c r="K914" s="23">
        <v>101</v>
      </c>
      <c r="L914" s="1">
        <v>4509.6270000000004</v>
      </c>
      <c r="M914" s="1">
        <v>204.98304545454548</v>
      </c>
      <c r="N914" s="62">
        <v>1.8636363636363635</v>
      </c>
      <c r="O914" s="62">
        <v>2.4634146341463414</v>
      </c>
      <c r="P914" s="6">
        <v>635.37699999999995</v>
      </c>
      <c r="Q914" s="61">
        <v>0.14089347079037798</v>
      </c>
      <c r="R914" s="6">
        <v>-113.723</v>
      </c>
      <c r="S914" s="61">
        <v>-2.5217828436808629E-2</v>
      </c>
    </row>
    <row r="915" spans="1:19" x14ac:dyDescent="0.25">
      <c r="A915">
        <v>2023</v>
      </c>
      <c r="B915">
        <v>784373</v>
      </c>
      <c r="C915" t="s">
        <v>225</v>
      </c>
      <c r="D915" t="s">
        <v>431</v>
      </c>
      <c r="E915" t="s">
        <v>515</v>
      </c>
      <c r="F915" t="s">
        <v>431</v>
      </c>
      <c r="G915" t="s">
        <v>15</v>
      </c>
      <c r="H915" t="s">
        <v>16</v>
      </c>
      <c r="I915" s="23">
        <v>9</v>
      </c>
      <c r="J915" s="23">
        <v>18</v>
      </c>
      <c r="K915" s="23">
        <v>75</v>
      </c>
      <c r="L915" s="1">
        <v>3649</v>
      </c>
      <c r="M915" s="1">
        <v>405.44444444444446</v>
      </c>
      <c r="N915" s="62">
        <v>2</v>
      </c>
      <c r="O915" s="62">
        <v>4.166666666666667</v>
      </c>
      <c r="P915" s="6">
        <v>653</v>
      </c>
      <c r="Q915" s="61">
        <v>0.17895313784598521</v>
      </c>
      <c r="R915" s="6">
        <v>354.2</v>
      </c>
      <c r="S915" s="61">
        <v>9.7067689778021368E-2</v>
      </c>
    </row>
    <row r="916" spans="1:19" x14ac:dyDescent="0.25">
      <c r="A916">
        <v>2023</v>
      </c>
      <c r="B916">
        <v>787678</v>
      </c>
      <c r="C916" t="s">
        <v>458</v>
      </c>
      <c r="D916" t="s">
        <v>435</v>
      </c>
      <c r="E916" t="s">
        <v>529</v>
      </c>
      <c r="F916" t="s">
        <v>435</v>
      </c>
      <c r="G916" t="s">
        <v>15</v>
      </c>
      <c r="H916" t="s">
        <v>16</v>
      </c>
      <c r="I916" s="23">
        <v>12</v>
      </c>
      <c r="J916" s="23">
        <v>12</v>
      </c>
      <c r="K916" s="23">
        <v>17</v>
      </c>
      <c r="L916" s="1">
        <v>539.06399999999996</v>
      </c>
      <c r="M916" s="1">
        <v>44.921999999999997</v>
      </c>
      <c r="N916" s="62">
        <v>1</v>
      </c>
      <c r="O916" s="62">
        <v>1.4166666666666667</v>
      </c>
      <c r="P916" s="6">
        <v>133.06399999999999</v>
      </c>
      <c r="Q916" s="61">
        <v>0.2468426754522654</v>
      </c>
      <c r="R916" s="6">
        <v>-277.33600000000001</v>
      </c>
      <c r="S916" s="61">
        <v>-0.51447694522357279</v>
      </c>
    </row>
    <row r="917" spans="1:19" x14ac:dyDescent="0.25">
      <c r="A917">
        <v>2023</v>
      </c>
      <c r="B917">
        <v>789083</v>
      </c>
      <c r="C917" t="s">
        <v>370</v>
      </c>
      <c r="D917" t="s">
        <v>435</v>
      </c>
      <c r="E917" t="s">
        <v>505</v>
      </c>
      <c r="F917" t="s">
        <v>435</v>
      </c>
      <c r="G917" t="s">
        <v>15</v>
      </c>
      <c r="H917" t="s">
        <v>16</v>
      </c>
      <c r="I917" s="23">
        <v>40</v>
      </c>
      <c r="J917" s="23">
        <v>58</v>
      </c>
      <c r="K917" s="23">
        <v>152</v>
      </c>
      <c r="L917" s="1">
        <v>6715.3263999999999</v>
      </c>
      <c r="M917" s="1">
        <v>167.88316</v>
      </c>
      <c r="N917" s="62">
        <v>1.45</v>
      </c>
      <c r="O917" s="62">
        <v>2.6206896551724137</v>
      </c>
      <c r="P917" s="6">
        <v>569.57639999999901</v>
      </c>
      <c r="Q917" s="61">
        <v>8.4817381326393756E-2</v>
      </c>
      <c r="R917" s="6">
        <v>-820.02360000000101</v>
      </c>
      <c r="S917" s="61">
        <v>-0.12211224758933549</v>
      </c>
    </row>
    <row r="918" spans="1:19" x14ac:dyDescent="0.25">
      <c r="A918">
        <v>2023</v>
      </c>
      <c r="B918">
        <v>790239</v>
      </c>
      <c r="C918" t="s">
        <v>226</v>
      </c>
      <c r="D918" t="s">
        <v>432</v>
      </c>
      <c r="E918" t="s">
        <v>500</v>
      </c>
      <c r="F918" t="s">
        <v>432</v>
      </c>
      <c r="G918" t="s">
        <v>15</v>
      </c>
      <c r="H918" t="s">
        <v>16</v>
      </c>
      <c r="I918" s="23">
        <v>32</v>
      </c>
      <c r="J918" s="23">
        <v>41</v>
      </c>
      <c r="K918" s="23">
        <v>148</v>
      </c>
      <c r="L918" s="1">
        <v>7909.902</v>
      </c>
      <c r="M918" s="1">
        <v>247.1844375</v>
      </c>
      <c r="N918" s="62">
        <v>1.28125</v>
      </c>
      <c r="O918" s="62">
        <v>3.6097560975609757</v>
      </c>
      <c r="P918" s="6">
        <v>1763.902</v>
      </c>
      <c r="Q918" s="61">
        <v>0.22299922299922301</v>
      </c>
      <c r="R918" s="6">
        <v>826.90200000000004</v>
      </c>
      <c r="S918" s="61">
        <v>0.10454010681801115</v>
      </c>
    </row>
    <row r="919" spans="1:19" x14ac:dyDescent="0.25">
      <c r="A919">
        <v>2023</v>
      </c>
      <c r="B919">
        <v>791348</v>
      </c>
      <c r="C919" t="s">
        <v>227</v>
      </c>
      <c r="D919" t="s">
        <v>430</v>
      </c>
      <c r="E919" t="s">
        <v>517</v>
      </c>
      <c r="F919" t="s">
        <v>430</v>
      </c>
      <c r="G919" t="s">
        <v>15</v>
      </c>
      <c r="H919" t="s">
        <v>5</v>
      </c>
      <c r="I919" s="23">
        <v>63</v>
      </c>
      <c r="J919" s="23">
        <v>207</v>
      </c>
      <c r="K919" s="23">
        <v>820</v>
      </c>
      <c r="L919" s="1">
        <v>33896.016000000003</v>
      </c>
      <c r="M919" s="1">
        <v>538.03200000000004</v>
      </c>
      <c r="N919" s="62">
        <v>3.2857142857142856</v>
      </c>
      <c r="O919" s="62">
        <v>3.9613526570048307</v>
      </c>
      <c r="P919" s="6">
        <v>6339.2659999999996</v>
      </c>
      <c r="Q919" s="61">
        <v>0.18702097615247759</v>
      </c>
      <c r="R919" s="6">
        <v>4161.866</v>
      </c>
      <c r="S919" s="61">
        <v>0.12278333831326961</v>
      </c>
    </row>
    <row r="920" spans="1:19" x14ac:dyDescent="0.25">
      <c r="A920">
        <v>2023</v>
      </c>
      <c r="B920">
        <v>791644</v>
      </c>
      <c r="C920" t="s">
        <v>228</v>
      </c>
      <c r="D920" t="s">
        <v>431</v>
      </c>
      <c r="E920" t="s">
        <v>515</v>
      </c>
      <c r="F920" t="s">
        <v>431</v>
      </c>
      <c r="G920" t="s">
        <v>15</v>
      </c>
      <c r="H920" t="s">
        <v>16</v>
      </c>
      <c r="I920" s="23">
        <v>5</v>
      </c>
      <c r="J920" s="23">
        <v>17</v>
      </c>
      <c r="K920" s="23">
        <v>35</v>
      </c>
      <c r="L920" s="1">
        <v>2028.52</v>
      </c>
      <c r="M920" s="1">
        <v>405.70400000000001</v>
      </c>
      <c r="N920" s="62">
        <v>3.4</v>
      </c>
      <c r="O920" s="62">
        <v>2.0588235294117645</v>
      </c>
      <c r="P920" s="6">
        <v>550.52</v>
      </c>
      <c r="Q920" s="61">
        <v>0.27138997890087352</v>
      </c>
      <c r="R920" s="6">
        <v>376.82</v>
      </c>
      <c r="S920" s="61">
        <v>0.18576104746317512</v>
      </c>
    </row>
    <row r="921" spans="1:19" x14ac:dyDescent="0.25">
      <c r="A921">
        <v>2023</v>
      </c>
      <c r="B921">
        <v>794144</v>
      </c>
      <c r="C921" t="s">
        <v>229</v>
      </c>
      <c r="D921" t="s">
        <v>435</v>
      </c>
      <c r="E921" t="s">
        <v>521</v>
      </c>
      <c r="F921" t="s">
        <v>435</v>
      </c>
      <c r="G921" t="s">
        <v>15</v>
      </c>
      <c r="H921" t="s">
        <v>5</v>
      </c>
      <c r="I921" s="23">
        <v>90</v>
      </c>
      <c r="J921" s="23">
        <v>293</v>
      </c>
      <c r="K921" s="23">
        <v>1188</v>
      </c>
      <c r="L921" s="1">
        <v>42671.366999999998</v>
      </c>
      <c r="M921" s="1">
        <v>474.12629999999996</v>
      </c>
      <c r="N921" s="62">
        <v>3.2555555555555555</v>
      </c>
      <c r="O921" s="62">
        <v>4.0546075085324231</v>
      </c>
      <c r="P921" s="6">
        <v>6012.1170000000002</v>
      </c>
      <c r="Q921" s="61">
        <v>0.14089347079037801</v>
      </c>
      <c r="R921" s="6">
        <v>2690.5169999999998</v>
      </c>
      <c r="S921" s="61">
        <v>6.3052046117950705E-2</v>
      </c>
    </row>
    <row r="922" spans="1:19" x14ac:dyDescent="0.25">
      <c r="A922">
        <v>2023</v>
      </c>
      <c r="B922">
        <v>794844</v>
      </c>
      <c r="C922" t="s">
        <v>230</v>
      </c>
      <c r="D922" t="s">
        <v>435</v>
      </c>
      <c r="E922" t="s">
        <v>521</v>
      </c>
      <c r="F922" t="s">
        <v>435</v>
      </c>
      <c r="G922" t="s">
        <v>15</v>
      </c>
      <c r="H922" t="s">
        <v>5</v>
      </c>
      <c r="I922" s="23">
        <v>58</v>
      </c>
      <c r="J922" s="23">
        <v>172</v>
      </c>
      <c r="K922" s="23">
        <v>746</v>
      </c>
      <c r="L922" s="1">
        <v>29921.878000000001</v>
      </c>
      <c r="M922" s="1">
        <v>515.89444827586203</v>
      </c>
      <c r="N922" s="62">
        <v>2.9655172413793105</v>
      </c>
      <c r="O922" s="62">
        <v>4.3372093023255811</v>
      </c>
      <c r="P922" s="6">
        <v>3006.8780000000002</v>
      </c>
      <c r="Q922" s="61">
        <v>0.10049095180456254</v>
      </c>
      <c r="R922" s="6">
        <v>890.01799999999798</v>
      </c>
      <c r="S922" s="61">
        <v>2.9744723910711687E-2</v>
      </c>
    </row>
    <row r="923" spans="1:19" x14ac:dyDescent="0.25">
      <c r="A923">
        <v>2023</v>
      </c>
      <c r="B923">
        <v>798176</v>
      </c>
      <c r="C923" t="s">
        <v>231</v>
      </c>
      <c r="D923" t="s">
        <v>431</v>
      </c>
      <c r="E923" t="s">
        <v>516</v>
      </c>
      <c r="F923" t="s">
        <v>431</v>
      </c>
      <c r="G923" t="s">
        <v>15</v>
      </c>
      <c r="H923" t="s">
        <v>16</v>
      </c>
      <c r="I923" s="23">
        <v>17</v>
      </c>
      <c r="J923" s="23">
        <v>59</v>
      </c>
      <c r="K923" s="23">
        <v>241</v>
      </c>
      <c r="L923" s="1">
        <v>10972.446</v>
      </c>
      <c r="M923" s="1">
        <v>645.43799999999999</v>
      </c>
      <c r="N923" s="62">
        <v>3.4705882352941178</v>
      </c>
      <c r="O923" s="62">
        <v>4.0847457627118642</v>
      </c>
      <c r="P923" s="6">
        <v>1545.9459999999999</v>
      </c>
      <c r="Q923" s="61">
        <v>0.14089347079037801</v>
      </c>
      <c r="R923" s="6">
        <v>955.695999999999</v>
      </c>
      <c r="S923" s="61">
        <v>8.7099631203470862E-2</v>
      </c>
    </row>
    <row r="924" spans="1:19" x14ac:dyDescent="0.25">
      <c r="A924">
        <v>2023</v>
      </c>
      <c r="B924">
        <v>800587</v>
      </c>
      <c r="C924" t="s">
        <v>396</v>
      </c>
      <c r="D924" t="s">
        <v>435</v>
      </c>
      <c r="E924" t="s">
        <v>525</v>
      </c>
      <c r="F924" t="s">
        <v>435</v>
      </c>
      <c r="G924" t="s">
        <v>15</v>
      </c>
      <c r="H924" t="s">
        <v>16</v>
      </c>
      <c r="I924" s="23">
        <v>20</v>
      </c>
      <c r="J924" s="23">
        <v>20</v>
      </c>
      <c r="K924" s="23">
        <v>83</v>
      </c>
      <c r="L924" s="1">
        <v>3424.136</v>
      </c>
      <c r="M924" s="1">
        <v>171.20679999999999</v>
      </c>
      <c r="N924" s="62">
        <v>1</v>
      </c>
      <c r="O924" s="62">
        <v>4.1500000000000004</v>
      </c>
      <c r="P924" s="6">
        <v>990.63599999999997</v>
      </c>
      <c r="Q924" s="61">
        <v>0.28930977040631561</v>
      </c>
      <c r="R924" s="6">
        <v>306.63600000000002</v>
      </c>
      <c r="S924" s="61">
        <v>8.9551349595927268E-2</v>
      </c>
    </row>
    <row r="925" spans="1:19" x14ac:dyDescent="0.25">
      <c r="A925">
        <v>2023</v>
      </c>
      <c r="B925">
        <v>809850</v>
      </c>
      <c r="C925" t="s">
        <v>232</v>
      </c>
      <c r="D925" t="s">
        <v>435</v>
      </c>
      <c r="E925" t="s">
        <v>525</v>
      </c>
      <c r="F925" t="s">
        <v>435</v>
      </c>
      <c r="G925" t="s">
        <v>15</v>
      </c>
      <c r="H925" t="s">
        <v>16</v>
      </c>
      <c r="I925" s="23">
        <v>7</v>
      </c>
      <c r="J925" s="23">
        <v>16</v>
      </c>
      <c r="K925" s="23">
        <v>24</v>
      </c>
      <c r="L925" s="1">
        <v>1196.6079999999999</v>
      </c>
      <c r="M925" s="1">
        <v>170.94399999999999</v>
      </c>
      <c r="N925" s="62">
        <v>2.2857142857142856</v>
      </c>
      <c r="O925" s="62">
        <v>1.5</v>
      </c>
      <c r="P925" s="6">
        <v>282.108</v>
      </c>
      <c r="Q925" s="61">
        <v>0.23575640477081886</v>
      </c>
      <c r="R925" s="6">
        <v>31.908000000000001</v>
      </c>
      <c r="S925" s="61">
        <v>2.6665374124191048E-2</v>
      </c>
    </row>
    <row r="926" spans="1:19" x14ac:dyDescent="0.25">
      <c r="A926">
        <v>2023</v>
      </c>
      <c r="B926">
        <v>809877</v>
      </c>
      <c r="C926" t="s">
        <v>233</v>
      </c>
      <c r="D926" t="s">
        <v>431</v>
      </c>
      <c r="E926" t="s">
        <v>515</v>
      </c>
      <c r="F926" t="s">
        <v>431</v>
      </c>
      <c r="G926" t="s">
        <v>15</v>
      </c>
      <c r="H926" t="s">
        <v>16</v>
      </c>
      <c r="I926" s="23">
        <v>8</v>
      </c>
      <c r="J926" s="23">
        <v>28</v>
      </c>
      <c r="K926" s="23">
        <v>72</v>
      </c>
      <c r="L926" s="1">
        <v>3811.424</v>
      </c>
      <c r="M926" s="1">
        <v>476.428</v>
      </c>
      <c r="N926" s="62">
        <v>3.5</v>
      </c>
      <c r="O926" s="62">
        <v>2.5714285714285716</v>
      </c>
      <c r="P926" s="6">
        <v>761.92399999999998</v>
      </c>
      <c r="Q926" s="61">
        <v>0.19990533721779577</v>
      </c>
      <c r="R926" s="6">
        <v>483.12400000000002</v>
      </c>
      <c r="S926" s="61">
        <v>0.12675682369634028</v>
      </c>
    </row>
    <row r="927" spans="1:19" x14ac:dyDescent="0.25">
      <c r="A927">
        <v>2023</v>
      </c>
      <c r="B927">
        <v>810749</v>
      </c>
      <c r="C927" t="s">
        <v>234</v>
      </c>
      <c r="D927" t="s">
        <v>434</v>
      </c>
      <c r="E927" t="s">
        <v>508</v>
      </c>
      <c r="F927" t="s">
        <v>434</v>
      </c>
      <c r="G927" t="s">
        <v>15</v>
      </c>
      <c r="H927" t="s">
        <v>16</v>
      </c>
      <c r="I927" s="23">
        <v>13</v>
      </c>
      <c r="J927" s="23">
        <v>42</v>
      </c>
      <c r="K927" s="23">
        <v>96</v>
      </c>
      <c r="L927" s="1">
        <v>3822.8670000000002</v>
      </c>
      <c r="M927" s="1">
        <v>294.06669230769234</v>
      </c>
      <c r="N927" s="62">
        <v>3.2307692307692308</v>
      </c>
      <c r="O927" s="62">
        <v>2.2857142857142856</v>
      </c>
      <c r="P927" s="6">
        <v>538.61699999999996</v>
      </c>
      <c r="Q927" s="61">
        <v>0.14089347079037798</v>
      </c>
      <c r="R927" s="6">
        <v>77.516999999999499</v>
      </c>
      <c r="S927" s="61">
        <v>2.0277189868232272E-2</v>
      </c>
    </row>
    <row r="928" spans="1:19" x14ac:dyDescent="0.25">
      <c r="A928">
        <v>2023</v>
      </c>
      <c r="B928">
        <v>811025</v>
      </c>
      <c r="C928" t="s">
        <v>287</v>
      </c>
      <c r="D928" t="s">
        <v>430</v>
      </c>
      <c r="E928" t="s">
        <v>520</v>
      </c>
      <c r="F928" t="s">
        <v>432</v>
      </c>
      <c r="G928" t="s">
        <v>4</v>
      </c>
      <c r="H928" t="s">
        <v>16</v>
      </c>
      <c r="I928" s="23">
        <v>9</v>
      </c>
      <c r="J928" s="23">
        <v>28</v>
      </c>
      <c r="K928" s="23">
        <v>111</v>
      </c>
      <c r="L928" s="1">
        <v>3532.1579999999999</v>
      </c>
      <c r="M928" s="1">
        <v>392.46199999999999</v>
      </c>
      <c r="N928" s="62">
        <v>3.1111111111111112</v>
      </c>
      <c r="O928" s="62">
        <v>3.9642857142857144</v>
      </c>
      <c r="P928" s="6">
        <v>497.65800000000002</v>
      </c>
      <c r="Q928" s="61">
        <v>0.14089347079037801</v>
      </c>
      <c r="R928" s="6">
        <v>187.858</v>
      </c>
      <c r="S928" s="61">
        <v>5.3185050045892628E-2</v>
      </c>
    </row>
    <row r="929" spans="1:19" x14ac:dyDescent="0.25">
      <c r="A929">
        <v>2023</v>
      </c>
      <c r="B929">
        <v>811025</v>
      </c>
      <c r="C929" t="s">
        <v>287</v>
      </c>
      <c r="D929" t="s">
        <v>432</v>
      </c>
      <c r="E929" t="s">
        <v>497</v>
      </c>
      <c r="F929" t="s">
        <v>432</v>
      </c>
      <c r="G929" t="s">
        <v>4</v>
      </c>
      <c r="H929" t="s">
        <v>10</v>
      </c>
      <c r="I929" s="23">
        <v>196</v>
      </c>
      <c r="J929" s="23">
        <v>1395</v>
      </c>
      <c r="K929" s="23">
        <v>7594</v>
      </c>
      <c r="L929" s="1">
        <v>332831.54100000003</v>
      </c>
      <c r="M929" s="1">
        <v>1698.1201071428573</v>
      </c>
      <c r="N929" s="62">
        <v>7.1173469387755102</v>
      </c>
      <c r="O929" s="62">
        <v>5.4437275985663085</v>
      </c>
      <c r="P929" s="6">
        <v>46893.790999999997</v>
      </c>
      <c r="Q929" s="61">
        <v>0.14089347079037798</v>
      </c>
      <c r="R929" s="6">
        <v>40058.790999999997</v>
      </c>
      <c r="S929" s="61">
        <v>0.12035755649732725</v>
      </c>
    </row>
    <row r="930" spans="1:19" x14ac:dyDescent="0.25">
      <c r="A930">
        <v>2023</v>
      </c>
      <c r="B930">
        <v>811025</v>
      </c>
      <c r="C930" t="s">
        <v>287</v>
      </c>
      <c r="D930" t="s">
        <v>433</v>
      </c>
      <c r="E930" t="s">
        <v>519</v>
      </c>
      <c r="F930" t="s">
        <v>432</v>
      </c>
      <c r="G930" t="s">
        <v>4</v>
      </c>
      <c r="H930" t="s">
        <v>16</v>
      </c>
      <c r="I930" s="23">
        <v>20</v>
      </c>
      <c r="J930" s="23">
        <v>42</v>
      </c>
      <c r="K930" s="23">
        <v>78</v>
      </c>
      <c r="L930" s="1">
        <v>3072.96</v>
      </c>
      <c r="M930" s="1">
        <v>153.648</v>
      </c>
      <c r="N930" s="62">
        <v>2.1</v>
      </c>
      <c r="O930" s="62">
        <v>1.8571428571428572</v>
      </c>
      <c r="P930" s="6">
        <v>432.96</v>
      </c>
      <c r="Q930" s="61">
        <v>0.14089347079037801</v>
      </c>
      <c r="R930" s="6">
        <v>-277.44</v>
      </c>
      <c r="S930" s="61">
        <v>-9.0284286160574823E-2</v>
      </c>
    </row>
    <row r="931" spans="1:19" x14ac:dyDescent="0.25">
      <c r="A931">
        <v>2023</v>
      </c>
      <c r="B931">
        <v>812659</v>
      </c>
      <c r="C931" t="s">
        <v>235</v>
      </c>
      <c r="D931" t="s">
        <v>430</v>
      </c>
      <c r="E931" t="s">
        <v>518</v>
      </c>
      <c r="F931" t="s">
        <v>430</v>
      </c>
      <c r="G931" t="s">
        <v>15</v>
      </c>
      <c r="H931" t="s">
        <v>16</v>
      </c>
      <c r="I931" s="23">
        <v>44</v>
      </c>
      <c r="J931" s="23">
        <v>89</v>
      </c>
      <c r="K931" s="23">
        <v>255</v>
      </c>
      <c r="L931" s="1">
        <v>13737.96</v>
      </c>
      <c r="M931" s="1">
        <v>312.2263636363636</v>
      </c>
      <c r="N931" s="62">
        <v>2.0227272727272729</v>
      </c>
      <c r="O931" s="62">
        <v>2.8651685393258428</v>
      </c>
      <c r="P931" s="6">
        <v>3511.46</v>
      </c>
      <c r="Q931" s="61">
        <v>0.25560272413080254</v>
      </c>
      <c r="R931" s="6">
        <v>2049.56</v>
      </c>
      <c r="S931" s="61">
        <v>0.14918954488148167</v>
      </c>
    </row>
    <row r="932" spans="1:19" x14ac:dyDescent="0.25">
      <c r="A932">
        <v>2023</v>
      </c>
      <c r="B932">
        <v>820884</v>
      </c>
      <c r="C932" t="s">
        <v>474</v>
      </c>
      <c r="D932" t="s">
        <v>435</v>
      </c>
      <c r="E932" t="s">
        <v>521</v>
      </c>
      <c r="F932" t="s">
        <v>435</v>
      </c>
      <c r="G932" t="s">
        <v>15</v>
      </c>
      <c r="H932" t="s">
        <v>5</v>
      </c>
      <c r="I932" s="23">
        <v>51</v>
      </c>
      <c r="J932" s="23">
        <v>125</v>
      </c>
      <c r="K932" s="23">
        <v>484</v>
      </c>
      <c r="L932" s="1">
        <v>20777.098399999999</v>
      </c>
      <c r="M932" s="1">
        <v>407.39408627450979</v>
      </c>
      <c r="N932" s="62">
        <v>2.4509803921568629</v>
      </c>
      <c r="O932" s="62">
        <v>3.8719999999999999</v>
      </c>
      <c r="P932" s="6">
        <v>4030.5983999999999</v>
      </c>
      <c r="Q932" s="61">
        <v>0.19399236228288741</v>
      </c>
      <c r="R932" s="6">
        <v>2198.7784000000001</v>
      </c>
      <c r="S932" s="61">
        <v>0.10582701961887038</v>
      </c>
    </row>
    <row r="933" spans="1:19" x14ac:dyDescent="0.25">
      <c r="A933">
        <v>2023</v>
      </c>
      <c r="B933">
        <v>826226</v>
      </c>
      <c r="C933" t="s">
        <v>236</v>
      </c>
      <c r="D933" t="s">
        <v>430</v>
      </c>
      <c r="E933" t="s">
        <v>512</v>
      </c>
      <c r="F933" t="s">
        <v>430</v>
      </c>
      <c r="G933" t="s">
        <v>4</v>
      </c>
      <c r="H933" t="s">
        <v>16</v>
      </c>
      <c r="I933" s="23">
        <v>26</v>
      </c>
      <c r="J933" s="23">
        <v>79</v>
      </c>
      <c r="K933" s="23">
        <v>225</v>
      </c>
      <c r="L933" s="1">
        <v>7193.55</v>
      </c>
      <c r="M933" s="1">
        <v>276.67500000000001</v>
      </c>
      <c r="N933" s="62">
        <v>3.0384615384615383</v>
      </c>
      <c r="O933" s="62">
        <v>2.8481012658227849</v>
      </c>
      <c r="P933" s="6">
        <v>556.54999999999905</v>
      </c>
      <c r="Q933" s="61">
        <v>7.7367919872663574E-2</v>
      </c>
      <c r="R933" s="6">
        <v>-336.35000000000099</v>
      </c>
      <c r="S933" s="61">
        <v>-4.6757164404223367E-2</v>
      </c>
    </row>
    <row r="934" spans="1:19" x14ac:dyDescent="0.25">
      <c r="A934">
        <v>2023</v>
      </c>
      <c r="B934">
        <v>826226</v>
      </c>
      <c r="C934" t="s">
        <v>236</v>
      </c>
      <c r="D934" t="s">
        <v>433</v>
      </c>
      <c r="E934" t="s">
        <v>504</v>
      </c>
      <c r="F934" t="s">
        <v>430</v>
      </c>
      <c r="G934" t="s">
        <v>4</v>
      </c>
      <c r="H934" t="s">
        <v>16</v>
      </c>
      <c r="I934" s="23">
        <v>44</v>
      </c>
      <c r="J934" s="23">
        <v>77</v>
      </c>
      <c r="K934" s="23">
        <v>252</v>
      </c>
      <c r="L934" s="1">
        <v>8957.2864000000009</v>
      </c>
      <c r="M934" s="1">
        <v>203.57469090909092</v>
      </c>
      <c r="N934" s="62">
        <v>1.75</v>
      </c>
      <c r="O934" s="62">
        <v>3.2727272727272729</v>
      </c>
      <c r="P934" s="6">
        <v>1085.0364</v>
      </c>
      <c r="Q934" s="61">
        <v>0.12113449894825289</v>
      </c>
      <c r="R934" s="6">
        <v>-458.73360000000099</v>
      </c>
      <c r="S934" s="61">
        <v>-5.1213456789770719E-2</v>
      </c>
    </row>
    <row r="935" spans="1:19" x14ac:dyDescent="0.25">
      <c r="A935">
        <v>2023</v>
      </c>
      <c r="B935">
        <v>827265</v>
      </c>
      <c r="C935" t="s">
        <v>475</v>
      </c>
      <c r="D935" t="s">
        <v>435</v>
      </c>
      <c r="E935" t="s">
        <v>529</v>
      </c>
      <c r="F935" t="s">
        <v>435</v>
      </c>
      <c r="G935" t="s">
        <v>15</v>
      </c>
      <c r="H935" t="s">
        <v>16</v>
      </c>
      <c r="I935" s="23">
        <v>24</v>
      </c>
      <c r="J935" s="23">
        <v>55</v>
      </c>
      <c r="K935" s="23">
        <v>138</v>
      </c>
      <c r="L935" s="1">
        <v>5626.8959999999997</v>
      </c>
      <c r="M935" s="1">
        <v>234.45399999999998</v>
      </c>
      <c r="N935" s="62">
        <v>2.2916666666666665</v>
      </c>
      <c r="O935" s="62">
        <v>2.5090909090909093</v>
      </c>
      <c r="P935" s="6">
        <v>1515.396</v>
      </c>
      <c r="Q935" s="61">
        <v>0.26931295691265666</v>
      </c>
      <c r="R935" s="6">
        <v>657.98599999999999</v>
      </c>
      <c r="S935" s="61">
        <v>0.11693587370372582</v>
      </c>
    </row>
    <row r="936" spans="1:19" x14ac:dyDescent="0.25">
      <c r="A936">
        <v>2023</v>
      </c>
      <c r="B936">
        <v>828176</v>
      </c>
      <c r="C936" t="s">
        <v>238</v>
      </c>
      <c r="D936" t="s">
        <v>430</v>
      </c>
      <c r="E936" t="s">
        <v>518</v>
      </c>
      <c r="F936" t="s">
        <v>430</v>
      </c>
      <c r="G936" t="s">
        <v>15</v>
      </c>
      <c r="H936" t="s">
        <v>16</v>
      </c>
      <c r="I936" s="23">
        <v>12</v>
      </c>
      <c r="J936" s="23">
        <v>21</v>
      </c>
      <c r="K936" s="23">
        <v>47</v>
      </c>
      <c r="L936" s="1">
        <v>2109.2240000000002</v>
      </c>
      <c r="M936" s="1">
        <v>175.76866666666669</v>
      </c>
      <c r="N936" s="62">
        <v>1.75</v>
      </c>
      <c r="O936" s="62">
        <v>2.2380952380952381</v>
      </c>
      <c r="P936" s="6">
        <v>434.97399999999999</v>
      </c>
      <c r="Q936" s="61">
        <v>0.20622465892669528</v>
      </c>
      <c r="R936" s="6">
        <v>39.874000000000002</v>
      </c>
      <c r="S936" s="61">
        <v>1.8904582917698642E-2</v>
      </c>
    </row>
    <row r="937" spans="1:19" x14ac:dyDescent="0.25">
      <c r="A937">
        <v>2023</v>
      </c>
      <c r="B937">
        <v>832569</v>
      </c>
      <c r="C937" t="s">
        <v>239</v>
      </c>
      <c r="D937" t="s">
        <v>430</v>
      </c>
      <c r="E937" t="s">
        <v>520</v>
      </c>
      <c r="F937" t="s">
        <v>430</v>
      </c>
      <c r="G937" t="s">
        <v>15</v>
      </c>
      <c r="H937" t="s">
        <v>5</v>
      </c>
      <c r="I937" s="23">
        <v>95</v>
      </c>
      <c r="J937" s="23">
        <v>376</v>
      </c>
      <c r="K937" s="23">
        <v>1408</v>
      </c>
      <c r="L937" s="1">
        <v>59240.944000000003</v>
      </c>
      <c r="M937" s="1">
        <v>623.58888421052632</v>
      </c>
      <c r="N937" s="62">
        <v>3.9578947368421051</v>
      </c>
      <c r="O937" s="62">
        <v>3.7446808510638299</v>
      </c>
      <c r="P937" s="6">
        <v>7327.9439999999904</v>
      </c>
      <c r="Q937" s="61">
        <v>0.123697286120221</v>
      </c>
      <c r="R937" s="6">
        <v>3973.7439999999901</v>
      </c>
      <c r="S937" s="61">
        <v>6.7077661692899249E-2</v>
      </c>
    </row>
    <row r="938" spans="1:19" x14ac:dyDescent="0.25">
      <c r="A938">
        <v>2023</v>
      </c>
      <c r="B938">
        <v>833196</v>
      </c>
      <c r="C938" t="s">
        <v>336</v>
      </c>
      <c r="D938" t="s">
        <v>435</v>
      </c>
      <c r="E938" t="s">
        <v>525</v>
      </c>
      <c r="F938" t="s">
        <v>435</v>
      </c>
      <c r="G938" t="s">
        <v>15</v>
      </c>
      <c r="H938" t="s">
        <v>16</v>
      </c>
      <c r="I938" s="23">
        <v>21</v>
      </c>
      <c r="J938" s="23">
        <v>54</v>
      </c>
      <c r="K938" s="23">
        <v>117</v>
      </c>
      <c r="L938" s="1">
        <v>6523.8639999999996</v>
      </c>
      <c r="M938" s="1">
        <v>310.66019047619045</v>
      </c>
      <c r="N938" s="62">
        <v>2.5714285714285716</v>
      </c>
      <c r="O938" s="62">
        <v>2.1666666666666665</v>
      </c>
      <c r="P938" s="6">
        <v>1539.114</v>
      </c>
      <c r="Q938" s="61">
        <v>0.23592061391837724</v>
      </c>
      <c r="R938" s="6">
        <v>781.904</v>
      </c>
      <c r="S938" s="61">
        <v>0.11985289699478714</v>
      </c>
    </row>
    <row r="939" spans="1:19" x14ac:dyDescent="0.25">
      <c r="A939">
        <v>2023</v>
      </c>
      <c r="B939">
        <v>833290</v>
      </c>
      <c r="C939" t="s">
        <v>241</v>
      </c>
      <c r="D939" t="s">
        <v>432</v>
      </c>
      <c r="E939" t="s">
        <v>498</v>
      </c>
      <c r="F939" t="s">
        <v>432</v>
      </c>
      <c r="G939" t="s">
        <v>15</v>
      </c>
      <c r="H939" t="s">
        <v>16</v>
      </c>
      <c r="I939" s="23">
        <v>35</v>
      </c>
      <c r="J939" s="23">
        <v>123</v>
      </c>
      <c r="K939" s="23">
        <v>267</v>
      </c>
      <c r="L939" s="1">
        <v>9893.25</v>
      </c>
      <c r="M939" s="1">
        <v>282.66428571428571</v>
      </c>
      <c r="N939" s="62">
        <v>3.5142857142857142</v>
      </c>
      <c r="O939" s="62">
        <v>2.1707317073170733</v>
      </c>
      <c r="P939" s="6">
        <v>0</v>
      </c>
      <c r="Q939" s="61">
        <v>0</v>
      </c>
      <c r="R939" s="6">
        <v>-1103</v>
      </c>
      <c r="S939" s="61">
        <v>-0.11149015743057135</v>
      </c>
    </row>
    <row r="940" spans="1:19" x14ac:dyDescent="0.25">
      <c r="A940">
        <v>2023</v>
      </c>
      <c r="B940">
        <v>836042</v>
      </c>
      <c r="C940" t="s">
        <v>242</v>
      </c>
      <c r="D940" t="s">
        <v>434</v>
      </c>
      <c r="E940" t="s">
        <v>522</v>
      </c>
      <c r="F940" t="s">
        <v>434</v>
      </c>
      <c r="G940" t="s">
        <v>15</v>
      </c>
      <c r="H940" t="s">
        <v>16</v>
      </c>
      <c r="I940" s="23">
        <v>2</v>
      </c>
      <c r="J940" s="23">
        <v>3</v>
      </c>
      <c r="K940" s="23">
        <v>12</v>
      </c>
      <c r="L940" s="1">
        <v>806.30399999999997</v>
      </c>
      <c r="M940" s="1">
        <v>403.15199999999999</v>
      </c>
      <c r="N940" s="62">
        <v>1.5</v>
      </c>
      <c r="O940" s="62">
        <v>4</v>
      </c>
      <c r="P940" s="6">
        <v>178.304</v>
      </c>
      <c r="Q940" s="61">
        <v>0.22113743699646785</v>
      </c>
      <c r="R940" s="6">
        <v>111.004</v>
      </c>
      <c r="S940" s="61">
        <v>0.13767015914593009</v>
      </c>
    </row>
    <row r="941" spans="1:19" x14ac:dyDescent="0.25">
      <c r="A941">
        <v>2023</v>
      </c>
      <c r="B941">
        <v>852031</v>
      </c>
      <c r="C941" t="s">
        <v>243</v>
      </c>
      <c r="D941" t="s">
        <v>434</v>
      </c>
      <c r="E941" t="s">
        <v>508</v>
      </c>
      <c r="F941" t="s">
        <v>434</v>
      </c>
      <c r="G941" t="s">
        <v>15</v>
      </c>
      <c r="H941" t="s">
        <v>16</v>
      </c>
      <c r="I941" s="23">
        <v>19</v>
      </c>
      <c r="J941" s="23">
        <v>68</v>
      </c>
      <c r="K941" s="23">
        <v>196</v>
      </c>
      <c r="L941" s="1">
        <v>9468.7487999999994</v>
      </c>
      <c r="M941" s="1">
        <v>498.35519999999997</v>
      </c>
      <c r="N941" s="62">
        <v>3.5789473684210527</v>
      </c>
      <c r="O941" s="62">
        <v>2.8823529411764706</v>
      </c>
      <c r="P941" s="6">
        <v>1109.7488000000001</v>
      </c>
      <c r="Q941" s="61">
        <v>0.11720120825256237</v>
      </c>
      <c r="R941" s="6">
        <v>429.14879999999903</v>
      </c>
      <c r="S941" s="61">
        <v>4.532265128841511E-2</v>
      </c>
    </row>
    <row r="942" spans="1:19" x14ac:dyDescent="0.25">
      <c r="A942">
        <v>2023</v>
      </c>
      <c r="B942">
        <v>852968</v>
      </c>
      <c r="C942" t="s">
        <v>244</v>
      </c>
      <c r="D942" t="s">
        <v>435</v>
      </c>
      <c r="E942" t="s">
        <v>525</v>
      </c>
      <c r="F942" t="s">
        <v>435</v>
      </c>
      <c r="G942" t="s">
        <v>15</v>
      </c>
      <c r="H942" t="s">
        <v>16</v>
      </c>
      <c r="I942" s="23">
        <v>21</v>
      </c>
      <c r="J942" s="23">
        <v>53</v>
      </c>
      <c r="K942" s="23">
        <v>125</v>
      </c>
      <c r="L942" s="1">
        <v>5308.6</v>
      </c>
      <c r="M942" s="1">
        <v>252.7904761904762</v>
      </c>
      <c r="N942" s="62">
        <v>2.5238095238095237</v>
      </c>
      <c r="O942" s="62">
        <v>2.358490566037736</v>
      </c>
      <c r="P942" s="6">
        <v>1005.85</v>
      </c>
      <c r="Q942" s="61">
        <v>0.1894755679463512</v>
      </c>
      <c r="R942" s="6">
        <v>249.84</v>
      </c>
      <c r="S942" s="61">
        <v>4.7063255848999737E-2</v>
      </c>
    </row>
    <row r="943" spans="1:19" x14ac:dyDescent="0.25">
      <c r="A943">
        <v>2023</v>
      </c>
      <c r="B943">
        <v>857703</v>
      </c>
      <c r="C943" t="s">
        <v>41</v>
      </c>
      <c r="D943" t="s">
        <v>430</v>
      </c>
      <c r="E943" t="s">
        <v>506</v>
      </c>
      <c r="F943" t="s">
        <v>430</v>
      </c>
      <c r="G943" t="s">
        <v>15</v>
      </c>
      <c r="H943" t="s">
        <v>10</v>
      </c>
      <c r="I943" s="23">
        <v>251</v>
      </c>
      <c r="J943" s="23">
        <v>881</v>
      </c>
      <c r="K943" s="23">
        <v>4869</v>
      </c>
      <c r="L943" s="1">
        <v>199112.07449999999</v>
      </c>
      <c r="M943" s="1">
        <v>793.27519721115539</v>
      </c>
      <c r="N943" s="62">
        <v>3.5099601593625498</v>
      </c>
      <c r="O943" s="62">
        <v>5.5266742338251991</v>
      </c>
      <c r="P943" s="6">
        <v>15089.824500000001</v>
      </c>
      <c r="Q943" s="61">
        <v>7.5785582255083181E-2</v>
      </c>
      <c r="R943" s="6">
        <v>6352.9245000000201</v>
      </c>
      <c r="S943" s="61">
        <v>3.1906274473575538E-2</v>
      </c>
    </row>
    <row r="944" spans="1:19" x14ac:dyDescent="0.25">
      <c r="A944">
        <v>2023</v>
      </c>
      <c r="B944">
        <v>858490</v>
      </c>
      <c r="C944" t="s">
        <v>468</v>
      </c>
      <c r="D944" t="s">
        <v>431</v>
      </c>
      <c r="E944" t="s">
        <v>528</v>
      </c>
      <c r="F944" t="s">
        <v>434</v>
      </c>
      <c r="G944" t="s">
        <v>4</v>
      </c>
      <c r="H944" t="s">
        <v>5</v>
      </c>
      <c r="I944" s="23">
        <v>86</v>
      </c>
      <c r="J944" s="23">
        <v>267</v>
      </c>
      <c r="K944" s="23">
        <v>1267</v>
      </c>
      <c r="L944" s="1">
        <v>42435.798000000003</v>
      </c>
      <c r="M944" s="1">
        <v>493.439511627907</v>
      </c>
      <c r="N944" s="62">
        <v>3.1046511627906979</v>
      </c>
      <c r="O944" s="62">
        <v>4.7453183520599254</v>
      </c>
      <c r="P944" s="6">
        <v>-1449.95200000001</v>
      </c>
      <c r="Q944" s="61">
        <v>-3.4168133235058053E-2</v>
      </c>
      <c r="R944" s="6">
        <v>-4407.4520000000102</v>
      </c>
      <c r="S944" s="61">
        <v>-0.10386165001539525</v>
      </c>
    </row>
    <row r="945" spans="1:19" x14ac:dyDescent="0.25">
      <c r="A945">
        <v>2023</v>
      </c>
      <c r="B945">
        <v>858490</v>
      </c>
      <c r="C945" t="s">
        <v>468</v>
      </c>
      <c r="D945" t="s">
        <v>434</v>
      </c>
      <c r="E945" t="s">
        <v>508</v>
      </c>
      <c r="F945" t="s">
        <v>434</v>
      </c>
      <c r="G945" t="s">
        <v>4</v>
      </c>
      <c r="H945" t="s">
        <v>7</v>
      </c>
      <c r="I945" s="23">
        <v>184</v>
      </c>
      <c r="J945" s="23">
        <v>642</v>
      </c>
      <c r="K945" s="23">
        <v>3034</v>
      </c>
      <c r="L945" s="1">
        <v>117534.39599999999</v>
      </c>
      <c r="M945" s="1">
        <v>638.77389130434779</v>
      </c>
      <c r="N945" s="62">
        <v>3.4891304347826089</v>
      </c>
      <c r="O945" s="62">
        <v>4.7258566978193146</v>
      </c>
      <c r="P945" s="6">
        <v>-2799.1040000000098</v>
      </c>
      <c r="Q945" s="61">
        <v>-2.3815190235886439E-2</v>
      </c>
      <c r="R945" s="6">
        <v>-9383.9540000000106</v>
      </c>
      <c r="S945" s="61">
        <v>-7.9840066562302414E-2</v>
      </c>
    </row>
    <row r="946" spans="1:19" x14ac:dyDescent="0.25">
      <c r="A946">
        <v>2023</v>
      </c>
      <c r="B946">
        <v>858490</v>
      </c>
      <c r="C946" t="s">
        <v>468</v>
      </c>
      <c r="D946" t="s">
        <v>433</v>
      </c>
      <c r="E946" t="s">
        <v>530</v>
      </c>
      <c r="F946" t="s">
        <v>434</v>
      </c>
      <c r="G946" t="s">
        <v>4</v>
      </c>
      <c r="H946" t="s">
        <v>5</v>
      </c>
      <c r="I946" s="23">
        <v>189</v>
      </c>
      <c r="J946" s="23">
        <v>511</v>
      </c>
      <c r="K946" s="23">
        <v>2045</v>
      </c>
      <c r="L946" s="1">
        <v>72597.33</v>
      </c>
      <c r="M946" s="1">
        <v>384.11285714285714</v>
      </c>
      <c r="N946" s="62">
        <v>2.7037037037037037</v>
      </c>
      <c r="O946" s="62">
        <v>4.0019569471624266</v>
      </c>
      <c r="P946" s="6">
        <v>-3076.4200000000101</v>
      </c>
      <c r="Q946" s="61">
        <v>-4.2376489603681157E-2</v>
      </c>
      <c r="R946" s="6">
        <v>-9921.5800000000108</v>
      </c>
      <c r="S946" s="61">
        <v>-0.13666590768558584</v>
      </c>
    </row>
    <row r="947" spans="1:19" x14ac:dyDescent="0.25">
      <c r="A947">
        <v>2023</v>
      </c>
      <c r="B947">
        <v>861673</v>
      </c>
      <c r="C947" t="s">
        <v>245</v>
      </c>
      <c r="D947" t="s">
        <v>431</v>
      </c>
      <c r="E947" t="s">
        <v>535</v>
      </c>
      <c r="F947" t="s">
        <v>431</v>
      </c>
      <c r="G947" t="s">
        <v>15</v>
      </c>
      <c r="H947" t="s">
        <v>16</v>
      </c>
      <c r="I947" s="23">
        <v>29</v>
      </c>
      <c r="J947" s="23">
        <v>49</v>
      </c>
      <c r="K947" s="23">
        <v>130</v>
      </c>
      <c r="L947" s="1">
        <v>5536.09</v>
      </c>
      <c r="M947" s="1">
        <v>190.89965517241379</v>
      </c>
      <c r="N947" s="62">
        <v>1.6896551724137931</v>
      </c>
      <c r="O947" s="62">
        <v>2.6530612244897958</v>
      </c>
      <c r="P947" s="6">
        <v>559.59</v>
      </c>
      <c r="Q947" s="61">
        <v>0.10108036538423328</v>
      </c>
      <c r="R947" s="6">
        <v>-393.31</v>
      </c>
      <c r="S947" s="61">
        <v>-7.1044726512755396E-2</v>
      </c>
    </row>
    <row r="948" spans="1:19" x14ac:dyDescent="0.25">
      <c r="A948">
        <v>2023</v>
      </c>
      <c r="B948">
        <v>864241</v>
      </c>
      <c r="C948" t="s">
        <v>136</v>
      </c>
      <c r="D948" t="s">
        <v>434</v>
      </c>
      <c r="E948" t="s">
        <v>513</v>
      </c>
      <c r="F948" t="s">
        <v>434</v>
      </c>
      <c r="G948" t="s">
        <v>4</v>
      </c>
      <c r="H948" t="s">
        <v>7</v>
      </c>
      <c r="I948" s="23">
        <v>60</v>
      </c>
      <c r="J948" s="23">
        <v>433</v>
      </c>
      <c r="K948" s="23">
        <v>2381</v>
      </c>
      <c r="L948" s="1">
        <v>98124.145499999999</v>
      </c>
      <c r="M948" s="1">
        <v>1635.402425</v>
      </c>
      <c r="N948" s="62">
        <v>7.2166666666666668</v>
      </c>
      <c r="O948" s="62">
        <v>5.4988452655889146</v>
      </c>
      <c r="P948" s="6">
        <v>7436.3955000000096</v>
      </c>
      <c r="Q948" s="61">
        <v>7.5785582255083278E-2</v>
      </c>
      <c r="R948" s="6">
        <v>5069.3355000000101</v>
      </c>
      <c r="S948" s="61">
        <v>5.1662467725642619E-2</v>
      </c>
    </row>
    <row r="949" spans="1:19" x14ac:dyDescent="0.25">
      <c r="A949">
        <v>2023</v>
      </c>
      <c r="B949">
        <v>864241</v>
      </c>
      <c r="C949" t="s">
        <v>136</v>
      </c>
      <c r="D949" t="s">
        <v>430</v>
      </c>
      <c r="E949" t="s">
        <v>514</v>
      </c>
      <c r="F949" t="s">
        <v>434</v>
      </c>
      <c r="G949" t="s">
        <v>4</v>
      </c>
      <c r="H949" t="s">
        <v>16</v>
      </c>
      <c r="I949" s="23">
        <v>8</v>
      </c>
      <c r="J949" s="23">
        <v>8</v>
      </c>
      <c r="K949" s="23">
        <v>30</v>
      </c>
      <c r="L949" s="1">
        <v>1497.7584999999999</v>
      </c>
      <c r="M949" s="1">
        <v>187.21981249999999</v>
      </c>
      <c r="N949" s="62">
        <v>1</v>
      </c>
      <c r="O949" s="62">
        <v>3.75</v>
      </c>
      <c r="P949" s="6">
        <v>113.5085</v>
      </c>
      <c r="Q949" s="61">
        <v>7.5785582255083181E-2</v>
      </c>
      <c r="R949" s="6">
        <v>-143.29150000000001</v>
      </c>
      <c r="S949" s="61">
        <v>-9.5670630478812191E-2</v>
      </c>
    </row>
    <row r="950" spans="1:19" x14ac:dyDescent="0.25">
      <c r="A950">
        <v>2023</v>
      </c>
      <c r="B950">
        <v>865220</v>
      </c>
      <c r="C950" t="s">
        <v>246</v>
      </c>
      <c r="D950" t="s">
        <v>433</v>
      </c>
      <c r="E950" t="s">
        <v>519</v>
      </c>
      <c r="F950" t="s">
        <v>433</v>
      </c>
      <c r="G950" t="s">
        <v>15</v>
      </c>
      <c r="H950" t="s">
        <v>16</v>
      </c>
      <c r="I950" s="23">
        <v>50</v>
      </c>
      <c r="J950" s="23">
        <v>101</v>
      </c>
      <c r="K950" s="23">
        <v>227</v>
      </c>
      <c r="L950" s="1">
        <v>11945.384</v>
      </c>
      <c r="M950" s="1">
        <v>238.90768</v>
      </c>
      <c r="N950" s="62">
        <v>2.02</v>
      </c>
      <c r="O950" s="62">
        <v>2.2475247524752477</v>
      </c>
      <c r="P950" s="6">
        <v>2833.384</v>
      </c>
      <c r="Q950" s="61">
        <v>0.23719488632596492</v>
      </c>
      <c r="R950" s="6">
        <v>1063.444</v>
      </c>
      <c r="S950" s="61">
        <v>8.9025518141568324E-2</v>
      </c>
    </row>
    <row r="951" spans="1:19" x14ac:dyDescent="0.25">
      <c r="A951">
        <v>2023</v>
      </c>
      <c r="B951">
        <v>866033</v>
      </c>
      <c r="C951" t="s">
        <v>359</v>
      </c>
      <c r="D951" t="s">
        <v>431</v>
      </c>
      <c r="E951" t="s">
        <v>509</v>
      </c>
      <c r="F951" t="s">
        <v>432</v>
      </c>
      <c r="G951" t="s">
        <v>4</v>
      </c>
      <c r="H951" t="s">
        <v>7</v>
      </c>
      <c r="I951" s="23">
        <v>127</v>
      </c>
      <c r="J951" s="23">
        <v>495</v>
      </c>
      <c r="K951" s="23">
        <v>2517</v>
      </c>
      <c r="L951" s="1">
        <v>104832.9359</v>
      </c>
      <c r="M951" s="1">
        <v>825.4561881889764</v>
      </c>
      <c r="N951" s="62">
        <v>3.8976377952755907</v>
      </c>
      <c r="O951" s="62">
        <v>5.084848484848485</v>
      </c>
      <c r="P951" s="6">
        <v>4523.9358999999904</v>
      </c>
      <c r="Q951" s="61">
        <v>4.3153765189933885E-2</v>
      </c>
      <c r="R951" s="6">
        <v>50.685899999994298</v>
      </c>
      <c r="S951" s="61">
        <v>4.8349213503229093E-4</v>
      </c>
    </row>
    <row r="952" spans="1:19" x14ac:dyDescent="0.25">
      <c r="A952">
        <v>2023</v>
      </c>
      <c r="B952">
        <v>866033</v>
      </c>
      <c r="C952" t="s">
        <v>359</v>
      </c>
      <c r="D952" t="s">
        <v>434</v>
      </c>
      <c r="E952" t="s">
        <v>508</v>
      </c>
      <c r="F952" t="s">
        <v>432</v>
      </c>
      <c r="G952" t="s">
        <v>4</v>
      </c>
      <c r="H952" t="s">
        <v>7</v>
      </c>
      <c r="I952" s="23">
        <v>151</v>
      </c>
      <c r="J952" s="23">
        <v>675</v>
      </c>
      <c r="K952" s="23">
        <v>3264</v>
      </c>
      <c r="L952" s="1">
        <v>120653.920975</v>
      </c>
      <c r="M952" s="1">
        <v>799.03258923841065</v>
      </c>
      <c r="N952" s="62">
        <v>4.4701986754966887</v>
      </c>
      <c r="O952" s="62">
        <v>4.8355555555555556</v>
      </c>
      <c r="P952" s="6">
        <v>5206.67097499999</v>
      </c>
      <c r="Q952" s="61">
        <v>4.3153765189933892E-2</v>
      </c>
      <c r="R952" s="6">
        <v>-347.47902500000703</v>
      </c>
      <c r="S952" s="61">
        <v>-2.8799646310044588E-3</v>
      </c>
    </row>
    <row r="953" spans="1:19" x14ac:dyDescent="0.25">
      <c r="A953">
        <v>2023</v>
      </c>
      <c r="B953">
        <v>866033</v>
      </c>
      <c r="C953" t="s">
        <v>359</v>
      </c>
      <c r="D953" t="s">
        <v>430</v>
      </c>
      <c r="E953" t="s">
        <v>511</v>
      </c>
      <c r="F953" t="s">
        <v>432</v>
      </c>
      <c r="G953" t="s">
        <v>4</v>
      </c>
      <c r="H953" t="s">
        <v>10</v>
      </c>
      <c r="I953" s="23">
        <v>99</v>
      </c>
      <c r="J953" s="23">
        <v>679</v>
      </c>
      <c r="K953" s="23">
        <v>6428</v>
      </c>
      <c r="L953" s="1">
        <v>258490.8536</v>
      </c>
      <c r="M953" s="1">
        <v>2611.0187232323233</v>
      </c>
      <c r="N953" s="62">
        <v>6.858585858585859</v>
      </c>
      <c r="O953" s="62">
        <v>9.4668630338733433</v>
      </c>
      <c r="P953" s="6">
        <v>11154.8536</v>
      </c>
      <c r="Q953" s="61">
        <v>4.3153765189933982E-2</v>
      </c>
      <c r="R953" s="6">
        <v>7369.75359999997</v>
      </c>
      <c r="S953" s="61">
        <v>2.851069388862883E-2</v>
      </c>
    </row>
    <row r="954" spans="1:19" x14ac:dyDescent="0.25">
      <c r="A954">
        <v>2023</v>
      </c>
      <c r="B954">
        <v>866033</v>
      </c>
      <c r="C954" t="s">
        <v>359</v>
      </c>
      <c r="D954" t="s">
        <v>432</v>
      </c>
      <c r="E954" t="s">
        <v>493</v>
      </c>
      <c r="F954" t="s">
        <v>432</v>
      </c>
      <c r="G954" t="s">
        <v>4</v>
      </c>
      <c r="H954" t="s">
        <v>10</v>
      </c>
      <c r="I954" s="23">
        <v>57</v>
      </c>
      <c r="J954" s="23">
        <v>379</v>
      </c>
      <c r="K954" s="23">
        <v>3792</v>
      </c>
      <c r="L954" s="1">
        <v>152868.08337499999</v>
      </c>
      <c r="M954" s="1">
        <v>2681.8961995614031</v>
      </c>
      <c r="N954" s="62">
        <v>6.6491228070175437</v>
      </c>
      <c r="O954" s="62">
        <v>10.005277044854882</v>
      </c>
      <c r="P954" s="6">
        <v>6596.8333749999902</v>
      </c>
      <c r="Q954" s="61">
        <v>4.3153765189933919E-2</v>
      </c>
      <c r="R954" s="6">
        <v>4633.3333749999902</v>
      </c>
      <c r="S954" s="61">
        <v>3.0309357406110609E-2</v>
      </c>
    </row>
    <row r="955" spans="1:19" x14ac:dyDescent="0.25">
      <c r="A955">
        <v>2023</v>
      </c>
      <c r="B955">
        <v>867297</v>
      </c>
      <c r="C955" t="s">
        <v>247</v>
      </c>
      <c r="D955" t="s">
        <v>431</v>
      </c>
      <c r="E955" t="s">
        <v>524</v>
      </c>
      <c r="F955" t="s">
        <v>431</v>
      </c>
      <c r="G955" t="s">
        <v>15</v>
      </c>
      <c r="H955" t="s">
        <v>5</v>
      </c>
      <c r="I955" s="23">
        <v>46</v>
      </c>
      <c r="J955" s="23">
        <v>104</v>
      </c>
      <c r="K955" s="23">
        <v>389</v>
      </c>
      <c r="L955" s="1">
        <v>19911.288</v>
      </c>
      <c r="M955" s="1">
        <v>432.85408695652177</v>
      </c>
      <c r="N955" s="62">
        <v>2.2608695652173911</v>
      </c>
      <c r="O955" s="62">
        <v>3.7403846153846154</v>
      </c>
      <c r="P955" s="6">
        <v>4360.0379999999996</v>
      </c>
      <c r="Q955" s="61">
        <v>0.21897317742578981</v>
      </c>
      <c r="R955" s="6">
        <v>2821.288</v>
      </c>
      <c r="S955" s="61">
        <v>0.14169289299617382</v>
      </c>
    </row>
    <row r="956" spans="1:19" x14ac:dyDescent="0.25">
      <c r="A956">
        <v>2023</v>
      </c>
      <c r="B956">
        <v>868970</v>
      </c>
      <c r="C956" t="s">
        <v>398</v>
      </c>
      <c r="D956" t="s">
        <v>432</v>
      </c>
      <c r="E956" t="s">
        <v>498</v>
      </c>
      <c r="F956" t="s">
        <v>432</v>
      </c>
      <c r="G956" t="s">
        <v>15</v>
      </c>
      <c r="H956" t="s">
        <v>16</v>
      </c>
      <c r="I956" s="23">
        <v>34</v>
      </c>
      <c r="J956" s="23">
        <v>84</v>
      </c>
      <c r="K956" s="23">
        <v>222</v>
      </c>
      <c r="L956" s="1">
        <v>8530.4015999999992</v>
      </c>
      <c r="M956" s="1">
        <v>250.89416470588233</v>
      </c>
      <c r="N956" s="62">
        <v>2.4705882352941178</v>
      </c>
      <c r="O956" s="62">
        <v>2.6428571428571428</v>
      </c>
      <c r="P956" s="6">
        <v>1427.4015999999999</v>
      </c>
      <c r="Q956" s="61">
        <v>0.1673311136957491</v>
      </c>
      <c r="R956" s="6">
        <v>392.40159999999997</v>
      </c>
      <c r="S956" s="61">
        <v>4.6000366500915969E-2</v>
      </c>
    </row>
    <row r="957" spans="1:19" x14ac:dyDescent="0.25">
      <c r="A957">
        <v>2023</v>
      </c>
      <c r="B957">
        <v>870139</v>
      </c>
      <c r="C957" t="s">
        <v>181</v>
      </c>
      <c r="D957" t="s">
        <v>430</v>
      </c>
      <c r="E957" t="s">
        <v>514</v>
      </c>
      <c r="F957" t="s">
        <v>430</v>
      </c>
      <c r="G957" t="s">
        <v>4</v>
      </c>
      <c r="H957" t="s">
        <v>5</v>
      </c>
      <c r="I957" s="23">
        <v>66</v>
      </c>
      <c r="J957" s="23">
        <v>265</v>
      </c>
      <c r="K957" s="23">
        <v>1425</v>
      </c>
      <c r="L957" s="1">
        <v>56524.213199999998</v>
      </c>
      <c r="M957" s="1">
        <v>856.42747272727274</v>
      </c>
      <c r="N957" s="62">
        <v>4.0151515151515156</v>
      </c>
      <c r="O957" s="62">
        <v>5.3773584905660377</v>
      </c>
      <c r="P957" s="6">
        <v>5063.7132000000001</v>
      </c>
      <c r="Q957" s="61">
        <v>8.9584850691915519E-2</v>
      </c>
      <c r="R957" s="6">
        <v>2732.8132000000001</v>
      </c>
      <c r="S957" s="61">
        <v>4.8347655726413544E-2</v>
      </c>
    </row>
    <row r="958" spans="1:19" x14ac:dyDescent="0.25">
      <c r="A958">
        <v>2023</v>
      </c>
      <c r="B958">
        <v>870139</v>
      </c>
      <c r="C958" t="s">
        <v>181</v>
      </c>
      <c r="D958" t="s">
        <v>432</v>
      </c>
      <c r="E958" t="s">
        <v>498</v>
      </c>
      <c r="F958" t="s">
        <v>430</v>
      </c>
      <c r="G958" t="s">
        <v>4</v>
      </c>
      <c r="H958" t="s">
        <v>5</v>
      </c>
      <c r="I958" s="23">
        <v>40</v>
      </c>
      <c r="J958" s="23">
        <v>129</v>
      </c>
      <c r="K958" s="23">
        <v>587</v>
      </c>
      <c r="L958" s="1">
        <v>22022.370800000001</v>
      </c>
      <c r="M958" s="1">
        <v>550.55926999999997</v>
      </c>
      <c r="N958" s="62">
        <v>3.2250000000000001</v>
      </c>
      <c r="O958" s="62">
        <v>4.5503875968992249</v>
      </c>
      <c r="P958" s="6">
        <v>1972.8707999999999</v>
      </c>
      <c r="Q958" s="61">
        <v>8.9584850691915505E-2</v>
      </c>
      <c r="R958" s="6">
        <v>724.37080000000003</v>
      </c>
      <c r="S958" s="61">
        <v>3.2892498567865365E-2</v>
      </c>
    </row>
    <row r="959" spans="1:19" x14ac:dyDescent="0.25">
      <c r="A959">
        <v>2023</v>
      </c>
      <c r="B959">
        <v>870139</v>
      </c>
      <c r="C959" t="s">
        <v>181</v>
      </c>
      <c r="D959" t="s">
        <v>435</v>
      </c>
      <c r="E959" t="s">
        <v>521</v>
      </c>
      <c r="F959" t="s">
        <v>430</v>
      </c>
      <c r="G959" t="s">
        <v>4</v>
      </c>
      <c r="H959" t="s">
        <v>5</v>
      </c>
      <c r="I959" s="23">
        <v>37</v>
      </c>
      <c r="J959" s="23">
        <v>153</v>
      </c>
      <c r="K959" s="23">
        <v>760</v>
      </c>
      <c r="L959" s="1">
        <v>26806.726600000002</v>
      </c>
      <c r="M959" s="1">
        <v>724.50612432432433</v>
      </c>
      <c r="N959" s="62">
        <v>4.1351351351351351</v>
      </c>
      <c r="O959" s="62">
        <v>4.9673202614379086</v>
      </c>
      <c r="P959" s="6">
        <v>2401.4766</v>
      </c>
      <c r="Q959" s="61">
        <v>8.9584850691915505E-2</v>
      </c>
      <c r="R959" s="6">
        <v>1002.7766</v>
      </c>
      <c r="S959" s="61">
        <v>3.7407648272877896E-2</v>
      </c>
    </row>
    <row r="960" spans="1:19" x14ac:dyDescent="0.25">
      <c r="A960">
        <v>2023</v>
      </c>
      <c r="B960">
        <v>873279</v>
      </c>
      <c r="C960" t="s">
        <v>337</v>
      </c>
      <c r="D960" t="s">
        <v>432</v>
      </c>
      <c r="E960" t="s">
        <v>510</v>
      </c>
      <c r="F960" t="s">
        <v>432</v>
      </c>
      <c r="G960" t="s">
        <v>15</v>
      </c>
      <c r="H960" t="s">
        <v>16</v>
      </c>
      <c r="I960" s="23">
        <v>4</v>
      </c>
      <c r="J960" s="23">
        <v>13</v>
      </c>
      <c r="K960" s="23">
        <v>55</v>
      </c>
      <c r="L960" s="1">
        <v>2602.4189999999999</v>
      </c>
      <c r="M960" s="1">
        <v>650.60474999999997</v>
      </c>
      <c r="N960" s="62">
        <v>3.25</v>
      </c>
      <c r="O960" s="62">
        <v>4.2307692307692308</v>
      </c>
      <c r="P960" s="6">
        <v>339.91899999999998</v>
      </c>
      <c r="Q960" s="61">
        <v>0.13061655329138006</v>
      </c>
      <c r="R960" s="6">
        <v>214.91900000000001</v>
      </c>
      <c r="S960" s="61">
        <v>8.2584318666594436E-2</v>
      </c>
    </row>
    <row r="961" spans="1:19" x14ac:dyDescent="0.25">
      <c r="A961">
        <v>2023</v>
      </c>
      <c r="B961">
        <v>873602</v>
      </c>
      <c r="C961" t="s">
        <v>248</v>
      </c>
      <c r="D961" t="s">
        <v>434</v>
      </c>
      <c r="E961" t="s">
        <v>523</v>
      </c>
      <c r="F961" t="s">
        <v>434</v>
      </c>
      <c r="G961" t="s">
        <v>15</v>
      </c>
      <c r="H961" t="s">
        <v>16</v>
      </c>
      <c r="I961" s="23">
        <v>32</v>
      </c>
      <c r="J961" s="23">
        <v>32</v>
      </c>
      <c r="K961" s="23">
        <v>59</v>
      </c>
      <c r="L961" s="1">
        <v>2624.328</v>
      </c>
      <c r="M961" s="1">
        <v>82.010249999999999</v>
      </c>
      <c r="N961" s="62">
        <v>1</v>
      </c>
      <c r="O961" s="62">
        <v>1.84375</v>
      </c>
      <c r="P961" s="6">
        <v>798.07799999999997</v>
      </c>
      <c r="Q961" s="61">
        <v>0.30410756582256487</v>
      </c>
      <c r="R961" s="6">
        <v>-261.12200000000001</v>
      </c>
      <c r="S961" s="61">
        <v>-9.9500519752104166E-2</v>
      </c>
    </row>
    <row r="962" spans="1:19" x14ac:dyDescent="0.25">
      <c r="A962">
        <v>2023</v>
      </c>
      <c r="B962">
        <v>874423</v>
      </c>
      <c r="C962" t="s">
        <v>249</v>
      </c>
      <c r="D962" t="s">
        <v>431</v>
      </c>
      <c r="E962" t="s">
        <v>524</v>
      </c>
      <c r="F962" t="s">
        <v>431</v>
      </c>
      <c r="G962" t="s">
        <v>15</v>
      </c>
      <c r="H962" t="s">
        <v>16</v>
      </c>
      <c r="I962" s="23">
        <v>35</v>
      </c>
      <c r="J962" s="23">
        <v>80</v>
      </c>
      <c r="K962" s="23">
        <v>226</v>
      </c>
      <c r="L962" s="1">
        <v>9078.1919999999991</v>
      </c>
      <c r="M962" s="1">
        <v>259.37691428571424</v>
      </c>
      <c r="N962" s="62">
        <v>2.2857142857142856</v>
      </c>
      <c r="O962" s="62">
        <v>2.8250000000000002</v>
      </c>
      <c r="P962" s="6">
        <v>2375.442</v>
      </c>
      <c r="Q962" s="61">
        <v>0.26166465745602213</v>
      </c>
      <c r="R962" s="6">
        <v>1202.442</v>
      </c>
      <c r="S962" s="61">
        <v>0.13245390712159427</v>
      </c>
    </row>
    <row r="963" spans="1:19" x14ac:dyDescent="0.25">
      <c r="A963">
        <v>2023</v>
      </c>
      <c r="B963">
        <v>875444</v>
      </c>
      <c r="C963" t="s">
        <v>250</v>
      </c>
      <c r="D963" t="s">
        <v>433</v>
      </c>
      <c r="E963" t="s">
        <v>504</v>
      </c>
      <c r="F963" t="s">
        <v>433</v>
      </c>
      <c r="G963" t="s">
        <v>15</v>
      </c>
      <c r="H963" t="s">
        <v>16</v>
      </c>
      <c r="I963" s="23">
        <v>39</v>
      </c>
      <c r="J963" s="23">
        <v>85</v>
      </c>
      <c r="K963" s="23">
        <v>175</v>
      </c>
      <c r="L963" s="1">
        <v>8826.6</v>
      </c>
      <c r="M963" s="1">
        <v>226.32307692307694</v>
      </c>
      <c r="N963" s="62">
        <v>2.1794871794871793</v>
      </c>
      <c r="O963" s="62">
        <v>2.0588235294117645</v>
      </c>
      <c r="P963" s="6">
        <v>1877.35</v>
      </c>
      <c r="Q963" s="61">
        <v>0.21269231640722361</v>
      </c>
      <c r="R963" s="6">
        <v>488.98</v>
      </c>
      <c r="S963" s="61">
        <v>5.5398454671107787E-2</v>
      </c>
    </row>
    <row r="964" spans="1:19" x14ac:dyDescent="0.25">
      <c r="A964">
        <v>2023</v>
      </c>
      <c r="B964">
        <v>879102</v>
      </c>
      <c r="C964" t="s">
        <v>454</v>
      </c>
      <c r="D964" t="s">
        <v>435</v>
      </c>
      <c r="E964" t="s">
        <v>529</v>
      </c>
      <c r="F964" t="s">
        <v>435</v>
      </c>
      <c r="G964" t="s">
        <v>15</v>
      </c>
      <c r="H964" t="s">
        <v>5</v>
      </c>
      <c r="I964" s="23">
        <v>66</v>
      </c>
      <c r="J964" s="23">
        <v>256</v>
      </c>
      <c r="K964" s="23">
        <v>1270</v>
      </c>
      <c r="L964" s="1">
        <v>53315.495999999999</v>
      </c>
      <c r="M964" s="1">
        <v>807.81054545454549</v>
      </c>
      <c r="N964" s="62">
        <v>3.8787878787878789</v>
      </c>
      <c r="O964" s="62">
        <v>4.9609375</v>
      </c>
      <c r="P964" s="6">
        <v>7306.9960000000001</v>
      </c>
      <c r="Q964" s="61">
        <v>0.13705201204542861</v>
      </c>
      <c r="R964" s="6">
        <v>4825.3360000000002</v>
      </c>
      <c r="S964" s="61">
        <v>9.0505319504108159E-2</v>
      </c>
    </row>
    <row r="965" spans="1:19" x14ac:dyDescent="0.25">
      <c r="A965">
        <v>2023</v>
      </c>
      <c r="B965">
        <v>879751</v>
      </c>
      <c r="C965" t="s">
        <v>251</v>
      </c>
      <c r="D965" t="s">
        <v>431</v>
      </c>
      <c r="E965" t="s">
        <v>513</v>
      </c>
      <c r="F965" t="s">
        <v>431</v>
      </c>
      <c r="G965" t="s">
        <v>15</v>
      </c>
      <c r="H965" t="s">
        <v>16</v>
      </c>
      <c r="I965" s="23">
        <v>49</v>
      </c>
      <c r="J965" s="23">
        <v>67</v>
      </c>
      <c r="K965" s="23">
        <v>193</v>
      </c>
      <c r="L965" s="1">
        <v>6718.317</v>
      </c>
      <c r="M965" s="1">
        <v>137.10851020408163</v>
      </c>
      <c r="N965" s="62">
        <v>1.3673469387755102</v>
      </c>
      <c r="O965" s="62">
        <v>2.8805970149253732</v>
      </c>
      <c r="P965" s="6">
        <v>946.56700000000001</v>
      </c>
      <c r="Q965" s="61">
        <v>0.14089347079037801</v>
      </c>
      <c r="R965" s="6">
        <v>-646.13300000000004</v>
      </c>
      <c r="S965" s="61">
        <v>-9.6174830690483951E-2</v>
      </c>
    </row>
    <row r="966" spans="1:19" x14ac:dyDescent="0.25">
      <c r="A966">
        <v>2023</v>
      </c>
      <c r="B966">
        <v>884431</v>
      </c>
      <c r="C966" t="s">
        <v>179</v>
      </c>
      <c r="D966" t="s">
        <v>431</v>
      </c>
      <c r="E966" t="s">
        <v>501</v>
      </c>
      <c r="F966" t="s">
        <v>432</v>
      </c>
      <c r="G966" t="s">
        <v>4</v>
      </c>
      <c r="H966" t="s">
        <v>7</v>
      </c>
      <c r="I966" s="23">
        <v>110</v>
      </c>
      <c r="J966" s="23">
        <v>373</v>
      </c>
      <c r="K966" s="23">
        <v>1686</v>
      </c>
      <c r="L966" s="1">
        <v>74349.0484</v>
      </c>
      <c r="M966" s="1">
        <v>675.90044</v>
      </c>
      <c r="N966" s="62">
        <v>3.3909090909090911</v>
      </c>
      <c r="O966" s="62">
        <v>4.520107238605898</v>
      </c>
      <c r="P966" s="6">
        <v>6660.5484000000097</v>
      </c>
      <c r="Q966" s="61">
        <v>8.9584850691915643E-2</v>
      </c>
      <c r="R966" s="6">
        <v>2849.5983999999999</v>
      </c>
      <c r="S966" s="61">
        <v>3.8327301577137603E-2</v>
      </c>
    </row>
    <row r="967" spans="1:19" x14ac:dyDescent="0.25">
      <c r="A967">
        <v>2023</v>
      </c>
      <c r="B967">
        <v>884431</v>
      </c>
      <c r="C967" t="s">
        <v>179</v>
      </c>
      <c r="D967" t="s">
        <v>430</v>
      </c>
      <c r="E967" t="s">
        <v>506</v>
      </c>
      <c r="F967" t="s">
        <v>432</v>
      </c>
      <c r="G967" t="s">
        <v>4</v>
      </c>
      <c r="H967" t="s">
        <v>5</v>
      </c>
      <c r="I967" s="23">
        <v>244</v>
      </c>
      <c r="J967" s="23">
        <v>507</v>
      </c>
      <c r="K967" s="23">
        <v>1634</v>
      </c>
      <c r="L967" s="1">
        <v>66246.700800000006</v>
      </c>
      <c r="M967" s="1">
        <v>271.50287213114757</v>
      </c>
      <c r="N967" s="62">
        <v>2.0778688524590163</v>
      </c>
      <c r="O967" s="62">
        <v>3.222879684418146</v>
      </c>
      <c r="P967" s="6">
        <v>5934.7007999999996</v>
      </c>
      <c r="Q967" s="61">
        <v>8.9584850691915505E-2</v>
      </c>
      <c r="R967" s="6">
        <v>-2181.4992000000002</v>
      </c>
      <c r="S967" s="61">
        <v>-3.2929929696966884E-2</v>
      </c>
    </row>
    <row r="968" spans="1:19" x14ac:dyDescent="0.25">
      <c r="A968">
        <v>2023</v>
      </c>
      <c r="B968">
        <v>884431</v>
      </c>
      <c r="C968" t="s">
        <v>179</v>
      </c>
      <c r="D968" t="s">
        <v>435</v>
      </c>
      <c r="E968" t="s">
        <v>521</v>
      </c>
      <c r="F968" t="s">
        <v>432</v>
      </c>
      <c r="G968" t="s">
        <v>4</v>
      </c>
      <c r="H968" t="s">
        <v>16</v>
      </c>
      <c r="I968" s="23">
        <v>29</v>
      </c>
      <c r="J968" s="23">
        <v>74</v>
      </c>
      <c r="K968" s="23">
        <v>209</v>
      </c>
      <c r="L968" s="1">
        <v>8819.3281999999999</v>
      </c>
      <c r="M968" s="1">
        <v>304.11476551724138</v>
      </c>
      <c r="N968" s="62">
        <v>2.5517241379310347</v>
      </c>
      <c r="O968" s="62">
        <v>2.8243243243243241</v>
      </c>
      <c r="P968" s="6">
        <v>790.07820000000004</v>
      </c>
      <c r="Q968" s="61">
        <v>8.9584850691915519E-2</v>
      </c>
      <c r="R968" s="6">
        <v>-255.7218</v>
      </c>
      <c r="S968" s="61">
        <v>-2.8995609892372529E-2</v>
      </c>
    </row>
    <row r="969" spans="1:19" x14ac:dyDescent="0.25">
      <c r="A969">
        <v>2023</v>
      </c>
      <c r="B969">
        <v>886262</v>
      </c>
      <c r="C969" t="s">
        <v>252</v>
      </c>
      <c r="D969" t="s">
        <v>434</v>
      </c>
      <c r="E969" t="s">
        <v>523</v>
      </c>
      <c r="F969" t="s">
        <v>434</v>
      </c>
      <c r="G969" t="s">
        <v>15</v>
      </c>
      <c r="H969" t="s">
        <v>16</v>
      </c>
      <c r="I969" s="23">
        <v>19</v>
      </c>
      <c r="J969" s="23">
        <v>46</v>
      </c>
      <c r="K969" s="23">
        <v>73</v>
      </c>
      <c r="L969" s="1">
        <v>3244.2159999999999</v>
      </c>
      <c r="M969" s="1">
        <v>170.74821052631577</v>
      </c>
      <c r="N969" s="62">
        <v>2.4210526315789473</v>
      </c>
      <c r="O969" s="62">
        <v>1.5869565217391304</v>
      </c>
      <c r="P969" s="6">
        <v>603.46600000000001</v>
      </c>
      <c r="Q969" s="61">
        <v>0.18601289186663281</v>
      </c>
      <c r="R969" s="6">
        <v>-55.133999999999801</v>
      </c>
      <c r="S969" s="61">
        <v>-1.6994552767139983E-2</v>
      </c>
    </row>
    <row r="970" spans="1:19" x14ac:dyDescent="0.25">
      <c r="A970">
        <v>2023</v>
      </c>
      <c r="B970">
        <v>888162</v>
      </c>
      <c r="C970" t="s">
        <v>399</v>
      </c>
      <c r="D970" t="s">
        <v>431</v>
      </c>
      <c r="E970" t="s">
        <v>516</v>
      </c>
      <c r="F970" t="s">
        <v>431</v>
      </c>
      <c r="G970" t="s">
        <v>15</v>
      </c>
      <c r="H970" t="s">
        <v>16</v>
      </c>
      <c r="I970" s="23">
        <v>23</v>
      </c>
      <c r="J970" s="23">
        <v>73</v>
      </c>
      <c r="K970" s="23">
        <v>254</v>
      </c>
      <c r="L970" s="1">
        <v>11242.420400000001</v>
      </c>
      <c r="M970" s="1">
        <v>488.80088695652177</v>
      </c>
      <c r="N970" s="62">
        <v>3.1739130434782608</v>
      </c>
      <c r="O970" s="62">
        <v>3.4794520547945207</v>
      </c>
      <c r="P970" s="6">
        <v>2036.6704</v>
      </c>
      <c r="Q970" s="61">
        <v>0.18115942364154963</v>
      </c>
      <c r="R970" s="6">
        <v>1244.4703999999999</v>
      </c>
      <c r="S970" s="61">
        <v>0.11069417044749544</v>
      </c>
    </row>
    <row r="971" spans="1:19" x14ac:dyDescent="0.25">
      <c r="A971">
        <v>2023</v>
      </c>
      <c r="B971">
        <v>888177</v>
      </c>
      <c r="C971" t="s">
        <v>253</v>
      </c>
      <c r="D971" t="s">
        <v>431</v>
      </c>
      <c r="E971" t="s">
        <v>524</v>
      </c>
      <c r="F971" t="s">
        <v>431</v>
      </c>
      <c r="G971" t="s">
        <v>15</v>
      </c>
      <c r="H971" t="s">
        <v>16</v>
      </c>
      <c r="I971" s="23">
        <v>13</v>
      </c>
      <c r="J971" s="23">
        <v>18</v>
      </c>
      <c r="K971" s="23">
        <v>45</v>
      </c>
      <c r="L971" s="1">
        <v>2670.04</v>
      </c>
      <c r="M971" s="1">
        <v>205.3876923076923</v>
      </c>
      <c r="N971" s="62">
        <v>1.3846153846153846</v>
      </c>
      <c r="O971" s="62">
        <v>2.5</v>
      </c>
      <c r="P971" s="6">
        <v>660.04</v>
      </c>
      <c r="Q971" s="61">
        <v>0.24720228910428307</v>
      </c>
      <c r="R971" s="6">
        <v>237.24</v>
      </c>
      <c r="S971" s="61">
        <v>8.8852601459154176E-2</v>
      </c>
    </row>
    <row r="972" spans="1:19" x14ac:dyDescent="0.25">
      <c r="A972">
        <v>2023</v>
      </c>
      <c r="B972">
        <v>892554</v>
      </c>
      <c r="C972" t="s">
        <v>254</v>
      </c>
      <c r="D972" t="s">
        <v>430</v>
      </c>
      <c r="E972" t="s">
        <v>518</v>
      </c>
      <c r="F972" t="s">
        <v>430</v>
      </c>
      <c r="G972" t="s">
        <v>15</v>
      </c>
      <c r="H972" t="s">
        <v>5</v>
      </c>
      <c r="I972" s="23">
        <v>40</v>
      </c>
      <c r="J972" s="23">
        <v>93</v>
      </c>
      <c r="K972" s="23">
        <v>403</v>
      </c>
      <c r="L972" s="1">
        <v>22371.175999999999</v>
      </c>
      <c r="M972" s="1">
        <v>559.27940000000001</v>
      </c>
      <c r="N972" s="62">
        <v>2.3250000000000002</v>
      </c>
      <c r="O972" s="62">
        <v>4.333333333333333</v>
      </c>
      <c r="P972" s="6">
        <v>4538.9260000000004</v>
      </c>
      <c r="Q972" s="61">
        <v>0.20289170314515431</v>
      </c>
      <c r="R972" s="6">
        <v>3197.1759999999999</v>
      </c>
      <c r="S972" s="61">
        <v>0.14291497237337902</v>
      </c>
    </row>
    <row r="973" spans="1:19" x14ac:dyDescent="0.25">
      <c r="A973">
        <v>2023</v>
      </c>
      <c r="B973">
        <v>892687</v>
      </c>
      <c r="C973" t="s">
        <v>255</v>
      </c>
      <c r="D973" t="s">
        <v>431</v>
      </c>
      <c r="E973" t="s">
        <v>515</v>
      </c>
      <c r="F973" t="s">
        <v>431</v>
      </c>
      <c r="G973" t="s">
        <v>15</v>
      </c>
      <c r="H973" t="s">
        <v>16</v>
      </c>
      <c r="I973" s="23">
        <v>45</v>
      </c>
      <c r="J973" s="23">
        <v>75</v>
      </c>
      <c r="K973" s="23">
        <v>192</v>
      </c>
      <c r="L973" s="1">
        <v>9446.4639999999999</v>
      </c>
      <c r="M973" s="1">
        <v>209.92142222222222</v>
      </c>
      <c r="N973" s="62">
        <v>1.6666666666666667</v>
      </c>
      <c r="O973" s="62">
        <v>2.56</v>
      </c>
      <c r="P973" s="6">
        <v>2408.4639999999999</v>
      </c>
      <c r="Q973" s="61">
        <v>0.25495931599379407</v>
      </c>
      <c r="R973" s="6">
        <v>930.96400000000006</v>
      </c>
      <c r="S973" s="61">
        <v>9.8551585016361687E-2</v>
      </c>
    </row>
    <row r="974" spans="1:19" x14ac:dyDescent="0.25">
      <c r="A974">
        <v>2023</v>
      </c>
      <c r="B974">
        <v>899280</v>
      </c>
      <c r="C974" t="s">
        <v>256</v>
      </c>
      <c r="D974" t="s">
        <v>433</v>
      </c>
      <c r="E974" t="s">
        <v>504</v>
      </c>
      <c r="F974" t="s">
        <v>433</v>
      </c>
      <c r="G974" t="s">
        <v>15</v>
      </c>
      <c r="H974" t="s">
        <v>16</v>
      </c>
      <c r="I974" s="23">
        <v>19</v>
      </c>
      <c r="J974" s="23">
        <v>37</v>
      </c>
      <c r="K974" s="23">
        <v>72</v>
      </c>
      <c r="L974" s="1">
        <v>3262.6239999999998</v>
      </c>
      <c r="M974" s="1">
        <v>171.71705263157892</v>
      </c>
      <c r="N974" s="62">
        <v>1.9473684210526316</v>
      </c>
      <c r="O974" s="62">
        <v>1.9459459459459461</v>
      </c>
      <c r="P974" s="6">
        <v>571.62400000000002</v>
      </c>
      <c r="Q974" s="61">
        <v>0.17520376237041108</v>
      </c>
      <c r="R974" s="6">
        <v>-99.775999999999996</v>
      </c>
      <c r="S974" s="61">
        <v>-3.058151966024893E-2</v>
      </c>
    </row>
    <row r="975" spans="1:19" x14ac:dyDescent="0.25">
      <c r="A975">
        <v>2023</v>
      </c>
      <c r="B975">
        <v>901914</v>
      </c>
      <c r="C975" t="s">
        <v>439</v>
      </c>
      <c r="D975" t="s">
        <v>435</v>
      </c>
      <c r="E975" t="s">
        <v>529</v>
      </c>
      <c r="F975" t="s">
        <v>435</v>
      </c>
      <c r="G975" t="s">
        <v>15</v>
      </c>
      <c r="H975" t="s">
        <v>16</v>
      </c>
      <c r="I975" s="23">
        <v>21</v>
      </c>
      <c r="J975" s="23">
        <v>46</v>
      </c>
      <c r="K975" s="23">
        <v>145</v>
      </c>
      <c r="L975" s="1">
        <v>7313.0832</v>
      </c>
      <c r="M975" s="1">
        <v>348.24205714285716</v>
      </c>
      <c r="N975" s="62">
        <v>2.1904761904761907</v>
      </c>
      <c r="O975" s="62">
        <v>3.152173913043478</v>
      </c>
      <c r="P975" s="6">
        <v>1520.0832</v>
      </c>
      <c r="Q975" s="61">
        <v>0.20785804816223066</v>
      </c>
      <c r="R975" s="6">
        <v>771.88319999999999</v>
      </c>
      <c r="S975" s="61">
        <v>0.10554825904346336</v>
      </c>
    </row>
    <row r="976" spans="1:19" x14ac:dyDescent="0.25">
      <c r="A976">
        <v>2023</v>
      </c>
      <c r="B976">
        <v>903026</v>
      </c>
      <c r="C976" t="s">
        <v>460</v>
      </c>
      <c r="D976" t="s">
        <v>434</v>
      </c>
      <c r="E976" t="s">
        <v>513</v>
      </c>
      <c r="F976" t="s">
        <v>434</v>
      </c>
      <c r="G976" t="s">
        <v>15</v>
      </c>
      <c r="H976" t="s">
        <v>7</v>
      </c>
      <c r="I976" s="23">
        <v>140</v>
      </c>
      <c r="J976" s="23">
        <v>353</v>
      </c>
      <c r="K976" s="23">
        <v>1882</v>
      </c>
      <c r="L976" s="1">
        <v>81947.304000000004</v>
      </c>
      <c r="M976" s="1">
        <v>585.33788571428579</v>
      </c>
      <c r="N976" s="62">
        <v>2.5214285714285714</v>
      </c>
      <c r="O976" s="62">
        <v>5.3314447592067991</v>
      </c>
      <c r="P976" s="6">
        <v>5044.8039999999901</v>
      </c>
      <c r="Q976" s="61">
        <v>6.1561561561561437E-2</v>
      </c>
      <c r="R976" s="6">
        <v>179.80399999998801</v>
      </c>
      <c r="S976" s="61">
        <v>2.1941417377194985E-3</v>
      </c>
    </row>
    <row r="977" spans="1:19" x14ac:dyDescent="0.25">
      <c r="A977">
        <v>2023</v>
      </c>
      <c r="B977">
        <v>903842</v>
      </c>
      <c r="C977" t="s">
        <v>257</v>
      </c>
      <c r="D977" t="s">
        <v>434</v>
      </c>
      <c r="E977" t="s">
        <v>499</v>
      </c>
      <c r="F977" t="s">
        <v>434</v>
      </c>
      <c r="G977" t="s">
        <v>15</v>
      </c>
      <c r="H977" t="s">
        <v>5</v>
      </c>
      <c r="I977" s="23">
        <v>69</v>
      </c>
      <c r="J977" s="23">
        <v>259</v>
      </c>
      <c r="K977" s="23">
        <v>1182</v>
      </c>
      <c r="L977" s="1">
        <v>53397.489600000001</v>
      </c>
      <c r="M977" s="1">
        <v>773.87666086956528</v>
      </c>
      <c r="N977" s="62">
        <v>3.7536231884057969</v>
      </c>
      <c r="O977" s="62">
        <v>4.5637065637065639</v>
      </c>
      <c r="P977" s="6">
        <v>9260.4895999999899</v>
      </c>
      <c r="Q977" s="61">
        <v>0.17342556118967792</v>
      </c>
      <c r="R977" s="6">
        <v>6769.7896000000001</v>
      </c>
      <c r="S977" s="61">
        <v>0.1267810462760032</v>
      </c>
    </row>
    <row r="978" spans="1:19" x14ac:dyDescent="0.25">
      <c r="A978">
        <v>2023</v>
      </c>
      <c r="B978">
        <v>906206</v>
      </c>
      <c r="C978" t="s">
        <v>258</v>
      </c>
      <c r="D978" t="s">
        <v>434</v>
      </c>
      <c r="E978" t="s">
        <v>508</v>
      </c>
      <c r="F978" t="s">
        <v>434</v>
      </c>
      <c r="G978" t="s">
        <v>15</v>
      </c>
      <c r="H978" t="s">
        <v>5</v>
      </c>
      <c r="I978" s="23">
        <v>79</v>
      </c>
      <c r="J978" s="23">
        <v>160</v>
      </c>
      <c r="K978" s="23">
        <v>662</v>
      </c>
      <c r="L978" s="1">
        <v>28607.2012</v>
      </c>
      <c r="M978" s="1">
        <v>362.11647088607594</v>
      </c>
      <c r="N978" s="62">
        <v>2.0253164556962027</v>
      </c>
      <c r="O978" s="62">
        <v>4.1375000000000002</v>
      </c>
      <c r="P978" s="6">
        <v>4961.4512000000004</v>
      </c>
      <c r="Q978" s="61">
        <v>0.17343364579125625</v>
      </c>
      <c r="R978" s="6">
        <v>2258.5511999999999</v>
      </c>
      <c r="S978" s="61">
        <v>7.8950442729783715E-2</v>
      </c>
    </row>
    <row r="979" spans="1:19" x14ac:dyDescent="0.25">
      <c r="A979">
        <v>2023</v>
      </c>
      <c r="B979">
        <v>910039</v>
      </c>
      <c r="C979" t="s">
        <v>259</v>
      </c>
      <c r="D979" t="s">
        <v>433</v>
      </c>
      <c r="E979" t="s">
        <v>504</v>
      </c>
      <c r="F979" t="s">
        <v>433</v>
      </c>
      <c r="G979" t="s">
        <v>15</v>
      </c>
      <c r="H979" t="s">
        <v>16</v>
      </c>
      <c r="I979" s="23">
        <v>35</v>
      </c>
      <c r="J979" s="23">
        <v>45</v>
      </c>
      <c r="K979" s="23">
        <v>128</v>
      </c>
      <c r="L979" s="1">
        <v>5456.576</v>
      </c>
      <c r="M979" s="1">
        <v>155.90217142857142</v>
      </c>
      <c r="N979" s="62">
        <v>1.2857142857142858</v>
      </c>
      <c r="O979" s="62">
        <v>2.8444444444444446</v>
      </c>
      <c r="P979" s="6">
        <v>1453.576</v>
      </c>
      <c r="Q979" s="61">
        <v>0.26638976530336972</v>
      </c>
      <c r="R979" s="6">
        <v>244.57599999999999</v>
      </c>
      <c r="S979" s="61">
        <v>4.4822247504662266E-2</v>
      </c>
    </row>
    <row r="980" spans="1:19" x14ac:dyDescent="0.25">
      <c r="A980">
        <v>2023</v>
      </c>
      <c r="B980">
        <v>911084</v>
      </c>
      <c r="C980" t="s">
        <v>260</v>
      </c>
      <c r="D980" t="s">
        <v>435</v>
      </c>
      <c r="E980" t="s">
        <v>505</v>
      </c>
      <c r="F980" t="s">
        <v>435</v>
      </c>
      <c r="G980" t="s">
        <v>15</v>
      </c>
      <c r="H980" t="s">
        <v>16</v>
      </c>
      <c r="I980" s="23">
        <v>15</v>
      </c>
      <c r="J980" s="23">
        <v>63</v>
      </c>
      <c r="K980" s="23">
        <v>184</v>
      </c>
      <c r="L980" s="1">
        <v>6900.5951999999997</v>
      </c>
      <c r="M980" s="1">
        <v>460.03967999999998</v>
      </c>
      <c r="N980" s="62">
        <v>4.2</v>
      </c>
      <c r="O980" s="62">
        <v>2.9206349206349205</v>
      </c>
      <c r="P980" s="6">
        <v>1229.5952</v>
      </c>
      <c r="Q980" s="61">
        <v>0.17818683234744737</v>
      </c>
      <c r="R980" s="6">
        <v>660.17519999999899</v>
      </c>
      <c r="S980" s="61">
        <v>9.566931269928701E-2</v>
      </c>
    </row>
    <row r="981" spans="1:19" x14ac:dyDescent="0.25">
      <c r="A981">
        <v>2023</v>
      </c>
      <c r="B981">
        <v>913384</v>
      </c>
      <c r="C981" t="s">
        <v>261</v>
      </c>
      <c r="D981" t="s">
        <v>430</v>
      </c>
      <c r="E981" t="s">
        <v>518</v>
      </c>
      <c r="F981" t="s">
        <v>430</v>
      </c>
      <c r="G981" t="s">
        <v>4</v>
      </c>
      <c r="H981" t="s">
        <v>5</v>
      </c>
      <c r="I981" s="23">
        <v>37</v>
      </c>
      <c r="J981" s="23">
        <v>121</v>
      </c>
      <c r="K981" s="23">
        <v>589</v>
      </c>
      <c r="L981" s="1">
        <v>34190.487999999998</v>
      </c>
      <c r="M981" s="1">
        <v>924.06724324324318</v>
      </c>
      <c r="N981" s="62">
        <v>3.2702702702702702</v>
      </c>
      <c r="O981" s="62">
        <v>4.8677685950413228</v>
      </c>
      <c r="P981" s="6">
        <v>6738.2380000000003</v>
      </c>
      <c r="Q981" s="61">
        <v>0.19707931632914982</v>
      </c>
      <c r="R981" s="6">
        <v>5461.9880000000003</v>
      </c>
      <c r="S981" s="61">
        <v>0.15975168298270562</v>
      </c>
    </row>
    <row r="982" spans="1:19" x14ac:dyDescent="0.25">
      <c r="A982">
        <v>2023</v>
      </c>
      <c r="B982">
        <v>913384</v>
      </c>
      <c r="C982" t="s">
        <v>261</v>
      </c>
      <c r="D982" t="s">
        <v>435</v>
      </c>
      <c r="E982" t="s">
        <v>521</v>
      </c>
      <c r="F982" t="s">
        <v>430</v>
      </c>
      <c r="G982" t="s">
        <v>4</v>
      </c>
      <c r="H982" t="s">
        <v>5</v>
      </c>
      <c r="I982" s="23">
        <v>95</v>
      </c>
      <c r="J982" s="23">
        <v>336</v>
      </c>
      <c r="K982" s="23">
        <v>1037</v>
      </c>
      <c r="L982" s="1">
        <v>53454.904000000002</v>
      </c>
      <c r="M982" s="1">
        <v>562.68320000000006</v>
      </c>
      <c r="N982" s="62">
        <v>3.5368421052631578</v>
      </c>
      <c r="O982" s="62">
        <v>3.0863095238095237</v>
      </c>
      <c r="P982" s="6">
        <v>11402.904</v>
      </c>
      <c r="Q982" s="61">
        <v>0.21331820182485034</v>
      </c>
      <c r="R982" s="6">
        <v>7871.7840000000097</v>
      </c>
      <c r="S982" s="61">
        <v>0.14726027756031532</v>
      </c>
    </row>
    <row r="983" spans="1:19" x14ac:dyDescent="0.25">
      <c r="A983">
        <v>2023</v>
      </c>
      <c r="B983">
        <v>915339</v>
      </c>
      <c r="C983" t="s">
        <v>457</v>
      </c>
      <c r="D983" t="s">
        <v>433</v>
      </c>
      <c r="E983" t="s">
        <v>519</v>
      </c>
      <c r="F983" t="s">
        <v>433</v>
      </c>
      <c r="G983" t="s">
        <v>15</v>
      </c>
      <c r="H983" t="s">
        <v>16</v>
      </c>
      <c r="I983" s="23">
        <v>16</v>
      </c>
      <c r="J983" s="23">
        <v>37</v>
      </c>
      <c r="K983" s="23">
        <v>82</v>
      </c>
      <c r="L983" s="1">
        <v>4000.1439999999998</v>
      </c>
      <c r="M983" s="1">
        <v>250.00899999999999</v>
      </c>
      <c r="N983" s="62">
        <v>2.3125</v>
      </c>
      <c r="O983" s="62">
        <v>2.2162162162162162</v>
      </c>
      <c r="P983" s="6">
        <v>890.89400000000001</v>
      </c>
      <c r="Q983" s="61">
        <v>0.22271548224263929</v>
      </c>
      <c r="R983" s="6">
        <v>318.49400000000003</v>
      </c>
      <c r="S983" s="61">
        <v>7.9620633657188356E-2</v>
      </c>
    </row>
    <row r="984" spans="1:19" x14ac:dyDescent="0.25">
      <c r="A984">
        <v>2023</v>
      </c>
      <c r="B984">
        <v>915359</v>
      </c>
      <c r="C984" t="s">
        <v>47</v>
      </c>
      <c r="D984" t="s">
        <v>430</v>
      </c>
      <c r="E984" t="s">
        <v>514</v>
      </c>
      <c r="F984" t="s">
        <v>430</v>
      </c>
      <c r="G984" t="s">
        <v>15</v>
      </c>
      <c r="H984" t="s">
        <v>7</v>
      </c>
      <c r="I984" s="23">
        <v>192</v>
      </c>
      <c r="J984" s="23">
        <v>608</v>
      </c>
      <c r="K984" s="23">
        <v>3852</v>
      </c>
      <c r="L984" s="1">
        <v>126958.2184</v>
      </c>
      <c r="M984" s="1">
        <v>661.24072083333328</v>
      </c>
      <c r="N984" s="62">
        <v>3.1666666666666665</v>
      </c>
      <c r="O984" s="62">
        <v>6.3355263157894735</v>
      </c>
      <c r="P984" s="6">
        <v>-4867.2815999999902</v>
      </c>
      <c r="Q984" s="61">
        <v>-3.8337664637549687E-2</v>
      </c>
      <c r="R984" s="6">
        <v>-11479.2816</v>
      </c>
      <c r="S984" s="61">
        <v>-9.0417790550847865E-2</v>
      </c>
    </row>
    <row r="985" spans="1:19" x14ac:dyDescent="0.25">
      <c r="A985">
        <v>2023</v>
      </c>
      <c r="B985">
        <v>916061</v>
      </c>
      <c r="C985" t="s">
        <v>262</v>
      </c>
      <c r="D985" t="s">
        <v>432</v>
      </c>
      <c r="E985" t="s">
        <v>498</v>
      </c>
      <c r="F985" t="s">
        <v>432</v>
      </c>
      <c r="G985" t="s">
        <v>15</v>
      </c>
      <c r="H985" t="s">
        <v>16</v>
      </c>
      <c r="I985" s="23">
        <v>36</v>
      </c>
      <c r="J985" s="23">
        <v>72</v>
      </c>
      <c r="K985" s="23">
        <v>197</v>
      </c>
      <c r="L985" s="1">
        <v>8743.7016000000003</v>
      </c>
      <c r="M985" s="1">
        <v>242.88060000000002</v>
      </c>
      <c r="N985" s="62">
        <v>2</v>
      </c>
      <c r="O985" s="62">
        <v>2.7361111111111112</v>
      </c>
      <c r="P985" s="6">
        <v>1440.4516000000001</v>
      </c>
      <c r="Q985" s="61">
        <v>0.16474162384498575</v>
      </c>
      <c r="R985" s="6">
        <v>360.45159999999902</v>
      </c>
      <c r="S985" s="61">
        <v>4.1224142415838966E-2</v>
      </c>
    </row>
    <row r="986" spans="1:19" x14ac:dyDescent="0.25">
      <c r="A986">
        <v>2023</v>
      </c>
      <c r="B986">
        <v>917647</v>
      </c>
      <c r="C986" t="s">
        <v>358</v>
      </c>
      <c r="D986" t="s">
        <v>430</v>
      </c>
      <c r="E986" t="s">
        <v>518</v>
      </c>
      <c r="F986" t="s">
        <v>430</v>
      </c>
      <c r="G986" t="s">
        <v>15</v>
      </c>
      <c r="H986" t="s">
        <v>16</v>
      </c>
      <c r="I986" s="23">
        <v>35</v>
      </c>
      <c r="J986" s="23">
        <v>85</v>
      </c>
      <c r="K986" s="23">
        <v>220</v>
      </c>
      <c r="L986" s="1">
        <v>10835.04</v>
      </c>
      <c r="M986" s="1">
        <v>309.57257142857145</v>
      </c>
      <c r="N986" s="62">
        <v>2.4285714285714284</v>
      </c>
      <c r="O986" s="62">
        <v>2.5882352941176472</v>
      </c>
      <c r="P986" s="6">
        <v>2463.79</v>
      </c>
      <c r="Q986" s="61">
        <v>0.22739094641090385</v>
      </c>
      <c r="R986" s="6">
        <v>1285.8399999999999</v>
      </c>
      <c r="S986" s="61">
        <v>0.11867422732172653</v>
      </c>
    </row>
    <row r="987" spans="1:19" x14ac:dyDescent="0.25">
      <c r="A987">
        <v>2023</v>
      </c>
      <c r="B987">
        <v>921547</v>
      </c>
      <c r="C987" t="s">
        <v>283</v>
      </c>
      <c r="D987" t="s">
        <v>432</v>
      </c>
      <c r="E987" t="s">
        <v>497</v>
      </c>
      <c r="F987" t="s">
        <v>432</v>
      </c>
      <c r="G987" t="s">
        <v>15</v>
      </c>
      <c r="H987" t="s">
        <v>7</v>
      </c>
      <c r="I987" s="23">
        <v>71</v>
      </c>
      <c r="J987" s="23">
        <v>528</v>
      </c>
      <c r="K987" s="23">
        <v>2357</v>
      </c>
      <c r="L987" s="1">
        <v>112743.216</v>
      </c>
      <c r="M987" s="1">
        <v>1587.9326197183098</v>
      </c>
      <c r="N987" s="62">
        <v>7.436619718309859</v>
      </c>
      <c r="O987" s="62">
        <v>4.4640151515151514</v>
      </c>
      <c r="P987" s="6">
        <v>27846.216</v>
      </c>
      <c r="Q987" s="61">
        <v>0.24698795180722891</v>
      </c>
      <c r="R987" s="6">
        <v>25362.466</v>
      </c>
      <c r="S987" s="61">
        <v>0.22495780145210689</v>
      </c>
    </row>
    <row r="988" spans="1:19" x14ac:dyDescent="0.25">
      <c r="A988">
        <v>2023</v>
      </c>
      <c r="B988">
        <v>923218</v>
      </c>
      <c r="C988" t="s">
        <v>263</v>
      </c>
      <c r="D988" t="s">
        <v>433</v>
      </c>
      <c r="E988" t="s">
        <v>504</v>
      </c>
      <c r="F988" t="s">
        <v>433</v>
      </c>
      <c r="G988" t="s">
        <v>15</v>
      </c>
      <c r="H988" t="s">
        <v>16</v>
      </c>
      <c r="I988" s="23">
        <v>25</v>
      </c>
      <c r="J988" s="23">
        <v>85</v>
      </c>
      <c r="K988" s="23">
        <v>247</v>
      </c>
      <c r="L988" s="1">
        <v>11939.624</v>
      </c>
      <c r="M988" s="1">
        <v>477.58495999999997</v>
      </c>
      <c r="N988" s="62">
        <v>3.4</v>
      </c>
      <c r="O988" s="62">
        <v>2.9058823529411764</v>
      </c>
      <c r="P988" s="6">
        <v>2254.6239999999998</v>
      </c>
      <c r="Q988" s="61">
        <v>0.18883542731328892</v>
      </c>
      <c r="R988" s="6">
        <v>1328.884</v>
      </c>
      <c r="S988" s="61">
        <v>0.11130032235520985</v>
      </c>
    </row>
    <row r="989" spans="1:19" x14ac:dyDescent="0.25">
      <c r="A989">
        <v>2023</v>
      </c>
      <c r="B989">
        <v>925350</v>
      </c>
      <c r="C989" t="s">
        <v>173</v>
      </c>
      <c r="D989" t="s">
        <v>434</v>
      </c>
      <c r="E989" t="s">
        <v>499</v>
      </c>
      <c r="F989" t="s">
        <v>434</v>
      </c>
      <c r="G989" t="s">
        <v>4</v>
      </c>
      <c r="H989" t="s">
        <v>5</v>
      </c>
      <c r="I989" s="23">
        <v>86</v>
      </c>
      <c r="J989" s="23">
        <v>214</v>
      </c>
      <c r="K989" s="23">
        <v>626</v>
      </c>
      <c r="L989" s="1">
        <v>29535.627</v>
      </c>
      <c r="M989" s="1">
        <v>343.43752325581397</v>
      </c>
      <c r="N989" s="62">
        <v>2.4883720930232558</v>
      </c>
      <c r="O989" s="62">
        <v>2.9252336448598131</v>
      </c>
      <c r="P989" s="6">
        <v>4161.3770000000004</v>
      </c>
      <c r="Q989" s="61">
        <v>0.14089347079037801</v>
      </c>
      <c r="R989" s="6">
        <v>1175.627</v>
      </c>
      <c r="S989" s="61">
        <v>3.9803691995433176E-2</v>
      </c>
    </row>
    <row r="990" spans="1:19" x14ac:dyDescent="0.25">
      <c r="A990">
        <v>2023</v>
      </c>
      <c r="B990">
        <v>925350</v>
      </c>
      <c r="C990" t="s">
        <v>173</v>
      </c>
      <c r="D990" t="s">
        <v>430</v>
      </c>
      <c r="E990" t="s">
        <v>512</v>
      </c>
      <c r="F990" t="s">
        <v>434</v>
      </c>
      <c r="G990" t="s">
        <v>4</v>
      </c>
      <c r="H990" t="s">
        <v>5</v>
      </c>
      <c r="I990" s="23">
        <v>127</v>
      </c>
      <c r="J990" s="23">
        <v>351</v>
      </c>
      <c r="K990" s="23">
        <v>1260</v>
      </c>
      <c r="L990" s="1">
        <v>61387.614000000001</v>
      </c>
      <c r="M990" s="1">
        <v>483.36703937007877</v>
      </c>
      <c r="N990" s="62">
        <v>2.7637795275590551</v>
      </c>
      <c r="O990" s="62">
        <v>3.5897435897435899</v>
      </c>
      <c r="P990" s="6">
        <v>8649.1139999999905</v>
      </c>
      <c r="Q990" s="61">
        <v>0.14089347079037784</v>
      </c>
      <c r="R990" s="6">
        <v>4328.7639999999901</v>
      </c>
      <c r="S990" s="61">
        <v>7.0515267135158405E-2</v>
      </c>
    </row>
    <row r="991" spans="1:19" x14ac:dyDescent="0.25">
      <c r="A991">
        <v>2023</v>
      </c>
      <c r="B991">
        <v>925350</v>
      </c>
      <c r="C991" t="s">
        <v>173</v>
      </c>
      <c r="D991" t="s">
        <v>432</v>
      </c>
      <c r="E991" t="s">
        <v>497</v>
      </c>
      <c r="F991" t="s">
        <v>434</v>
      </c>
      <c r="G991" t="s">
        <v>4</v>
      </c>
      <c r="H991" t="s">
        <v>7</v>
      </c>
      <c r="I991" s="23">
        <v>247</v>
      </c>
      <c r="J991" s="23">
        <v>465</v>
      </c>
      <c r="K991" s="23">
        <v>1823</v>
      </c>
      <c r="L991" s="1">
        <v>80430.362999999998</v>
      </c>
      <c r="M991" s="1">
        <v>325.62899999999996</v>
      </c>
      <c r="N991" s="62">
        <v>1.8825910931174088</v>
      </c>
      <c r="O991" s="62">
        <v>3.9204301075268817</v>
      </c>
      <c r="P991" s="6">
        <v>11332.112999999999</v>
      </c>
      <c r="Q991" s="61">
        <v>0.14089347079037801</v>
      </c>
      <c r="R991" s="6">
        <v>3953.6129999999898</v>
      </c>
      <c r="S991" s="61">
        <v>4.9155727420998836E-2</v>
      </c>
    </row>
    <row r="992" spans="1:19" x14ac:dyDescent="0.25">
      <c r="A992">
        <v>2023</v>
      </c>
      <c r="B992">
        <v>927217</v>
      </c>
      <c r="C992" t="s">
        <v>264</v>
      </c>
      <c r="D992" t="s">
        <v>432</v>
      </c>
      <c r="E992" t="s">
        <v>510</v>
      </c>
      <c r="F992" t="s">
        <v>432</v>
      </c>
      <c r="G992" t="s">
        <v>15</v>
      </c>
      <c r="H992" t="s">
        <v>16</v>
      </c>
      <c r="I992" s="23">
        <v>7</v>
      </c>
      <c r="J992" s="23">
        <v>14</v>
      </c>
      <c r="K992" s="23">
        <v>38</v>
      </c>
      <c r="L992" s="1">
        <v>2022.8579999999999</v>
      </c>
      <c r="M992" s="1">
        <v>288.97971428571429</v>
      </c>
      <c r="N992" s="62">
        <v>2</v>
      </c>
      <c r="O992" s="62">
        <v>2.7142857142857144</v>
      </c>
      <c r="P992" s="6">
        <v>627.60799999999995</v>
      </c>
      <c r="Q992" s="61">
        <v>0.31025806062511552</v>
      </c>
      <c r="R992" s="6">
        <v>417.608</v>
      </c>
      <c r="S992" s="61">
        <v>0.20644454529185935</v>
      </c>
    </row>
    <row r="993" spans="1:19" x14ac:dyDescent="0.25">
      <c r="A993">
        <v>2023</v>
      </c>
      <c r="B993">
        <v>934743</v>
      </c>
      <c r="C993" t="s">
        <v>265</v>
      </c>
      <c r="D993" t="s">
        <v>431</v>
      </c>
      <c r="E993" t="s">
        <v>515</v>
      </c>
      <c r="F993" t="s">
        <v>431</v>
      </c>
      <c r="G993" t="s">
        <v>15</v>
      </c>
      <c r="H993" t="s">
        <v>16</v>
      </c>
      <c r="I993" s="23">
        <v>23</v>
      </c>
      <c r="J993" s="23">
        <v>38</v>
      </c>
      <c r="K993" s="23">
        <v>87</v>
      </c>
      <c r="L993" s="1">
        <v>4765.7039999999997</v>
      </c>
      <c r="M993" s="1">
        <v>207.20452173913043</v>
      </c>
      <c r="N993" s="62">
        <v>1.6521739130434783</v>
      </c>
      <c r="O993" s="62">
        <v>2.2894736842105261</v>
      </c>
      <c r="P993" s="6">
        <v>1110.454</v>
      </c>
      <c r="Q993" s="61">
        <v>0.23300943575177979</v>
      </c>
      <c r="R993" s="6">
        <v>355.654</v>
      </c>
      <c r="S993" s="61">
        <v>7.4627798956880251E-2</v>
      </c>
    </row>
    <row r="994" spans="1:19" x14ac:dyDescent="0.25">
      <c r="A994">
        <v>2023</v>
      </c>
      <c r="B994">
        <v>940550</v>
      </c>
      <c r="C994" t="s">
        <v>267</v>
      </c>
      <c r="D994" t="s">
        <v>435</v>
      </c>
      <c r="E994" t="s">
        <v>521</v>
      </c>
      <c r="F994" t="s">
        <v>435</v>
      </c>
      <c r="G994" t="s">
        <v>15</v>
      </c>
      <c r="H994" t="s">
        <v>16</v>
      </c>
      <c r="I994" s="23">
        <v>49</v>
      </c>
      <c r="J994" s="23">
        <v>82</v>
      </c>
      <c r="K994" s="23">
        <v>299</v>
      </c>
      <c r="L994" s="1">
        <v>12332.870999999999</v>
      </c>
      <c r="M994" s="1">
        <v>251.69124489795917</v>
      </c>
      <c r="N994" s="62">
        <v>1.6734693877551021</v>
      </c>
      <c r="O994" s="62">
        <v>3.6463414634146343</v>
      </c>
      <c r="P994" s="6">
        <v>1737.6210000000001</v>
      </c>
      <c r="Q994" s="61">
        <v>0.14089347079037803</v>
      </c>
      <c r="R994" s="6">
        <v>22.810999999998501</v>
      </c>
      <c r="S994" s="61">
        <v>1.8496098759160379E-3</v>
      </c>
    </row>
    <row r="995" spans="1:19" x14ac:dyDescent="0.25">
      <c r="A995">
        <v>2023</v>
      </c>
      <c r="B995">
        <v>944227</v>
      </c>
      <c r="C995" t="s">
        <v>402</v>
      </c>
      <c r="D995" t="s">
        <v>433</v>
      </c>
      <c r="E995" t="s">
        <v>519</v>
      </c>
      <c r="F995" t="s">
        <v>433</v>
      </c>
      <c r="G995" t="s">
        <v>15</v>
      </c>
      <c r="H995" t="s">
        <v>16</v>
      </c>
      <c r="I995" s="23">
        <v>50</v>
      </c>
      <c r="J995" s="23">
        <v>77</v>
      </c>
      <c r="K995" s="23">
        <v>249</v>
      </c>
      <c r="L995" s="1">
        <v>12293.208000000001</v>
      </c>
      <c r="M995" s="1">
        <v>245.86416</v>
      </c>
      <c r="N995" s="62">
        <v>1.54</v>
      </c>
      <c r="O995" s="62">
        <v>3.2337662337662336</v>
      </c>
      <c r="P995" s="6">
        <v>2294.4580000000001</v>
      </c>
      <c r="Q995" s="61">
        <v>0.18664436492085712</v>
      </c>
      <c r="R995" s="6">
        <v>552.05799999999999</v>
      </c>
      <c r="S995" s="61">
        <v>4.4907561964297682E-2</v>
      </c>
    </row>
    <row r="996" spans="1:19" x14ac:dyDescent="0.25">
      <c r="A996">
        <v>2023</v>
      </c>
      <c r="B996">
        <v>946372</v>
      </c>
      <c r="C996" t="s">
        <v>268</v>
      </c>
      <c r="D996" t="s">
        <v>433</v>
      </c>
      <c r="E996" t="s">
        <v>503</v>
      </c>
      <c r="F996" t="s">
        <v>433</v>
      </c>
      <c r="G996" t="s">
        <v>15</v>
      </c>
      <c r="H996" t="s">
        <v>16</v>
      </c>
      <c r="I996" s="23">
        <v>34</v>
      </c>
      <c r="J996" s="23">
        <v>88</v>
      </c>
      <c r="K996" s="23">
        <v>258</v>
      </c>
      <c r="L996" s="1">
        <v>12915.744000000001</v>
      </c>
      <c r="M996" s="1">
        <v>379.8748235294118</v>
      </c>
      <c r="N996" s="62">
        <v>2.5882352941176472</v>
      </c>
      <c r="O996" s="62">
        <v>2.9318181818181817</v>
      </c>
      <c r="P996" s="6">
        <v>1819.7439999999999</v>
      </c>
      <c r="Q996" s="61">
        <v>0.14089347079037801</v>
      </c>
      <c r="R996" s="6">
        <v>594.03399999999795</v>
      </c>
      <c r="S996" s="61">
        <v>4.599301441713291E-2</v>
      </c>
    </row>
    <row r="997" spans="1:19" x14ac:dyDescent="0.25">
      <c r="A997">
        <v>2023</v>
      </c>
      <c r="B997">
        <v>947664</v>
      </c>
      <c r="C997" t="s">
        <v>379</v>
      </c>
      <c r="D997" t="s">
        <v>434</v>
      </c>
      <c r="E997" t="s">
        <v>499</v>
      </c>
      <c r="F997" t="s">
        <v>434</v>
      </c>
      <c r="G997" t="s">
        <v>15</v>
      </c>
      <c r="H997" t="s">
        <v>5</v>
      </c>
      <c r="I997" s="23">
        <v>95</v>
      </c>
      <c r="J997" s="23">
        <v>367</v>
      </c>
      <c r="K997" s="23">
        <v>1364</v>
      </c>
      <c r="L997" s="1">
        <v>51319.844799999999</v>
      </c>
      <c r="M997" s="1">
        <v>540.20889263157892</v>
      </c>
      <c r="N997" s="62">
        <v>3.8631578947368421</v>
      </c>
      <c r="O997" s="62">
        <v>3.7166212534059944</v>
      </c>
      <c r="P997" s="6">
        <v>5585.0947999999898</v>
      </c>
      <c r="Q997" s="61">
        <v>0.10882914439367108</v>
      </c>
      <c r="R997" s="6">
        <v>2144.6947999999902</v>
      </c>
      <c r="S997" s="61">
        <v>4.1790749920584139E-2</v>
      </c>
    </row>
    <row r="998" spans="1:19" x14ac:dyDescent="0.25">
      <c r="A998">
        <v>2023</v>
      </c>
      <c r="B998">
        <v>948416</v>
      </c>
      <c r="C998" t="s">
        <v>269</v>
      </c>
      <c r="D998" t="s">
        <v>431</v>
      </c>
      <c r="E998" t="s">
        <v>515</v>
      </c>
      <c r="F998" t="s">
        <v>431</v>
      </c>
      <c r="G998" t="s">
        <v>15</v>
      </c>
      <c r="H998" t="s">
        <v>16</v>
      </c>
      <c r="I998" s="23">
        <v>45</v>
      </c>
      <c r="J998" s="23">
        <v>98</v>
      </c>
      <c r="K998" s="23">
        <v>326</v>
      </c>
      <c r="L998" s="1">
        <v>14811.791999999999</v>
      </c>
      <c r="M998" s="1">
        <v>329.15093333333334</v>
      </c>
      <c r="N998" s="62">
        <v>2.1777777777777776</v>
      </c>
      <c r="O998" s="62">
        <v>3.3265306122448979</v>
      </c>
      <c r="P998" s="6">
        <v>3799.7919999999999</v>
      </c>
      <c r="Q998" s="61">
        <v>0.25653830407556361</v>
      </c>
      <c r="R998" s="6">
        <v>2298.0920000000001</v>
      </c>
      <c r="S998" s="61">
        <v>0.15515286739106249</v>
      </c>
    </row>
    <row r="999" spans="1:19" x14ac:dyDescent="0.25">
      <c r="A999">
        <v>2023</v>
      </c>
      <c r="B999">
        <v>952514</v>
      </c>
      <c r="C999" t="s">
        <v>270</v>
      </c>
      <c r="D999" t="s">
        <v>430</v>
      </c>
      <c r="E999" t="s">
        <v>518</v>
      </c>
      <c r="F999" t="s">
        <v>430</v>
      </c>
      <c r="G999" t="s">
        <v>15</v>
      </c>
      <c r="H999" t="s">
        <v>16</v>
      </c>
      <c r="I999" s="23">
        <v>41</v>
      </c>
      <c r="J999" s="23">
        <v>50</v>
      </c>
      <c r="K999" s="23">
        <v>157</v>
      </c>
      <c r="L999" s="1">
        <v>8641.9439999999995</v>
      </c>
      <c r="M999" s="1">
        <v>210.77912195121951</v>
      </c>
      <c r="N999" s="62">
        <v>1.2195121951219512</v>
      </c>
      <c r="O999" s="62">
        <v>3.14</v>
      </c>
      <c r="P999" s="6">
        <v>1809.444</v>
      </c>
      <c r="Q999" s="61">
        <v>0.20937927855121488</v>
      </c>
      <c r="R999" s="6">
        <v>483.44400000000002</v>
      </c>
      <c r="S999" s="61">
        <v>5.5941579811209147E-2</v>
      </c>
    </row>
    <row r="1000" spans="1:19" x14ac:dyDescent="0.25">
      <c r="A1000">
        <v>2023</v>
      </c>
      <c r="B1000">
        <v>957289</v>
      </c>
      <c r="C1000" t="s">
        <v>372</v>
      </c>
      <c r="D1000" t="s">
        <v>434</v>
      </c>
      <c r="E1000" t="s">
        <v>508</v>
      </c>
      <c r="F1000" t="s">
        <v>434</v>
      </c>
      <c r="G1000" t="s">
        <v>15</v>
      </c>
      <c r="H1000" t="s">
        <v>5</v>
      </c>
      <c r="I1000" s="23">
        <v>88</v>
      </c>
      <c r="J1000" s="23">
        <v>133</v>
      </c>
      <c r="K1000" s="23">
        <v>460</v>
      </c>
      <c r="L1000" s="1">
        <v>15630.575999999999</v>
      </c>
      <c r="M1000" s="1">
        <v>177.62018181818181</v>
      </c>
      <c r="N1000" s="62">
        <v>1.5113636363636365</v>
      </c>
      <c r="O1000" s="62">
        <v>3.4586466165413534</v>
      </c>
      <c r="P1000" s="6">
        <v>3131.826</v>
      </c>
      <c r="Q1000" s="61">
        <v>0.2003653608158778</v>
      </c>
      <c r="R1000" s="6">
        <v>169.52599999999799</v>
      </c>
      <c r="S1000" s="61">
        <v>1.0845793526738746E-2</v>
      </c>
    </row>
    <row r="1001" spans="1:19" x14ac:dyDescent="0.25">
      <c r="A1001">
        <v>2023</v>
      </c>
      <c r="B1001">
        <v>960888</v>
      </c>
      <c r="C1001" t="s">
        <v>338</v>
      </c>
      <c r="D1001" t="s">
        <v>430</v>
      </c>
      <c r="E1001" t="s">
        <v>518</v>
      </c>
      <c r="F1001" t="s">
        <v>430</v>
      </c>
      <c r="G1001" t="s">
        <v>15</v>
      </c>
      <c r="H1001" t="s">
        <v>16</v>
      </c>
      <c r="I1001" s="23">
        <v>6</v>
      </c>
      <c r="J1001" s="23">
        <v>18</v>
      </c>
      <c r="K1001" s="23">
        <v>38</v>
      </c>
      <c r="L1001" s="1">
        <v>2038.896</v>
      </c>
      <c r="M1001" s="1">
        <v>339.81599999999997</v>
      </c>
      <c r="N1001" s="62">
        <v>3</v>
      </c>
      <c r="O1001" s="62">
        <v>2.1111111111111112</v>
      </c>
      <c r="P1001" s="6">
        <v>338.89600000000002</v>
      </c>
      <c r="Q1001" s="61">
        <v>0.16621544208238184</v>
      </c>
      <c r="R1001" s="6">
        <v>133.096</v>
      </c>
      <c r="S1001" s="61">
        <v>6.5278464423884297E-2</v>
      </c>
    </row>
    <row r="1002" spans="1:19" x14ac:dyDescent="0.25">
      <c r="A1002">
        <v>2023</v>
      </c>
      <c r="B1002">
        <v>961606</v>
      </c>
      <c r="C1002" t="s">
        <v>271</v>
      </c>
      <c r="D1002" t="s">
        <v>433</v>
      </c>
      <c r="E1002" t="s">
        <v>502</v>
      </c>
      <c r="F1002" t="s">
        <v>433</v>
      </c>
      <c r="G1002" t="s">
        <v>15</v>
      </c>
      <c r="H1002" t="s">
        <v>7</v>
      </c>
      <c r="I1002" s="23">
        <v>109</v>
      </c>
      <c r="J1002" s="23">
        <v>434</v>
      </c>
      <c r="K1002" s="23">
        <v>2082</v>
      </c>
      <c r="L1002" s="1">
        <v>94965.073199999999</v>
      </c>
      <c r="M1002" s="1">
        <v>871.23920366972482</v>
      </c>
      <c r="N1002" s="62">
        <v>3.9816513761467891</v>
      </c>
      <c r="O1002" s="62">
        <v>4.7972350230414751</v>
      </c>
      <c r="P1002" s="6">
        <v>15568.073200000001</v>
      </c>
      <c r="Q1002" s="61">
        <v>0.16393472542492601</v>
      </c>
      <c r="R1002" s="6">
        <v>11453.423199999999</v>
      </c>
      <c r="S1002" s="61">
        <v>0.12060669058695571</v>
      </c>
    </row>
    <row r="1003" spans="1:19" x14ac:dyDescent="0.25">
      <c r="A1003">
        <v>2023</v>
      </c>
      <c r="B1003">
        <v>962009</v>
      </c>
      <c r="C1003" t="s">
        <v>403</v>
      </c>
      <c r="D1003" t="s">
        <v>433</v>
      </c>
      <c r="E1003" t="s">
        <v>502</v>
      </c>
      <c r="F1003" t="s">
        <v>433</v>
      </c>
      <c r="G1003" t="s">
        <v>15</v>
      </c>
      <c r="H1003" t="s">
        <v>16</v>
      </c>
      <c r="I1003" s="23">
        <v>23</v>
      </c>
      <c r="J1003" s="23">
        <v>43</v>
      </c>
      <c r="K1003" s="23">
        <v>108</v>
      </c>
      <c r="L1003" s="1">
        <v>5498.1540000000005</v>
      </c>
      <c r="M1003" s="1">
        <v>239.05017391304349</v>
      </c>
      <c r="N1003" s="62">
        <v>1.8695652173913044</v>
      </c>
      <c r="O1003" s="62">
        <v>2.5116279069767442</v>
      </c>
      <c r="P1003" s="6">
        <v>774.65399999999897</v>
      </c>
      <c r="Q1003" s="61">
        <v>0.14089347079037781</v>
      </c>
      <c r="R1003" s="6">
        <v>-35.946000000000701</v>
      </c>
      <c r="S1003" s="61">
        <v>-6.5378306973578222E-3</v>
      </c>
    </row>
    <row r="1004" spans="1:19" x14ac:dyDescent="0.25">
      <c r="A1004">
        <v>2023</v>
      </c>
      <c r="B1004">
        <v>964263</v>
      </c>
      <c r="C1004" t="s">
        <v>272</v>
      </c>
      <c r="D1004" t="s">
        <v>430</v>
      </c>
      <c r="E1004" t="s">
        <v>512</v>
      </c>
      <c r="F1004" t="s">
        <v>430</v>
      </c>
      <c r="G1004" t="s">
        <v>4</v>
      </c>
      <c r="H1004" t="s">
        <v>5</v>
      </c>
      <c r="I1004" s="23">
        <v>111</v>
      </c>
      <c r="J1004" s="23">
        <v>212</v>
      </c>
      <c r="K1004" s="23">
        <v>935</v>
      </c>
      <c r="L1004" s="1">
        <v>36420.561999999998</v>
      </c>
      <c r="M1004" s="1">
        <v>328.11317117117113</v>
      </c>
      <c r="N1004" s="62">
        <v>1.9099099099099099</v>
      </c>
      <c r="O1004" s="62">
        <v>4.4103773584905657</v>
      </c>
      <c r="P1004" s="6">
        <v>3040.5619999999899</v>
      </c>
      <c r="Q1004" s="61">
        <v>8.3484763359774353E-2</v>
      </c>
      <c r="R1004" s="6">
        <v>-631.98800000000597</v>
      </c>
      <c r="S1004" s="61">
        <v>-1.7352505433606599E-2</v>
      </c>
    </row>
    <row r="1005" spans="1:19" x14ac:dyDescent="0.25">
      <c r="A1005">
        <v>2023</v>
      </c>
      <c r="B1005">
        <v>964263</v>
      </c>
      <c r="C1005" t="s">
        <v>272</v>
      </c>
      <c r="D1005" t="s">
        <v>432</v>
      </c>
      <c r="E1005" t="s">
        <v>500</v>
      </c>
      <c r="F1005" t="s">
        <v>430</v>
      </c>
      <c r="G1005" t="s">
        <v>4</v>
      </c>
      <c r="H1005" t="s">
        <v>5</v>
      </c>
      <c r="I1005" s="23">
        <v>106</v>
      </c>
      <c r="J1005" s="23">
        <v>263</v>
      </c>
      <c r="K1005" s="23">
        <v>1214</v>
      </c>
      <c r="L1005" s="1">
        <v>40406.864800000003</v>
      </c>
      <c r="M1005" s="1">
        <v>381.1968377358491</v>
      </c>
      <c r="N1005" s="62">
        <v>2.4811320754716979</v>
      </c>
      <c r="O1005" s="62">
        <v>4.6159695817490496</v>
      </c>
      <c r="P1005" s="6">
        <v>4783.6147999999903</v>
      </c>
      <c r="Q1005" s="61">
        <v>0.11838619065540541</v>
      </c>
      <c r="R1005" s="6">
        <v>1556.6147999999901</v>
      </c>
      <c r="S1005" s="61">
        <v>3.8523523359327544E-2</v>
      </c>
    </row>
    <row r="1006" spans="1:19" x14ac:dyDescent="0.25">
      <c r="A1006">
        <v>2023</v>
      </c>
      <c r="B1006">
        <v>968160</v>
      </c>
      <c r="C1006" t="s">
        <v>273</v>
      </c>
      <c r="D1006" t="s">
        <v>433</v>
      </c>
      <c r="E1006" t="s">
        <v>503</v>
      </c>
      <c r="F1006" t="s">
        <v>433</v>
      </c>
      <c r="G1006" t="s">
        <v>15</v>
      </c>
      <c r="H1006" t="s">
        <v>16</v>
      </c>
      <c r="I1006" s="23">
        <v>53</v>
      </c>
      <c r="J1006" s="23">
        <v>90</v>
      </c>
      <c r="K1006" s="23">
        <v>234</v>
      </c>
      <c r="L1006" s="1">
        <v>10896.7688</v>
      </c>
      <c r="M1006" s="1">
        <v>205.59941132075471</v>
      </c>
      <c r="N1006" s="62">
        <v>1.6981132075471699</v>
      </c>
      <c r="O1006" s="62">
        <v>2.6</v>
      </c>
      <c r="P1006" s="6">
        <v>656.26879999999801</v>
      </c>
      <c r="Q1006" s="61">
        <v>6.0226000206593168E-2</v>
      </c>
      <c r="R1006" s="6">
        <v>-1200.1012000000001</v>
      </c>
      <c r="S1006" s="61">
        <v>-0.11013367559014375</v>
      </c>
    </row>
    <row r="1007" spans="1:19" x14ac:dyDescent="0.25">
      <c r="A1007">
        <v>2023</v>
      </c>
      <c r="B1007">
        <v>969030</v>
      </c>
      <c r="C1007" t="s">
        <v>404</v>
      </c>
      <c r="D1007" t="s">
        <v>434</v>
      </c>
      <c r="E1007" t="s">
        <v>523</v>
      </c>
      <c r="F1007" t="s">
        <v>434</v>
      </c>
      <c r="G1007" t="s">
        <v>15</v>
      </c>
      <c r="H1007" t="s">
        <v>16</v>
      </c>
      <c r="I1007" s="23">
        <v>40</v>
      </c>
      <c r="J1007" s="23">
        <v>67</v>
      </c>
      <c r="K1007" s="23">
        <v>189</v>
      </c>
      <c r="L1007" s="1">
        <v>9840.8880000000008</v>
      </c>
      <c r="M1007" s="1">
        <v>246.02220000000003</v>
      </c>
      <c r="N1007" s="62">
        <v>1.675</v>
      </c>
      <c r="O1007" s="62">
        <v>2.8208955223880596</v>
      </c>
      <c r="P1007" s="6">
        <v>2307.6379999999999</v>
      </c>
      <c r="Q1007" s="61">
        <v>0.23449489517612634</v>
      </c>
      <c r="R1007" s="6">
        <v>954.48800000000006</v>
      </c>
      <c r="S1007" s="61">
        <v>9.6992060066124111E-2</v>
      </c>
    </row>
    <row r="1008" spans="1:19" x14ac:dyDescent="0.25">
      <c r="A1008">
        <v>2023</v>
      </c>
      <c r="B1008">
        <v>970339</v>
      </c>
      <c r="C1008" t="s">
        <v>275</v>
      </c>
      <c r="D1008" t="s">
        <v>431</v>
      </c>
      <c r="E1008" t="s">
        <v>515</v>
      </c>
      <c r="F1008" t="s">
        <v>431</v>
      </c>
      <c r="G1008" t="s">
        <v>15</v>
      </c>
      <c r="H1008" t="s">
        <v>16</v>
      </c>
      <c r="I1008" s="23">
        <v>44</v>
      </c>
      <c r="J1008" s="23">
        <v>104</v>
      </c>
      <c r="K1008" s="23">
        <v>285</v>
      </c>
      <c r="L1008" s="1">
        <v>11991.32</v>
      </c>
      <c r="M1008" s="1">
        <v>272.52999999999997</v>
      </c>
      <c r="N1008" s="62">
        <v>2.3636363636363638</v>
      </c>
      <c r="O1008" s="62">
        <v>2.7403846153846154</v>
      </c>
      <c r="P1008" s="6">
        <v>3176.82</v>
      </c>
      <c r="Q1008" s="61">
        <v>0.26492663026255658</v>
      </c>
      <c r="R1008" s="6">
        <v>1698.42</v>
      </c>
      <c r="S1008" s="61">
        <v>0.1416374510896215</v>
      </c>
    </row>
    <row r="1009" spans="1:19" x14ac:dyDescent="0.25">
      <c r="A1009">
        <v>2023</v>
      </c>
      <c r="B1009">
        <v>970419</v>
      </c>
      <c r="C1009" t="s">
        <v>276</v>
      </c>
      <c r="D1009" t="s">
        <v>431</v>
      </c>
      <c r="E1009" t="s">
        <v>515</v>
      </c>
      <c r="F1009" t="s">
        <v>431</v>
      </c>
      <c r="G1009" t="s">
        <v>15</v>
      </c>
      <c r="H1009" t="s">
        <v>16</v>
      </c>
      <c r="I1009" s="23">
        <v>30</v>
      </c>
      <c r="J1009" s="23">
        <v>48</v>
      </c>
      <c r="K1009" s="23">
        <v>180</v>
      </c>
      <c r="L1009" s="1">
        <v>9156.9599999999991</v>
      </c>
      <c r="M1009" s="1">
        <v>305.23199999999997</v>
      </c>
      <c r="N1009" s="62">
        <v>1.6</v>
      </c>
      <c r="O1009" s="62">
        <v>3.75</v>
      </c>
      <c r="P1009" s="6">
        <v>2047.46</v>
      </c>
      <c r="Q1009" s="61">
        <v>0.22359604060736316</v>
      </c>
      <c r="R1009" s="6">
        <v>1064.6600000000001</v>
      </c>
      <c r="S1009" s="61">
        <v>0.11626784435009001</v>
      </c>
    </row>
    <row r="1010" spans="1:19" x14ac:dyDescent="0.25">
      <c r="A1010">
        <v>2023</v>
      </c>
      <c r="B1010">
        <v>972717</v>
      </c>
      <c r="C1010" t="s">
        <v>405</v>
      </c>
      <c r="D1010" t="s">
        <v>433</v>
      </c>
      <c r="E1010" t="s">
        <v>504</v>
      </c>
      <c r="F1010" t="s">
        <v>433</v>
      </c>
      <c r="G1010" t="s">
        <v>15</v>
      </c>
      <c r="H1010" t="s">
        <v>16</v>
      </c>
      <c r="I1010" s="23">
        <v>48</v>
      </c>
      <c r="J1010" s="23">
        <v>75</v>
      </c>
      <c r="K1010" s="23">
        <v>179</v>
      </c>
      <c r="L1010" s="1">
        <v>8421.7680000000091</v>
      </c>
      <c r="M1010" s="1">
        <v>175.45350000000019</v>
      </c>
      <c r="N1010" s="62">
        <v>1.5625</v>
      </c>
      <c r="O1010" s="62">
        <v>2.3866666666666667</v>
      </c>
      <c r="P1010" s="6">
        <v>1880.268</v>
      </c>
      <c r="Q1010" s="61">
        <v>0.22326285882014299</v>
      </c>
      <c r="R1010" s="6">
        <v>206.268</v>
      </c>
      <c r="S1010" s="61">
        <v>2.4492244383839568E-2</v>
      </c>
    </row>
    <row r="1011" spans="1:19" x14ac:dyDescent="0.25">
      <c r="A1011">
        <v>2023</v>
      </c>
      <c r="B1011">
        <v>976942</v>
      </c>
      <c r="C1011" t="s">
        <v>277</v>
      </c>
      <c r="D1011" t="s">
        <v>434</v>
      </c>
      <c r="E1011" t="s">
        <v>522</v>
      </c>
      <c r="F1011" t="s">
        <v>434</v>
      </c>
      <c r="G1011" t="s">
        <v>15</v>
      </c>
      <c r="H1011" t="s">
        <v>16</v>
      </c>
      <c r="I1011" s="23">
        <v>43</v>
      </c>
      <c r="J1011" s="23">
        <v>83</v>
      </c>
      <c r="K1011" s="23">
        <v>241</v>
      </c>
      <c r="L1011" s="1">
        <v>12490.072</v>
      </c>
      <c r="M1011" s="1">
        <v>290.46679069767441</v>
      </c>
      <c r="N1011" s="62">
        <v>1.930232558139535</v>
      </c>
      <c r="O1011" s="62">
        <v>2.9036144578313254</v>
      </c>
      <c r="P1011" s="6">
        <v>2986.3220000000001</v>
      </c>
      <c r="Q1011" s="61">
        <v>0.23909565933647139</v>
      </c>
      <c r="R1011" s="6">
        <v>1519.5719999999999</v>
      </c>
      <c r="S1011" s="61">
        <v>0.12166238913594732</v>
      </c>
    </row>
    <row r="1012" spans="1:19" x14ac:dyDescent="0.25">
      <c r="A1012">
        <v>2023</v>
      </c>
      <c r="B1012">
        <v>980507</v>
      </c>
      <c r="C1012" t="s">
        <v>278</v>
      </c>
      <c r="D1012" t="s">
        <v>434</v>
      </c>
      <c r="E1012" t="s">
        <v>522</v>
      </c>
      <c r="F1012" t="s">
        <v>434</v>
      </c>
      <c r="G1012" t="s">
        <v>15</v>
      </c>
      <c r="H1012" t="s">
        <v>16</v>
      </c>
      <c r="I1012" s="23">
        <v>4</v>
      </c>
      <c r="J1012" s="23">
        <v>7</v>
      </c>
      <c r="K1012" s="23">
        <v>16</v>
      </c>
      <c r="L1012" s="1">
        <v>1406.2719999999999</v>
      </c>
      <c r="M1012" s="1">
        <v>351.56799999999998</v>
      </c>
      <c r="N1012" s="62">
        <v>1.75</v>
      </c>
      <c r="O1012" s="62">
        <v>2.2857142857142856</v>
      </c>
      <c r="P1012" s="6">
        <v>142.77199999999999</v>
      </c>
      <c r="Q1012" s="61">
        <v>0.10152516725071679</v>
      </c>
      <c r="R1012" s="6">
        <v>7.0720000000000702</v>
      </c>
      <c r="S1012" s="61">
        <v>5.0288991034451872E-3</v>
      </c>
    </row>
    <row r="1013" spans="1:19" x14ac:dyDescent="0.25">
      <c r="A1013">
        <v>2023</v>
      </c>
      <c r="B1013">
        <v>981931</v>
      </c>
      <c r="C1013" t="s">
        <v>406</v>
      </c>
      <c r="D1013" t="s">
        <v>435</v>
      </c>
      <c r="E1013" t="s">
        <v>521</v>
      </c>
      <c r="F1013" t="s">
        <v>435</v>
      </c>
      <c r="G1013" t="s">
        <v>15</v>
      </c>
      <c r="H1013" t="s">
        <v>5</v>
      </c>
      <c r="I1013" s="23">
        <v>59</v>
      </c>
      <c r="J1013" s="23">
        <v>141</v>
      </c>
      <c r="K1013" s="23">
        <v>672</v>
      </c>
      <c r="L1013" s="1">
        <v>28294.8472</v>
      </c>
      <c r="M1013" s="1">
        <v>479.57368135593219</v>
      </c>
      <c r="N1013" s="62">
        <v>2.3898305084745761</v>
      </c>
      <c r="O1013" s="62">
        <v>4.7659574468085104</v>
      </c>
      <c r="P1013" s="6">
        <v>5928.5972000000002</v>
      </c>
      <c r="Q1013" s="61">
        <v>0.20952921774392902</v>
      </c>
      <c r="R1013" s="6">
        <v>3813.5772000000002</v>
      </c>
      <c r="S1013" s="61">
        <v>0.13477991851463331</v>
      </c>
    </row>
    <row r="1014" spans="1:19" x14ac:dyDescent="0.25">
      <c r="A1014">
        <v>2023</v>
      </c>
      <c r="B1014">
        <v>984391</v>
      </c>
      <c r="C1014" t="s">
        <v>286</v>
      </c>
      <c r="D1014" t="s">
        <v>430</v>
      </c>
      <c r="E1014" t="s">
        <v>492</v>
      </c>
      <c r="F1014" t="s">
        <v>430</v>
      </c>
      <c r="G1014" t="s">
        <v>15</v>
      </c>
      <c r="H1014" t="s">
        <v>7</v>
      </c>
      <c r="I1014" s="23">
        <v>203</v>
      </c>
      <c r="J1014" s="23">
        <v>439</v>
      </c>
      <c r="K1014" s="23">
        <v>2572</v>
      </c>
      <c r="L1014" s="1">
        <v>125625.6988</v>
      </c>
      <c r="M1014" s="1">
        <v>618.84580689655172</v>
      </c>
      <c r="N1014" s="62">
        <v>2.1625615763546797</v>
      </c>
      <c r="O1014" s="62">
        <v>5.8587699316628701</v>
      </c>
      <c r="P1014" s="6">
        <v>14570.4488</v>
      </c>
      <c r="Q1014" s="61">
        <v>0.11598302687411599</v>
      </c>
      <c r="R1014" s="6">
        <v>7798.9488000000001</v>
      </c>
      <c r="S1014" s="61">
        <v>6.2080839147539132E-2</v>
      </c>
    </row>
    <row r="1015" spans="1:19" x14ac:dyDescent="0.25">
      <c r="A1015">
        <v>2023</v>
      </c>
      <c r="B1015">
        <v>984729</v>
      </c>
      <c r="C1015" t="s">
        <v>389</v>
      </c>
      <c r="D1015" t="s">
        <v>431</v>
      </c>
      <c r="E1015" t="s">
        <v>515</v>
      </c>
      <c r="F1015" t="s">
        <v>431</v>
      </c>
      <c r="G1015" t="s">
        <v>15</v>
      </c>
      <c r="H1015" t="s">
        <v>16</v>
      </c>
      <c r="I1015" s="23">
        <v>38</v>
      </c>
      <c r="J1015" s="23">
        <v>65</v>
      </c>
      <c r="K1015" s="23">
        <v>128</v>
      </c>
      <c r="L1015" s="1">
        <v>7098.9759999999997</v>
      </c>
      <c r="M1015" s="1">
        <v>186.81515789473684</v>
      </c>
      <c r="N1015" s="62">
        <v>1.7105263157894737</v>
      </c>
      <c r="O1015" s="62">
        <v>1.9692307692307693</v>
      </c>
      <c r="P1015" s="6">
        <v>1962.7260000000001</v>
      </c>
      <c r="Q1015" s="61">
        <v>0.27648015713815627</v>
      </c>
      <c r="R1015" s="6">
        <v>713.77599999999995</v>
      </c>
      <c r="S1015" s="61">
        <v>0.10054633231609741</v>
      </c>
    </row>
    <row r="1016" spans="1:19" x14ac:dyDescent="0.25">
      <c r="A1016">
        <v>2023</v>
      </c>
      <c r="B1016">
        <v>988636</v>
      </c>
      <c r="C1016" t="s">
        <v>279</v>
      </c>
      <c r="D1016" t="s">
        <v>434</v>
      </c>
      <c r="E1016" t="s">
        <v>522</v>
      </c>
      <c r="F1016" t="s">
        <v>434</v>
      </c>
      <c r="G1016" t="s">
        <v>15</v>
      </c>
      <c r="H1016" t="s">
        <v>16</v>
      </c>
      <c r="I1016" s="23">
        <v>27</v>
      </c>
      <c r="J1016" s="23">
        <v>62</v>
      </c>
      <c r="K1016" s="23">
        <v>167</v>
      </c>
      <c r="L1016" s="1">
        <v>7237.0640000000003</v>
      </c>
      <c r="M1016" s="1">
        <v>268.0394074074074</v>
      </c>
      <c r="N1016" s="62">
        <v>2.2962962962962963</v>
      </c>
      <c r="O1016" s="62">
        <v>2.693548387096774</v>
      </c>
      <c r="P1016" s="6">
        <v>1883.5640000000001</v>
      </c>
      <c r="Q1016" s="61">
        <v>0.26026631794329858</v>
      </c>
      <c r="R1016" s="6">
        <v>951.36400000000003</v>
      </c>
      <c r="S1016" s="61">
        <v>0.13145717655668099</v>
      </c>
    </row>
    <row r="1017" spans="1:19" x14ac:dyDescent="0.25">
      <c r="A1017">
        <v>2023</v>
      </c>
      <c r="B1017">
        <v>998761</v>
      </c>
      <c r="C1017" t="s">
        <v>182</v>
      </c>
      <c r="D1017" t="s">
        <v>432</v>
      </c>
      <c r="E1017" t="s">
        <v>494</v>
      </c>
      <c r="F1017" t="s">
        <v>432</v>
      </c>
      <c r="G1017" t="s">
        <v>15</v>
      </c>
      <c r="H1017" t="s">
        <v>10</v>
      </c>
      <c r="I1017" s="23">
        <v>228</v>
      </c>
      <c r="J1017" s="23">
        <v>1109</v>
      </c>
      <c r="K1017" s="23">
        <v>5883</v>
      </c>
      <c r="L1017" s="1">
        <v>223043.06049999999</v>
      </c>
      <c r="M1017" s="1">
        <v>978.2590372807017</v>
      </c>
      <c r="N1017" s="62">
        <v>4.8640350877192979</v>
      </c>
      <c r="O1017" s="62">
        <v>5.3047790802524801</v>
      </c>
      <c r="P1017" s="6">
        <v>8694.0604999999905</v>
      </c>
      <c r="Q1017" s="61">
        <v>3.8979291624273563E-2</v>
      </c>
      <c r="R1017" s="6">
        <v>1226.56049999999</v>
      </c>
      <c r="S1017" s="61">
        <v>5.4992094228369414E-3</v>
      </c>
    </row>
    <row r="1018" spans="1:19" x14ac:dyDescent="0.25">
      <c r="A1018">
        <v>2023</v>
      </c>
      <c r="B1018">
        <v>998890</v>
      </c>
      <c r="C1018" t="s">
        <v>280</v>
      </c>
      <c r="D1018" t="s">
        <v>433</v>
      </c>
      <c r="E1018" t="s">
        <v>519</v>
      </c>
      <c r="F1018" t="s">
        <v>433</v>
      </c>
      <c r="G1018" t="s">
        <v>15</v>
      </c>
      <c r="H1018" t="s">
        <v>16</v>
      </c>
      <c r="I1018" s="23">
        <v>8</v>
      </c>
      <c r="J1018" s="23">
        <v>23</v>
      </c>
      <c r="K1018" s="23">
        <v>63</v>
      </c>
      <c r="L1018" s="1">
        <v>3091.4960000000001</v>
      </c>
      <c r="M1018" s="1">
        <v>386.43700000000001</v>
      </c>
      <c r="N1018" s="62">
        <v>2.875</v>
      </c>
      <c r="O1018" s="62">
        <v>2.7391304347826089</v>
      </c>
      <c r="P1018" s="6">
        <v>681.49599999999998</v>
      </c>
      <c r="Q1018" s="61">
        <v>0.22044214192740341</v>
      </c>
      <c r="R1018" s="6">
        <v>389.89600000000002</v>
      </c>
      <c r="S1018" s="61">
        <v>0.12611887578052827</v>
      </c>
    </row>
    <row r="1019" spans="1:19" x14ac:dyDescent="0.25">
      <c r="A1019" t="s">
        <v>564</v>
      </c>
      <c r="I1019" s="23">
        <v>33152</v>
      </c>
      <c r="J1019" s="23">
        <v>100814</v>
      </c>
      <c r="K1019" s="23">
        <v>466266</v>
      </c>
      <c r="L1019" s="1">
        <v>19529980.651199993</v>
      </c>
      <c r="M1019" s="1">
        <v>589.10414609073337</v>
      </c>
      <c r="N1019" s="62">
        <v>3.0409628378378377</v>
      </c>
      <c r="O1019" s="62">
        <v>4.6250123990715579</v>
      </c>
      <c r="P1019" s="6">
        <v>2014556.1512000016</v>
      </c>
      <c r="Q1019" s="61">
        <v>0.10315197885647777</v>
      </c>
      <c r="R1019" s="6">
        <v>879762.0311999995</v>
      </c>
      <c r="S1019" s="61">
        <v>4.504674361497351E-2</v>
      </c>
    </row>
    <row r="1020" spans="1:19" x14ac:dyDescent="0.25">
      <c r="A1020">
        <v>2024</v>
      </c>
      <c r="B1020">
        <v>104983</v>
      </c>
      <c r="C1020" t="s">
        <v>14</v>
      </c>
      <c r="D1020" t="s">
        <v>432</v>
      </c>
      <c r="E1020" t="s">
        <v>498</v>
      </c>
      <c r="F1020" t="s">
        <v>432</v>
      </c>
      <c r="G1020" t="s">
        <v>15</v>
      </c>
      <c r="H1020" t="s">
        <v>16</v>
      </c>
      <c r="I1020" s="23">
        <v>46</v>
      </c>
      <c r="J1020" s="23">
        <v>79</v>
      </c>
      <c r="K1020" s="23">
        <v>169</v>
      </c>
      <c r="L1020" s="1">
        <v>9605.0480000000007</v>
      </c>
      <c r="M1020" s="1">
        <v>208.80539130434784</v>
      </c>
      <c r="N1020" s="62">
        <v>1.7173913043478262</v>
      </c>
      <c r="O1020" s="62">
        <v>2.1392405063291138</v>
      </c>
      <c r="P1020" s="6">
        <v>2945.5479999999998</v>
      </c>
      <c r="Q1020" s="61">
        <v>0.30666666111403085</v>
      </c>
      <c r="R1020" s="6">
        <v>1532.548</v>
      </c>
      <c r="S1020" s="61">
        <v>0.15955651653172373</v>
      </c>
    </row>
    <row r="1021" spans="1:19" x14ac:dyDescent="0.25">
      <c r="A1021">
        <v>2024</v>
      </c>
      <c r="B1021">
        <v>105021</v>
      </c>
      <c r="C1021" t="s">
        <v>17</v>
      </c>
      <c r="D1021" t="s">
        <v>433</v>
      </c>
      <c r="E1021" t="s">
        <v>502</v>
      </c>
      <c r="F1021" t="s">
        <v>433</v>
      </c>
      <c r="G1021" t="s">
        <v>15</v>
      </c>
      <c r="H1021" t="s">
        <v>5</v>
      </c>
      <c r="I1021" s="23">
        <v>101</v>
      </c>
      <c r="J1021" s="23">
        <v>309</v>
      </c>
      <c r="K1021" s="23">
        <v>1539</v>
      </c>
      <c r="L1021" s="1">
        <v>74945.7</v>
      </c>
      <c r="M1021" s="1">
        <v>742.03663366336627</v>
      </c>
      <c r="N1021" s="62">
        <v>3.0594059405940595</v>
      </c>
      <c r="O1021" s="62">
        <v>4.9805825242718447</v>
      </c>
      <c r="P1021" s="6">
        <v>12490.95</v>
      </c>
      <c r="Q1021" s="61">
        <v>0.16666666666666669</v>
      </c>
      <c r="R1021" s="6">
        <v>8923.4500000000007</v>
      </c>
      <c r="S1021" s="61">
        <v>0.11906553678196349</v>
      </c>
    </row>
    <row r="1022" spans="1:19" x14ac:dyDescent="0.25">
      <c r="A1022">
        <v>2024</v>
      </c>
      <c r="B1022">
        <v>105397</v>
      </c>
      <c r="C1022" t="s">
        <v>300</v>
      </c>
      <c r="D1022" t="s">
        <v>434</v>
      </c>
      <c r="E1022" t="s">
        <v>522</v>
      </c>
      <c r="F1022" t="s">
        <v>434</v>
      </c>
      <c r="G1022" t="s">
        <v>15</v>
      </c>
      <c r="H1022" t="s">
        <v>16</v>
      </c>
      <c r="I1022" s="23">
        <v>39</v>
      </c>
      <c r="J1022" s="23">
        <v>48</v>
      </c>
      <c r="K1022" s="23">
        <v>127</v>
      </c>
      <c r="L1022" s="1">
        <v>6557.38400000001</v>
      </c>
      <c r="M1022" s="1">
        <v>168.13805128205155</v>
      </c>
      <c r="N1022" s="62">
        <v>1.2307692307692308</v>
      </c>
      <c r="O1022" s="62">
        <v>2.6458333333333335</v>
      </c>
      <c r="P1022" s="6">
        <v>1960.884</v>
      </c>
      <c r="Q1022" s="61">
        <v>0.29903449302343693</v>
      </c>
      <c r="R1022" s="6">
        <v>699.08400000000097</v>
      </c>
      <c r="S1022" s="61">
        <v>0.10661019699319117</v>
      </c>
    </row>
    <row r="1023" spans="1:19" x14ac:dyDescent="0.25">
      <c r="A1023">
        <v>2024</v>
      </c>
      <c r="B1023">
        <v>106224</v>
      </c>
      <c r="C1023" t="s">
        <v>393</v>
      </c>
      <c r="D1023" t="s">
        <v>433</v>
      </c>
      <c r="E1023" t="s">
        <v>503</v>
      </c>
      <c r="F1023" t="s">
        <v>433</v>
      </c>
      <c r="G1023" t="s">
        <v>15</v>
      </c>
      <c r="H1023" t="s">
        <v>7</v>
      </c>
      <c r="I1023" s="23">
        <v>110</v>
      </c>
      <c r="J1023" s="23">
        <v>390</v>
      </c>
      <c r="K1023" s="23">
        <v>1798</v>
      </c>
      <c r="L1023" s="1">
        <v>79597.013999999996</v>
      </c>
      <c r="M1023" s="1">
        <v>723.60921818181816</v>
      </c>
      <c r="N1023" s="62">
        <v>3.5454545454545454</v>
      </c>
      <c r="O1023" s="62">
        <v>4.6102564102564099</v>
      </c>
      <c r="P1023" s="6">
        <v>15644.013999999999</v>
      </c>
      <c r="Q1023" s="61">
        <v>0.19654021192302515</v>
      </c>
      <c r="R1023" s="6">
        <v>11702.714</v>
      </c>
      <c r="S1023" s="61">
        <v>0.1470245353676207</v>
      </c>
    </row>
    <row r="1024" spans="1:19" x14ac:dyDescent="0.25">
      <c r="A1024">
        <v>2024</v>
      </c>
      <c r="B1024">
        <v>107439</v>
      </c>
      <c r="C1024" t="s">
        <v>2</v>
      </c>
      <c r="D1024" t="s">
        <v>431</v>
      </c>
      <c r="E1024" t="s">
        <v>509</v>
      </c>
      <c r="F1024" t="s">
        <v>432</v>
      </c>
      <c r="G1024" t="s">
        <v>4</v>
      </c>
      <c r="H1024" t="s">
        <v>5</v>
      </c>
      <c r="I1024" s="23">
        <v>139</v>
      </c>
      <c r="J1024" s="23">
        <v>369</v>
      </c>
      <c r="K1024" s="23">
        <v>1339</v>
      </c>
      <c r="L1024" s="1">
        <v>53460.366000000002</v>
      </c>
      <c r="M1024" s="1">
        <v>384.60694964028778</v>
      </c>
      <c r="N1024" s="62">
        <v>2.6546762589928057</v>
      </c>
      <c r="O1024" s="62">
        <v>3.6287262872628725</v>
      </c>
      <c r="P1024" s="6">
        <v>4688.11599999999</v>
      </c>
      <c r="Q1024" s="61">
        <v>8.7693301613385691E-2</v>
      </c>
      <c r="R1024" s="6">
        <v>152.95599999999499</v>
      </c>
      <c r="S1024" s="61">
        <v>2.8611102288374716E-3</v>
      </c>
    </row>
    <row r="1025" spans="1:19" x14ac:dyDescent="0.25">
      <c r="A1025">
        <v>2024</v>
      </c>
      <c r="B1025">
        <v>107439</v>
      </c>
      <c r="C1025" t="s">
        <v>2</v>
      </c>
      <c r="D1025" t="s">
        <v>430</v>
      </c>
      <c r="E1025" t="s">
        <v>492</v>
      </c>
      <c r="F1025" t="s">
        <v>432</v>
      </c>
      <c r="G1025" t="s">
        <v>4</v>
      </c>
      <c r="H1025" t="s">
        <v>7</v>
      </c>
      <c r="I1025" s="23">
        <v>244</v>
      </c>
      <c r="J1025" s="23">
        <v>566</v>
      </c>
      <c r="K1025" s="23">
        <v>1918</v>
      </c>
      <c r="L1025" s="1">
        <v>78005.892000000007</v>
      </c>
      <c r="M1025" s="1">
        <v>319.69627868852461</v>
      </c>
      <c r="N1025" s="62">
        <v>2.319672131147541</v>
      </c>
      <c r="O1025" s="62">
        <v>3.3886925795053005</v>
      </c>
      <c r="P1025" s="6">
        <v>6470.8919999999898</v>
      </c>
      <c r="Q1025" s="61">
        <v>8.2953887637102972E-2</v>
      </c>
      <c r="R1025" s="6">
        <v>-1712.4080000000099</v>
      </c>
      <c r="S1025" s="61">
        <v>-2.1952290475699063E-2</v>
      </c>
    </row>
    <row r="1026" spans="1:19" x14ac:dyDescent="0.25">
      <c r="A1026">
        <v>2024</v>
      </c>
      <c r="B1026">
        <v>107439</v>
      </c>
      <c r="C1026" t="s">
        <v>2</v>
      </c>
      <c r="D1026" t="s">
        <v>432</v>
      </c>
      <c r="E1026" t="s">
        <v>497</v>
      </c>
      <c r="F1026" t="s">
        <v>432</v>
      </c>
      <c r="G1026" t="s">
        <v>4</v>
      </c>
      <c r="H1026" t="s">
        <v>7</v>
      </c>
      <c r="I1026" s="23">
        <v>245</v>
      </c>
      <c r="J1026" s="23">
        <v>659</v>
      </c>
      <c r="K1026" s="23">
        <v>2189</v>
      </c>
      <c r="L1026" s="1">
        <v>90307.266000000003</v>
      </c>
      <c r="M1026" s="1">
        <v>368.60108571428572</v>
      </c>
      <c r="N1026" s="62">
        <v>2.6897959183673468</v>
      </c>
      <c r="O1026" s="62">
        <v>3.3216995447647952</v>
      </c>
      <c r="P1026" s="6">
        <v>5498.2659999999896</v>
      </c>
      <c r="Q1026" s="61">
        <v>6.0883982469361761E-2</v>
      </c>
      <c r="R1026" s="6">
        <v>-2257.5740000000101</v>
      </c>
      <c r="S1026" s="61">
        <v>-2.4998807958597817E-2</v>
      </c>
    </row>
    <row r="1027" spans="1:19" x14ac:dyDescent="0.25">
      <c r="A1027">
        <v>2024</v>
      </c>
      <c r="B1027">
        <v>110765</v>
      </c>
      <c r="C1027" t="s">
        <v>18</v>
      </c>
      <c r="D1027" t="s">
        <v>433</v>
      </c>
      <c r="E1027" t="s">
        <v>502</v>
      </c>
      <c r="F1027" t="s">
        <v>433</v>
      </c>
      <c r="G1027" t="s">
        <v>15</v>
      </c>
      <c r="H1027" t="s">
        <v>7</v>
      </c>
      <c r="I1027" s="23">
        <v>114</v>
      </c>
      <c r="J1027" s="23">
        <v>441</v>
      </c>
      <c r="K1027" s="23">
        <v>1954</v>
      </c>
      <c r="L1027" s="1">
        <v>88411.192800000004</v>
      </c>
      <c r="M1027" s="1">
        <v>775.53677894736848</v>
      </c>
      <c r="N1027" s="62">
        <v>3.8684210526315788</v>
      </c>
      <c r="O1027" s="62">
        <v>4.4308390022675734</v>
      </c>
      <c r="P1027" s="6">
        <v>15607.192800000001</v>
      </c>
      <c r="Q1027" s="61">
        <v>0.17652960338750232</v>
      </c>
      <c r="R1027" s="6">
        <v>11480.692800000001</v>
      </c>
      <c r="S1027" s="61">
        <v>0.12985564877482345</v>
      </c>
    </row>
    <row r="1028" spans="1:19" x14ac:dyDescent="0.25">
      <c r="A1028">
        <v>2024</v>
      </c>
      <c r="B1028">
        <v>114251</v>
      </c>
      <c r="C1028" t="s">
        <v>19</v>
      </c>
      <c r="D1028" t="s">
        <v>430</v>
      </c>
      <c r="E1028" t="s">
        <v>518</v>
      </c>
      <c r="F1028" t="s">
        <v>430</v>
      </c>
      <c r="G1028" t="s">
        <v>15</v>
      </c>
      <c r="H1028" t="s">
        <v>16</v>
      </c>
      <c r="I1028" s="23">
        <v>4</v>
      </c>
      <c r="J1028" s="23">
        <v>5</v>
      </c>
      <c r="K1028" s="23">
        <v>5</v>
      </c>
      <c r="L1028" s="1">
        <v>247.96</v>
      </c>
      <c r="M1028" s="1">
        <v>61.99</v>
      </c>
      <c r="N1028" s="62">
        <v>1.25</v>
      </c>
      <c r="O1028" s="62">
        <v>1</v>
      </c>
      <c r="P1028" s="6">
        <v>74.959999999999994</v>
      </c>
      <c r="Q1028" s="61">
        <v>0.3023068236812389</v>
      </c>
      <c r="R1028" s="6">
        <v>-54.54</v>
      </c>
      <c r="S1028" s="61">
        <v>-0.21995483142442329</v>
      </c>
    </row>
    <row r="1029" spans="1:19" x14ac:dyDescent="0.25">
      <c r="A1029">
        <v>2024</v>
      </c>
      <c r="B1029">
        <v>116138</v>
      </c>
      <c r="C1029" t="s">
        <v>46</v>
      </c>
      <c r="D1029" t="s">
        <v>430</v>
      </c>
      <c r="E1029" t="s">
        <v>507</v>
      </c>
      <c r="F1029" t="s">
        <v>433</v>
      </c>
      <c r="G1029" t="s">
        <v>4</v>
      </c>
      <c r="H1029" t="s">
        <v>10</v>
      </c>
      <c r="I1029" s="23">
        <v>251</v>
      </c>
      <c r="J1029" s="23">
        <v>830</v>
      </c>
      <c r="K1029" s="23">
        <v>3914</v>
      </c>
      <c r="L1029" s="1">
        <v>169404</v>
      </c>
      <c r="M1029" s="1">
        <v>674.91633466135454</v>
      </c>
      <c r="N1029" s="62">
        <v>3.306772908366534</v>
      </c>
      <c r="O1029" s="62">
        <v>4.7156626506024093</v>
      </c>
      <c r="P1029" s="6">
        <v>20804</v>
      </c>
      <c r="Q1029" s="61">
        <v>0.12280701754385964</v>
      </c>
      <c r="R1029" s="6">
        <v>12119.9</v>
      </c>
      <c r="S1029" s="61">
        <v>7.1544355505182872E-2</v>
      </c>
    </row>
    <row r="1030" spans="1:19" x14ac:dyDescent="0.25">
      <c r="A1030">
        <v>2024</v>
      </c>
      <c r="B1030">
        <v>116138</v>
      </c>
      <c r="C1030" t="s">
        <v>46</v>
      </c>
      <c r="D1030" t="s">
        <v>432</v>
      </c>
      <c r="E1030" t="s">
        <v>498</v>
      </c>
      <c r="F1030" t="s">
        <v>433</v>
      </c>
      <c r="G1030" t="s">
        <v>4</v>
      </c>
      <c r="H1030" t="s">
        <v>16</v>
      </c>
      <c r="I1030" s="23">
        <v>28</v>
      </c>
      <c r="J1030" s="23">
        <v>77</v>
      </c>
      <c r="K1030" s="23">
        <v>240</v>
      </c>
      <c r="L1030" s="1">
        <v>10456.365</v>
      </c>
      <c r="M1030" s="1">
        <v>373.44160714285715</v>
      </c>
      <c r="N1030" s="62">
        <v>2.75</v>
      </c>
      <c r="O1030" s="62">
        <v>3.116883116883117</v>
      </c>
      <c r="P1030" s="6">
        <v>1284.115</v>
      </c>
      <c r="Q1030" s="61">
        <v>0.12280701754385966</v>
      </c>
      <c r="R1030" s="6">
        <v>395.59500000000099</v>
      </c>
      <c r="S1030" s="61">
        <v>3.7832937163153828E-2</v>
      </c>
    </row>
    <row r="1031" spans="1:19" x14ac:dyDescent="0.25">
      <c r="A1031">
        <v>2024</v>
      </c>
      <c r="B1031">
        <v>116138</v>
      </c>
      <c r="C1031" t="s">
        <v>46</v>
      </c>
      <c r="D1031" t="s">
        <v>433</v>
      </c>
      <c r="E1031" t="s">
        <v>504</v>
      </c>
      <c r="F1031" t="s">
        <v>433</v>
      </c>
      <c r="G1031" t="s">
        <v>4</v>
      </c>
      <c r="H1031" t="s">
        <v>16</v>
      </c>
      <c r="I1031" s="23">
        <v>23</v>
      </c>
      <c r="J1031" s="23">
        <v>32</v>
      </c>
      <c r="K1031" s="23">
        <v>75</v>
      </c>
      <c r="L1031" s="1">
        <v>3074.58</v>
      </c>
      <c r="M1031" s="1">
        <v>133.67739130434782</v>
      </c>
      <c r="N1031" s="62">
        <v>1.3913043478260869</v>
      </c>
      <c r="O1031" s="62">
        <v>2.34375</v>
      </c>
      <c r="P1031" s="6">
        <v>377.58</v>
      </c>
      <c r="Q1031" s="61">
        <v>0.12280701754385964</v>
      </c>
      <c r="R1031" s="6">
        <v>-393.62</v>
      </c>
      <c r="S1031" s="61">
        <v>-0.12802399026858954</v>
      </c>
    </row>
    <row r="1032" spans="1:19" x14ac:dyDescent="0.25">
      <c r="A1032">
        <v>2024</v>
      </c>
      <c r="B1032">
        <v>117127</v>
      </c>
      <c r="C1032" t="s">
        <v>297</v>
      </c>
      <c r="D1032" t="s">
        <v>430</v>
      </c>
      <c r="E1032" t="s">
        <v>518</v>
      </c>
      <c r="F1032" t="s">
        <v>430</v>
      </c>
      <c r="G1032" t="s">
        <v>15</v>
      </c>
      <c r="H1032" t="s">
        <v>5</v>
      </c>
      <c r="I1032" s="23">
        <v>26</v>
      </c>
      <c r="J1032" s="23">
        <v>75</v>
      </c>
      <c r="K1032" s="23">
        <v>412</v>
      </c>
      <c r="L1032" s="1">
        <v>20844.704000000002</v>
      </c>
      <c r="M1032" s="1">
        <v>801.71938461538468</v>
      </c>
      <c r="N1032" s="62">
        <v>2.8846153846153846</v>
      </c>
      <c r="O1032" s="62">
        <v>5.4933333333333332</v>
      </c>
      <c r="P1032" s="6">
        <v>7461.7039999999997</v>
      </c>
      <c r="Q1032" s="61">
        <v>0.35796641679344543</v>
      </c>
      <c r="R1032" s="6">
        <v>6573.7539999999999</v>
      </c>
      <c r="S1032" s="61">
        <v>0.31536806663217665</v>
      </c>
    </row>
    <row r="1033" spans="1:19" x14ac:dyDescent="0.25">
      <c r="A1033">
        <v>2024</v>
      </c>
      <c r="B1033">
        <v>119707</v>
      </c>
      <c r="C1033" t="s">
        <v>20</v>
      </c>
      <c r="D1033" t="s">
        <v>435</v>
      </c>
      <c r="E1033" t="s">
        <v>525</v>
      </c>
      <c r="F1033" t="s">
        <v>435</v>
      </c>
      <c r="G1033" t="s">
        <v>15</v>
      </c>
      <c r="H1033" t="s">
        <v>16</v>
      </c>
      <c r="I1033" s="23">
        <v>19</v>
      </c>
      <c r="J1033" s="23">
        <v>54</v>
      </c>
      <c r="K1033" s="23">
        <v>160</v>
      </c>
      <c r="L1033" s="1">
        <v>6980.32</v>
      </c>
      <c r="M1033" s="1">
        <v>367.38526315789471</v>
      </c>
      <c r="N1033" s="62">
        <v>2.8421052631578947</v>
      </c>
      <c r="O1033" s="62">
        <v>2.9629629629629628</v>
      </c>
      <c r="P1033" s="6">
        <v>1983.57</v>
      </c>
      <c r="Q1033" s="61">
        <v>0.28416605542439316</v>
      </c>
      <c r="R1033" s="6">
        <v>1335.74</v>
      </c>
      <c r="S1033" s="61">
        <v>0.19135798931854128</v>
      </c>
    </row>
    <row r="1034" spans="1:19" x14ac:dyDescent="0.25">
      <c r="A1034">
        <v>2024</v>
      </c>
      <c r="B1034">
        <v>122003</v>
      </c>
      <c r="C1034" t="s">
        <v>22</v>
      </c>
      <c r="D1034" t="s">
        <v>433</v>
      </c>
      <c r="E1034" t="s">
        <v>519</v>
      </c>
      <c r="F1034" t="s">
        <v>433</v>
      </c>
      <c r="G1034" t="s">
        <v>15</v>
      </c>
      <c r="H1034" t="s">
        <v>16</v>
      </c>
      <c r="I1034" s="23">
        <v>3</v>
      </c>
      <c r="J1034" s="23">
        <v>17</v>
      </c>
      <c r="K1034" s="23">
        <v>32</v>
      </c>
      <c r="L1034" s="1">
        <v>1742.944</v>
      </c>
      <c r="M1034" s="1">
        <v>580.98133333333328</v>
      </c>
      <c r="N1034" s="62">
        <v>5.666666666666667</v>
      </c>
      <c r="O1034" s="62">
        <v>1.8823529411764706</v>
      </c>
      <c r="P1034" s="6">
        <v>518.69399999999996</v>
      </c>
      <c r="Q1034" s="61">
        <v>0.29759648043769621</v>
      </c>
      <c r="R1034" s="6">
        <v>405.09399999999999</v>
      </c>
      <c r="S1034" s="61">
        <v>0.23241940073806158</v>
      </c>
    </row>
    <row r="1035" spans="1:19" x14ac:dyDescent="0.25">
      <c r="A1035">
        <v>2024</v>
      </c>
      <c r="B1035">
        <v>122095</v>
      </c>
      <c r="C1035" t="s">
        <v>472</v>
      </c>
      <c r="D1035" t="s">
        <v>431</v>
      </c>
      <c r="E1035" t="s">
        <v>515</v>
      </c>
      <c r="F1035" t="s">
        <v>434</v>
      </c>
      <c r="G1035" t="s">
        <v>4</v>
      </c>
      <c r="H1035" t="s">
        <v>5</v>
      </c>
      <c r="I1035" s="23">
        <v>89</v>
      </c>
      <c r="J1035" s="23">
        <v>302</v>
      </c>
      <c r="K1035" s="23">
        <v>1139</v>
      </c>
      <c r="L1035" s="1">
        <v>46887.966</v>
      </c>
      <c r="M1035" s="1">
        <v>526.8310786516854</v>
      </c>
      <c r="N1035" s="62">
        <v>3.393258426966292</v>
      </c>
      <c r="O1035" s="62">
        <v>3.7715231788079469</v>
      </c>
      <c r="P1035" s="6">
        <v>1952.7159999999999</v>
      </c>
      <c r="Q1035" s="61">
        <v>4.1646421599947414E-2</v>
      </c>
      <c r="R1035" s="6">
        <v>-1014.004</v>
      </c>
      <c r="S1035" s="61">
        <v>-2.1626103380129564E-2</v>
      </c>
    </row>
    <row r="1036" spans="1:19" x14ac:dyDescent="0.25">
      <c r="A1036">
        <v>2024</v>
      </c>
      <c r="B1036">
        <v>122095</v>
      </c>
      <c r="C1036" t="s">
        <v>472</v>
      </c>
      <c r="D1036" t="s">
        <v>434</v>
      </c>
      <c r="E1036" t="s">
        <v>526</v>
      </c>
      <c r="F1036" t="s">
        <v>434</v>
      </c>
      <c r="G1036" t="s">
        <v>4</v>
      </c>
      <c r="H1036" t="s">
        <v>7</v>
      </c>
      <c r="I1036" s="23">
        <v>191</v>
      </c>
      <c r="J1036" s="23">
        <v>617</v>
      </c>
      <c r="K1036" s="23">
        <v>2909</v>
      </c>
      <c r="L1036" s="1">
        <v>115422.546</v>
      </c>
      <c r="M1036" s="1">
        <v>604.30652356020948</v>
      </c>
      <c r="N1036" s="62">
        <v>3.2303664921465969</v>
      </c>
      <c r="O1036" s="62">
        <v>4.7147487844408431</v>
      </c>
      <c r="P1036" s="6">
        <v>7582.0459999999903</v>
      </c>
      <c r="Q1036" s="61">
        <v>6.568947110211891E-2</v>
      </c>
      <c r="R1036" s="6">
        <v>986.90599999998994</v>
      </c>
      <c r="S1036" s="61">
        <v>8.5503745516061474E-3</v>
      </c>
    </row>
    <row r="1037" spans="1:19" x14ac:dyDescent="0.25">
      <c r="A1037">
        <v>2024</v>
      </c>
      <c r="B1037">
        <v>122095</v>
      </c>
      <c r="C1037" t="s">
        <v>472</v>
      </c>
      <c r="D1037" t="s">
        <v>432</v>
      </c>
      <c r="E1037" t="s">
        <v>510</v>
      </c>
      <c r="F1037" t="s">
        <v>434</v>
      </c>
      <c r="G1037" t="s">
        <v>4</v>
      </c>
      <c r="H1037" t="s">
        <v>7</v>
      </c>
      <c r="I1037" s="23">
        <v>187</v>
      </c>
      <c r="J1037" s="23">
        <v>619</v>
      </c>
      <c r="K1037" s="23">
        <v>2365</v>
      </c>
      <c r="L1037" s="1">
        <v>90876.21</v>
      </c>
      <c r="M1037" s="1">
        <v>485.96903743315511</v>
      </c>
      <c r="N1037" s="62">
        <v>3.3101604278074865</v>
      </c>
      <c r="O1037" s="62">
        <v>3.8206785137318255</v>
      </c>
      <c r="P1037" s="6">
        <v>4582.20999999999</v>
      </c>
      <c r="Q1037" s="61">
        <v>5.0422547331144089E-2</v>
      </c>
      <c r="R1037" s="6">
        <v>-1450.6700000000101</v>
      </c>
      <c r="S1037" s="61">
        <v>-1.5963143709448381E-2</v>
      </c>
    </row>
    <row r="1038" spans="1:19" x14ac:dyDescent="0.25">
      <c r="A1038">
        <v>2024</v>
      </c>
      <c r="B1038">
        <v>123654</v>
      </c>
      <c r="C1038" t="s">
        <v>289</v>
      </c>
      <c r="D1038" t="s">
        <v>430</v>
      </c>
      <c r="E1038" t="s">
        <v>507</v>
      </c>
      <c r="F1038" t="s">
        <v>430</v>
      </c>
      <c r="G1038" t="s">
        <v>15</v>
      </c>
      <c r="H1038" t="s">
        <v>10</v>
      </c>
      <c r="I1038" s="23">
        <v>181</v>
      </c>
      <c r="J1038" s="23">
        <v>638</v>
      </c>
      <c r="K1038" s="23">
        <v>3627</v>
      </c>
      <c r="L1038" s="1">
        <v>155260.7745</v>
      </c>
      <c r="M1038" s="1">
        <v>857.79433425414368</v>
      </c>
      <c r="N1038" s="62">
        <v>3.5248618784530388</v>
      </c>
      <c r="O1038" s="62">
        <v>5.6849529780564261</v>
      </c>
      <c r="P1038" s="6">
        <v>24143.0245</v>
      </c>
      <c r="Q1038" s="61">
        <v>0.15549983296006295</v>
      </c>
      <c r="R1038" s="6">
        <v>17847.824499999999</v>
      </c>
      <c r="S1038" s="61">
        <v>0.11495385461960322</v>
      </c>
    </row>
    <row r="1039" spans="1:19" x14ac:dyDescent="0.25">
      <c r="A1039">
        <v>2024</v>
      </c>
      <c r="B1039">
        <v>126102</v>
      </c>
      <c r="C1039" t="s">
        <v>24</v>
      </c>
      <c r="D1039" t="s">
        <v>433</v>
      </c>
      <c r="E1039" t="s">
        <v>519</v>
      </c>
      <c r="F1039" t="s">
        <v>433</v>
      </c>
      <c r="G1039" t="s">
        <v>15</v>
      </c>
      <c r="H1039" t="s">
        <v>16</v>
      </c>
      <c r="I1039" s="23">
        <v>15</v>
      </c>
      <c r="J1039" s="23">
        <v>24</v>
      </c>
      <c r="K1039" s="23">
        <v>60</v>
      </c>
      <c r="L1039" s="1">
        <v>3673.92</v>
      </c>
      <c r="M1039" s="1">
        <v>244.928</v>
      </c>
      <c r="N1039" s="62">
        <v>1.6</v>
      </c>
      <c r="O1039" s="62">
        <v>2.5</v>
      </c>
      <c r="P1039" s="6">
        <v>1155.92</v>
      </c>
      <c r="Q1039" s="61">
        <v>0.31462851667973174</v>
      </c>
      <c r="R1039" s="6">
        <v>649.52</v>
      </c>
      <c r="S1039" s="61">
        <v>0.17679209128124726</v>
      </c>
    </row>
    <row r="1040" spans="1:19" x14ac:dyDescent="0.25">
      <c r="A1040">
        <v>2024</v>
      </c>
      <c r="B1040">
        <v>126747</v>
      </c>
      <c r="C1040" t="s">
        <v>299</v>
      </c>
      <c r="D1040" t="s">
        <v>430</v>
      </c>
      <c r="E1040" t="s">
        <v>518</v>
      </c>
      <c r="F1040" t="s">
        <v>430</v>
      </c>
      <c r="G1040" t="s">
        <v>15</v>
      </c>
      <c r="H1040" t="s">
        <v>5</v>
      </c>
      <c r="I1040" s="23">
        <v>45</v>
      </c>
      <c r="J1040" s="23">
        <v>127</v>
      </c>
      <c r="K1040" s="23">
        <v>653</v>
      </c>
      <c r="L1040" s="1">
        <v>34364.375999999997</v>
      </c>
      <c r="M1040" s="1">
        <v>763.65279999999996</v>
      </c>
      <c r="N1040" s="62">
        <v>2.8222222222222224</v>
      </c>
      <c r="O1040" s="62">
        <v>5.1417322834645667</v>
      </c>
      <c r="P1040" s="6">
        <v>11098.126</v>
      </c>
      <c r="Q1040" s="61">
        <v>0.32295438741561905</v>
      </c>
      <c r="R1040" s="6">
        <v>9566.1759999999995</v>
      </c>
      <c r="S1040" s="61">
        <v>0.27837479138279714</v>
      </c>
    </row>
    <row r="1041" spans="1:19" x14ac:dyDescent="0.25">
      <c r="A1041">
        <v>2024</v>
      </c>
      <c r="B1041">
        <v>127511</v>
      </c>
      <c r="C1041" t="s">
        <v>25</v>
      </c>
      <c r="D1041" t="s">
        <v>433</v>
      </c>
      <c r="E1041" t="s">
        <v>519</v>
      </c>
      <c r="F1041" t="s">
        <v>433</v>
      </c>
      <c r="G1041" t="s">
        <v>15</v>
      </c>
      <c r="H1041" t="s">
        <v>16</v>
      </c>
      <c r="I1041" s="23">
        <v>28</v>
      </c>
      <c r="J1041" s="23">
        <v>46</v>
      </c>
      <c r="K1041" s="23">
        <v>127</v>
      </c>
      <c r="L1041" s="1">
        <v>6122.9840000000004</v>
      </c>
      <c r="M1041" s="1">
        <v>218.67800000000003</v>
      </c>
      <c r="N1041" s="62">
        <v>1.6428571428571428</v>
      </c>
      <c r="O1041" s="62">
        <v>2.7608695652173911</v>
      </c>
      <c r="P1041" s="6">
        <v>1777.9839999999999</v>
      </c>
      <c r="Q1041" s="61">
        <v>0.29037867810858231</v>
      </c>
      <c r="R1041" s="6">
        <v>831.38400000000104</v>
      </c>
      <c r="S1041" s="61">
        <v>0.13578085456372269</v>
      </c>
    </row>
    <row r="1042" spans="1:19" x14ac:dyDescent="0.25">
      <c r="A1042">
        <v>2024</v>
      </c>
      <c r="B1042">
        <v>128453</v>
      </c>
      <c r="C1042" t="s">
        <v>137</v>
      </c>
      <c r="D1042" t="s">
        <v>431</v>
      </c>
      <c r="E1042" t="s">
        <v>501</v>
      </c>
      <c r="F1042" t="s">
        <v>431</v>
      </c>
      <c r="G1042" t="s">
        <v>4</v>
      </c>
      <c r="H1042" t="s">
        <v>5</v>
      </c>
      <c r="I1042" s="23">
        <v>115</v>
      </c>
      <c r="J1042" s="23">
        <v>222</v>
      </c>
      <c r="K1042" s="23">
        <v>1007</v>
      </c>
      <c r="L1042" s="1">
        <v>45225.5</v>
      </c>
      <c r="M1042" s="1">
        <v>393.26521739130436</v>
      </c>
      <c r="N1042" s="62">
        <v>1.9304347826086956</v>
      </c>
      <c r="O1042" s="62">
        <v>4.5360360360360357</v>
      </c>
      <c r="P1042" s="6">
        <v>6238</v>
      </c>
      <c r="Q1042" s="61">
        <v>0.13793103448275862</v>
      </c>
      <c r="R1042" s="6">
        <v>2567.44</v>
      </c>
      <c r="S1042" s="61">
        <v>5.676974273363479E-2</v>
      </c>
    </row>
    <row r="1043" spans="1:19" x14ac:dyDescent="0.25">
      <c r="A1043">
        <v>2024</v>
      </c>
      <c r="B1043">
        <v>128453</v>
      </c>
      <c r="C1043" t="s">
        <v>137</v>
      </c>
      <c r="D1043" t="s">
        <v>434</v>
      </c>
      <c r="E1043" t="s">
        <v>513</v>
      </c>
      <c r="F1043" t="s">
        <v>431</v>
      </c>
      <c r="G1043" t="s">
        <v>4</v>
      </c>
      <c r="H1043" t="s">
        <v>16</v>
      </c>
      <c r="I1043" s="23">
        <v>8</v>
      </c>
      <c r="J1043" s="23">
        <v>114</v>
      </c>
      <c r="K1043" s="23">
        <v>353</v>
      </c>
      <c r="L1043" s="1">
        <v>13703.37</v>
      </c>
      <c r="M1043" s="1">
        <v>1712.9212500000001</v>
      </c>
      <c r="N1043" s="62">
        <v>14.25</v>
      </c>
      <c r="O1043" s="62">
        <v>3.0964912280701755</v>
      </c>
      <c r="P1043" s="6">
        <v>1890.12</v>
      </c>
      <c r="Q1043" s="61">
        <v>0.13793103448275859</v>
      </c>
      <c r="R1043" s="6">
        <v>1542.37</v>
      </c>
      <c r="S1043" s="61">
        <v>0.11255406516791124</v>
      </c>
    </row>
    <row r="1044" spans="1:19" x14ac:dyDescent="0.25">
      <c r="A1044">
        <v>2024</v>
      </c>
      <c r="B1044">
        <v>128453</v>
      </c>
      <c r="C1044" t="s">
        <v>137</v>
      </c>
      <c r="D1044" t="s">
        <v>430</v>
      </c>
      <c r="E1044" t="s">
        <v>520</v>
      </c>
      <c r="F1044" t="s">
        <v>431</v>
      </c>
      <c r="G1044" t="s">
        <v>4</v>
      </c>
      <c r="H1044" t="s">
        <v>5</v>
      </c>
      <c r="I1044" s="23">
        <v>104</v>
      </c>
      <c r="J1044" s="23">
        <v>230</v>
      </c>
      <c r="K1044" s="23">
        <v>1080</v>
      </c>
      <c r="L1044" s="1">
        <v>46896.77</v>
      </c>
      <c r="M1044" s="1">
        <v>450.93048076923071</v>
      </c>
      <c r="N1044" s="62">
        <v>2.2115384615384617</v>
      </c>
      <c r="O1044" s="62">
        <v>4.6956521739130439</v>
      </c>
      <c r="P1044" s="6">
        <v>6468.52</v>
      </c>
      <c r="Q1044" s="61">
        <v>0.13793103448275865</v>
      </c>
      <c r="R1044" s="6">
        <v>2992.62</v>
      </c>
      <c r="S1044" s="61">
        <v>6.3812923576613056E-2</v>
      </c>
    </row>
    <row r="1045" spans="1:19" x14ac:dyDescent="0.25">
      <c r="A1045">
        <v>2024</v>
      </c>
      <c r="B1045">
        <v>128453</v>
      </c>
      <c r="C1045" t="s">
        <v>137</v>
      </c>
      <c r="D1045" t="s">
        <v>432</v>
      </c>
      <c r="E1045" t="s">
        <v>500</v>
      </c>
      <c r="F1045" t="s">
        <v>431</v>
      </c>
      <c r="G1045" t="s">
        <v>4</v>
      </c>
      <c r="H1045" t="s">
        <v>5</v>
      </c>
      <c r="I1045" s="23">
        <v>74</v>
      </c>
      <c r="J1045" s="23">
        <v>137</v>
      </c>
      <c r="K1045" s="23">
        <v>447</v>
      </c>
      <c r="L1045" s="1">
        <v>21596.880000000001</v>
      </c>
      <c r="M1045" s="1">
        <v>291.84972972972975</v>
      </c>
      <c r="N1045" s="62">
        <v>1.8513513513513513</v>
      </c>
      <c r="O1045" s="62">
        <v>3.2627737226277373</v>
      </c>
      <c r="P1045" s="6">
        <v>2978.88</v>
      </c>
      <c r="Q1045" s="61">
        <v>0.13793103448275862</v>
      </c>
      <c r="R1045" s="6">
        <v>695.87999999999897</v>
      </c>
      <c r="S1045" s="61">
        <v>3.2221320857457138E-2</v>
      </c>
    </row>
    <row r="1046" spans="1:19" x14ac:dyDescent="0.25">
      <c r="A1046">
        <v>2024</v>
      </c>
      <c r="B1046">
        <v>128453</v>
      </c>
      <c r="C1046" t="s">
        <v>137</v>
      </c>
      <c r="D1046" t="s">
        <v>433</v>
      </c>
      <c r="E1046" t="s">
        <v>502</v>
      </c>
      <c r="F1046" t="s">
        <v>431</v>
      </c>
      <c r="G1046" t="s">
        <v>4</v>
      </c>
      <c r="H1046" t="s">
        <v>5</v>
      </c>
      <c r="I1046" s="23">
        <v>135</v>
      </c>
      <c r="J1046" s="23">
        <v>308</v>
      </c>
      <c r="K1046" s="23">
        <v>1064</v>
      </c>
      <c r="L1046" s="1">
        <v>44546.61</v>
      </c>
      <c r="M1046" s="1">
        <v>329.97488888888887</v>
      </c>
      <c r="N1046" s="62">
        <v>2.2814814814814817</v>
      </c>
      <c r="O1046" s="62">
        <v>3.4545454545454546</v>
      </c>
      <c r="P1046" s="6">
        <v>6144.36</v>
      </c>
      <c r="Q1046" s="61">
        <v>0.13793103448275862</v>
      </c>
      <c r="R1046" s="6">
        <v>1488.31</v>
      </c>
      <c r="S1046" s="61">
        <v>3.3410174197318267E-2</v>
      </c>
    </row>
    <row r="1047" spans="1:19" x14ac:dyDescent="0.25">
      <c r="A1047">
        <v>2024</v>
      </c>
      <c r="B1047">
        <v>128453</v>
      </c>
      <c r="C1047" t="s">
        <v>137</v>
      </c>
      <c r="D1047" t="s">
        <v>435</v>
      </c>
      <c r="E1047" t="s">
        <v>505</v>
      </c>
      <c r="F1047" t="s">
        <v>431</v>
      </c>
      <c r="G1047" t="s">
        <v>4</v>
      </c>
      <c r="H1047" t="s">
        <v>16</v>
      </c>
      <c r="I1047" s="23">
        <v>18</v>
      </c>
      <c r="J1047" s="23">
        <v>48</v>
      </c>
      <c r="K1047" s="23">
        <v>102</v>
      </c>
      <c r="L1047" s="1">
        <v>6170.62</v>
      </c>
      <c r="M1047" s="1">
        <v>342.8122222222222</v>
      </c>
      <c r="N1047" s="62">
        <v>2.6666666666666665</v>
      </c>
      <c r="O1047" s="62">
        <v>2.125</v>
      </c>
      <c r="P1047" s="6">
        <v>851.12</v>
      </c>
      <c r="Q1047" s="61">
        <v>0.13793103448275862</v>
      </c>
      <c r="R1047" s="6">
        <v>241.46</v>
      </c>
      <c r="S1047" s="61">
        <v>3.9130589794866645E-2</v>
      </c>
    </row>
    <row r="1048" spans="1:19" x14ac:dyDescent="0.25">
      <c r="A1048">
        <v>2024</v>
      </c>
      <c r="B1048">
        <v>129543</v>
      </c>
      <c r="C1048" t="s">
        <v>26</v>
      </c>
      <c r="D1048" t="s">
        <v>432</v>
      </c>
      <c r="E1048" t="s">
        <v>498</v>
      </c>
      <c r="F1048" t="s">
        <v>432</v>
      </c>
      <c r="G1048" t="s">
        <v>15</v>
      </c>
      <c r="H1048" t="s">
        <v>16</v>
      </c>
      <c r="I1048" s="23">
        <v>9</v>
      </c>
      <c r="J1048" s="23">
        <v>28</v>
      </c>
      <c r="K1048" s="23">
        <v>115</v>
      </c>
      <c r="L1048" s="1">
        <v>6977.48</v>
      </c>
      <c r="M1048" s="1">
        <v>775.27555555555546</v>
      </c>
      <c r="N1048" s="62">
        <v>3.1111111111111112</v>
      </c>
      <c r="O1048" s="62">
        <v>4.1071428571428568</v>
      </c>
      <c r="P1048" s="6">
        <v>1812.73</v>
      </c>
      <c r="Q1048" s="61">
        <v>0.25979723338511901</v>
      </c>
      <c r="R1048" s="6">
        <v>1524.21</v>
      </c>
      <c r="S1048" s="61">
        <v>0.21844706111662093</v>
      </c>
    </row>
    <row r="1049" spans="1:19" x14ac:dyDescent="0.25">
      <c r="A1049">
        <v>2024</v>
      </c>
      <c r="B1049">
        <v>130897</v>
      </c>
      <c r="C1049" t="s">
        <v>301</v>
      </c>
      <c r="D1049" t="s">
        <v>430</v>
      </c>
      <c r="E1049" t="s">
        <v>518</v>
      </c>
      <c r="F1049" t="s">
        <v>430</v>
      </c>
      <c r="G1049" t="s">
        <v>15</v>
      </c>
      <c r="H1049" t="s">
        <v>16</v>
      </c>
      <c r="I1049" s="23">
        <v>4</v>
      </c>
      <c r="J1049" s="23">
        <v>6</v>
      </c>
      <c r="K1049" s="23">
        <v>15</v>
      </c>
      <c r="L1049" s="1">
        <v>991.88</v>
      </c>
      <c r="M1049" s="1">
        <v>247.97</v>
      </c>
      <c r="N1049" s="62">
        <v>1.5</v>
      </c>
      <c r="O1049" s="62">
        <v>2.5</v>
      </c>
      <c r="P1049" s="6">
        <v>421.88</v>
      </c>
      <c r="Q1049" s="61">
        <v>0.42533370972295037</v>
      </c>
      <c r="R1049" s="6">
        <v>291.27999999999997</v>
      </c>
      <c r="S1049" s="61">
        <v>0.29366455619631404</v>
      </c>
    </row>
    <row r="1050" spans="1:19" x14ac:dyDescent="0.25">
      <c r="A1050">
        <v>2024</v>
      </c>
      <c r="B1050">
        <v>131289</v>
      </c>
      <c r="C1050" t="s">
        <v>364</v>
      </c>
      <c r="D1050" t="s">
        <v>432</v>
      </c>
      <c r="E1050" t="s">
        <v>500</v>
      </c>
      <c r="F1050" t="s">
        <v>432</v>
      </c>
      <c r="G1050" t="s">
        <v>15</v>
      </c>
      <c r="H1050" t="s">
        <v>5</v>
      </c>
      <c r="I1050" s="23">
        <v>43</v>
      </c>
      <c r="J1050" s="23">
        <v>136</v>
      </c>
      <c r="K1050" s="23">
        <v>589</v>
      </c>
      <c r="L1050" s="1">
        <v>33827.31</v>
      </c>
      <c r="M1050" s="1">
        <v>786.6816279069767</v>
      </c>
      <c r="N1050" s="62">
        <v>3.1627906976744184</v>
      </c>
      <c r="O1050" s="62">
        <v>4.3308823529411766</v>
      </c>
      <c r="P1050" s="6">
        <v>8200.56</v>
      </c>
      <c r="Q1050" s="61">
        <v>0.24242424242424243</v>
      </c>
      <c r="R1050" s="6">
        <v>6819.48</v>
      </c>
      <c r="S1050" s="61">
        <v>0.20159687542402868</v>
      </c>
    </row>
    <row r="1051" spans="1:19" x14ac:dyDescent="0.25">
      <c r="A1051">
        <v>2024</v>
      </c>
      <c r="B1051">
        <v>133279</v>
      </c>
      <c r="C1051" t="s">
        <v>27</v>
      </c>
      <c r="D1051" t="s">
        <v>431</v>
      </c>
      <c r="E1051" t="s">
        <v>515</v>
      </c>
      <c r="F1051" t="s">
        <v>431</v>
      </c>
      <c r="G1051" t="s">
        <v>15</v>
      </c>
      <c r="H1051" t="s">
        <v>16</v>
      </c>
      <c r="I1051" s="23">
        <v>23</v>
      </c>
      <c r="J1051" s="23">
        <v>23</v>
      </c>
      <c r="K1051" s="23">
        <v>68</v>
      </c>
      <c r="L1051" s="1">
        <v>3599.4560000000001</v>
      </c>
      <c r="M1051" s="1">
        <v>156.49808695652175</v>
      </c>
      <c r="N1051" s="62">
        <v>1</v>
      </c>
      <c r="O1051" s="62">
        <v>2.9565217391304346</v>
      </c>
      <c r="P1051" s="6">
        <v>860.20600000000002</v>
      </c>
      <c r="Q1051" s="61">
        <v>0.23898222398051261</v>
      </c>
      <c r="R1051" s="6">
        <v>147.20599999999999</v>
      </c>
      <c r="S1051" s="61">
        <v>4.0896735506698784E-2</v>
      </c>
    </row>
    <row r="1052" spans="1:19" x14ac:dyDescent="0.25">
      <c r="A1052">
        <v>2024</v>
      </c>
      <c r="B1052">
        <v>135228</v>
      </c>
      <c r="C1052" t="s">
        <v>303</v>
      </c>
      <c r="D1052" t="s">
        <v>435</v>
      </c>
      <c r="E1052" t="s">
        <v>525</v>
      </c>
      <c r="F1052" t="s">
        <v>435</v>
      </c>
      <c r="G1052" t="s">
        <v>15</v>
      </c>
      <c r="H1052" t="s">
        <v>16</v>
      </c>
      <c r="I1052" s="23">
        <v>3</v>
      </c>
      <c r="J1052" s="23">
        <v>3</v>
      </c>
      <c r="K1052" s="23">
        <v>6</v>
      </c>
      <c r="L1052" s="1">
        <v>161.55199999999999</v>
      </c>
      <c r="M1052" s="1">
        <v>53.850666666666662</v>
      </c>
      <c r="N1052" s="62">
        <v>1</v>
      </c>
      <c r="O1052" s="62">
        <v>2</v>
      </c>
      <c r="P1052" s="6">
        <v>70.052000000000007</v>
      </c>
      <c r="Q1052" s="61">
        <v>0.43361889670199077</v>
      </c>
      <c r="R1052" s="6">
        <v>-26.248000000000001</v>
      </c>
      <c r="S1052" s="61">
        <v>-0.16247400217886501</v>
      </c>
    </row>
    <row r="1053" spans="1:19" x14ac:dyDescent="0.25">
      <c r="A1053">
        <v>2024</v>
      </c>
      <c r="B1053">
        <v>135718</v>
      </c>
      <c r="C1053" t="s">
        <v>302</v>
      </c>
      <c r="D1053" t="s">
        <v>431</v>
      </c>
      <c r="E1053" t="s">
        <v>501</v>
      </c>
      <c r="F1053" t="s">
        <v>431</v>
      </c>
      <c r="G1053" t="s">
        <v>15</v>
      </c>
      <c r="H1053" t="s">
        <v>5</v>
      </c>
      <c r="I1053" s="23">
        <v>65</v>
      </c>
      <c r="J1053" s="23">
        <v>100</v>
      </c>
      <c r="K1053" s="23">
        <v>587</v>
      </c>
      <c r="L1053" s="1">
        <v>23526.813600000001</v>
      </c>
      <c r="M1053" s="1">
        <v>361.95097846153845</v>
      </c>
      <c r="N1053" s="62">
        <v>1.5384615384615385</v>
      </c>
      <c r="O1053" s="62">
        <v>5.87</v>
      </c>
      <c r="P1053" s="6">
        <v>5533.3136000000004</v>
      </c>
      <c r="Q1053" s="61">
        <v>0.23519179834875728</v>
      </c>
      <c r="R1053" s="6">
        <v>3483.7936</v>
      </c>
      <c r="S1053" s="61">
        <v>0.14807757902243079</v>
      </c>
    </row>
    <row r="1054" spans="1:19" x14ac:dyDescent="0.25">
      <c r="A1054">
        <v>2024</v>
      </c>
      <c r="B1054">
        <v>136833</v>
      </c>
      <c r="C1054" t="s">
        <v>28</v>
      </c>
      <c r="D1054" t="s">
        <v>430</v>
      </c>
      <c r="E1054" t="s">
        <v>518</v>
      </c>
      <c r="F1054" t="s">
        <v>430</v>
      </c>
      <c r="G1054" t="s">
        <v>15</v>
      </c>
      <c r="H1054" t="s">
        <v>16</v>
      </c>
      <c r="I1054" s="23">
        <v>48</v>
      </c>
      <c r="J1054" s="23">
        <v>105</v>
      </c>
      <c r="K1054" s="23">
        <v>274</v>
      </c>
      <c r="L1054" s="1">
        <v>13206.608</v>
      </c>
      <c r="M1054" s="1">
        <v>275.13766666666669</v>
      </c>
      <c r="N1054" s="62">
        <v>2.1875</v>
      </c>
      <c r="O1054" s="62">
        <v>2.6095238095238096</v>
      </c>
      <c r="P1054" s="6">
        <v>4241.6080000000002</v>
      </c>
      <c r="Q1054" s="61">
        <v>0.32117315816445829</v>
      </c>
      <c r="R1054" s="6">
        <v>2639.2080000000001</v>
      </c>
      <c r="S1054" s="61">
        <v>0.19983995890542069</v>
      </c>
    </row>
    <row r="1055" spans="1:19" x14ac:dyDescent="0.25">
      <c r="A1055">
        <v>2024</v>
      </c>
      <c r="B1055">
        <v>141109</v>
      </c>
      <c r="C1055" t="s">
        <v>29</v>
      </c>
      <c r="D1055" t="s">
        <v>430</v>
      </c>
      <c r="E1055" t="s">
        <v>512</v>
      </c>
      <c r="F1055" t="s">
        <v>430</v>
      </c>
      <c r="G1055" t="s">
        <v>15</v>
      </c>
      <c r="H1055" t="s">
        <v>5</v>
      </c>
      <c r="I1055" s="23">
        <v>86</v>
      </c>
      <c r="J1055" s="23">
        <v>325</v>
      </c>
      <c r="K1055" s="23">
        <v>1455</v>
      </c>
      <c r="L1055" s="1">
        <v>65836.403999999995</v>
      </c>
      <c r="M1055" s="1">
        <v>765.53958139534882</v>
      </c>
      <c r="N1055" s="62">
        <v>3.7790697674418605</v>
      </c>
      <c r="O1055" s="62">
        <v>4.476923076923077</v>
      </c>
      <c r="P1055" s="6">
        <v>15547.654</v>
      </c>
      <c r="Q1055" s="61">
        <v>0.23615588117479808</v>
      </c>
      <c r="R1055" s="6">
        <v>12527.454</v>
      </c>
      <c r="S1055" s="61">
        <v>0.19028156519605779</v>
      </c>
    </row>
    <row r="1056" spans="1:19" x14ac:dyDescent="0.25">
      <c r="A1056">
        <v>2024</v>
      </c>
      <c r="B1056">
        <v>141852</v>
      </c>
      <c r="C1056" t="s">
        <v>30</v>
      </c>
      <c r="D1056" t="s">
        <v>434</v>
      </c>
      <c r="E1056" t="s">
        <v>523</v>
      </c>
      <c r="F1056" t="s">
        <v>434</v>
      </c>
      <c r="G1056" t="s">
        <v>15</v>
      </c>
      <c r="H1056" t="s">
        <v>16</v>
      </c>
      <c r="I1056" s="23">
        <v>6</v>
      </c>
      <c r="J1056" s="23">
        <v>15</v>
      </c>
      <c r="K1056" s="23">
        <v>62</v>
      </c>
      <c r="L1056" s="1">
        <v>2908.3040000000001</v>
      </c>
      <c r="M1056" s="1">
        <v>484.71733333333333</v>
      </c>
      <c r="N1056" s="62">
        <v>2.5</v>
      </c>
      <c r="O1056" s="62">
        <v>4.1333333333333337</v>
      </c>
      <c r="P1056" s="6">
        <v>665.80399999999997</v>
      </c>
      <c r="Q1056" s="61">
        <v>0.2289320511198279</v>
      </c>
      <c r="R1056" s="6">
        <v>463.30399999999997</v>
      </c>
      <c r="S1056" s="61">
        <v>0.15930384168917691</v>
      </c>
    </row>
    <row r="1057" spans="1:19" x14ac:dyDescent="0.25">
      <c r="A1057">
        <v>2024</v>
      </c>
      <c r="B1057">
        <v>143836</v>
      </c>
      <c r="C1057" t="s">
        <v>94</v>
      </c>
      <c r="D1057" t="s">
        <v>432</v>
      </c>
      <c r="E1057" t="s">
        <v>498</v>
      </c>
      <c r="F1057" t="s">
        <v>434</v>
      </c>
      <c r="G1057" t="s">
        <v>4</v>
      </c>
      <c r="H1057" t="s">
        <v>16</v>
      </c>
      <c r="I1057" s="23">
        <v>48</v>
      </c>
      <c r="J1057" s="23">
        <v>84</v>
      </c>
      <c r="K1057" s="23">
        <v>165</v>
      </c>
      <c r="L1057" s="1">
        <v>8622</v>
      </c>
      <c r="M1057" s="1">
        <v>179.625</v>
      </c>
      <c r="N1057" s="62">
        <v>1.75</v>
      </c>
      <c r="O1057" s="62">
        <v>1.9642857142857142</v>
      </c>
      <c r="P1057" s="6">
        <v>1437</v>
      </c>
      <c r="Q1057" s="61">
        <v>0.16666666666666666</v>
      </c>
      <c r="R1057" s="6">
        <v>-39.000000000000199</v>
      </c>
      <c r="S1057" s="61">
        <v>-4.5233124565066344E-3</v>
      </c>
    </row>
    <row r="1058" spans="1:19" x14ac:dyDescent="0.25">
      <c r="A1058">
        <v>2024</v>
      </c>
      <c r="B1058">
        <v>143836</v>
      </c>
      <c r="C1058" t="s">
        <v>94</v>
      </c>
      <c r="D1058" t="s">
        <v>433</v>
      </c>
      <c r="E1058" t="s">
        <v>503</v>
      </c>
      <c r="F1058" t="s">
        <v>434</v>
      </c>
      <c r="G1058" t="s">
        <v>4</v>
      </c>
      <c r="H1058" t="s">
        <v>7</v>
      </c>
      <c r="I1058" s="23">
        <v>252</v>
      </c>
      <c r="J1058" s="23">
        <v>760</v>
      </c>
      <c r="K1058" s="23">
        <v>2440</v>
      </c>
      <c r="L1058" s="1">
        <v>113842.8</v>
      </c>
      <c r="M1058" s="1">
        <v>451.75714285714287</v>
      </c>
      <c r="N1058" s="62">
        <v>3.0158730158730158</v>
      </c>
      <c r="O1058" s="62">
        <v>3.2105263157894739</v>
      </c>
      <c r="P1058" s="6">
        <v>18973.8</v>
      </c>
      <c r="Q1058" s="61">
        <v>0.16666666666666666</v>
      </c>
      <c r="R1058" s="6">
        <v>10083.15</v>
      </c>
      <c r="S1058" s="61">
        <v>8.8570818707902468E-2</v>
      </c>
    </row>
    <row r="1059" spans="1:19" x14ac:dyDescent="0.25">
      <c r="A1059">
        <v>2024</v>
      </c>
      <c r="B1059">
        <v>143836</v>
      </c>
      <c r="C1059" t="s">
        <v>94</v>
      </c>
      <c r="D1059" t="s">
        <v>435</v>
      </c>
      <c r="E1059" t="s">
        <v>521</v>
      </c>
      <c r="F1059" t="s">
        <v>434</v>
      </c>
      <c r="G1059" t="s">
        <v>4</v>
      </c>
      <c r="H1059" t="s">
        <v>5</v>
      </c>
      <c r="I1059" s="23">
        <v>113</v>
      </c>
      <c r="J1059" s="23">
        <v>301</v>
      </c>
      <c r="K1059" s="23">
        <v>1060</v>
      </c>
      <c r="L1059" s="1">
        <v>43601.7</v>
      </c>
      <c r="M1059" s="1">
        <v>385.85575221238935</v>
      </c>
      <c r="N1059" s="62">
        <v>2.663716814159292</v>
      </c>
      <c r="O1059" s="62">
        <v>3.521594684385382</v>
      </c>
      <c r="P1059" s="6">
        <v>7266.95</v>
      </c>
      <c r="Q1059" s="61">
        <v>0.16666666666666669</v>
      </c>
      <c r="R1059" s="6">
        <v>3437.41</v>
      </c>
      <c r="S1059" s="61">
        <v>7.8836604994759377E-2</v>
      </c>
    </row>
    <row r="1060" spans="1:19" x14ac:dyDescent="0.25">
      <c r="A1060">
        <v>2024</v>
      </c>
      <c r="B1060">
        <v>144503</v>
      </c>
      <c r="C1060" t="s">
        <v>33</v>
      </c>
      <c r="D1060" t="s">
        <v>431</v>
      </c>
      <c r="E1060" t="s">
        <v>515</v>
      </c>
      <c r="F1060" t="s">
        <v>431</v>
      </c>
      <c r="G1060" t="s">
        <v>15</v>
      </c>
      <c r="H1060" t="s">
        <v>16</v>
      </c>
      <c r="I1060" s="23">
        <v>46</v>
      </c>
      <c r="J1060" s="23">
        <v>64</v>
      </c>
      <c r="K1060" s="23">
        <v>209</v>
      </c>
      <c r="L1060" s="1">
        <v>11882.328</v>
      </c>
      <c r="M1060" s="1">
        <v>258.31147826086954</v>
      </c>
      <c r="N1060" s="62">
        <v>1.3913043478260869</v>
      </c>
      <c r="O1060" s="62">
        <v>3.265625</v>
      </c>
      <c r="P1060" s="6">
        <v>3052.328</v>
      </c>
      <c r="Q1060" s="61">
        <v>0.25687962830179406</v>
      </c>
      <c r="R1060" s="6">
        <v>1608.328</v>
      </c>
      <c r="S1060" s="61">
        <v>0.13535462074435245</v>
      </c>
    </row>
    <row r="1061" spans="1:19" x14ac:dyDescent="0.25">
      <c r="A1061">
        <v>2024</v>
      </c>
      <c r="B1061">
        <v>145784</v>
      </c>
      <c r="C1061" t="s">
        <v>34</v>
      </c>
      <c r="D1061" t="s">
        <v>432</v>
      </c>
      <c r="E1061" t="s">
        <v>498</v>
      </c>
      <c r="F1061" t="s">
        <v>432</v>
      </c>
      <c r="G1061" t="s">
        <v>15</v>
      </c>
      <c r="H1061" t="s">
        <v>5</v>
      </c>
      <c r="I1061" s="23">
        <v>49</v>
      </c>
      <c r="J1061" s="23">
        <v>144</v>
      </c>
      <c r="K1061" s="23">
        <v>409</v>
      </c>
      <c r="L1061" s="1">
        <v>23038.328000000001</v>
      </c>
      <c r="M1061" s="1">
        <v>470.16995918367348</v>
      </c>
      <c r="N1061" s="62">
        <v>2.9387755102040818</v>
      </c>
      <c r="O1061" s="62">
        <v>2.8402777777777777</v>
      </c>
      <c r="P1061" s="6">
        <v>6929.3280000000004</v>
      </c>
      <c r="Q1061" s="61">
        <v>0.30077391032890927</v>
      </c>
      <c r="R1061" s="6">
        <v>5367.2079999999996</v>
      </c>
      <c r="S1061" s="61">
        <v>0.23296864251607144</v>
      </c>
    </row>
    <row r="1062" spans="1:19" x14ac:dyDescent="0.25">
      <c r="A1062">
        <v>2024</v>
      </c>
      <c r="B1062">
        <v>145944</v>
      </c>
      <c r="C1062" t="s">
        <v>448</v>
      </c>
      <c r="D1062" t="s">
        <v>435</v>
      </c>
      <c r="E1062" t="s">
        <v>521</v>
      </c>
      <c r="F1062" t="s">
        <v>435</v>
      </c>
      <c r="G1062" t="s">
        <v>15</v>
      </c>
      <c r="H1062" t="s">
        <v>7</v>
      </c>
      <c r="I1062" s="23">
        <v>164</v>
      </c>
      <c r="J1062" s="23">
        <v>553</v>
      </c>
      <c r="K1062" s="23">
        <v>2037</v>
      </c>
      <c r="L1062" s="1">
        <v>106316.64</v>
      </c>
      <c r="M1062" s="1">
        <v>648.2721951219512</v>
      </c>
      <c r="N1062" s="62">
        <v>3.3719512195121952</v>
      </c>
      <c r="O1062" s="62">
        <v>3.6835443037974684</v>
      </c>
      <c r="P1062" s="6">
        <v>28142.639999999999</v>
      </c>
      <c r="Q1062" s="61">
        <v>0.26470588235294118</v>
      </c>
      <c r="R1062" s="6">
        <v>22457.18</v>
      </c>
      <c r="S1062" s="61">
        <v>0.21122921115640977</v>
      </c>
    </row>
    <row r="1063" spans="1:19" x14ac:dyDescent="0.25">
      <c r="A1063">
        <v>2024</v>
      </c>
      <c r="B1063">
        <v>146932</v>
      </c>
      <c r="C1063" t="s">
        <v>447</v>
      </c>
      <c r="D1063" t="s">
        <v>434</v>
      </c>
      <c r="E1063" t="s">
        <v>526</v>
      </c>
      <c r="F1063" t="s">
        <v>434</v>
      </c>
      <c r="G1063" t="s">
        <v>15</v>
      </c>
      <c r="H1063" t="s">
        <v>7</v>
      </c>
      <c r="I1063" s="23">
        <v>114</v>
      </c>
      <c r="J1063" s="23">
        <v>405</v>
      </c>
      <c r="K1063" s="23">
        <v>2014</v>
      </c>
      <c r="L1063" s="1">
        <v>102215.302</v>
      </c>
      <c r="M1063" s="1">
        <v>896.62545614035082</v>
      </c>
      <c r="N1063" s="62">
        <v>3.5526315789473686</v>
      </c>
      <c r="O1063" s="62">
        <v>4.9728395061728392</v>
      </c>
      <c r="P1063" s="6">
        <v>19132.552</v>
      </c>
      <c r="Q1063" s="61">
        <v>0.18717894117262404</v>
      </c>
      <c r="R1063" s="6">
        <v>15158.182000000001</v>
      </c>
      <c r="S1063" s="61">
        <v>0.14829660240107692</v>
      </c>
    </row>
    <row r="1064" spans="1:19" x14ac:dyDescent="0.25">
      <c r="A1064">
        <v>2024</v>
      </c>
      <c r="B1064">
        <v>153936</v>
      </c>
      <c r="C1064" t="s">
        <v>35</v>
      </c>
      <c r="D1064" t="s">
        <v>431</v>
      </c>
      <c r="E1064" t="s">
        <v>513</v>
      </c>
      <c r="F1064" t="s">
        <v>431</v>
      </c>
      <c r="G1064" t="s">
        <v>15</v>
      </c>
      <c r="H1064" t="s">
        <v>5</v>
      </c>
      <c r="I1064" s="23">
        <v>30</v>
      </c>
      <c r="J1064" s="23">
        <v>106</v>
      </c>
      <c r="K1064" s="23">
        <v>450</v>
      </c>
      <c r="L1064" s="1">
        <v>24137.64</v>
      </c>
      <c r="M1064" s="1">
        <v>804.58799999999997</v>
      </c>
      <c r="N1064" s="62">
        <v>3.5333333333333332</v>
      </c>
      <c r="O1064" s="62">
        <v>4.2452830188679247</v>
      </c>
      <c r="P1064" s="6">
        <v>4955.8900000000003</v>
      </c>
      <c r="Q1064" s="61">
        <v>0.20531791840461622</v>
      </c>
      <c r="R1064" s="6">
        <v>3951.81</v>
      </c>
      <c r="S1064" s="61">
        <v>0.16371981685036316</v>
      </c>
    </row>
    <row r="1065" spans="1:19" x14ac:dyDescent="0.25">
      <c r="A1065">
        <v>2024</v>
      </c>
      <c r="B1065">
        <v>155535</v>
      </c>
      <c r="C1065" t="s">
        <v>36</v>
      </c>
      <c r="D1065" t="s">
        <v>434</v>
      </c>
      <c r="E1065" t="s">
        <v>522</v>
      </c>
      <c r="F1065" t="s">
        <v>434</v>
      </c>
      <c r="G1065" t="s">
        <v>15</v>
      </c>
      <c r="H1065" t="s">
        <v>16</v>
      </c>
      <c r="I1065" s="23">
        <v>45</v>
      </c>
      <c r="J1065" s="23">
        <v>63</v>
      </c>
      <c r="K1065" s="23">
        <v>144</v>
      </c>
      <c r="L1065" s="1">
        <v>8039.6480000000101</v>
      </c>
      <c r="M1065" s="1">
        <v>178.65884444444467</v>
      </c>
      <c r="N1065" s="62">
        <v>1.4</v>
      </c>
      <c r="O1065" s="62">
        <v>2.2857142857142856</v>
      </c>
      <c r="P1065" s="6">
        <v>2611.6480000000001</v>
      </c>
      <c r="Q1065" s="61">
        <v>0.32484606291220669</v>
      </c>
      <c r="R1065" s="6">
        <v>1147.348</v>
      </c>
      <c r="S1065" s="61">
        <v>0.14271122317793</v>
      </c>
    </row>
    <row r="1066" spans="1:19" x14ac:dyDescent="0.25">
      <c r="A1066">
        <v>2024</v>
      </c>
      <c r="B1066">
        <v>160544</v>
      </c>
      <c r="C1066" t="s">
        <v>37</v>
      </c>
      <c r="D1066" t="s">
        <v>435</v>
      </c>
      <c r="E1066" t="s">
        <v>525</v>
      </c>
      <c r="F1066" t="s">
        <v>435</v>
      </c>
      <c r="G1066" t="s">
        <v>15</v>
      </c>
      <c r="H1066" t="s">
        <v>16</v>
      </c>
      <c r="I1066" s="23">
        <v>27</v>
      </c>
      <c r="J1066" s="23">
        <v>62</v>
      </c>
      <c r="K1066" s="23">
        <v>154</v>
      </c>
      <c r="L1066" s="1">
        <v>8638.768</v>
      </c>
      <c r="M1066" s="1">
        <v>319.95437037037038</v>
      </c>
      <c r="N1066" s="62">
        <v>2.2962962962962963</v>
      </c>
      <c r="O1066" s="62">
        <v>2.4838709677419355</v>
      </c>
      <c r="P1066" s="6">
        <v>2368.018</v>
      </c>
      <c r="Q1066" s="61">
        <v>0.27411524421074857</v>
      </c>
      <c r="R1066" s="6">
        <v>1463.9580000000001</v>
      </c>
      <c r="S1066" s="61">
        <v>0.16946374760845528</v>
      </c>
    </row>
    <row r="1067" spans="1:19" x14ac:dyDescent="0.25">
      <c r="A1067">
        <v>2024</v>
      </c>
      <c r="B1067">
        <v>160574</v>
      </c>
      <c r="C1067" t="s">
        <v>451</v>
      </c>
      <c r="D1067" t="s">
        <v>434</v>
      </c>
      <c r="E1067" t="s">
        <v>526</v>
      </c>
      <c r="F1067" t="s">
        <v>434</v>
      </c>
      <c r="G1067" t="s">
        <v>15</v>
      </c>
      <c r="H1067" t="s">
        <v>16</v>
      </c>
      <c r="I1067" s="23">
        <v>25</v>
      </c>
      <c r="J1067" s="23">
        <v>38</v>
      </c>
      <c r="K1067" s="23">
        <v>96</v>
      </c>
      <c r="L1067" s="1">
        <v>4455.6000000000004</v>
      </c>
      <c r="M1067" s="1">
        <v>178.22400000000002</v>
      </c>
      <c r="N1067" s="62">
        <v>1.52</v>
      </c>
      <c r="O1067" s="62">
        <v>2.5263157894736841</v>
      </c>
      <c r="P1067" s="6">
        <v>742.6</v>
      </c>
      <c r="Q1067" s="61">
        <v>0.16666666666666666</v>
      </c>
      <c r="R1067" s="6">
        <v>-74.200000000000102</v>
      </c>
      <c r="S1067" s="61">
        <v>-1.6653200466828284E-2</v>
      </c>
    </row>
    <row r="1068" spans="1:19" x14ac:dyDescent="0.25">
      <c r="A1068">
        <v>2024</v>
      </c>
      <c r="B1068">
        <v>162866</v>
      </c>
      <c r="C1068" t="s">
        <v>362</v>
      </c>
      <c r="D1068" t="s">
        <v>434</v>
      </c>
      <c r="E1068" t="s">
        <v>523</v>
      </c>
      <c r="F1068" t="s">
        <v>434</v>
      </c>
      <c r="G1068" t="s">
        <v>15</v>
      </c>
      <c r="H1068" t="s">
        <v>16</v>
      </c>
      <c r="I1068" s="23">
        <v>47</v>
      </c>
      <c r="J1068" s="23">
        <v>74</v>
      </c>
      <c r="K1068" s="23">
        <v>191</v>
      </c>
      <c r="L1068" s="1">
        <v>10014.472</v>
      </c>
      <c r="M1068" s="1">
        <v>213.07387234042554</v>
      </c>
      <c r="N1068" s="62">
        <v>1.574468085106383</v>
      </c>
      <c r="O1068" s="62">
        <v>2.5810810810810811</v>
      </c>
      <c r="P1068" s="6">
        <v>2713.2220000000002</v>
      </c>
      <c r="Q1068" s="61">
        <v>0.27093010994488781</v>
      </c>
      <c r="R1068" s="6">
        <v>1174.8219999999999</v>
      </c>
      <c r="S1068" s="61">
        <v>0.11731242545787735</v>
      </c>
    </row>
    <row r="1069" spans="1:19" x14ac:dyDescent="0.25">
      <c r="A1069">
        <v>2024</v>
      </c>
      <c r="B1069">
        <v>166523</v>
      </c>
      <c r="C1069" t="s">
        <v>38</v>
      </c>
      <c r="D1069" t="s">
        <v>431</v>
      </c>
      <c r="E1069" t="s">
        <v>524</v>
      </c>
      <c r="F1069" t="s">
        <v>431</v>
      </c>
      <c r="G1069" t="s">
        <v>15</v>
      </c>
      <c r="H1069" t="s">
        <v>16</v>
      </c>
      <c r="I1069" s="23">
        <v>20</v>
      </c>
      <c r="J1069" s="23">
        <v>29</v>
      </c>
      <c r="K1069" s="23">
        <v>87</v>
      </c>
      <c r="L1069" s="1">
        <v>5920.9040000000005</v>
      </c>
      <c r="M1069" s="1">
        <v>296.04520000000002</v>
      </c>
      <c r="N1069" s="62">
        <v>1.45</v>
      </c>
      <c r="O1069" s="62">
        <v>3</v>
      </c>
      <c r="P1069" s="6">
        <v>1662.904</v>
      </c>
      <c r="Q1069" s="61">
        <v>0.28085305892478579</v>
      </c>
      <c r="R1069" s="6">
        <v>1033.904</v>
      </c>
      <c r="S1069" s="61">
        <v>0.17461928110977645</v>
      </c>
    </row>
    <row r="1070" spans="1:19" x14ac:dyDescent="0.25">
      <c r="A1070">
        <v>2024</v>
      </c>
      <c r="B1070">
        <v>167210</v>
      </c>
      <c r="C1070" t="s">
        <v>39</v>
      </c>
      <c r="D1070" t="s">
        <v>433</v>
      </c>
      <c r="E1070" t="s">
        <v>519</v>
      </c>
      <c r="F1070" t="s">
        <v>433</v>
      </c>
      <c r="G1070" t="s">
        <v>15</v>
      </c>
      <c r="H1070" t="s">
        <v>16</v>
      </c>
      <c r="I1070" s="23">
        <v>30</v>
      </c>
      <c r="J1070" s="23">
        <v>75</v>
      </c>
      <c r="K1070" s="23">
        <v>223</v>
      </c>
      <c r="L1070" s="1">
        <v>12132.616</v>
      </c>
      <c r="M1070" s="1">
        <v>404.42053333333331</v>
      </c>
      <c r="N1070" s="62">
        <v>2.5</v>
      </c>
      <c r="O1070" s="62">
        <v>2.9733333333333332</v>
      </c>
      <c r="P1070" s="6">
        <v>3548.866</v>
      </c>
      <c r="Q1070" s="61">
        <v>0.29250624927056129</v>
      </c>
      <c r="R1070" s="6">
        <v>2506.366</v>
      </c>
      <c r="S1070" s="61">
        <v>0.2065808396144739</v>
      </c>
    </row>
    <row r="1071" spans="1:19" x14ac:dyDescent="0.25">
      <c r="A1071">
        <v>2024</v>
      </c>
      <c r="B1071">
        <v>167223</v>
      </c>
      <c r="C1071" t="s">
        <v>40</v>
      </c>
      <c r="D1071" t="s">
        <v>431</v>
      </c>
      <c r="E1071" t="s">
        <v>516</v>
      </c>
      <c r="F1071" t="s">
        <v>431</v>
      </c>
      <c r="G1071" t="s">
        <v>15</v>
      </c>
      <c r="H1071" t="s">
        <v>7</v>
      </c>
      <c r="I1071" s="23">
        <v>112</v>
      </c>
      <c r="J1071" s="23">
        <v>432</v>
      </c>
      <c r="K1071" s="23">
        <v>1764</v>
      </c>
      <c r="L1071" s="1">
        <v>86924.419200000004</v>
      </c>
      <c r="M1071" s="1">
        <v>776.1108857142857</v>
      </c>
      <c r="N1071" s="62">
        <v>3.8571428571428572</v>
      </c>
      <c r="O1071" s="62">
        <v>4.083333333333333</v>
      </c>
      <c r="P1071" s="6">
        <v>15830.4192</v>
      </c>
      <c r="Q1071" s="61">
        <v>0.18211705462853411</v>
      </c>
      <c r="R1071" s="6">
        <v>12044.6592</v>
      </c>
      <c r="S1071" s="61">
        <v>0.13856473601839148</v>
      </c>
    </row>
    <row r="1072" spans="1:19" x14ac:dyDescent="0.25">
      <c r="A1072">
        <v>2024</v>
      </c>
      <c r="B1072">
        <v>167602</v>
      </c>
      <c r="C1072" t="s">
        <v>9</v>
      </c>
      <c r="D1072" t="s">
        <v>432</v>
      </c>
      <c r="E1072" t="s">
        <v>496</v>
      </c>
      <c r="F1072" t="s">
        <v>432</v>
      </c>
      <c r="G1072" t="s">
        <v>4</v>
      </c>
      <c r="H1072" t="s">
        <v>7</v>
      </c>
      <c r="I1072" s="23">
        <v>77</v>
      </c>
      <c r="J1072" s="23">
        <v>412</v>
      </c>
      <c r="K1072" s="23">
        <v>2736</v>
      </c>
      <c r="L1072" s="1">
        <v>106686.8968</v>
      </c>
      <c r="M1072" s="1">
        <v>1385.5441142857144</v>
      </c>
      <c r="N1072" s="62">
        <v>5.3506493506493502</v>
      </c>
      <c r="O1072" s="62">
        <v>6.6407766990291259</v>
      </c>
      <c r="P1072" s="6">
        <v>9573.1467999999895</v>
      </c>
      <c r="Q1072" s="61">
        <v>8.9731233048667966E-2</v>
      </c>
      <c r="R1072" s="6">
        <v>6934.8667999999898</v>
      </c>
      <c r="S1072" s="61">
        <v>6.5002048124057812E-2</v>
      </c>
    </row>
    <row r="1073" spans="1:19" x14ac:dyDescent="0.25">
      <c r="A1073">
        <v>2024</v>
      </c>
      <c r="B1073">
        <v>167602</v>
      </c>
      <c r="C1073" t="s">
        <v>9</v>
      </c>
      <c r="D1073" t="s">
        <v>433</v>
      </c>
      <c r="E1073" t="s">
        <v>502</v>
      </c>
      <c r="F1073" t="s">
        <v>432</v>
      </c>
      <c r="G1073" t="s">
        <v>4</v>
      </c>
      <c r="H1073" t="s">
        <v>16</v>
      </c>
      <c r="I1073" s="23">
        <v>34</v>
      </c>
      <c r="J1073" s="23">
        <v>71</v>
      </c>
      <c r="K1073" s="23">
        <v>308</v>
      </c>
      <c r="L1073" s="1">
        <v>12464.345600000001</v>
      </c>
      <c r="M1073" s="1">
        <v>366.59840000000003</v>
      </c>
      <c r="N1073" s="62">
        <v>2.0882352941176472</v>
      </c>
      <c r="O1073" s="62">
        <v>4.3380281690140849</v>
      </c>
      <c r="P1073" s="6">
        <v>2596.3456000000001</v>
      </c>
      <c r="Q1073" s="61">
        <v>0.2083017980502723</v>
      </c>
      <c r="R1073" s="6">
        <v>1430.7955999999999</v>
      </c>
      <c r="S1073" s="61">
        <v>0.11479107254535688</v>
      </c>
    </row>
    <row r="1074" spans="1:19" x14ac:dyDescent="0.25">
      <c r="A1074">
        <v>2024</v>
      </c>
      <c r="B1074">
        <v>169318</v>
      </c>
      <c r="C1074" t="s">
        <v>42</v>
      </c>
      <c r="D1074" t="s">
        <v>433</v>
      </c>
      <c r="E1074" t="s">
        <v>504</v>
      </c>
      <c r="F1074" t="s">
        <v>433</v>
      </c>
      <c r="G1074" t="s">
        <v>15</v>
      </c>
      <c r="H1074" t="s">
        <v>16</v>
      </c>
      <c r="I1074" s="23">
        <v>21</v>
      </c>
      <c r="J1074" s="23">
        <v>21</v>
      </c>
      <c r="K1074" s="23">
        <v>48</v>
      </c>
      <c r="L1074" s="1">
        <v>2697.2159999999999</v>
      </c>
      <c r="M1074" s="1">
        <v>128.43885714285713</v>
      </c>
      <c r="N1074" s="62">
        <v>1</v>
      </c>
      <c r="O1074" s="62">
        <v>2.2857142857142856</v>
      </c>
      <c r="P1074" s="6">
        <v>884.71600000000001</v>
      </c>
      <c r="Q1074" s="61">
        <v>0.32801080818147305</v>
      </c>
      <c r="R1074" s="6">
        <v>189.61600000000001</v>
      </c>
      <c r="S1074" s="61">
        <v>7.0300635914958248E-2</v>
      </c>
    </row>
    <row r="1075" spans="1:19" x14ac:dyDescent="0.25">
      <c r="A1075">
        <v>2024</v>
      </c>
      <c r="B1075">
        <v>173044</v>
      </c>
      <c r="C1075" t="s">
        <v>43</v>
      </c>
      <c r="D1075" t="s">
        <v>434</v>
      </c>
      <c r="E1075" t="s">
        <v>523</v>
      </c>
      <c r="F1075" t="s">
        <v>434</v>
      </c>
      <c r="G1075" t="s">
        <v>15</v>
      </c>
      <c r="H1075" t="s">
        <v>16</v>
      </c>
      <c r="I1075" s="23">
        <v>15</v>
      </c>
      <c r="J1075" s="23">
        <v>43</v>
      </c>
      <c r="K1075" s="23">
        <v>115</v>
      </c>
      <c r="L1075" s="1">
        <v>5232.68</v>
      </c>
      <c r="M1075" s="1">
        <v>348.84533333333337</v>
      </c>
      <c r="N1075" s="62">
        <v>2.8666666666666667</v>
      </c>
      <c r="O1075" s="62">
        <v>2.6744186046511627</v>
      </c>
      <c r="P1075" s="6">
        <v>1147.68</v>
      </c>
      <c r="Q1075" s="61">
        <v>0.21932929206448704</v>
      </c>
      <c r="R1075" s="6">
        <v>636.52</v>
      </c>
      <c r="S1075" s="61">
        <v>0.12164321150920751</v>
      </c>
    </row>
    <row r="1076" spans="1:19" x14ac:dyDescent="0.25">
      <c r="A1076">
        <v>2024</v>
      </c>
      <c r="B1076">
        <v>178150</v>
      </c>
      <c r="C1076" t="s">
        <v>44</v>
      </c>
      <c r="D1076" t="s">
        <v>434</v>
      </c>
      <c r="E1076" t="s">
        <v>523</v>
      </c>
      <c r="F1076" t="s">
        <v>434</v>
      </c>
      <c r="G1076" t="s">
        <v>15</v>
      </c>
      <c r="H1076" t="s">
        <v>16</v>
      </c>
      <c r="I1076" s="23">
        <v>28</v>
      </c>
      <c r="J1076" s="23">
        <v>49</v>
      </c>
      <c r="K1076" s="23">
        <v>130</v>
      </c>
      <c r="L1076" s="1">
        <v>8830.16</v>
      </c>
      <c r="M1076" s="1">
        <v>315.36285714285714</v>
      </c>
      <c r="N1076" s="62">
        <v>1.75</v>
      </c>
      <c r="O1076" s="62">
        <v>2.6530612244897958</v>
      </c>
      <c r="P1076" s="6">
        <v>2804.41</v>
      </c>
      <c r="Q1076" s="61">
        <v>0.31759447167435245</v>
      </c>
      <c r="R1076" s="6">
        <v>1883.08</v>
      </c>
      <c r="S1076" s="61">
        <v>0.21325547894941879</v>
      </c>
    </row>
    <row r="1077" spans="1:19" x14ac:dyDescent="0.25">
      <c r="A1077">
        <v>2024</v>
      </c>
      <c r="B1077">
        <v>178362</v>
      </c>
      <c r="C1077" t="s">
        <v>45</v>
      </c>
      <c r="D1077" t="s">
        <v>432</v>
      </c>
      <c r="E1077" t="s">
        <v>497</v>
      </c>
      <c r="F1077" t="s">
        <v>432</v>
      </c>
      <c r="G1077" t="s">
        <v>15</v>
      </c>
      <c r="H1077" t="s">
        <v>5</v>
      </c>
      <c r="I1077" s="23">
        <v>248</v>
      </c>
      <c r="J1077" s="23">
        <v>365</v>
      </c>
      <c r="K1077" s="23">
        <v>1627</v>
      </c>
      <c r="L1077" s="1">
        <v>74568.540000000095</v>
      </c>
      <c r="M1077" s="1">
        <v>300.67959677419395</v>
      </c>
      <c r="N1077" s="62">
        <v>1.471774193548387</v>
      </c>
      <c r="O1077" s="62">
        <v>4.4575342465753423</v>
      </c>
      <c r="P1077" s="6">
        <v>9157.5400000000009</v>
      </c>
      <c r="Q1077" s="61">
        <v>0.1228070175438595</v>
      </c>
      <c r="R1077" s="6">
        <v>1600.54000000001</v>
      </c>
      <c r="S1077" s="61">
        <v>2.1464011498683062E-2</v>
      </c>
    </row>
    <row r="1078" spans="1:19" x14ac:dyDescent="0.25">
      <c r="A1078">
        <v>2024</v>
      </c>
      <c r="B1078">
        <v>178828</v>
      </c>
      <c r="C1078" t="s">
        <v>49</v>
      </c>
      <c r="D1078" t="s">
        <v>431</v>
      </c>
      <c r="E1078" t="s">
        <v>524</v>
      </c>
      <c r="F1078" t="s">
        <v>431</v>
      </c>
      <c r="G1078" t="s">
        <v>15</v>
      </c>
      <c r="H1078" t="s">
        <v>16</v>
      </c>
      <c r="I1078" s="23">
        <v>16</v>
      </c>
      <c r="J1078" s="23">
        <v>34</v>
      </c>
      <c r="K1078" s="23">
        <v>58</v>
      </c>
      <c r="L1078" s="1">
        <v>3709.9360000000001</v>
      </c>
      <c r="M1078" s="1">
        <v>231.87100000000001</v>
      </c>
      <c r="N1078" s="62">
        <v>2.125</v>
      </c>
      <c r="O1078" s="62">
        <v>1.7058823529411764</v>
      </c>
      <c r="P1078" s="6">
        <v>1157.9359999999999</v>
      </c>
      <c r="Q1078" s="61">
        <v>0.31211751361748558</v>
      </c>
      <c r="R1078" s="6">
        <v>643.93600000000004</v>
      </c>
      <c r="S1078" s="61">
        <v>0.17357064919718293</v>
      </c>
    </row>
    <row r="1079" spans="1:19" x14ac:dyDescent="0.25">
      <c r="A1079">
        <v>2024</v>
      </c>
      <c r="B1079">
        <v>185163</v>
      </c>
      <c r="C1079" t="s">
        <v>53</v>
      </c>
      <c r="D1079" t="s">
        <v>431</v>
      </c>
      <c r="E1079" t="s">
        <v>515</v>
      </c>
      <c r="F1079" t="s">
        <v>431</v>
      </c>
      <c r="G1079" t="s">
        <v>15</v>
      </c>
      <c r="H1079" t="s">
        <v>16</v>
      </c>
      <c r="I1079" s="23">
        <v>35</v>
      </c>
      <c r="J1079" s="23">
        <v>75</v>
      </c>
      <c r="K1079" s="23">
        <v>138</v>
      </c>
      <c r="L1079" s="1">
        <v>7353.2960000000003</v>
      </c>
      <c r="M1079" s="1">
        <v>210.09417142857143</v>
      </c>
      <c r="N1079" s="62">
        <v>2.1428571428571428</v>
      </c>
      <c r="O1079" s="62">
        <v>1.84</v>
      </c>
      <c r="P1079" s="6">
        <v>2222.5459999999998</v>
      </c>
      <c r="Q1079" s="61">
        <v>0.3022516705433862</v>
      </c>
      <c r="R1079" s="6">
        <v>1098.5060000000001</v>
      </c>
      <c r="S1079" s="61">
        <v>0.14938960705512194</v>
      </c>
    </row>
    <row r="1080" spans="1:19" x14ac:dyDescent="0.25">
      <c r="A1080">
        <v>2024</v>
      </c>
      <c r="B1080">
        <v>187782</v>
      </c>
      <c r="C1080" t="s">
        <v>382</v>
      </c>
      <c r="D1080" t="s">
        <v>435</v>
      </c>
      <c r="E1080" t="s">
        <v>521</v>
      </c>
      <c r="F1080" t="s">
        <v>435</v>
      </c>
      <c r="G1080" t="s">
        <v>15</v>
      </c>
      <c r="H1080" t="s">
        <v>16</v>
      </c>
      <c r="I1080" s="23">
        <v>15</v>
      </c>
      <c r="J1080" s="23">
        <v>41</v>
      </c>
      <c r="K1080" s="23">
        <v>117</v>
      </c>
      <c r="L1080" s="1">
        <v>4878.8810000000003</v>
      </c>
      <c r="M1080" s="1">
        <v>325.25873333333334</v>
      </c>
      <c r="N1080" s="62">
        <v>2.7333333333333334</v>
      </c>
      <c r="O1080" s="62">
        <v>2.8536585365853657</v>
      </c>
      <c r="P1080" s="6">
        <v>1237.6310000000001</v>
      </c>
      <c r="Q1080" s="61">
        <v>0.25367107744583234</v>
      </c>
      <c r="R1080" s="6">
        <v>727.53099999999995</v>
      </c>
      <c r="S1080" s="61">
        <v>0.14911841465286813</v>
      </c>
    </row>
    <row r="1081" spans="1:19" x14ac:dyDescent="0.25">
      <c r="A1081">
        <v>2024</v>
      </c>
      <c r="B1081">
        <v>188132</v>
      </c>
      <c r="C1081" t="s">
        <v>55</v>
      </c>
      <c r="D1081" t="s">
        <v>431</v>
      </c>
      <c r="E1081" t="s">
        <v>495</v>
      </c>
      <c r="F1081" t="s">
        <v>431</v>
      </c>
      <c r="G1081" t="s">
        <v>4</v>
      </c>
      <c r="H1081" t="s">
        <v>16</v>
      </c>
      <c r="I1081" s="23">
        <v>8</v>
      </c>
      <c r="J1081" s="23">
        <v>37</v>
      </c>
      <c r="K1081" s="23">
        <v>106</v>
      </c>
      <c r="L1081" s="1">
        <v>3770.7</v>
      </c>
      <c r="M1081" s="1">
        <v>471.33749999999998</v>
      </c>
      <c r="N1081" s="62">
        <v>4.625</v>
      </c>
      <c r="O1081" s="62">
        <v>2.8648648648648649</v>
      </c>
      <c r="P1081" s="6">
        <v>628.45000000000005</v>
      </c>
      <c r="Q1081" s="61">
        <v>0.16666666666666669</v>
      </c>
      <c r="R1081" s="6">
        <v>351.45</v>
      </c>
      <c r="S1081" s="61">
        <v>9.3205505609038106E-2</v>
      </c>
    </row>
    <row r="1082" spans="1:19" x14ac:dyDescent="0.25">
      <c r="A1082">
        <v>2024</v>
      </c>
      <c r="B1082">
        <v>188132</v>
      </c>
      <c r="C1082" t="s">
        <v>55</v>
      </c>
      <c r="D1082" t="s">
        <v>432</v>
      </c>
      <c r="E1082" t="s">
        <v>500</v>
      </c>
      <c r="F1082" t="s">
        <v>431</v>
      </c>
      <c r="G1082" t="s">
        <v>4</v>
      </c>
      <c r="H1082" t="s">
        <v>16</v>
      </c>
      <c r="I1082" s="23">
        <v>14</v>
      </c>
      <c r="J1082" s="23">
        <v>14</v>
      </c>
      <c r="K1082" s="23">
        <v>31</v>
      </c>
      <c r="L1082" s="1">
        <v>1315.2</v>
      </c>
      <c r="M1082" s="1">
        <v>93.94285714285715</v>
      </c>
      <c r="N1082" s="62">
        <v>1</v>
      </c>
      <c r="O1082" s="62">
        <v>2.2142857142857144</v>
      </c>
      <c r="P1082" s="6">
        <v>219.2</v>
      </c>
      <c r="Q1082" s="61">
        <v>0.16666666666666666</v>
      </c>
      <c r="R1082" s="6">
        <v>-200.8</v>
      </c>
      <c r="S1082" s="61">
        <v>-0.152676399026764</v>
      </c>
    </row>
    <row r="1083" spans="1:19" x14ac:dyDescent="0.25">
      <c r="A1083">
        <v>2024</v>
      </c>
      <c r="B1083">
        <v>188132</v>
      </c>
      <c r="C1083" t="s">
        <v>55</v>
      </c>
      <c r="D1083" t="s">
        <v>435</v>
      </c>
      <c r="E1083" t="s">
        <v>521</v>
      </c>
      <c r="F1083" t="s">
        <v>431</v>
      </c>
      <c r="G1083" t="s">
        <v>4</v>
      </c>
      <c r="H1083" t="s">
        <v>5</v>
      </c>
      <c r="I1083" s="23">
        <v>143</v>
      </c>
      <c r="J1083" s="23">
        <v>327</v>
      </c>
      <c r="K1083" s="23">
        <v>1271</v>
      </c>
      <c r="L1083" s="1">
        <v>57590.7</v>
      </c>
      <c r="M1083" s="1">
        <v>402.73216783216782</v>
      </c>
      <c r="N1083" s="62">
        <v>2.2867132867132867</v>
      </c>
      <c r="O1083" s="62">
        <v>3.8868501529051986</v>
      </c>
      <c r="P1083" s="6">
        <v>9598.4500000000007</v>
      </c>
      <c r="Q1083" s="61">
        <v>0.16666666666666669</v>
      </c>
      <c r="R1083" s="6">
        <v>4807.46</v>
      </c>
      <c r="S1083" s="61">
        <v>8.3476325170557059E-2</v>
      </c>
    </row>
    <row r="1084" spans="1:19" x14ac:dyDescent="0.25">
      <c r="A1084">
        <v>2024</v>
      </c>
      <c r="B1084">
        <v>190859</v>
      </c>
      <c r="C1084" t="s">
        <v>23</v>
      </c>
      <c r="D1084" t="s">
        <v>434</v>
      </c>
      <c r="E1084" t="s">
        <v>513</v>
      </c>
      <c r="F1084" t="s">
        <v>434</v>
      </c>
      <c r="G1084" t="s">
        <v>15</v>
      </c>
      <c r="H1084" t="s">
        <v>7</v>
      </c>
      <c r="I1084" s="23">
        <v>246</v>
      </c>
      <c r="J1084" s="23">
        <v>672</v>
      </c>
      <c r="K1084" s="23">
        <v>3531</v>
      </c>
      <c r="L1084" s="1">
        <v>132067.26</v>
      </c>
      <c r="M1084" s="1">
        <v>536.85878048780489</v>
      </c>
      <c r="N1084" s="62">
        <v>2.7317073170731709</v>
      </c>
      <c r="O1084" s="62">
        <v>5.2544642857142856</v>
      </c>
      <c r="P1084" s="6">
        <v>9782.7600000000093</v>
      </c>
      <c r="Q1084" s="61">
        <v>7.4074074074074139E-2</v>
      </c>
      <c r="R1084" s="6">
        <v>1426.1100000000099</v>
      </c>
      <c r="S1084" s="61">
        <v>1.0798361380405786E-2</v>
      </c>
    </row>
    <row r="1085" spans="1:19" x14ac:dyDescent="0.25">
      <c r="A1085">
        <v>2024</v>
      </c>
      <c r="B1085">
        <v>192425</v>
      </c>
      <c r="C1085" t="s">
        <v>56</v>
      </c>
      <c r="D1085" t="s">
        <v>434</v>
      </c>
      <c r="E1085" t="s">
        <v>522</v>
      </c>
      <c r="F1085" t="s">
        <v>434</v>
      </c>
      <c r="G1085" t="s">
        <v>15</v>
      </c>
      <c r="H1085" t="s">
        <v>16</v>
      </c>
      <c r="I1085" s="23">
        <v>22</v>
      </c>
      <c r="J1085" s="23">
        <v>49</v>
      </c>
      <c r="K1085" s="23">
        <v>148</v>
      </c>
      <c r="L1085" s="1">
        <v>8074.8159999999998</v>
      </c>
      <c r="M1085" s="1">
        <v>367.03709090909092</v>
      </c>
      <c r="N1085" s="62">
        <v>2.2272727272727271</v>
      </c>
      <c r="O1085" s="62">
        <v>3.0204081632653059</v>
      </c>
      <c r="P1085" s="6">
        <v>2598.3159999999998</v>
      </c>
      <c r="Q1085" s="61">
        <v>0.3217802114624036</v>
      </c>
      <c r="R1085" s="6">
        <v>1863.556</v>
      </c>
      <c r="S1085" s="61">
        <v>0.23078618757380975</v>
      </c>
    </row>
    <row r="1086" spans="1:19" x14ac:dyDescent="0.25">
      <c r="A1086">
        <v>2024</v>
      </c>
      <c r="B1086">
        <v>193040</v>
      </c>
      <c r="C1086" t="s">
        <v>394</v>
      </c>
      <c r="D1086" t="s">
        <v>432</v>
      </c>
      <c r="E1086" t="s">
        <v>500</v>
      </c>
      <c r="F1086" t="s">
        <v>432</v>
      </c>
      <c r="G1086" t="s">
        <v>15</v>
      </c>
      <c r="H1086" t="s">
        <v>5</v>
      </c>
      <c r="I1086" s="23">
        <v>58</v>
      </c>
      <c r="J1086" s="23">
        <v>217</v>
      </c>
      <c r="K1086" s="23">
        <v>1011</v>
      </c>
      <c r="L1086" s="1">
        <v>49862.6</v>
      </c>
      <c r="M1086" s="1">
        <v>859.69999999999993</v>
      </c>
      <c r="N1086" s="62">
        <v>3.7413793103448274</v>
      </c>
      <c r="O1086" s="62">
        <v>4.6589861751152073</v>
      </c>
      <c r="P1086" s="6">
        <v>6877.5999999999904</v>
      </c>
      <c r="Q1086" s="61">
        <v>0.13793103448275842</v>
      </c>
      <c r="R1086" s="6">
        <v>4981</v>
      </c>
      <c r="S1086" s="61">
        <v>9.9894510113792703E-2</v>
      </c>
    </row>
    <row r="1087" spans="1:19" x14ac:dyDescent="0.25">
      <c r="A1087">
        <v>2024</v>
      </c>
      <c r="B1087">
        <v>196519</v>
      </c>
      <c r="C1087" t="s">
        <v>285</v>
      </c>
      <c r="D1087" t="s">
        <v>431</v>
      </c>
      <c r="E1087" t="s">
        <v>535</v>
      </c>
      <c r="F1087" t="s">
        <v>431</v>
      </c>
      <c r="G1087" t="s">
        <v>4</v>
      </c>
      <c r="H1087" t="s">
        <v>7</v>
      </c>
      <c r="I1087" s="23">
        <v>226</v>
      </c>
      <c r="J1087" s="23">
        <v>598</v>
      </c>
      <c r="K1087" s="23">
        <v>2447</v>
      </c>
      <c r="L1087" s="1">
        <v>114987.32</v>
      </c>
      <c r="M1087" s="1">
        <v>508.79345132743367</v>
      </c>
      <c r="N1087" s="62">
        <v>2.6460176991150441</v>
      </c>
      <c r="O1087" s="62">
        <v>4.091973244147157</v>
      </c>
      <c r="P1087" s="6">
        <v>15860.32</v>
      </c>
      <c r="Q1087" s="61">
        <v>0.13793103448275862</v>
      </c>
      <c r="R1087" s="6">
        <v>8485.6799999999894</v>
      </c>
      <c r="S1087" s="61">
        <v>7.3796658622881109E-2</v>
      </c>
    </row>
    <row r="1088" spans="1:19" x14ac:dyDescent="0.25">
      <c r="A1088">
        <v>2024</v>
      </c>
      <c r="B1088">
        <v>196519</v>
      </c>
      <c r="C1088" t="s">
        <v>285</v>
      </c>
      <c r="D1088" t="s">
        <v>432</v>
      </c>
      <c r="E1088" t="s">
        <v>498</v>
      </c>
      <c r="F1088" t="s">
        <v>431</v>
      </c>
      <c r="G1088" t="s">
        <v>4</v>
      </c>
      <c r="H1088" t="s">
        <v>16</v>
      </c>
      <c r="I1088" s="23">
        <v>8</v>
      </c>
      <c r="J1088" s="23">
        <v>8</v>
      </c>
      <c r="K1088" s="23">
        <v>41</v>
      </c>
      <c r="L1088" s="1">
        <v>713.11</v>
      </c>
      <c r="M1088" s="1">
        <v>89.138750000000002</v>
      </c>
      <c r="N1088" s="62">
        <v>1</v>
      </c>
      <c r="O1088" s="62">
        <v>5.125</v>
      </c>
      <c r="P1088" s="6">
        <v>98.3599999999999</v>
      </c>
      <c r="Q1088" s="61">
        <v>0.13793103448275848</v>
      </c>
      <c r="R1088" s="6">
        <v>-141.63999999999999</v>
      </c>
      <c r="S1088" s="61">
        <v>-0.19862293334829126</v>
      </c>
    </row>
    <row r="1089" spans="1:19" x14ac:dyDescent="0.25">
      <c r="A1089">
        <v>2024</v>
      </c>
      <c r="B1089">
        <v>202854</v>
      </c>
      <c r="C1089" t="s">
        <v>57</v>
      </c>
      <c r="D1089" t="s">
        <v>431</v>
      </c>
      <c r="E1089" t="s">
        <v>501</v>
      </c>
      <c r="F1089" t="s">
        <v>431</v>
      </c>
      <c r="G1089" t="s">
        <v>15</v>
      </c>
      <c r="H1089" t="s">
        <v>5</v>
      </c>
      <c r="I1089" s="23">
        <v>47</v>
      </c>
      <c r="J1089" s="23">
        <v>148</v>
      </c>
      <c r="K1089" s="23">
        <v>620</v>
      </c>
      <c r="L1089" s="1">
        <v>25634.560000000001</v>
      </c>
      <c r="M1089" s="1">
        <v>545.41617021276602</v>
      </c>
      <c r="N1089" s="62">
        <v>3.1489361702127661</v>
      </c>
      <c r="O1089" s="62">
        <v>4.1891891891891895</v>
      </c>
      <c r="P1089" s="6">
        <v>5225.8100000000004</v>
      </c>
      <c r="Q1089" s="61">
        <v>0.20385799483197684</v>
      </c>
      <c r="R1089" s="6">
        <v>3671.65</v>
      </c>
      <c r="S1089" s="61">
        <v>0.14323046699455735</v>
      </c>
    </row>
    <row r="1090" spans="1:19" x14ac:dyDescent="0.25">
      <c r="A1090">
        <v>2024</v>
      </c>
      <c r="B1090">
        <v>203761</v>
      </c>
      <c r="C1090" t="s">
        <v>58</v>
      </c>
      <c r="D1090" t="s">
        <v>433</v>
      </c>
      <c r="E1090" t="s">
        <v>502</v>
      </c>
      <c r="F1090" t="s">
        <v>433</v>
      </c>
      <c r="G1090" t="s">
        <v>15</v>
      </c>
      <c r="H1090" t="s">
        <v>5</v>
      </c>
      <c r="I1090" s="23">
        <v>94</v>
      </c>
      <c r="J1090" s="23">
        <v>270</v>
      </c>
      <c r="K1090" s="23">
        <v>752</v>
      </c>
      <c r="L1090" s="1">
        <v>35826.9</v>
      </c>
      <c r="M1090" s="1">
        <v>381.13723404255319</v>
      </c>
      <c r="N1090" s="62">
        <v>2.8723404255319149</v>
      </c>
      <c r="O1090" s="62">
        <v>2.7851851851851852</v>
      </c>
      <c r="P1090" s="6">
        <v>5971.15</v>
      </c>
      <c r="Q1090" s="61">
        <v>0.16666666666666666</v>
      </c>
      <c r="R1090" s="6">
        <v>2669.45</v>
      </c>
      <c r="S1090" s="61">
        <v>7.4509656152220813E-2</v>
      </c>
    </row>
    <row r="1091" spans="1:19" x14ac:dyDescent="0.25">
      <c r="A1091">
        <v>2024</v>
      </c>
      <c r="B1091">
        <v>205478</v>
      </c>
      <c r="C1091" t="s">
        <v>13</v>
      </c>
      <c r="D1091" t="s">
        <v>431</v>
      </c>
      <c r="E1091" t="s">
        <v>535</v>
      </c>
      <c r="F1091" t="s">
        <v>432</v>
      </c>
      <c r="G1091" t="s">
        <v>4</v>
      </c>
      <c r="H1091" t="s">
        <v>10</v>
      </c>
      <c r="I1091" s="23">
        <v>242</v>
      </c>
      <c r="J1091" s="23">
        <v>739</v>
      </c>
      <c r="K1091" s="23">
        <v>4212</v>
      </c>
      <c r="L1091" s="1">
        <v>169532.16</v>
      </c>
      <c r="M1091" s="1">
        <v>700.54611570247937</v>
      </c>
      <c r="N1091" s="62">
        <v>3.053719008264463</v>
      </c>
      <c r="O1091" s="62">
        <v>5.6995940460081194</v>
      </c>
      <c r="P1091" s="6">
        <v>18164.16</v>
      </c>
      <c r="Q1091" s="61">
        <v>0.10714285714285714</v>
      </c>
      <c r="R1091" s="6">
        <v>10175.24</v>
      </c>
      <c r="S1091" s="61">
        <v>6.0019526678595961E-2</v>
      </c>
    </row>
    <row r="1092" spans="1:19" x14ac:dyDescent="0.25">
      <c r="A1092">
        <v>2024</v>
      </c>
      <c r="B1092">
        <v>205478</v>
      </c>
      <c r="C1092" t="s">
        <v>13</v>
      </c>
      <c r="D1092" t="s">
        <v>430</v>
      </c>
      <c r="E1092" t="s">
        <v>492</v>
      </c>
      <c r="F1092" t="s">
        <v>432</v>
      </c>
      <c r="G1092" t="s">
        <v>4</v>
      </c>
      <c r="H1092" t="s">
        <v>10</v>
      </c>
      <c r="I1092" s="23">
        <v>247</v>
      </c>
      <c r="J1092" s="23">
        <v>797</v>
      </c>
      <c r="K1092" s="23">
        <v>5442</v>
      </c>
      <c r="L1092" s="1">
        <v>236123.16</v>
      </c>
      <c r="M1092" s="1">
        <v>955.96421052631581</v>
      </c>
      <c r="N1092" s="62">
        <v>3.2267206477732793</v>
      </c>
      <c r="O1092" s="62">
        <v>6.8281053952321207</v>
      </c>
      <c r="P1092" s="6">
        <v>25298.91</v>
      </c>
      <c r="Q1092" s="61">
        <v>0.10714285714285714</v>
      </c>
      <c r="R1092" s="6">
        <v>16781.71</v>
      </c>
      <c r="S1092" s="61">
        <v>7.1071850808705081E-2</v>
      </c>
    </row>
    <row r="1093" spans="1:19" x14ac:dyDescent="0.25">
      <c r="A1093">
        <v>2024</v>
      </c>
      <c r="B1093">
        <v>205478</v>
      </c>
      <c r="C1093" t="s">
        <v>13</v>
      </c>
      <c r="D1093" t="s">
        <v>432</v>
      </c>
      <c r="E1093" t="s">
        <v>494</v>
      </c>
      <c r="F1093" t="s">
        <v>432</v>
      </c>
      <c r="G1093" t="s">
        <v>4</v>
      </c>
      <c r="H1093" t="s">
        <v>10</v>
      </c>
      <c r="I1093" s="23">
        <v>243</v>
      </c>
      <c r="J1093" s="23">
        <v>696</v>
      </c>
      <c r="K1093" s="23">
        <v>5581</v>
      </c>
      <c r="L1093" s="1">
        <v>227055.35999999999</v>
      </c>
      <c r="M1093" s="1">
        <v>934.38419753086418</v>
      </c>
      <c r="N1093" s="62">
        <v>2.8641975308641974</v>
      </c>
      <c r="O1093" s="62">
        <v>8.0186781609195403</v>
      </c>
      <c r="P1093" s="6">
        <v>24327.360000000001</v>
      </c>
      <c r="Q1093" s="61">
        <v>0.10714285714285715</v>
      </c>
      <c r="R1093" s="6">
        <v>16591.080000000002</v>
      </c>
      <c r="S1093" s="61">
        <v>7.3070637927243831E-2</v>
      </c>
    </row>
    <row r="1094" spans="1:19" x14ac:dyDescent="0.25">
      <c r="A1094">
        <v>2024</v>
      </c>
      <c r="B1094">
        <v>206200</v>
      </c>
      <c r="C1094" t="s">
        <v>367</v>
      </c>
      <c r="D1094" t="s">
        <v>430</v>
      </c>
      <c r="E1094" t="s">
        <v>507</v>
      </c>
      <c r="F1094" t="s">
        <v>430</v>
      </c>
      <c r="G1094" t="s">
        <v>15</v>
      </c>
      <c r="H1094" t="s">
        <v>10</v>
      </c>
      <c r="I1094" s="23">
        <v>145</v>
      </c>
      <c r="J1094" s="23">
        <v>1115</v>
      </c>
      <c r="K1094" s="23">
        <v>5581</v>
      </c>
      <c r="L1094" s="1">
        <v>218596.31400000001</v>
      </c>
      <c r="M1094" s="1">
        <v>1507.5607862068966</v>
      </c>
      <c r="N1094" s="62">
        <v>7.6896551724137927</v>
      </c>
      <c r="O1094" s="62">
        <v>5.0053811659192826</v>
      </c>
      <c r="P1094" s="6">
        <v>7450.3139999999803</v>
      </c>
      <c r="Q1094" s="61">
        <v>3.4082523459201514E-2</v>
      </c>
      <c r="R1094" s="6">
        <v>1791.7939999999801</v>
      </c>
      <c r="S1094" s="61">
        <v>8.1968170789923755E-3</v>
      </c>
    </row>
    <row r="1095" spans="1:19" x14ac:dyDescent="0.25">
      <c r="A1095">
        <v>2024</v>
      </c>
      <c r="B1095">
        <v>206748</v>
      </c>
      <c r="C1095" t="s">
        <v>59</v>
      </c>
      <c r="D1095" t="s">
        <v>433</v>
      </c>
      <c r="E1095" t="s">
        <v>504</v>
      </c>
      <c r="F1095" t="s">
        <v>433</v>
      </c>
      <c r="G1095" t="s">
        <v>15</v>
      </c>
      <c r="H1095" t="s">
        <v>16</v>
      </c>
      <c r="I1095" s="23">
        <v>14</v>
      </c>
      <c r="J1095" s="23">
        <v>14</v>
      </c>
      <c r="K1095" s="23">
        <v>47</v>
      </c>
      <c r="L1095" s="1">
        <v>2774.0239999999999</v>
      </c>
      <c r="M1095" s="1">
        <v>198.14457142857142</v>
      </c>
      <c r="N1095" s="62">
        <v>1</v>
      </c>
      <c r="O1095" s="62">
        <v>3.3571428571428572</v>
      </c>
      <c r="P1095" s="6">
        <v>1095.2739999999999</v>
      </c>
      <c r="Q1095" s="61">
        <v>0.39483220044238981</v>
      </c>
      <c r="R1095" s="6">
        <v>631.87400000000002</v>
      </c>
      <c r="S1095" s="61">
        <v>0.22778245609987516</v>
      </c>
    </row>
    <row r="1096" spans="1:19" x14ac:dyDescent="0.25">
      <c r="A1096">
        <v>2024</v>
      </c>
      <c r="B1096">
        <v>209666</v>
      </c>
      <c r="C1096" t="s">
        <v>61</v>
      </c>
      <c r="D1096" t="s">
        <v>433</v>
      </c>
      <c r="E1096" t="s">
        <v>519</v>
      </c>
      <c r="F1096" t="s">
        <v>433</v>
      </c>
      <c r="G1096" t="s">
        <v>15</v>
      </c>
      <c r="H1096" t="s">
        <v>16</v>
      </c>
      <c r="I1096" s="23">
        <v>28</v>
      </c>
      <c r="J1096" s="23">
        <v>87</v>
      </c>
      <c r="K1096" s="23">
        <v>177</v>
      </c>
      <c r="L1096" s="1">
        <v>10216.984</v>
      </c>
      <c r="M1096" s="1">
        <v>364.89228571428572</v>
      </c>
      <c r="N1096" s="62">
        <v>3.1071428571428572</v>
      </c>
      <c r="O1096" s="62">
        <v>2.0344827586206895</v>
      </c>
      <c r="P1096" s="6">
        <v>3171.7339999999999</v>
      </c>
      <c r="Q1096" s="61">
        <v>0.310437405011107</v>
      </c>
      <c r="R1096" s="6">
        <v>2182.2339999999999</v>
      </c>
      <c r="S1096" s="61">
        <v>0.21358886340626548</v>
      </c>
    </row>
    <row r="1097" spans="1:19" x14ac:dyDescent="0.25">
      <c r="A1097">
        <v>2024</v>
      </c>
      <c r="B1097">
        <v>213016</v>
      </c>
      <c r="C1097" t="s">
        <v>62</v>
      </c>
      <c r="D1097" t="s">
        <v>434</v>
      </c>
      <c r="E1097" t="s">
        <v>522</v>
      </c>
      <c r="F1097" t="s">
        <v>434</v>
      </c>
      <c r="G1097" t="s">
        <v>15</v>
      </c>
      <c r="H1097" t="s">
        <v>16</v>
      </c>
      <c r="I1097" s="23">
        <v>28</v>
      </c>
      <c r="J1097" s="23">
        <v>49</v>
      </c>
      <c r="K1097" s="23">
        <v>183</v>
      </c>
      <c r="L1097" s="1">
        <v>10231.335999999999</v>
      </c>
      <c r="M1097" s="1">
        <v>365.40485714285711</v>
      </c>
      <c r="N1097" s="62">
        <v>1.75</v>
      </c>
      <c r="O1097" s="62">
        <v>3.7346938775510203</v>
      </c>
      <c r="P1097" s="6">
        <v>3384.3359999999998</v>
      </c>
      <c r="Q1097" s="61">
        <v>0.33078143460443482</v>
      </c>
      <c r="R1097" s="6">
        <v>2462.4360000000001</v>
      </c>
      <c r="S1097" s="61">
        <v>0.24067589999976546</v>
      </c>
    </row>
    <row r="1098" spans="1:19" x14ac:dyDescent="0.25">
      <c r="A1098">
        <v>2024</v>
      </c>
      <c r="B1098">
        <v>214228</v>
      </c>
      <c r="C1098" t="s">
        <v>453</v>
      </c>
      <c r="D1098" t="s">
        <v>431</v>
      </c>
      <c r="E1098" t="s">
        <v>527</v>
      </c>
      <c r="F1098" t="s">
        <v>431</v>
      </c>
      <c r="G1098" t="s">
        <v>15</v>
      </c>
      <c r="H1098" t="s">
        <v>16</v>
      </c>
      <c r="I1098" s="23">
        <v>11</v>
      </c>
      <c r="J1098" s="23">
        <v>24</v>
      </c>
      <c r="K1098" s="23">
        <v>51</v>
      </c>
      <c r="L1098" s="1">
        <v>2112.3919999999998</v>
      </c>
      <c r="M1098" s="1">
        <v>192.03563636363634</v>
      </c>
      <c r="N1098" s="62">
        <v>2.1818181818181817</v>
      </c>
      <c r="O1098" s="62">
        <v>2.125</v>
      </c>
      <c r="P1098" s="6">
        <v>576.64200000000005</v>
      </c>
      <c r="Q1098" s="61">
        <v>0.27298058314933976</v>
      </c>
      <c r="R1098" s="6">
        <v>222.642</v>
      </c>
      <c r="S1098" s="61">
        <v>0.10539805111929984</v>
      </c>
    </row>
    <row r="1099" spans="1:19" x14ac:dyDescent="0.25">
      <c r="A1099">
        <v>2024</v>
      </c>
      <c r="B1099">
        <v>219128</v>
      </c>
      <c r="C1099" t="s">
        <v>63</v>
      </c>
      <c r="D1099" t="s">
        <v>432</v>
      </c>
      <c r="E1099" t="s">
        <v>498</v>
      </c>
      <c r="F1099" t="s">
        <v>432</v>
      </c>
      <c r="G1099" t="s">
        <v>15</v>
      </c>
      <c r="H1099" t="s">
        <v>5</v>
      </c>
      <c r="I1099" s="23">
        <v>46</v>
      </c>
      <c r="J1099" s="23">
        <v>91</v>
      </c>
      <c r="K1099" s="23">
        <v>306</v>
      </c>
      <c r="L1099" s="1">
        <v>15649.552</v>
      </c>
      <c r="M1099" s="1">
        <v>340.20765217391306</v>
      </c>
      <c r="N1099" s="62">
        <v>1.9782608695652173</v>
      </c>
      <c r="O1099" s="62">
        <v>3.3626373626373627</v>
      </c>
      <c r="P1099" s="6">
        <v>4753.8019999999997</v>
      </c>
      <c r="Q1099" s="61">
        <v>0.30376601195995895</v>
      </c>
      <c r="R1099" s="6">
        <v>3328.8020000000001</v>
      </c>
      <c r="S1099" s="61">
        <v>0.21270909224749693</v>
      </c>
    </row>
    <row r="1100" spans="1:19" x14ac:dyDescent="0.25">
      <c r="A1100">
        <v>2024</v>
      </c>
      <c r="B1100">
        <v>221841</v>
      </c>
      <c r="C1100" t="s">
        <v>64</v>
      </c>
      <c r="D1100" t="s">
        <v>434</v>
      </c>
      <c r="E1100" t="s">
        <v>499</v>
      </c>
      <c r="F1100" t="s">
        <v>434</v>
      </c>
      <c r="G1100" t="s">
        <v>15</v>
      </c>
      <c r="H1100" t="s">
        <v>5</v>
      </c>
      <c r="I1100" s="23">
        <v>126</v>
      </c>
      <c r="J1100" s="23">
        <v>374</v>
      </c>
      <c r="K1100" s="23">
        <v>1106</v>
      </c>
      <c r="L1100" s="1">
        <v>51954.3</v>
      </c>
      <c r="M1100" s="1">
        <v>412.33571428571429</v>
      </c>
      <c r="N1100" s="62">
        <v>2.9682539682539684</v>
      </c>
      <c r="O1100" s="62">
        <v>2.9572192513368982</v>
      </c>
      <c r="P1100" s="6">
        <v>8659.0499999999993</v>
      </c>
      <c r="Q1100" s="61">
        <v>0.16666666666666663</v>
      </c>
      <c r="R1100" s="6">
        <v>4350.7700000000004</v>
      </c>
      <c r="S1100" s="61">
        <v>8.3742250400833038E-2</v>
      </c>
    </row>
    <row r="1101" spans="1:19" x14ac:dyDescent="0.25">
      <c r="A1101">
        <v>2024</v>
      </c>
      <c r="B1101">
        <v>223205</v>
      </c>
      <c r="C1101" t="s">
        <v>65</v>
      </c>
      <c r="D1101" t="s">
        <v>433</v>
      </c>
      <c r="E1101" t="s">
        <v>504</v>
      </c>
      <c r="F1101" t="s">
        <v>433</v>
      </c>
      <c r="G1101" t="s">
        <v>15</v>
      </c>
      <c r="H1101" t="s">
        <v>16</v>
      </c>
      <c r="I1101" s="23">
        <v>7</v>
      </c>
      <c r="J1101" s="23">
        <v>28</v>
      </c>
      <c r="K1101" s="23">
        <v>73</v>
      </c>
      <c r="L1101" s="1">
        <v>2793.8159999999998</v>
      </c>
      <c r="M1101" s="1">
        <v>399.11657142857138</v>
      </c>
      <c r="N1101" s="62">
        <v>4</v>
      </c>
      <c r="O1101" s="62">
        <v>2.6071428571428572</v>
      </c>
      <c r="P1101" s="6">
        <v>651.81600000000003</v>
      </c>
      <c r="Q1101" s="61">
        <v>0.23330670308996729</v>
      </c>
      <c r="R1101" s="6">
        <v>397.56599999999997</v>
      </c>
      <c r="S1101" s="61">
        <v>0.1423021415869907</v>
      </c>
    </row>
    <row r="1102" spans="1:19" x14ac:dyDescent="0.25">
      <c r="A1102">
        <v>2024</v>
      </c>
      <c r="B1102">
        <v>228068</v>
      </c>
      <c r="C1102" t="s">
        <v>66</v>
      </c>
      <c r="D1102" t="s">
        <v>435</v>
      </c>
      <c r="E1102" t="s">
        <v>505</v>
      </c>
      <c r="F1102" t="s">
        <v>435</v>
      </c>
      <c r="G1102" t="s">
        <v>15</v>
      </c>
      <c r="H1102" t="s">
        <v>5</v>
      </c>
      <c r="I1102" s="23">
        <v>64</v>
      </c>
      <c r="J1102" s="23">
        <v>142</v>
      </c>
      <c r="K1102" s="23">
        <v>551</v>
      </c>
      <c r="L1102" s="1">
        <v>26719.343000000001</v>
      </c>
      <c r="M1102" s="1">
        <v>417.48973437500001</v>
      </c>
      <c r="N1102" s="62">
        <v>2.21875</v>
      </c>
      <c r="O1102" s="62">
        <v>3.880281690140845</v>
      </c>
      <c r="P1102" s="6">
        <v>5812.0929999999998</v>
      </c>
      <c r="Q1102" s="61">
        <v>0.21752379914431277</v>
      </c>
      <c r="R1102" s="6">
        <v>3673.6030000000001</v>
      </c>
      <c r="S1102" s="61">
        <v>0.1374885228278255</v>
      </c>
    </row>
    <row r="1103" spans="1:19" x14ac:dyDescent="0.25">
      <c r="A1103">
        <v>2024</v>
      </c>
      <c r="B1103">
        <v>230574</v>
      </c>
      <c r="C1103" t="s">
        <v>67</v>
      </c>
      <c r="D1103" t="s">
        <v>435</v>
      </c>
      <c r="E1103" t="s">
        <v>525</v>
      </c>
      <c r="F1103" t="s">
        <v>435</v>
      </c>
      <c r="G1103" t="s">
        <v>15</v>
      </c>
      <c r="H1103" t="s">
        <v>16</v>
      </c>
      <c r="I1103" s="23">
        <v>31</v>
      </c>
      <c r="J1103" s="23">
        <v>67</v>
      </c>
      <c r="K1103" s="23">
        <v>157</v>
      </c>
      <c r="L1103" s="1">
        <v>9247.5440000000108</v>
      </c>
      <c r="M1103" s="1">
        <v>298.3078709677423</v>
      </c>
      <c r="N1103" s="62">
        <v>2.161290322580645</v>
      </c>
      <c r="O1103" s="62">
        <v>2.3432835820895521</v>
      </c>
      <c r="P1103" s="6">
        <v>2177.2939999999999</v>
      </c>
      <c r="Q1103" s="61">
        <v>0.23544564913667859</v>
      </c>
      <c r="R1103" s="6">
        <v>1142.5940000000001</v>
      </c>
      <c r="S1103" s="61">
        <v>0.12355648159122019</v>
      </c>
    </row>
    <row r="1104" spans="1:19" x14ac:dyDescent="0.25">
      <c r="A1104">
        <v>2024</v>
      </c>
      <c r="B1104">
        <v>234303</v>
      </c>
      <c r="C1104" t="s">
        <v>68</v>
      </c>
      <c r="D1104" t="s">
        <v>433</v>
      </c>
      <c r="E1104" t="s">
        <v>519</v>
      </c>
      <c r="F1104" t="s">
        <v>433</v>
      </c>
      <c r="G1104" t="s">
        <v>15</v>
      </c>
      <c r="H1104" t="s">
        <v>16</v>
      </c>
      <c r="I1104" s="23">
        <v>4</v>
      </c>
      <c r="J1104" s="23">
        <v>13</v>
      </c>
      <c r="K1104" s="23">
        <v>27</v>
      </c>
      <c r="L1104" s="1">
        <v>1054.184</v>
      </c>
      <c r="M1104" s="1">
        <v>263.54599999999999</v>
      </c>
      <c r="N1104" s="62">
        <v>3.25</v>
      </c>
      <c r="O1104" s="62">
        <v>2.0769230769230771</v>
      </c>
      <c r="P1104" s="6">
        <v>373.18400000000003</v>
      </c>
      <c r="Q1104" s="61">
        <v>0.35400271679327333</v>
      </c>
      <c r="R1104" s="6">
        <v>230.88399999999999</v>
      </c>
      <c r="S1104" s="61">
        <v>0.21901679403216137</v>
      </c>
    </row>
    <row r="1105" spans="1:19" x14ac:dyDescent="0.25">
      <c r="A1105">
        <v>2024</v>
      </c>
      <c r="B1105">
        <v>235115</v>
      </c>
      <c r="C1105" t="s">
        <v>69</v>
      </c>
      <c r="D1105" t="s">
        <v>432</v>
      </c>
      <c r="E1105" t="s">
        <v>498</v>
      </c>
      <c r="F1105" t="s">
        <v>432</v>
      </c>
      <c r="G1105" t="s">
        <v>15</v>
      </c>
      <c r="H1105" t="s">
        <v>16</v>
      </c>
      <c r="I1105" s="23">
        <v>15</v>
      </c>
      <c r="J1105" s="23">
        <v>31</v>
      </c>
      <c r="K1105" s="23">
        <v>112</v>
      </c>
      <c r="L1105" s="1">
        <v>5513.5039999999999</v>
      </c>
      <c r="M1105" s="1">
        <v>367.56693333333334</v>
      </c>
      <c r="N1105" s="62">
        <v>2.0666666666666669</v>
      </c>
      <c r="O1105" s="62">
        <v>3.6129032258064515</v>
      </c>
      <c r="P1105" s="6">
        <v>1973.0039999999999</v>
      </c>
      <c r="Q1105" s="61">
        <v>0.35784938217148293</v>
      </c>
      <c r="R1105" s="6">
        <v>1507.0039999999999</v>
      </c>
      <c r="S1105" s="61">
        <v>0.27332962849033932</v>
      </c>
    </row>
    <row r="1106" spans="1:19" x14ac:dyDescent="0.25">
      <c r="A1106">
        <v>2024</v>
      </c>
      <c r="B1106">
        <v>235971</v>
      </c>
      <c r="C1106" t="s">
        <v>72</v>
      </c>
      <c r="D1106" t="s">
        <v>430</v>
      </c>
      <c r="E1106" t="s">
        <v>518</v>
      </c>
      <c r="F1106" t="s">
        <v>430</v>
      </c>
      <c r="G1106" t="s">
        <v>15</v>
      </c>
      <c r="H1106" t="s">
        <v>16</v>
      </c>
      <c r="I1106" s="23">
        <v>26</v>
      </c>
      <c r="J1106" s="23">
        <v>47</v>
      </c>
      <c r="K1106" s="23">
        <v>110</v>
      </c>
      <c r="L1106" s="1">
        <v>6635.92</v>
      </c>
      <c r="M1106" s="1">
        <v>255.22769230769231</v>
      </c>
      <c r="N1106" s="62">
        <v>1.8076923076923077</v>
      </c>
      <c r="O1106" s="62">
        <v>2.3404255319148937</v>
      </c>
      <c r="P1106" s="6">
        <v>1902.17</v>
      </c>
      <c r="Q1106" s="61">
        <v>0.28664751835465169</v>
      </c>
      <c r="R1106" s="6">
        <v>1044.47</v>
      </c>
      <c r="S1106" s="61">
        <v>0.15739641225331227</v>
      </c>
    </row>
    <row r="1107" spans="1:19" x14ac:dyDescent="0.25">
      <c r="A1107">
        <v>2024</v>
      </c>
      <c r="B1107">
        <v>243906</v>
      </c>
      <c r="C1107" t="s">
        <v>73</v>
      </c>
      <c r="D1107" t="s">
        <v>433</v>
      </c>
      <c r="E1107" t="s">
        <v>502</v>
      </c>
      <c r="F1107" t="s">
        <v>433</v>
      </c>
      <c r="G1107" t="s">
        <v>15</v>
      </c>
      <c r="H1107" t="s">
        <v>16</v>
      </c>
      <c r="I1107" s="23">
        <v>22</v>
      </c>
      <c r="J1107" s="23">
        <v>41</v>
      </c>
      <c r="K1107" s="23">
        <v>172</v>
      </c>
      <c r="L1107" s="1">
        <v>10960.796</v>
      </c>
      <c r="M1107" s="1">
        <v>498.21800000000002</v>
      </c>
      <c r="N1107" s="62">
        <v>1.8636363636363635</v>
      </c>
      <c r="O1107" s="62">
        <v>4.1951219512195124</v>
      </c>
      <c r="P1107" s="6">
        <v>2041.796</v>
      </c>
      <c r="Q1107" s="61">
        <v>0.1862817262541881</v>
      </c>
      <c r="R1107" s="6">
        <v>1292.6959999999999</v>
      </c>
      <c r="S1107" s="61">
        <v>0.11793814974751833</v>
      </c>
    </row>
    <row r="1108" spans="1:19" x14ac:dyDescent="0.25">
      <c r="A1108">
        <v>2024</v>
      </c>
      <c r="B1108">
        <v>245593</v>
      </c>
      <c r="C1108" t="s">
        <v>456</v>
      </c>
      <c r="D1108" t="s">
        <v>432</v>
      </c>
      <c r="E1108" t="s">
        <v>498</v>
      </c>
      <c r="F1108" t="s">
        <v>432</v>
      </c>
      <c r="G1108" t="s">
        <v>15</v>
      </c>
      <c r="H1108" t="s">
        <v>16</v>
      </c>
      <c r="I1108" s="23">
        <v>31</v>
      </c>
      <c r="J1108" s="23">
        <v>58</v>
      </c>
      <c r="K1108" s="23">
        <v>121</v>
      </c>
      <c r="L1108" s="1">
        <v>6761.4319999999998</v>
      </c>
      <c r="M1108" s="1">
        <v>218.11070967741935</v>
      </c>
      <c r="N1108" s="62">
        <v>1.8709677419354838</v>
      </c>
      <c r="O1108" s="62">
        <v>2.0862068965517242</v>
      </c>
      <c r="P1108" s="6">
        <v>1690.182</v>
      </c>
      <c r="Q1108" s="61">
        <v>0.24997397001108643</v>
      </c>
      <c r="R1108" s="6">
        <v>733.66200000000003</v>
      </c>
      <c r="S1108" s="61">
        <v>0.10850689617229013</v>
      </c>
    </row>
    <row r="1109" spans="1:19" x14ac:dyDescent="0.25">
      <c r="A1109">
        <v>2024</v>
      </c>
      <c r="B1109">
        <v>247473</v>
      </c>
      <c r="C1109" t="s">
        <v>290</v>
      </c>
      <c r="D1109" t="s">
        <v>431</v>
      </c>
      <c r="E1109" t="s">
        <v>516</v>
      </c>
      <c r="F1109" t="s">
        <v>430</v>
      </c>
      <c r="G1109" t="s">
        <v>4</v>
      </c>
      <c r="H1109" t="s">
        <v>5</v>
      </c>
      <c r="I1109" s="23">
        <v>61</v>
      </c>
      <c r="J1109" s="23">
        <v>114</v>
      </c>
      <c r="K1109" s="23">
        <v>528</v>
      </c>
      <c r="L1109" s="1">
        <v>26058.038400000001</v>
      </c>
      <c r="M1109" s="1">
        <v>427.1809573770492</v>
      </c>
      <c r="N1109" s="62">
        <v>1.8688524590163935</v>
      </c>
      <c r="O1109" s="62">
        <v>4.6315789473684212</v>
      </c>
      <c r="P1109" s="6">
        <v>5492.2884000000004</v>
      </c>
      <c r="Q1109" s="61">
        <v>0.21077136796298526</v>
      </c>
      <c r="R1109" s="6">
        <v>3548.2883999999999</v>
      </c>
      <c r="S1109" s="61">
        <v>0.13616866878206763</v>
      </c>
    </row>
    <row r="1110" spans="1:19" x14ac:dyDescent="0.25">
      <c r="A1110">
        <v>2024</v>
      </c>
      <c r="B1110">
        <v>247473</v>
      </c>
      <c r="C1110" t="s">
        <v>290</v>
      </c>
      <c r="D1110" t="s">
        <v>430</v>
      </c>
      <c r="E1110" t="s">
        <v>511</v>
      </c>
      <c r="F1110" t="s">
        <v>430</v>
      </c>
      <c r="G1110" t="s">
        <v>4</v>
      </c>
      <c r="H1110" t="s">
        <v>7</v>
      </c>
      <c r="I1110" s="23">
        <v>250</v>
      </c>
      <c r="J1110" s="23">
        <v>580</v>
      </c>
      <c r="K1110" s="23">
        <v>2299</v>
      </c>
      <c r="L1110" s="1">
        <v>106932.2472</v>
      </c>
      <c r="M1110" s="1">
        <v>427.72898879999997</v>
      </c>
      <c r="N1110" s="62">
        <v>2.3199999999999998</v>
      </c>
      <c r="O1110" s="62">
        <v>3.9637931034482761</v>
      </c>
      <c r="P1110" s="6">
        <v>22400.997200000002</v>
      </c>
      <c r="Q1110" s="61">
        <v>0.20948776245300868</v>
      </c>
      <c r="R1110" s="6">
        <v>14017.947200000001</v>
      </c>
      <c r="S1110" s="61">
        <v>0.13109186019238545</v>
      </c>
    </row>
    <row r="1111" spans="1:19" x14ac:dyDescent="0.25">
      <c r="A1111">
        <v>2024</v>
      </c>
      <c r="B1111">
        <v>248351</v>
      </c>
      <c r="C1111" t="s">
        <v>368</v>
      </c>
      <c r="D1111" t="s">
        <v>432</v>
      </c>
      <c r="E1111" t="s">
        <v>500</v>
      </c>
      <c r="F1111" t="s">
        <v>432</v>
      </c>
      <c r="G1111" t="s">
        <v>15</v>
      </c>
      <c r="H1111" t="s">
        <v>16</v>
      </c>
      <c r="I1111" s="23">
        <v>8</v>
      </c>
      <c r="J1111" s="23">
        <v>28</v>
      </c>
      <c r="K1111" s="23">
        <v>94</v>
      </c>
      <c r="L1111" s="1">
        <v>4573.5316000000003</v>
      </c>
      <c r="M1111" s="1">
        <v>571.69145000000003</v>
      </c>
      <c r="N1111" s="62">
        <v>3.5</v>
      </c>
      <c r="O1111" s="62">
        <v>3.3571428571428572</v>
      </c>
      <c r="P1111" s="6">
        <v>1752.5316</v>
      </c>
      <c r="Q1111" s="61">
        <v>0.38319000572774004</v>
      </c>
      <c r="R1111" s="6">
        <v>1493.4916000000001</v>
      </c>
      <c r="S1111" s="61">
        <v>0.32655106176592286</v>
      </c>
    </row>
    <row r="1112" spans="1:19" x14ac:dyDescent="0.25">
      <c r="A1112">
        <v>2024</v>
      </c>
      <c r="B1112">
        <v>249077</v>
      </c>
      <c r="C1112" t="s">
        <v>284</v>
      </c>
      <c r="D1112" t="s">
        <v>431</v>
      </c>
      <c r="E1112" t="s">
        <v>535</v>
      </c>
      <c r="F1112" t="s">
        <v>432</v>
      </c>
      <c r="G1112" t="s">
        <v>4</v>
      </c>
      <c r="H1112" t="s">
        <v>7</v>
      </c>
      <c r="I1112" s="23">
        <v>237</v>
      </c>
      <c r="J1112" s="23">
        <v>722</v>
      </c>
      <c r="K1112" s="23">
        <v>2716</v>
      </c>
      <c r="L1112" s="1">
        <v>109413.495</v>
      </c>
      <c r="M1112" s="1">
        <v>461.6603164556962</v>
      </c>
      <c r="N1112" s="62">
        <v>3.0464135021097047</v>
      </c>
      <c r="O1112" s="62">
        <v>3.7617728531855956</v>
      </c>
      <c r="P1112" s="6">
        <v>13436.745000000001</v>
      </c>
      <c r="Q1112" s="61">
        <v>0.12280701754385966</v>
      </c>
      <c r="R1112" s="6">
        <v>5616.2650000000103</v>
      </c>
      <c r="S1112" s="61">
        <v>5.1330642531801134E-2</v>
      </c>
    </row>
    <row r="1113" spans="1:19" x14ac:dyDescent="0.25">
      <c r="A1113">
        <v>2024</v>
      </c>
      <c r="B1113">
        <v>249077</v>
      </c>
      <c r="C1113" t="s">
        <v>284</v>
      </c>
      <c r="D1113" t="s">
        <v>430</v>
      </c>
      <c r="E1113" t="s">
        <v>511</v>
      </c>
      <c r="F1113" t="s">
        <v>432</v>
      </c>
      <c r="G1113" t="s">
        <v>4</v>
      </c>
      <c r="H1113" t="s">
        <v>10</v>
      </c>
      <c r="I1113" s="23">
        <v>252</v>
      </c>
      <c r="J1113" s="23">
        <v>937</v>
      </c>
      <c r="K1113" s="23">
        <v>4854</v>
      </c>
      <c r="L1113" s="1">
        <v>206961.87</v>
      </c>
      <c r="M1113" s="1">
        <v>821.27726190476187</v>
      </c>
      <c r="N1113" s="62">
        <v>3.7182539682539684</v>
      </c>
      <c r="O1113" s="62">
        <v>5.1803628601921021</v>
      </c>
      <c r="P1113" s="6">
        <v>25416.37</v>
      </c>
      <c r="Q1113" s="61">
        <v>0.12280701754385964</v>
      </c>
      <c r="R1113" s="6">
        <v>16591.82</v>
      </c>
      <c r="S1113" s="61">
        <v>8.0168487074454828E-2</v>
      </c>
    </row>
    <row r="1114" spans="1:19" x14ac:dyDescent="0.25">
      <c r="A1114">
        <v>2024</v>
      </c>
      <c r="B1114">
        <v>249077</v>
      </c>
      <c r="C1114" t="s">
        <v>284</v>
      </c>
      <c r="D1114" t="s">
        <v>432</v>
      </c>
      <c r="E1114" t="s">
        <v>498</v>
      </c>
      <c r="F1114" t="s">
        <v>432</v>
      </c>
      <c r="G1114" t="s">
        <v>4</v>
      </c>
      <c r="H1114" t="s">
        <v>16</v>
      </c>
      <c r="I1114" s="23">
        <v>10</v>
      </c>
      <c r="J1114" s="23">
        <v>24</v>
      </c>
      <c r="K1114" s="23">
        <v>42</v>
      </c>
      <c r="L1114" s="1">
        <v>1728.24</v>
      </c>
      <c r="M1114" s="1">
        <v>172.82400000000001</v>
      </c>
      <c r="N1114" s="62">
        <v>2.4</v>
      </c>
      <c r="O1114" s="62">
        <v>1.75</v>
      </c>
      <c r="P1114" s="6">
        <v>212.24</v>
      </c>
      <c r="Q1114" s="61">
        <v>0.12280701754385966</v>
      </c>
      <c r="R1114" s="6">
        <v>-101.76</v>
      </c>
      <c r="S1114" s="61">
        <v>-5.88807110123594E-2</v>
      </c>
    </row>
    <row r="1115" spans="1:19" x14ac:dyDescent="0.25">
      <c r="A1115">
        <v>2024</v>
      </c>
      <c r="B1115">
        <v>250641</v>
      </c>
      <c r="C1115" t="s">
        <v>304</v>
      </c>
      <c r="D1115" t="s">
        <v>432</v>
      </c>
      <c r="E1115" t="s">
        <v>498</v>
      </c>
      <c r="F1115" t="s">
        <v>432</v>
      </c>
      <c r="G1115" t="s">
        <v>15</v>
      </c>
      <c r="H1115" t="s">
        <v>16</v>
      </c>
      <c r="I1115" s="23">
        <v>32</v>
      </c>
      <c r="J1115" s="23">
        <v>86</v>
      </c>
      <c r="K1115" s="23">
        <v>245</v>
      </c>
      <c r="L1115" s="1">
        <v>11286.396000000001</v>
      </c>
      <c r="M1115" s="1">
        <v>352.69987500000002</v>
      </c>
      <c r="N1115" s="62">
        <v>2.6875</v>
      </c>
      <c r="O1115" s="62">
        <v>2.8488372093023258</v>
      </c>
      <c r="P1115" s="6">
        <v>2890.3960000000002</v>
      </c>
      <c r="Q1115" s="61">
        <v>0.2560955685056594</v>
      </c>
      <c r="R1115" s="6">
        <v>1877.356</v>
      </c>
      <c r="S1115" s="61">
        <v>0.16633795234546084</v>
      </c>
    </row>
    <row r="1116" spans="1:19" x14ac:dyDescent="0.25">
      <c r="A1116">
        <v>2024</v>
      </c>
      <c r="B1116">
        <v>251781</v>
      </c>
      <c r="C1116" t="s">
        <v>378</v>
      </c>
      <c r="D1116" t="s">
        <v>430</v>
      </c>
      <c r="E1116" t="s">
        <v>518</v>
      </c>
      <c r="F1116" t="s">
        <v>430</v>
      </c>
      <c r="G1116" t="s">
        <v>15</v>
      </c>
      <c r="H1116" t="s">
        <v>16</v>
      </c>
      <c r="I1116" s="23">
        <v>27</v>
      </c>
      <c r="J1116" s="23">
        <v>63</v>
      </c>
      <c r="K1116" s="23">
        <v>162</v>
      </c>
      <c r="L1116" s="1">
        <v>8669.9040000000005</v>
      </c>
      <c r="M1116" s="1">
        <v>321.10755555555556</v>
      </c>
      <c r="N1116" s="62">
        <v>2.3333333333333335</v>
      </c>
      <c r="O1116" s="62">
        <v>2.5714285714285716</v>
      </c>
      <c r="P1116" s="6">
        <v>2567.904</v>
      </c>
      <c r="Q1116" s="61">
        <v>0.29618597852986606</v>
      </c>
      <c r="R1116" s="6">
        <v>1661.604</v>
      </c>
      <c r="S1116" s="61">
        <v>0.19165194908732552</v>
      </c>
    </row>
    <row r="1117" spans="1:19" x14ac:dyDescent="0.25">
      <c r="A1117">
        <v>2024</v>
      </c>
      <c r="B1117">
        <v>253723</v>
      </c>
      <c r="C1117" t="s">
        <v>74</v>
      </c>
      <c r="D1117" t="s">
        <v>434</v>
      </c>
      <c r="E1117" t="s">
        <v>523</v>
      </c>
      <c r="F1117" t="s">
        <v>434</v>
      </c>
      <c r="G1117" t="s">
        <v>15</v>
      </c>
      <c r="H1117" t="s">
        <v>16</v>
      </c>
      <c r="I1117" s="23">
        <v>25</v>
      </c>
      <c r="J1117" s="23">
        <v>55</v>
      </c>
      <c r="K1117" s="23">
        <v>127</v>
      </c>
      <c r="L1117" s="1">
        <v>7148.5839999999998</v>
      </c>
      <c r="M1117" s="1">
        <v>285.94335999999998</v>
      </c>
      <c r="N1117" s="62">
        <v>2.2000000000000002</v>
      </c>
      <c r="O1117" s="62">
        <v>2.3090909090909091</v>
      </c>
      <c r="P1117" s="6">
        <v>2305.0839999999998</v>
      </c>
      <c r="Q1117" s="61">
        <v>0.32245322989839664</v>
      </c>
      <c r="R1117" s="6">
        <v>1470.154</v>
      </c>
      <c r="S1117" s="61">
        <v>0.20565667270609117</v>
      </c>
    </row>
    <row r="1118" spans="1:19" x14ac:dyDescent="0.25">
      <c r="A1118">
        <v>2024</v>
      </c>
      <c r="B1118">
        <v>259545</v>
      </c>
      <c r="C1118" t="s">
        <v>476</v>
      </c>
      <c r="D1118" t="s">
        <v>434</v>
      </c>
      <c r="E1118" t="s">
        <v>526</v>
      </c>
      <c r="F1118" t="s">
        <v>434</v>
      </c>
      <c r="G1118" t="s">
        <v>4</v>
      </c>
      <c r="H1118" t="s">
        <v>10</v>
      </c>
      <c r="I1118" s="23">
        <v>142</v>
      </c>
      <c r="J1118" s="23">
        <v>1039</v>
      </c>
      <c r="K1118" s="23">
        <v>5179</v>
      </c>
      <c r="L1118" s="1">
        <v>239895.6</v>
      </c>
      <c r="M1118" s="1">
        <v>1689.405633802817</v>
      </c>
      <c r="N1118" s="62">
        <v>7.316901408450704</v>
      </c>
      <c r="O1118" s="62">
        <v>4.9846005774783446</v>
      </c>
      <c r="P1118" s="6">
        <v>39982.6</v>
      </c>
      <c r="Q1118" s="61">
        <v>0.16666666666666666</v>
      </c>
      <c r="R1118" s="6">
        <v>34482.730000000003</v>
      </c>
      <c r="S1118" s="61">
        <v>0.1437405688141008</v>
      </c>
    </row>
    <row r="1119" spans="1:19" x14ac:dyDescent="0.25">
      <c r="A1119">
        <v>2024</v>
      </c>
      <c r="B1119">
        <v>259545</v>
      </c>
      <c r="C1119" t="s">
        <v>476</v>
      </c>
      <c r="D1119" t="s">
        <v>432</v>
      </c>
      <c r="E1119" t="s">
        <v>498</v>
      </c>
      <c r="F1119" t="s">
        <v>434</v>
      </c>
      <c r="G1119" t="s">
        <v>4</v>
      </c>
      <c r="H1119" t="s">
        <v>7</v>
      </c>
      <c r="I1119" s="23">
        <v>52</v>
      </c>
      <c r="J1119" s="23">
        <v>337</v>
      </c>
      <c r="K1119" s="23">
        <v>1793</v>
      </c>
      <c r="L1119" s="1">
        <v>77145.3</v>
      </c>
      <c r="M1119" s="1">
        <v>1483.5634615384615</v>
      </c>
      <c r="N1119" s="62">
        <v>6.4807692307692308</v>
      </c>
      <c r="O1119" s="62">
        <v>5.3204747774480712</v>
      </c>
      <c r="P1119" s="6">
        <v>12857.55</v>
      </c>
      <c r="Q1119" s="61">
        <v>0.16666666666666666</v>
      </c>
      <c r="R1119" s="6">
        <v>11021.67</v>
      </c>
      <c r="S1119" s="61">
        <v>0.14286897581576583</v>
      </c>
    </row>
    <row r="1120" spans="1:19" x14ac:dyDescent="0.25">
      <c r="A1120">
        <v>2024</v>
      </c>
      <c r="B1120">
        <v>259545</v>
      </c>
      <c r="C1120" t="s">
        <v>476</v>
      </c>
      <c r="D1120" t="s">
        <v>433</v>
      </c>
      <c r="E1120" t="s">
        <v>519</v>
      </c>
      <c r="F1120" t="s">
        <v>434</v>
      </c>
      <c r="G1120" t="s">
        <v>4</v>
      </c>
      <c r="H1120" t="s">
        <v>16</v>
      </c>
      <c r="I1120" s="23">
        <v>12</v>
      </c>
      <c r="J1120" s="23">
        <v>17</v>
      </c>
      <c r="K1120" s="23">
        <v>23</v>
      </c>
      <c r="L1120" s="1">
        <v>1202.7</v>
      </c>
      <c r="M1120" s="1">
        <v>100.22500000000001</v>
      </c>
      <c r="N1120" s="62">
        <v>1.4166666666666667</v>
      </c>
      <c r="O1120" s="62">
        <v>1.3529411764705883</v>
      </c>
      <c r="P1120" s="6">
        <v>200.45</v>
      </c>
      <c r="Q1120" s="61">
        <v>0.16666666666666666</v>
      </c>
      <c r="R1120" s="6">
        <v>-202.25</v>
      </c>
      <c r="S1120" s="61">
        <v>-0.16816329924336909</v>
      </c>
    </row>
    <row r="1121" spans="1:19" x14ac:dyDescent="0.25">
      <c r="A1121">
        <v>2024</v>
      </c>
      <c r="B1121">
        <v>261329</v>
      </c>
      <c r="C1121" t="s">
        <v>459</v>
      </c>
      <c r="D1121" t="s">
        <v>435</v>
      </c>
      <c r="E1121" t="s">
        <v>525</v>
      </c>
      <c r="F1121" t="s">
        <v>435</v>
      </c>
      <c r="G1121" t="s">
        <v>15</v>
      </c>
      <c r="H1121" t="s">
        <v>16</v>
      </c>
      <c r="I1121" s="23">
        <v>3</v>
      </c>
      <c r="J1121" s="23">
        <v>4</v>
      </c>
      <c r="K1121" s="23">
        <v>4</v>
      </c>
      <c r="L1121" s="1">
        <v>89.567999999999998</v>
      </c>
      <c r="M1121" s="1">
        <v>29.855999999999998</v>
      </c>
      <c r="N1121" s="62">
        <v>1.3333333333333333</v>
      </c>
      <c r="O1121" s="62">
        <v>1</v>
      </c>
      <c r="P1121" s="6">
        <v>37.817999999999998</v>
      </c>
      <c r="Q1121" s="61">
        <v>0.42222668810289388</v>
      </c>
      <c r="R1121" s="6">
        <v>-59.582000000000001</v>
      </c>
      <c r="S1121" s="61">
        <v>-0.66521525544837445</v>
      </c>
    </row>
    <row r="1122" spans="1:19" x14ac:dyDescent="0.25">
      <c r="A1122">
        <v>2024</v>
      </c>
      <c r="B1122">
        <v>263517</v>
      </c>
      <c r="C1122" t="s">
        <v>31</v>
      </c>
      <c r="D1122" t="s">
        <v>431</v>
      </c>
      <c r="E1122" t="s">
        <v>535</v>
      </c>
      <c r="F1122" t="s">
        <v>431</v>
      </c>
      <c r="G1122" t="s">
        <v>4</v>
      </c>
      <c r="H1122" t="s">
        <v>5</v>
      </c>
      <c r="I1122" s="23">
        <v>169</v>
      </c>
      <c r="J1122" s="23">
        <v>345</v>
      </c>
      <c r="K1122" s="23">
        <v>1457</v>
      </c>
      <c r="L1122" s="1">
        <v>64922.400000000001</v>
      </c>
      <c r="M1122" s="1">
        <v>384.1562130177515</v>
      </c>
      <c r="N1122" s="62">
        <v>2.0414201183431953</v>
      </c>
      <c r="O1122" s="62">
        <v>4.2231884057971012</v>
      </c>
      <c r="P1122" s="6">
        <v>10820.4</v>
      </c>
      <c r="Q1122" s="61">
        <v>0.16666666666666666</v>
      </c>
      <c r="R1122" s="6">
        <v>5408.76</v>
      </c>
      <c r="S1122" s="61">
        <v>8.3311153007282548E-2</v>
      </c>
    </row>
    <row r="1123" spans="1:19" x14ac:dyDescent="0.25">
      <c r="A1123">
        <v>2024</v>
      </c>
      <c r="B1123">
        <v>263517</v>
      </c>
      <c r="C1123" t="s">
        <v>31</v>
      </c>
      <c r="D1123" t="s">
        <v>430</v>
      </c>
      <c r="E1123" t="s">
        <v>517</v>
      </c>
      <c r="F1123" t="s">
        <v>431</v>
      </c>
      <c r="G1123" t="s">
        <v>4</v>
      </c>
      <c r="H1123" t="s">
        <v>16</v>
      </c>
      <c r="I1123" s="23">
        <v>14</v>
      </c>
      <c r="J1123" s="23">
        <v>24</v>
      </c>
      <c r="K1123" s="23">
        <v>135</v>
      </c>
      <c r="L1123" s="1">
        <v>3967.2</v>
      </c>
      <c r="M1123" s="1">
        <v>283.37142857142857</v>
      </c>
      <c r="N1123" s="62">
        <v>1.7142857142857142</v>
      </c>
      <c r="O1123" s="62">
        <v>5.625</v>
      </c>
      <c r="P1123" s="6">
        <v>661.2</v>
      </c>
      <c r="Q1123" s="61">
        <v>0.16666666666666669</v>
      </c>
      <c r="R1123" s="6">
        <v>200.8</v>
      </c>
      <c r="S1123" s="61">
        <v>5.0615043355515227E-2</v>
      </c>
    </row>
    <row r="1124" spans="1:19" x14ac:dyDescent="0.25">
      <c r="A1124">
        <v>2024</v>
      </c>
      <c r="B1124">
        <v>263517</v>
      </c>
      <c r="C1124" t="s">
        <v>31</v>
      </c>
      <c r="D1124" t="s">
        <v>433</v>
      </c>
      <c r="E1124" t="s">
        <v>504</v>
      </c>
      <c r="F1124" t="s">
        <v>431</v>
      </c>
      <c r="G1124" t="s">
        <v>4</v>
      </c>
      <c r="H1124" t="s">
        <v>16</v>
      </c>
      <c r="I1124" s="23">
        <v>2</v>
      </c>
      <c r="J1124" s="23">
        <v>2</v>
      </c>
      <c r="K1124" s="23">
        <v>2</v>
      </c>
      <c r="L1124" s="1">
        <v>92.4</v>
      </c>
      <c r="M1124" s="1">
        <v>46.2</v>
      </c>
      <c r="N1124" s="62">
        <v>1</v>
      </c>
      <c r="O1124" s="62">
        <v>1</v>
      </c>
      <c r="P1124" s="6">
        <v>15.4</v>
      </c>
      <c r="Q1124" s="61">
        <v>0.16666666666666666</v>
      </c>
      <c r="R1124" s="6">
        <v>-50.8</v>
      </c>
      <c r="S1124" s="61">
        <v>-0.54978354978354971</v>
      </c>
    </row>
    <row r="1125" spans="1:19" x14ac:dyDescent="0.25">
      <c r="A1125">
        <v>2024</v>
      </c>
      <c r="B1125">
        <v>263517</v>
      </c>
      <c r="C1125" t="s">
        <v>31</v>
      </c>
      <c r="D1125" t="s">
        <v>435</v>
      </c>
      <c r="E1125" t="s">
        <v>525</v>
      </c>
      <c r="F1125" t="s">
        <v>431</v>
      </c>
      <c r="G1125" t="s">
        <v>4</v>
      </c>
      <c r="H1125" t="s">
        <v>16</v>
      </c>
      <c r="I1125" s="23">
        <v>20</v>
      </c>
      <c r="J1125" s="23">
        <v>52</v>
      </c>
      <c r="K1125" s="23">
        <v>142</v>
      </c>
      <c r="L1125" s="1">
        <v>5582.1</v>
      </c>
      <c r="M1125" s="1">
        <v>279.10500000000002</v>
      </c>
      <c r="N1125" s="62">
        <v>2.6</v>
      </c>
      <c r="O1125" s="62">
        <v>2.7307692307692308</v>
      </c>
      <c r="P1125" s="6">
        <v>930.35</v>
      </c>
      <c r="Q1125" s="61">
        <v>0.16666666666666666</v>
      </c>
      <c r="R1125" s="6">
        <v>254.29</v>
      </c>
      <c r="S1125" s="61">
        <v>4.5554540405940411E-2</v>
      </c>
    </row>
    <row r="1126" spans="1:19" x14ac:dyDescent="0.25">
      <c r="A1126">
        <v>2024</v>
      </c>
      <c r="B1126">
        <v>268288</v>
      </c>
      <c r="C1126" t="s">
        <v>311</v>
      </c>
      <c r="D1126" t="s">
        <v>431</v>
      </c>
      <c r="E1126" t="s">
        <v>501</v>
      </c>
      <c r="F1126" t="s">
        <v>431</v>
      </c>
      <c r="G1126" t="s">
        <v>15</v>
      </c>
      <c r="H1126" t="s">
        <v>5</v>
      </c>
      <c r="I1126" s="23">
        <v>141</v>
      </c>
      <c r="J1126" s="23">
        <v>425</v>
      </c>
      <c r="K1126" s="23">
        <v>1452</v>
      </c>
      <c r="L1126" s="1">
        <v>66450.899999999994</v>
      </c>
      <c r="M1126" s="1">
        <v>471.2829787234042</v>
      </c>
      <c r="N1126" s="62">
        <v>3.0141843971631204</v>
      </c>
      <c r="O1126" s="62">
        <v>3.4164705882352941</v>
      </c>
      <c r="P1126" s="6">
        <v>11075.15</v>
      </c>
      <c r="Q1126" s="61">
        <v>0.16666666666666669</v>
      </c>
      <c r="R1126" s="6">
        <v>6424.4699999999903</v>
      </c>
      <c r="S1126" s="61">
        <v>9.6679954673299998E-2</v>
      </c>
    </row>
    <row r="1127" spans="1:19" x14ac:dyDescent="0.25">
      <c r="A1127">
        <v>2024</v>
      </c>
      <c r="B1127">
        <v>270575</v>
      </c>
      <c r="C1127" t="s">
        <v>75</v>
      </c>
      <c r="D1127" t="s">
        <v>432</v>
      </c>
      <c r="E1127" t="s">
        <v>498</v>
      </c>
      <c r="F1127" t="s">
        <v>432</v>
      </c>
      <c r="G1127" t="s">
        <v>15</v>
      </c>
      <c r="H1127" t="s">
        <v>16</v>
      </c>
      <c r="I1127" s="23">
        <v>37</v>
      </c>
      <c r="J1127" s="23">
        <v>37</v>
      </c>
      <c r="K1127" s="23">
        <v>91</v>
      </c>
      <c r="L1127" s="1">
        <v>3666.663</v>
      </c>
      <c r="M1127" s="1">
        <v>99.099000000000004</v>
      </c>
      <c r="N1127" s="62">
        <v>1</v>
      </c>
      <c r="O1127" s="62">
        <v>2.4594594594594597</v>
      </c>
      <c r="P1127" s="6">
        <v>592.41300000000001</v>
      </c>
      <c r="Q1127" s="61">
        <v>0.1615673433855252</v>
      </c>
      <c r="R1127" s="6">
        <v>-517.58699999999999</v>
      </c>
      <c r="S1127" s="61">
        <v>-0.14116023206932299</v>
      </c>
    </row>
    <row r="1128" spans="1:19" x14ac:dyDescent="0.25">
      <c r="A1128">
        <v>2024</v>
      </c>
      <c r="B1128">
        <v>271885</v>
      </c>
      <c r="C1128" t="s">
        <v>363</v>
      </c>
      <c r="D1128" t="s">
        <v>430</v>
      </c>
      <c r="E1128" t="s">
        <v>511</v>
      </c>
      <c r="F1128" t="s">
        <v>430</v>
      </c>
      <c r="G1128" t="s">
        <v>15</v>
      </c>
      <c r="H1128" t="s">
        <v>7</v>
      </c>
      <c r="I1128" s="23">
        <v>194</v>
      </c>
      <c r="J1128" s="23">
        <v>459</v>
      </c>
      <c r="K1128" s="23">
        <v>1810</v>
      </c>
      <c r="L1128" s="1">
        <v>80908.52</v>
      </c>
      <c r="M1128" s="1">
        <v>417.05422680412374</v>
      </c>
      <c r="N1128" s="62">
        <v>2.365979381443299</v>
      </c>
      <c r="O1128" s="62">
        <v>3.943355119825708</v>
      </c>
      <c r="P1128" s="6">
        <v>8668.77</v>
      </c>
      <c r="Q1128" s="61">
        <v>0.10714285714285714</v>
      </c>
      <c r="R1128" s="6">
        <v>2155.3700000000099</v>
      </c>
      <c r="S1128" s="61">
        <v>2.6639592468135739E-2</v>
      </c>
    </row>
    <row r="1129" spans="1:19" x14ac:dyDescent="0.25">
      <c r="A1129">
        <v>2024</v>
      </c>
      <c r="B1129">
        <v>273027</v>
      </c>
      <c r="C1129" t="s">
        <v>309</v>
      </c>
      <c r="D1129" t="s">
        <v>434</v>
      </c>
      <c r="E1129" t="s">
        <v>523</v>
      </c>
      <c r="F1129" t="s">
        <v>434</v>
      </c>
      <c r="G1129" t="s">
        <v>15</v>
      </c>
      <c r="H1129" t="s">
        <v>16</v>
      </c>
      <c r="I1129" s="23">
        <v>40</v>
      </c>
      <c r="J1129" s="23">
        <v>58</v>
      </c>
      <c r="K1129" s="23">
        <v>184</v>
      </c>
      <c r="L1129" s="1">
        <v>10068.128000000001</v>
      </c>
      <c r="M1129" s="1">
        <v>251.70320000000001</v>
      </c>
      <c r="N1129" s="62">
        <v>1.45</v>
      </c>
      <c r="O1129" s="62">
        <v>3.1724137931034484</v>
      </c>
      <c r="P1129" s="6">
        <v>3380.6280000000002</v>
      </c>
      <c r="Q1129" s="61">
        <v>0.3357752305095843</v>
      </c>
      <c r="R1129" s="6">
        <v>2076.828</v>
      </c>
      <c r="S1129" s="61">
        <v>0.20627747283308276</v>
      </c>
    </row>
    <row r="1130" spans="1:19" x14ac:dyDescent="0.25">
      <c r="A1130">
        <v>2024</v>
      </c>
      <c r="B1130">
        <v>280877</v>
      </c>
      <c r="C1130" t="s">
        <v>307</v>
      </c>
      <c r="D1130" t="s">
        <v>434</v>
      </c>
      <c r="E1130" t="s">
        <v>522</v>
      </c>
      <c r="F1130" t="s">
        <v>434</v>
      </c>
      <c r="G1130" t="s">
        <v>15</v>
      </c>
      <c r="H1130" t="s">
        <v>16</v>
      </c>
      <c r="I1130" s="23">
        <v>7</v>
      </c>
      <c r="J1130" s="23">
        <v>25</v>
      </c>
      <c r="K1130" s="23">
        <v>61</v>
      </c>
      <c r="L1130" s="1">
        <v>2695.5120000000002</v>
      </c>
      <c r="M1130" s="1">
        <v>385.0731428571429</v>
      </c>
      <c r="N1130" s="62">
        <v>3.5714285714285716</v>
      </c>
      <c r="O1130" s="62">
        <v>2.44</v>
      </c>
      <c r="P1130" s="6">
        <v>875.01199999999994</v>
      </c>
      <c r="Q1130" s="61">
        <v>0.32461810594796087</v>
      </c>
      <c r="R1130" s="6">
        <v>630.51199999999994</v>
      </c>
      <c r="S1130" s="61">
        <v>0.23391177631559418</v>
      </c>
    </row>
    <row r="1131" spans="1:19" x14ac:dyDescent="0.25">
      <c r="A1131">
        <v>2024</v>
      </c>
      <c r="B1131">
        <v>281083</v>
      </c>
      <c r="C1131" t="s">
        <v>76</v>
      </c>
      <c r="D1131" t="s">
        <v>433</v>
      </c>
      <c r="E1131" t="s">
        <v>502</v>
      </c>
      <c r="F1131" t="s">
        <v>435</v>
      </c>
      <c r="G1131" t="s">
        <v>4</v>
      </c>
      <c r="H1131" t="s">
        <v>16</v>
      </c>
      <c r="I1131" s="23">
        <v>26</v>
      </c>
      <c r="J1131" s="23">
        <v>65</v>
      </c>
      <c r="K1131" s="23">
        <v>221</v>
      </c>
      <c r="L1131" s="1">
        <v>8354.1</v>
      </c>
      <c r="M1131" s="1">
        <v>321.31153846153848</v>
      </c>
      <c r="N1131" s="62">
        <v>2.5</v>
      </c>
      <c r="O1131" s="62">
        <v>3.4</v>
      </c>
      <c r="P1131" s="6">
        <v>1392.35</v>
      </c>
      <c r="Q1131" s="61">
        <v>0.16666666666666666</v>
      </c>
      <c r="R1131" s="6">
        <v>489.4</v>
      </c>
      <c r="S1131" s="61">
        <v>5.8582013622053834E-2</v>
      </c>
    </row>
    <row r="1132" spans="1:19" x14ac:dyDescent="0.25">
      <c r="A1132">
        <v>2024</v>
      </c>
      <c r="B1132">
        <v>281083</v>
      </c>
      <c r="C1132" t="s">
        <v>76</v>
      </c>
      <c r="D1132" t="s">
        <v>435</v>
      </c>
      <c r="E1132" t="s">
        <v>525</v>
      </c>
      <c r="F1132" t="s">
        <v>435</v>
      </c>
      <c r="G1132" t="s">
        <v>4</v>
      </c>
      <c r="H1132" t="s">
        <v>16</v>
      </c>
      <c r="I1132" s="23">
        <v>16</v>
      </c>
      <c r="J1132" s="23">
        <v>25</v>
      </c>
      <c r="K1132" s="23">
        <v>80</v>
      </c>
      <c r="L1132" s="1">
        <v>5627.1</v>
      </c>
      <c r="M1132" s="1">
        <v>351.69375000000002</v>
      </c>
      <c r="N1132" s="62">
        <v>1.5625</v>
      </c>
      <c r="O1132" s="62">
        <v>3.2</v>
      </c>
      <c r="P1132" s="6">
        <v>937.85</v>
      </c>
      <c r="Q1132" s="61">
        <v>0.16666666666666666</v>
      </c>
      <c r="R1132" s="6">
        <v>414.349999999999</v>
      </c>
      <c r="S1132" s="61">
        <v>7.3634731922304381E-2</v>
      </c>
    </row>
    <row r="1133" spans="1:19" x14ac:dyDescent="0.25">
      <c r="A1133">
        <v>2024</v>
      </c>
      <c r="B1133">
        <v>282916</v>
      </c>
      <c r="C1133" t="s">
        <v>412</v>
      </c>
      <c r="D1133" t="s">
        <v>432</v>
      </c>
      <c r="E1133" t="s">
        <v>500</v>
      </c>
      <c r="F1133" t="s">
        <v>432</v>
      </c>
      <c r="G1133" t="s">
        <v>15</v>
      </c>
      <c r="H1133" t="s">
        <v>16</v>
      </c>
      <c r="I1133" s="23">
        <v>15</v>
      </c>
      <c r="J1133" s="23">
        <v>42</v>
      </c>
      <c r="K1133" s="23">
        <v>165</v>
      </c>
      <c r="L1133" s="1">
        <v>4709.8999999999996</v>
      </c>
      <c r="M1133" s="1">
        <v>313.99333333333328</v>
      </c>
      <c r="N1133" s="62">
        <v>2.8</v>
      </c>
      <c r="O1133" s="62">
        <v>3.9285714285714284</v>
      </c>
      <c r="P1133" s="6">
        <v>1086.9000000000001</v>
      </c>
      <c r="Q1133" s="61">
        <v>0.23076923076923081</v>
      </c>
      <c r="R1133" s="6">
        <v>609.9</v>
      </c>
      <c r="S1133" s="61">
        <v>0.12949319518461114</v>
      </c>
    </row>
    <row r="1134" spans="1:19" x14ac:dyDescent="0.25">
      <c r="A1134">
        <v>2024</v>
      </c>
      <c r="B1134">
        <v>284988</v>
      </c>
      <c r="C1134" t="s">
        <v>310</v>
      </c>
      <c r="D1134" t="s">
        <v>430</v>
      </c>
      <c r="E1134" t="s">
        <v>512</v>
      </c>
      <c r="F1134" t="s">
        <v>430</v>
      </c>
      <c r="G1134" t="s">
        <v>15</v>
      </c>
      <c r="H1134" t="s">
        <v>16</v>
      </c>
      <c r="I1134" s="23">
        <v>17</v>
      </c>
      <c r="J1134" s="23">
        <v>51</v>
      </c>
      <c r="K1134" s="23">
        <v>211</v>
      </c>
      <c r="L1134" s="1">
        <v>10359.2808</v>
      </c>
      <c r="M1134" s="1">
        <v>609.36945882352938</v>
      </c>
      <c r="N1134" s="62">
        <v>3</v>
      </c>
      <c r="O1134" s="62">
        <v>4.1372549019607847</v>
      </c>
      <c r="P1134" s="6">
        <v>2197.5308</v>
      </c>
      <c r="Q1134" s="61">
        <v>0.21213159894266018</v>
      </c>
      <c r="R1134" s="6">
        <v>1614.4308000000001</v>
      </c>
      <c r="S1134" s="61">
        <v>0.15584390761953282</v>
      </c>
    </row>
    <row r="1135" spans="1:19" x14ac:dyDescent="0.25">
      <c r="A1135">
        <v>2024</v>
      </c>
      <c r="B1135">
        <v>287037</v>
      </c>
      <c r="C1135" t="s">
        <v>77</v>
      </c>
      <c r="D1135" t="s">
        <v>434</v>
      </c>
      <c r="E1135" t="s">
        <v>508</v>
      </c>
      <c r="F1135" t="s">
        <v>434</v>
      </c>
      <c r="G1135" t="s">
        <v>15</v>
      </c>
      <c r="H1135" t="s">
        <v>7</v>
      </c>
      <c r="I1135" s="23">
        <v>94</v>
      </c>
      <c r="J1135" s="23">
        <v>357</v>
      </c>
      <c r="K1135" s="23">
        <v>1767</v>
      </c>
      <c r="L1135" s="1">
        <v>84984.430999999997</v>
      </c>
      <c r="M1135" s="1">
        <v>904.08969148936171</v>
      </c>
      <c r="N1135" s="62">
        <v>3.7978723404255321</v>
      </c>
      <c r="O1135" s="62">
        <v>4.9495798319327733</v>
      </c>
      <c r="P1135" s="6">
        <v>16265.681</v>
      </c>
      <c r="Q1135" s="61">
        <v>0.1913960099350433</v>
      </c>
      <c r="R1135" s="6">
        <v>12965.251</v>
      </c>
      <c r="S1135" s="61">
        <v>0.15256030836989426</v>
      </c>
    </row>
    <row r="1136" spans="1:19" x14ac:dyDescent="0.25">
      <c r="A1136">
        <v>2024</v>
      </c>
      <c r="B1136">
        <v>288308</v>
      </c>
      <c r="C1136" t="s">
        <v>78</v>
      </c>
      <c r="D1136" t="s">
        <v>431</v>
      </c>
      <c r="E1136" t="s">
        <v>524</v>
      </c>
      <c r="F1136" t="s">
        <v>431</v>
      </c>
      <c r="G1136" t="s">
        <v>15</v>
      </c>
      <c r="H1136" t="s">
        <v>16</v>
      </c>
      <c r="I1136" s="23">
        <v>34</v>
      </c>
      <c r="J1136" s="23">
        <v>52</v>
      </c>
      <c r="K1136" s="23">
        <v>170</v>
      </c>
      <c r="L1136" s="1">
        <v>11227.44</v>
      </c>
      <c r="M1136" s="1">
        <v>330.21882352941179</v>
      </c>
      <c r="N1136" s="62">
        <v>1.5294117647058822</v>
      </c>
      <c r="O1136" s="62">
        <v>3.2692307692307692</v>
      </c>
      <c r="P1136" s="6">
        <v>2449.69</v>
      </c>
      <c r="Q1136" s="61">
        <v>0.2181877614131093</v>
      </c>
      <c r="R1136" s="6">
        <v>1377.69</v>
      </c>
      <c r="S1136" s="61">
        <v>0.12270740257796969</v>
      </c>
    </row>
    <row r="1137" spans="1:19" x14ac:dyDescent="0.25">
      <c r="A1137">
        <v>2024</v>
      </c>
      <c r="B1137">
        <v>289007</v>
      </c>
      <c r="C1137" t="s">
        <v>79</v>
      </c>
      <c r="D1137" t="s">
        <v>432</v>
      </c>
      <c r="E1137" t="s">
        <v>500</v>
      </c>
      <c r="F1137" t="s">
        <v>432</v>
      </c>
      <c r="G1137" t="s">
        <v>15</v>
      </c>
      <c r="H1137" t="s">
        <v>16</v>
      </c>
      <c r="I1137" s="23">
        <v>20</v>
      </c>
      <c r="J1137" s="23">
        <v>20</v>
      </c>
      <c r="K1137" s="23">
        <v>77</v>
      </c>
      <c r="L1137" s="1">
        <v>3242.8395999999998</v>
      </c>
      <c r="M1137" s="1">
        <v>162.14197999999999</v>
      </c>
      <c r="N1137" s="62">
        <v>1</v>
      </c>
      <c r="O1137" s="62">
        <v>3.85</v>
      </c>
      <c r="P1137" s="6">
        <v>-198.66040000000001</v>
      </c>
      <c r="Q1137" s="61">
        <v>-6.1261247704018425E-2</v>
      </c>
      <c r="R1137" s="6">
        <v>-798.66039999999998</v>
      </c>
      <c r="S1137" s="61">
        <v>-0.24628427505325889</v>
      </c>
    </row>
    <row r="1138" spans="1:19" x14ac:dyDescent="0.25">
      <c r="A1138">
        <v>2024</v>
      </c>
      <c r="B1138">
        <v>294766</v>
      </c>
      <c r="C1138" t="s">
        <v>80</v>
      </c>
      <c r="D1138" t="s">
        <v>435</v>
      </c>
      <c r="E1138" t="s">
        <v>505</v>
      </c>
      <c r="F1138" t="s">
        <v>435</v>
      </c>
      <c r="G1138" t="s">
        <v>15</v>
      </c>
      <c r="H1138" t="s">
        <v>5</v>
      </c>
      <c r="I1138" s="23">
        <v>42</v>
      </c>
      <c r="J1138" s="23">
        <v>90</v>
      </c>
      <c r="K1138" s="23">
        <v>336</v>
      </c>
      <c r="L1138" s="1">
        <v>18627.599999999999</v>
      </c>
      <c r="M1138" s="1">
        <v>443.51428571428568</v>
      </c>
      <c r="N1138" s="62">
        <v>2.1428571428571428</v>
      </c>
      <c r="O1138" s="62">
        <v>3.7333333333333334</v>
      </c>
      <c r="P1138" s="6">
        <v>3104.6</v>
      </c>
      <c r="Q1138" s="61">
        <v>0.16666666666666669</v>
      </c>
      <c r="R1138" s="6">
        <v>1704.74</v>
      </c>
      <c r="S1138" s="61">
        <v>9.1516888917520245E-2</v>
      </c>
    </row>
    <row r="1139" spans="1:19" x14ac:dyDescent="0.25">
      <c r="A1139">
        <v>2024</v>
      </c>
      <c r="B1139">
        <v>302233</v>
      </c>
      <c r="C1139" t="s">
        <v>82</v>
      </c>
      <c r="D1139" t="s">
        <v>430</v>
      </c>
      <c r="E1139" t="s">
        <v>512</v>
      </c>
      <c r="F1139" t="s">
        <v>430</v>
      </c>
      <c r="G1139" t="s">
        <v>4</v>
      </c>
      <c r="H1139" t="s">
        <v>7</v>
      </c>
      <c r="I1139" s="23">
        <v>123</v>
      </c>
      <c r="J1139" s="23">
        <v>449</v>
      </c>
      <c r="K1139" s="23">
        <v>1741</v>
      </c>
      <c r="L1139" s="1">
        <v>88707.9</v>
      </c>
      <c r="M1139" s="1">
        <v>721.20243902439017</v>
      </c>
      <c r="N1139" s="62">
        <v>3.6504065040650406</v>
      </c>
      <c r="O1139" s="62">
        <v>3.8775055679287305</v>
      </c>
      <c r="P1139" s="6">
        <v>14784.65</v>
      </c>
      <c r="Q1139" s="61">
        <v>0.16666666666666669</v>
      </c>
      <c r="R1139" s="6">
        <v>10488.2</v>
      </c>
      <c r="S1139" s="61">
        <v>0.11823298714094237</v>
      </c>
    </row>
    <row r="1140" spans="1:19" x14ac:dyDescent="0.25">
      <c r="A1140">
        <v>2024</v>
      </c>
      <c r="B1140">
        <v>302233</v>
      </c>
      <c r="C1140" t="s">
        <v>82</v>
      </c>
      <c r="D1140" t="s">
        <v>432</v>
      </c>
      <c r="E1140" t="s">
        <v>500</v>
      </c>
      <c r="F1140" t="s">
        <v>430</v>
      </c>
      <c r="G1140" t="s">
        <v>4</v>
      </c>
      <c r="H1140" t="s">
        <v>5</v>
      </c>
      <c r="I1140" s="23">
        <v>55</v>
      </c>
      <c r="J1140" s="23">
        <v>180</v>
      </c>
      <c r="K1140" s="23">
        <v>732</v>
      </c>
      <c r="L1140" s="1">
        <v>32064.6</v>
      </c>
      <c r="M1140" s="1">
        <v>582.99272727272728</v>
      </c>
      <c r="N1140" s="62">
        <v>3.2727272727272729</v>
      </c>
      <c r="O1140" s="62">
        <v>4.0666666666666664</v>
      </c>
      <c r="P1140" s="6">
        <v>5344.1</v>
      </c>
      <c r="Q1140" s="61">
        <v>0.16666666666666669</v>
      </c>
      <c r="R1140" s="6">
        <v>3571.98</v>
      </c>
      <c r="S1140" s="61">
        <v>0.11139948728504333</v>
      </c>
    </row>
    <row r="1141" spans="1:19" x14ac:dyDescent="0.25">
      <c r="A1141">
        <v>2024</v>
      </c>
      <c r="B1141">
        <v>303477</v>
      </c>
      <c r="C1141" t="s">
        <v>288</v>
      </c>
      <c r="D1141" t="s">
        <v>432</v>
      </c>
      <c r="E1141" t="s">
        <v>493</v>
      </c>
      <c r="F1141" t="s">
        <v>432</v>
      </c>
      <c r="G1141" t="s">
        <v>15</v>
      </c>
      <c r="H1141" t="s">
        <v>10</v>
      </c>
      <c r="I1141" s="23">
        <v>62</v>
      </c>
      <c r="J1141" s="23">
        <v>541</v>
      </c>
      <c r="K1141" s="23">
        <v>4162</v>
      </c>
      <c r="L1141" s="1">
        <v>236148.67920000001</v>
      </c>
      <c r="M1141" s="1">
        <v>3808.8496645161295</v>
      </c>
      <c r="N1141" s="62">
        <v>8.7258064516129039</v>
      </c>
      <c r="O1141" s="62">
        <v>7.6931608133086877</v>
      </c>
      <c r="P1141" s="6">
        <v>66398.679199999999</v>
      </c>
      <c r="Q1141" s="61">
        <v>0.28117319743196767</v>
      </c>
      <c r="R1141" s="6">
        <v>64103.059200000003</v>
      </c>
      <c r="S1141" s="61">
        <v>0.27145211828904442</v>
      </c>
    </row>
    <row r="1142" spans="1:19" x14ac:dyDescent="0.25">
      <c r="A1142">
        <v>2024</v>
      </c>
      <c r="B1142">
        <v>304909</v>
      </c>
      <c r="C1142" t="s">
        <v>305</v>
      </c>
      <c r="D1142" t="s">
        <v>433</v>
      </c>
      <c r="E1142" t="s">
        <v>504</v>
      </c>
      <c r="F1142" t="s">
        <v>433</v>
      </c>
      <c r="G1142" t="s">
        <v>15</v>
      </c>
      <c r="H1142" t="s">
        <v>16</v>
      </c>
      <c r="I1142" s="23">
        <v>5</v>
      </c>
      <c r="J1142" s="23">
        <v>30</v>
      </c>
      <c r="K1142" s="23">
        <v>66</v>
      </c>
      <c r="L1142" s="1">
        <v>4181.8720000000003</v>
      </c>
      <c r="M1142" s="1">
        <v>836.37440000000004</v>
      </c>
      <c r="N1142" s="62">
        <v>6</v>
      </c>
      <c r="O1142" s="62">
        <v>2.2000000000000002</v>
      </c>
      <c r="P1142" s="6">
        <v>1096.8720000000001</v>
      </c>
      <c r="Q1142" s="61">
        <v>0.2622921026755482</v>
      </c>
      <c r="R1142" s="6">
        <v>906.072</v>
      </c>
      <c r="S1142" s="61">
        <v>0.21666660289937137</v>
      </c>
    </row>
    <row r="1143" spans="1:19" x14ac:dyDescent="0.25">
      <c r="A1143">
        <v>2024</v>
      </c>
      <c r="B1143">
        <v>309059</v>
      </c>
      <c r="C1143" t="s">
        <v>306</v>
      </c>
      <c r="D1143" t="s">
        <v>434</v>
      </c>
      <c r="E1143" t="s">
        <v>499</v>
      </c>
      <c r="F1143" t="s">
        <v>434</v>
      </c>
      <c r="G1143" t="s">
        <v>15</v>
      </c>
      <c r="H1143" t="s">
        <v>5</v>
      </c>
      <c r="I1143" s="23">
        <v>56</v>
      </c>
      <c r="J1143" s="23">
        <v>101</v>
      </c>
      <c r="K1143" s="23">
        <v>330</v>
      </c>
      <c r="L1143" s="1">
        <v>18720.59</v>
      </c>
      <c r="M1143" s="1">
        <v>334.29624999999999</v>
      </c>
      <c r="N1143" s="62">
        <v>1.8035714285714286</v>
      </c>
      <c r="O1143" s="62">
        <v>3.2673267326732671</v>
      </c>
      <c r="P1143" s="6">
        <v>3218.59</v>
      </c>
      <c r="Q1143" s="61">
        <v>0.17192780783084294</v>
      </c>
      <c r="R1143" s="6">
        <v>1371.49</v>
      </c>
      <c r="S1143" s="61">
        <v>7.326104572558878E-2</v>
      </c>
    </row>
    <row r="1144" spans="1:19" x14ac:dyDescent="0.25">
      <c r="A1144">
        <v>2024</v>
      </c>
      <c r="B1144">
        <v>309592</v>
      </c>
      <c r="C1144" t="s">
        <v>436</v>
      </c>
      <c r="D1144" t="s">
        <v>431</v>
      </c>
      <c r="E1144" t="s">
        <v>515</v>
      </c>
      <c r="F1144" t="s">
        <v>431</v>
      </c>
      <c r="G1144" t="s">
        <v>15</v>
      </c>
      <c r="H1144" t="s">
        <v>16</v>
      </c>
      <c r="I1144" s="23">
        <v>30</v>
      </c>
      <c r="J1144" s="23">
        <v>30</v>
      </c>
      <c r="K1144" s="23">
        <v>63</v>
      </c>
      <c r="L1144" s="1">
        <v>2705.096</v>
      </c>
      <c r="M1144" s="1">
        <v>90.169866666666664</v>
      </c>
      <c r="N1144" s="62">
        <v>1</v>
      </c>
      <c r="O1144" s="62">
        <v>2.1</v>
      </c>
      <c r="P1144" s="6">
        <v>607.846</v>
      </c>
      <c r="Q1144" s="61">
        <v>0.22470404007842976</v>
      </c>
      <c r="R1144" s="6">
        <v>-322.154</v>
      </c>
      <c r="S1144" s="61">
        <v>-0.11909152207537181</v>
      </c>
    </row>
    <row r="1145" spans="1:19" x14ac:dyDescent="0.25">
      <c r="A1145">
        <v>2024</v>
      </c>
      <c r="B1145">
        <v>310640</v>
      </c>
      <c r="C1145" t="s">
        <v>84</v>
      </c>
      <c r="D1145" t="s">
        <v>432</v>
      </c>
      <c r="E1145" t="s">
        <v>498</v>
      </c>
      <c r="F1145" t="s">
        <v>432</v>
      </c>
      <c r="G1145" t="s">
        <v>15</v>
      </c>
      <c r="H1145" t="s">
        <v>16</v>
      </c>
      <c r="I1145" s="23">
        <v>19</v>
      </c>
      <c r="J1145" s="23">
        <v>19</v>
      </c>
      <c r="K1145" s="23">
        <v>66</v>
      </c>
      <c r="L1145" s="1">
        <v>3217.0720000000001</v>
      </c>
      <c r="M1145" s="1">
        <v>169.31957894736843</v>
      </c>
      <c r="N1145" s="62">
        <v>1</v>
      </c>
      <c r="O1145" s="62">
        <v>3.4736842105263159</v>
      </c>
      <c r="P1145" s="6">
        <v>848.822</v>
      </c>
      <c r="Q1145" s="61">
        <v>0.26384923930829024</v>
      </c>
      <c r="R1145" s="6">
        <v>278.822</v>
      </c>
      <c r="S1145" s="61">
        <v>8.6669493253492616E-2</v>
      </c>
    </row>
    <row r="1146" spans="1:19" x14ac:dyDescent="0.25">
      <c r="A1146">
        <v>2024</v>
      </c>
      <c r="B1146">
        <v>311100</v>
      </c>
      <c r="C1146" t="s">
        <v>308</v>
      </c>
      <c r="D1146" t="s">
        <v>430</v>
      </c>
      <c r="E1146" t="s">
        <v>517</v>
      </c>
      <c r="F1146" t="s">
        <v>430</v>
      </c>
      <c r="G1146" t="s">
        <v>15</v>
      </c>
      <c r="H1146" t="s">
        <v>5</v>
      </c>
      <c r="I1146" s="23">
        <v>132</v>
      </c>
      <c r="J1146" s="23">
        <v>195</v>
      </c>
      <c r="K1146" s="23">
        <v>856</v>
      </c>
      <c r="L1146" s="1">
        <v>40063.996800000001</v>
      </c>
      <c r="M1146" s="1">
        <v>303.51512727272728</v>
      </c>
      <c r="N1146" s="62">
        <v>1.4772727272727273</v>
      </c>
      <c r="O1146" s="62">
        <v>4.3897435897435901</v>
      </c>
      <c r="P1146" s="6">
        <v>8397.9968000000008</v>
      </c>
      <c r="Q1146" s="61">
        <v>0.20961455348359054</v>
      </c>
      <c r="R1146" s="6">
        <v>4091.4967999999899</v>
      </c>
      <c r="S1146" s="61">
        <v>0.10212402972236634</v>
      </c>
    </row>
    <row r="1147" spans="1:19" x14ac:dyDescent="0.25">
      <c r="A1147">
        <v>2024</v>
      </c>
      <c r="B1147">
        <v>315225</v>
      </c>
      <c r="C1147" t="s">
        <v>313</v>
      </c>
      <c r="D1147" t="s">
        <v>432</v>
      </c>
      <c r="E1147" t="s">
        <v>498</v>
      </c>
      <c r="F1147" t="s">
        <v>432</v>
      </c>
      <c r="G1147" t="s">
        <v>15</v>
      </c>
      <c r="H1147" t="s">
        <v>16</v>
      </c>
      <c r="I1147" s="23">
        <v>18</v>
      </c>
      <c r="J1147" s="23">
        <v>29</v>
      </c>
      <c r="K1147" s="23">
        <v>101</v>
      </c>
      <c r="L1147" s="1">
        <v>4864.2929999999997</v>
      </c>
      <c r="M1147" s="1">
        <v>270.23849999999999</v>
      </c>
      <c r="N1147" s="62">
        <v>1.6111111111111112</v>
      </c>
      <c r="O1147" s="62">
        <v>3.4827586206896552</v>
      </c>
      <c r="P1147" s="6">
        <v>1156.2929999999999</v>
      </c>
      <c r="Q1147" s="61">
        <v>0.2377103928566803</v>
      </c>
      <c r="R1147" s="6">
        <v>605.29300000000001</v>
      </c>
      <c r="S1147" s="61">
        <v>0.12443596633673178</v>
      </c>
    </row>
    <row r="1148" spans="1:19" x14ac:dyDescent="0.25">
      <c r="A1148">
        <v>2024</v>
      </c>
      <c r="B1148">
        <v>316478</v>
      </c>
      <c r="C1148" t="s">
        <v>312</v>
      </c>
      <c r="D1148" t="s">
        <v>432</v>
      </c>
      <c r="E1148" t="s">
        <v>500</v>
      </c>
      <c r="F1148" t="s">
        <v>432</v>
      </c>
      <c r="G1148" t="s">
        <v>15</v>
      </c>
      <c r="H1148" t="s">
        <v>16</v>
      </c>
      <c r="I1148" s="23">
        <v>5</v>
      </c>
      <c r="J1148" s="23">
        <v>15</v>
      </c>
      <c r="K1148" s="23">
        <v>67</v>
      </c>
      <c r="L1148" s="1">
        <v>3366.16</v>
      </c>
      <c r="M1148" s="1">
        <v>673.23199999999997</v>
      </c>
      <c r="N1148" s="62">
        <v>3</v>
      </c>
      <c r="O1148" s="62">
        <v>4.4666666666666668</v>
      </c>
      <c r="P1148" s="6">
        <v>360.66</v>
      </c>
      <c r="Q1148" s="61">
        <v>0.10714285714285715</v>
      </c>
      <c r="R1148" s="6">
        <v>200.66</v>
      </c>
      <c r="S1148" s="61">
        <v>5.9610951351094427E-2</v>
      </c>
    </row>
    <row r="1149" spans="1:19" x14ac:dyDescent="0.25">
      <c r="A1149">
        <v>2024</v>
      </c>
      <c r="B1149">
        <v>317731</v>
      </c>
      <c r="C1149" t="s">
        <v>369</v>
      </c>
      <c r="D1149" t="s">
        <v>432</v>
      </c>
      <c r="E1149" t="s">
        <v>498</v>
      </c>
      <c r="F1149" t="s">
        <v>432</v>
      </c>
      <c r="G1149" t="s">
        <v>15</v>
      </c>
      <c r="H1149" t="s">
        <v>16</v>
      </c>
      <c r="I1149" s="23">
        <v>46</v>
      </c>
      <c r="J1149" s="23">
        <v>96</v>
      </c>
      <c r="K1149" s="23">
        <v>278</v>
      </c>
      <c r="L1149" s="1">
        <v>12490.954</v>
      </c>
      <c r="M1149" s="1">
        <v>271.54247826086959</v>
      </c>
      <c r="N1149" s="62">
        <v>2.0869565217391304</v>
      </c>
      <c r="O1149" s="62">
        <v>2.8958333333333335</v>
      </c>
      <c r="P1149" s="6">
        <v>2664.9540000000002</v>
      </c>
      <c r="Q1149" s="61">
        <v>0.21335071764734706</v>
      </c>
      <c r="R1149" s="6">
        <v>1236.394</v>
      </c>
      <c r="S1149" s="61">
        <v>9.8983152127531657E-2</v>
      </c>
    </row>
    <row r="1150" spans="1:19" x14ac:dyDescent="0.25">
      <c r="A1150">
        <v>2024</v>
      </c>
      <c r="B1150">
        <v>321904</v>
      </c>
      <c r="C1150" t="s">
        <v>387</v>
      </c>
      <c r="D1150" t="s">
        <v>433</v>
      </c>
      <c r="E1150" t="s">
        <v>502</v>
      </c>
      <c r="F1150" t="s">
        <v>433</v>
      </c>
      <c r="G1150" t="s">
        <v>15</v>
      </c>
      <c r="H1150" t="s">
        <v>16</v>
      </c>
      <c r="I1150" s="23">
        <v>24</v>
      </c>
      <c r="J1150" s="23">
        <v>24</v>
      </c>
      <c r="K1150" s="23">
        <v>63</v>
      </c>
      <c r="L1150" s="1">
        <v>3504.4589999999998</v>
      </c>
      <c r="M1150" s="1">
        <v>146.019125</v>
      </c>
      <c r="N1150" s="62">
        <v>1</v>
      </c>
      <c r="O1150" s="62">
        <v>2.625</v>
      </c>
      <c r="P1150" s="6">
        <v>737.45899999999995</v>
      </c>
      <c r="Q1150" s="61">
        <v>0.21043447790372208</v>
      </c>
      <c r="R1150" s="6">
        <v>-56.941000000000201</v>
      </c>
      <c r="S1150" s="61">
        <v>-1.6248156990850856E-2</v>
      </c>
    </row>
    <row r="1151" spans="1:19" x14ac:dyDescent="0.25">
      <c r="A1151">
        <v>2024</v>
      </c>
      <c r="B1151">
        <v>322483</v>
      </c>
      <c r="C1151" t="s">
        <v>85</v>
      </c>
      <c r="D1151" t="s">
        <v>435</v>
      </c>
      <c r="E1151" t="s">
        <v>525</v>
      </c>
      <c r="F1151" t="s">
        <v>435</v>
      </c>
      <c r="G1151" t="s">
        <v>15</v>
      </c>
      <c r="H1151" t="s">
        <v>16</v>
      </c>
      <c r="I1151" s="23">
        <v>3</v>
      </c>
      <c r="J1151" s="23">
        <v>3</v>
      </c>
      <c r="K1151" s="23">
        <v>3</v>
      </c>
      <c r="L1151" s="1">
        <v>88.775999999999996</v>
      </c>
      <c r="M1151" s="1">
        <v>29.591999999999999</v>
      </c>
      <c r="N1151" s="62">
        <v>1</v>
      </c>
      <c r="O1151" s="62">
        <v>1</v>
      </c>
      <c r="P1151" s="6">
        <v>33.276000000000003</v>
      </c>
      <c r="Q1151" s="61">
        <v>0.37483103541497709</v>
      </c>
      <c r="R1151" s="6">
        <v>-63.024000000000001</v>
      </c>
      <c r="S1151" s="61">
        <v>-0.70992160043254937</v>
      </c>
    </row>
    <row r="1152" spans="1:19" x14ac:dyDescent="0.25">
      <c r="A1152">
        <v>2024</v>
      </c>
      <c r="B1152">
        <v>322666</v>
      </c>
      <c r="C1152" t="s">
        <v>87</v>
      </c>
      <c r="D1152" t="s">
        <v>433</v>
      </c>
      <c r="E1152" t="s">
        <v>503</v>
      </c>
      <c r="F1152" t="s">
        <v>433</v>
      </c>
      <c r="G1152" t="s">
        <v>15</v>
      </c>
      <c r="H1152" t="s">
        <v>16</v>
      </c>
      <c r="I1152" s="23">
        <v>20</v>
      </c>
      <c r="J1152" s="23">
        <v>46</v>
      </c>
      <c r="K1152" s="23">
        <v>125</v>
      </c>
      <c r="L1152" s="1">
        <v>7030.8</v>
      </c>
      <c r="M1152" s="1">
        <v>351.54</v>
      </c>
      <c r="N1152" s="62">
        <v>2.2999999999999998</v>
      </c>
      <c r="O1152" s="62">
        <v>2.7173913043478262</v>
      </c>
      <c r="P1152" s="6">
        <v>1171.8</v>
      </c>
      <c r="Q1152" s="61">
        <v>0.16666666666666666</v>
      </c>
      <c r="R1152" s="6">
        <v>481.75</v>
      </c>
      <c r="S1152" s="61">
        <v>6.851994083176878E-2</v>
      </c>
    </row>
    <row r="1153" spans="1:19" x14ac:dyDescent="0.25">
      <c r="A1153">
        <v>2024</v>
      </c>
      <c r="B1153">
        <v>327287</v>
      </c>
      <c r="C1153" t="s">
        <v>88</v>
      </c>
      <c r="D1153" t="s">
        <v>433</v>
      </c>
      <c r="E1153" t="s">
        <v>504</v>
      </c>
      <c r="F1153" t="s">
        <v>433</v>
      </c>
      <c r="G1153" t="s">
        <v>15</v>
      </c>
      <c r="H1153" t="s">
        <v>16</v>
      </c>
      <c r="I1153" s="23">
        <v>11</v>
      </c>
      <c r="J1153" s="23">
        <v>11</v>
      </c>
      <c r="K1153" s="23">
        <v>11</v>
      </c>
      <c r="L1153" s="1">
        <v>658.31200000000001</v>
      </c>
      <c r="M1153" s="1">
        <v>59.846545454545456</v>
      </c>
      <c r="N1153" s="62">
        <v>1</v>
      </c>
      <c r="O1153" s="62">
        <v>1</v>
      </c>
      <c r="P1153" s="6">
        <v>215.81200000000001</v>
      </c>
      <c r="Q1153" s="61">
        <v>0.32782631943516144</v>
      </c>
      <c r="R1153" s="6">
        <v>-148.28800000000001</v>
      </c>
      <c r="S1153" s="61">
        <v>-0.22525489433581647</v>
      </c>
    </row>
    <row r="1154" spans="1:19" x14ac:dyDescent="0.25">
      <c r="A1154">
        <v>2024</v>
      </c>
      <c r="B1154">
        <v>328781</v>
      </c>
      <c r="C1154" t="s">
        <v>452</v>
      </c>
      <c r="D1154" t="s">
        <v>431</v>
      </c>
      <c r="E1154" t="s">
        <v>528</v>
      </c>
      <c r="F1154" t="s">
        <v>431</v>
      </c>
      <c r="G1154" t="s">
        <v>15</v>
      </c>
      <c r="H1154" t="s">
        <v>16</v>
      </c>
      <c r="I1154" s="23">
        <v>16</v>
      </c>
      <c r="J1154" s="23">
        <v>29</v>
      </c>
      <c r="K1154" s="23">
        <v>80</v>
      </c>
      <c r="L1154" s="1">
        <v>5459.36</v>
      </c>
      <c r="M1154" s="1">
        <v>341.21</v>
      </c>
      <c r="N1154" s="62">
        <v>1.8125</v>
      </c>
      <c r="O1154" s="62">
        <v>2.7586206896551726</v>
      </c>
      <c r="P1154" s="6">
        <v>1258.3599999999999</v>
      </c>
      <c r="Q1154" s="61">
        <v>0.23049588230122212</v>
      </c>
      <c r="R1154" s="6">
        <v>749.36</v>
      </c>
      <c r="S1154" s="61">
        <v>0.13726151050672608</v>
      </c>
    </row>
    <row r="1155" spans="1:19" x14ac:dyDescent="0.25">
      <c r="A1155">
        <v>2024</v>
      </c>
      <c r="B1155">
        <v>329101</v>
      </c>
      <c r="C1155" t="s">
        <v>89</v>
      </c>
      <c r="D1155" t="s">
        <v>430</v>
      </c>
      <c r="E1155" t="s">
        <v>517</v>
      </c>
      <c r="F1155" t="s">
        <v>430</v>
      </c>
      <c r="G1155" t="s">
        <v>4</v>
      </c>
      <c r="H1155" t="s">
        <v>16</v>
      </c>
      <c r="I1155" s="23">
        <v>20</v>
      </c>
      <c r="J1155" s="23">
        <v>38</v>
      </c>
      <c r="K1155" s="23">
        <v>92</v>
      </c>
      <c r="L1155" s="1">
        <v>5204.8639999999996</v>
      </c>
      <c r="M1155" s="1">
        <v>260.2432</v>
      </c>
      <c r="N1155" s="62">
        <v>1.9</v>
      </c>
      <c r="O1155" s="62">
        <v>2.4210526315789473</v>
      </c>
      <c r="P1155" s="6">
        <v>1682.864</v>
      </c>
      <c r="Q1155" s="61">
        <v>0.323325258834813</v>
      </c>
      <c r="R1155" s="6">
        <v>1021.064</v>
      </c>
      <c r="S1155" s="61">
        <v>0.19617496249661856</v>
      </c>
    </row>
    <row r="1156" spans="1:19" x14ac:dyDescent="0.25">
      <c r="A1156">
        <v>2024</v>
      </c>
      <c r="B1156">
        <v>331231</v>
      </c>
      <c r="C1156" t="s">
        <v>314</v>
      </c>
      <c r="D1156" t="s">
        <v>432</v>
      </c>
      <c r="E1156" t="s">
        <v>498</v>
      </c>
      <c r="F1156" t="s">
        <v>432</v>
      </c>
      <c r="G1156" t="s">
        <v>15</v>
      </c>
      <c r="H1156" t="s">
        <v>16</v>
      </c>
      <c r="I1156" s="23">
        <v>24</v>
      </c>
      <c r="J1156" s="23">
        <v>37</v>
      </c>
      <c r="K1156" s="23">
        <v>107</v>
      </c>
      <c r="L1156" s="1">
        <v>4960.0295999999998</v>
      </c>
      <c r="M1156" s="1">
        <v>206.6679</v>
      </c>
      <c r="N1156" s="62">
        <v>1.5416666666666667</v>
      </c>
      <c r="O1156" s="62">
        <v>2.8918918918918921</v>
      </c>
      <c r="P1156" s="6">
        <v>1107.7796000000001</v>
      </c>
      <c r="Q1156" s="61">
        <v>0.2233413284469109</v>
      </c>
      <c r="R1156" s="6">
        <v>374.77960000000002</v>
      </c>
      <c r="S1156" s="61">
        <v>7.5559952303510453E-2</v>
      </c>
    </row>
    <row r="1157" spans="1:19" x14ac:dyDescent="0.25">
      <c r="A1157">
        <v>2024</v>
      </c>
      <c r="B1157">
        <v>333866</v>
      </c>
      <c r="C1157" t="s">
        <v>292</v>
      </c>
      <c r="D1157" t="s">
        <v>431</v>
      </c>
      <c r="E1157" t="s">
        <v>509</v>
      </c>
      <c r="F1157" t="s">
        <v>430</v>
      </c>
      <c r="G1157" t="s">
        <v>4</v>
      </c>
      <c r="H1157" t="s">
        <v>7</v>
      </c>
      <c r="I1157" s="23">
        <v>44</v>
      </c>
      <c r="J1157" s="23">
        <v>328</v>
      </c>
      <c r="K1157" s="23">
        <v>2592</v>
      </c>
      <c r="L1157" s="1">
        <v>112316.27499999999</v>
      </c>
      <c r="M1157" s="1">
        <v>2552.6426136363634</v>
      </c>
      <c r="N1157" s="62">
        <v>7.4545454545454541</v>
      </c>
      <c r="O1157" s="62">
        <v>7.9024390243902438</v>
      </c>
      <c r="P1157" s="6">
        <v>6357.5250000000096</v>
      </c>
      <c r="Q1157" s="61">
        <v>5.6603773584905752E-2</v>
      </c>
      <c r="R1157" s="6">
        <v>4728.2450000000099</v>
      </c>
      <c r="S1157" s="61">
        <v>4.2097594493763352E-2</v>
      </c>
    </row>
    <row r="1158" spans="1:19" x14ac:dyDescent="0.25">
      <c r="A1158">
        <v>2024</v>
      </c>
      <c r="B1158">
        <v>333866</v>
      </c>
      <c r="C1158" t="s">
        <v>292</v>
      </c>
      <c r="D1158" t="s">
        <v>434</v>
      </c>
      <c r="E1158" t="s">
        <v>513</v>
      </c>
      <c r="F1158" t="s">
        <v>430</v>
      </c>
      <c r="G1158" t="s">
        <v>4</v>
      </c>
      <c r="H1158" t="s">
        <v>7</v>
      </c>
      <c r="I1158" s="23">
        <v>97</v>
      </c>
      <c r="J1158" s="23">
        <v>575</v>
      </c>
      <c r="K1158" s="23">
        <v>3129</v>
      </c>
      <c r="L1158" s="1">
        <v>131282.85500000001</v>
      </c>
      <c r="M1158" s="1">
        <v>1353.4314948453609</v>
      </c>
      <c r="N1158" s="62">
        <v>5.927835051546392</v>
      </c>
      <c r="O1158" s="62">
        <v>5.4417391304347822</v>
      </c>
      <c r="P1158" s="6">
        <v>7431.1050000000096</v>
      </c>
      <c r="Q1158" s="61">
        <v>5.6603773584905731E-2</v>
      </c>
      <c r="R1158" s="6">
        <v>3806.9950000000099</v>
      </c>
      <c r="S1158" s="61">
        <v>2.8998417196213547E-2</v>
      </c>
    </row>
    <row r="1159" spans="1:19" x14ac:dyDescent="0.25">
      <c r="A1159">
        <v>2024</v>
      </c>
      <c r="B1159">
        <v>333866</v>
      </c>
      <c r="C1159" t="s">
        <v>292</v>
      </c>
      <c r="D1159" t="s">
        <v>430</v>
      </c>
      <c r="E1159" t="s">
        <v>492</v>
      </c>
      <c r="F1159" t="s">
        <v>430</v>
      </c>
      <c r="G1159" t="s">
        <v>4</v>
      </c>
      <c r="H1159" t="s">
        <v>10</v>
      </c>
      <c r="I1159" s="23">
        <v>69</v>
      </c>
      <c r="J1159" s="23">
        <v>721</v>
      </c>
      <c r="K1159" s="23">
        <v>7221</v>
      </c>
      <c r="L1159" s="1">
        <v>285511.26500000001</v>
      </c>
      <c r="M1159" s="1">
        <v>4137.8444202898554</v>
      </c>
      <c r="N1159" s="62">
        <v>10.44927536231884</v>
      </c>
      <c r="O1159" s="62">
        <v>10.015256588072122</v>
      </c>
      <c r="P1159" s="6">
        <v>16161.014999999999</v>
      </c>
      <c r="Q1159" s="61">
        <v>5.6603773584905655E-2</v>
      </c>
      <c r="R1159" s="6">
        <v>13340.565000000001</v>
      </c>
      <c r="S1159" s="61">
        <v>4.6725179127345466E-2</v>
      </c>
    </row>
    <row r="1160" spans="1:19" x14ac:dyDescent="0.25">
      <c r="A1160">
        <v>2024</v>
      </c>
      <c r="B1160">
        <v>333866</v>
      </c>
      <c r="C1160" t="s">
        <v>292</v>
      </c>
      <c r="D1160" t="s">
        <v>433</v>
      </c>
      <c r="E1160" t="s">
        <v>503</v>
      </c>
      <c r="F1160" t="s">
        <v>430</v>
      </c>
      <c r="G1160" t="s">
        <v>4</v>
      </c>
      <c r="H1160" t="s">
        <v>10</v>
      </c>
      <c r="I1160" s="23">
        <v>76</v>
      </c>
      <c r="J1160" s="23">
        <v>680</v>
      </c>
      <c r="K1160" s="23">
        <v>4312</v>
      </c>
      <c r="L1160" s="1">
        <v>167071.63500000001</v>
      </c>
      <c r="M1160" s="1">
        <v>2198.3109868421052</v>
      </c>
      <c r="N1160" s="62">
        <v>8.9473684210526319</v>
      </c>
      <c r="O1160" s="62">
        <v>6.341176470588235</v>
      </c>
      <c r="P1160" s="6">
        <v>9456.8850000000093</v>
      </c>
      <c r="Q1160" s="61">
        <v>5.660377358490571E-2</v>
      </c>
      <c r="R1160" s="6">
        <v>6332.9850000000097</v>
      </c>
      <c r="S1160" s="61">
        <v>3.7905806093296503E-2</v>
      </c>
    </row>
    <row r="1161" spans="1:19" x14ac:dyDescent="0.25">
      <c r="A1161">
        <v>2024</v>
      </c>
      <c r="B1161">
        <v>333866</v>
      </c>
      <c r="C1161" t="s">
        <v>292</v>
      </c>
      <c r="D1161" t="s">
        <v>435</v>
      </c>
      <c r="E1161" t="s">
        <v>505</v>
      </c>
      <c r="F1161" t="s">
        <v>430</v>
      </c>
      <c r="G1161" t="s">
        <v>4</v>
      </c>
      <c r="H1161" t="s">
        <v>5</v>
      </c>
      <c r="I1161" s="23">
        <v>40</v>
      </c>
      <c r="J1161" s="23">
        <v>231</v>
      </c>
      <c r="K1161" s="23">
        <v>1093</v>
      </c>
      <c r="L1161" s="1">
        <v>42216.62</v>
      </c>
      <c r="M1161" s="1">
        <v>1055.4155000000001</v>
      </c>
      <c r="N1161" s="62">
        <v>5.7750000000000004</v>
      </c>
      <c r="O1161" s="62">
        <v>4.7316017316017316</v>
      </c>
      <c r="P1161" s="6">
        <v>2389.62</v>
      </c>
      <c r="Q1161" s="61">
        <v>5.6603773584905655E-2</v>
      </c>
      <c r="R1161" s="6">
        <v>900.65000000000202</v>
      </c>
      <c r="S1161" s="61">
        <v>2.1334014897450387E-2</v>
      </c>
    </row>
    <row r="1162" spans="1:19" x14ac:dyDescent="0.25">
      <c r="A1162">
        <v>2024</v>
      </c>
      <c r="B1162">
        <v>343812</v>
      </c>
      <c r="C1162" t="s">
        <v>91</v>
      </c>
      <c r="D1162" t="s">
        <v>430</v>
      </c>
      <c r="E1162" t="s">
        <v>518</v>
      </c>
      <c r="F1162" t="s">
        <v>430</v>
      </c>
      <c r="G1162" t="s">
        <v>15</v>
      </c>
      <c r="H1162" t="s">
        <v>16</v>
      </c>
      <c r="I1162" s="23">
        <v>12</v>
      </c>
      <c r="J1162" s="23">
        <v>28</v>
      </c>
      <c r="K1162" s="23">
        <v>46</v>
      </c>
      <c r="L1162" s="1">
        <v>2766.8319999999999</v>
      </c>
      <c r="M1162" s="1">
        <v>230.56933333333333</v>
      </c>
      <c r="N1162" s="62">
        <v>2.3333333333333335</v>
      </c>
      <c r="O1162" s="62">
        <v>1.6428571428571428</v>
      </c>
      <c r="P1162" s="6">
        <v>665.58199999999999</v>
      </c>
      <c r="Q1162" s="61">
        <v>0.24055743174865696</v>
      </c>
      <c r="R1162" s="6">
        <v>263.33199999999999</v>
      </c>
      <c r="S1162" s="61">
        <v>9.5174553424277303E-2</v>
      </c>
    </row>
    <row r="1163" spans="1:19" x14ac:dyDescent="0.25">
      <c r="A1163">
        <v>2024</v>
      </c>
      <c r="B1163">
        <v>350201</v>
      </c>
      <c r="C1163" t="s">
        <v>92</v>
      </c>
      <c r="D1163" t="s">
        <v>431</v>
      </c>
      <c r="E1163" t="s">
        <v>501</v>
      </c>
      <c r="F1163" t="s">
        <v>431</v>
      </c>
      <c r="G1163" t="s">
        <v>15</v>
      </c>
      <c r="H1163" t="s">
        <v>16</v>
      </c>
      <c r="I1163" s="23">
        <v>40</v>
      </c>
      <c r="J1163" s="23">
        <v>67</v>
      </c>
      <c r="K1163" s="23">
        <v>198</v>
      </c>
      <c r="L1163" s="1">
        <v>9936.7343999999994</v>
      </c>
      <c r="M1163" s="1">
        <v>248.41835999999998</v>
      </c>
      <c r="N1163" s="62">
        <v>1.675</v>
      </c>
      <c r="O1163" s="62">
        <v>2.955223880597015</v>
      </c>
      <c r="P1163" s="6">
        <v>2161.9843999999998</v>
      </c>
      <c r="Q1163" s="61">
        <v>0.21757494091821555</v>
      </c>
      <c r="R1163" s="6">
        <v>894.98439999999903</v>
      </c>
      <c r="S1163" s="61">
        <v>9.0068262265317167E-2</v>
      </c>
    </row>
    <row r="1164" spans="1:19" x14ac:dyDescent="0.25">
      <c r="A1164">
        <v>2024</v>
      </c>
      <c r="B1164">
        <v>354104</v>
      </c>
      <c r="C1164" t="s">
        <v>96</v>
      </c>
      <c r="D1164" t="s">
        <v>433</v>
      </c>
      <c r="E1164" t="s">
        <v>502</v>
      </c>
      <c r="F1164" t="s">
        <v>433</v>
      </c>
      <c r="G1164" t="s">
        <v>15</v>
      </c>
      <c r="H1164" t="s">
        <v>16</v>
      </c>
      <c r="I1164" s="23">
        <v>9</v>
      </c>
      <c r="J1164" s="23">
        <v>19</v>
      </c>
      <c r="K1164" s="23">
        <v>48</v>
      </c>
      <c r="L1164" s="1">
        <v>2176.6640000000002</v>
      </c>
      <c r="M1164" s="1">
        <v>241.85155555555559</v>
      </c>
      <c r="N1164" s="62">
        <v>2.1111111111111112</v>
      </c>
      <c r="O1164" s="62">
        <v>2.5263157894736841</v>
      </c>
      <c r="P1164" s="6">
        <v>559.16399999999999</v>
      </c>
      <c r="Q1164" s="61">
        <v>0.25689036066200382</v>
      </c>
      <c r="R1164" s="6">
        <v>250.26400000000001</v>
      </c>
      <c r="S1164" s="61">
        <v>0.11497594484036121</v>
      </c>
    </row>
    <row r="1165" spans="1:19" x14ac:dyDescent="0.25">
      <c r="A1165">
        <v>2024</v>
      </c>
      <c r="B1165">
        <v>354709</v>
      </c>
      <c r="C1165" t="s">
        <v>97</v>
      </c>
      <c r="D1165" t="s">
        <v>435</v>
      </c>
      <c r="E1165" t="s">
        <v>521</v>
      </c>
      <c r="F1165" t="s">
        <v>435</v>
      </c>
      <c r="G1165" t="s">
        <v>15</v>
      </c>
      <c r="H1165" t="s">
        <v>16</v>
      </c>
      <c r="I1165" s="23">
        <v>18</v>
      </c>
      <c r="J1165" s="23">
        <v>74</v>
      </c>
      <c r="K1165" s="23">
        <v>245</v>
      </c>
      <c r="L1165" s="1">
        <v>10039.214</v>
      </c>
      <c r="M1165" s="1">
        <v>557.73411111111113</v>
      </c>
      <c r="N1165" s="62">
        <v>4.1111111111111107</v>
      </c>
      <c r="O1165" s="62">
        <v>3.310810810810811</v>
      </c>
      <c r="P1165" s="6">
        <v>1697.2139999999999</v>
      </c>
      <c r="Q1165" s="61">
        <v>0.16905845417778723</v>
      </c>
      <c r="R1165" s="6">
        <v>1060.664</v>
      </c>
      <c r="S1165" s="61">
        <v>0.10565209587125048</v>
      </c>
    </row>
    <row r="1166" spans="1:19" x14ac:dyDescent="0.25">
      <c r="A1166">
        <v>2024</v>
      </c>
      <c r="B1166">
        <v>356684</v>
      </c>
      <c r="C1166" t="s">
        <v>410</v>
      </c>
      <c r="D1166" t="s">
        <v>435</v>
      </c>
      <c r="E1166" t="s">
        <v>525</v>
      </c>
      <c r="F1166" t="s">
        <v>435</v>
      </c>
      <c r="G1166" t="s">
        <v>15</v>
      </c>
      <c r="H1166" t="s">
        <v>16</v>
      </c>
      <c r="I1166" s="23">
        <v>8</v>
      </c>
      <c r="J1166" s="23">
        <v>8</v>
      </c>
      <c r="K1166" s="23">
        <v>29</v>
      </c>
      <c r="L1166" s="1">
        <v>1197.3679999999999</v>
      </c>
      <c r="M1166" s="1">
        <v>149.67099999999999</v>
      </c>
      <c r="N1166" s="62">
        <v>1</v>
      </c>
      <c r="O1166" s="62">
        <v>3.625</v>
      </c>
      <c r="P1166" s="6">
        <v>480.61799999999999</v>
      </c>
      <c r="Q1166" s="61">
        <v>0.40139539389728141</v>
      </c>
      <c r="R1166" s="6">
        <v>223.81800000000001</v>
      </c>
      <c r="S1166" s="61">
        <v>0.1869249888087873</v>
      </c>
    </row>
    <row r="1167" spans="1:19" x14ac:dyDescent="0.25">
      <c r="A1167">
        <v>2024</v>
      </c>
      <c r="B1167">
        <v>358146</v>
      </c>
      <c r="C1167" t="s">
        <v>437</v>
      </c>
      <c r="D1167" t="s">
        <v>431</v>
      </c>
      <c r="E1167" t="s">
        <v>515</v>
      </c>
      <c r="F1167" t="s">
        <v>431</v>
      </c>
      <c r="G1167" t="s">
        <v>15</v>
      </c>
      <c r="H1167" t="s">
        <v>16</v>
      </c>
      <c r="I1167" s="23">
        <v>8</v>
      </c>
      <c r="J1167" s="23">
        <v>8</v>
      </c>
      <c r="K1167" s="23">
        <v>17</v>
      </c>
      <c r="L1167" s="1">
        <v>1032.664</v>
      </c>
      <c r="M1167" s="1">
        <v>129.083</v>
      </c>
      <c r="N1167" s="62">
        <v>1</v>
      </c>
      <c r="O1167" s="62">
        <v>2.125</v>
      </c>
      <c r="P1167" s="6">
        <v>387.16399999999999</v>
      </c>
      <c r="Q1167" s="61">
        <v>0.37491768861895058</v>
      </c>
      <c r="R1167" s="6">
        <v>139.16399999999999</v>
      </c>
      <c r="S1167" s="61">
        <v>0.13476212979245911</v>
      </c>
    </row>
    <row r="1168" spans="1:19" x14ac:dyDescent="0.25">
      <c r="A1168">
        <v>2024</v>
      </c>
      <c r="B1168">
        <v>359285</v>
      </c>
      <c r="C1168" t="s">
        <v>316</v>
      </c>
      <c r="D1168" t="s">
        <v>431</v>
      </c>
      <c r="E1168" t="s">
        <v>524</v>
      </c>
      <c r="F1168" t="s">
        <v>431</v>
      </c>
      <c r="G1168" t="s">
        <v>15</v>
      </c>
      <c r="H1168" t="s">
        <v>5</v>
      </c>
      <c r="I1168" s="23">
        <v>37</v>
      </c>
      <c r="J1168" s="23">
        <v>99</v>
      </c>
      <c r="K1168" s="23">
        <v>397</v>
      </c>
      <c r="L1168" s="1">
        <v>24419.223999999998</v>
      </c>
      <c r="M1168" s="1">
        <v>659.97902702702697</v>
      </c>
      <c r="N1168" s="62">
        <v>2.6756756756756759</v>
      </c>
      <c r="O1168" s="62">
        <v>4.0101010101010104</v>
      </c>
      <c r="P1168" s="6">
        <v>7695.9740000000002</v>
      </c>
      <c r="Q1168" s="61">
        <v>0.31516046537760578</v>
      </c>
      <c r="R1168" s="6">
        <v>6488.8940000000002</v>
      </c>
      <c r="S1168" s="61">
        <v>0.2657289191499288</v>
      </c>
    </row>
    <row r="1169" spans="1:19" x14ac:dyDescent="0.25">
      <c r="A1169">
        <v>2024</v>
      </c>
      <c r="B1169">
        <v>364956</v>
      </c>
      <c r="C1169" t="s">
        <v>99</v>
      </c>
      <c r="D1169" t="s">
        <v>435</v>
      </c>
      <c r="E1169" t="s">
        <v>525</v>
      </c>
      <c r="F1169" t="s">
        <v>435</v>
      </c>
      <c r="G1169" t="s">
        <v>15</v>
      </c>
      <c r="H1169" t="s">
        <v>16</v>
      </c>
      <c r="I1169" s="23">
        <v>27</v>
      </c>
      <c r="J1169" s="23">
        <v>45</v>
      </c>
      <c r="K1169" s="23">
        <v>81</v>
      </c>
      <c r="L1169" s="1">
        <v>3136.152</v>
      </c>
      <c r="M1169" s="1">
        <v>116.15377777777778</v>
      </c>
      <c r="N1169" s="62">
        <v>1.6666666666666667</v>
      </c>
      <c r="O1169" s="62">
        <v>1.8</v>
      </c>
      <c r="P1169" s="6">
        <v>945.15200000000004</v>
      </c>
      <c r="Q1169" s="61">
        <v>0.3013731477300845</v>
      </c>
      <c r="R1169" s="6">
        <v>58.652000000000001</v>
      </c>
      <c r="S1169" s="61">
        <v>1.8701899652822949E-2</v>
      </c>
    </row>
    <row r="1170" spans="1:19" x14ac:dyDescent="0.25">
      <c r="A1170">
        <v>2024</v>
      </c>
      <c r="B1170">
        <v>365924</v>
      </c>
      <c r="C1170" t="s">
        <v>317</v>
      </c>
      <c r="D1170" t="s">
        <v>433</v>
      </c>
      <c r="E1170" t="s">
        <v>504</v>
      </c>
      <c r="F1170" t="s">
        <v>433</v>
      </c>
      <c r="G1170" t="s">
        <v>15</v>
      </c>
      <c r="H1170" t="s">
        <v>16</v>
      </c>
      <c r="I1170" s="23">
        <v>45</v>
      </c>
      <c r="J1170" s="23">
        <v>83</v>
      </c>
      <c r="K1170" s="23">
        <v>202</v>
      </c>
      <c r="L1170" s="1">
        <v>12388.784</v>
      </c>
      <c r="M1170" s="1">
        <v>275.30631111111109</v>
      </c>
      <c r="N1170" s="62">
        <v>1.8444444444444446</v>
      </c>
      <c r="O1170" s="62">
        <v>2.4337349397590362</v>
      </c>
      <c r="P1170" s="6">
        <v>3767.2840000000001</v>
      </c>
      <c r="Q1170" s="61">
        <v>0.30408827855905796</v>
      </c>
      <c r="R1170" s="6">
        <v>2235.9839999999999</v>
      </c>
      <c r="S1170" s="61">
        <v>0.18048454150140966</v>
      </c>
    </row>
    <row r="1171" spans="1:19" x14ac:dyDescent="0.25">
      <c r="A1171">
        <v>2024</v>
      </c>
      <c r="B1171">
        <v>368143</v>
      </c>
      <c r="C1171" t="s">
        <v>315</v>
      </c>
      <c r="D1171" t="s">
        <v>434</v>
      </c>
      <c r="E1171" t="s">
        <v>508</v>
      </c>
      <c r="F1171" t="s">
        <v>434</v>
      </c>
      <c r="G1171" t="s">
        <v>15</v>
      </c>
      <c r="H1171" t="s">
        <v>5</v>
      </c>
      <c r="I1171" s="23">
        <v>74</v>
      </c>
      <c r="J1171" s="23">
        <v>252</v>
      </c>
      <c r="K1171" s="23">
        <v>917</v>
      </c>
      <c r="L1171" s="1">
        <v>44743.5576</v>
      </c>
      <c r="M1171" s="1">
        <v>604.64267027027029</v>
      </c>
      <c r="N1171" s="62">
        <v>3.4054054054054053</v>
      </c>
      <c r="O1171" s="62">
        <v>3.6388888888888888</v>
      </c>
      <c r="P1171" s="6">
        <v>9752.0575999999892</v>
      </c>
      <c r="Q1171" s="61">
        <v>0.21795445250871132</v>
      </c>
      <c r="R1171" s="6">
        <v>7183.7075999999997</v>
      </c>
      <c r="S1171" s="61">
        <v>0.16055289264705228</v>
      </c>
    </row>
    <row r="1172" spans="1:19" x14ac:dyDescent="0.25">
      <c r="A1172">
        <v>2024</v>
      </c>
      <c r="B1172">
        <v>369346</v>
      </c>
      <c r="C1172" t="s">
        <v>100</v>
      </c>
      <c r="D1172" t="s">
        <v>434</v>
      </c>
      <c r="E1172" t="s">
        <v>523</v>
      </c>
      <c r="F1172" t="s">
        <v>434</v>
      </c>
      <c r="G1172" t="s">
        <v>15</v>
      </c>
      <c r="H1172" t="s">
        <v>16</v>
      </c>
      <c r="I1172" s="23">
        <v>54</v>
      </c>
      <c r="J1172" s="23">
        <v>72</v>
      </c>
      <c r="K1172" s="23">
        <v>126</v>
      </c>
      <c r="L1172" s="1">
        <v>8351.7920000000104</v>
      </c>
      <c r="M1172" s="1">
        <v>154.66281481481499</v>
      </c>
      <c r="N1172" s="62">
        <v>1.3333333333333333</v>
      </c>
      <c r="O1172" s="62">
        <v>1.75</v>
      </c>
      <c r="P1172" s="6">
        <v>2127.2919999999999</v>
      </c>
      <c r="Q1172" s="61">
        <v>0.2547108452892502</v>
      </c>
      <c r="R1172" s="6">
        <v>374.09199999999998</v>
      </c>
      <c r="S1172" s="61">
        <v>4.4791824317463785E-2</v>
      </c>
    </row>
    <row r="1173" spans="1:19" x14ac:dyDescent="0.25">
      <c r="A1173">
        <v>2024</v>
      </c>
      <c r="B1173">
        <v>370695</v>
      </c>
      <c r="C1173" t="s">
        <v>101</v>
      </c>
      <c r="D1173" t="s">
        <v>431</v>
      </c>
      <c r="E1173" t="s">
        <v>501</v>
      </c>
      <c r="F1173" t="s">
        <v>431</v>
      </c>
      <c r="G1173" t="s">
        <v>15</v>
      </c>
      <c r="H1173" t="s">
        <v>5</v>
      </c>
      <c r="I1173" s="23">
        <v>88</v>
      </c>
      <c r="J1173" s="23">
        <v>216</v>
      </c>
      <c r="K1173" s="23">
        <v>993</v>
      </c>
      <c r="L1173" s="1">
        <v>52113.648999999998</v>
      </c>
      <c r="M1173" s="1">
        <v>592.20055681818178</v>
      </c>
      <c r="N1173" s="62">
        <v>2.4545454545454546</v>
      </c>
      <c r="O1173" s="62">
        <v>4.5972222222222223</v>
      </c>
      <c r="P1173" s="6">
        <v>10202.898999999999</v>
      </c>
      <c r="Q1173" s="61">
        <v>0.19578170394477654</v>
      </c>
      <c r="R1173" s="6">
        <v>7348.3389999999999</v>
      </c>
      <c r="S1173" s="61">
        <v>0.14100603471462919</v>
      </c>
    </row>
    <row r="1174" spans="1:19" x14ac:dyDescent="0.25">
      <c r="A1174">
        <v>2024</v>
      </c>
      <c r="B1174">
        <v>375019</v>
      </c>
      <c r="C1174" t="s">
        <v>102</v>
      </c>
      <c r="D1174" t="s">
        <v>433</v>
      </c>
      <c r="E1174" t="s">
        <v>503</v>
      </c>
      <c r="F1174" t="s">
        <v>433</v>
      </c>
      <c r="G1174" t="s">
        <v>15</v>
      </c>
      <c r="H1174" t="s">
        <v>7</v>
      </c>
      <c r="I1174" s="23">
        <v>149</v>
      </c>
      <c r="J1174" s="23">
        <v>568</v>
      </c>
      <c r="K1174" s="23">
        <v>2373</v>
      </c>
      <c r="L1174" s="1">
        <v>95109.3</v>
      </c>
      <c r="M1174" s="1">
        <v>638.31744966442955</v>
      </c>
      <c r="N1174" s="62">
        <v>3.8120805369127515</v>
      </c>
      <c r="O1174" s="62">
        <v>4.177816901408451</v>
      </c>
      <c r="P1174" s="6">
        <v>15851.55</v>
      </c>
      <c r="Q1174" s="61">
        <v>0.16666666666666666</v>
      </c>
      <c r="R1174" s="6">
        <v>10460.950000000001</v>
      </c>
      <c r="S1174" s="61">
        <v>0.10998871824311608</v>
      </c>
    </row>
    <row r="1175" spans="1:19" x14ac:dyDescent="0.25">
      <c r="A1175">
        <v>2024</v>
      </c>
      <c r="B1175">
        <v>375945</v>
      </c>
      <c r="C1175" t="s">
        <v>103</v>
      </c>
      <c r="D1175" t="s">
        <v>435</v>
      </c>
      <c r="E1175" t="s">
        <v>521</v>
      </c>
      <c r="F1175" t="s">
        <v>435</v>
      </c>
      <c r="G1175" t="s">
        <v>15</v>
      </c>
      <c r="H1175" t="s">
        <v>16</v>
      </c>
      <c r="I1175" s="23">
        <v>9</v>
      </c>
      <c r="J1175" s="23">
        <v>19</v>
      </c>
      <c r="K1175" s="23">
        <v>62</v>
      </c>
      <c r="L1175" s="1">
        <v>3314.5783999999999</v>
      </c>
      <c r="M1175" s="1">
        <v>368.28648888888887</v>
      </c>
      <c r="N1175" s="62">
        <v>2.1111111111111112</v>
      </c>
      <c r="O1175" s="62">
        <v>3.263157894736842</v>
      </c>
      <c r="P1175" s="6">
        <v>738.57839999999999</v>
      </c>
      <c r="Q1175" s="61">
        <v>0.22282725308292603</v>
      </c>
      <c r="R1175" s="6">
        <v>438.67840000000001</v>
      </c>
      <c r="S1175" s="61">
        <v>0.13234817435605084</v>
      </c>
    </row>
    <row r="1176" spans="1:19" x14ac:dyDescent="0.25">
      <c r="A1176">
        <v>2024</v>
      </c>
      <c r="B1176">
        <v>375968</v>
      </c>
      <c r="C1176" t="s">
        <v>104</v>
      </c>
      <c r="D1176" t="s">
        <v>431</v>
      </c>
      <c r="E1176" t="s">
        <v>515</v>
      </c>
      <c r="F1176" t="s">
        <v>431</v>
      </c>
      <c r="G1176" t="s">
        <v>15</v>
      </c>
      <c r="H1176" t="s">
        <v>16</v>
      </c>
      <c r="I1176" s="23">
        <v>10</v>
      </c>
      <c r="J1176" s="23">
        <v>24</v>
      </c>
      <c r="K1176" s="23">
        <v>80</v>
      </c>
      <c r="L1176" s="1">
        <v>5192.16</v>
      </c>
      <c r="M1176" s="1">
        <v>519.21600000000001</v>
      </c>
      <c r="N1176" s="62">
        <v>2.4</v>
      </c>
      <c r="O1176" s="62">
        <v>3.3333333333333335</v>
      </c>
      <c r="P1176" s="6">
        <v>1806.66</v>
      </c>
      <c r="Q1176" s="61">
        <v>0.34795923084034391</v>
      </c>
      <c r="R1176" s="6">
        <v>1483.14</v>
      </c>
      <c r="S1176" s="61">
        <v>0.2856499029305723</v>
      </c>
    </row>
    <row r="1177" spans="1:19" x14ac:dyDescent="0.25">
      <c r="A1177">
        <v>2024</v>
      </c>
      <c r="B1177">
        <v>380543</v>
      </c>
      <c r="C1177" t="s">
        <v>401</v>
      </c>
      <c r="D1177" t="s">
        <v>433</v>
      </c>
      <c r="E1177" t="s">
        <v>502</v>
      </c>
      <c r="F1177" t="s">
        <v>433</v>
      </c>
      <c r="G1177" t="s">
        <v>15</v>
      </c>
      <c r="H1177" t="s">
        <v>5</v>
      </c>
      <c r="I1177" s="23">
        <v>123</v>
      </c>
      <c r="J1177" s="23">
        <v>296</v>
      </c>
      <c r="K1177" s="23">
        <v>837</v>
      </c>
      <c r="L1177" s="1">
        <v>38669.4</v>
      </c>
      <c r="M1177" s="1">
        <v>314.38536585365853</v>
      </c>
      <c r="N1177" s="62">
        <v>2.4065040650406506</v>
      </c>
      <c r="O1177" s="62">
        <v>2.8277027027027026</v>
      </c>
      <c r="P1177" s="6">
        <v>6444.9</v>
      </c>
      <c r="Q1177" s="61">
        <v>0.16666666666666666</v>
      </c>
      <c r="R1177" s="6">
        <v>2186.0500000000002</v>
      </c>
      <c r="S1177" s="61">
        <v>5.6531779650059226E-2</v>
      </c>
    </row>
    <row r="1178" spans="1:19" x14ac:dyDescent="0.25">
      <c r="A1178">
        <v>2024</v>
      </c>
      <c r="B1178">
        <v>384965</v>
      </c>
      <c r="C1178" t="s">
        <v>105</v>
      </c>
      <c r="D1178" t="s">
        <v>431</v>
      </c>
      <c r="E1178" t="s">
        <v>524</v>
      </c>
      <c r="F1178" t="s">
        <v>431</v>
      </c>
      <c r="G1178" t="s">
        <v>15</v>
      </c>
      <c r="H1178" t="s">
        <v>16</v>
      </c>
      <c r="I1178" s="23">
        <v>26</v>
      </c>
      <c r="J1178" s="23">
        <v>61</v>
      </c>
      <c r="K1178" s="23">
        <v>194</v>
      </c>
      <c r="L1178" s="1">
        <v>9720.848</v>
      </c>
      <c r="M1178" s="1">
        <v>373.87876923076925</v>
      </c>
      <c r="N1178" s="62">
        <v>2.3461538461538463</v>
      </c>
      <c r="O1178" s="62">
        <v>3.180327868852459</v>
      </c>
      <c r="P1178" s="6">
        <v>2935.598</v>
      </c>
      <c r="Q1178" s="61">
        <v>0.30198990869932335</v>
      </c>
      <c r="R1178" s="6">
        <v>2095.078</v>
      </c>
      <c r="S1178" s="61">
        <v>0.21552420118080234</v>
      </c>
    </row>
    <row r="1179" spans="1:19" x14ac:dyDescent="0.25">
      <c r="A1179">
        <v>2024</v>
      </c>
      <c r="B1179">
        <v>392244</v>
      </c>
      <c r="C1179" t="s">
        <v>106</v>
      </c>
      <c r="D1179" t="s">
        <v>431</v>
      </c>
      <c r="E1179" t="s">
        <v>524</v>
      </c>
      <c r="F1179" t="s">
        <v>431</v>
      </c>
      <c r="G1179" t="s">
        <v>15</v>
      </c>
      <c r="H1179" t="s">
        <v>16</v>
      </c>
      <c r="I1179" s="23">
        <v>28</v>
      </c>
      <c r="J1179" s="23">
        <v>28</v>
      </c>
      <c r="K1179" s="23">
        <v>67</v>
      </c>
      <c r="L1179" s="1">
        <v>2934.6640000000002</v>
      </c>
      <c r="M1179" s="1">
        <v>104.80942857142858</v>
      </c>
      <c r="N1179" s="62">
        <v>1</v>
      </c>
      <c r="O1179" s="62">
        <v>2.3928571428571428</v>
      </c>
      <c r="P1179" s="6">
        <v>860.66399999999999</v>
      </c>
      <c r="Q1179" s="61">
        <v>0.29327514154942436</v>
      </c>
      <c r="R1179" s="6">
        <v>-7.33599999999986</v>
      </c>
      <c r="S1179" s="61">
        <v>-2.4997751020218529E-3</v>
      </c>
    </row>
    <row r="1180" spans="1:19" x14ac:dyDescent="0.25">
      <c r="A1180">
        <v>2024</v>
      </c>
      <c r="B1180">
        <v>398755</v>
      </c>
      <c r="C1180" t="s">
        <v>107</v>
      </c>
      <c r="D1180" t="s">
        <v>432</v>
      </c>
      <c r="E1180" t="s">
        <v>498</v>
      </c>
      <c r="F1180" t="s">
        <v>432</v>
      </c>
      <c r="G1180" t="s">
        <v>15</v>
      </c>
      <c r="H1180" t="s">
        <v>16</v>
      </c>
      <c r="I1180" s="23">
        <v>22</v>
      </c>
      <c r="J1180" s="23">
        <v>40</v>
      </c>
      <c r="K1180" s="23">
        <v>89</v>
      </c>
      <c r="L1180" s="1">
        <v>4829.1192000000001</v>
      </c>
      <c r="M1180" s="1">
        <v>219.50541818181819</v>
      </c>
      <c r="N1180" s="62">
        <v>1.8181818181818181</v>
      </c>
      <c r="O1180" s="62">
        <v>2.2250000000000001</v>
      </c>
      <c r="P1180" s="6">
        <v>1132.1192000000001</v>
      </c>
      <c r="Q1180" s="61">
        <v>0.23443596090980734</v>
      </c>
      <c r="R1180" s="6">
        <v>454.11919999999998</v>
      </c>
      <c r="S1180" s="61">
        <v>9.4037687038249121E-2</v>
      </c>
    </row>
    <row r="1181" spans="1:19" x14ac:dyDescent="0.25">
      <c r="A1181">
        <v>2024</v>
      </c>
      <c r="B1181">
        <v>399454</v>
      </c>
      <c r="C1181" t="s">
        <v>108</v>
      </c>
      <c r="D1181" t="s">
        <v>431</v>
      </c>
      <c r="E1181" t="s">
        <v>509</v>
      </c>
      <c r="F1181" t="s">
        <v>431</v>
      </c>
      <c r="G1181" t="s">
        <v>15</v>
      </c>
      <c r="H1181" t="s">
        <v>5</v>
      </c>
      <c r="I1181" s="23">
        <v>238</v>
      </c>
      <c r="J1181" s="23">
        <v>457</v>
      </c>
      <c r="K1181" s="23">
        <v>1557</v>
      </c>
      <c r="L1181" s="1">
        <v>62152.166599999997</v>
      </c>
      <c r="M1181" s="1">
        <v>261.14355714285711</v>
      </c>
      <c r="N1181" s="62">
        <v>1.9201680672268908</v>
      </c>
      <c r="O1181" s="62">
        <v>3.4070021881838075</v>
      </c>
      <c r="P1181" s="6">
        <v>7795.6665999999996</v>
      </c>
      <c r="Q1181" s="61">
        <v>0.12542871836104263</v>
      </c>
      <c r="R1181" s="6">
        <v>200.586599999996</v>
      </c>
      <c r="S1181" s="61">
        <v>3.2273468645258136E-3</v>
      </c>
    </row>
    <row r="1182" spans="1:19" x14ac:dyDescent="0.25">
      <c r="A1182">
        <v>2024</v>
      </c>
      <c r="B1182">
        <v>400447</v>
      </c>
      <c r="C1182" t="s">
        <v>440</v>
      </c>
      <c r="D1182" t="s">
        <v>431</v>
      </c>
      <c r="E1182" t="s">
        <v>528</v>
      </c>
      <c r="F1182" t="s">
        <v>431</v>
      </c>
      <c r="G1182" t="s">
        <v>15</v>
      </c>
      <c r="H1182" t="s">
        <v>16</v>
      </c>
      <c r="I1182" s="23">
        <v>6</v>
      </c>
      <c r="J1182" s="23">
        <v>13</v>
      </c>
      <c r="K1182" s="23">
        <v>46</v>
      </c>
      <c r="L1182" s="1">
        <v>2725.232</v>
      </c>
      <c r="M1182" s="1">
        <v>454.20533333333333</v>
      </c>
      <c r="N1182" s="62">
        <v>2.1666666666666665</v>
      </c>
      <c r="O1182" s="62">
        <v>3.5384615384615383</v>
      </c>
      <c r="P1182" s="6">
        <v>785.48199999999997</v>
      </c>
      <c r="Q1182" s="61">
        <v>0.28822573637767351</v>
      </c>
      <c r="R1182" s="6">
        <v>592.48199999999997</v>
      </c>
      <c r="S1182" s="61">
        <v>0.21740607772108941</v>
      </c>
    </row>
    <row r="1183" spans="1:19" x14ac:dyDescent="0.25">
      <c r="A1183">
        <v>2024</v>
      </c>
      <c r="B1183">
        <v>400575</v>
      </c>
      <c r="C1183" t="s">
        <v>109</v>
      </c>
      <c r="D1183" t="s">
        <v>431</v>
      </c>
      <c r="E1183" t="s">
        <v>513</v>
      </c>
      <c r="F1183" t="s">
        <v>430</v>
      </c>
      <c r="G1183" t="s">
        <v>4</v>
      </c>
      <c r="H1183" t="s">
        <v>5</v>
      </c>
      <c r="I1183" s="23">
        <v>98</v>
      </c>
      <c r="J1183" s="23">
        <v>280</v>
      </c>
      <c r="K1183" s="23">
        <v>1583</v>
      </c>
      <c r="L1183" s="1">
        <v>64334.7</v>
      </c>
      <c r="M1183" s="1">
        <v>656.47653061224491</v>
      </c>
      <c r="N1183" s="62">
        <v>2.8571428571428572</v>
      </c>
      <c r="O1183" s="62">
        <v>5.6535714285714285</v>
      </c>
      <c r="P1183" s="6">
        <v>10722.45</v>
      </c>
      <c r="Q1183" s="61">
        <v>0.16666666666666669</v>
      </c>
      <c r="R1183" s="6">
        <v>7504.85</v>
      </c>
      <c r="S1183" s="61">
        <v>0.11665322135643752</v>
      </c>
    </row>
    <row r="1184" spans="1:19" x14ac:dyDescent="0.25">
      <c r="A1184">
        <v>2024</v>
      </c>
      <c r="B1184">
        <v>400575</v>
      </c>
      <c r="C1184" t="s">
        <v>109</v>
      </c>
      <c r="D1184" t="s">
        <v>430</v>
      </c>
      <c r="E1184" t="s">
        <v>518</v>
      </c>
      <c r="F1184" t="s">
        <v>430</v>
      </c>
      <c r="G1184" t="s">
        <v>4</v>
      </c>
      <c r="H1184" t="s">
        <v>16</v>
      </c>
      <c r="I1184" s="23">
        <v>21</v>
      </c>
      <c r="J1184" s="23">
        <v>51</v>
      </c>
      <c r="K1184" s="23">
        <v>157</v>
      </c>
      <c r="L1184" s="1">
        <v>8345.7000000000007</v>
      </c>
      <c r="M1184" s="1">
        <v>397.41428571428577</v>
      </c>
      <c r="N1184" s="62">
        <v>2.4285714285714284</v>
      </c>
      <c r="O1184" s="62">
        <v>3.0784313725490198</v>
      </c>
      <c r="P1184" s="6">
        <v>1390.95</v>
      </c>
      <c r="Q1184" s="61">
        <v>0.16666666666666666</v>
      </c>
      <c r="R1184" s="6">
        <v>683.85</v>
      </c>
      <c r="S1184" s="61">
        <v>8.1940400445738526E-2</v>
      </c>
    </row>
    <row r="1185" spans="1:19" x14ac:dyDescent="0.25">
      <c r="A1185">
        <v>2024</v>
      </c>
      <c r="B1185">
        <v>401800</v>
      </c>
      <c r="C1185" t="s">
        <v>110</v>
      </c>
      <c r="D1185" t="s">
        <v>434</v>
      </c>
      <c r="E1185" t="s">
        <v>522</v>
      </c>
      <c r="F1185" t="s">
        <v>434</v>
      </c>
      <c r="G1185" t="s">
        <v>15</v>
      </c>
      <c r="H1185" t="s">
        <v>5</v>
      </c>
      <c r="I1185" s="23">
        <v>48</v>
      </c>
      <c r="J1185" s="23">
        <v>118</v>
      </c>
      <c r="K1185" s="23">
        <v>310</v>
      </c>
      <c r="L1185" s="1">
        <v>19287.12</v>
      </c>
      <c r="M1185" s="1">
        <v>401.815</v>
      </c>
      <c r="N1185" s="62">
        <v>2.4583333333333335</v>
      </c>
      <c r="O1185" s="62">
        <v>2.6271186440677967</v>
      </c>
      <c r="P1185" s="6">
        <v>4524.62</v>
      </c>
      <c r="Q1185" s="61">
        <v>0.23459282671544535</v>
      </c>
      <c r="R1185" s="6">
        <v>2907.96</v>
      </c>
      <c r="S1185" s="61">
        <v>0.15077212149869967</v>
      </c>
    </row>
    <row r="1186" spans="1:19" x14ac:dyDescent="0.25">
      <c r="A1186">
        <v>2024</v>
      </c>
      <c r="B1186">
        <v>405328</v>
      </c>
      <c r="C1186" t="s">
        <v>112</v>
      </c>
      <c r="D1186" t="s">
        <v>431</v>
      </c>
      <c r="E1186" t="s">
        <v>535</v>
      </c>
      <c r="F1186" t="s">
        <v>433</v>
      </c>
      <c r="G1186" t="s">
        <v>4</v>
      </c>
      <c r="H1186" t="s">
        <v>5</v>
      </c>
      <c r="I1186" s="23">
        <v>40</v>
      </c>
      <c r="J1186" s="23">
        <v>135</v>
      </c>
      <c r="K1186" s="23">
        <v>465</v>
      </c>
      <c r="L1186" s="1">
        <v>21821.88</v>
      </c>
      <c r="M1186" s="1">
        <v>545.54700000000003</v>
      </c>
      <c r="N1186" s="62">
        <v>3.375</v>
      </c>
      <c r="O1186" s="62">
        <v>3.4444444444444446</v>
      </c>
      <c r="P1186" s="6">
        <v>2679.88</v>
      </c>
      <c r="Q1186" s="61">
        <v>0.12280701754385964</v>
      </c>
      <c r="R1186" s="6">
        <v>1346.32</v>
      </c>
      <c r="S1186" s="61">
        <v>6.1695875882371264E-2</v>
      </c>
    </row>
    <row r="1187" spans="1:19" x14ac:dyDescent="0.25">
      <c r="A1187">
        <v>2024</v>
      </c>
      <c r="B1187">
        <v>405328</v>
      </c>
      <c r="C1187" t="s">
        <v>112</v>
      </c>
      <c r="D1187" t="s">
        <v>433</v>
      </c>
      <c r="E1187" t="s">
        <v>503</v>
      </c>
      <c r="F1187" t="s">
        <v>433</v>
      </c>
      <c r="G1187" t="s">
        <v>4</v>
      </c>
      <c r="H1187" t="s">
        <v>5</v>
      </c>
      <c r="I1187" s="23">
        <v>13</v>
      </c>
      <c r="J1187" s="23">
        <v>136</v>
      </c>
      <c r="K1187" s="23">
        <v>518</v>
      </c>
      <c r="L1187" s="1">
        <v>20366.384999999998</v>
      </c>
      <c r="M1187" s="1">
        <v>1566.645</v>
      </c>
      <c r="N1187" s="62">
        <v>10.461538461538462</v>
      </c>
      <c r="O1187" s="62">
        <v>3.8088235294117645</v>
      </c>
      <c r="P1187" s="6">
        <v>2501.1350000000002</v>
      </c>
      <c r="Q1187" s="61">
        <v>0.12280701754385967</v>
      </c>
      <c r="R1187" s="6">
        <v>1956.9849999999999</v>
      </c>
      <c r="S1187" s="61">
        <v>9.6088972097895631E-2</v>
      </c>
    </row>
    <row r="1188" spans="1:19" x14ac:dyDescent="0.25">
      <c r="A1188">
        <v>2024</v>
      </c>
      <c r="B1188">
        <v>422074</v>
      </c>
      <c r="C1188" t="s">
        <v>114</v>
      </c>
      <c r="D1188" t="s">
        <v>432</v>
      </c>
      <c r="E1188" t="s">
        <v>498</v>
      </c>
      <c r="F1188" t="s">
        <v>432</v>
      </c>
      <c r="G1188" t="s">
        <v>15</v>
      </c>
      <c r="H1188" t="s">
        <v>5</v>
      </c>
      <c r="I1188" s="23">
        <v>122</v>
      </c>
      <c r="J1188" s="23">
        <v>470</v>
      </c>
      <c r="K1188" s="23">
        <v>1394</v>
      </c>
      <c r="L1188" s="1">
        <v>58776.654799999997</v>
      </c>
      <c r="M1188" s="1">
        <v>481.77585901639344</v>
      </c>
      <c r="N1188" s="62">
        <v>3.8524590163934427</v>
      </c>
      <c r="O1188" s="62">
        <v>2.9659574468085106</v>
      </c>
      <c r="P1188" s="6">
        <v>1446.9048</v>
      </c>
      <c r="Q1188" s="61">
        <v>2.4616998107895045E-2</v>
      </c>
      <c r="R1188" s="6">
        <v>-2553.4151999999999</v>
      </c>
      <c r="S1188" s="61">
        <v>-4.3442676496111172E-2</v>
      </c>
    </row>
    <row r="1189" spans="1:19" x14ac:dyDescent="0.25">
      <c r="A1189">
        <v>2024</v>
      </c>
      <c r="B1189">
        <v>423222</v>
      </c>
      <c r="C1189" t="s">
        <v>115</v>
      </c>
      <c r="D1189" t="s">
        <v>434</v>
      </c>
      <c r="E1189" t="s">
        <v>508</v>
      </c>
      <c r="F1189" t="s">
        <v>434</v>
      </c>
      <c r="G1189" t="s">
        <v>15</v>
      </c>
      <c r="H1189" t="s">
        <v>5</v>
      </c>
      <c r="I1189" s="23">
        <v>41</v>
      </c>
      <c r="J1189" s="23">
        <v>159</v>
      </c>
      <c r="K1189" s="23">
        <v>567</v>
      </c>
      <c r="L1189" s="1">
        <v>31416.2042</v>
      </c>
      <c r="M1189" s="1">
        <v>766.24888292682931</v>
      </c>
      <c r="N1189" s="62">
        <v>3.8780487804878048</v>
      </c>
      <c r="O1189" s="62">
        <v>3.5660377358490565</v>
      </c>
      <c r="P1189" s="6">
        <v>8760.2042000000001</v>
      </c>
      <c r="Q1189" s="61">
        <v>0.27884349567603078</v>
      </c>
      <c r="R1189" s="6">
        <v>7317.7241999999997</v>
      </c>
      <c r="S1189" s="61">
        <v>0.23292833702678822</v>
      </c>
    </row>
    <row r="1190" spans="1:19" x14ac:dyDescent="0.25">
      <c r="A1190">
        <v>2024</v>
      </c>
      <c r="B1190">
        <v>423877</v>
      </c>
      <c r="C1190" t="s">
        <v>95</v>
      </c>
      <c r="D1190" t="s">
        <v>431</v>
      </c>
      <c r="E1190" t="s">
        <v>501</v>
      </c>
      <c r="F1190" t="s">
        <v>432</v>
      </c>
      <c r="G1190" t="s">
        <v>4</v>
      </c>
      <c r="H1190" t="s">
        <v>5</v>
      </c>
      <c r="I1190" s="23">
        <v>116</v>
      </c>
      <c r="J1190" s="23">
        <v>251</v>
      </c>
      <c r="K1190" s="23">
        <v>1215</v>
      </c>
      <c r="L1190" s="1">
        <v>55481.4</v>
      </c>
      <c r="M1190" s="1">
        <v>478.28793103448277</v>
      </c>
      <c r="N1190" s="62">
        <v>2.1637931034482758</v>
      </c>
      <c r="O1190" s="62">
        <v>4.8406374501992033</v>
      </c>
      <c r="P1190" s="6">
        <v>9246.9</v>
      </c>
      <c r="Q1190" s="61">
        <v>0.16666666666666666</v>
      </c>
      <c r="R1190" s="6">
        <v>5518.78</v>
      </c>
      <c r="S1190" s="61">
        <v>9.9470813642049405E-2</v>
      </c>
    </row>
    <row r="1191" spans="1:19" x14ac:dyDescent="0.25">
      <c r="A1191">
        <v>2024</v>
      </c>
      <c r="B1191">
        <v>423877</v>
      </c>
      <c r="C1191" t="s">
        <v>95</v>
      </c>
      <c r="D1191" t="s">
        <v>430</v>
      </c>
      <c r="E1191" t="s">
        <v>514</v>
      </c>
      <c r="F1191" t="s">
        <v>432</v>
      </c>
      <c r="G1191" t="s">
        <v>4</v>
      </c>
      <c r="H1191" t="s">
        <v>5</v>
      </c>
      <c r="I1191" s="23">
        <v>122</v>
      </c>
      <c r="J1191" s="23">
        <v>231</v>
      </c>
      <c r="K1191" s="23">
        <v>934</v>
      </c>
      <c r="L1191" s="1">
        <v>43000.2</v>
      </c>
      <c r="M1191" s="1">
        <v>352.46065573770488</v>
      </c>
      <c r="N1191" s="62">
        <v>1.8934426229508197</v>
      </c>
      <c r="O1191" s="62">
        <v>4.0432900432900434</v>
      </c>
      <c r="P1191" s="6">
        <v>7166.7</v>
      </c>
      <c r="Q1191" s="61">
        <v>0.16666666666666669</v>
      </c>
      <c r="R1191" s="6">
        <v>3131.7000000000098</v>
      </c>
      <c r="S1191" s="61">
        <v>7.2829893814447613E-2</v>
      </c>
    </row>
    <row r="1192" spans="1:19" x14ac:dyDescent="0.25">
      <c r="A1192">
        <v>2024</v>
      </c>
      <c r="B1192">
        <v>423877</v>
      </c>
      <c r="C1192" t="s">
        <v>95</v>
      </c>
      <c r="D1192" t="s">
        <v>432</v>
      </c>
      <c r="E1192" t="s">
        <v>510</v>
      </c>
      <c r="F1192" t="s">
        <v>432</v>
      </c>
      <c r="G1192" t="s">
        <v>4</v>
      </c>
      <c r="H1192" t="s">
        <v>7</v>
      </c>
      <c r="I1192" s="23">
        <v>109</v>
      </c>
      <c r="J1192" s="23">
        <v>424</v>
      </c>
      <c r="K1192" s="23">
        <v>1873</v>
      </c>
      <c r="L1192" s="1">
        <v>78850.5</v>
      </c>
      <c r="M1192" s="1">
        <v>723.39908256880733</v>
      </c>
      <c r="N1192" s="62">
        <v>3.8899082568807342</v>
      </c>
      <c r="O1192" s="62">
        <v>4.4174528301886795</v>
      </c>
      <c r="P1192" s="6">
        <v>13141.75</v>
      </c>
      <c r="Q1192" s="61">
        <v>0.16666666666666666</v>
      </c>
      <c r="R1192" s="6">
        <v>9560.59</v>
      </c>
      <c r="S1192" s="61">
        <v>0.12124957990120545</v>
      </c>
    </row>
    <row r="1193" spans="1:19" x14ac:dyDescent="0.25">
      <c r="A1193">
        <v>2024</v>
      </c>
      <c r="B1193">
        <v>425978</v>
      </c>
      <c r="C1193" t="s">
        <v>117</v>
      </c>
      <c r="D1193" t="s">
        <v>434</v>
      </c>
      <c r="E1193" t="s">
        <v>508</v>
      </c>
      <c r="F1193" t="s">
        <v>434</v>
      </c>
      <c r="G1193" t="s">
        <v>15</v>
      </c>
      <c r="H1193" t="s">
        <v>5</v>
      </c>
      <c r="I1193" s="23">
        <v>34</v>
      </c>
      <c r="J1193" s="23">
        <v>116</v>
      </c>
      <c r="K1193" s="23">
        <v>498</v>
      </c>
      <c r="L1193" s="1">
        <v>25857.9</v>
      </c>
      <c r="M1193" s="1">
        <v>760.52647058823538</v>
      </c>
      <c r="N1193" s="62">
        <v>3.4117647058823528</v>
      </c>
      <c r="O1193" s="62">
        <v>4.2931034482758621</v>
      </c>
      <c r="P1193" s="6">
        <v>4309.6499999999996</v>
      </c>
      <c r="Q1193" s="61">
        <v>0.16666666666666663</v>
      </c>
      <c r="R1193" s="6">
        <v>3128.05</v>
      </c>
      <c r="S1193" s="61">
        <v>0.12097076715433194</v>
      </c>
    </row>
    <row r="1194" spans="1:19" x14ac:dyDescent="0.25">
      <c r="A1194">
        <v>2024</v>
      </c>
      <c r="B1194">
        <v>426484</v>
      </c>
      <c r="C1194" t="s">
        <v>118</v>
      </c>
      <c r="D1194" t="s">
        <v>433</v>
      </c>
      <c r="E1194" t="s">
        <v>504</v>
      </c>
      <c r="F1194" t="s">
        <v>433</v>
      </c>
      <c r="G1194" t="s">
        <v>15</v>
      </c>
      <c r="H1194" t="s">
        <v>5</v>
      </c>
      <c r="I1194" s="23">
        <v>37</v>
      </c>
      <c r="J1194" s="23">
        <v>67</v>
      </c>
      <c r="K1194" s="23">
        <v>327</v>
      </c>
      <c r="L1194" s="1">
        <v>21241.383999999998</v>
      </c>
      <c r="M1194" s="1">
        <v>574.09145945945943</v>
      </c>
      <c r="N1194" s="62">
        <v>1.8108108108108107</v>
      </c>
      <c r="O1194" s="62">
        <v>4.8805970149253728</v>
      </c>
      <c r="P1194" s="6">
        <v>5092.134</v>
      </c>
      <c r="Q1194" s="61">
        <v>0.23972703473558976</v>
      </c>
      <c r="R1194" s="6">
        <v>3834.9839999999999</v>
      </c>
      <c r="S1194" s="61">
        <v>0.18054303806192668</v>
      </c>
    </row>
    <row r="1195" spans="1:19" x14ac:dyDescent="0.25">
      <c r="A1195">
        <v>2024</v>
      </c>
      <c r="B1195">
        <v>427110</v>
      </c>
      <c r="C1195" t="s">
        <v>374</v>
      </c>
      <c r="D1195" t="s">
        <v>432</v>
      </c>
      <c r="E1195" t="s">
        <v>498</v>
      </c>
      <c r="F1195" t="s">
        <v>432</v>
      </c>
      <c r="G1195" t="s">
        <v>15</v>
      </c>
      <c r="H1195" t="s">
        <v>16</v>
      </c>
      <c r="I1195" s="23">
        <v>35</v>
      </c>
      <c r="J1195" s="23">
        <v>53</v>
      </c>
      <c r="K1195" s="23">
        <v>150</v>
      </c>
      <c r="L1195" s="1">
        <v>7488.36</v>
      </c>
      <c r="M1195" s="1">
        <v>213.95314285714284</v>
      </c>
      <c r="N1195" s="62">
        <v>1.5142857142857142</v>
      </c>
      <c r="O1195" s="62">
        <v>2.8301886792452828</v>
      </c>
      <c r="P1195" s="6">
        <v>1858.11</v>
      </c>
      <c r="Q1195" s="61">
        <v>0.24813310257519669</v>
      </c>
      <c r="R1195" s="6">
        <v>790.10999999999899</v>
      </c>
      <c r="S1195" s="61">
        <v>0.10551175424258435</v>
      </c>
    </row>
    <row r="1196" spans="1:19" x14ac:dyDescent="0.25">
      <c r="A1196">
        <v>2024</v>
      </c>
      <c r="B1196">
        <v>427511</v>
      </c>
      <c r="C1196" t="s">
        <v>119</v>
      </c>
      <c r="D1196" t="s">
        <v>433</v>
      </c>
      <c r="E1196" t="s">
        <v>503</v>
      </c>
      <c r="F1196" t="s">
        <v>433</v>
      </c>
      <c r="G1196" t="s">
        <v>15</v>
      </c>
      <c r="H1196" t="s">
        <v>16</v>
      </c>
      <c r="I1196" s="23">
        <v>57</v>
      </c>
      <c r="J1196" s="23">
        <v>66</v>
      </c>
      <c r="K1196" s="23">
        <v>255</v>
      </c>
      <c r="L1196" s="1">
        <v>12947.4</v>
      </c>
      <c r="M1196" s="1">
        <v>227.14736842105262</v>
      </c>
      <c r="N1196" s="62">
        <v>1.1578947368421053</v>
      </c>
      <c r="O1196" s="62">
        <v>3.8636363636363638</v>
      </c>
      <c r="P1196" s="6">
        <v>2157.9</v>
      </c>
      <c r="Q1196" s="61">
        <v>0.16666666666666669</v>
      </c>
      <c r="R1196" s="6">
        <v>261.3</v>
      </c>
      <c r="S1196" s="61">
        <v>2.0181658093516845E-2</v>
      </c>
    </row>
    <row r="1197" spans="1:19" x14ac:dyDescent="0.25">
      <c r="A1197">
        <v>2024</v>
      </c>
      <c r="B1197">
        <v>428625</v>
      </c>
      <c r="C1197" t="s">
        <v>120</v>
      </c>
      <c r="D1197" t="s">
        <v>432</v>
      </c>
      <c r="E1197" t="s">
        <v>500</v>
      </c>
      <c r="F1197" t="s">
        <v>432</v>
      </c>
      <c r="G1197" t="s">
        <v>15</v>
      </c>
      <c r="H1197" t="s">
        <v>5</v>
      </c>
      <c r="I1197" s="23">
        <v>50</v>
      </c>
      <c r="J1197" s="23">
        <v>115</v>
      </c>
      <c r="K1197" s="23">
        <v>408</v>
      </c>
      <c r="L1197" s="1">
        <v>17693.5</v>
      </c>
      <c r="M1197" s="1">
        <v>353.87</v>
      </c>
      <c r="N1197" s="62">
        <v>2.2999999999999998</v>
      </c>
      <c r="O1197" s="62">
        <v>3.5478260869565217</v>
      </c>
      <c r="P1197" s="6">
        <v>0</v>
      </c>
      <c r="Q1197" s="61">
        <v>0</v>
      </c>
      <c r="R1197" s="6">
        <v>-1563.56</v>
      </c>
      <c r="S1197" s="61">
        <v>-8.8369175120807067E-2</v>
      </c>
    </row>
    <row r="1198" spans="1:19" x14ac:dyDescent="0.25">
      <c r="A1198">
        <v>2024</v>
      </c>
      <c r="B1198">
        <v>431898</v>
      </c>
      <c r="C1198" t="s">
        <v>50</v>
      </c>
      <c r="D1198" t="s">
        <v>432</v>
      </c>
      <c r="E1198" t="s">
        <v>497</v>
      </c>
      <c r="F1198" t="s">
        <v>432</v>
      </c>
      <c r="G1198" t="s">
        <v>15</v>
      </c>
      <c r="H1198" t="s">
        <v>10</v>
      </c>
      <c r="I1198" s="23">
        <v>250</v>
      </c>
      <c r="J1198" s="23">
        <v>492</v>
      </c>
      <c r="K1198" s="23">
        <v>6022</v>
      </c>
      <c r="L1198" s="1">
        <v>260706.15</v>
      </c>
      <c r="M1198" s="1">
        <v>1042.8245999999999</v>
      </c>
      <c r="N1198" s="62">
        <v>1.968</v>
      </c>
      <c r="O1198" s="62">
        <v>12.239837398373984</v>
      </c>
      <c r="P1198" s="6">
        <v>34005.15</v>
      </c>
      <c r="Q1198" s="61">
        <v>0.13043478260869565</v>
      </c>
      <c r="R1198" s="6">
        <v>26267.47</v>
      </c>
      <c r="S1198" s="61">
        <v>0.10075508383672577</v>
      </c>
    </row>
    <row r="1199" spans="1:19" x14ac:dyDescent="0.25">
      <c r="A1199">
        <v>2024</v>
      </c>
      <c r="B1199">
        <v>435694</v>
      </c>
      <c r="C1199" t="s">
        <v>121</v>
      </c>
      <c r="D1199" t="s">
        <v>430</v>
      </c>
      <c r="E1199" t="s">
        <v>517</v>
      </c>
      <c r="F1199" t="s">
        <v>430</v>
      </c>
      <c r="G1199" t="s">
        <v>15</v>
      </c>
      <c r="H1199" t="s">
        <v>5</v>
      </c>
      <c r="I1199" s="23">
        <v>95</v>
      </c>
      <c r="J1199" s="23">
        <v>371</v>
      </c>
      <c r="K1199" s="23">
        <v>1480</v>
      </c>
      <c r="L1199" s="1">
        <v>69867.987999999998</v>
      </c>
      <c r="M1199" s="1">
        <v>735.45250526315783</v>
      </c>
      <c r="N1199" s="62">
        <v>3.905263157894737</v>
      </c>
      <c r="O1199" s="62">
        <v>3.9892183288409702</v>
      </c>
      <c r="P1199" s="6">
        <v>15882.237999999999</v>
      </c>
      <c r="Q1199" s="61">
        <v>0.22731780969562199</v>
      </c>
      <c r="R1199" s="6">
        <v>12537.938</v>
      </c>
      <c r="S1199" s="61">
        <v>0.17945182563436635</v>
      </c>
    </row>
    <row r="1200" spans="1:19" x14ac:dyDescent="0.25">
      <c r="A1200">
        <v>2024</v>
      </c>
      <c r="B1200">
        <v>437005</v>
      </c>
      <c r="C1200" t="s">
        <v>123</v>
      </c>
      <c r="D1200" t="s">
        <v>435</v>
      </c>
      <c r="E1200" t="s">
        <v>521</v>
      </c>
      <c r="F1200" t="s">
        <v>435</v>
      </c>
      <c r="G1200" t="s">
        <v>15</v>
      </c>
      <c r="H1200" t="s">
        <v>16</v>
      </c>
      <c r="I1200" s="23">
        <v>20</v>
      </c>
      <c r="J1200" s="23">
        <v>42</v>
      </c>
      <c r="K1200" s="23">
        <v>90</v>
      </c>
      <c r="L1200" s="1">
        <v>3803.8319999999999</v>
      </c>
      <c r="M1200" s="1">
        <v>190.19159999999999</v>
      </c>
      <c r="N1200" s="62">
        <v>2.1</v>
      </c>
      <c r="O1200" s="62">
        <v>2.1428571428571428</v>
      </c>
      <c r="P1200" s="6">
        <v>858.33199999999999</v>
      </c>
      <c r="Q1200" s="61">
        <v>0.22564929260808575</v>
      </c>
      <c r="R1200" s="6">
        <v>192.13200000000001</v>
      </c>
      <c r="S1200" s="61">
        <v>5.0510117166057807E-2</v>
      </c>
    </row>
    <row r="1201" spans="1:19" x14ac:dyDescent="0.25">
      <c r="A1201">
        <v>2024</v>
      </c>
      <c r="B1201">
        <v>438205</v>
      </c>
      <c r="C1201" t="s">
        <v>124</v>
      </c>
      <c r="D1201" t="s">
        <v>430</v>
      </c>
      <c r="E1201" t="s">
        <v>514</v>
      </c>
      <c r="F1201" t="s">
        <v>430</v>
      </c>
      <c r="G1201" t="s">
        <v>15</v>
      </c>
      <c r="H1201" t="s">
        <v>5</v>
      </c>
      <c r="I1201" s="23">
        <v>134</v>
      </c>
      <c r="J1201" s="23">
        <v>442</v>
      </c>
      <c r="K1201" s="23">
        <v>1538</v>
      </c>
      <c r="L1201" s="1">
        <v>65442.9</v>
      </c>
      <c r="M1201" s="1">
        <v>488.37985074626869</v>
      </c>
      <c r="N1201" s="62">
        <v>3.2985074626865671</v>
      </c>
      <c r="O1201" s="62">
        <v>3.4796380090497738</v>
      </c>
      <c r="P1201" s="6">
        <v>10907.15</v>
      </c>
      <c r="Q1201" s="61">
        <v>0.16666666666666666</v>
      </c>
      <c r="R1201" s="6">
        <v>6274.1</v>
      </c>
      <c r="S1201" s="61">
        <v>9.5871362668830382E-2</v>
      </c>
    </row>
    <row r="1202" spans="1:19" x14ac:dyDescent="0.25">
      <c r="A1202">
        <v>2024</v>
      </c>
      <c r="B1202">
        <v>439017</v>
      </c>
      <c r="C1202" t="s">
        <v>450</v>
      </c>
      <c r="D1202" t="s">
        <v>431</v>
      </c>
      <c r="E1202" t="s">
        <v>524</v>
      </c>
      <c r="F1202" t="s">
        <v>430</v>
      </c>
      <c r="G1202" t="s">
        <v>4</v>
      </c>
      <c r="H1202" t="s">
        <v>7</v>
      </c>
      <c r="I1202" s="23">
        <v>47</v>
      </c>
      <c r="J1202" s="23">
        <v>437</v>
      </c>
      <c r="K1202" s="23">
        <v>3576</v>
      </c>
      <c r="L1202" s="1">
        <v>146922.89000000001</v>
      </c>
      <c r="M1202" s="1">
        <v>3126.0189361702132</v>
      </c>
      <c r="N1202" s="62">
        <v>9.2978723404255312</v>
      </c>
      <c r="O1202" s="62">
        <v>8.1830663615560635</v>
      </c>
      <c r="P1202" s="6">
        <v>8316.3900000000103</v>
      </c>
      <c r="Q1202" s="61">
        <v>5.6603773584905724E-2</v>
      </c>
      <c r="R1202" s="6">
        <v>6505.5300000000097</v>
      </c>
      <c r="S1202" s="61">
        <v>4.4278532773211914E-2</v>
      </c>
    </row>
    <row r="1203" spans="1:19" x14ac:dyDescent="0.25">
      <c r="A1203">
        <v>2024</v>
      </c>
      <c r="B1203">
        <v>439017</v>
      </c>
      <c r="C1203" t="s">
        <v>450</v>
      </c>
      <c r="D1203" t="s">
        <v>434</v>
      </c>
      <c r="E1203" t="s">
        <v>499</v>
      </c>
      <c r="F1203" t="s">
        <v>430</v>
      </c>
      <c r="G1203" t="s">
        <v>4</v>
      </c>
      <c r="H1203" t="s">
        <v>7</v>
      </c>
      <c r="I1203" s="23">
        <v>103</v>
      </c>
      <c r="J1203" s="23">
        <v>581</v>
      </c>
      <c r="K1203" s="23">
        <v>3301</v>
      </c>
      <c r="L1203" s="1">
        <v>129303.30499999999</v>
      </c>
      <c r="M1203" s="1">
        <v>1255.3718932038835</v>
      </c>
      <c r="N1203" s="62">
        <v>5.6407766990291259</v>
      </c>
      <c r="O1203" s="62">
        <v>5.6815834767641995</v>
      </c>
      <c r="P1203" s="6">
        <v>7319.0550000000003</v>
      </c>
      <c r="Q1203" s="61">
        <v>5.6603773584905669E-2</v>
      </c>
      <c r="R1203" s="6">
        <v>3501.2050000000099</v>
      </c>
      <c r="S1203" s="61">
        <v>2.7077459466330039E-2</v>
      </c>
    </row>
    <row r="1204" spans="1:19" x14ac:dyDescent="0.25">
      <c r="A1204">
        <v>2024</v>
      </c>
      <c r="B1204">
        <v>439017</v>
      </c>
      <c r="C1204" t="s">
        <v>450</v>
      </c>
      <c r="D1204" t="s">
        <v>430</v>
      </c>
      <c r="E1204" t="s">
        <v>512</v>
      </c>
      <c r="F1204" t="s">
        <v>430</v>
      </c>
      <c r="G1204" t="s">
        <v>4</v>
      </c>
      <c r="H1204" t="s">
        <v>10</v>
      </c>
      <c r="I1204" s="23">
        <v>69</v>
      </c>
      <c r="J1204" s="23">
        <v>753</v>
      </c>
      <c r="K1204" s="23">
        <v>7355</v>
      </c>
      <c r="L1204" s="1">
        <v>291360.61</v>
      </c>
      <c r="M1204" s="1">
        <v>4222.6175362318836</v>
      </c>
      <c r="N1204" s="62">
        <v>10.913043478260869</v>
      </c>
      <c r="O1204" s="62">
        <v>9.767596281540504</v>
      </c>
      <c r="P1204" s="6">
        <v>16492.11</v>
      </c>
      <c r="Q1204" s="61">
        <v>5.6603773584905662E-2</v>
      </c>
      <c r="R1204" s="6">
        <v>13650.02</v>
      </c>
      <c r="S1204" s="61">
        <v>4.6849229207750497E-2</v>
      </c>
    </row>
    <row r="1205" spans="1:19" x14ac:dyDescent="0.25">
      <c r="A1205">
        <v>2024</v>
      </c>
      <c r="B1205">
        <v>439017</v>
      </c>
      <c r="C1205" t="s">
        <v>450</v>
      </c>
      <c r="D1205" t="s">
        <v>433</v>
      </c>
      <c r="E1205" t="s">
        <v>502</v>
      </c>
      <c r="F1205" t="s">
        <v>430</v>
      </c>
      <c r="G1205" t="s">
        <v>4</v>
      </c>
      <c r="H1205" t="s">
        <v>10</v>
      </c>
      <c r="I1205" s="23">
        <v>65</v>
      </c>
      <c r="J1205" s="23">
        <v>599</v>
      </c>
      <c r="K1205" s="23">
        <v>4097</v>
      </c>
      <c r="L1205" s="1">
        <v>168047.63</v>
      </c>
      <c r="M1205" s="1">
        <v>2585.3481538461538</v>
      </c>
      <c r="N1205" s="62">
        <v>9.2153846153846146</v>
      </c>
      <c r="O1205" s="62">
        <v>6.8397328881469113</v>
      </c>
      <c r="P1205" s="6">
        <v>9512.1300000000101</v>
      </c>
      <c r="Q1205" s="61">
        <v>5.6603773584905717E-2</v>
      </c>
      <c r="R1205" s="6">
        <v>6825.79000000001</v>
      </c>
      <c r="S1205" s="61">
        <v>4.0618186641489737E-2</v>
      </c>
    </row>
    <row r="1206" spans="1:19" x14ac:dyDescent="0.25">
      <c r="A1206">
        <v>2024</v>
      </c>
      <c r="B1206">
        <v>439017</v>
      </c>
      <c r="C1206" t="s">
        <v>450</v>
      </c>
      <c r="D1206" t="s">
        <v>435</v>
      </c>
      <c r="E1206" t="s">
        <v>529</v>
      </c>
      <c r="F1206" t="s">
        <v>430</v>
      </c>
      <c r="G1206" t="s">
        <v>4</v>
      </c>
      <c r="H1206" t="s">
        <v>5</v>
      </c>
      <c r="I1206" s="23">
        <v>32</v>
      </c>
      <c r="J1206" s="23">
        <v>170</v>
      </c>
      <c r="K1206" s="23">
        <v>907</v>
      </c>
      <c r="L1206" s="1">
        <v>31964.564999999999</v>
      </c>
      <c r="M1206" s="1">
        <v>998.89265624999996</v>
      </c>
      <c r="N1206" s="62">
        <v>5.3125</v>
      </c>
      <c r="O1206" s="62">
        <v>5.3352941176470585</v>
      </c>
      <c r="P1206" s="6">
        <v>1809.3150000000001</v>
      </c>
      <c r="Q1206" s="61">
        <v>5.6603773584905662E-2</v>
      </c>
      <c r="R1206" s="6">
        <v>634.87500000000205</v>
      </c>
      <c r="S1206" s="61">
        <v>1.9861837631765116E-2</v>
      </c>
    </row>
    <row r="1207" spans="1:19" x14ac:dyDescent="0.25">
      <c r="A1207">
        <v>2024</v>
      </c>
      <c r="B1207">
        <v>444410</v>
      </c>
      <c r="C1207" t="s">
        <v>373</v>
      </c>
      <c r="D1207" t="s">
        <v>431</v>
      </c>
      <c r="E1207" t="s">
        <v>516</v>
      </c>
      <c r="F1207" t="s">
        <v>431</v>
      </c>
      <c r="G1207" t="s">
        <v>15</v>
      </c>
      <c r="H1207" t="s">
        <v>5</v>
      </c>
      <c r="I1207" s="23">
        <v>117</v>
      </c>
      <c r="J1207" s="23">
        <v>401</v>
      </c>
      <c r="K1207" s="23">
        <v>1612</v>
      </c>
      <c r="L1207" s="1">
        <v>73251.2736</v>
      </c>
      <c r="M1207" s="1">
        <v>626.07926153846154</v>
      </c>
      <c r="N1207" s="62">
        <v>3.4273504273504272</v>
      </c>
      <c r="O1207" s="62">
        <v>4.0199501246882789</v>
      </c>
      <c r="P1207" s="6">
        <v>15579.2736</v>
      </c>
      <c r="Q1207" s="61">
        <v>0.21268263109079921</v>
      </c>
      <c r="R1207" s="6">
        <v>11673.553599999999</v>
      </c>
      <c r="S1207" s="61">
        <v>0.15936314860196504</v>
      </c>
    </row>
    <row r="1208" spans="1:19" x14ac:dyDescent="0.25">
      <c r="A1208">
        <v>2024</v>
      </c>
      <c r="B1208">
        <v>444980</v>
      </c>
      <c r="C1208" t="s">
        <v>320</v>
      </c>
      <c r="D1208" t="s">
        <v>432</v>
      </c>
      <c r="E1208" t="s">
        <v>498</v>
      </c>
      <c r="F1208" t="s">
        <v>432</v>
      </c>
      <c r="G1208" t="s">
        <v>15</v>
      </c>
      <c r="H1208" t="s">
        <v>16</v>
      </c>
      <c r="I1208" s="23">
        <v>30</v>
      </c>
      <c r="J1208" s="23">
        <v>48</v>
      </c>
      <c r="K1208" s="23">
        <v>111</v>
      </c>
      <c r="L1208" s="1">
        <v>5497.723</v>
      </c>
      <c r="M1208" s="1">
        <v>183.25743333333332</v>
      </c>
      <c r="N1208" s="62">
        <v>1.6</v>
      </c>
      <c r="O1208" s="62">
        <v>2.3125</v>
      </c>
      <c r="P1208" s="6">
        <v>834.72299999999996</v>
      </c>
      <c r="Q1208" s="61">
        <v>0.15183067608171599</v>
      </c>
      <c r="R1208" s="6">
        <v>-83.277000000000598</v>
      </c>
      <c r="S1208" s="61">
        <v>-1.5147543810410346E-2</v>
      </c>
    </row>
    <row r="1209" spans="1:19" x14ac:dyDescent="0.25">
      <c r="A1209">
        <v>2024</v>
      </c>
      <c r="B1209">
        <v>448696</v>
      </c>
      <c r="C1209" t="s">
        <v>376</v>
      </c>
      <c r="D1209" t="s">
        <v>434</v>
      </c>
      <c r="E1209" t="s">
        <v>523</v>
      </c>
      <c r="F1209" t="s">
        <v>434</v>
      </c>
      <c r="G1209" t="s">
        <v>15</v>
      </c>
      <c r="H1209" t="s">
        <v>16</v>
      </c>
      <c r="I1209" s="23">
        <v>46</v>
      </c>
      <c r="J1209" s="23">
        <v>73</v>
      </c>
      <c r="K1209" s="23">
        <v>213</v>
      </c>
      <c r="L1209" s="1">
        <v>11993.495999999999</v>
      </c>
      <c r="M1209" s="1">
        <v>260.72817391304346</v>
      </c>
      <c r="N1209" s="62">
        <v>1.5869565217391304</v>
      </c>
      <c r="O1209" s="62">
        <v>2.9178082191780823</v>
      </c>
      <c r="P1209" s="6">
        <v>3956.2460000000001</v>
      </c>
      <c r="Q1209" s="61">
        <v>0.32986595401374214</v>
      </c>
      <c r="R1209" s="6">
        <v>2449.9459999999999</v>
      </c>
      <c r="S1209" s="61">
        <v>0.20427288256901907</v>
      </c>
    </row>
    <row r="1210" spans="1:19" x14ac:dyDescent="0.25">
      <c r="A1210">
        <v>2024</v>
      </c>
      <c r="B1210">
        <v>458704</v>
      </c>
      <c r="C1210" t="s">
        <v>319</v>
      </c>
      <c r="D1210" t="s">
        <v>432</v>
      </c>
      <c r="E1210" t="s">
        <v>498</v>
      </c>
      <c r="F1210" t="s">
        <v>432</v>
      </c>
      <c r="G1210" t="s">
        <v>15</v>
      </c>
      <c r="H1210" t="s">
        <v>16</v>
      </c>
      <c r="I1210" s="23">
        <v>9</v>
      </c>
      <c r="J1210" s="23">
        <v>27</v>
      </c>
      <c r="K1210" s="23">
        <v>78</v>
      </c>
      <c r="L1210" s="1">
        <v>5272.9759999999997</v>
      </c>
      <c r="M1210" s="1">
        <v>585.88622222222216</v>
      </c>
      <c r="N1210" s="62">
        <v>3</v>
      </c>
      <c r="O1210" s="62">
        <v>2.8888888888888888</v>
      </c>
      <c r="P1210" s="6">
        <v>1732.7260000000001</v>
      </c>
      <c r="Q1210" s="61">
        <v>0.32860494718731892</v>
      </c>
      <c r="R1210" s="6">
        <v>1445.2059999999999</v>
      </c>
      <c r="S1210" s="61">
        <v>0.27407786418902724</v>
      </c>
    </row>
    <row r="1211" spans="1:19" x14ac:dyDescent="0.25">
      <c r="A1211">
        <v>2024</v>
      </c>
      <c r="B1211">
        <v>459139</v>
      </c>
      <c r="C1211" t="s">
        <v>237</v>
      </c>
      <c r="D1211" t="s">
        <v>431</v>
      </c>
      <c r="E1211" t="s">
        <v>501</v>
      </c>
      <c r="F1211" t="s">
        <v>431</v>
      </c>
      <c r="G1211" t="s">
        <v>4</v>
      </c>
      <c r="H1211" t="s">
        <v>16</v>
      </c>
      <c r="I1211" s="23">
        <v>45</v>
      </c>
      <c r="J1211" s="23">
        <v>100</v>
      </c>
      <c r="K1211" s="23">
        <v>262</v>
      </c>
      <c r="L1211" s="1">
        <v>10417.959999999999</v>
      </c>
      <c r="M1211" s="1">
        <v>231.51022222222221</v>
      </c>
      <c r="N1211" s="62">
        <v>2.2222222222222223</v>
      </c>
      <c r="O1211" s="62">
        <v>2.62</v>
      </c>
      <c r="P1211" s="6">
        <v>1436.96</v>
      </c>
      <c r="Q1211" s="61">
        <v>0.13793103448275865</v>
      </c>
      <c r="R1211" s="6">
        <v>-12.0800000000003</v>
      </c>
      <c r="S1211" s="61">
        <v>-1.159536032006295E-3</v>
      </c>
    </row>
    <row r="1212" spans="1:19" x14ac:dyDescent="0.25">
      <c r="A1212">
        <v>2024</v>
      </c>
      <c r="B1212">
        <v>459139</v>
      </c>
      <c r="C1212" t="s">
        <v>237</v>
      </c>
      <c r="D1212" t="s">
        <v>430</v>
      </c>
      <c r="E1212" t="s">
        <v>492</v>
      </c>
      <c r="F1212" t="s">
        <v>431</v>
      </c>
      <c r="G1212" t="s">
        <v>4</v>
      </c>
      <c r="H1212" t="s">
        <v>10</v>
      </c>
      <c r="I1212" s="23">
        <v>90</v>
      </c>
      <c r="J1212" s="23">
        <v>682</v>
      </c>
      <c r="K1212" s="23">
        <v>4900</v>
      </c>
      <c r="L1212" s="1">
        <v>200998.13</v>
      </c>
      <c r="M1212" s="1">
        <v>2233.3125555555557</v>
      </c>
      <c r="N1212" s="62">
        <v>7.5777777777777775</v>
      </c>
      <c r="O1212" s="62">
        <v>7.1847507331378297</v>
      </c>
      <c r="P1212" s="6">
        <v>27723.88</v>
      </c>
      <c r="Q1212" s="61">
        <v>0.13793103448275862</v>
      </c>
      <c r="R1212" s="6">
        <v>24222.46</v>
      </c>
      <c r="S1212" s="61">
        <v>0.12051087241458415</v>
      </c>
    </row>
    <row r="1213" spans="1:19" x14ac:dyDescent="0.25">
      <c r="A1213">
        <v>2024</v>
      </c>
      <c r="B1213">
        <v>461878</v>
      </c>
      <c r="C1213" t="s">
        <v>383</v>
      </c>
      <c r="D1213" t="s">
        <v>435</v>
      </c>
      <c r="E1213" t="s">
        <v>505</v>
      </c>
      <c r="F1213" t="s">
        <v>435</v>
      </c>
      <c r="G1213" t="s">
        <v>15</v>
      </c>
      <c r="H1213" t="s">
        <v>5</v>
      </c>
      <c r="I1213" s="23">
        <v>126</v>
      </c>
      <c r="J1213" s="23">
        <v>189</v>
      </c>
      <c r="K1213" s="23">
        <v>673</v>
      </c>
      <c r="L1213" s="1">
        <v>37068.674400000004</v>
      </c>
      <c r="M1213" s="1">
        <v>294.19582857142859</v>
      </c>
      <c r="N1213" s="62">
        <v>1.5</v>
      </c>
      <c r="O1213" s="62">
        <v>3.5608465608465609</v>
      </c>
      <c r="P1213" s="6">
        <v>4994.1743999999999</v>
      </c>
      <c r="Q1213" s="61">
        <v>0.13472762327859233</v>
      </c>
      <c r="R1213" s="6">
        <v>880.27439999999694</v>
      </c>
      <c r="S1213" s="61">
        <v>2.3747123797877079E-2</v>
      </c>
    </row>
    <row r="1214" spans="1:19" x14ac:dyDescent="0.25">
      <c r="A1214">
        <v>2024</v>
      </c>
      <c r="B1214">
        <v>463072</v>
      </c>
      <c r="C1214" t="s">
        <v>125</v>
      </c>
      <c r="D1214" t="s">
        <v>435</v>
      </c>
      <c r="E1214" t="s">
        <v>521</v>
      </c>
      <c r="F1214" t="s">
        <v>435</v>
      </c>
      <c r="G1214" t="s">
        <v>15</v>
      </c>
      <c r="H1214" t="s">
        <v>5</v>
      </c>
      <c r="I1214" s="23">
        <v>83</v>
      </c>
      <c r="J1214" s="23">
        <v>324</v>
      </c>
      <c r="K1214" s="23">
        <v>1255</v>
      </c>
      <c r="L1214" s="1">
        <v>65446.883999999998</v>
      </c>
      <c r="M1214" s="1">
        <v>788.51667469879521</v>
      </c>
      <c r="N1214" s="62">
        <v>3.9036144578313254</v>
      </c>
      <c r="O1214" s="62">
        <v>3.8734567901234569</v>
      </c>
      <c r="P1214" s="6">
        <v>14059.884</v>
      </c>
      <c r="Q1214" s="61">
        <v>0.21482892905947976</v>
      </c>
      <c r="R1214" s="6">
        <v>11141.884</v>
      </c>
      <c r="S1214" s="61">
        <v>0.17024315473903998</v>
      </c>
    </row>
    <row r="1215" spans="1:19" x14ac:dyDescent="0.25">
      <c r="A1215">
        <v>2024</v>
      </c>
      <c r="B1215">
        <v>466132</v>
      </c>
      <c r="C1215" t="s">
        <v>127</v>
      </c>
      <c r="D1215" t="s">
        <v>434</v>
      </c>
      <c r="E1215" t="s">
        <v>508</v>
      </c>
      <c r="F1215" t="s">
        <v>434</v>
      </c>
      <c r="G1215" t="s">
        <v>15</v>
      </c>
      <c r="H1215" t="s">
        <v>5</v>
      </c>
      <c r="I1215" s="23">
        <v>58</v>
      </c>
      <c r="J1215" s="23">
        <v>171</v>
      </c>
      <c r="K1215" s="23">
        <v>749</v>
      </c>
      <c r="L1215" s="1">
        <v>31116.3</v>
      </c>
      <c r="M1215" s="1">
        <v>536.4879310344827</v>
      </c>
      <c r="N1215" s="62">
        <v>2.9482758620689653</v>
      </c>
      <c r="O1215" s="62">
        <v>4.3801169590643276</v>
      </c>
      <c r="P1215" s="6">
        <v>5186.05</v>
      </c>
      <c r="Q1215" s="61">
        <v>0.16666666666666669</v>
      </c>
      <c r="R1215" s="6">
        <v>3201.66</v>
      </c>
      <c r="S1215" s="61">
        <v>0.10289333886098283</v>
      </c>
    </row>
    <row r="1216" spans="1:19" x14ac:dyDescent="0.25">
      <c r="A1216">
        <v>2024</v>
      </c>
      <c r="B1216">
        <v>466514</v>
      </c>
      <c r="C1216" t="s">
        <v>128</v>
      </c>
      <c r="D1216" t="s">
        <v>432</v>
      </c>
      <c r="E1216" t="s">
        <v>498</v>
      </c>
      <c r="F1216" t="s">
        <v>432</v>
      </c>
      <c r="G1216" t="s">
        <v>15</v>
      </c>
      <c r="H1216" t="s">
        <v>7</v>
      </c>
      <c r="I1216" s="23">
        <v>119</v>
      </c>
      <c r="J1216" s="23">
        <v>434</v>
      </c>
      <c r="K1216" s="23">
        <v>1794</v>
      </c>
      <c r="L1216" s="1">
        <v>84589.425000000003</v>
      </c>
      <c r="M1216" s="1">
        <v>710.83550420168069</v>
      </c>
      <c r="N1216" s="62">
        <v>3.6470588235294117</v>
      </c>
      <c r="O1216" s="62">
        <v>4.1336405529953915</v>
      </c>
      <c r="P1216" s="6">
        <v>10388.174999999999</v>
      </c>
      <c r="Q1216" s="61">
        <v>0.12280701754385964</v>
      </c>
      <c r="R1216" s="6">
        <v>6511.8149999999996</v>
      </c>
      <c r="S1216" s="61">
        <v>7.6981431189536986E-2</v>
      </c>
    </row>
    <row r="1217" spans="1:19" x14ac:dyDescent="0.25">
      <c r="A1217">
        <v>2024</v>
      </c>
      <c r="B1217">
        <v>466846</v>
      </c>
      <c r="C1217" t="s">
        <v>129</v>
      </c>
      <c r="D1217" t="s">
        <v>432</v>
      </c>
      <c r="E1217" t="s">
        <v>498</v>
      </c>
      <c r="F1217" t="s">
        <v>432</v>
      </c>
      <c r="G1217" t="s">
        <v>15</v>
      </c>
      <c r="H1217" t="s">
        <v>16</v>
      </c>
      <c r="I1217" s="23">
        <v>7</v>
      </c>
      <c r="J1217" s="23">
        <v>10</v>
      </c>
      <c r="K1217" s="23">
        <v>37</v>
      </c>
      <c r="L1217" s="1">
        <v>1629.9462000000001</v>
      </c>
      <c r="M1217" s="1">
        <v>232.84945714285715</v>
      </c>
      <c r="N1217" s="62">
        <v>1.4285714285714286</v>
      </c>
      <c r="O1217" s="62">
        <v>3.7</v>
      </c>
      <c r="P1217" s="6">
        <v>558.19619999999998</v>
      </c>
      <c r="Q1217" s="61">
        <v>0.3424629598203916</v>
      </c>
      <c r="R1217" s="6">
        <v>345.19619999999998</v>
      </c>
      <c r="S1217" s="61">
        <v>0.21178379998063737</v>
      </c>
    </row>
    <row r="1218" spans="1:19" x14ac:dyDescent="0.25">
      <c r="A1218">
        <v>2024</v>
      </c>
      <c r="B1218">
        <v>469339</v>
      </c>
      <c r="C1218" t="s">
        <v>130</v>
      </c>
      <c r="D1218" t="s">
        <v>431</v>
      </c>
      <c r="E1218" t="s">
        <v>524</v>
      </c>
      <c r="F1218" t="s">
        <v>430</v>
      </c>
      <c r="G1218" t="s">
        <v>4</v>
      </c>
      <c r="H1218" t="s">
        <v>16</v>
      </c>
      <c r="I1218" s="23">
        <v>22</v>
      </c>
      <c r="J1218" s="23">
        <v>74</v>
      </c>
      <c r="K1218" s="23">
        <v>257</v>
      </c>
      <c r="L1218" s="1">
        <v>13422.744000000001</v>
      </c>
      <c r="M1218" s="1">
        <v>610.12472727272734</v>
      </c>
      <c r="N1218" s="62">
        <v>3.3636363636363638</v>
      </c>
      <c r="O1218" s="62">
        <v>3.4729729729729728</v>
      </c>
      <c r="P1218" s="6">
        <v>4058.2440000000001</v>
      </c>
      <c r="Q1218" s="61">
        <v>0.30234086264328663</v>
      </c>
      <c r="R1218" s="6">
        <v>3326.6439999999998</v>
      </c>
      <c r="S1218" s="61">
        <v>0.24783635894419201</v>
      </c>
    </row>
    <row r="1219" spans="1:19" x14ac:dyDescent="0.25">
      <c r="A1219">
        <v>2024</v>
      </c>
      <c r="B1219">
        <v>469339</v>
      </c>
      <c r="C1219" t="s">
        <v>130</v>
      </c>
      <c r="D1219" t="s">
        <v>430</v>
      </c>
      <c r="E1219" t="s">
        <v>518</v>
      </c>
      <c r="F1219" t="s">
        <v>430</v>
      </c>
      <c r="G1219" t="s">
        <v>4</v>
      </c>
      <c r="H1219" t="s">
        <v>16</v>
      </c>
      <c r="I1219" s="23">
        <v>34</v>
      </c>
      <c r="J1219" s="23">
        <v>100</v>
      </c>
      <c r="K1219" s="23">
        <v>314</v>
      </c>
      <c r="L1219" s="1">
        <v>14635.888000000001</v>
      </c>
      <c r="M1219" s="1">
        <v>430.4672941176471</v>
      </c>
      <c r="N1219" s="62">
        <v>2.9411764705882355</v>
      </c>
      <c r="O1219" s="62">
        <v>3.14</v>
      </c>
      <c r="P1219" s="6">
        <v>4374.3879999999999</v>
      </c>
      <c r="Q1219" s="61">
        <v>0.29888094251609465</v>
      </c>
      <c r="R1219" s="6">
        <v>3212.038</v>
      </c>
      <c r="S1219" s="61">
        <v>0.21946314429298719</v>
      </c>
    </row>
    <row r="1220" spans="1:19" x14ac:dyDescent="0.25">
      <c r="A1220">
        <v>2024</v>
      </c>
      <c r="B1220">
        <v>469339</v>
      </c>
      <c r="C1220" t="s">
        <v>130</v>
      </c>
      <c r="D1220" t="s">
        <v>432</v>
      </c>
      <c r="E1220" t="s">
        <v>498</v>
      </c>
      <c r="F1220" t="s">
        <v>430</v>
      </c>
      <c r="G1220" t="s">
        <v>4</v>
      </c>
      <c r="H1220" t="s">
        <v>16</v>
      </c>
      <c r="I1220" s="23">
        <v>39</v>
      </c>
      <c r="J1220" s="23">
        <v>70</v>
      </c>
      <c r="K1220" s="23">
        <v>244</v>
      </c>
      <c r="L1220" s="1">
        <v>11486.848</v>
      </c>
      <c r="M1220" s="1">
        <v>294.5345641025641</v>
      </c>
      <c r="N1220" s="62">
        <v>1.7948717948717949</v>
      </c>
      <c r="O1220" s="62">
        <v>3.4857142857142858</v>
      </c>
      <c r="P1220" s="6">
        <v>3404.098</v>
      </c>
      <c r="Q1220" s="61">
        <v>0.29634744013327241</v>
      </c>
      <c r="R1220" s="6">
        <v>2203.098</v>
      </c>
      <c r="S1220" s="61">
        <v>0.1917930837075584</v>
      </c>
    </row>
    <row r="1221" spans="1:19" x14ac:dyDescent="0.25">
      <c r="A1221">
        <v>2024</v>
      </c>
      <c r="B1221">
        <v>470647</v>
      </c>
      <c r="C1221" t="s">
        <v>131</v>
      </c>
      <c r="D1221" t="s">
        <v>433</v>
      </c>
      <c r="E1221" t="s">
        <v>519</v>
      </c>
      <c r="F1221" t="s">
        <v>433</v>
      </c>
      <c r="G1221" t="s">
        <v>15</v>
      </c>
      <c r="H1221" t="s">
        <v>16</v>
      </c>
      <c r="I1221" s="23">
        <v>44</v>
      </c>
      <c r="J1221" s="23">
        <v>89</v>
      </c>
      <c r="K1221" s="23">
        <v>170</v>
      </c>
      <c r="L1221" s="1">
        <v>6194.64</v>
      </c>
      <c r="M1221" s="1">
        <v>140.78727272727272</v>
      </c>
      <c r="N1221" s="62">
        <v>2.0227272727272729</v>
      </c>
      <c r="O1221" s="62">
        <v>1.9101123595505618</v>
      </c>
      <c r="P1221" s="6">
        <v>1984.14</v>
      </c>
      <c r="Q1221" s="61">
        <v>0.32029948471581882</v>
      </c>
      <c r="R1221" s="6">
        <v>478.24</v>
      </c>
      <c r="S1221" s="61">
        <v>7.7202226440923116E-2</v>
      </c>
    </row>
    <row r="1222" spans="1:19" x14ac:dyDescent="0.25">
      <c r="A1222">
        <v>2024</v>
      </c>
      <c r="B1222">
        <v>476374</v>
      </c>
      <c r="C1222" t="s">
        <v>132</v>
      </c>
      <c r="D1222" t="s">
        <v>433</v>
      </c>
      <c r="E1222" t="s">
        <v>519</v>
      </c>
      <c r="F1222" t="s">
        <v>433</v>
      </c>
      <c r="G1222" t="s">
        <v>15</v>
      </c>
      <c r="H1222" t="s">
        <v>16</v>
      </c>
      <c r="I1222" s="23">
        <v>6</v>
      </c>
      <c r="J1222" s="23">
        <v>9</v>
      </c>
      <c r="K1222" s="23">
        <v>9</v>
      </c>
      <c r="L1222" s="1">
        <v>569.52800000000002</v>
      </c>
      <c r="M1222" s="1">
        <v>94.921333333333337</v>
      </c>
      <c r="N1222" s="62">
        <v>1.5</v>
      </c>
      <c r="O1222" s="62">
        <v>1</v>
      </c>
      <c r="P1222" s="6">
        <v>222.27799999999999</v>
      </c>
      <c r="Q1222" s="61">
        <v>0.39028458653481479</v>
      </c>
      <c r="R1222" s="6">
        <v>20.378</v>
      </c>
      <c r="S1222" s="61">
        <v>3.578050596283238E-2</v>
      </c>
    </row>
    <row r="1223" spans="1:19" x14ac:dyDescent="0.25">
      <c r="A1223">
        <v>2024</v>
      </c>
      <c r="B1223">
        <v>477716</v>
      </c>
      <c r="C1223" t="s">
        <v>455</v>
      </c>
      <c r="D1223" t="s">
        <v>431</v>
      </c>
      <c r="E1223" t="s">
        <v>528</v>
      </c>
      <c r="F1223" t="s">
        <v>431</v>
      </c>
      <c r="G1223" t="s">
        <v>15</v>
      </c>
      <c r="H1223" t="s">
        <v>5</v>
      </c>
      <c r="I1223" s="23">
        <v>102</v>
      </c>
      <c r="J1223" s="23">
        <v>306</v>
      </c>
      <c r="K1223" s="23">
        <v>1584</v>
      </c>
      <c r="L1223" s="1">
        <v>63489.42</v>
      </c>
      <c r="M1223" s="1">
        <v>622.44529411764699</v>
      </c>
      <c r="N1223" s="62">
        <v>3</v>
      </c>
      <c r="O1223" s="62">
        <v>5.1764705882352944</v>
      </c>
      <c r="P1223" s="6">
        <v>4702.92</v>
      </c>
      <c r="Q1223" s="61">
        <v>7.4074074074074084E-2</v>
      </c>
      <c r="R1223" s="6">
        <v>1341.24000000001</v>
      </c>
      <c r="S1223" s="61">
        <v>2.1125409556427041E-2</v>
      </c>
    </row>
    <row r="1224" spans="1:19" x14ac:dyDescent="0.25">
      <c r="A1224">
        <v>2024</v>
      </c>
      <c r="B1224">
        <v>478552</v>
      </c>
      <c r="C1224" t="s">
        <v>400</v>
      </c>
      <c r="D1224" t="s">
        <v>432</v>
      </c>
      <c r="E1224" t="s">
        <v>498</v>
      </c>
      <c r="F1224" t="s">
        <v>432</v>
      </c>
      <c r="G1224" t="s">
        <v>15</v>
      </c>
      <c r="H1224" t="s">
        <v>16</v>
      </c>
      <c r="I1224" s="23">
        <v>11</v>
      </c>
      <c r="J1224" s="23">
        <v>20</v>
      </c>
      <c r="K1224" s="23">
        <v>83</v>
      </c>
      <c r="L1224" s="1">
        <v>4406.5223999999998</v>
      </c>
      <c r="M1224" s="1">
        <v>400.59294545454543</v>
      </c>
      <c r="N1224" s="62">
        <v>1.8181818181818181</v>
      </c>
      <c r="O1224" s="62">
        <v>4.1500000000000004</v>
      </c>
      <c r="P1224" s="6">
        <v>952.52239999999995</v>
      </c>
      <c r="Q1224" s="61">
        <v>0.21616193304724832</v>
      </c>
      <c r="R1224" s="6">
        <v>613.52239999999995</v>
      </c>
      <c r="S1224" s="61">
        <v>0.13923051883271942</v>
      </c>
    </row>
    <row r="1225" spans="1:19" x14ac:dyDescent="0.25">
      <c r="A1225">
        <v>2024</v>
      </c>
      <c r="B1225">
        <v>480813</v>
      </c>
      <c r="C1225" t="s">
        <v>479</v>
      </c>
      <c r="D1225" t="s">
        <v>433</v>
      </c>
      <c r="E1225" t="s">
        <v>530</v>
      </c>
      <c r="F1225" t="s">
        <v>433</v>
      </c>
      <c r="G1225" t="s">
        <v>15</v>
      </c>
      <c r="H1225" t="s">
        <v>5</v>
      </c>
      <c r="I1225" s="23">
        <v>90</v>
      </c>
      <c r="J1225" s="23">
        <v>153</v>
      </c>
      <c r="K1225" s="23">
        <v>663</v>
      </c>
      <c r="L1225" s="1">
        <v>31011.386399999999</v>
      </c>
      <c r="M1225" s="1">
        <v>344.57096000000001</v>
      </c>
      <c r="N1225" s="62">
        <v>1.7</v>
      </c>
      <c r="O1225" s="62">
        <v>4.333333333333333</v>
      </c>
      <c r="P1225" s="6">
        <v>5672.8864000000003</v>
      </c>
      <c r="Q1225" s="61">
        <v>0.18292914501881155</v>
      </c>
      <c r="R1225" s="6">
        <v>2624.5864000000001</v>
      </c>
      <c r="S1225" s="61">
        <v>8.4632991448586131E-2</v>
      </c>
    </row>
    <row r="1226" spans="1:19" x14ac:dyDescent="0.25">
      <c r="A1226">
        <v>2024</v>
      </c>
      <c r="B1226">
        <v>481214</v>
      </c>
      <c r="C1226" t="s">
        <v>274</v>
      </c>
      <c r="D1226" t="s">
        <v>431</v>
      </c>
      <c r="E1226" t="s">
        <v>516</v>
      </c>
      <c r="F1226" t="s">
        <v>432</v>
      </c>
      <c r="G1226" t="s">
        <v>4</v>
      </c>
      <c r="H1226" t="s">
        <v>5</v>
      </c>
      <c r="I1226" s="23">
        <v>126</v>
      </c>
      <c r="J1226" s="23">
        <v>351</v>
      </c>
      <c r="K1226" s="23">
        <v>1283</v>
      </c>
      <c r="L1226" s="1">
        <v>61310.319000000003</v>
      </c>
      <c r="M1226" s="1">
        <v>486.58983333333333</v>
      </c>
      <c r="N1226" s="62">
        <v>2.7857142857142856</v>
      </c>
      <c r="O1226" s="62">
        <v>3.6552706552706553</v>
      </c>
      <c r="P1226" s="6">
        <v>11460.319</v>
      </c>
      <c r="Q1226" s="61">
        <v>0.1869231670446862</v>
      </c>
      <c r="R1226" s="6">
        <v>7333.1589999999997</v>
      </c>
      <c r="S1226" s="61">
        <v>0.11960725567257283</v>
      </c>
    </row>
    <row r="1227" spans="1:19" x14ac:dyDescent="0.25">
      <c r="A1227">
        <v>2024</v>
      </c>
      <c r="B1227">
        <v>481214</v>
      </c>
      <c r="C1227" t="s">
        <v>274</v>
      </c>
      <c r="D1227" t="s">
        <v>430</v>
      </c>
      <c r="E1227" t="s">
        <v>506</v>
      </c>
      <c r="F1227" t="s">
        <v>432</v>
      </c>
      <c r="G1227" t="s">
        <v>4</v>
      </c>
      <c r="H1227" t="s">
        <v>7</v>
      </c>
      <c r="I1227" s="23">
        <v>56</v>
      </c>
      <c r="J1227" s="23">
        <v>351</v>
      </c>
      <c r="K1227" s="23">
        <v>3097</v>
      </c>
      <c r="L1227" s="1">
        <v>145819.821</v>
      </c>
      <c r="M1227" s="1">
        <v>2603.9253749999998</v>
      </c>
      <c r="N1227" s="62">
        <v>6.2678571428571432</v>
      </c>
      <c r="O1227" s="62">
        <v>8.8233618233618234</v>
      </c>
      <c r="P1227" s="6">
        <v>25404.821</v>
      </c>
      <c r="Q1227" s="61">
        <v>0.17422062944378461</v>
      </c>
      <c r="R1227" s="6">
        <v>23292.071</v>
      </c>
      <c r="S1227" s="61">
        <v>0.15973185840078627</v>
      </c>
    </row>
    <row r="1228" spans="1:19" x14ac:dyDescent="0.25">
      <c r="A1228">
        <v>2024</v>
      </c>
      <c r="B1228">
        <v>481214</v>
      </c>
      <c r="C1228" t="s">
        <v>274</v>
      </c>
      <c r="D1228" t="s">
        <v>432</v>
      </c>
      <c r="E1228" t="s">
        <v>500</v>
      </c>
      <c r="F1228" t="s">
        <v>432</v>
      </c>
      <c r="G1228" t="s">
        <v>4</v>
      </c>
      <c r="H1228" t="s">
        <v>5</v>
      </c>
      <c r="I1228" s="23">
        <v>68</v>
      </c>
      <c r="J1228" s="23">
        <v>195</v>
      </c>
      <c r="K1228" s="23">
        <v>799</v>
      </c>
      <c r="L1228" s="1">
        <v>36095.506999999998</v>
      </c>
      <c r="M1228" s="1">
        <v>530.81627941176464</v>
      </c>
      <c r="N1228" s="62">
        <v>2.8676470588235294</v>
      </c>
      <c r="O1228" s="62">
        <v>4.0974358974358971</v>
      </c>
      <c r="P1228" s="6">
        <v>8822.2569999999996</v>
      </c>
      <c r="Q1228" s="61">
        <v>0.24441427017495557</v>
      </c>
      <c r="R1228" s="6">
        <v>6656.2169999999996</v>
      </c>
      <c r="S1228" s="61">
        <v>0.18440569348423339</v>
      </c>
    </row>
    <row r="1229" spans="1:19" x14ac:dyDescent="0.25">
      <c r="A1229">
        <v>2024</v>
      </c>
      <c r="B1229">
        <v>484340</v>
      </c>
      <c r="C1229" t="s">
        <v>133</v>
      </c>
      <c r="D1229" t="s">
        <v>430</v>
      </c>
      <c r="E1229" t="s">
        <v>518</v>
      </c>
      <c r="F1229" t="s">
        <v>430</v>
      </c>
      <c r="G1229" t="s">
        <v>15</v>
      </c>
      <c r="H1229" t="s">
        <v>16</v>
      </c>
      <c r="I1229" s="23">
        <v>18</v>
      </c>
      <c r="J1229" s="23">
        <v>39</v>
      </c>
      <c r="K1229" s="23">
        <v>151</v>
      </c>
      <c r="L1229" s="1">
        <v>8524.3919999999998</v>
      </c>
      <c r="M1229" s="1">
        <v>473.57733333333334</v>
      </c>
      <c r="N1229" s="62">
        <v>2.1666666666666665</v>
      </c>
      <c r="O1229" s="62">
        <v>3.8717948717948718</v>
      </c>
      <c r="P1229" s="6">
        <v>2389.1419999999998</v>
      </c>
      <c r="Q1229" s="61">
        <v>0.28027124984397711</v>
      </c>
      <c r="R1229" s="6">
        <v>1788.242</v>
      </c>
      <c r="S1229" s="61">
        <v>0.20977941887233717</v>
      </c>
    </row>
    <row r="1230" spans="1:19" x14ac:dyDescent="0.25">
      <c r="A1230">
        <v>2024</v>
      </c>
      <c r="B1230">
        <v>493267</v>
      </c>
      <c r="C1230" t="s">
        <v>446</v>
      </c>
      <c r="D1230" t="s">
        <v>430</v>
      </c>
      <c r="E1230" t="s">
        <v>518</v>
      </c>
      <c r="F1230" t="s">
        <v>430</v>
      </c>
      <c r="G1230" t="s">
        <v>15</v>
      </c>
      <c r="H1230" t="s">
        <v>5</v>
      </c>
      <c r="I1230" s="23">
        <v>37</v>
      </c>
      <c r="J1230" s="23">
        <v>94</v>
      </c>
      <c r="K1230" s="23">
        <v>405</v>
      </c>
      <c r="L1230" s="1">
        <v>18942.36</v>
      </c>
      <c r="M1230" s="1">
        <v>511.95567567567571</v>
      </c>
      <c r="N1230" s="62">
        <v>2.5405405405405403</v>
      </c>
      <c r="O1230" s="62">
        <v>4.3085106382978724</v>
      </c>
      <c r="P1230" s="6">
        <v>6315.11</v>
      </c>
      <c r="Q1230" s="61">
        <v>0.33338559714840177</v>
      </c>
      <c r="R1230" s="6">
        <v>5066.91</v>
      </c>
      <c r="S1230" s="61">
        <v>0.26749095677624118</v>
      </c>
    </row>
    <row r="1231" spans="1:19" x14ac:dyDescent="0.25">
      <c r="A1231">
        <v>2024</v>
      </c>
      <c r="B1231">
        <v>495647</v>
      </c>
      <c r="C1231" t="s">
        <v>134</v>
      </c>
      <c r="D1231" t="s">
        <v>432</v>
      </c>
      <c r="E1231" t="s">
        <v>500</v>
      </c>
      <c r="F1231" t="s">
        <v>432</v>
      </c>
      <c r="G1231" t="s">
        <v>4</v>
      </c>
      <c r="H1231" t="s">
        <v>5</v>
      </c>
      <c r="I1231" s="23">
        <v>123</v>
      </c>
      <c r="J1231" s="23">
        <v>210</v>
      </c>
      <c r="K1231" s="23">
        <v>798</v>
      </c>
      <c r="L1231" s="1">
        <v>35957.354800000001</v>
      </c>
      <c r="M1231" s="1">
        <v>292.33621788617887</v>
      </c>
      <c r="N1231" s="62">
        <v>1.7073170731707317</v>
      </c>
      <c r="O1231" s="62">
        <v>3.8</v>
      </c>
      <c r="P1231" s="6">
        <v>8549.3547999999992</v>
      </c>
      <c r="Q1231" s="61">
        <v>0.23776373005057644</v>
      </c>
      <c r="R1231" s="6">
        <v>4773.3148000000001</v>
      </c>
      <c r="S1231" s="61">
        <v>0.13274933116047791</v>
      </c>
    </row>
    <row r="1232" spans="1:19" x14ac:dyDescent="0.25">
      <c r="A1232">
        <v>2024</v>
      </c>
      <c r="B1232">
        <v>495920</v>
      </c>
      <c r="C1232" t="s">
        <v>445</v>
      </c>
      <c r="D1232" t="s">
        <v>433</v>
      </c>
      <c r="E1232" t="s">
        <v>504</v>
      </c>
      <c r="F1232" t="s">
        <v>433</v>
      </c>
      <c r="G1232" t="s">
        <v>15</v>
      </c>
      <c r="H1232" t="s">
        <v>16</v>
      </c>
      <c r="I1232" s="23">
        <v>43</v>
      </c>
      <c r="J1232" s="23">
        <v>61</v>
      </c>
      <c r="K1232" s="23">
        <v>156</v>
      </c>
      <c r="L1232" s="1">
        <v>9404.3520000000008</v>
      </c>
      <c r="M1232" s="1">
        <v>218.7058604651163</v>
      </c>
      <c r="N1232" s="62">
        <v>1.4186046511627908</v>
      </c>
      <c r="O1232" s="62">
        <v>2.557377049180328</v>
      </c>
      <c r="P1232" s="6">
        <v>3283.1019999999999</v>
      </c>
      <c r="Q1232" s="61">
        <v>0.34910454223746618</v>
      </c>
      <c r="R1232" s="6">
        <v>1840.002</v>
      </c>
      <c r="S1232" s="61">
        <v>0.19565430983442558</v>
      </c>
    </row>
    <row r="1233" spans="1:19" x14ac:dyDescent="0.25">
      <c r="A1233">
        <v>2024</v>
      </c>
      <c r="B1233">
        <v>495920</v>
      </c>
      <c r="C1233" t="s">
        <v>607</v>
      </c>
      <c r="D1233" t="s">
        <v>431</v>
      </c>
      <c r="E1233" t="s">
        <v>522</v>
      </c>
      <c r="F1233" t="s">
        <v>431</v>
      </c>
      <c r="G1233" t="s">
        <v>15</v>
      </c>
      <c r="H1233" t="s">
        <v>16</v>
      </c>
      <c r="I1233" s="23">
        <v>16</v>
      </c>
      <c r="J1233" s="23">
        <v>16</v>
      </c>
      <c r="K1233" s="23">
        <v>45</v>
      </c>
      <c r="L1233" s="1">
        <v>3237.24</v>
      </c>
      <c r="M1233" s="1">
        <v>202.32749999999999</v>
      </c>
      <c r="N1233" s="62">
        <v>1</v>
      </c>
      <c r="O1233" s="62">
        <v>2.8125</v>
      </c>
      <c r="P1233" s="6">
        <v>743.24</v>
      </c>
      <c r="Q1233" s="61">
        <v>0.22959063893934342</v>
      </c>
      <c r="R1233" s="6">
        <v>247.24</v>
      </c>
      <c r="S1233" s="61">
        <v>7.6373701053984264E-2</v>
      </c>
    </row>
    <row r="1234" spans="1:19" x14ac:dyDescent="0.25">
      <c r="A1234">
        <v>2024</v>
      </c>
      <c r="B1234">
        <v>497086</v>
      </c>
      <c r="C1234" t="s">
        <v>135</v>
      </c>
      <c r="D1234" t="s">
        <v>431</v>
      </c>
      <c r="E1234" t="s">
        <v>524</v>
      </c>
      <c r="F1234" t="s">
        <v>431</v>
      </c>
      <c r="G1234" t="s">
        <v>15</v>
      </c>
      <c r="H1234" t="s">
        <v>16</v>
      </c>
      <c r="I1234" s="23">
        <v>39</v>
      </c>
      <c r="J1234" s="23">
        <v>65</v>
      </c>
      <c r="K1234" s="23">
        <v>146</v>
      </c>
      <c r="L1234" s="1">
        <v>8895.6320000000105</v>
      </c>
      <c r="M1234" s="1">
        <v>228.09312820512847</v>
      </c>
      <c r="N1234" s="62">
        <v>1.6666666666666667</v>
      </c>
      <c r="O1234" s="62">
        <v>2.2461538461538462</v>
      </c>
      <c r="P1234" s="6">
        <v>2471.8820000000001</v>
      </c>
      <c r="Q1234" s="61">
        <v>0.27787592832077551</v>
      </c>
      <c r="R1234" s="6">
        <v>1237.3620000000001</v>
      </c>
      <c r="S1234" s="61">
        <v>0.13909770548062225</v>
      </c>
    </row>
    <row r="1235" spans="1:19" x14ac:dyDescent="0.25">
      <c r="A1235">
        <v>2024</v>
      </c>
      <c r="B1235">
        <v>498034</v>
      </c>
      <c r="C1235" t="s">
        <v>461</v>
      </c>
      <c r="D1235" t="s">
        <v>431</v>
      </c>
      <c r="E1235" t="s">
        <v>528</v>
      </c>
      <c r="F1235" t="s">
        <v>431</v>
      </c>
      <c r="G1235" t="s">
        <v>15</v>
      </c>
      <c r="H1235" t="s">
        <v>16</v>
      </c>
      <c r="I1235" s="23">
        <v>7</v>
      </c>
      <c r="J1235" s="23">
        <v>13</v>
      </c>
      <c r="K1235" s="23">
        <v>22</v>
      </c>
      <c r="L1235" s="1">
        <v>1289.424</v>
      </c>
      <c r="M1235" s="1">
        <v>184.20342857142856</v>
      </c>
      <c r="N1235" s="62">
        <v>1.8571428571428572</v>
      </c>
      <c r="O1235" s="62">
        <v>1.6923076923076923</v>
      </c>
      <c r="P1235" s="6">
        <v>432.42399999999998</v>
      </c>
      <c r="Q1235" s="61">
        <v>0.33536214619861271</v>
      </c>
      <c r="R1235" s="6">
        <v>209.42400000000001</v>
      </c>
      <c r="S1235" s="61">
        <v>0.16241670699475116</v>
      </c>
    </row>
    <row r="1236" spans="1:19" x14ac:dyDescent="0.25">
      <c r="A1236">
        <v>2024</v>
      </c>
      <c r="B1236">
        <v>499295</v>
      </c>
      <c r="C1236" t="s">
        <v>48</v>
      </c>
      <c r="D1236" t="s">
        <v>430</v>
      </c>
      <c r="E1236" t="s">
        <v>492</v>
      </c>
      <c r="F1236" t="s">
        <v>432</v>
      </c>
      <c r="G1236" t="s">
        <v>4</v>
      </c>
      <c r="H1236" t="s">
        <v>5</v>
      </c>
      <c r="I1236" s="23">
        <v>83</v>
      </c>
      <c r="J1236" s="23">
        <v>327</v>
      </c>
      <c r="K1236" s="23">
        <v>1703</v>
      </c>
      <c r="L1236" s="1">
        <v>68888.930500000002</v>
      </c>
      <c r="M1236" s="1">
        <v>829.98711445783135</v>
      </c>
      <c r="N1236" s="62">
        <v>3.9397590361445785</v>
      </c>
      <c r="O1236" s="62">
        <v>5.2079510703363914</v>
      </c>
      <c r="P1236" s="6">
        <v>8987.9305000000004</v>
      </c>
      <c r="Q1236" s="61">
        <v>0.13046988006295149</v>
      </c>
      <c r="R1236" s="6">
        <v>6060.7304999999997</v>
      </c>
      <c r="S1236" s="61">
        <v>8.7978292826015048E-2</v>
      </c>
    </row>
    <row r="1237" spans="1:19" x14ac:dyDescent="0.25">
      <c r="A1237">
        <v>2024</v>
      </c>
      <c r="B1237">
        <v>499295</v>
      </c>
      <c r="C1237" t="s">
        <v>48</v>
      </c>
      <c r="D1237" t="s">
        <v>432</v>
      </c>
      <c r="E1237" t="s">
        <v>493</v>
      </c>
      <c r="F1237" t="s">
        <v>432</v>
      </c>
      <c r="G1237" t="s">
        <v>4</v>
      </c>
      <c r="H1237" t="s">
        <v>10</v>
      </c>
      <c r="I1237" s="23">
        <v>148</v>
      </c>
      <c r="J1237" s="23">
        <v>825</v>
      </c>
      <c r="K1237" s="23">
        <v>4358</v>
      </c>
      <c r="L1237" s="1">
        <v>189814.573</v>
      </c>
      <c r="M1237" s="1">
        <v>1282.5308986486486</v>
      </c>
      <c r="N1237" s="62">
        <v>5.5743243243243246</v>
      </c>
      <c r="O1237" s="62">
        <v>5.2824242424242422</v>
      </c>
      <c r="P1237" s="6">
        <v>22050.323</v>
      </c>
      <c r="Q1237" s="61">
        <v>0.11616770330906047</v>
      </c>
      <c r="R1237" s="6">
        <v>16947.723000000002</v>
      </c>
      <c r="S1237" s="61">
        <v>8.9285678818770156E-2</v>
      </c>
    </row>
    <row r="1238" spans="1:19" x14ac:dyDescent="0.25">
      <c r="A1238">
        <v>2024</v>
      </c>
      <c r="B1238">
        <v>504704</v>
      </c>
      <c r="C1238" t="s">
        <v>138</v>
      </c>
      <c r="D1238" t="s">
        <v>435</v>
      </c>
      <c r="E1238" t="s">
        <v>505</v>
      </c>
      <c r="F1238" t="s">
        <v>435</v>
      </c>
      <c r="G1238" t="s">
        <v>15</v>
      </c>
      <c r="H1238" t="s">
        <v>5</v>
      </c>
      <c r="I1238" s="23">
        <v>92</v>
      </c>
      <c r="J1238" s="23">
        <v>275</v>
      </c>
      <c r="K1238" s="23">
        <v>1009</v>
      </c>
      <c r="L1238" s="1">
        <v>46847.7</v>
      </c>
      <c r="M1238" s="1">
        <v>509.21413043478259</v>
      </c>
      <c r="N1238" s="62">
        <v>2.9891304347826089</v>
      </c>
      <c r="O1238" s="62">
        <v>3.669090909090909</v>
      </c>
      <c r="P1238" s="6">
        <v>7807.95</v>
      </c>
      <c r="Q1238" s="61">
        <v>0.16666666666666669</v>
      </c>
      <c r="R1238" s="6">
        <v>4657.4399999999996</v>
      </c>
      <c r="S1238" s="61">
        <v>9.9416620239627551E-2</v>
      </c>
    </row>
    <row r="1239" spans="1:19" x14ac:dyDescent="0.25">
      <c r="A1239">
        <v>2024</v>
      </c>
      <c r="B1239">
        <v>504855</v>
      </c>
      <c r="C1239" t="s">
        <v>139</v>
      </c>
      <c r="D1239" t="s">
        <v>433</v>
      </c>
      <c r="E1239" t="s">
        <v>502</v>
      </c>
      <c r="F1239" t="s">
        <v>433</v>
      </c>
      <c r="G1239" t="s">
        <v>15</v>
      </c>
      <c r="H1239" t="s">
        <v>5</v>
      </c>
      <c r="I1239" s="23">
        <v>63</v>
      </c>
      <c r="J1239" s="23">
        <v>171</v>
      </c>
      <c r="K1239" s="23">
        <v>637</v>
      </c>
      <c r="L1239" s="1">
        <v>30306.241000000002</v>
      </c>
      <c r="M1239" s="1">
        <v>481.05144444444448</v>
      </c>
      <c r="N1239" s="62">
        <v>2.7142857142857144</v>
      </c>
      <c r="O1239" s="62">
        <v>3.7251461988304095</v>
      </c>
      <c r="P1239" s="6">
        <v>6857.241</v>
      </c>
      <c r="Q1239" s="61">
        <v>0.22626497954662209</v>
      </c>
      <c r="R1239" s="6">
        <v>4655.3410000000003</v>
      </c>
      <c r="S1239" s="61">
        <v>0.15360997756204736</v>
      </c>
    </row>
    <row r="1240" spans="1:19" x14ac:dyDescent="0.25">
      <c r="A1240">
        <v>2024</v>
      </c>
      <c r="B1240">
        <v>507312</v>
      </c>
      <c r="C1240" t="s">
        <v>322</v>
      </c>
      <c r="D1240" t="s">
        <v>435</v>
      </c>
      <c r="E1240" t="s">
        <v>525</v>
      </c>
      <c r="F1240" t="s">
        <v>435</v>
      </c>
      <c r="G1240" t="s">
        <v>15</v>
      </c>
      <c r="H1240" t="s">
        <v>16</v>
      </c>
      <c r="I1240" s="23">
        <v>38</v>
      </c>
      <c r="J1240" s="23">
        <v>82</v>
      </c>
      <c r="K1240" s="23">
        <v>172</v>
      </c>
      <c r="L1240" s="1">
        <v>10088.224</v>
      </c>
      <c r="M1240" s="1">
        <v>265.47957894736845</v>
      </c>
      <c r="N1240" s="62">
        <v>2.1578947368421053</v>
      </c>
      <c r="O1240" s="62">
        <v>2.0975609756097562</v>
      </c>
      <c r="P1240" s="6">
        <v>3141.4740000000002</v>
      </c>
      <c r="Q1240" s="61">
        <v>0.31140010372489746</v>
      </c>
      <c r="R1240" s="6">
        <v>1873.8440000000001</v>
      </c>
      <c r="S1240" s="61">
        <v>0.18574567733626851</v>
      </c>
    </row>
    <row r="1241" spans="1:19" x14ac:dyDescent="0.25">
      <c r="A1241">
        <v>2024</v>
      </c>
      <c r="B1241">
        <v>519375</v>
      </c>
      <c r="C1241" t="s">
        <v>321</v>
      </c>
      <c r="D1241" t="s">
        <v>432</v>
      </c>
      <c r="E1241" t="s">
        <v>498</v>
      </c>
      <c r="F1241" t="s">
        <v>432</v>
      </c>
      <c r="G1241" t="s">
        <v>15</v>
      </c>
      <c r="H1241" t="s">
        <v>16</v>
      </c>
      <c r="I1241" s="23">
        <v>40</v>
      </c>
      <c r="J1241" s="23">
        <v>74</v>
      </c>
      <c r="K1241" s="23">
        <v>182</v>
      </c>
      <c r="L1241" s="1">
        <v>8558.9732000000004</v>
      </c>
      <c r="M1241" s="1">
        <v>213.97433000000001</v>
      </c>
      <c r="N1241" s="62">
        <v>1.85</v>
      </c>
      <c r="O1241" s="62">
        <v>2.4594594594594597</v>
      </c>
      <c r="P1241" s="6">
        <v>1653.4731999999999</v>
      </c>
      <c r="Q1241" s="61">
        <v>0.19318593029360109</v>
      </c>
      <c r="R1241" s="6">
        <v>419.473199999999</v>
      </c>
      <c r="S1241" s="61">
        <v>4.9009757385383448E-2</v>
      </c>
    </row>
    <row r="1242" spans="1:19" x14ac:dyDescent="0.25">
      <c r="A1242">
        <v>2024</v>
      </c>
      <c r="B1242">
        <v>521200</v>
      </c>
      <c r="C1242" t="s">
        <v>377</v>
      </c>
      <c r="D1242" t="s">
        <v>432</v>
      </c>
      <c r="E1242" t="s">
        <v>498</v>
      </c>
      <c r="F1242" t="s">
        <v>432</v>
      </c>
      <c r="G1242" t="s">
        <v>15</v>
      </c>
      <c r="H1242" t="s">
        <v>16</v>
      </c>
      <c r="I1242" s="23">
        <v>42</v>
      </c>
      <c r="J1242" s="23">
        <v>82</v>
      </c>
      <c r="K1242" s="23">
        <v>262</v>
      </c>
      <c r="L1242" s="1">
        <v>12780.2736</v>
      </c>
      <c r="M1242" s="1">
        <v>304.29222857142861</v>
      </c>
      <c r="N1242" s="62">
        <v>1.9523809523809523</v>
      </c>
      <c r="O1242" s="62">
        <v>3.1951219512195124</v>
      </c>
      <c r="P1242" s="6">
        <v>3126.7736</v>
      </c>
      <c r="Q1242" s="61">
        <v>0.24465623333760239</v>
      </c>
      <c r="R1242" s="6">
        <v>1827.7336</v>
      </c>
      <c r="S1242" s="61">
        <v>0.14301208700258186</v>
      </c>
    </row>
    <row r="1243" spans="1:19" x14ac:dyDescent="0.25">
      <c r="A1243">
        <v>2024</v>
      </c>
      <c r="B1243">
        <v>522997</v>
      </c>
      <c r="C1243" t="s">
        <v>140</v>
      </c>
      <c r="D1243" t="s">
        <v>433</v>
      </c>
      <c r="E1243" t="s">
        <v>502</v>
      </c>
      <c r="F1243" t="s">
        <v>433</v>
      </c>
      <c r="G1243" t="s">
        <v>15</v>
      </c>
      <c r="H1243" t="s">
        <v>16</v>
      </c>
      <c r="I1243" s="23">
        <v>19</v>
      </c>
      <c r="J1243" s="23">
        <v>39</v>
      </c>
      <c r="K1243" s="23">
        <v>75</v>
      </c>
      <c r="L1243" s="1">
        <v>3785.4</v>
      </c>
      <c r="M1243" s="1">
        <v>199.23157894736843</v>
      </c>
      <c r="N1243" s="62">
        <v>2.0526315789473686</v>
      </c>
      <c r="O1243" s="62">
        <v>1.9230769230769231</v>
      </c>
      <c r="P1243" s="6">
        <v>630.9</v>
      </c>
      <c r="Q1243" s="61">
        <v>0.16666666666666666</v>
      </c>
      <c r="R1243" s="6">
        <v>-20</v>
      </c>
      <c r="S1243" s="61">
        <v>-5.2834574945844559E-3</v>
      </c>
    </row>
    <row r="1244" spans="1:19" x14ac:dyDescent="0.25">
      <c r="A1244">
        <v>2024</v>
      </c>
      <c r="B1244">
        <v>524048</v>
      </c>
      <c r="C1244" t="s">
        <v>464</v>
      </c>
      <c r="D1244" t="s">
        <v>431</v>
      </c>
      <c r="E1244" t="s">
        <v>516</v>
      </c>
      <c r="F1244" t="s">
        <v>431</v>
      </c>
      <c r="G1244" t="s">
        <v>4</v>
      </c>
      <c r="H1244" t="s">
        <v>5</v>
      </c>
      <c r="I1244" s="23">
        <v>167</v>
      </c>
      <c r="J1244" s="23">
        <v>320</v>
      </c>
      <c r="K1244" s="23">
        <v>1349</v>
      </c>
      <c r="L1244" s="1">
        <v>63700.2</v>
      </c>
      <c r="M1244" s="1">
        <v>381.43832335329341</v>
      </c>
      <c r="N1244" s="62">
        <v>1.9161676646706587</v>
      </c>
      <c r="O1244" s="62">
        <v>4.2156250000000002</v>
      </c>
      <c r="P1244" s="6">
        <v>10616.7</v>
      </c>
      <c r="Q1244" s="61">
        <v>0.16666666666666669</v>
      </c>
      <c r="R1244" s="6">
        <v>5289.1</v>
      </c>
      <c r="S1244" s="61">
        <v>8.3031136479948267E-2</v>
      </c>
    </row>
    <row r="1245" spans="1:19" x14ac:dyDescent="0.25">
      <c r="A1245">
        <v>2024</v>
      </c>
      <c r="B1245">
        <v>524048</v>
      </c>
      <c r="C1245" t="s">
        <v>464</v>
      </c>
      <c r="D1245" t="s">
        <v>430</v>
      </c>
      <c r="E1245" t="s">
        <v>512</v>
      </c>
      <c r="F1245" t="s">
        <v>431</v>
      </c>
      <c r="G1245" t="s">
        <v>4</v>
      </c>
      <c r="H1245" t="s">
        <v>5</v>
      </c>
      <c r="I1245" s="23">
        <v>41</v>
      </c>
      <c r="J1245" s="23">
        <v>106</v>
      </c>
      <c r="K1245" s="23">
        <v>361</v>
      </c>
      <c r="L1245" s="1">
        <v>16447.5</v>
      </c>
      <c r="M1245" s="1">
        <v>401.15853658536588</v>
      </c>
      <c r="N1245" s="62">
        <v>2.5853658536585367</v>
      </c>
      <c r="O1245" s="62">
        <v>3.4056603773584904</v>
      </c>
      <c r="P1245" s="6">
        <v>2741.25</v>
      </c>
      <c r="Q1245" s="61">
        <v>0.16666666666666666</v>
      </c>
      <c r="R1245" s="6">
        <v>1355.3</v>
      </c>
      <c r="S1245" s="61">
        <v>8.2401580787353698E-2</v>
      </c>
    </row>
    <row r="1246" spans="1:19" x14ac:dyDescent="0.25">
      <c r="A1246">
        <v>2024</v>
      </c>
      <c r="B1246">
        <v>524048</v>
      </c>
      <c r="C1246" t="s">
        <v>464</v>
      </c>
      <c r="D1246" t="s">
        <v>433</v>
      </c>
      <c r="E1246" t="s">
        <v>530</v>
      </c>
      <c r="F1246" t="s">
        <v>431</v>
      </c>
      <c r="G1246" t="s">
        <v>4</v>
      </c>
      <c r="H1246" t="s">
        <v>5</v>
      </c>
      <c r="I1246" s="23">
        <v>126</v>
      </c>
      <c r="J1246" s="23">
        <v>251</v>
      </c>
      <c r="K1246" s="23">
        <v>1157</v>
      </c>
      <c r="L1246" s="1">
        <v>52246.8</v>
      </c>
      <c r="M1246" s="1">
        <v>414.6571428571429</v>
      </c>
      <c r="N1246" s="62">
        <v>1.9920634920634921</v>
      </c>
      <c r="O1246" s="62">
        <v>4.6095617529880482</v>
      </c>
      <c r="P1246" s="6">
        <v>8707.7999999999993</v>
      </c>
      <c r="Q1246" s="61">
        <v>0.16666666666666663</v>
      </c>
      <c r="R1246" s="6">
        <v>4402.45</v>
      </c>
      <c r="S1246" s="61">
        <v>8.4262576846811668E-2</v>
      </c>
    </row>
    <row r="1247" spans="1:19" x14ac:dyDescent="0.25">
      <c r="A1247">
        <v>2024</v>
      </c>
      <c r="B1247">
        <v>524048</v>
      </c>
      <c r="C1247" t="s">
        <v>464</v>
      </c>
      <c r="D1247" t="s">
        <v>435</v>
      </c>
      <c r="E1247" t="s">
        <v>529</v>
      </c>
      <c r="F1247" t="s">
        <v>431</v>
      </c>
      <c r="G1247" t="s">
        <v>4</v>
      </c>
      <c r="H1247" t="s">
        <v>16</v>
      </c>
      <c r="I1247" s="23">
        <v>15</v>
      </c>
      <c r="J1247" s="23">
        <v>37</v>
      </c>
      <c r="K1247" s="23">
        <v>65</v>
      </c>
      <c r="L1247" s="1">
        <v>2946.6</v>
      </c>
      <c r="M1247" s="1">
        <v>196.44</v>
      </c>
      <c r="N1247" s="62">
        <v>2.4666666666666668</v>
      </c>
      <c r="O1247" s="62">
        <v>1.7567567567567568</v>
      </c>
      <c r="P1247" s="6">
        <v>491.1</v>
      </c>
      <c r="Q1247" s="61">
        <v>0.16666666666666669</v>
      </c>
      <c r="R1247" s="6">
        <v>-14.5999999999999</v>
      </c>
      <c r="S1247" s="61">
        <v>-4.9548632321997901E-3</v>
      </c>
    </row>
    <row r="1248" spans="1:19" x14ac:dyDescent="0.25">
      <c r="A1248">
        <v>2024</v>
      </c>
      <c r="B1248">
        <v>524048</v>
      </c>
      <c r="C1248" t="s">
        <v>586</v>
      </c>
      <c r="D1248" t="s">
        <v>430</v>
      </c>
      <c r="E1248" t="s">
        <v>512</v>
      </c>
      <c r="F1248" t="s">
        <v>431</v>
      </c>
      <c r="G1248" t="s">
        <v>4</v>
      </c>
      <c r="H1248" t="s">
        <v>5</v>
      </c>
      <c r="I1248" s="23">
        <v>41</v>
      </c>
      <c r="J1248" s="23">
        <v>106</v>
      </c>
      <c r="K1248" s="23">
        <v>361</v>
      </c>
      <c r="L1248" s="1">
        <v>16447.5</v>
      </c>
      <c r="M1248" s="1">
        <v>401.15853658536588</v>
      </c>
      <c r="N1248" s="62">
        <v>2.5853658536585367</v>
      </c>
      <c r="O1248" s="62">
        <v>3.4056603773584904</v>
      </c>
      <c r="P1248" s="6">
        <v>2741.25</v>
      </c>
      <c r="Q1248" s="61">
        <v>0.16666666666666666</v>
      </c>
      <c r="R1248" s="6">
        <v>1355.3</v>
      </c>
      <c r="S1248" s="61">
        <v>8.2401580787353698E-2</v>
      </c>
    </row>
    <row r="1249" spans="1:19" x14ac:dyDescent="0.25">
      <c r="A1249">
        <v>2024</v>
      </c>
      <c r="B1249">
        <v>524048</v>
      </c>
      <c r="C1249" t="s">
        <v>586</v>
      </c>
      <c r="D1249" t="s">
        <v>433</v>
      </c>
      <c r="E1249" t="s">
        <v>519</v>
      </c>
      <c r="F1249" t="s">
        <v>433</v>
      </c>
      <c r="G1249" t="s">
        <v>4</v>
      </c>
      <c r="H1249" t="s">
        <v>5</v>
      </c>
      <c r="I1249" s="23">
        <v>126</v>
      </c>
      <c r="J1249" s="23">
        <v>251</v>
      </c>
      <c r="K1249" s="23">
        <v>1157</v>
      </c>
      <c r="L1249" s="1">
        <v>52246.8</v>
      </c>
      <c r="M1249" s="1">
        <v>414.6571428571429</v>
      </c>
      <c r="N1249" s="62">
        <v>1.9920634920634921</v>
      </c>
      <c r="O1249" s="62">
        <v>4.6095617529880482</v>
      </c>
      <c r="P1249" s="6">
        <v>8707.7999999999993</v>
      </c>
      <c r="Q1249" s="61">
        <v>0.16666666666666663</v>
      </c>
      <c r="R1249" s="6">
        <v>4402.45</v>
      </c>
      <c r="S1249" s="61">
        <v>8.4262576846811668E-2</v>
      </c>
    </row>
    <row r="1250" spans="1:19" x14ac:dyDescent="0.25">
      <c r="A1250">
        <v>2024</v>
      </c>
      <c r="B1250">
        <v>524048</v>
      </c>
      <c r="C1250" t="s">
        <v>586</v>
      </c>
      <c r="D1250" t="s">
        <v>435</v>
      </c>
      <c r="E1250" t="s">
        <v>525</v>
      </c>
      <c r="F1250" t="s">
        <v>431</v>
      </c>
      <c r="G1250" t="s">
        <v>4</v>
      </c>
      <c r="H1250" t="s">
        <v>16</v>
      </c>
      <c r="I1250" s="23">
        <v>15</v>
      </c>
      <c r="J1250" s="23">
        <v>37</v>
      </c>
      <c r="K1250" s="23">
        <v>65</v>
      </c>
      <c r="L1250" s="1">
        <v>2946.6</v>
      </c>
      <c r="M1250" s="1">
        <v>196.44</v>
      </c>
      <c r="N1250" s="62">
        <v>2.4666666666666668</v>
      </c>
      <c r="O1250" s="62">
        <v>1.7567567567567568</v>
      </c>
      <c r="P1250" s="6">
        <v>491.1</v>
      </c>
      <c r="Q1250" s="61">
        <v>0.16666666666666669</v>
      </c>
      <c r="R1250" s="6">
        <v>-14.5999999999999</v>
      </c>
      <c r="S1250" s="61">
        <v>-4.9548632321997901E-3</v>
      </c>
    </row>
    <row r="1251" spans="1:19" x14ac:dyDescent="0.25">
      <c r="A1251">
        <v>2024</v>
      </c>
      <c r="B1251">
        <v>529212</v>
      </c>
      <c r="C1251" t="s">
        <v>141</v>
      </c>
      <c r="D1251" t="s">
        <v>434</v>
      </c>
      <c r="E1251" t="s">
        <v>508</v>
      </c>
      <c r="F1251" t="s">
        <v>434</v>
      </c>
      <c r="G1251" t="s">
        <v>4</v>
      </c>
      <c r="H1251" t="s">
        <v>5</v>
      </c>
      <c r="I1251" s="23">
        <v>124</v>
      </c>
      <c r="J1251" s="23">
        <v>246</v>
      </c>
      <c r="K1251" s="23">
        <v>696</v>
      </c>
      <c r="L1251" s="1">
        <v>31130.349600000001</v>
      </c>
      <c r="M1251" s="1">
        <v>251.05120645161293</v>
      </c>
      <c r="N1251" s="62">
        <v>1.9838709677419355</v>
      </c>
      <c r="O1251" s="62">
        <v>2.8292682926829267</v>
      </c>
      <c r="P1251" s="6">
        <v>8355.5995999999996</v>
      </c>
      <c r="Q1251" s="61">
        <v>0.26840686684739318</v>
      </c>
      <c r="R1251" s="6">
        <v>4242.7096000000001</v>
      </c>
      <c r="S1251" s="61">
        <v>0.13628853046995656</v>
      </c>
    </row>
    <row r="1252" spans="1:19" x14ac:dyDescent="0.25">
      <c r="A1252">
        <v>2024</v>
      </c>
      <c r="B1252">
        <v>531401</v>
      </c>
      <c r="C1252" t="s">
        <v>323</v>
      </c>
      <c r="D1252" t="s">
        <v>430</v>
      </c>
      <c r="E1252" t="s">
        <v>514</v>
      </c>
      <c r="F1252" t="s">
        <v>430</v>
      </c>
      <c r="G1252" t="s">
        <v>15</v>
      </c>
      <c r="H1252" t="s">
        <v>5</v>
      </c>
      <c r="I1252" s="23">
        <v>67</v>
      </c>
      <c r="J1252" s="23">
        <v>101</v>
      </c>
      <c r="K1252" s="23">
        <v>409</v>
      </c>
      <c r="L1252" s="1">
        <v>17907.055199999999</v>
      </c>
      <c r="M1252" s="1">
        <v>267.26948059701493</v>
      </c>
      <c r="N1252" s="62">
        <v>1.5074626865671641</v>
      </c>
      <c r="O1252" s="62">
        <v>4.0495049504950495</v>
      </c>
      <c r="P1252" s="6">
        <v>2709.8051999999998</v>
      </c>
      <c r="Q1252" s="61">
        <v>0.15132612089116695</v>
      </c>
      <c r="R1252" s="6">
        <v>521.70519999999897</v>
      </c>
      <c r="S1252" s="61">
        <v>2.9134058848492243E-2</v>
      </c>
    </row>
    <row r="1253" spans="1:19" x14ac:dyDescent="0.25">
      <c r="A1253">
        <v>2024</v>
      </c>
      <c r="B1253">
        <v>537905</v>
      </c>
      <c r="C1253" t="s">
        <v>116</v>
      </c>
      <c r="D1253" t="s">
        <v>431</v>
      </c>
      <c r="E1253" t="s">
        <v>535</v>
      </c>
      <c r="F1253" t="s">
        <v>432</v>
      </c>
      <c r="G1253" t="s">
        <v>4</v>
      </c>
      <c r="H1253" t="s">
        <v>5</v>
      </c>
      <c r="I1253" s="23">
        <v>154</v>
      </c>
      <c r="J1253" s="23">
        <v>500</v>
      </c>
      <c r="K1253" s="23">
        <v>1817</v>
      </c>
      <c r="L1253" s="1">
        <v>71527.59</v>
      </c>
      <c r="M1253" s="1">
        <v>464.46487012987012</v>
      </c>
      <c r="N1253" s="62">
        <v>3.2467532467532467</v>
      </c>
      <c r="O1253" s="62">
        <v>3.6339999999999999</v>
      </c>
      <c r="P1253" s="6">
        <v>5298.3400000000101</v>
      </c>
      <c r="Q1253" s="61">
        <v>7.4074074074074223E-2</v>
      </c>
      <c r="R1253" s="6">
        <v>187.460000000007</v>
      </c>
      <c r="S1253" s="61">
        <v>2.6208068802542769E-3</v>
      </c>
    </row>
    <row r="1254" spans="1:19" x14ac:dyDescent="0.25">
      <c r="A1254">
        <v>2024</v>
      </c>
      <c r="B1254">
        <v>537905</v>
      </c>
      <c r="C1254" t="s">
        <v>116</v>
      </c>
      <c r="D1254" t="s">
        <v>430</v>
      </c>
      <c r="E1254" t="s">
        <v>492</v>
      </c>
      <c r="F1254" t="s">
        <v>432</v>
      </c>
      <c r="G1254" t="s">
        <v>4</v>
      </c>
      <c r="H1254" t="s">
        <v>7</v>
      </c>
      <c r="I1254" s="23">
        <v>179</v>
      </c>
      <c r="J1254" s="23">
        <v>516</v>
      </c>
      <c r="K1254" s="23">
        <v>2357</v>
      </c>
      <c r="L1254" s="1">
        <v>92348.64</v>
      </c>
      <c r="M1254" s="1">
        <v>515.91418994413402</v>
      </c>
      <c r="N1254" s="62">
        <v>2.8826815642458099</v>
      </c>
      <c r="O1254" s="62">
        <v>4.5678294573643408</v>
      </c>
      <c r="P1254" s="6">
        <v>6840.6400000000103</v>
      </c>
      <c r="Q1254" s="61">
        <v>7.4074074074074181E-2</v>
      </c>
      <c r="R1254" s="6">
        <v>727.89000000000999</v>
      </c>
      <c r="S1254" s="61">
        <v>7.8819785543134142E-3</v>
      </c>
    </row>
    <row r="1255" spans="1:19" x14ac:dyDescent="0.25">
      <c r="A1255">
        <v>2024</v>
      </c>
      <c r="B1255">
        <v>537905</v>
      </c>
      <c r="C1255" t="s">
        <v>116</v>
      </c>
      <c r="D1255" t="s">
        <v>432</v>
      </c>
      <c r="E1255" t="s">
        <v>496</v>
      </c>
      <c r="F1255" t="s">
        <v>432</v>
      </c>
      <c r="G1255" t="s">
        <v>4</v>
      </c>
      <c r="H1255" t="s">
        <v>10</v>
      </c>
      <c r="I1255" s="23">
        <v>251</v>
      </c>
      <c r="J1255" s="23">
        <v>1024</v>
      </c>
      <c r="K1255" s="23">
        <v>5295</v>
      </c>
      <c r="L1255" s="1">
        <v>200028.96</v>
      </c>
      <c r="M1255" s="1">
        <v>796.92812749003986</v>
      </c>
      <c r="N1255" s="62">
        <v>4.0796812749003983</v>
      </c>
      <c r="O1255" s="62">
        <v>5.1708984375</v>
      </c>
      <c r="P1255" s="6">
        <v>14816.96</v>
      </c>
      <c r="Q1255" s="61">
        <v>7.407407407407407E-2</v>
      </c>
      <c r="R1255" s="6">
        <v>6529.8000000000202</v>
      </c>
      <c r="S1255" s="61">
        <v>3.2644273109253885E-2</v>
      </c>
    </row>
    <row r="1256" spans="1:19" x14ac:dyDescent="0.25">
      <c r="A1256">
        <v>2024</v>
      </c>
      <c r="B1256">
        <v>539714</v>
      </c>
      <c r="C1256" t="s">
        <v>143</v>
      </c>
      <c r="D1256" t="s">
        <v>431</v>
      </c>
      <c r="E1256" t="s">
        <v>524</v>
      </c>
      <c r="F1256" t="s">
        <v>431</v>
      </c>
      <c r="G1256" t="s">
        <v>15</v>
      </c>
      <c r="H1256" t="s">
        <v>16</v>
      </c>
      <c r="I1256" s="23">
        <v>28</v>
      </c>
      <c r="J1256" s="23">
        <v>37</v>
      </c>
      <c r="K1256" s="23">
        <v>111</v>
      </c>
      <c r="L1256" s="1">
        <v>5654.3119999999999</v>
      </c>
      <c r="M1256" s="1">
        <v>201.93971428571427</v>
      </c>
      <c r="N1256" s="62">
        <v>1.3214285714285714</v>
      </c>
      <c r="O1256" s="62">
        <v>3</v>
      </c>
      <c r="P1256" s="6">
        <v>1850.3119999999999</v>
      </c>
      <c r="Q1256" s="61">
        <v>0.32723910530582678</v>
      </c>
      <c r="R1256" s="6">
        <v>973.31200000000001</v>
      </c>
      <c r="S1256" s="61">
        <v>0.17213623867943617</v>
      </c>
    </row>
    <row r="1257" spans="1:19" x14ac:dyDescent="0.25">
      <c r="A1257">
        <v>2024</v>
      </c>
      <c r="B1257">
        <v>545957</v>
      </c>
      <c r="C1257" t="s">
        <v>142</v>
      </c>
      <c r="D1257" t="s">
        <v>431</v>
      </c>
      <c r="E1257" t="s">
        <v>509</v>
      </c>
      <c r="F1257" t="s">
        <v>431</v>
      </c>
      <c r="G1257" t="s">
        <v>15</v>
      </c>
      <c r="H1257" t="s">
        <v>7</v>
      </c>
      <c r="I1257" s="23">
        <v>194</v>
      </c>
      <c r="J1257" s="23">
        <v>388</v>
      </c>
      <c r="K1257" s="23">
        <v>3524</v>
      </c>
      <c r="L1257" s="1">
        <v>139705.5</v>
      </c>
      <c r="M1257" s="1">
        <v>720.13144329896909</v>
      </c>
      <c r="N1257" s="62">
        <v>2</v>
      </c>
      <c r="O1257" s="62">
        <v>9.0824742268041234</v>
      </c>
      <c r="P1257" s="6">
        <v>12700.5</v>
      </c>
      <c r="Q1257" s="61">
        <v>9.0909090909090912E-2</v>
      </c>
      <c r="R1257" s="6">
        <v>6494.4200000000101</v>
      </c>
      <c r="S1257" s="61">
        <v>4.6486501963058077E-2</v>
      </c>
    </row>
    <row r="1258" spans="1:19" x14ac:dyDescent="0.25">
      <c r="A1258">
        <v>2024</v>
      </c>
      <c r="B1258">
        <v>547050</v>
      </c>
      <c r="C1258" t="s">
        <v>144</v>
      </c>
      <c r="D1258" t="s">
        <v>430</v>
      </c>
      <c r="E1258" t="s">
        <v>520</v>
      </c>
      <c r="F1258" t="s">
        <v>435</v>
      </c>
      <c r="G1258" t="s">
        <v>4</v>
      </c>
      <c r="H1258" t="s">
        <v>5</v>
      </c>
      <c r="I1258" s="23">
        <v>65</v>
      </c>
      <c r="J1258" s="23">
        <v>248</v>
      </c>
      <c r="K1258" s="23">
        <v>909</v>
      </c>
      <c r="L1258" s="1">
        <v>34965.9</v>
      </c>
      <c r="M1258" s="1">
        <v>537.93692307692311</v>
      </c>
      <c r="N1258" s="62">
        <v>3.8153846153846156</v>
      </c>
      <c r="O1258" s="62">
        <v>3.6653225806451615</v>
      </c>
      <c r="P1258" s="6">
        <v>5827.65</v>
      </c>
      <c r="Q1258" s="61">
        <v>0.16666666666666666</v>
      </c>
      <c r="R1258" s="6">
        <v>3539.85</v>
      </c>
      <c r="S1258" s="61">
        <v>0.1012372053915386</v>
      </c>
    </row>
    <row r="1259" spans="1:19" x14ac:dyDescent="0.25">
      <c r="A1259">
        <v>2024</v>
      </c>
      <c r="B1259">
        <v>547050</v>
      </c>
      <c r="C1259" t="s">
        <v>144</v>
      </c>
      <c r="D1259" t="s">
        <v>435</v>
      </c>
      <c r="E1259" t="s">
        <v>521</v>
      </c>
      <c r="F1259" t="s">
        <v>435</v>
      </c>
      <c r="G1259" t="s">
        <v>4</v>
      </c>
      <c r="H1259" t="s">
        <v>16</v>
      </c>
      <c r="I1259" s="23">
        <v>64</v>
      </c>
      <c r="J1259" s="23">
        <v>100</v>
      </c>
      <c r="K1259" s="23">
        <v>314</v>
      </c>
      <c r="L1259" s="1">
        <v>12844.2</v>
      </c>
      <c r="M1259" s="1">
        <v>200.69062500000001</v>
      </c>
      <c r="N1259" s="62">
        <v>1.5625</v>
      </c>
      <c r="O1259" s="62">
        <v>3.14</v>
      </c>
      <c r="P1259" s="6">
        <v>2140.6999999999998</v>
      </c>
      <c r="Q1259" s="61">
        <v>0.16666666666666663</v>
      </c>
      <c r="R1259" s="6">
        <v>46.699999999999697</v>
      </c>
      <c r="S1259" s="61">
        <v>3.6358823437816052E-3</v>
      </c>
    </row>
    <row r="1260" spans="1:19" x14ac:dyDescent="0.25">
      <c r="A1260">
        <v>2024</v>
      </c>
      <c r="B1260">
        <v>548541</v>
      </c>
      <c r="C1260" t="s">
        <v>180</v>
      </c>
      <c r="D1260" t="s">
        <v>430</v>
      </c>
      <c r="E1260" t="s">
        <v>506</v>
      </c>
      <c r="F1260" t="s">
        <v>435</v>
      </c>
      <c r="G1260" t="s">
        <v>4</v>
      </c>
      <c r="H1260" t="s">
        <v>7</v>
      </c>
      <c r="I1260" s="23">
        <v>131</v>
      </c>
      <c r="J1260" s="23">
        <v>507</v>
      </c>
      <c r="K1260" s="23">
        <v>3134</v>
      </c>
      <c r="L1260" s="1">
        <v>132079.7824</v>
      </c>
      <c r="M1260" s="1">
        <v>1008.242613740458</v>
      </c>
      <c r="N1260" s="62">
        <v>3.8702290076335877</v>
      </c>
      <c r="O1260" s="62">
        <v>6.1814595660749507</v>
      </c>
      <c r="P1260" s="6">
        <v>15832.0324</v>
      </c>
      <c r="Q1260" s="61">
        <v>0.11986719021124008</v>
      </c>
      <c r="R1260" s="6">
        <v>11216.082399999999</v>
      </c>
      <c r="S1260" s="61">
        <v>8.4918995142136147E-2</v>
      </c>
    </row>
    <row r="1261" spans="1:19" x14ac:dyDescent="0.25">
      <c r="A1261">
        <v>2024</v>
      </c>
      <c r="B1261">
        <v>548541</v>
      </c>
      <c r="C1261" t="s">
        <v>180</v>
      </c>
      <c r="D1261" t="s">
        <v>435</v>
      </c>
      <c r="E1261" t="s">
        <v>505</v>
      </c>
      <c r="F1261" t="s">
        <v>435</v>
      </c>
      <c r="G1261" t="s">
        <v>4</v>
      </c>
      <c r="H1261" t="s">
        <v>5</v>
      </c>
      <c r="I1261" s="23">
        <v>53</v>
      </c>
      <c r="J1261" s="23">
        <v>127</v>
      </c>
      <c r="K1261" s="23">
        <v>704</v>
      </c>
      <c r="L1261" s="1">
        <v>28460.774399999998</v>
      </c>
      <c r="M1261" s="1">
        <v>536.99574339622643</v>
      </c>
      <c r="N1261" s="62">
        <v>2.3962264150943398</v>
      </c>
      <c r="O1261" s="62">
        <v>5.5433070866141732</v>
      </c>
      <c r="P1261" s="6">
        <v>2537.5243999999998</v>
      </c>
      <c r="Q1261" s="61">
        <v>8.9158656202973877E-2</v>
      </c>
      <c r="R1261" s="6">
        <v>754.82439999999997</v>
      </c>
      <c r="S1261" s="61">
        <v>2.6521569279576596E-2</v>
      </c>
    </row>
    <row r="1262" spans="1:19" x14ac:dyDescent="0.25">
      <c r="A1262">
        <v>2024</v>
      </c>
      <c r="B1262">
        <v>550437</v>
      </c>
      <c r="C1262" t="s">
        <v>444</v>
      </c>
      <c r="D1262" t="s">
        <v>433</v>
      </c>
      <c r="E1262" t="s">
        <v>502</v>
      </c>
      <c r="F1262" t="s">
        <v>433</v>
      </c>
      <c r="G1262" t="s">
        <v>15</v>
      </c>
      <c r="H1262" t="s">
        <v>5</v>
      </c>
      <c r="I1262" s="23">
        <v>37</v>
      </c>
      <c r="J1262" s="23">
        <v>164</v>
      </c>
      <c r="K1262" s="23">
        <v>697</v>
      </c>
      <c r="L1262" s="1">
        <v>33963.0622</v>
      </c>
      <c r="M1262" s="1">
        <v>917.92060000000004</v>
      </c>
      <c r="N1262" s="62">
        <v>4.4324324324324325</v>
      </c>
      <c r="O1262" s="62">
        <v>4.25</v>
      </c>
      <c r="P1262" s="6">
        <v>8541.0622000000003</v>
      </c>
      <c r="Q1262" s="61">
        <v>0.25148092211779421</v>
      </c>
      <c r="R1262" s="6">
        <v>7179.9621999999999</v>
      </c>
      <c r="S1262" s="61">
        <v>0.21140503049221515</v>
      </c>
    </row>
    <row r="1263" spans="1:19" x14ac:dyDescent="0.25">
      <c r="A1263">
        <v>2024</v>
      </c>
      <c r="B1263">
        <v>551554</v>
      </c>
      <c r="C1263" t="s">
        <v>145</v>
      </c>
      <c r="D1263" t="s">
        <v>434</v>
      </c>
      <c r="E1263" t="s">
        <v>513</v>
      </c>
      <c r="F1263" t="s">
        <v>434</v>
      </c>
      <c r="G1263" t="s">
        <v>15</v>
      </c>
      <c r="H1263" t="s">
        <v>5</v>
      </c>
      <c r="I1263" s="23">
        <v>251</v>
      </c>
      <c r="J1263" s="23">
        <v>470</v>
      </c>
      <c r="K1263" s="23">
        <v>1536</v>
      </c>
      <c r="L1263" s="1">
        <v>56163.983999999997</v>
      </c>
      <c r="M1263" s="1">
        <v>223.76089243027886</v>
      </c>
      <c r="N1263" s="62">
        <v>1.8725099601593624</v>
      </c>
      <c r="O1263" s="62">
        <v>3.2680851063829786</v>
      </c>
      <c r="P1263" s="6">
        <v>2535.9839999999899</v>
      </c>
      <c r="Q1263" s="61">
        <v>4.5153207080181314E-2</v>
      </c>
      <c r="R1263" s="6">
        <v>-5758.5959999999995</v>
      </c>
      <c r="S1263" s="61">
        <v>-0.10253182893863085</v>
      </c>
    </row>
    <row r="1264" spans="1:19" x14ac:dyDescent="0.25">
      <c r="A1264">
        <v>2024</v>
      </c>
      <c r="B1264">
        <v>551613</v>
      </c>
      <c r="C1264" t="s">
        <v>146</v>
      </c>
      <c r="D1264" t="s">
        <v>432</v>
      </c>
      <c r="E1264" t="s">
        <v>510</v>
      </c>
      <c r="F1264" t="s">
        <v>432</v>
      </c>
      <c r="G1264" t="s">
        <v>15</v>
      </c>
      <c r="H1264" t="s">
        <v>5</v>
      </c>
      <c r="I1264" s="23">
        <v>86</v>
      </c>
      <c r="J1264" s="23">
        <v>333</v>
      </c>
      <c r="K1264" s="23">
        <v>1019</v>
      </c>
      <c r="L1264" s="1">
        <v>53125.476600000002</v>
      </c>
      <c r="M1264" s="1">
        <v>617.73810000000003</v>
      </c>
      <c r="N1264" s="62">
        <v>3.8720930232558142</v>
      </c>
      <c r="O1264" s="62">
        <v>3.06006006006006</v>
      </c>
      <c r="P1264" s="6">
        <v>17202.476600000002</v>
      </c>
      <c r="Q1264" s="61">
        <v>0.32380841925472725</v>
      </c>
      <c r="R1264" s="6">
        <v>14384.116599999999</v>
      </c>
      <c r="S1264" s="61">
        <v>0.27075741283796784</v>
      </c>
    </row>
    <row r="1265" spans="1:19" x14ac:dyDescent="0.25">
      <c r="A1265">
        <v>2024</v>
      </c>
      <c r="B1265">
        <v>551787</v>
      </c>
      <c r="C1265" t="s">
        <v>147</v>
      </c>
      <c r="D1265" t="s">
        <v>432</v>
      </c>
      <c r="E1265" t="s">
        <v>500</v>
      </c>
      <c r="F1265" t="s">
        <v>432</v>
      </c>
      <c r="G1265" t="s">
        <v>15</v>
      </c>
      <c r="H1265" t="s">
        <v>5</v>
      </c>
      <c r="I1265" s="23">
        <v>49</v>
      </c>
      <c r="J1265" s="23">
        <v>117</v>
      </c>
      <c r="K1265" s="23">
        <v>356</v>
      </c>
      <c r="L1265" s="1">
        <v>17199.552</v>
      </c>
      <c r="M1265" s="1">
        <v>351.01126530612243</v>
      </c>
      <c r="N1265" s="62">
        <v>2.3877551020408165</v>
      </c>
      <c r="O1265" s="62">
        <v>3.0427350427350426</v>
      </c>
      <c r="P1265" s="6">
        <v>5709.8019999999997</v>
      </c>
      <c r="Q1265" s="61">
        <v>0.33197387931964739</v>
      </c>
      <c r="R1265" s="6">
        <v>4171.8019999999997</v>
      </c>
      <c r="S1265" s="61">
        <v>0.24255294556509377</v>
      </c>
    </row>
    <row r="1266" spans="1:19" x14ac:dyDescent="0.25">
      <c r="A1266">
        <v>2024</v>
      </c>
      <c r="B1266">
        <v>552357</v>
      </c>
      <c r="C1266" t="s">
        <v>325</v>
      </c>
      <c r="D1266" t="s">
        <v>431</v>
      </c>
      <c r="E1266" t="s">
        <v>524</v>
      </c>
      <c r="F1266" t="s">
        <v>431</v>
      </c>
      <c r="G1266" t="s">
        <v>15</v>
      </c>
      <c r="H1266" t="s">
        <v>16</v>
      </c>
      <c r="I1266" s="23">
        <v>14</v>
      </c>
      <c r="J1266" s="23">
        <v>23</v>
      </c>
      <c r="K1266" s="23">
        <v>59</v>
      </c>
      <c r="L1266" s="1">
        <v>2692.328</v>
      </c>
      <c r="M1266" s="1">
        <v>192.30914285714286</v>
      </c>
      <c r="N1266" s="62">
        <v>1.6428571428571428</v>
      </c>
      <c r="O1266" s="62">
        <v>2.5652173913043477</v>
      </c>
      <c r="P1266" s="6">
        <v>927.57799999999997</v>
      </c>
      <c r="Q1266" s="61">
        <v>0.34452637271536007</v>
      </c>
      <c r="R1266" s="6">
        <v>484.57799999999997</v>
      </c>
      <c r="S1266" s="61">
        <v>0.1799847566864067</v>
      </c>
    </row>
    <row r="1267" spans="1:19" x14ac:dyDescent="0.25">
      <c r="A1267">
        <v>2024</v>
      </c>
      <c r="B1267">
        <v>552957</v>
      </c>
      <c r="C1267" t="s">
        <v>148</v>
      </c>
      <c r="D1267" t="s">
        <v>435</v>
      </c>
      <c r="E1267" t="s">
        <v>505</v>
      </c>
      <c r="F1267" t="s">
        <v>435</v>
      </c>
      <c r="G1267" t="s">
        <v>15</v>
      </c>
      <c r="H1267" t="s">
        <v>5</v>
      </c>
      <c r="I1267" s="23">
        <v>69</v>
      </c>
      <c r="J1267" s="23">
        <v>277</v>
      </c>
      <c r="K1267" s="23">
        <v>1363</v>
      </c>
      <c r="L1267" s="1">
        <v>63997.2</v>
      </c>
      <c r="M1267" s="1">
        <v>927.49565217391296</v>
      </c>
      <c r="N1267" s="62">
        <v>4.0144927536231885</v>
      </c>
      <c r="O1267" s="62">
        <v>4.9205776173285196</v>
      </c>
      <c r="P1267" s="6">
        <v>10666.2</v>
      </c>
      <c r="Q1267" s="61">
        <v>0.16666666666666669</v>
      </c>
      <c r="R1267" s="6">
        <v>8226.49</v>
      </c>
      <c r="S1267" s="61">
        <v>0.12854453007319069</v>
      </c>
    </row>
    <row r="1268" spans="1:19" x14ac:dyDescent="0.25">
      <c r="A1268">
        <v>2024</v>
      </c>
      <c r="B1268">
        <v>553426</v>
      </c>
      <c r="C1268" t="s">
        <v>149</v>
      </c>
      <c r="D1268" t="s">
        <v>435</v>
      </c>
      <c r="E1268" t="s">
        <v>525</v>
      </c>
      <c r="F1268" t="s">
        <v>435</v>
      </c>
      <c r="G1268" t="s">
        <v>15</v>
      </c>
      <c r="H1268" t="s">
        <v>16</v>
      </c>
      <c r="I1268" s="23">
        <v>5</v>
      </c>
      <c r="J1268" s="23">
        <v>9</v>
      </c>
      <c r="K1268" s="23">
        <v>14</v>
      </c>
      <c r="L1268" s="1">
        <v>874.28800000000001</v>
      </c>
      <c r="M1268" s="1">
        <v>174.85759999999999</v>
      </c>
      <c r="N1268" s="62">
        <v>1.8</v>
      </c>
      <c r="O1268" s="62">
        <v>1.5555555555555556</v>
      </c>
      <c r="P1268" s="6">
        <v>278.28800000000001</v>
      </c>
      <c r="Q1268" s="61">
        <v>0.31830243581062534</v>
      </c>
      <c r="R1268" s="6">
        <v>113.38800000000001</v>
      </c>
      <c r="S1268" s="61">
        <v>0.12969181779916916</v>
      </c>
    </row>
    <row r="1269" spans="1:19" x14ac:dyDescent="0.25">
      <c r="A1269">
        <v>2024</v>
      </c>
      <c r="B1269">
        <v>553736</v>
      </c>
      <c r="C1269" t="s">
        <v>469</v>
      </c>
      <c r="D1269" t="s">
        <v>433</v>
      </c>
      <c r="E1269" t="s">
        <v>530</v>
      </c>
      <c r="F1269" t="s">
        <v>433</v>
      </c>
      <c r="G1269" t="s">
        <v>15</v>
      </c>
      <c r="H1269" t="s">
        <v>16</v>
      </c>
      <c r="I1269" s="23">
        <v>19</v>
      </c>
      <c r="J1269" s="23">
        <v>77</v>
      </c>
      <c r="K1269" s="23">
        <v>241</v>
      </c>
      <c r="L1269" s="1">
        <v>12297.272000000001</v>
      </c>
      <c r="M1269" s="1">
        <v>647.22484210526318</v>
      </c>
      <c r="N1269" s="62">
        <v>4.0526315789473681</v>
      </c>
      <c r="O1269" s="62">
        <v>3.1298701298701297</v>
      </c>
      <c r="P1269" s="6">
        <v>4024.7719999999999</v>
      </c>
      <c r="Q1269" s="61">
        <v>0.3272898249302772</v>
      </c>
      <c r="R1269" s="6">
        <v>3334.8220000000001</v>
      </c>
      <c r="S1269" s="61">
        <v>0.27118388533652016</v>
      </c>
    </row>
    <row r="1270" spans="1:19" x14ac:dyDescent="0.25">
      <c r="A1270">
        <v>2024</v>
      </c>
      <c r="B1270">
        <v>554730</v>
      </c>
      <c r="C1270" t="s">
        <v>151</v>
      </c>
      <c r="D1270" t="s">
        <v>434</v>
      </c>
      <c r="E1270" t="s">
        <v>508</v>
      </c>
      <c r="F1270" t="s">
        <v>434</v>
      </c>
      <c r="G1270" t="s">
        <v>15</v>
      </c>
      <c r="H1270" t="s">
        <v>5</v>
      </c>
      <c r="I1270" s="23">
        <v>92</v>
      </c>
      <c r="J1270" s="23">
        <v>314</v>
      </c>
      <c r="K1270" s="23">
        <v>1498</v>
      </c>
      <c r="L1270" s="1">
        <v>70344.734400000001</v>
      </c>
      <c r="M1270" s="1">
        <v>764.61667826086955</v>
      </c>
      <c r="N1270" s="62">
        <v>3.4130434782608696</v>
      </c>
      <c r="O1270" s="62">
        <v>4.7707006369426752</v>
      </c>
      <c r="P1270" s="6">
        <v>17461.734400000001</v>
      </c>
      <c r="Q1270" s="61">
        <v>0.24823086687210522</v>
      </c>
      <c r="R1270" s="6">
        <v>14266.6144</v>
      </c>
      <c r="S1270" s="61">
        <v>0.20280998317338164</v>
      </c>
    </row>
    <row r="1271" spans="1:19" x14ac:dyDescent="0.25">
      <c r="A1271">
        <v>2024</v>
      </c>
      <c r="B1271">
        <v>558463</v>
      </c>
      <c r="C1271" t="s">
        <v>150</v>
      </c>
      <c r="D1271" t="s">
        <v>434</v>
      </c>
      <c r="E1271" t="s">
        <v>523</v>
      </c>
      <c r="F1271" t="s">
        <v>434</v>
      </c>
      <c r="G1271" t="s">
        <v>15</v>
      </c>
      <c r="H1271" t="s">
        <v>5</v>
      </c>
      <c r="I1271" s="23">
        <v>36</v>
      </c>
      <c r="J1271" s="23">
        <v>77</v>
      </c>
      <c r="K1271" s="23">
        <v>331</v>
      </c>
      <c r="L1271" s="1">
        <v>18856.552</v>
      </c>
      <c r="M1271" s="1">
        <v>523.7931111111111</v>
      </c>
      <c r="N1271" s="62">
        <v>2.1388888888888888</v>
      </c>
      <c r="O1271" s="62">
        <v>4.2987012987012987</v>
      </c>
      <c r="P1271" s="6">
        <v>5690.8019999999997</v>
      </c>
      <c r="Q1271" s="61">
        <v>0.30179441077032532</v>
      </c>
      <c r="R1271" s="6">
        <v>4490.6719999999996</v>
      </c>
      <c r="S1271" s="61">
        <v>0.23814915897667821</v>
      </c>
    </row>
    <row r="1272" spans="1:19" x14ac:dyDescent="0.25">
      <c r="A1272">
        <v>2024</v>
      </c>
      <c r="B1272">
        <v>560409</v>
      </c>
      <c r="C1272" t="s">
        <v>152</v>
      </c>
      <c r="D1272" t="s">
        <v>430</v>
      </c>
      <c r="E1272" t="s">
        <v>520</v>
      </c>
      <c r="F1272" t="s">
        <v>430</v>
      </c>
      <c r="G1272" t="s">
        <v>15</v>
      </c>
      <c r="H1272" t="s">
        <v>16</v>
      </c>
      <c r="I1272" s="23">
        <v>25</v>
      </c>
      <c r="J1272" s="23">
        <v>46</v>
      </c>
      <c r="K1272" s="23">
        <v>156</v>
      </c>
      <c r="L1272" s="1">
        <v>7475.7</v>
      </c>
      <c r="M1272" s="1">
        <v>299.02800000000002</v>
      </c>
      <c r="N1272" s="62">
        <v>1.84</v>
      </c>
      <c r="O1272" s="62">
        <v>3.3913043478260869</v>
      </c>
      <c r="P1272" s="6">
        <v>1245.95</v>
      </c>
      <c r="Q1272" s="61">
        <v>0.16666666666666669</v>
      </c>
      <c r="R1272" s="6">
        <v>420.35</v>
      </c>
      <c r="S1272" s="61">
        <v>5.6228848134622852E-2</v>
      </c>
    </row>
    <row r="1273" spans="1:19" x14ac:dyDescent="0.25">
      <c r="A1273">
        <v>2024</v>
      </c>
      <c r="B1273">
        <v>562725</v>
      </c>
      <c r="C1273" t="s">
        <v>153</v>
      </c>
      <c r="D1273" t="s">
        <v>433</v>
      </c>
      <c r="E1273" t="s">
        <v>503</v>
      </c>
      <c r="F1273" t="s">
        <v>433</v>
      </c>
      <c r="G1273" t="s">
        <v>15</v>
      </c>
      <c r="H1273" t="s">
        <v>5</v>
      </c>
      <c r="I1273" s="23">
        <v>14</v>
      </c>
      <c r="J1273" s="23">
        <v>152</v>
      </c>
      <c r="K1273" s="23">
        <v>514</v>
      </c>
      <c r="L1273" s="1">
        <v>23617.275000000001</v>
      </c>
      <c r="M1273" s="1">
        <v>1686.9482142857144</v>
      </c>
      <c r="N1273" s="62">
        <v>10.857142857142858</v>
      </c>
      <c r="O1273" s="62">
        <v>3.3815789473684212</v>
      </c>
      <c r="P1273" s="6">
        <v>2147.0250000000001</v>
      </c>
      <c r="Q1273" s="61">
        <v>9.0909090909090912E-2</v>
      </c>
      <c r="R1273" s="6">
        <v>1555.855</v>
      </c>
      <c r="S1273" s="61">
        <v>6.5877837303414552E-2</v>
      </c>
    </row>
    <row r="1274" spans="1:19" x14ac:dyDescent="0.25">
      <c r="A1274">
        <v>2024</v>
      </c>
      <c r="B1274">
        <v>563414</v>
      </c>
      <c r="C1274" t="s">
        <v>154</v>
      </c>
      <c r="D1274" t="s">
        <v>434</v>
      </c>
      <c r="E1274" t="s">
        <v>523</v>
      </c>
      <c r="F1274" t="s">
        <v>434</v>
      </c>
      <c r="G1274" t="s">
        <v>15</v>
      </c>
      <c r="H1274" t="s">
        <v>16</v>
      </c>
      <c r="I1274" s="23">
        <v>21</v>
      </c>
      <c r="J1274" s="23">
        <v>79</v>
      </c>
      <c r="K1274" s="23">
        <v>190</v>
      </c>
      <c r="L1274" s="1">
        <v>9526.48</v>
      </c>
      <c r="M1274" s="1">
        <v>453.64190476190475</v>
      </c>
      <c r="N1274" s="62">
        <v>3.7619047619047619</v>
      </c>
      <c r="O1274" s="62">
        <v>2.4050632911392404</v>
      </c>
      <c r="P1274" s="6">
        <v>3313.73</v>
      </c>
      <c r="Q1274" s="61">
        <v>0.34784411451029135</v>
      </c>
      <c r="R1274" s="6">
        <v>2578.6799999999998</v>
      </c>
      <c r="S1274" s="61">
        <v>0.27068549978586004</v>
      </c>
    </row>
    <row r="1275" spans="1:19" x14ac:dyDescent="0.25">
      <c r="A1275">
        <v>2024</v>
      </c>
      <c r="B1275">
        <v>572805</v>
      </c>
      <c r="C1275" t="s">
        <v>155</v>
      </c>
      <c r="D1275" t="s">
        <v>431</v>
      </c>
      <c r="E1275" t="s">
        <v>515</v>
      </c>
      <c r="F1275" t="s">
        <v>431</v>
      </c>
      <c r="G1275" t="s">
        <v>15</v>
      </c>
      <c r="H1275" t="s">
        <v>16</v>
      </c>
      <c r="I1275" s="23">
        <v>30</v>
      </c>
      <c r="J1275" s="23">
        <v>48</v>
      </c>
      <c r="K1275" s="23">
        <v>93</v>
      </c>
      <c r="L1275" s="1">
        <v>4364.8559999999998</v>
      </c>
      <c r="M1275" s="1">
        <v>145.49519999999998</v>
      </c>
      <c r="N1275" s="62">
        <v>1.6</v>
      </c>
      <c r="O1275" s="62">
        <v>1.9375</v>
      </c>
      <c r="P1275" s="6">
        <v>1517.856</v>
      </c>
      <c r="Q1275" s="61">
        <v>0.34774480532691115</v>
      </c>
      <c r="R1275" s="6">
        <v>569.85599999999999</v>
      </c>
      <c r="S1275" s="61">
        <v>0.13055550973502905</v>
      </c>
    </row>
    <row r="1276" spans="1:19" x14ac:dyDescent="0.25">
      <c r="A1276">
        <v>2024</v>
      </c>
      <c r="B1276">
        <v>576838</v>
      </c>
      <c r="C1276" t="s">
        <v>156</v>
      </c>
      <c r="D1276" t="s">
        <v>435</v>
      </c>
      <c r="E1276" t="s">
        <v>521</v>
      </c>
      <c r="F1276" t="s">
        <v>435</v>
      </c>
      <c r="G1276" t="s">
        <v>15</v>
      </c>
      <c r="H1276" t="s">
        <v>7</v>
      </c>
      <c r="I1276" s="23">
        <v>88</v>
      </c>
      <c r="J1276" s="23">
        <v>330</v>
      </c>
      <c r="K1276" s="23">
        <v>1577</v>
      </c>
      <c r="L1276" s="1">
        <v>77219.7</v>
      </c>
      <c r="M1276" s="1">
        <v>877.49659090909086</v>
      </c>
      <c r="N1276" s="62">
        <v>3.75</v>
      </c>
      <c r="O1276" s="62">
        <v>4.7787878787878784</v>
      </c>
      <c r="P1276" s="6">
        <v>12869.95</v>
      </c>
      <c r="Q1276" s="61">
        <v>0.16666666666666669</v>
      </c>
      <c r="R1276" s="6">
        <v>9780.66</v>
      </c>
      <c r="S1276" s="61">
        <v>0.12666016573490962</v>
      </c>
    </row>
    <row r="1277" spans="1:19" x14ac:dyDescent="0.25">
      <c r="A1277">
        <v>2024</v>
      </c>
      <c r="B1277">
        <v>577416</v>
      </c>
      <c r="C1277" t="s">
        <v>157</v>
      </c>
      <c r="D1277" t="s">
        <v>433</v>
      </c>
      <c r="E1277" t="s">
        <v>502</v>
      </c>
      <c r="F1277" t="s">
        <v>433</v>
      </c>
      <c r="G1277" t="s">
        <v>15</v>
      </c>
      <c r="H1277" t="s">
        <v>5</v>
      </c>
      <c r="I1277" s="23">
        <v>137</v>
      </c>
      <c r="J1277" s="23">
        <v>290</v>
      </c>
      <c r="K1277" s="23">
        <v>1245</v>
      </c>
      <c r="L1277" s="1">
        <v>55567.8</v>
      </c>
      <c r="M1277" s="1">
        <v>405.60437956204379</v>
      </c>
      <c r="N1277" s="62">
        <v>2.1167883211678831</v>
      </c>
      <c r="O1277" s="62">
        <v>4.2931034482758621</v>
      </c>
      <c r="P1277" s="6">
        <v>9261.2999999999993</v>
      </c>
      <c r="Q1277" s="61">
        <v>0.16666666666666666</v>
      </c>
      <c r="R1277" s="6">
        <v>4561.05</v>
      </c>
      <c r="S1277" s="61">
        <v>8.2080809389610529E-2</v>
      </c>
    </row>
    <row r="1278" spans="1:19" x14ac:dyDescent="0.25">
      <c r="A1278">
        <v>2024</v>
      </c>
      <c r="B1278">
        <v>578075</v>
      </c>
      <c r="C1278" t="s">
        <v>477</v>
      </c>
      <c r="D1278" t="s">
        <v>433</v>
      </c>
      <c r="E1278" t="s">
        <v>530</v>
      </c>
      <c r="F1278" t="s">
        <v>433</v>
      </c>
      <c r="G1278" t="s">
        <v>15</v>
      </c>
      <c r="H1278" t="s">
        <v>16</v>
      </c>
      <c r="I1278" s="23">
        <v>18</v>
      </c>
      <c r="J1278" s="23">
        <v>36</v>
      </c>
      <c r="K1278" s="23">
        <v>81</v>
      </c>
      <c r="L1278" s="1">
        <v>5381.7520000000004</v>
      </c>
      <c r="M1278" s="1">
        <v>298.98622222222224</v>
      </c>
      <c r="N1278" s="62">
        <v>2</v>
      </c>
      <c r="O1278" s="62">
        <v>2.25</v>
      </c>
      <c r="P1278" s="6">
        <v>1499.752</v>
      </c>
      <c r="Q1278" s="61">
        <v>0.27867356206677674</v>
      </c>
      <c r="R1278" s="6">
        <v>884.15200000000004</v>
      </c>
      <c r="S1278" s="61">
        <v>0.16428702028633055</v>
      </c>
    </row>
    <row r="1279" spans="1:19" x14ac:dyDescent="0.25">
      <c r="A1279">
        <v>2024</v>
      </c>
      <c r="B1279">
        <v>583353</v>
      </c>
      <c r="C1279" t="s">
        <v>158</v>
      </c>
      <c r="D1279" t="s">
        <v>431</v>
      </c>
      <c r="E1279" t="s">
        <v>501</v>
      </c>
      <c r="F1279" t="s">
        <v>431</v>
      </c>
      <c r="G1279" t="s">
        <v>4</v>
      </c>
      <c r="H1279" t="s">
        <v>5</v>
      </c>
      <c r="I1279" s="23">
        <v>85</v>
      </c>
      <c r="J1279" s="23">
        <v>278</v>
      </c>
      <c r="K1279" s="23">
        <v>1380</v>
      </c>
      <c r="L1279" s="1">
        <v>59649.599999999999</v>
      </c>
      <c r="M1279" s="1">
        <v>701.76</v>
      </c>
      <c r="N1279" s="62">
        <v>3.2705882352941176</v>
      </c>
      <c r="O1279" s="62">
        <v>4.9640287769784175</v>
      </c>
      <c r="P1279" s="6">
        <v>9941.6</v>
      </c>
      <c r="Q1279" s="61">
        <v>0.16666666666666669</v>
      </c>
      <c r="R1279" s="6">
        <v>7113.6</v>
      </c>
      <c r="S1279" s="61">
        <v>0.11925645771304419</v>
      </c>
    </row>
    <row r="1280" spans="1:19" x14ac:dyDescent="0.25">
      <c r="A1280">
        <v>2024</v>
      </c>
      <c r="B1280">
        <v>583353</v>
      </c>
      <c r="C1280" t="s">
        <v>158</v>
      </c>
      <c r="D1280" t="s">
        <v>434</v>
      </c>
      <c r="E1280" t="s">
        <v>508</v>
      </c>
      <c r="F1280" t="s">
        <v>431</v>
      </c>
      <c r="G1280" t="s">
        <v>4</v>
      </c>
      <c r="H1280" t="s">
        <v>5</v>
      </c>
      <c r="I1280" s="23">
        <v>83</v>
      </c>
      <c r="J1280" s="23">
        <v>149</v>
      </c>
      <c r="K1280" s="23">
        <v>472</v>
      </c>
      <c r="L1280" s="1">
        <v>17917.8</v>
      </c>
      <c r="M1280" s="1">
        <v>215.87710843373492</v>
      </c>
      <c r="N1280" s="62">
        <v>1.7951807228915662</v>
      </c>
      <c r="O1280" s="62">
        <v>3.1677852348993287</v>
      </c>
      <c r="P1280" s="6">
        <v>2986.3</v>
      </c>
      <c r="Q1280" s="61">
        <v>0.16666666666666669</v>
      </c>
      <c r="R1280" s="6">
        <v>250.54</v>
      </c>
      <c r="S1280" s="61">
        <v>1.398274341716059E-2</v>
      </c>
    </row>
    <row r="1281" spans="1:19" x14ac:dyDescent="0.25">
      <c r="A1281">
        <v>2024</v>
      </c>
      <c r="B1281">
        <v>583353</v>
      </c>
      <c r="C1281" t="s">
        <v>158</v>
      </c>
      <c r="D1281" t="s">
        <v>430</v>
      </c>
      <c r="E1281" t="s">
        <v>520</v>
      </c>
      <c r="F1281" t="s">
        <v>431</v>
      </c>
      <c r="G1281" t="s">
        <v>4</v>
      </c>
      <c r="H1281" t="s">
        <v>16</v>
      </c>
      <c r="I1281" s="23">
        <v>7</v>
      </c>
      <c r="J1281" s="23">
        <v>7</v>
      </c>
      <c r="K1281" s="23">
        <v>17</v>
      </c>
      <c r="L1281" s="1">
        <v>973.2</v>
      </c>
      <c r="M1281" s="1">
        <v>139.02857142857144</v>
      </c>
      <c r="N1281" s="62">
        <v>1</v>
      </c>
      <c r="O1281" s="62">
        <v>2.4285714285714284</v>
      </c>
      <c r="P1281" s="6">
        <v>162.19999999999999</v>
      </c>
      <c r="Q1281" s="61">
        <v>0.16666666666666666</v>
      </c>
      <c r="R1281" s="6">
        <v>-62.5</v>
      </c>
      <c r="S1281" s="61">
        <v>-6.4221126181668725E-2</v>
      </c>
    </row>
    <row r="1282" spans="1:19" x14ac:dyDescent="0.25">
      <c r="A1282">
        <v>2024</v>
      </c>
      <c r="B1282">
        <v>583942</v>
      </c>
      <c r="C1282" t="s">
        <v>159</v>
      </c>
      <c r="D1282" t="s">
        <v>434</v>
      </c>
      <c r="E1282" t="s">
        <v>508</v>
      </c>
      <c r="F1282" t="s">
        <v>434</v>
      </c>
      <c r="G1282" t="s">
        <v>15</v>
      </c>
      <c r="H1282" t="s">
        <v>5</v>
      </c>
      <c r="I1282" s="23">
        <v>99</v>
      </c>
      <c r="J1282" s="23">
        <v>117</v>
      </c>
      <c r="K1282" s="23">
        <v>444</v>
      </c>
      <c r="L1282" s="1">
        <v>23535.374400000001</v>
      </c>
      <c r="M1282" s="1">
        <v>237.73105454545455</v>
      </c>
      <c r="N1282" s="62">
        <v>1.1818181818181819</v>
      </c>
      <c r="O1282" s="62">
        <v>3.7948717948717947</v>
      </c>
      <c r="P1282" s="6">
        <v>5828.3743999999997</v>
      </c>
      <c r="Q1282" s="61">
        <v>0.24764315625248773</v>
      </c>
      <c r="R1282" s="6">
        <v>2630.6743999999999</v>
      </c>
      <c r="S1282" s="61">
        <v>0.11177533678835379</v>
      </c>
    </row>
    <row r="1283" spans="1:19" x14ac:dyDescent="0.25">
      <c r="A1283">
        <v>2024</v>
      </c>
      <c r="B1283">
        <v>584221</v>
      </c>
      <c r="C1283" t="s">
        <v>160</v>
      </c>
      <c r="D1283" t="s">
        <v>435</v>
      </c>
      <c r="E1283" t="s">
        <v>525</v>
      </c>
      <c r="F1283" t="s">
        <v>435</v>
      </c>
      <c r="G1283" t="s">
        <v>15</v>
      </c>
      <c r="H1283" t="s">
        <v>16</v>
      </c>
      <c r="I1283" s="23">
        <v>11</v>
      </c>
      <c r="J1283" s="23">
        <v>20</v>
      </c>
      <c r="K1283" s="23">
        <v>59</v>
      </c>
      <c r="L1283" s="1">
        <v>4420.3280000000004</v>
      </c>
      <c r="M1283" s="1">
        <v>401.84800000000001</v>
      </c>
      <c r="N1283" s="62">
        <v>1.8181818181818181</v>
      </c>
      <c r="O1283" s="62">
        <v>2.95</v>
      </c>
      <c r="P1283" s="6">
        <v>1028.328</v>
      </c>
      <c r="Q1283" s="61">
        <v>0.23263613016952586</v>
      </c>
      <c r="R1283" s="6">
        <v>665.32799999999997</v>
      </c>
      <c r="S1283" s="61">
        <v>0.15051552735453114</v>
      </c>
    </row>
    <row r="1284" spans="1:19" x14ac:dyDescent="0.25">
      <c r="A1284">
        <v>2024</v>
      </c>
      <c r="B1284">
        <v>586197</v>
      </c>
      <c r="C1284" t="s">
        <v>161</v>
      </c>
      <c r="D1284" t="s">
        <v>430</v>
      </c>
      <c r="E1284" t="s">
        <v>518</v>
      </c>
      <c r="F1284" t="s">
        <v>430</v>
      </c>
      <c r="G1284" t="s">
        <v>15</v>
      </c>
      <c r="H1284" t="s">
        <v>16</v>
      </c>
      <c r="I1284" s="23">
        <v>41</v>
      </c>
      <c r="J1284" s="23">
        <v>59</v>
      </c>
      <c r="K1284" s="23">
        <v>176</v>
      </c>
      <c r="L1284" s="1">
        <v>9356.1919999999991</v>
      </c>
      <c r="M1284" s="1">
        <v>228.19980487804875</v>
      </c>
      <c r="N1284" s="62">
        <v>1.4390243902439024</v>
      </c>
      <c r="O1284" s="62">
        <v>2.9830508474576272</v>
      </c>
      <c r="P1284" s="6">
        <v>2237.442</v>
      </c>
      <c r="Q1284" s="61">
        <v>0.239140239960873</v>
      </c>
      <c r="R1284" s="6">
        <v>901.54200000000196</v>
      </c>
      <c r="S1284" s="61">
        <v>9.6357791716972258E-2</v>
      </c>
    </row>
    <row r="1285" spans="1:19" x14ac:dyDescent="0.25">
      <c r="A1285">
        <v>2024</v>
      </c>
      <c r="B1285">
        <v>587438</v>
      </c>
      <c r="C1285" t="s">
        <v>339</v>
      </c>
      <c r="D1285" t="s">
        <v>432</v>
      </c>
      <c r="E1285" t="s">
        <v>497</v>
      </c>
      <c r="F1285" t="s">
        <v>432</v>
      </c>
      <c r="G1285" t="s">
        <v>15</v>
      </c>
      <c r="H1285" t="s">
        <v>10</v>
      </c>
      <c r="I1285" s="23">
        <v>252</v>
      </c>
      <c r="J1285" s="23">
        <v>826</v>
      </c>
      <c r="K1285" s="23">
        <v>3618</v>
      </c>
      <c r="L1285" s="1">
        <v>183880.84</v>
      </c>
      <c r="M1285" s="1">
        <v>729.68587301587297</v>
      </c>
      <c r="N1285" s="62">
        <v>3.2777777777777777</v>
      </c>
      <c r="O1285" s="62">
        <v>4.3801452784503629</v>
      </c>
      <c r="P1285" s="6">
        <v>48674.34</v>
      </c>
      <c r="Q1285" s="61">
        <v>0.26470588235294118</v>
      </c>
      <c r="R1285" s="6">
        <v>40545.14</v>
      </c>
      <c r="S1285" s="61">
        <v>0.22049681739543936</v>
      </c>
    </row>
    <row r="1286" spans="1:19" x14ac:dyDescent="0.25">
      <c r="A1286">
        <v>2024</v>
      </c>
      <c r="B1286">
        <v>587622</v>
      </c>
      <c r="C1286" t="s">
        <v>442</v>
      </c>
      <c r="D1286" t="s">
        <v>433</v>
      </c>
      <c r="E1286" t="s">
        <v>530</v>
      </c>
      <c r="F1286" t="s">
        <v>433</v>
      </c>
      <c r="G1286" t="s">
        <v>15</v>
      </c>
      <c r="H1286" t="s">
        <v>16</v>
      </c>
      <c r="I1286" s="23">
        <v>75</v>
      </c>
      <c r="J1286" s="23">
        <v>146</v>
      </c>
      <c r="K1286" s="23">
        <v>326</v>
      </c>
      <c r="L1286" s="1">
        <v>9083.7000000000007</v>
      </c>
      <c r="M1286" s="1">
        <v>121.11600000000001</v>
      </c>
      <c r="N1286" s="62">
        <v>1.9466666666666668</v>
      </c>
      <c r="O1286" s="62">
        <v>2.2328767123287672</v>
      </c>
      <c r="P1286" s="6">
        <v>1513.95</v>
      </c>
      <c r="Q1286" s="61">
        <v>0.16666666666666666</v>
      </c>
      <c r="R1286" s="6">
        <v>-1045.55</v>
      </c>
      <c r="S1286" s="61">
        <v>-0.11510177570813654</v>
      </c>
    </row>
    <row r="1287" spans="1:19" x14ac:dyDescent="0.25">
      <c r="A1287">
        <v>2024</v>
      </c>
      <c r="B1287">
        <v>589473</v>
      </c>
      <c r="C1287" t="s">
        <v>162</v>
      </c>
      <c r="D1287" t="s">
        <v>430</v>
      </c>
      <c r="E1287" t="s">
        <v>518</v>
      </c>
      <c r="F1287" t="s">
        <v>430</v>
      </c>
      <c r="G1287" t="s">
        <v>15</v>
      </c>
      <c r="H1287" t="s">
        <v>16</v>
      </c>
      <c r="I1287" s="23">
        <v>30</v>
      </c>
      <c r="J1287" s="23">
        <v>70</v>
      </c>
      <c r="K1287" s="23">
        <v>219</v>
      </c>
      <c r="L1287" s="1">
        <v>12191.048000000001</v>
      </c>
      <c r="M1287" s="1">
        <v>406.36826666666667</v>
      </c>
      <c r="N1287" s="62">
        <v>2.3333333333333335</v>
      </c>
      <c r="O1287" s="62">
        <v>3.1285714285714286</v>
      </c>
      <c r="P1287" s="6">
        <v>3454.0479999999998</v>
      </c>
      <c r="Q1287" s="61">
        <v>0.28332658521236237</v>
      </c>
      <c r="R1287" s="6">
        <v>2448.1480000000001</v>
      </c>
      <c r="S1287" s="61">
        <v>0.20081522113603359</v>
      </c>
    </row>
    <row r="1288" spans="1:19" x14ac:dyDescent="0.25">
      <c r="A1288">
        <v>2024</v>
      </c>
      <c r="B1288">
        <v>595666</v>
      </c>
      <c r="C1288" t="s">
        <v>164</v>
      </c>
      <c r="D1288" t="s">
        <v>430</v>
      </c>
      <c r="E1288" t="s">
        <v>520</v>
      </c>
      <c r="F1288" t="s">
        <v>430</v>
      </c>
      <c r="G1288" t="s">
        <v>15</v>
      </c>
      <c r="H1288" t="s">
        <v>16</v>
      </c>
      <c r="I1288" s="23">
        <v>8</v>
      </c>
      <c r="J1288" s="23">
        <v>8</v>
      </c>
      <c r="K1288" s="23">
        <v>26</v>
      </c>
      <c r="L1288" s="1">
        <v>1705.7180000000001</v>
      </c>
      <c r="M1288" s="1">
        <v>213.21475000000001</v>
      </c>
      <c r="N1288" s="62">
        <v>1</v>
      </c>
      <c r="O1288" s="62">
        <v>3.25</v>
      </c>
      <c r="P1288" s="6">
        <v>125.718</v>
      </c>
      <c r="Q1288" s="61">
        <v>7.3703859606335867E-2</v>
      </c>
      <c r="R1288" s="6">
        <v>-131.08199999999999</v>
      </c>
      <c r="S1288" s="61">
        <v>-7.684857637663435E-2</v>
      </c>
    </row>
    <row r="1289" spans="1:19" x14ac:dyDescent="0.25">
      <c r="A1289">
        <v>2024</v>
      </c>
      <c r="B1289">
        <v>596579</v>
      </c>
      <c r="C1289" t="s">
        <v>165</v>
      </c>
      <c r="D1289" t="s">
        <v>432</v>
      </c>
      <c r="E1289" t="s">
        <v>500</v>
      </c>
      <c r="F1289" t="s">
        <v>432</v>
      </c>
      <c r="G1289" t="s">
        <v>15</v>
      </c>
      <c r="H1289" t="s">
        <v>16</v>
      </c>
      <c r="I1289" s="23">
        <v>7</v>
      </c>
      <c r="J1289" s="23">
        <v>36</v>
      </c>
      <c r="K1289" s="23">
        <v>149</v>
      </c>
      <c r="L1289" s="1">
        <v>6107.2650000000003</v>
      </c>
      <c r="M1289" s="1">
        <v>872.46642857142865</v>
      </c>
      <c r="N1289" s="62">
        <v>5.1428571428571432</v>
      </c>
      <c r="O1289" s="62">
        <v>4.1388888888888893</v>
      </c>
      <c r="P1289" s="6">
        <v>750.01500000000101</v>
      </c>
      <c r="Q1289" s="61">
        <v>0.12280701754385981</v>
      </c>
      <c r="R1289" s="6">
        <v>512.45500000000095</v>
      </c>
      <c r="S1289" s="61">
        <v>8.3909082052277234E-2</v>
      </c>
    </row>
    <row r="1290" spans="1:19" x14ac:dyDescent="0.25">
      <c r="A1290">
        <v>2024</v>
      </c>
      <c r="B1290">
        <v>599426</v>
      </c>
      <c r="C1290" t="s">
        <v>360</v>
      </c>
      <c r="D1290" t="s">
        <v>433</v>
      </c>
      <c r="E1290" t="s">
        <v>504</v>
      </c>
      <c r="F1290" t="s">
        <v>433</v>
      </c>
      <c r="G1290" t="s">
        <v>15</v>
      </c>
      <c r="H1290" t="s">
        <v>16</v>
      </c>
      <c r="I1290" s="23">
        <v>32</v>
      </c>
      <c r="J1290" s="23">
        <v>70</v>
      </c>
      <c r="K1290" s="23">
        <v>170</v>
      </c>
      <c r="L1290" s="1">
        <v>9185.84</v>
      </c>
      <c r="M1290" s="1">
        <v>287.0575</v>
      </c>
      <c r="N1290" s="62">
        <v>2.1875</v>
      </c>
      <c r="O1290" s="62">
        <v>2.4285714285714284</v>
      </c>
      <c r="P1290" s="6">
        <v>2205.09</v>
      </c>
      <c r="Q1290" s="61">
        <v>0.24005316879022498</v>
      </c>
      <c r="R1290" s="6">
        <v>1104.0899999999999</v>
      </c>
      <c r="S1290" s="61">
        <v>0.12019477804969386</v>
      </c>
    </row>
    <row r="1291" spans="1:19" x14ac:dyDescent="0.25">
      <c r="A1291">
        <v>2024</v>
      </c>
      <c r="B1291">
        <v>604851</v>
      </c>
      <c r="C1291" t="s">
        <v>166</v>
      </c>
      <c r="D1291" t="s">
        <v>431</v>
      </c>
      <c r="E1291" t="s">
        <v>495</v>
      </c>
      <c r="F1291" t="s">
        <v>431</v>
      </c>
      <c r="G1291" t="s">
        <v>15</v>
      </c>
      <c r="H1291" t="s">
        <v>16</v>
      </c>
      <c r="I1291" s="23">
        <v>29</v>
      </c>
      <c r="J1291" s="23">
        <v>78</v>
      </c>
      <c r="K1291" s="23">
        <v>295</v>
      </c>
      <c r="L1291" s="1">
        <v>13122.674000000001</v>
      </c>
      <c r="M1291" s="1">
        <v>452.50600000000003</v>
      </c>
      <c r="N1291" s="62">
        <v>2.6896551724137931</v>
      </c>
      <c r="O1291" s="62">
        <v>3.7820512820512819</v>
      </c>
      <c r="P1291" s="6">
        <v>1682.924</v>
      </c>
      <c r="Q1291" s="61">
        <v>0.12824550849925861</v>
      </c>
      <c r="R1291" s="6">
        <v>736.36399999999901</v>
      </c>
      <c r="S1291" s="61">
        <v>5.6113868255814249E-2</v>
      </c>
    </row>
    <row r="1292" spans="1:19" x14ac:dyDescent="0.25">
      <c r="A1292">
        <v>2024</v>
      </c>
      <c r="B1292">
        <v>609362</v>
      </c>
      <c r="C1292" t="s">
        <v>328</v>
      </c>
      <c r="D1292" t="s">
        <v>431</v>
      </c>
      <c r="E1292" t="s">
        <v>515</v>
      </c>
      <c r="F1292" t="s">
        <v>431</v>
      </c>
      <c r="G1292" t="s">
        <v>15</v>
      </c>
      <c r="H1292" t="s">
        <v>16</v>
      </c>
      <c r="I1292" s="23">
        <v>7</v>
      </c>
      <c r="J1292" s="23">
        <v>9</v>
      </c>
      <c r="K1292" s="23">
        <v>18</v>
      </c>
      <c r="L1292" s="1">
        <v>1196.6559999999999</v>
      </c>
      <c r="M1292" s="1">
        <v>170.95085714285713</v>
      </c>
      <c r="N1292" s="62">
        <v>1.2857142857142858</v>
      </c>
      <c r="O1292" s="62">
        <v>2</v>
      </c>
      <c r="P1292" s="6">
        <v>364.40600000000001</v>
      </c>
      <c r="Q1292" s="61">
        <v>0.30452026313326469</v>
      </c>
      <c r="R1292" s="6">
        <v>145.40600000000001</v>
      </c>
      <c r="S1292" s="61">
        <v>0.12151027530050408</v>
      </c>
    </row>
    <row r="1293" spans="1:19" x14ac:dyDescent="0.25">
      <c r="A1293">
        <v>2024</v>
      </c>
      <c r="B1293">
        <v>609954</v>
      </c>
      <c r="C1293" t="s">
        <v>168</v>
      </c>
      <c r="D1293" t="s">
        <v>434</v>
      </c>
      <c r="E1293" t="s">
        <v>522</v>
      </c>
      <c r="F1293" t="s">
        <v>434</v>
      </c>
      <c r="G1293" t="s">
        <v>4</v>
      </c>
      <c r="H1293" t="s">
        <v>16</v>
      </c>
      <c r="I1293" s="23">
        <v>2</v>
      </c>
      <c r="J1293" s="23">
        <v>5</v>
      </c>
      <c r="K1293" s="23">
        <v>14</v>
      </c>
      <c r="L1293" s="1">
        <v>818.90200000000004</v>
      </c>
      <c r="M1293" s="1">
        <v>409.45100000000002</v>
      </c>
      <c r="N1293" s="62">
        <v>2.5</v>
      </c>
      <c r="O1293" s="62">
        <v>2.8</v>
      </c>
      <c r="P1293" s="6">
        <v>239.40199999999999</v>
      </c>
      <c r="Q1293" s="61">
        <v>0.29234511577697941</v>
      </c>
      <c r="R1293" s="6">
        <v>171.90199999999999</v>
      </c>
      <c r="S1293" s="61">
        <v>0.20991767024625654</v>
      </c>
    </row>
    <row r="1294" spans="1:19" x14ac:dyDescent="0.25">
      <c r="A1294">
        <v>2024</v>
      </c>
      <c r="B1294">
        <v>609954</v>
      </c>
      <c r="C1294" t="s">
        <v>168</v>
      </c>
      <c r="D1294" t="s">
        <v>430</v>
      </c>
      <c r="E1294" t="s">
        <v>520</v>
      </c>
      <c r="F1294" t="s">
        <v>434</v>
      </c>
      <c r="G1294" t="s">
        <v>4</v>
      </c>
      <c r="H1294" t="s">
        <v>16</v>
      </c>
      <c r="I1294" s="23">
        <v>8</v>
      </c>
      <c r="J1294" s="23">
        <v>26</v>
      </c>
      <c r="K1294" s="23">
        <v>44</v>
      </c>
      <c r="L1294" s="1">
        <v>2296.3919999999998</v>
      </c>
      <c r="M1294" s="1">
        <v>287.04899999999998</v>
      </c>
      <c r="N1294" s="62">
        <v>3.25</v>
      </c>
      <c r="O1294" s="62">
        <v>1.6923076923076923</v>
      </c>
      <c r="P1294" s="6">
        <v>544.14200000000005</v>
      </c>
      <c r="Q1294" s="61">
        <v>0.23695518883535568</v>
      </c>
      <c r="R1294" s="6">
        <v>268.64199999999897</v>
      </c>
      <c r="S1294" s="61">
        <v>0.11698438245735004</v>
      </c>
    </row>
    <row r="1295" spans="1:19" x14ac:dyDescent="0.25">
      <c r="A1295">
        <v>2024</v>
      </c>
      <c r="B1295">
        <v>609954</v>
      </c>
      <c r="C1295" t="s">
        <v>168</v>
      </c>
      <c r="D1295" t="s">
        <v>432</v>
      </c>
      <c r="E1295" t="s">
        <v>498</v>
      </c>
      <c r="F1295" t="s">
        <v>434</v>
      </c>
      <c r="G1295" t="s">
        <v>4</v>
      </c>
      <c r="H1295" t="s">
        <v>5</v>
      </c>
      <c r="I1295" s="23">
        <v>21</v>
      </c>
      <c r="J1295" s="23">
        <v>77</v>
      </c>
      <c r="K1295" s="23">
        <v>378</v>
      </c>
      <c r="L1295" s="1">
        <v>18084.653999999999</v>
      </c>
      <c r="M1295" s="1">
        <v>861.17399999999998</v>
      </c>
      <c r="N1295" s="62">
        <v>3.6666666666666665</v>
      </c>
      <c r="O1295" s="62">
        <v>4.9090909090909092</v>
      </c>
      <c r="P1295" s="6">
        <v>3734.404</v>
      </c>
      <c r="Q1295" s="61">
        <v>0.2064957394263667</v>
      </c>
      <c r="R1295" s="6">
        <v>3049.8440000000001</v>
      </c>
      <c r="S1295" s="61">
        <v>0.16864265138829862</v>
      </c>
    </row>
    <row r="1296" spans="1:19" x14ac:dyDescent="0.25">
      <c r="A1296">
        <v>2024</v>
      </c>
      <c r="B1296">
        <v>610296</v>
      </c>
      <c r="C1296" t="s">
        <v>471</v>
      </c>
      <c r="D1296" t="s">
        <v>431</v>
      </c>
      <c r="E1296" t="s">
        <v>528</v>
      </c>
      <c r="F1296" t="s">
        <v>431</v>
      </c>
      <c r="G1296" t="s">
        <v>15</v>
      </c>
      <c r="H1296" t="s">
        <v>16</v>
      </c>
      <c r="I1296" s="23">
        <v>18</v>
      </c>
      <c r="J1296" s="23">
        <v>42</v>
      </c>
      <c r="K1296" s="23">
        <v>122</v>
      </c>
      <c r="L1296" s="1">
        <v>4850.2240000000002</v>
      </c>
      <c r="M1296" s="1">
        <v>269.4568888888889</v>
      </c>
      <c r="N1296" s="62">
        <v>2.3333333333333335</v>
      </c>
      <c r="O1296" s="62">
        <v>2.9047619047619047</v>
      </c>
      <c r="P1296" s="6">
        <v>1433.4739999999999</v>
      </c>
      <c r="Q1296" s="61">
        <v>0.29554799943260351</v>
      </c>
      <c r="R1296" s="6">
        <v>851.95399999999995</v>
      </c>
      <c r="S1296" s="61">
        <v>0.17565250594611712</v>
      </c>
    </row>
    <row r="1297" spans="1:19" x14ac:dyDescent="0.25">
      <c r="A1297">
        <v>2024</v>
      </c>
      <c r="B1297">
        <v>613934</v>
      </c>
      <c r="C1297" t="s">
        <v>169</v>
      </c>
      <c r="D1297" t="s">
        <v>434</v>
      </c>
      <c r="E1297" t="s">
        <v>499</v>
      </c>
      <c r="F1297" t="s">
        <v>434</v>
      </c>
      <c r="G1297" t="s">
        <v>15</v>
      </c>
      <c r="H1297" t="s">
        <v>5</v>
      </c>
      <c r="I1297" s="23">
        <v>35</v>
      </c>
      <c r="J1297" s="23">
        <v>89</v>
      </c>
      <c r="K1297" s="23">
        <v>326</v>
      </c>
      <c r="L1297" s="1">
        <v>16541.400000000001</v>
      </c>
      <c r="M1297" s="1">
        <v>472.61142857142863</v>
      </c>
      <c r="N1297" s="62">
        <v>2.5428571428571427</v>
      </c>
      <c r="O1297" s="62">
        <v>3.6629213483146068</v>
      </c>
      <c r="P1297" s="6">
        <v>2756.9</v>
      </c>
      <c r="Q1297" s="61">
        <v>0.16666666666666666</v>
      </c>
      <c r="R1297" s="6">
        <v>1574</v>
      </c>
      <c r="S1297" s="61">
        <v>9.5155186380838377E-2</v>
      </c>
    </row>
    <row r="1298" spans="1:19" x14ac:dyDescent="0.25">
      <c r="A1298">
        <v>2024</v>
      </c>
      <c r="B1298">
        <v>615144</v>
      </c>
      <c r="C1298" t="s">
        <v>170</v>
      </c>
      <c r="D1298" t="s">
        <v>434</v>
      </c>
      <c r="E1298" t="s">
        <v>523</v>
      </c>
      <c r="F1298" t="s">
        <v>434</v>
      </c>
      <c r="G1298" t="s">
        <v>15</v>
      </c>
      <c r="H1298" t="s">
        <v>16</v>
      </c>
      <c r="I1298" s="23">
        <v>26</v>
      </c>
      <c r="J1298" s="23">
        <v>49</v>
      </c>
      <c r="K1298" s="23">
        <v>67</v>
      </c>
      <c r="L1298" s="1">
        <v>2894.6640000000002</v>
      </c>
      <c r="M1298" s="1">
        <v>111.33323076923078</v>
      </c>
      <c r="N1298" s="62">
        <v>1.8846153846153846</v>
      </c>
      <c r="O1298" s="62">
        <v>1.3673469387755102</v>
      </c>
      <c r="P1298" s="6">
        <v>931.16399999999999</v>
      </c>
      <c r="Q1298" s="61">
        <v>0.32168293107593832</v>
      </c>
      <c r="R1298" s="6">
        <v>71.264000000000095</v>
      </c>
      <c r="S1298" s="61">
        <v>2.4619092233157315E-2</v>
      </c>
    </row>
    <row r="1299" spans="1:19" x14ac:dyDescent="0.25">
      <c r="A1299">
        <v>2024</v>
      </c>
      <c r="B1299">
        <v>618134</v>
      </c>
      <c r="C1299" t="s">
        <v>171</v>
      </c>
      <c r="D1299" t="s">
        <v>435</v>
      </c>
      <c r="E1299" t="s">
        <v>521</v>
      </c>
      <c r="F1299" t="s">
        <v>435</v>
      </c>
      <c r="G1299" t="s">
        <v>15</v>
      </c>
      <c r="H1299" t="s">
        <v>16</v>
      </c>
      <c r="I1299" s="23">
        <v>25</v>
      </c>
      <c r="J1299" s="23">
        <v>48</v>
      </c>
      <c r="K1299" s="23">
        <v>162</v>
      </c>
      <c r="L1299" s="1">
        <v>8059.366</v>
      </c>
      <c r="M1299" s="1">
        <v>322.37464</v>
      </c>
      <c r="N1299" s="62">
        <v>1.92</v>
      </c>
      <c r="O1299" s="62">
        <v>3.375</v>
      </c>
      <c r="P1299" s="6">
        <v>1869.366</v>
      </c>
      <c r="Q1299" s="61">
        <v>0.2319495106687052</v>
      </c>
      <c r="R1299" s="6">
        <v>1041.566</v>
      </c>
      <c r="S1299" s="61">
        <v>0.12923671663503061</v>
      </c>
    </row>
    <row r="1300" spans="1:19" x14ac:dyDescent="0.25">
      <c r="A1300">
        <v>2024</v>
      </c>
      <c r="B1300">
        <v>619986</v>
      </c>
      <c r="C1300" t="s">
        <v>172</v>
      </c>
      <c r="D1300" t="s">
        <v>435</v>
      </c>
      <c r="E1300" t="s">
        <v>525</v>
      </c>
      <c r="F1300" t="s">
        <v>435</v>
      </c>
      <c r="G1300" t="s">
        <v>15</v>
      </c>
      <c r="H1300" t="s">
        <v>5</v>
      </c>
      <c r="I1300" s="23">
        <v>42</v>
      </c>
      <c r="J1300" s="23">
        <v>99</v>
      </c>
      <c r="K1300" s="23">
        <v>353</v>
      </c>
      <c r="L1300" s="1">
        <v>19109.175999999999</v>
      </c>
      <c r="M1300" s="1">
        <v>454.98038095238093</v>
      </c>
      <c r="N1300" s="62">
        <v>2.3571428571428572</v>
      </c>
      <c r="O1300" s="62">
        <v>3.5656565656565657</v>
      </c>
      <c r="P1300" s="6">
        <v>5867.6760000000004</v>
      </c>
      <c r="Q1300" s="61">
        <v>0.30706064981556508</v>
      </c>
      <c r="R1300" s="6">
        <v>4457.3459999999995</v>
      </c>
      <c r="S1300" s="61">
        <v>0.23325683954138052</v>
      </c>
    </row>
    <row r="1301" spans="1:19" x14ac:dyDescent="0.25">
      <c r="A1301">
        <v>2024</v>
      </c>
      <c r="B1301">
        <v>621024</v>
      </c>
      <c r="C1301" t="s">
        <v>163</v>
      </c>
      <c r="D1301" t="s">
        <v>430</v>
      </c>
      <c r="E1301" t="s">
        <v>514</v>
      </c>
      <c r="F1301" t="s">
        <v>430</v>
      </c>
      <c r="G1301" t="s">
        <v>15</v>
      </c>
      <c r="H1301" t="s">
        <v>7</v>
      </c>
      <c r="I1301" s="23">
        <v>248</v>
      </c>
      <c r="J1301" s="23">
        <v>641</v>
      </c>
      <c r="K1301" s="23">
        <v>3206</v>
      </c>
      <c r="L1301" s="1">
        <v>124640.8052</v>
      </c>
      <c r="M1301" s="1">
        <v>502.5838919354839</v>
      </c>
      <c r="N1301" s="62">
        <v>2.5846774193548385</v>
      </c>
      <c r="O1301" s="62">
        <v>5.0015600624024961</v>
      </c>
      <c r="P1301" s="6">
        <v>4835.8052000000098</v>
      </c>
      <c r="Q1301" s="61">
        <v>3.8797929716840512E-2</v>
      </c>
      <c r="R1301" s="6">
        <v>-3551.2447999999899</v>
      </c>
      <c r="S1301" s="61">
        <v>-2.8491831341282043E-2</v>
      </c>
    </row>
    <row r="1302" spans="1:19" x14ac:dyDescent="0.25">
      <c r="A1302">
        <v>2024</v>
      </c>
      <c r="B1302">
        <v>623122</v>
      </c>
      <c r="C1302" t="s">
        <v>174</v>
      </c>
      <c r="D1302" t="s">
        <v>430</v>
      </c>
      <c r="E1302" t="s">
        <v>518</v>
      </c>
      <c r="F1302" t="s">
        <v>430</v>
      </c>
      <c r="G1302" t="s">
        <v>15</v>
      </c>
      <c r="H1302" t="s">
        <v>16</v>
      </c>
      <c r="I1302" s="23">
        <v>5</v>
      </c>
      <c r="J1302" s="23">
        <v>13</v>
      </c>
      <c r="K1302" s="23">
        <v>36</v>
      </c>
      <c r="L1302" s="1">
        <v>2012.5119999999999</v>
      </c>
      <c r="M1302" s="1">
        <v>402.50239999999997</v>
      </c>
      <c r="N1302" s="62">
        <v>2.6</v>
      </c>
      <c r="O1302" s="62">
        <v>2.7692307692307692</v>
      </c>
      <c r="P1302" s="6">
        <v>545.26199999999994</v>
      </c>
      <c r="Q1302" s="61">
        <v>0.2709360242324021</v>
      </c>
      <c r="R1302" s="6">
        <v>375.96199999999999</v>
      </c>
      <c r="S1302" s="61">
        <v>0.18681230223720405</v>
      </c>
    </row>
    <row r="1303" spans="1:19" x14ac:dyDescent="0.25">
      <c r="A1303">
        <v>2024</v>
      </c>
      <c r="B1303">
        <v>626603</v>
      </c>
      <c r="C1303" t="s">
        <v>409</v>
      </c>
      <c r="D1303" t="s">
        <v>431</v>
      </c>
      <c r="E1303" t="s">
        <v>515</v>
      </c>
      <c r="F1303" t="s">
        <v>431</v>
      </c>
      <c r="G1303" t="s">
        <v>15</v>
      </c>
      <c r="H1303" t="s">
        <v>16</v>
      </c>
      <c r="I1303" s="23">
        <v>34</v>
      </c>
      <c r="J1303" s="23">
        <v>52</v>
      </c>
      <c r="K1303" s="23">
        <v>124</v>
      </c>
      <c r="L1303" s="1">
        <v>7923.808</v>
      </c>
      <c r="M1303" s="1">
        <v>233.05317647058823</v>
      </c>
      <c r="N1303" s="62">
        <v>1.5294117647058822</v>
      </c>
      <c r="O1303" s="62">
        <v>2.3846153846153846</v>
      </c>
      <c r="P1303" s="6">
        <v>2430.808</v>
      </c>
      <c r="Q1303" s="61">
        <v>0.30677270322551986</v>
      </c>
      <c r="R1303" s="6">
        <v>1358.808</v>
      </c>
      <c r="S1303" s="61">
        <v>0.17148421567004146</v>
      </c>
    </row>
    <row r="1304" spans="1:19" x14ac:dyDescent="0.25">
      <c r="A1304">
        <v>2024</v>
      </c>
      <c r="B1304">
        <v>629125</v>
      </c>
      <c r="C1304" t="s">
        <v>327</v>
      </c>
      <c r="D1304" t="s">
        <v>433</v>
      </c>
      <c r="E1304" t="s">
        <v>502</v>
      </c>
      <c r="F1304" t="s">
        <v>433</v>
      </c>
      <c r="G1304" t="s">
        <v>15</v>
      </c>
      <c r="H1304" t="s">
        <v>16</v>
      </c>
      <c r="I1304" s="23">
        <v>17</v>
      </c>
      <c r="J1304" s="23">
        <v>54</v>
      </c>
      <c r="K1304" s="23">
        <v>173</v>
      </c>
      <c r="L1304" s="1">
        <v>8581.5</v>
      </c>
      <c r="M1304" s="1">
        <v>504.79411764705884</v>
      </c>
      <c r="N1304" s="62">
        <v>3.1764705882352939</v>
      </c>
      <c r="O1304" s="62">
        <v>3.2037037037037037</v>
      </c>
      <c r="P1304" s="6">
        <v>1430.25</v>
      </c>
      <c r="Q1304" s="61">
        <v>0.16666666666666666</v>
      </c>
      <c r="R1304" s="6">
        <v>826.85</v>
      </c>
      <c r="S1304" s="61">
        <v>9.6352619006001283E-2</v>
      </c>
    </row>
    <row r="1305" spans="1:19" x14ac:dyDescent="0.25">
      <c r="A1305">
        <v>2024</v>
      </c>
      <c r="B1305">
        <v>629321</v>
      </c>
      <c r="C1305" t="s">
        <v>175</v>
      </c>
      <c r="D1305" t="s">
        <v>431</v>
      </c>
      <c r="E1305" t="s">
        <v>535</v>
      </c>
      <c r="F1305" t="s">
        <v>431</v>
      </c>
      <c r="G1305" t="s">
        <v>15</v>
      </c>
      <c r="H1305" t="s">
        <v>7</v>
      </c>
      <c r="I1305" s="23">
        <v>126</v>
      </c>
      <c r="J1305" s="23">
        <v>529</v>
      </c>
      <c r="K1305" s="23">
        <v>1777</v>
      </c>
      <c r="L1305" s="1">
        <v>89986.561000000002</v>
      </c>
      <c r="M1305" s="1">
        <v>714.17905555555558</v>
      </c>
      <c r="N1305" s="62">
        <v>4.1984126984126986</v>
      </c>
      <c r="O1305" s="62">
        <v>3.3591682419659734</v>
      </c>
      <c r="P1305" s="6">
        <v>18598.811000000002</v>
      </c>
      <c r="Q1305" s="61">
        <v>0.20668431811723531</v>
      </c>
      <c r="R1305" s="6">
        <v>14298.450999999999</v>
      </c>
      <c r="S1305" s="61">
        <v>0.15889540439266259</v>
      </c>
    </row>
    <row r="1306" spans="1:19" x14ac:dyDescent="0.25">
      <c r="A1306">
        <v>2024</v>
      </c>
      <c r="B1306">
        <v>630627</v>
      </c>
      <c r="C1306" t="s">
        <v>465</v>
      </c>
      <c r="D1306" t="s">
        <v>431</v>
      </c>
      <c r="E1306" t="s">
        <v>527</v>
      </c>
      <c r="F1306" t="s">
        <v>431</v>
      </c>
      <c r="G1306" t="s">
        <v>15</v>
      </c>
      <c r="H1306" t="s">
        <v>7</v>
      </c>
      <c r="I1306" s="23">
        <v>165</v>
      </c>
      <c r="J1306" s="23">
        <v>473</v>
      </c>
      <c r="K1306" s="23">
        <v>2839</v>
      </c>
      <c r="L1306" s="1">
        <v>125049.69</v>
      </c>
      <c r="M1306" s="1">
        <v>757.87690909090907</v>
      </c>
      <c r="N1306" s="62">
        <v>2.8666666666666667</v>
      </c>
      <c r="O1306" s="62">
        <v>6.0021141649048628</v>
      </c>
      <c r="P1306" s="6">
        <v>9262.9400000000096</v>
      </c>
      <c r="Q1306" s="61">
        <v>7.4074074074074153E-2</v>
      </c>
      <c r="R1306" s="6">
        <v>3847.1400000000099</v>
      </c>
      <c r="S1306" s="61">
        <v>3.0764890340791808E-2</v>
      </c>
    </row>
    <row r="1307" spans="1:19" x14ac:dyDescent="0.25">
      <c r="A1307">
        <v>2024</v>
      </c>
      <c r="B1307">
        <v>633660</v>
      </c>
      <c r="C1307" t="s">
        <v>176</v>
      </c>
      <c r="D1307" t="s">
        <v>432</v>
      </c>
      <c r="E1307" t="s">
        <v>500</v>
      </c>
      <c r="F1307" t="s">
        <v>432</v>
      </c>
      <c r="G1307" t="s">
        <v>15</v>
      </c>
      <c r="H1307" t="s">
        <v>5</v>
      </c>
      <c r="I1307" s="23">
        <v>102</v>
      </c>
      <c r="J1307" s="23">
        <v>297</v>
      </c>
      <c r="K1307" s="23">
        <v>961</v>
      </c>
      <c r="L1307" s="1">
        <v>35949.834000000003</v>
      </c>
      <c r="M1307" s="1">
        <v>352.44935294117647</v>
      </c>
      <c r="N1307" s="62">
        <v>2.9117647058823528</v>
      </c>
      <c r="O1307" s="62">
        <v>3.2356902356902357</v>
      </c>
      <c r="P1307" s="6">
        <v>3400.5839999999998</v>
      </c>
      <c r="Q1307" s="61">
        <v>9.4592481289343361E-2</v>
      </c>
      <c r="R1307" s="6">
        <v>149.423999999996</v>
      </c>
      <c r="S1307" s="61">
        <v>4.1564586918536534E-3</v>
      </c>
    </row>
    <row r="1308" spans="1:19" x14ac:dyDescent="0.25">
      <c r="A1308">
        <v>2024</v>
      </c>
      <c r="B1308">
        <v>635306</v>
      </c>
      <c r="C1308" t="s">
        <v>177</v>
      </c>
      <c r="D1308" t="s">
        <v>435</v>
      </c>
      <c r="E1308" t="s">
        <v>525</v>
      </c>
      <c r="F1308" t="s">
        <v>435</v>
      </c>
      <c r="G1308" t="s">
        <v>15</v>
      </c>
      <c r="H1308" t="s">
        <v>16</v>
      </c>
      <c r="I1308" s="23">
        <v>12</v>
      </c>
      <c r="J1308" s="23">
        <v>16</v>
      </c>
      <c r="K1308" s="23">
        <v>25</v>
      </c>
      <c r="L1308" s="1">
        <v>1419.8</v>
      </c>
      <c r="M1308" s="1">
        <v>118.31666666666666</v>
      </c>
      <c r="N1308" s="62">
        <v>1.3333333333333333</v>
      </c>
      <c r="O1308" s="62">
        <v>1.5625</v>
      </c>
      <c r="P1308" s="6">
        <v>500.8</v>
      </c>
      <c r="Q1308" s="61">
        <v>0.35272573601915763</v>
      </c>
      <c r="R1308" s="6">
        <v>111.2</v>
      </c>
      <c r="S1308" s="61">
        <v>7.8320890266234691E-2</v>
      </c>
    </row>
    <row r="1309" spans="1:19" x14ac:dyDescent="0.25">
      <c r="A1309">
        <v>2024</v>
      </c>
      <c r="B1309">
        <v>636281</v>
      </c>
      <c r="C1309" t="s">
        <v>178</v>
      </c>
      <c r="D1309" t="s">
        <v>431</v>
      </c>
      <c r="E1309" t="s">
        <v>501</v>
      </c>
      <c r="F1309" t="s">
        <v>431</v>
      </c>
      <c r="G1309" t="s">
        <v>4</v>
      </c>
      <c r="H1309" t="s">
        <v>5</v>
      </c>
      <c r="I1309" s="23">
        <v>54</v>
      </c>
      <c r="J1309" s="23">
        <v>168</v>
      </c>
      <c r="K1309" s="23">
        <v>710</v>
      </c>
      <c r="L1309" s="1">
        <v>32648.63</v>
      </c>
      <c r="M1309" s="1">
        <v>604.60425925925927</v>
      </c>
      <c r="N1309" s="62">
        <v>3.1111111111111112</v>
      </c>
      <c r="O1309" s="62">
        <v>4.2261904761904763</v>
      </c>
      <c r="P1309" s="6">
        <v>6404.13</v>
      </c>
      <c r="Q1309" s="61">
        <v>0.19615310045168816</v>
      </c>
      <c r="R1309" s="6">
        <v>4618.53</v>
      </c>
      <c r="S1309" s="61">
        <v>0.14146167848390576</v>
      </c>
    </row>
    <row r="1310" spans="1:19" x14ac:dyDescent="0.25">
      <c r="A1310">
        <v>2024</v>
      </c>
      <c r="B1310">
        <v>636281</v>
      </c>
      <c r="C1310" t="s">
        <v>178</v>
      </c>
      <c r="D1310" t="s">
        <v>430</v>
      </c>
      <c r="E1310" t="s">
        <v>518</v>
      </c>
      <c r="F1310" t="s">
        <v>431</v>
      </c>
      <c r="G1310" t="s">
        <v>4</v>
      </c>
      <c r="H1310" t="s">
        <v>16</v>
      </c>
      <c r="I1310" s="23">
        <v>42</v>
      </c>
      <c r="J1310" s="23">
        <v>60</v>
      </c>
      <c r="K1310" s="23">
        <v>150</v>
      </c>
      <c r="L1310" s="1">
        <v>6122.55</v>
      </c>
      <c r="M1310" s="1">
        <v>145.77500000000001</v>
      </c>
      <c r="N1310" s="62">
        <v>1.4285714285714286</v>
      </c>
      <c r="O1310" s="62">
        <v>2.5</v>
      </c>
      <c r="P1310" s="6">
        <v>978.79999999999905</v>
      </c>
      <c r="Q1310" s="61">
        <v>0.15986802884419057</v>
      </c>
      <c r="R1310" s="6">
        <v>-389.20000000000101</v>
      </c>
      <c r="S1310" s="61">
        <v>-6.3568284456639965E-2</v>
      </c>
    </row>
    <row r="1311" spans="1:19" x14ac:dyDescent="0.25">
      <c r="A1311">
        <v>2024</v>
      </c>
      <c r="B1311">
        <v>642012</v>
      </c>
      <c r="C1311" t="s">
        <v>222</v>
      </c>
      <c r="D1311" t="s">
        <v>430</v>
      </c>
      <c r="E1311" t="s">
        <v>514</v>
      </c>
      <c r="F1311" t="s">
        <v>432</v>
      </c>
      <c r="G1311" t="s">
        <v>4</v>
      </c>
      <c r="H1311" t="s">
        <v>10</v>
      </c>
      <c r="I1311" s="23">
        <v>158</v>
      </c>
      <c r="J1311" s="23">
        <v>667</v>
      </c>
      <c r="K1311" s="23">
        <v>4846</v>
      </c>
      <c r="L1311" s="1">
        <v>194417.28</v>
      </c>
      <c r="M1311" s="1">
        <v>1230.4891139240506</v>
      </c>
      <c r="N1311" s="62">
        <v>4.2215189873417724</v>
      </c>
      <c r="O1311" s="62">
        <v>7.2653673163418295</v>
      </c>
      <c r="P1311" s="6">
        <v>14401.28</v>
      </c>
      <c r="Q1311" s="61">
        <v>7.4074074074074084E-2</v>
      </c>
      <c r="R1311" s="6">
        <v>8786.0800000000199</v>
      </c>
      <c r="S1311" s="61">
        <v>4.5191867718754324E-2</v>
      </c>
    </row>
    <row r="1312" spans="1:19" x14ac:dyDescent="0.25">
      <c r="A1312">
        <v>2024</v>
      </c>
      <c r="B1312">
        <v>642395</v>
      </c>
      <c r="C1312" t="s">
        <v>473</v>
      </c>
      <c r="D1312" t="s">
        <v>431</v>
      </c>
      <c r="E1312" t="s">
        <v>528</v>
      </c>
      <c r="F1312" t="s">
        <v>434</v>
      </c>
      <c r="G1312" t="s">
        <v>4</v>
      </c>
      <c r="H1312" t="s">
        <v>5</v>
      </c>
      <c r="I1312" s="23">
        <v>60</v>
      </c>
      <c r="J1312" s="23">
        <v>251</v>
      </c>
      <c r="K1312" s="23">
        <v>923</v>
      </c>
      <c r="L1312" s="1">
        <v>38731.800000000003</v>
      </c>
      <c r="M1312" s="1">
        <v>645.53000000000009</v>
      </c>
      <c r="N1312" s="62">
        <v>4.1833333333333336</v>
      </c>
      <c r="O1312" s="62">
        <v>3.6772908366533863</v>
      </c>
      <c r="P1312" s="6">
        <v>6455.3</v>
      </c>
      <c r="Q1312" s="61">
        <v>0.16666666666666666</v>
      </c>
      <c r="R1312" s="6">
        <v>4409.1000000000004</v>
      </c>
      <c r="S1312" s="61">
        <v>0.11383669233033322</v>
      </c>
    </row>
    <row r="1313" spans="1:19" x14ac:dyDescent="0.25">
      <c r="A1313">
        <v>2024</v>
      </c>
      <c r="B1313">
        <v>642395</v>
      </c>
      <c r="C1313" t="s">
        <v>473</v>
      </c>
      <c r="D1313" t="s">
        <v>432</v>
      </c>
      <c r="E1313" t="s">
        <v>498</v>
      </c>
      <c r="F1313" t="s">
        <v>434</v>
      </c>
      <c r="G1313" t="s">
        <v>4</v>
      </c>
      <c r="H1313" t="s">
        <v>5</v>
      </c>
      <c r="I1313" s="23">
        <v>43</v>
      </c>
      <c r="J1313" s="23">
        <v>127</v>
      </c>
      <c r="K1313" s="23">
        <v>583</v>
      </c>
      <c r="L1313" s="1">
        <v>25116.9</v>
      </c>
      <c r="M1313" s="1">
        <v>584.11395348837209</v>
      </c>
      <c r="N1313" s="62">
        <v>2.9534883720930232</v>
      </c>
      <c r="O1313" s="62">
        <v>4.590551181102362</v>
      </c>
      <c r="P1313" s="6">
        <v>4186.1499999999996</v>
      </c>
      <c r="Q1313" s="61">
        <v>0.16666666666666663</v>
      </c>
      <c r="R1313" s="6">
        <v>2812.15</v>
      </c>
      <c r="S1313" s="61">
        <v>0.11196246352057777</v>
      </c>
    </row>
    <row r="1314" spans="1:19" x14ac:dyDescent="0.25">
      <c r="A1314">
        <v>2024</v>
      </c>
      <c r="B1314">
        <v>642395</v>
      </c>
      <c r="C1314" t="s">
        <v>473</v>
      </c>
      <c r="D1314" t="s">
        <v>433</v>
      </c>
      <c r="E1314" t="s">
        <v>519</v>
      </c>
      <c r="F1314" t="s">
        <v>434</v>
      </c>
      <c r="G1314" t="s">
        <v>4</v>
      </c>
      <c r="H1314" t="s">
        <v>16</v>
      </c>
      <c r="I1314" s="23">
        <v>37</v>
      </c>
      <c r="J1314" s="23">
        <v>90</v>
      </c>
      <c r="K1314" s="23">
        <v>262</v>
      </c>
      <c r="L1314" s="1">
        <v>13232.7</v>
      </c>
      <c r="M1314" s="1">
        <v>357.64054054054054</v>
      </c>
      <c r="N1314" s="62">
        <v>2.4324324324324325</v>
      </c>
      <c r="O1314" s="62">
        <v>2.911111111111111</v>
      </c>
      <c r="P1314" s="6">
        <v>2205.4499999999998</v>
      </c>
      <c r="Q1314" s="61">
        <v>0.16666666666666666</v>
      </c>
      <c r="R1314" s="6">
        <v>922.45</v>
      </c>
      <c r="S1314" s="61">
        <v>6.9709885359752727E-2</v>
      </c>
    </row>
    <row r="1315" spans="1:19" x14ac:dyDescent="0.25">
      <c r="A1315">
        <v>2024</v>
      </c>
      <c r="B1315">
        <v>648045</v>
      </c>
      <c r="C1315" t="s">
        <v>184</v>
      </c>
      <c r="D1315" t="s">
        <v>431</v>
      </c>
      <c r="E1315" t="s">
        <v>515</v>
      </c>
      <c r="F1315" t="s">
        <v>433</v>
      </c>
      <c r="G1315" t="s">
        <v>4</v>
      </c>
      <c r="H1315" t="s">
        <v>16</v>
      </c>
      <c r="I1315" s="23">
        <v>5</v>
      </c>
      <c r="J1315" s="23">
        <v>11</v>
      </c>
      <c r="K1315" s="23">
        <v>29</v>
      </c>
      <c r="L1315" s="1">
        <v>1177.3679999999999</v>
      </c>
      <c r="M1315" s="1">
        <v>235.47359999999998</v>
      </c>
      <c r="N1315" s="62">
        <v>2.2000000000000002</v>
      </c>
      <c r="O1315" s="62">
        <v>2.6363636363636362</v>
      </c>
      <c r="P1315" s="6">
        <v>461.11799999999999</v>
      </c>
      <c r="Q1315" s="61">
        <v>0.39165154819903381</v>
      </c>
      <c r="R1315" s="6">
        <v>300.11799999999999</v>
      </c>
      <c r="S1315" s="61">
        <v>0.25490585781166125</v>
      </c>
    </row>
    <row r="1316" spans="1:19" x14ac:dyDescent="0.25">
      <c r="A1316">
        <v>2024</v>
      </c>
      <c r="B1316">
        <v>648045</v>
      </c>
      <c r="C1316" t="s">
        <v>184</v>
      </c>
      <c r="D1316" t="s">
        <v>432</v>
      </c>
      <c r="E1316" t="s">
        <v>500</v>
      </c>
      <c r="F1316" t="s">
        <v>433</v>
      </c>
      <c r="G1316" t="s">
        <v>4</v>
      </c>
      <c r="H1316" t="s">
        <v>5</v>
      </c>
      <c r="I1316" s="23">
        <v>57</v>
      </c>
      <c r="J1316" s="23">
        <v>218</v>
      </c>
      <c r="K1316" s="23">
        <v>1136</v>
      </c>
      <c r="L1316" s="1">
        <v>63505.311999999998</v>
      </c>
      <c r="M1316" s="1">
        <v>1114.1282807017544</v>
      </c>
      <c r="N1316" s="62">
        <v>3.8245614035087718</v>
      </c>
      <c r="O1316" s="62">
        <v>5.2110091743119265</v>
      </c>
      <c r="P1316" s="6">
        <v>18195.312000000002</v>
      </c>
      <c r="Q1316" s="61">
        <v>0.28651637834642874</v>
      </c>
      <c r="R1316" s="6">
        <v>16327.191999999999</v>
      </c>
      <c r="S1316" s="61">
        <v>0.25709962656352275</v>
      </c>
    </row>
    <row r="1317" spans="1:19" x14ac:dyDescent="0.25">
      <c r="A1317">
        <v>2024</v>
      </c>
      <c r="B1317">
        <v>648045</v>
      </c>
      <c r="C1317" t="s">
        <v>184</v>
      </c>
      <c r="D1317" t="s">
        <v>433</v>
      </c>
      <c r="E1317" t="s">
        <v>519</v>
      </c>
      <c r="F1317" t="s">
        <v>433</v>
      </c>
      <c r="G1317" t="s">
        <v>4</v>
      </c>
      <c r="H1317" t="s">
        <v>16</v>
      </c>
      <c r="I1317" s="23">
        <v>6</v>
      </c>
      <c r="J1317" s="23">
        <v>8</v>
      </c>
      <c r="K1317" s="23">
        <v>26</v>
      </c>
      <c r="L1317" s="1">
        <v>616.59199999999998</v>
      </c>
      <c r="M1317" s="1">
        <v>102.76533333333333</v>
      </c>
      <c r="N1317" s="62">
        <v>1.3333333333333333</v>
      </c>
      <c r="O1317" s="62">
        <v>3.25</v>
      </c>
      <c r="P1317" s="6">
        <v>209.09200000000001</v>
      </c>
      <c r="Q1317" s="61">
        <v>0.33910916781275141</v>
      </c>
      <c r="R1317" s="6">
        <v>8.2920000000000105</v>
      </c>
      <c r="S1317" s="61">
        <v>1.3448114798764841E-2</v>
      </c>
    </row>
    <row r="1318" spans="1:19" x14ac:dyDescent="0.25">
      <c r="A1318">
        <v>2024</v>
      </c>
      <c r="B1318">
        <v>650314</v>
      </c>
      <c r="C1318" t="s">
        <v>185</v>
      </c>
      <c r="D1318" t="s">
        <v>432</v>
      </c>
      <c r="E1318" t="s">
        <v>498</v>
      </c>
      <c r="F1318" t="s">
        <v>432</v>
      </c>
      <c r="G1318" t="s">
        <v>15</v>
      </c>
      <c r="H1318" t="s">
        <v>16</v>
      </c>
      <c r="I1318" s="23">
        <v>44</v>
      </c>
      <c r="J1318" s="23">
        <v>80</v>
      </c>
      <c r="K1318" s="23">
        <v>253</v>
      </c>
      <c r="L1318" s="1">
        <v>12248.376</v>
      </c>
      <c r="M1318" s="1">
        <v>278.37218181818184</v>
      </c>
      <c r="N1318" s="62">
        <v>1.8181818181818181</v>
      </c>
      <c r="O1318" s="62">
        <v>3.1625000000000001</v>
      </c>
      <c r="P1318" s="6">
        <v>3610.1260000000002</v>
      </c>
      <c r="Q1318" s="61">
        <v>0.29474323779740269</v>
      </c>
      <c r="R1318" s="6">
        <v>2254.1260000000002</v>
      </c>
      <c r="S1318" s="61">
        <v>0.18403468345517807</v>
      </c>
    </row>
    <row r="1319" spans="1:19" x14ac:dyDescent="0.25">
      <c r="A1319">
        <v>2024</v>
      </c>
      <c r="B1319">
        <v>650722</v>
      </c>
      <c r="C1319" t="s">
        <v>186</v>
      </c>
      <c r="D1319" t="s">
        <v>434</v>
      </c>
      <c r="E1319" t="s">
        <v>499</v>
      </c>
      <c r="F1319" t="s">
        <v>434</v>
      </c>
      <c r="G1319" t="s">
        <v>15</v>
      </c>
      <c r="H1319" t="s">
        <v>16</v>
      </c>
      <c r="I1319" s="23">
        <v>28</v>
      </c>
      <c r="J1319" s="23">
        <v>92</v>
      </c>
      <c r="K1319" s="23">
        <v>182</v>
      </c>
      <c r="L1319" s="1">
        <v>7953.9696000000004</v>
      </c>
      <c r="M1319" s="1">
        <v>284.07034285714286</v>
      </c>
      <c r="N1319" s="62">
        <v>3.2857142857142856</v>
      </c>
      <c r="O1319" s="62">
        <v>1.9782608695652173</v>
      </c>
      <c r="P1319" s="6">
        <v>1936.7195999999999</v>
      </c>
      <c r="Q1319" s="61">
        <v>0.24349094821785588</v>
      </c>
      <c r="R1319" s="6">
        <v>969.79960000000005</v>
      </c>
      <c r="S1319" s="61">
        <v>0.12192649064185511</v>
      </c>
    </row>
    <row r="1320" spans="1:19" x14ac:dyDescent="0.25">
      <c r="A1320">
        <v>2024</v>
      </c>
      <c r="B1320">
        <v>652071</v>
      </c>
      <c r="C1320" t="s">
        <v>467</v>
      </c>
      <c r="D1320" t="s">
        <v>435</v>
      </c>
      <c r="E1320" t="s">
        <v>529</v>
      </c>
      <c r="F1320" t="s">
        <v>435</v>
      </c>
      <c r="G1320" t="s">
        <v>15</v>
      </c>
      <c r="H1320" t="s">
        <v>16</v>
      </c>
      <c r="I1320" s="23">
        <v>24</v>
      </c>
      <c r="J1320" s="23">
        <v>73</v>
      </c>
      <c r="K1320" s="23">
        <v>228</v>
      </c>
      <c r="L1320" s="1">
        <v>13005.8784</v>
      </c>
      <c r="M1320" s="1">
        <v>541.91160000000002</v>
      </c>
      <c r="N1320" s="62">
        <v>3.0416666666666665</v>
      </c>
      <c r="O1320" s="62">
        <v>3.1232876712328768</v>
      </c>
      <c r="P1320" s="6">
        <v>2712.3784000000001</v>
      </c>
      <c r="Q1320" s="61">
        <v>0.20855018912063641</v>
      </c>
      <c r="R1320" s="6">
        <v>1888.0784000000001</v>
      </c>
      <c r="S1320" s="61">
        <v>0.14517115583673304</v>
      </c>
    </row>
    <row r="1321" spans="1:19" x14ac:dyDescent="0.25">
      <c r="A1321">
        <v>2024</v>
      </c>
      <c r="B1321">
        <v>652151</v>
      </c>
      <c r="C1321" t="s">
        <v>240</v>
      </c>
      <c r="D1321" t="s">
        <v>430</v>
      </c>
      <c r="E1321" t="s">
        <v>518</v>
      </c>
      <c r="F1321" t="s">
        <v>432</v>
      </c>
      <c r="G1321" t="s">
        <v>4</v>
      </c>
      <c r="H1321" t="s">
        <v>16</v>
      </c>
      <c r="I1321" s="23">
        <v>43</v>
      </c>
      <c r="J1321" s="23">
        <v>95</v>
      </c>
      <c r="K1321" s="23">
        <v>259</v>
      </c>
      <c r="L1321" s="1">
        <v>9056.5254999999997</v>
      </c>
      <c r="M1321" s="1">
        <v>210.61687209302326</v>
      </c>
      <c r="N1321" s="62">
        <v>2.2093023255813953</v>
      </c>
      <c r="O1321" s="62">
        <v>2.7263157894736842</v>
      </c>
      <c r="P1321" s="6">
        <v>107.775500000001</v>
      </c>
      <c r="Q1321" s="61">
        <v>1.1900314309279094E-2</v>
      </c>
      <c r="R1321" s="6">
        <v>-1329.1745000000001</v>
      </c>
      <c r="S1321" s="61">
        <v>-0.14676428614925227</v>
      </c>
    </row>
    <row r="1322" spans="1:19" x14ac:dyDescent="0.25">
      <c r="A1322">
        <v>2024</v>
      </c>
      <c r="B1322">
        <v>652151</v>
      </c>
      <c r="C1322" t="s">
        <v>240</v>
      </c>
      <c r="D1322" t="s">
        <v>432</v>
      </c>
      <c r="E1322" t="s">
        <v>494</v>
      </c>
      <c r="F1322" t="s">
        <v>432</v>
      </c>
      <c r="G1322" t="s">
        <v>4</v>
      </c>
      <c r="H1322" t="s">
        <v>5</v>
      </c>
      <c r="I1322" s="23">
        <v>252</v>
      </c>
      <c r="J1322" s="23">
        <v>492</v>
      </c>
      <c r="K1322" s="23">
        <v>1691</v>
      </c>
      <c r="L1322" s="1">
        <v>63404.599500000098</v>
      </c>
      <c r="M1322" s="1">
        <v>251.60555357142897</v>
      </c>
      <c r="N1322" s="62">
        <v>1.9523809523809523</v>
      </c>
      <c r="O1322" s="62">
        <v>3.4369918699186992</v>
      </c>
      <c r="P1322" s="6">
        <v>-3335.9005000000002</v>
      </c>
      <c r="Q1322" s="61">
        <v>-5.2612910203777806E-2</v>
      </c>
      <c r="R1322" s="6">
        <v>-11132.540499999999</v>
      </c>
      <c r="S1322" s="61">
        <v>-0.17557938363761735</v>
      </c>
    </row>
    <row r="1323" spans="1:19" x14ac:dyDescent="0.25">
      <c r="A1323">
        <v>2024</v>
      </c>
      <c r="B1323">
        <v>652151</v>
      </c>
      <c r="C1323" t="s">
        <v>240</v>
      </c>
      <c r="D1323" t="s">
        <v>433</v>
      </c>
      <c r="E1323" t="s">
        <v>503</v>
      </c>
      <c r="F1323" t="s">
        <v>432</v>
      </c>
      <c r="G1323" t="s">
        <v>4</v>
      </c>
      <c r="H1323" t="s">
        <v>5</v>
      </c>
      <c r="I1323" s="23">
        <v>49</v>
      </c>
      <c r="J1323" s="23">
        <v>131</v>
      </c>
      <c r="K1323" s="23">
        <v>426</v>
      </c>
      <c r="L1323" s="1">
        <v>15531.307000000001</v>
      </c>
      <c r="M1323" s="1">
        <v>316.96544897959183</v>
      </c>
      <c r="N1323" s="62">
        <v>2.6734693877551021</v>
      </c>
      <c r="O1323" s="62">
        <v>3.2519083969465647</v>
      </c>
      <c r="P1323" s="6">
        <v>-30.1929999999996</v>
      </c>
      <c r="Q1323" s="61">
        <v>-1.9440089620274454E-3</v>
      </c>
      <c r="R1323" s="6">
        <v>-1740.0930000000001</v>
      </c>
      <c r="S1323" s="61">
        <v>-0.11203776990564927</v>
      </c>
    </row>
    <row r="1324" spans="1:19" x14ac:dyDescent="0.25">
      <c r="A1324">
        <v>2024</v>
      </c>
      <c r="B1324">
        <v>656457</v>
      </c>
      <c r="C1324" t="s">
        <v>187</v>
      </c>
      <c r="D1324" t="s">
        <v>434</v>
      </c>
      <c r="E1324" t="s">
        <v>508</v>
      </c>
      <c r="F1324" t="s">
        <v>434</v>
      </c>
      <c r="G1324" t="s">
        <v>15</v>
      </c>
      <c r="H1324" t="s">
        <v>5</v>
      </c>
      <c r="I1324" s="23">
        <v>81</v>
      </c>
      <c r="J1324" s="23">
        <v>200</v>
      </c>
      <c r="K1324" s="23">
        <v>713</v>
      </c>
      <c r="L1324" s="1">
        <v>35598.300000000003</v>
      </c>
      <c r="M1324" s="1">
        <v>439.48518518518523</v>
      </c>
      <c r="N1324" s="62">
        <v>2.4691358024691357</v>
      </c>
      <c r="O1324" s="62">
        <v>3.5649999999999999</v>
      </c>
      <c r="P1324" s="6">
        <v>5933.05</v>
      </c>
      <c r="Q1324" s="61">
        <v>0.16666666666666666</v>
      </c>
      <c r="R1324" s="6">
        <v>3204.9</v>
      </c>
      <c r="S1324" s="61">
        <v>9.0029580064216547E-2</v>
      </c>
    </row>
    <row r="1325" spans="1:19" x14ac:dyDescent="0.25">
      <c r="A1325">
        <v>2024</v>
      </c>
      <c r="B1325">
        <v>658048</v>
      </c>
      <c r="C1325" t="s">
        <v>386</v>
      </c>
      <c r="D1325" t="s">
        <v>431</v>
      </c>
      <c r="E1325" t="s">
        <v>524</v>
      </c>
      <c r="F1325" t="s">
        <v>431</v>
      </c>
      <c r="G1325" t="s">
        <v>15</v>
      </c>
      <c r="H1325" t="s">
        <v>16</v>
      </c>
      <c r="I1325" s="23">
        <v>29</v>
      </c>
      <c r="J1325" s="23">
        <v>71</v>
      </c>
      <c r="K1325" s="23">
        <v>232</v>
      </c>
      <c r="L1325" s="1">
        <v>10449.343999999999</v>
      </c>
      <c r="M1325" s="1">
        <v>360.32220689655168</v>
      </c>
      <c r="N1325" s="62">
        <v>2.4482758620689653</v>
      </c>
      <c r="O1325" s="62">
        <v>3.267605633802817</v>
      </c>
      <c r="P1325" s="6">
        <v>3227.0940000000001</v>
      </c>
      <c r="Q1325" s="61">
        <v>0.3088322099454282</v>
      </c>
      <c r="R1325" s="6">
        <v>2286.5740000000001</v>
      </c>
      <c r="S1325" s="61">
        <v>0.21882464583422656</v>
      </c>
    </row>
    <row r="1326" spans="1:19" x14ac:dyDescent="0.25">
      <c r="A1326">
        <v>2024</v>
      </c>
      <c r="B1326">
        <v>659545</v>
      </c>
      <c r="C1326" t="s">
        <v>188</v>
      </c>
      <c r="D1326" t="s">
        <v>432</v>
      </c>
      <c r="E1326" t="s">
        <v>510</v>
      </c>
      <c r="F1326" t="s">
        <v>432</v>
      </c>
      <c r="G1326" t="s">
        <v>15</v>
      </c>
      <c r="H1326" t="s">
        <v>5</v>
      </c>
      <c r="I1326" s="23">
        <v>97</v>
      </c>
      <c r="J1326" s="23">
        <v>410</v>
      </c>
      <c r="K1326" s="23">
        <v>1679</v>
      </c>
      <c r="L1326" s="1">
        <v>69037.574399999998</v>
      </c>
      <c r="M1326" s="1">
        <v>711.72757113402065</v>
      </c>
      <c r="N1326" s="62">
        <v>4.2268041237113403</v>
      </c>
      <c r="O1326" s="62">
        <v>4.0951219512195118</v>
      </c>
      <c r="P1326" s="6">
        <v>6902.5744000000004</v>
      </c>
      <c r="Q1326" s="61">
        <v>9.9982863824369828E-2</v>
      </c>
      <c r="R1326" s="6">
        <v>3689.1743999999999</v>
      </c>
      <c r="S1326" s="61">
        <v>5.3437196078545891E-2</v>
      </c>
    </row>
    <row r="1327" spans="1:19" x14ac:dyDescent="0.25">
      <c r="A1327">
        <v>2024</v>
      </c>
      <c r="B1327">
        <v>661754</v>
      </c>
      <c r="C1327" t="s">
        <v>189</v>
      </c>
      <c r="D1327" t="s">
        <v>430</v>
      </c>
      <c r="E1327" t="s">
        <v>518</v>
      </c>
      <c r="F1327" t="s">
        <v>430</v>
      </c>
      <c r="G1327" t="s">
        <v>15</v>
      </c>
      <c r="H1327" t="s">
        <v>16</v>
      </c>
      <c r="I1327" s="23">
        <v>37</v>
      </c>
      <c r="J1327" s="23">
        <v>64</v>
      </c>
      <c r="K1327" s="23">
        <v>136</v>
      </c>
      <c r="L1327" s="1">
        <v>7617.3119999999999</v>
      </c>
      <c r="M1327" s="1">
        <v>205.87329729729728</v>
      </c>
      <c r="N1327" s="62">
        <v>1.7297297297297298</v>
      </c>
      <c r="O1327" s="62">
        <v>2.125</v>
      </c>
      <c r="P1327" s="6">
        <v>2170.5619999999999</v>
      </c>
      <c r="Q1327" s="61">
        <v>0.28495117437752321</v>
      </c>
      <c r="R1327" s="6">
        <v>953.71199999999999</v>
      </c>
      <c r="S1327" s="61">
        <v>0.12520322129381073</v>
      </c>
    </row>
    <row r="1328" spans="1:19" x14ac:dyDescent="0.25">
      <c r="A1328">
        <v>2024</v>
      </c>
      <c r="B1328">
        <v>665540</v>
      </c>
      <c r="C1328" t="s">
        <v>190</v>
      </c>
      <c r="D1328" t="s">
        <v>430</v>
      </c>
      <c r="E1328" t="s">
        <v>518</v>
      </c>
      <c r="F1328" t="s">
        <v>430</v>
      </c>
      <c r="G1328" t="s">
        <v>15</v>
      </c>
      <c r="H1328" t="s">
        <v>16</v>
      </c>
      <c r="I1328" s="23">
        <v>62</v>
      </c>
      <c r="J1328" s="23">
        <v>71</v>
      </c>
      <c r="K1328" s="23">
        <v>161</v>
      </c>
      <c r="L1328" s="1">
        <v>9171.5120000000006</v>
      </c>
      <c r="M1328" s="1">
        <v>147.92761290322582</v>
      </c>
      <c r="N1328" s="62">
        <v>1.1451612903225807</v>
      </c>
      <c r="O1328" s="62">
        <v>2.267605633802817</v>
      </c>
      <c r="P1328" s="6">
        <v>3019.5120000000002</v>
      </c>
      <c r="Q1328" s="61">
        <v>0.3292272855337266</v>
      </c>
      <c r="R1328" s="6">
        <v>1019.412</v>
      </c>
      <c r="S1328" s="61">
        <v>0.11114983003892924</v>
      </c>
    </row>
    <row r="1329" spans="1:19" x14ac:dyDescent="0.25">
      <c r="A1329">
        <v>2024</v>
      </c>
      <c r="B1329">
        <v>667972</v>
      </c>
      <c r="C1329" t="s">
        <v>366</v>
      </c>
      <c r="D1329" t="s">
        <v>433</v>
      </c>
      <c r="E1329" t="s">
        <v>504</v>
      </c>
      <c r="F1329" t="s">
        <v>433</v>
      </c>
      <c r="G1329" t="s">
        <v>15</v>
      </c>
      <c r="H1329" t="s">
        <v>16</v>
      </c>
      <c r="I1329" s="23">
        <v>2</v>
      </c>
      <c r="J1329" s="23">
        <v>3</v>
      </c>
      <c r="K1329" s="23">
        <v>3</v>
      </c>
      <c r="L1329" s="1">
        <v>224.77600000000001</v>
      </c>
      <c r="M1329" s="1">
        <v>112.38800000000001</v>
      </c>
      <c r="N1329" s="62">
        <v>1.5</v>
      </c>
      <c r="O1329" s="62">
        <v>1</v>
      </c>
      <c r="P1329" s="6">
        <v>54.776000000000003</v>
      </c>
      <c r="Q1329" s="61">
        <v>0.2436914973128804</v>
      </c>
      <c r="R1329" s="6">
        <v>-12.523999999999999</v>
      </c>
      <c r="S1329" s="61">
        <v>-5.5717692280314618E-2</v>
      </c>
    </row>
    <row r="1330" spans="1:19" x14ac:dyDescent="0.25">
      <c r="A1330">
        <v>2024</v>
      </c>
      <c r="B1330">
        <v>668464</v>
      </c>
      <c r="C1330" t="s">
        <v>391</v>
      </c>
      <c r="D1330" t="s">
        <v>432</v>
      </c>
      <c r="E1330" t="s">
        <v>498</v>
      </c>
      <c r="F1330" t="s">
        <v>432</v>
      </c>
      <c r="G1330" t="s">
        <v>15</v>
      </c>
      <c r="H1330" t="s">
        <v>16</v>
      </c>
      <c r="I1330" s="23">
        <v>30</v>
      </c>
      <c r="J1330" s="23">
        <v>48</v>
      </c>
      <c r="K1330" s="23">
        <v>165</v>
      </c>
      <c r="L1330" s="1">
        <v>9898.68</v>
      </c>
      <c r="M1330" s="1">
        <v>329.95600000000002</v>
      </c>
      <c r="N1330" s="62">
        <v>1.6</v>
      </c>
      <c r="O1330" s="62">
        <v>3.4375</v>
      </c>
      <c r="P1330" s="6">
        <v>3290.43</v>
      </c>
      <c r="Q1330" s="61">
        <v>0.33241098813175085</v>
      </c>
      <c r="R1330" s="6">
        <v>2372.4299999999998</v>
      </c>
      <c r="S1330" s="61">
        <v>0.23967135011940985</v>
      </c>
    </row>
    <row r="1331" spans="1:19" x14ac:dyDescent="0.25">
      <c r="A1331">
        <v>2024</v>
      </c>
      <c r="B1331">
        <v>673382</v>
      </c>
      <c r="C1331" t="s">
        <v>329</v>
      </c>
      <c r="D1331" t="s">
        <v>435</v>
      </c>
      <c r="E1331" t="s">
        <v>505</v>
      </c>
      <c r="F1331" t="s">
        <v>435</v>
      </c>
      <c r="G1331" t="s">
        <v>15</v>
      </c>
      <c r="H1331" t="s">
        <v>16</v>
      </c>
      <c r="I1331" s="23">
        <v>16</v>
      </c>
      <c r="J1331" s="23">
        <v>58</v>
      </c>
      <c r="K1331" s="23">
        <v>198</v>
      </c>
      <c r="L1331" s="1">
        <v>11878.8</v>
      </c>
      <c r="M1331" s="1">
        <v>742.42499999999995</v>
      </c>
      <c r="N1331" s="62">
        <v>3.625</v>
      </c>
      <c r="O1331" s="62">
        <v>3.4137931034482758</v>
      </c>
      <c r="P1331" s="6">
        <v>1979.8</v>
      </c>
      <c r="Q1331" s="61">
        <v>0.16666666666666669</v>
      </c>
      <c r="R1331" s="6">
        <v>1422.28</v>
      </c>
      <c r="S1331" s="61">
        <v>0.11973263292588478</v>
      </c>
    </row>
    <row r="1332" spans="1:19" x14ac:dyDescent="0.25">
      <c r="A1332">
        <v>2024</v>
      </c>
      <c r="B1332">
        <v>676623</v>
      </c>
      <c r="C1332" t="s">
        <v>281</v>
      </c>
      <c r="D1332" t="s">
        <v>430</v>
      </c>
      <c r="E1332" t="s">
        <v>507</v>
      </c>
      <c r="F1332" t="s">
        <v>430</v>
      </c>
      <c r="G1332" t="s">
        <v>4</v>
      </c>
      <c r="H1332" t="s">
        <v>7</v>
      </c>
      <c r="I1332" s="23">
        <v>226</v>
      </c>
      <c r="J1332" s="23">
        <v>389</v>
      </c>
      <c r="K1332" s="23">
        <v>2641</v>
      </c>
      <c r="L1332" s="1">
        <v>107936.625</v>
      </c>
      <c r="M1332" s="1">
        <v>477.59568584070797</v>
      </c>
      <c r="N1332" s="62">
        <v>1.7212389380530972</v>
      </c>
      <c r="O1332" s="62">
        <v>6.7892030848329048</v>
      </c>
      <c r="P1332" s="6">
        <v>13255.375</v>
      </c>
      <c r="Q1332" s="61">
        <v>0.12280701754385964</v>
      </c>
      <c r="R1332" s="6">
        <v>5822.5750000000098</v>
      </c>
      <c r="S1332" s="61">
        <v>5.3944386347081076E-2</v>
      </c>
    </row>
    <row r="1333" spans="1:19" x14ac:dyDescent="0.25">
      <c r="A1333">
        <v>2024</v>
      </c>
      <c r="B1333">
        <v>676623</v>
      </c>
      <c r="C1333" t="s">
        <v>281</v>
      </c>
      <c r="D1333" t="s">
        <v>432</v>
      </c>
      <c r="E1333" t="s">
        <v>498</v>
      </c>
      <c r="F1333" t="s">
        <v>430</v>
      </c>
      <c r="G1333" t="s">
        <v>4</v>
      </c>
      <c r="H1333" t="s">
        <v>5</v>
      </c>
      <c r="I1333" s="23">
        <v>68</v>
      </c>
      <c r="J1333" s="23">
        <v>110</v>
      </c>
      <c r="K1333" s="23">
        <v>456</v>
      </c>
      <c r="L1333" s="1">
        <v>18120.87</v>
      </c>
      <c r="M1333" s="1">
        <v>266.48338235294113</v>
      </c>
      <c r="N1333" s="62">
        <v>1.6176470588235294</v>
      </c>
      <c r="O1333" s="62">
        <v>4.1454545454545455</v>
      </c>
      <c r="P1333" s="6">
        <v>2225.37</v>
      </c>
      <c r="Q1333" s="61">
        <v>0.12280701754385966</v>
      </c>
      <c r="R1333" s="6">
        <v>143.37000000000199</v>
      </c>
      <c r="S1333" s="61">
        <v>7.9118717809907591E-3</v>
      </c>
    </row>
    <row r="1334" spans="1:19" x14ac:dyDescent="0.25">
      <c r="A1334">
        <v>2024</v>
      </c>
      <c r="B1334">
        <v>676623</v>
      </c>
      <c r="C1334" t="s">
        <v>281</v>
      </c>
      <c r="D1334" t="s">
        <v>433</v>
      </c>
      <c r="E1334" t="s">
        <v>503</v>
      </c>
      <c r="F1334" t="s">
        <v>430</v>
      </c>
      <c r="G1334" t="s">
        <v>4</v>
      </c>
      <c r="H1334" t="s">
        <v>5</v>
      </c>
      <c r="I1334" s="23">
        <v>114</v>
      </c>
      <c r="J1334" s="23">
        <v>426</v>
      </c>
      <c r="K1334" s="23">
        <v>1763</v>
      </c>
      <c r="L1334" s="1">
        <v>71446.365000000005</v>
      </c>
      <c r="M1334" s="1">
        <v>626.72250000000008</v>
      </c>
      <c r="N1334" s="62">
        <v>3.736842105263158</v>
      </c>
      <c r="O1334" s="62">
        <v>4.13849765258216</v>
      </c>
      <c r="P1334" s="6">
        <v>8774.1150000000107</v>
      </c>
      <c r="Q1334" s="61">
        <v>0.12280701754385979</v>
      </c>
      <c r="R1334" s="6">
        <v>4663.0150000000103</v>
      </c>
      <c r="S1334" s="61">
        <v>6.5265951598797362E-2</v>
      </c>
    </row>
    <row r="1335" spans="1:19" x14ac:dyDescent="0.25">
      <c r="A1335">
        <v>2024</v>
      </c>
      <c r="B1335">
        <v>678432</v>
      </c>
      <c r="C1335" t="s">
        <v>331</v>
      </c>
      <c r="D1335" t="s">
        <v>434</v>
      </c>
      <c r="E1335" t="s">
        <v>513</v>
      </c>
      <c r="F1335" t="s">
        <v>434</v>
      </c>
      <c r="G1335" t="s">
        <v>15</v>
      </c>
      <c r="H1335" t="s">
        <v>5</v>
      </c>
      <c r="I1335" s="23">
        <v>242</v>
      </c>
      <c r="J1335" s="23">
        <v>341</v>
      </c>
      <c r="K1335" s="23">
        <v>1437</v>
      </c>
      <c r="L1335" s="1">
        <v>60120.180000000102</v>
      </c>
      <c r="M1335" s="1">
        <v>248.43049586776903</v>
      </c>
      <c r="N1335" s="62">
        <v>1.4090909090909092</v>
      </c>
      <c r="O1335" s="62">
        <v>4.2140762463343107</v>
      </c>
      <c r="P1335" s="6">
        <v>7383.18</v>
      </c>
      <c r="Q1335" s="61">
        <v>0.12280701754385945</v>
      </c>
      <c r="R1335" s="6">
        <v>-493.91999999999399</v>
      </c>
      <c r="S1335" s="61">
        <v>-8.2155442648374159E-3</v>
      </c>
    </row>
    <row r="1336" spans="1:19" x14ac:dyDescent="0.25">
      <c r="A1336">
        <v>2024</v>
      </c>
      <c r="B1336">
        <v>687380</v>
      </c>
      <c r="C1336" t="s">
        <v>438</v>
      </c>
      <c r="D1336" t="s">
        <v>435</v>
      </c>
      <c r="E1336" t="s">
        <v>525</v>
      </c>
      <c r="F1336" t="s">
        <v>435</v>
      </c>
      <c r="G1336" t="s">
        <v>15</v>
      </c>
      <c r="H1336" t="s">
        <v>5</v>
      </c>
      <c r="I1336" s="23">
        <v>46</v>
      </c>
      <c r="J1336" s="23">
        <v>102</v>
      </c>
      <c r="K1336" s="23">
        <v>268</v>
      </c>
      <c r="L1336" s="1">
        <v>15203.456</v>
      </c>
      <c r="M1336" s="1">
        <v>330.50991304347826</v>
      </c>
      <c r="N1336" s="62">
        <v>2.2173913043478262</v>
      </c>
      <c r="O1336" s="62">
        <v>2.6274509803921569</v>
      </c>
      <c r="P1336" s="6">
        <v>3938.4560000000001</v>
      </c>
      <c r="Q1336" s="61">
        <v>0.25905004756813188</v>
      </c>
      <c r="R1336" s="6">
        <v>2400.826</v>
      </c>
      <c r="S1336" s="61">
        <v>0.15791317447822389</v>
      </c>
    </row>
    <row r="1337" spans="1:19" x14ac:dyDescent="0.25">
      <c r="A1337">
        <v>2024</v>
      </c>
      <c r="B1337">
        <v>688075</v>
      </c>
      <c r="C1337" t="s">
        <v>191</v>
      </c>
      <c r="D1337" t="s">
        <v>432</v>
      </c>
      <c r="E1337" t="s">
        <v>510</v>
      </c>
      <c r="F1337" t="s">
        <v>432</v>
      </c>
      <c r="G1337" t="s">
        <v>15</v>
      </c>
      <c r="H1337" t="s">
        <v>16</v>
      </c>
      <c r="I1337" s="23">
        <v>33</v>
      </c>
      <c r="J1337" s="23">
        <v>42</v>
      </c>
      <c r="K1337" s="23">
        <v>181</v>
      </c>
      <c r="L1337" s="1">
        <v>9264.0833999999995</v>
      </c>
      <c r="M1337" s="1">
        <v>280.72980000000001</v>
      </c>
      <c r="N1337" s="62">
        <v>1.2727272727272727</v>
      </c>
      <c r="O1337" s="62">
        <v>4.3095238095238093</v>
      </c>
      <c r="P1337" s="6">
        <v>3130.3334</v>
      </c>
      <c r="Q1337" s="61">
        <v>0.33789995888853941</v>
      </c>
      <c r="R1337" s="6">
        <v>2131.3334</v>
      </c>
      <c r="S1337" s="61">
        <v>0.23006414212549081</v>
      </c>
    </row>
    <row r="1338" spans="1:19" x14ac:dyDescent="0.25">
      <c r="A1338">
        <v>2024</v>
      </c>
      <c r="B1338">
        <v>688564</v>
      </c>
      <c r="C1338" t="s">
        <v>183</v>
      </c>
      <c r="D1338" t="s">
        <v>431</v>
      </c>
      <c r="E1338" t="s">
        <v>495</v>
      </c>
      <c r="F1338" t="s">
        <v>432</v>
      </c>
      <c r="G1338" t="s">
        <v>4</v>
      </c>
      <c r="H1338" t="s">
        <v>5</v>
      </c>
      <c r="I1338" s="23">
        <v>250</v>
      </c>
      <c r="J1338" s="23">
        <v>487</v>
      </c>
      <c r="K1338" s="23">
        <v>1604</v>
      </c>
      <c r="L1338" s="1">
        <v>69891.69</v>
      </c>
      <c r="M1338" s="1">
        <v>279.56675999999999</v>
      </c>
      <c r="N1338" s="62">
        <v>1.948</v>
      </c>
      <c r="O1338" s="62">
        <v>3.2936344969199181</v>
      </c>
      <c r="P1338" s="6">
        <v>8583.19</v>
      </c>
      <c r="Q1338" s="61">
        <v>0.12280701754385966</v>
      </c>
      <c r="R1338" s="6">
        <v>599.07000000000596</v>
      </c>
      <c r="S1338" s="61">
        <v>8.571405270068673E-3</v>
      </c>
    </row>
    <row r="1339" spans="1:19" x14ac:dyDescent="0.25">
      <c r="A1339">
        <v>2024</v>
      </c>
      <c r="B1339">
        <v>688564</v>
      </c>
      <c r="C1339" t="s">
        <v>183</v>
      </c>
      <c r="D1339" t="s">
        <v>434</v>
      </c>
      <c r="E1339" t="s">
        <v>499</v>
      </c>
      <c r="F1339" t="s">
        <v>432</v>
      </c>
      <c r="G1339" t="s">
        <v>4</v>
      </c>
      <c r="H1339" t="s">
        <v>5</v>
      </c>
      <c r="I1339" s="23">
        <v>122</v>
      </c>
      <c r="J1339" s="23">
        <v>370</v>
      </c>
      <c r="K1339" s="23">
        <v>1546</v>
      </c>
      <c r="L1339" s="1">
        <v>69070.035000000003</v>
      </c>
      <c r="M1339" s="1">
        <v>566.14782786885246</v>
      </c>
      <c r="N1339" s="62">
        <v>3.0327868852459017</v>
      </c>
      <c r="O1339" s="62">
        <v>4.1783783783783788</v>
      </c>
      <c r="P1339" s="6">
        <v>8482.2849999999999</v>
      </c>
      <c r="Q1339" s="61">
        <v>0.12280701754385964</v>
      </c>
      <c r="R1339" s="6">
        <v>4297.8450000000103</v>
      </c>
      <c r="S1339" s="61">
        <v>6.2224450878011137E-2</v>
      </c>
    </row>
    <row r="1340" spans="1:19" x14ac:dyDescent="0.25">
      <c r="A1340">
        <v>2024</v>
      </c>
      <c r="B1340">
        <v>688564</v>
      </c>
      <c r="C1340" t="s">
        <v>183</v>
      </c>
      <c r="D1340" t="s">
        <v>430</v>
      </c>
      <c r="E1340" t="s">
        <v>517</v>
      </c>
      <c r="F1340" t="s">
        <v>432</v>
      </c>
      <c r="G1340" t="s">
        <v>4</v>
      </c>
      <c r="H1340" t="s">
        <v>16</v>
      </c>
      <c r="I1340" s="23">
        <v>58</v>
      </c>
      <c r="J1340" s="23">
        <v>85</v>
      </c>
      <c r="K1340" s="23">
        <v>274</v>
      </c>
      <c r="L1340" s="1">
        <v>12676.514999999999</v>
      </c>
      <c r="M1340" s="1">
        <v>218.56060344827586</v>
      </c>
      <c r="N1340" s="62">
        <v>1.4655172413793103</v>
      </c>
      <c r="O1340" s="62">
        <v>3.223529411764706</v>
      </c>
      <c r="P1340" s="6">
        <v>1556.7650000000001</v>
      </c>
      <c r="Q1340" s="61">
        <v>0.12280701754385966</v>
      </c>
      <c r="R1340" s="6">
        <v>-334.73499999999802</v>
      </c>
      <c r="S1340" s="61">
        <v>-2.6405916768133673E-2</v>
      </c>
    </row>
    <row r="1341" spans="1:19" x14ac:dyDescent="0.25">
      <c r="A1341">
        <v>2024</v>
      </c>
      <c r="B1341">
        <v>688564</v>
      </c>
      <c r="C1341" t="s">
        <v>183</v>
      </c>
      <c r="D1341" t="s">
        <v>432</v>
      </c>
      <c r="E1341" t="s">
        <v>510</v>
      </c>
      <c r="F1341" t="s">
        <v>432</v>
      </c>
      <c r="G1341" t="s">
        <v>4</v>
      </c>
      <c r="H1341" t="s">
        <v>5</v>
      </c>
      <c r="I1341" s="23">
        <v>60</v>
      </c>
      <c r="J1341" s="23">
        <v>248</v>
      </c>
      <c r="K1341" s="23">
        <v>1025</v>
      </c>
      <c r="L1341" s="1">
        <v>50941.47</v>
      </c>
      <c r="M1341" s="1">
        <v>849.02449999999999</v>
      </c>
      <c r="N1341" s="62">
        <v>4.1333333333333337</v>
      </c>
      <c r="O1341" s="62">
        <v>4.133064516129032</v>
      </c>
      <c r="P1341" s="6">
        <v>6255.97</v>
      </c>
      <c r="Q1341" s="61">
        <v>0.12280701754385966</v>
      </c>
      <c r="R1341" s="6">
        <v>4272.7700000000104</v>
      </c>
      <c r="S1341" s="61">
        <v>8.3876064039769771E-2</v>
      </c>
    </row>
    <row r="1342" spans="1:19" x14ac:dyDescent="0.25">
      <c r="A1342">
        <v>2024</v>
      </c>
      <c r="B1342">
        <v>688564</v>
      </c>
      <c r="C1342" t="s">
        <v>183</v>
      </c>
      <c r="D1342" t="s">
        <v>433</v>
      </c>
      <c r="E1342" t="s">
        <v>503</v>
      </c>
      <c r="F1342" t="s">
        <v>432</v>
      </c>
      <c r="G1342" t="s">
        <v>4</v>
      </c>
      <c r="H1342" t="s">
        <v>5</v>
      </c>
      <c r="I1342" s="23">
        <v>126</v>
      </c>
      <c r="J1342" s="23">
        <v>180</v>
      </c>
      <c r="K1342" s="23">
        <v>702</v>
      </c>
      <c r="L1342" s="1">
        <v>25107.93</v>
      </c>
      <c r="M1342" s="1">
        <v>199.26928571428573</v>
      </c>
      <c r="N1342" s="62">
        <v>1.4285714285714286</v>
      </c>
      <c r="O1342" s="62">
        <v>3.9</v>
      </c>
      <c r="P1342" s="6">
        <v>3083.43</v>
      </c>
      <c r="Q1342" s="61">
        <v>0.12280701754385964</v>
      </c>
      <c r="R1342" s="6">
        <v>-1146.57</v>
      </c>
      <c r="S1342" s="61">
        <v>-4.5665652246123033E-2</v>
      </c>
    </row>
    <row r="1343" spans="1:19" x14ac:dyDescent="0.25">
      <c r="A1343">
        <v>2024</v>
      </c>
      <c r="B1343">
        <v>688564</v>
      </c>
      <c r="C1343" t="s">
        <v>183</v>
      </c>
      <c r="D1343" t="s">
        <v>435</v>
      </c>
      <c r="E1343" t="s">
        <v>505</v>
      </c>
      <c r="F1343" t="s">
        <v>432</v>
      </c>
      <c r="G1343" t="s">
        <v>4</v>
      </c>
      <c r="H1343" t="s">
        <v>16</v>
      </c>
      <c r="I1343" s="23">
        <v>5</v>
      </c>
      <c r="J1343" s="23">
        <v>9</v>
      </c>
      <c r="K1343" s="23">
        <v>40</v>
      </c>
      <c r="L1343" s="1">
        <v>2188.23</v>
      </c>
      <c r="M1343" s="1">
        <v>437.64600000000002</v>
      </c>
      <c r="N1343" s="62">
        <v>1.8</v>
      </c>
      <c r="O1343" s="62">
        <v>4.4444444444444446</v>
      </c>
      <c r="P1343" s="6">
        <v>268.73</v>
      </c>
      <c r="Q1343" s="61">
        <v>0.12280701754385966</v>
      </c>
      <c r="R1343" s="6">
        <v>103.83</v>
      </c>
      <c r="S1343" s="61">
        <v>4.7449308345100832E-2</v>
      </c>
    </row>
    <row r="1344" spans="1:19" x14ac:dyDescent="0.25">
      <c r="A1344">
        <v>2024</v>
      </c>
      <c r="B1344">
        <v>690065</v>
      </c>
      <c r="C1344" t="s">
        <v>365</v>
      </c>
      <c r="D1344" t="s">
        <v>434</v>
      </c>
      <c r="E1344" t="s">
        <v>522</v>
      </c>
      <c r="F1344" t="s">
        <v>434</v>
      </c>
      <c r="G1344" t="s">
        <v>15</v>
      </c>
      <c r="H1344" t="s">
        <v>16</v>
      </c>
      <c r="I1344" s="23">
        <v>16</v>
      </c>
      <c r="J1344" s="23">
        <v>25</v>
      </c>
      <c r="K1344" s="23">
        <v>88</v>
      </c>
      <c r="L1344" s="1">
        <v>4795.2960000000003</v>
      </c>
      <c r="M1344" s="1">
        <v>299.70600000000002</v>
      </c>
      <c r="N1344" s="62">
        <v>1.5625</v>
      </c>
      <c r="O1344" s="62">
        <v>3.52</v>
      </c>
      <c r="P1344" s="6">
        <v>1375.046</v>
      </c>
      <c r="Q1344" s="61">
        <v>0.28674893061867296</v>
      </c>
      <c r="R1344" s="6">
        <v>851.54600000000005</v>
      </c>
      <c r="S1344" s="61">
        <v>0.17757944452229851</v>
      </c>
    </row>
    <row r="1345" spans="1:19" x14ac:dyDescent="0.25">
      <c r="A1345">
        <v>2024</v>
      </c>
      <c r="B1345">
        <v>692504</v>
      </c>
      <c r="C1345" t="s">
        <v>192</v>
      </c>
      <c r="D1345" t="s">
        <v>430</v>
      </c>
      <c r="E1345" t="s">
        <v>514</v>
      </c>
      <c r="F1345" t="s">
        <v>430</v>
      </c>
      <c r="G1345" t="s">
        <v>15</v>
      </c>
      <c r="H1345" t="s">
        <v>5</v>
      </c>
      <c r="I1345" s="23">
        <v>28</v>
      </c>
      <c r="J1345" s="23">
        <v>110</v>
      </c>
      <c r="K1345" s="23">
        <v>458</v>
      </c>
      <c r="L1345" s="1">
        <v>20877.6456</v>
      </c>
      <c r="M1345" s="1">
        <v>745.63019999999995</v>
      </c>
      <c r="N1345" s="62">
        <v>3.9285714285714284</v>
      </c>
      <c r="O1345" s="62">
        <v>4.163636363636364</v>
      </c>
      <c r="P1345" s="6">
        <v>3081.3955999999998</v>
      </c>
      <c r="Q1345" s="61">
        <v>0.14759306001439165</v>
      </c>
      <c r="R1345" s="6">
        <v>2094.5956000000001</v>
      </c>
      <c r="S1345" s="61">
        <v>0.10032719398206473</v>
      </c>
    </row>
    <row r="1346" spans="1:19" x14ac:dyDescent="0.25">
      <c r="A1346">
        <v>2024</v>
      </c>
      <c r="B1346">
        <v>692546</v>
      </c>
      <c r="C1346" t="s">
        <v>193</v>
      </c>
      <c r="D1346" t="s">
        <v>430</v>
      </c>
      <c r="E1346" t="s">
        <v>518</v>
      </c>
      <c r="F1346" t="s">
        <v>430</v>
      </c>
      <c r="G1346" t="s">
        <v>15</v>
      </c>
      <c r="H1346" t="s">
        <v>16</v>
      </c>
      <c r="I1346" s="23">
        <v>7</v>
      </c>
      <c r="J1346" s="23">
        <v>16</v>
      </c>
      <c r="K1346" s="23">
        <v>25</v>
      </c>
      <c r="L1346" s="1">
        <v>1100.5999999999999</v>
      </c>
      <c r="M1346" s="1">
        <v>157.22857142857143</v>
      </c>
      <c r="N1346" s="62">
        <v>2.2857142857142856</v>
      </c>
      <c r="O1346" s="62">
        <v>1.5625</v>
      </c>
      <c r="P1346" s="6">
        <v>306.35000000000002</v>
      </c>
      <c r="Q1346" s="61">
        <v>0.27834817372342363</v>
      </c>
      <c r="R1346" s="6">
        <v>71.75</v>
      </c>
      <c r="S1346" s="61">
        <v>6.5191713610757776E-2</v>
      </c>
    </row>
    <row r="1347" spans="1:19" x14ac:dyDescent="0.25">
      <c r="A1347">
        <v>2024</v>
      </c>
      <c r="B1347">
        <v>692982</v>
      </c>
      <c r="C1347" t="s">
        <v>330</v>
      </c>
      <c r="D1347" t="s">
        <v>435</v>
      </c>
      <c r="E1347" t="s">
        <v>525</v>
      </c>
      <c r="F1347" t="s">
        <v>435</v>
      </c>
      <c r="G1347" t="s">
        <v>15</v>
      </c>
      <c r="H1347" t="s">
        <v>16</v>
      </c>
      <c r="I1347" s="23">
        <v>9</v>
      </c>
      <c r="J1347" s="23">
        <v>20</v>
      </c>
      <c r="K1347" s="23">
        <v>29</v>
      </c>
      <c r="L1347" s="1">
        <v>1622.9680000000001</v>
      </c>
      <c r="M1347" s="1">
        <v>180.32977777777779</v>
      </c>
      <c r="N1347" s="62">
        <v>2.2222222222222223</v>
      </c>
      <c r="O1347" s="62">
        <v>1.45</v>
      </c>
      <c r="P1347" s="6">
        <v>570.96799999999996</v>
      </c>
      <c r="Q1347" s="61">
        <v>0.3518048415002637</v>
      </c>
      <c r="R1347" s="6">
        <v>269.96800000000002</v>
      </c>
      <c r="S1347" s="61">
        <v>0.16634215831735438</v>
      </c>
    </row>
    <row r="1348" spans="1:19" x14ac:dyDescent="0.25">
      <c r="A1348">
        <v>2024</v>
      </c>
      <c r="B1348">
        <v>693197</v>
      </c>
      <c r="C1348" t="s">
        <v>443</v>
      </c>
      <c r="D1348" t="s">
        <v>433</v>
      </c>
      <c r="E1348" t="s">
        <v>502</v>
      </c>
      <c r="F1348" t="s">
        <v>433</v>
      </c>
      <c r="G1348" t="s">
        <v>15</v>
      </c>
      <c r="H1348" t="s">
        <v>5</v>
      </c>
      <c r="I1348" s="23">
        <v>55</v>
      </c>
      <c r="J1348" s="23">
        <v>150</v>
      </c>
      <c r="K1348" s="23">
        <v>825</v>
      </c>
      <c r="L1348" s="1">
        <v>39799.199999999997</v>
      </c>
      <c r="M1348" s="1">
        <v>723.62181818181818</v>
      </c>
      <c r="N1348" s="62">
        <v>2.7272727272727271</v>
      </c>
      <c r="O1348" s="62">
        <v>5.5</v>
      </c>
      <c r="P1348" s="6">
        <v>6633.2</v>
      </c>
      <c r="Q1348" s="61">
        <v>0.16666666666666669</v>
      </c>
      <c r="R1348" s="6">
        <v>4709.3</v>
      </c>
      <c r="S1348" s="61">
        <v>0.11832649902510604</v>
      </c>
    </row>
    <row r="1349" spans="1:19" x14ac:dyDescent="0.25">
      <c r="A1349">
        <v>2024</v>
      </c>
      <c r="B1349">
        <v>697252</v>
      </c>
      <c r="C1349" t="s">
        <v>194</v>
      </c>
      <c r="D1349" t="s">
        <v>431</v>
      </c>
      <c r="E1349" t="s">
        <v>515</v>
      </c>
      <c r="F1349" t="s">
        <v>431</v>
      </c>
      <c r="G1349" t="s">
        <v>15</v>
      </c>
      <c r="H1349" t="s">
        <v>16</v>
      </c>
      <c r="I1349" s="23">
        <v>24</v>
      </c>
      <c r="J1349" s="23">
        <v>33</v>
      </c>
      <c r="K1349" s="23">
        <v>105</v>
      </c>
      <c r="L1349" s="1">
        <v>4166.3599999999997</v>
      </c>
      <c r="M1349" s="1">
        <v>173.59833333333333</v>
      </c>
      <c r="N1349" s="62">
        <v>1.375</v>
      </c>
      <c r="O1349" s="62">
        <v>3.1818181818181817</v>
      </c>
      <c r="P1349" s="6">
        <v>1363.86</v>
      </c>
      <c r="Q1349" s="61">
        <v>0.32735049299628455</v>
      </c>
      <c r="R1349" s="6">
        <v>610.86</v>
      </c>
      <c r="S1349" s="61">
        <v>0.14661719102525947</v>
      </c>
    </row>
    <row r="1350" spans="1:19" x14ac:dyDescent="0.25">
      <c r="A1350">
        <v>2024</v>
      </c>
      <c r="B1350">
        <v>701147</v>
      </c>
      <c r="C1350" t="s">
        <v>332</v>
      </c>
      <c r="D1350" t="s">
        <v>433</v>
      </c>
      <c r="E1350" t="s">
        <v>504</v>
      </c>
      <c r="F1350" t="s">
        <v>433</v>
      </c>
      <c r="G1350" t="s">
        <v>15</v>
      </c>
      <c r="H1350" t="s">
        <v>16</v>
      </c>
      <c r="I1350" s="23">
        <v>21</v>
      </c>
      <c r="J1350" s="23">
        <v>21</v>
      </c>
      <c r="K1350" s="23">
        <v>30</v>
      </c>
      <c r="L1350" s="1">
        <v>1608.56</v>
      </c>
      <c r="M1350" s="1">
        <v>76.59809523809524</v>
      </c>
      <c r="N1350" s="62">
        <v>1</v>
      </c>
      <c r="O1350" s="62">
        <v>1.4285714285714286</v>
      </c>
      <c r="P1350" s="6">
        <v>525.55999999999995</v>
      </c>
      <c r="Q1350" s="61">
        <v>0.32672701049385783</v>
      </c>
      <c r="R1350" s="6">
        <v>-169.54</v>
      </c>
      <c r="S1350" s="61">
        <v>-0.10539861739692644</v>
      </c>
    </row>
    <row r="1351" spans="1:19" x14ac:dyDescent="0.25">
      <c r="A1351">
        <v>2024</v>
      </c>
      <c r="B1351">
        <v>703561</v>
      </c>
      <c r="C1351" t="s">
        <v>462</v>
      </c>
      <c r="D1351" t="s">
        <v>433</v>
      </c>
      <c r="E1351" t="s">
        <v>519</v>
      </c>
      <c r="F1351" t="s">
        <v>433</v>
      </c>
      <c r="G1351" t="s">
        <v>15</v>
      </c>
      <c r="H1351" t="s">
        <v>16</v>
      </c>
      <c r="I1351" s="23">
        <v>2</v>
      </c>
      <c r="J1351" s="23">
        <v>6</v>
      </c>
      <c r="K1351" s="23">
        <v>36</v>
      </c>
      <c r="L1351" s="1">
        <v>1070.1120000000001</v>
      </c>
      <c r="M1351" s="1">
        <v>535.05600000000004</v>
      </c>
      <c r="N1351" s="62">
        <v>3</v>
      </c>
      <c r="O1351" s="62">
        <v>6</v>
      </c>
      <c r="P1351" s="6">
        <v>333.61200000000002</v>
      </c>
      <c r="Q1351" s="61">
        <v>0.31175428366376601</v>
      </c>
      <c r="R1351" s="6">
        <v>263.012</v>
      </c>
      <c r="S1351" s="61">
        <v>0.2457798809844203</v>
      </c>
    </row>
    <row r="1352" spans="1:19" x14ac:dyDescent="0.25">
      <c r="A1352">
        <v>2024</v>
      </c>
      <c r="B1352">
        <v>703857</v>
      </c>
      <c r="C1352" t="s">
        <v>291</v>
      </c>
      <c r="D1352" t="s">
        <v>432</v>
      </c>
      <c r="E1352" t="s">
        <v>493</v>
      </c>
      <c r="F1352" t="s">
        <v>432</v>
      </c>
      <c r="G1352" t="s">
        <v>15</v>
      </c>
      <c r="H1352" t="s">
        <v>10</v>
      </c>
      <c r="I1352" s="23">
        <v>140</v>
      </c>
      <c r="J1352" s="23">
        <v>1554</v>
      </c>
      <c r="K1352" s="23">
        <v>8051</v>
      </c>
      <c r="L1352" s="1">
        <v>329177.75</v>
      </c>
      <c r="M1352" s="1">
        <v>2351.269642857143</v>
      </c>
      <c r="N1352" s="62">
        <v>11.1</v>
      </c>
      <c r="O1352" s="62">
        <v>5.1808236808236812</v>
      </c>
      <c r="P1352" s="6">
        <v>29925.25</v>
      </c>
      <c r="Q1352" s="61">
        <v>9.0909090909090912E-2</v>
      </c>
      <c r="R1352" s="6">
        <v>24513.57</v>
      </c>
      <c r="S1352" s="61">
        <v>7.4469097622788902E-2</v>
      </c>
    </row>
    <row r="1353" spans="1:19" x14ac:dyDescent="0.25">
      <c r="A1353">
        <v>2024</v>
      </c>
      <c r="B1353">
        <v>707741</v>
      </c>
      <c r="C1353" t="s">
        <v>385</v>
      </c>
      <c r="D1353" t="s">
        <v>433</v>
      </c>
      <c r="E1353" t="s">
        <v>519</v>
      </c>
      <c r="F1353" t="s">
        <v>433</v>
      </c>
      <c r="G1353" t="s">
        <v>15</v>
      </c>
      <c r="H1353" t="s">
        <v>16</v>
      </c>
      <c r="I1353" s="23">
        <v>5</v>
      </c>
      <c r="J1353" s="23">
        <v>5</v>
      </c>
      <c r="K1353" s="23">
        <v>8</v>
      </c>
      <c r="L1353" s="1">
        <v>335.13600000000002</v>
      </c>
      <c r="M1353" s="1">
        <v>67.027200000000008</v>
      </c>
      <c r="N1353" s="62">
        <v>1</v>
      </c>
      <c r="O1353" s="62">
        <v>1.6</v>
      </c>
      <c r="P1353" s="6">
        <v>102.636</v>
      </c>
      <c r="Q1353" s="61">
        <v>0.30625179031796046</v>
      </c>
      <c r="R1353" s="6">
        <v>-62.863999999999997</v>
      </c>
      <c r="S1353" s="61">
        <v>-0.18757758044495368</v>
      </c>
    </row>
    <row r="1354" spans="1:19" x14ac:dyDescent="0.25">
      <c r="A1354">
        <v>2024</v>
      </c>
      <c r="B1354">
        <v>713162</v>
      </c>
      <c r="C1354" t="s">
        <v>195</v>
      </c>
      <c r="D1354" t="s">
        <v>431</v>
      </c>
      <c r="E1354" t="s">
        <v>515</v>
      </c>
      <c r="F1354" t="s">
        <v>435</v>
      </c>
      <c r="G1354" t="s">
        <v>4</v>
      </c>
      <c r="H1354" t="s">
        <v>16</v>
      </c>
      <c r="I1354" s="23">
        <v>11</v>
      </c>
      <c r="J1354" s="23">
        <v>20</v>
      </c>
      <c r="K1354" s="23">
        <v>29</v>
      </c>
      <c r="L1354" s="1">
        <v>2013.3679999999999</v>
      </c>
      <c r="M1354" s="1">
        <v>183.03345454545453</v>
      </c>
      <c r="N1354" s="62">
        <v>1.8181818181818181</v>
      </c>
      <c r="O1354" s="62">
        <v>1.45</v>
      </c>
      <c r="P1354" s="6">
        <v>624.61800000000005</v>
      </c>
      <c r="Q1354" s="61">
        <v>0.31023538667546124</v>
      </c>
      <c r="R1354" s="6">
        <v>274.61799999999999</v>
      </c>
      <c r="S1354" s="61">
        <v>0.13639732031104101</v>
      </c>
    </row>
    <row r="1355" spans="1:19" x14ac:dyDescent="0.25">
      <c r="A1355">
        <v>2024</v>
      </c>
      <c r="B1355">
        <v>713162</v>
      </c>
      <c r="C1355" t="s">
        <v>195</v>
      </c>
      <c r="D1355" t="s">
        <v>430</v>
      </c>
      <c r="E1355" t="s">
        <v>518</v>
      </c>
      <c r="F1355" t="s">
        <v>435</v>
      </c>
      <c r="G1355" t="s">
        <v>4</v>
      </c>
      <c r="H1355" t="s">
        <v>16</v>
      </c>
      <c r="I1355" s="23">
        <v>44</v>
      </c>
      <c r="J1355" s="23">
        <v>85</v>
      </c>
      <c r="K1355" s="23">
        <v>271</v>
      </c>
      <c r="L1355" s="1">
        <v>14857.031999999999</v>
      </c>
      <c r="M1355" s="1">
        <v>337.65981818181814</v>
      </c>
      <c r="N1355" s="62">
        <v>1.9318181818181819</v>
      </c>
      <c r="O1355" s="62">
        <v>3.1882352941176473</v>
      </c>
      <c r="P1355" s="6">
        <v>4852.5320000000002</v>
      </c>
      <c r="Q1355" s="61">
        <v>0.32661516782086764</v>
      </c>
      <c r="R1355" s="6">
        <v>3395.0320000000002</v>
      </c>
      <c r="S1355" s="61">
        <v>0.22851347429284666</v>
      </c>
    </row>
    <row r="1356" spans="1:19" x14ac:dyDescent="0.25">
      <c r="A1356">
        <v>2024</v>
      </c>
      <c r="B1356">
        <v>713162</v>
      </c>
      <c r="C1356" t="s">
        <v>195</v>
      </c>
      <c r="D1356" t="s">
        <v>435</v>
      </c>
      <c r="E1356" t="s">
        <v>505</v>
      </c>
      <c r="F1356" t="s">
        <v>435</v>
      </c>
      <c r="G1356" t="s">
        <v>4</v>
      </c>
      <c r="H1356" t="s">
        <v>5</v>
      </c>
      <c r="I1356" s="23">
        <v>129</v>
      </c>
      <c r="J1356" s="23">
        <v>233</v>
      </c>
      <c r="K1356" s="23">
        <v>934</v>
      </c>
      <c r="L1356" s="1">
        <v>51095.728000000003</v>
      </c>
      <c r="M1356" s="1">
        <v>396.09091472868221</v>
      </c>
      <c r="N1356" s="62">
        <v>1.806201550387597</v>
      </c>
      <c r="O1356" s="62">
        <v>4.0085836909871242</v>
      </c>
      <c r="P1356" s="6">
        <v>14301.977999999999</v>
      </c>
      <c r="Q1356" s="61">
        <v>0.27990555296521069</v>
      </c>
      <c r="R1356" s="6">
        <v>10046.678</v>
      </c>
      <c r="S1356" s="61">
        <v>0.19662461801111825</v>
      </c>
    </row>
    <row r="1357" spans="1:19" x14ac:dyDescent="0.25">
      <c r="A1357">
        <v>2024</v>
      </c>
      <c r="B1357">
        <v>714082</v>
      </c>
      <c r="C1357" t="s">
        <v>196</v>
      </c>
      <c r="D1357" t="s">
        <v>433</v>
      </c>
      <c r="E1357" t="s">
        <v>519</v>
      </c>
      <c r="F1357" t="s">
        <v>433</v>
      </c>
      <c r="G1357" t="s">
        <v>15</v>
      </c>
      <c r="H1357" t="s">
        <v>16</v>
      </c>
      <c r="I1357" s="23">
        <v>9</v>
      </c>
      <c r="J1357" s="23">
        <v>32</v>
      </c>
      <c r="K1357" s="23">
        <v>64</v>
      </c>
      <c r="L1357" s="1">
        <v>2688.288</v>
      </c>
      <c r="M1357" s="1">
        <v>298.69866666666667</v>
      </c>
      <c r="N1357" s="62">
        <v>3.5555555555555554</v>
      </c>
      <c r="O1357" s="62">
        <v>2</v>
      </c>
      <c r="P1357" s="6">
        <v>943.03800000000001</v>
      </c>
      <c r="Q1357" s="61">
        <v>0.35079500410670283</v>
      </c>
      <c r="R1357" s="6">
        <v>620.38800000000003</v>
      </c>
      <c r="S1357" s="61">
        <v>0.23077438131628755</v>
      </c>
    </row>
    <row r="1358" spans="1:19" x14ac:dyDescent="0.25">
      <c r="A1358">
        <v>2024</v>
      </c>
      <c r="B1358">
        <v>725619</v>
      </c>
      <c r="C1358" t="s">
        <v>197</v>
      </c>
      <c r="D1358" t="s">
        <v>432</v>
      </c>
      <c r="E1358" t="s">
        <v>498</v>
      </c>
      <c r="F1358" t="s">
        <v>432</v>
      </c>
      <c r="G1358" t="s">
        <v>15</v>
      </c>
      <c r="H1358" t="s">
        <v>5</v>
      </c>
      <c r="I1358" s="23">
        <v>99</v>
      </c>
      <c r="J1358" s="23">
        <v>363</v>
      </c>
      <c r="K1358" s="23">
        <v>1205</v>
      </c>
      <c r="L1358" s="1">
        <v>49999.249000000003</v>
      </c>
      <c r="M1358" s="1">
        <v>505.04291919191922</v>
      </c>
      <c r="N1358" s="62">
        <v>3.6666666666666665</v>
      </c>
      <c r="O1358" s="62">
        <v>3.3195592286501379</v>
      </c>
      <c r="P1358" s="6">
        <v>4442.2489999999998</v>
      </c>
      <c r="Q1358" s="61">
        <v>8.8846314471643359E-2</v>
      </c>
      <c r="R1358" s="6">
        <v>1215.9290000000001</v>
      </c>
      <c r="S1358" s="61">
        <v>2.4318945270557963E-2</v>
      </c>
    </row>
    <row r="1359" spans="1:19" x14ac:dyDescent="0.25">
      <c r="A1359">
        <v>2024</v>
      </c>
      <c r="B1359">
        <v>726602</v>
      </c>
      <c r="C1359" t="s">
        <v>198</v>
      </c>
      <c r="D1359" t="s">
        <v>432</v>
      </c>
      <c r="E1359" t="s">
        <v>498</v>
      </c>
      <c r="F1359" t="s">
        <v>432</v>
      </c>
      <c r="G1359" t="s">
        <v>15</v>
      </c>
      <c r="H1359" t="s">
        <v>16</v>
      </c>
      <c r="I1359" s="23">
        <v>29</v>
      </c>
      <c r="J1359" s="23">
        <v>61</v>
      </c>
      <c r="K1359" s="23">
        <v>186</v>
      </c>
      <c r="L1359" s="1">
        <v>10494.043600000001</v>
      </c>
      <c r="M1359" s="1">
        <v>361.86357241379312</v>
      </c>
      <c r="N1359" s="62">
        <v>2.103448275862069</v>
      </c>
      <c r="O1359" s="62">
        <v>3.0491803278688523</v>
      </c>
      <c r="P1359" s="6">
        <v>2592.0436</v>
      </c>
      <c r="Q1359" s="61">
        <v>0.24700141325885094</v>
      </c>
      <c r="R1359" s="6">
        <v>1690.5236</v>
      </c>
      <c r="S1359" s="61">
        <v>0.16109363220103257</v>
      </c>
    </row>
    <row r="1360" spans="1:19" x14ac:dyDescent="0.25">
      <c r="A1360">
        <v>2024</v>
      </c>
      <c r="B1360">
        <v>727745</v>
      </c>
      <c r="C1360" t="s">
        <v>199</v>
      </c>
      <c r="D1360" t="s">
        <v>435</v>
      </c>
      <c r="E1360" t="s">
        <v>521</v>
      </c>
      <c r="F1360" t="s">
        <v>435</v>
      </c>
      <c r="G1360" t="s">
        <v>15</v>
      </c>
      <c r="H1360" t="s">
        <v>16</v>
      </c>
      <c r="I1360" s="23">
        <v>19</v>
      </c>
      <c r="J1360" s="23">
        <v>60</v>
      </c>
      <c r="K1360" s="23">
        <v>225</v>
      </c>
      <c r="L1360" s="1">
        <v>9232.5</v>
      </c>
      <c r="M1360" s="1">
        <v>485.92105263157896</v>
      </c>
      <c r="N1360" s="62">
        <v>3.1578947368421053</v>
      </c>
      <c r="O1360" s="62">
        <v>3.75</v>
      </c>
      <c r="P1360" s="6">
        <v>1538.75</v>
      </c>
      <c r="Q1360" s="61">
        <v>0.16666666666666666</v>
      </c>
      <c r="R1360" s="6">
        <v>884.89</v>
      </c>
      <c r="S1360" s="61">
        <v>9.5845112374763064E-2</v>
      </c>
    </row>
    <row r="1361" spans="1:19" x14ac:dyDescent="0.25">
      <c r="A1361">
        <v>2024</v>
      </c>
      <c r="B1361">
        <v>728140</v>
      </c>
      <c r="C1361" t="s">
        <v>200</v>
      </c>
      <c r="D1361" t="s">
        <v>433</v>
      </c>
      <c r="E1361" t="s">
        <v>504</v>
      </c>
      <c r="F1361" t="s">
        <v>433</v>
      </c>
      <c r="G1361" t="s">
        <v>15</v>
      </c>
      <c r="H1361" t="s">
        <v>16</v>
      </c>
      <c r="I1361" s="23">
        <v>32</v>
      </c>
      <c r="J1361" s="23">
        <v>48</v>
      </c>
      <c r="K1361" s="23">
        <v>143</v>
      </c>
      <c r="L1361" s="1">
        <v>8814.8559999999998</v>
      </c>
      <c r="M1361" s="1">
        <v>275.46424999999999</v>
      </c>
      <c r="N1361" s="62">
        <v>1.5</v>
      </c>
      <c r="O1361" s="62">
        <v>2.9791666666666665</v>
      </c>
      <c r="P1361" s="6">
        <v>3240.6060000000002</v>
      </c>
      <c r="Q1361" s="61">
        <v>0.36763005544276622</v>
      </c>
      <c r="R1361" s="6">
        <v>2163.806</v>
      </c>
      <c r="S1361" s="61">
        <v>0.24547264300176885</v>
      </c>
    </row>
    <row r="1362" spans="1:19" x14ac:dyDescent="0.25">
      <c r="A1362">
        <v>2024</v>
      </c>
      <c r="B1362">
        <v>729882</v>
      </c>
      <c r="C1362" t="s">
        <v>202</v>
      </c>
      <c r="D1362" t="s">
        <v>430</v>
      </c>
      <c r="E1362" t="s">
        <v>517</v>
      </c>
      <c r="F1362" t="s">
        <v>430</v>
      </c>
      <c r="G1362" t="s">
        <v>15</v>
      </c>
      <c r="H1362" t="s">
        <v>7</v>
      </c>
      <c r="I1362" s="23">
        <v>104</v>
      </c>
      <c r="J1362" s="23">
        <v>385</v>
      </c>
      <c r="K1362" s="23">
        <v>1678</v>
      </c>
      <c r="L1362" s="1">
        <v>86997.989600000001</v>
      </c>
      <c r="M1362" s="1">
        <v>836.51913076923074</v>
      </c>
      <c r="N1362" s="62">
        <v>3.7019230769230771</v>
      </c>
      <c r="O1362" s="62">
        <v>4.3584415584415588</v>
      </c>
      <c r="P1362" s="6">
        <v>13503.739600000001</v>
      </c>
      <c r="Q1362" s="61">
        <v>0.15521898450857996</v>
      </c>
      <c r="R1362" s="6">
        <v>9860.6395999999895</v>
      </c>
      <c r="S1362" s="61">
        <v>0.11334330419975577</v>
      </c>
    </row>
    <row r="1363" spans="1:19" x14ac:dyDescent="0.25">
      <c r="A1363">
        <v>2024</v>
      </c>
      <c r="B1363">
        <v>733583</v>
      </c>
      <c r="C1363" t="s">
        <v>204</v>
      </c>
      <c r="D1363" t="s">
        <v>432</v>
      </c>
      <c r="E1363" t="s">
        <v>498</v>
      </c>
      <c r="F1363" t="s">
        <v>432</v>
      </c>
      <c r="G1363" t="s">
        <v>15</v>
      </c>
      <c r="H1363" t="s">
        <v>16</v>
      </c>
      <c r="I1363" s="23">
        <v>43</v>
      </c>
      <c r="J1363" s="23">
        <v>43</v>
      </c>
      <c r="K1363" s="23">
        <v>88</v>
      </c>
      <c r="L1363" s="1">
        <v>4212.8959999999997</v>
      </c>
      <c r="M1363" s="1">
        <v>97.974325581395348</v>
      </c>
      <c r="N1363" s="62">
        <v>1</v>
      </c>
      <c r="O1363" s="62">
        <v>2.0465116279069768</v>
      </c>
      <c r="P1363" s="6">
        <v>1379.396</v>
      </c>
      <c r="Q1363" s="61">
        <v>0.32742227674264923</v>
      </c>
      <c r="R1363" s="6">
        <v>89.396000000000001</v>
      </c>
      <c r="S1363" s="61">
        <v>2.1219607604839999E-2</v>
      </c>
    </row>
    <row r="1364" spans="1:19" x14ac:dyDescent="0.25">
      <c r="A1364">
        <v>2024</v>
      </c>
      <c r="B1364">
        <v>734173</v>
      </c>
      <c r="C1364" t="s">
        <v>71</v>
      </c>
      <c r="D1364" t="s">
        <v>430</v>
      </c>
      <c r="E1364" t="s">
        <v>512</v>
      </c>
      <c r="F1364" t="s">
        <v>430</v>
      </c>
      <c r="G1364" t="s">
        <v>4</v>
      </c>
      <c r="H1364" t="s">
        <v>5</v>
      </c>
      <c r="I1364" s="23">
        <v>103</v>
      </c>
      <c r="J1364" s="23">
        <v>213</v>
      </c>
      <c r="K1364" s="23">
        <v>830</v>
      </c>
      <c r="L1364" s="1">
        <v>36128.196000000004</v>
      </c>
      <c r="M1364" s="1">
        <v>350.75918446601946</v>
      </c>
      <c r="N1364" s="62">
        <v>2.0679611650485437</v>
      </c>
      <c r="O1364" s="62">
        <v>3.896713615023474</v>
      </c>
      <c r="P1364" s="6">
        <v>6517.9459999999999</v>
      </c>
      <c r="Q1364" s="61">
        <v>0.18041160981301141</v>
      </c>
      <c r="R1364" s="6">
        <v>3092.84599999999</v>
      </c>
      <c r="S1364" s="61">
        <v>8.560754043739105E-2</v>
      </c>
    </row>
    <row r="1365" spans="1:19" x14ac:dyDescent="0.25">
      <c r="A1365">
        <v>2024</v>
      </c>
      <c r="B1365">
        <v>734173</v>
      </c>
      <c r="C1365" t="s">
        <v>71</v>
      </c>
      <c r="D1365" t="s">
        <v>432</v>
      </c>
      <c r="E1365" t="s">
        <v>510</v>
      </c>
      <c r="F1365" t="s">
        <v>430</v>
      </c>
      <c r="G1365" t="s">
        <v>4</v>
      </c>
      <c r="H1365" t="s">
        <v>5</v>
      </c>
      <c r="I1365" s="23">
        <v>94</v>
      </c>
      <c r="J1365" s="23">
        <v>121</v>
      </c>
      <c r="K1365" s="23">
        <v>446</v>
      </c>
      <c r="L1365" s="1">
        <v>18167.247200000002</v>
      </c>
      <c r="M1365" s="1">
        <v>193.26858723404257</v>
      </c>
      <c r="N1365" s="62">
        <v>1.2872340425531914</v>
      </c>
      <c r="O1365" s="62">
        <v>3.6859504132231407</v>
      </c>
      <c r="P1365" s="6">
        <v>3538.4971999999998</v>
      </c>
      <c r="Q1365" s="61">
        <v>0.1947734382124772</v>
      </c>
      <c r="R1365" s="6">
        <v>691.49719999999797</v>
      </c>
      <c r="S1365" s="61">
        <v>3.8062849720016903E-2</v>
      </c>
    </row>
    <row r="1366" spans="1:19" x14ac:dyDescent="0.25">
      <c r="A1366">
        <v>2024</v>
      </c>
      <c r="B1366">
        <v>734173</v>
      </c>
      <c r="C1366" t="s">
        <v>71</v>
      </c>
      <c r="D1366" t="s">
        <v>433</v>
      </c>
      <c r="E1366" t="s">
        <v>502</v>
      </c>
      <c r="F1366" t="s">
        <v>430</v>
      </c>
      <c r="G1366" t="s">
        <v>4</v>
      </c>
      <c r="H1366" t="s">
        <v>7</v>
      </c>
      <c r="I1366" s="23">
        <v>111</v>
      </c>
      <c r="J1366" s="23">
        <v>445</v>
      </c>
      <c r="K1366" s="23">
        <v>2006</v>
      </c>
      <c r="L1366" s="1">
        <v>88166.039199999999</v>
      </c>
      <c r="M1366" s="1">
        <v>794.28864144144143</v>
      </c>
      <c r="N1366" s="62">
        <v>4.0090090090090094</v>
      </c>
      <c r="O1366" s="62">
        <v>4.5078651685393263</v>
      </c>
      <c r="P1366" s="6">
        <v>14358.539199999999</v>
      </c>
      <c r="Q1366" s="61">
        <v>0.16285793634699197</v>
      </c>
      <c r="R1366" s="6">
        <v>10324.7392</v>
      </c>
      <c r="S1366" s="61">
        <v>0.11710562585871499</v>
      </c>
    </row>
    <row r="1367" spans="1:19" x14ac:dyDescent="0.25">
      <c r="A1367">
        <v>2024</v>
      </c>
      <c r="B1367">
        <v>734174</v>
      </c>
      <c r="C1367" t="s">
        <v>390</v>
      </c>
      <c r="D1367" t="s">
        <v>435</v>
      </c>
      <c r="E1367" t="s">
        <v>505</v>
      </c>
      <c r="F1367" t="s">
        <v>435</v>
      </c>
      <c r="G1367" t="s">
        <v>15</v>
      </c>
      <c r="H1367" t="s">
        <v>5</v>
      </c>
      <c r="I1367" s="23">
        <v>64</v>
      </c>
      <c r="J1367" s="23">
        <v>124</v>
      </c>
      <c r="K1367" s="23">
        <v>697</v>
      </c>
      <c r="L1367" s="1">
        <v>39302.661599999999</v>
      </c>
      <c r="M1367" s="1">
        <v>614.10408749999999</v>
      </c>
      <c r="N1367" s="62">
        <v>1.9375</v>
      </c>
      <c r="O1367" s="62">
        <v>5.620967741935484</v>
      </c>
      <c r="P1367" s="6">
        <v>7835.9115999999904</v>
      </c>
      <c r="Q1367" s="61">
        <v>0.19937356100076414</v>
      </c>
      <c r="R1367" s="6">
        <v>5717.2215999999999</v>
      </c>
      <c r="S1367" s="61">
        <v>0.14546652484217507</v>
      </c>
    </row>
    <row r="1368" spans="1:19" x14ac:dyDescent="0.25">
      <c r="A1368">
        <v>2024</v>
      </c>
      <c r="B1368">
        <v>735008</v>
      </c>
      <c r="C1368" t="s">
        <v>388</v>
      </c>
      <c r="D1368" t="s">
        <v>432</v>
      </c>
      <c r="E1368" t="s">
        <v>498</v>
      </c>
      <c r="F1368" t="s">
        <v>432</v>
      </c>
      <c r="G1368" t="s">
        <v>15</v>
      </c>
      <c r="H1368" t="s">
        <v>5</v>
      </c>
      <c r="I1368" s="23">
        <v>44</v>
      </c>
      <c r="J1368" s="23">
        <v>103</v>
      </c>
      <c r="K1368" s="23">
        <v>610</v>
      </c>
      <c r="L1368" s="1">
        <v>31046.32</v>
      </c>
      <c r="M1368" s="1">
        <v>705.59818181818184</v>
      </c>
      <c r="N1368" s="62">
        <v>2.3409090909090908</v>
      </c>
      <c r="O1368" s="62">
        <v>5.9223300970873787</v>
      </c>
      <c r="P1368" s="6">
        <v>8854.32</v>
      </c>
      <c r="Q1368" s="61">
        <v>0.2851970861602921</v>
      </c>
      <c r="R1368" s="6">
        <v>7476.76</v>
      </c>
      <c r="S1368" s="61">
        <v>0.24082596584715998</v>
      </c>
    </row>
    <row r="1369" spans="1:19" x14ac:dyDescent="0.25">
      <c r="A1369">
        <v>2024</v>
      </c>
      <c r="B1369">
        <v>736536</v>
      </c>
      <c r="C1369" t="s">
        <v>205</v>
      </c>
      <c r="D1369" t="s">
        <v>432</v>
      </c>
      <c r="E1369" t="s">
        <v>498</v>
      </c>
      <c r="F1369" t="s">
        <v>432</v>
      </c>
      <c r="G1369" t="s">
        <v>15</v>
      </c>
      <c r="H1369" t="s">
        <v>16</v>
      </c>
      <c r="I1369" s="23">
        <v>3</v>
      </c>
      <c r="J1369" s="23">
        <v>19</v>
      </c>
      <c r="K1369" s="23">
        <v>44</v>
      </c>
      <c r="L1369" s="1">
        <v>1831.5</v>
      </c>
      <c r="M1369" s="1">
        <v>610.5</v>
      </c>
      <c r="N1369" s="62">
        <v>6.333333333333333</v>
      </c>
      <c r="O1369" s="62">
        <v>2.3157894736842106</v>
      </c>
      <c r="P1369" s="6">
        <v>0</v>
      </c>
      <c r="Q1369" s="61">
        <v>0</v>
      </c>
      <c r="R1369" s="6">
        <v>-104.56</v>
      </c>
      <c r="S1369" s="61">
        <v>-5.7089817089817092E-2</v>
      </c>
    </row>
    <row r="1370" spans="1:19" x14ac:dyDescent="0.25">
      <c r="A1370">
        <v>2024</v>
      </c>
      <c r="B1370">
        <v>737682</v>
      </c>
      <c r="C1370" t="s">
        <v>206</v>
      </c>
      <c r="D1370" t="s">
        <v>430</v>
      </c>
      <c r="E1370" t="s">
        <v>512</v>
      </c>
      <c r="F1370" t="s">
        <v>430</v>
      </c>
      <c r="G1370" t="s">
        <v>15</v>
      </c>
      <c r="H1370" t="s">
        <v>5</v>
      </c>
      <c r="I1370" s="23">
        <v>61</v>
      </c>
      <c r="J1370" s="23">
        <v>208</v>
      </c>
      <c r="K1370" s="23">
        <v>770</v>
      </c>
      <c r="L1370" s="1">
        <v>34589.1</v>
      </c>
      <c r="M1370" s="1">
        <v>567.0344262295082</v>
      </c>
      <c r="N1370" s="62">
        <v>3.4098360655737703</v>
      </c>
      <c r="O1370" s="62">
        <v>3.7019230769230771</v>
      </c>
      <c r="P1370" s="6">
        <v>5764.85</v>
      </c>
      <c r="Q1370" s="61">
        <v>0.16666666666666669</v>
      </c>
      <c r="R1370" s="6">
        <v>3652.75</v>
      </c>
      <c r="S1370" s="61">
        <v>0.10560407758513521</v>
      </c>
    </row>
    <row r="1371" spans="1:19" x14ac:dyDescent="0.25">
      <c r="A1371">
        <v>2024</v>
      </c>
      <c r="B1371">
        <v>737951</v>
      </c>
      <c r="C1371" t="s">
        <v>413</v>
      </c>
      <c r="D1371" t="s">
        <v>434</v>
      </c>
      <c r="E1371" t="s">
        <v>508</v>
      </c>
      <c r="F1371" t="s">
        <v>434</v>
      </c>
      <c r="G1371" t="s">
        <v>15</v>
      </c>
      <c r="H1371" t="s">
        <v>7</v>
      </c>
      <c r="I1371" s="23">
        <v>122</v>
      </c>
      <c r="J1371" s="23">
        <v>467</v>
      </c>
      <c r="K1371" s="23">
        <v>2383</v>
      </c>
      <c r="L1371" s="1">
        <v>113573.719</v>
      </c>
      <c r="M1371" s="1">
        <v>930.93212295081969</v>
      </c>
      <c r="N1371" s="62">
        <v>3.8278688524590163</v>
      </c>
      <c r="O1371" s="62">
        <v>5.1027837259100641</v>
      </c>
      <c r="P1371" s="6">
        <v>22651.469000000001</v>
      </c>
      <c r="Q1371" s="61">
        <v>0.19944287463193841</v>
      </c>
      <c r="R1371" s="6">
        <v>18367.169000000002</v>
      </c>
      <c r="S1371" s="61">
        <v>0.16172023916906342</v>
      </c>
    </row>
    <row r="1372" spans="1:19" x14ac:dyDescent="0.25">
      <c r="A1372">
        <v>2024</v>
      </c>
      <c r="B1372">
        <v>739560</v>
      </c>
      <c r="C1372" t="s">
        <v>207</v>
      </c>
      <c r="D1372" t="s">
        <v>431</v>
      </c>
      <c r="E1372" t="s">
        <v>516</v>
      </c>
      <c r="F1372" t="s">
        <v>431</v>
      </c>
      <c r="G1372" t="s">
        <v>15</v>
      </c>
      <c r="H1372" t="s">
        <v>16</v>
      </c>
      <c r="I1372" s="23">
        <v>9</v>
      </c>
      <c r="J1372" s="23">
        <v>18</v>
      </c>
      <c r="K1372" s="23">
        <v>72</v>
      </c>
      <c r="L1372" s="1">
        <v>2896.8</v>
      </c>
      <c r="M1372" s="1">
        <v>321.86666666666667</v>
      </c>
      <c r="N1372" s="62">
        <v>2</v>
      </c>
      <c r="O1372" s="62">
        <v>4</v>
      </c>
      <c r="P1372" s="6">
        <v>482.8</v>
      </c>
      <c r="Q1372" s="61">
        <v>0.16666666666666666</v>
      </c>
      <c r="R1372" s="6">
        <v>194.8</v>
      </c>
      <c r="S1372" s="61">
        <v>6.7246616956641816E-2</v>
      </c>
    </row>
    <row r="1373" spans="1:19" x14ac:dyDescent="0.25">
      <c r="A1373">
        <v>2024</v>
      </c>
      <c r="B1373">
        <v>742625</v>
      </c>
      <c r="C1373" t="s">
        <v>209</v>
      </c>
      <c r="D1373" t="s">
        <v>433</v>
      </c>
      <c r="E1373" t="s">
        <v>502</v>
      </c>
      <c r="F1373" t="s">
        <v>433</v>
      </c>
      <c r="G1373" t="s">
        <v>15</v>
      </c>
      <c r="H1373" t="s">
        <v>16</v>
      </c>
      <c r="I1373" s="23">
        <v>55</v>
      </c>
      <c r="J1373" s="23">
        <v>73</v>
      </c>
      <c r="K1373" s="23">
        <v>183</v>
      </c>
      <c r="L1373" s="1">
        <v>6890.9189999999999</v>
      </c>
      <c r="M1373" s="1">
        <v>125.28943636363636</v>
      </c>
      <c r="N1373" s="62">
        <v>1.3272727272727274</v>
      </c>
      <c r="O1373" s="62">
        <v>2.506849315068493</v>
      </c>
      <c r="P1373" s="6">
        <v>1265.6690000000001</v>
      </c>
      <c r="Q1373" s="61">
        <v>0.18367201820250684</v>
      </c>
      <c r="R1373" s="6">
        <v>-574.63100000000099</v>
      </c>
      <c r="S1373" s="61">
        <v>-8.3389603041336136E-2</v>
      </c>
    </row>
    <row r="1374" spans="1:19" x14ac:dyDescent="0.25">
      <c r="A1374">
        <v>2024</v>
      </c>
      <c r="B1374">
        <v>743099</v>
      </c>
      <c r="C1374" t="s">
        <v>210</v>
      </c>
      <c r="D1374" t="s">
        <v>431</v>
      </c>
      <c r="E1374" t="s">
        <v>513</v>
      </c>
      <c r="F1374" t="s">
        <v>432</v>
      </c>
      <c r="G1374" t="s">
        <v>4</v>
      </c>
      <c r="H1374" t="s">
        <v>16</v>
      </c>
      <c r="I1374" s="23">
        <v>22</v>
      </c>
      <c r="J1374" s="23">
        <v>40</v>
      </c>
      <c r="K1374" s="23">
        <v>126</v>
      </c>
      <c r="L1374" s="1">
        <v>5712.6</v>
      </c>
      <c r="M1374" s="1">
        <v>259.66363636363639</v>
      </c>
      <c r="N1374" s="62">
        <v>1.8181818181818181</v>
      </c>
      <c r="O1374" s="62">
        <v>3.15</v>
      </c>
      <c r="P1374" s="6">
        <v>952.1</v>
      </c>
      <c r="Q1374" s="61">
        <v>0.16666666666666666</v>
      </c>
      <c r="R1374" s="6">
        <v>252.1</v>
      </c>
      <c r="S1374" s="61">
        <v>4.413051850295837E-2</v>
      </c>
    </row>
    <row r="1375" spans="1:19" x14ac:dyDescent="0.25">
      <c r="A1375">
        <v>2024</v>
      </c>
      <c r="B1375">
        <v>743099</v>
      </c>
      <c r="C1375" t="s">
        <v>210</v>
      </c>
      <c r="D1375" t="s">
        <v>432</v>
      </c>
      <c r="E1375" t="s">
        <v>500</v>
      </c>
      <c r="F1375" t="s">
        <v>432</v>
      </c>
      <c r="G1375" t="s">
        <v>4</v>
      </c>
      <c r="H1375" t="s">
        <v>5</v>
      </c>
      <c r="I1375" s="23">
        <v>120</v>
      </c>
      <c r="J1375" s="23">
        <v>183</v>
      </c>
      <c r="K1375" s="23">
        <v>596</v>
      </c>
      <c r="L1375" s="1">
        <v>27432.3</v>
      </c>
      <c r="M1375" s="1">
        <v>228.60249999999999</v>
      </c>
      <c r="N1375" s="62">
        <v>1.5249999999999999</v>
      </c>
      <c r="O1375" s="62">
        <v>3.2568306010928962</v>
      </c>
      <c r="P1375" s="6">
        <v>4572.05</v>
      </c>
      <c r="Q1375" s="61">
        <v>0.16666666666666669</v>
      </c>
      <c r="R1375" s="6">
        <v>909.05</v>
      </c>
      <c r="S1375" s="61">
        <v>3.3137943227509174E-2</v>
      </c>
    </row>
    <row r="1376" spans="1:19" x14ac:dyDescent="0.25">
      <c r="A1376">
        <v>2024</v>
      </c>
      <c r="B1376">
        <v>743099</v>
      </c>
      <c r="C1376" t="s">
        <v>210</v>
      </c>
      <c r="D1376" t="s">
        <v>433</v>
      </c>
      <c r="E1376" t="s">
        <v>503</v>
      </c>
      <c r="F1376" t="s">
        <v>432</v>
      </c>
      <c r="G1376" t="s">
        <v>4</v>
      </c>
      <c r="H1376" t="s">
        <v>5</v>
      </c>
      <c r="I1376" s="23">
        <v>77</v>
      </c>
      <c r="J1376" s="23">
        <v>226</v>
      </c>
      <c r="K1376" s="23">
        <v>1113</v>
      </c>
      <c r="L1376" s="1">
        <v>48235.199999999997</v>
      </c>
      <c r="M1376" s="1">
        <v>626.43116883116875</v>
      </c>
      <c r="N1376" s="62">
        <v>2.9350649350649349</v>
      </c>
      <c r="O1376" s="62">
        <v>4.9247787610619467</v>
      </c>
      <c r="P1376" s="6">
        <v>8039.2</v>
      </c>
      <c r="Q1376" s="61">
        <v>0.16666666666666669</v>
      </c>
      <c r="R1376" s="6">
        <v>5334.3</v>
      </c>
      <c r="S1376" s="61">
        <v>0.11058936212558465</v>
      </c>
    </row>
    <row r="1377" spans="1:19" x14ac:dyDescent="0.25">
      <c r="A1377">
        <v>2024</v>
      </c>
      <c r="B1377">
        <v>753097</v>
      </c>
      <c r="C1377" t="s">
        <v>211</v>
      </c>
      <c r="D1377" t="s">
        <v>431</v>
      </c>
      <c r="E1377" t="s">
        <v>524</v>
      </c>
      <c r="F1377" t="s">
        <v>431</v>
      </c>
      <c r="G1377" t="s">
        <v>15</v>
      </c>
      <c r="H1377" t="s">
        <v>16</v>
      </c>
      <c r="I1377" s="23">
        <v>44</v>
      </c>
      <c r="J1377" s="23">
        <v>91</v>
      </c>
      <c r="K1377" s="23">
        <v>253</v>
      </c>
      <c r="L1377" s="1">
        <v>14849.175999999999</v>
      </c>
      <c r="M1377" s="1">
        <v>337.48127272727271</v>
      </c>
      <c r="N1377" s="62">
        <v>2.0681818181818183</v>
      </c>
      <c r="O1377" s="62">
        <v>2.7802197802197801</v>
      </c>
      <c r="P1377" s="6">
        <v>4362.6760000000004</v>
      </c>
      <c r="Q1377" s="61">
        <v>0.29379919801610543</v>
      </c>
      <c r="R1377" s="6">
        <v>2952.1559999999999</v>
      </c>
      <c r="S1377" s="61">
        <v>0.19880941541806765</v>
      </c>
    </row>
    <row r="1378" spans="1:19" x14ac:dyDescent="0.25">
      <c r="A1378">
        <v>2024</v>
      </c>
      <c r="B1378">
        <v>754348</v>
      </c>
      <c r="C1378" t="s">
        <v>470</v>
      </c>
      <c r="D1378" t="s">
        <v>435</v>
      </c>
      <c r="E1378" t="s">
        <v>529</v>
      </c>
      <c r="F1378" t="s">
        <v>435</v>
      </c>
      <c r="G1378" t="s">
        <v>15</v>
      </c>
      <c r="H1378" t="s">
        <v>16</v>
      </c>
      <c r="I1378" s="23">
        <v>37</v>
      </c>
      <c r="J1378" s="23">
        <v>55</v>
      </c>
      <c r="K1378" s="23">
        <v>154</v>
      </c>
      <c r="L1378" s="1">
        <v>8943.5679999999993</v>
      </c>
      <c r="M1378" s="1">
        <v>241.71805405405402</v>
      </c>
      <c r="N1378" s="62">
        <v>1.4864864864864864</v>
      </c>
      <c r="O1378" s="62">
        <v>2.8</v>
      </c>
      <c r="P1378" s="6">
        <v>2839.3180000000002</v>
      </c>
      <c r="Q1378" s="61">
        <v>0.31747038765736452</v>
      </c>
      <c r="R1378" s="6">
        <v>1631.818</v>
      </c>
      <c r="S1378" s="61">
        <v>0.18245715803804477</v>
      </c>
    </row>
    <row r="1379" spans="1:19" x14ac:dyDescent="0.25">
      <c r="A1379">
        <v>2024</v>
      </c>
      <c r="B1379">
        <v>755085</v>
      </c>
      <c r="C1379" t="s">
        <v>212</v>
      </c>
      <c r="D1379" t="s">
        <v>434</v>
      </c>
      <c r="E1379" t="s">
        <v>522</v>
      </c>
      <c r="F1379" t="s">
        <v>434</v>
      </c>
      <c r="G1379" t="s">
        <v>15</v>
      </c>
      <c r="H1379" t="s">
        <v>16</v>
      </c>
      <c r="I1379" s="23">
        <v>36</v>
      </c>
      <c r="J1379" s="23">
        <v>36</v>
      </c>
      <c r="K1379" s="23">
        <v>81</v>
      </c>
      <c r="L1379" s="1">
        <v>5110.5519999999997</v>
      </c>
      <c r="M1379" s="1">
        <v>141.95977777777776</v>
      </c>
      <c r="N1379" s="62">
        <v>1</v>
      </c>
      <c r="O1379" s="62">
        <v>2.25</v>
      </c>
      <c r="P1379" s="6">
        <v>1377.3019999999999</v>
      </c>
      <c r="Q1379" s="61">
        <v>0.26950161156759583</v>
      </c>
      <c r="R1379" s="6">
        <v>221.702</v>
      </c>
      <c r="S1379" s="61">
        <v>4.3381223789524109E-2</v>
      </c>
    </row>
    <row r="1380" spans="1:19" x14ac:dyDescent="0.25">
      <c r="A1380">
        <v>2024</v>
      </c>
      <c r="B1380">
        <v>755161</v>
      </c>
      <c r="C1380" t="s">
        <v>221</v>
      </c>
      <c r="D1380" t="s">
        <v>431</v>
      </c>
      <c r="E1380" t="s">
        <v>509</v>
      </c>
      <c r="F1380" t="s">
        <v>431</v>
      </c>
      <c r="G1380" t="s">
        <v>15</v>
      </c>
      <c r="H1380" t="s">
        <v>10</v>
      </c>
      <c r="I1380" s="23">
        <v>142</v>
      </c>
      <c r="J1380" s="23">
        <v>902</v>
      </c>
      <c r="K1380" s="23">
        <v>4591</v>
      </c>
      <c r="L1380" s="1">
        <v>181182.92499999999</v>
      </c>
      <c r="M1380" s="1">
        <v>1275.9360915492957</v>
      </c>
      <c r="N1380" s="62">
        <v>6.352112676056338</v>
      </c>
      <c r="O1380" s="62">
        <v>5.0898004434589801</v>
      </c>
      <c r="P1380" s="6">
        <v>16471.174999999999</v>
      </c>
      <c r="Q1380" s="61">
        <v>9.0909090909090912E-2</v>
      </c>
      <c r="R1380" s="6">
        <v>11334.135</v>
      </c>
      <c r="S1380" s="61">
        <v>6.2556308769162447E-2</v>
      </c>
    </row>
    <row r="1381" spans="1:19" x14ac:dyDescent="0.25">
      <c r="A1381">
        <v>2024</v>
      </c>
      <c r="B1381">
        <v>755634</v>
      </c>
      <c r="C1381" t="s">
        <v>213</v>
      </c>
      <c r="D1381" t="s">
        <v>431</v>
      </c>
      <c r="E1381" t="s">
        <v>524</v>
      </c>
      <c r="F1381" t="s">
        <v>431</v>
      </c>
      <c r="G1381" t="s">
        <v>15</v>
      </c>
      <c r="H1381" t="s">
        <v>16</v>
      </c>
      <c r="I1381" s="23">
        <v>5</v>
      </c>
      <c r="J1381" s="23">
        <v>9</v>
      </c>
      <c r="K1381" s="23">
        <v>38</v>
      </c>
      <c r="L1381" s="1">
        <v>1225.296</v>
      </c>
      <c r="M1381" s="1">
        <v>245.0592</v>
      </c>
      <c r="N1381" s="62">
        <v>1.8</v>
      </c>
      <c r="O1381" s="62">
        <v>4.2222222222222223</v>
      </c>
      <c r="P1381" s="6">
        <v>402.54599999999999</v>
      </c>
      <c r="Q1381" s="61">
        <v>0.32852959611391858</v>
      </c>
      <c r="R1381" s="6">
        <v>243.54599999999999</v>
      </c>
      <c r="S1381" s="61">
        <v>0.1987650331022055</v>
      </c>
    </row>
    <row r="1382" spans="1:19" x14ac:dyDescent="0.25">
      <c r="A1382">
        <v>2024</v>
      </c>
      <c r="B1382">
        <v>758545</v>
      </c>
      <c r="C1382" t="s">
        <v>214</v>
      </c>
      <c r="D1382" t="s">
        <v>432</v>
      </c>
      <c r="E1382" t="s">
        <v>498</v>
      </c>
      <c r="F1382" t="s">
        <v>432</v>
      </c>
      <c r="G1382" t="s">
        <v>15</v>
      </c>
      <c r="H1382" t="s">
        <v>16</v>
      </c>
      <c r="I1382" s="23">
        <v>25</v>
      </c>
      <c r="J1382" s="23">
        <v>48</v>
      </c>
      <c r="K1382" s="23">
        <v>93</v>
      </c>
      <c r="L1382" s="1">
        <v>5018.4503999999997</v>
      </c>
      <c r="M1382" s="1">
        <v>200.73801599999999</v>
      </c>
      <c r="N1382" s="62">
        <v>1.92</v>
      </c>
      <c r="O1382" s="62">
        <v>1.9375</v>
      </c>
      <c r="P1382" s="6">
        <v>1010.9503999999999</v>
      </c>
      <c r="Q1382" s="61">
        <v>0.20144672546728767</v>
      </c>
      <c r="R1382" s="6">
        <v>237.9504</v>
      </c>
      <c r="S1382" s="61">
        <v>4.7415114434527443E-2</v>
      </c>
    </row>
    <row r="1383" spans="1:19" x14ac:dyDescent="0.25">
      <c r="A1383">
        <v>2024</v>
      </c>
      <c r="B1383">
        <v>758786</v>
      </c>
      <c r="C1383" t="s">
        <v>215</v>
      </c>
      <c r="D1383" t="s">
        <v>432</v>
      </c>
      <c r="E1383" t="s">
        <v>500</v>
      </c>
      <c r="F1383" t="s">
        <v>432</v>
      </c>
      <c r="G1383" t="s">
        <v>15</v>
      </c>
      <c r="H1383" t="s">
        <v>5</v>
      </c>
      <c r="I1383" s="23">
        <v>41</v>
      </c>
      <c r="J1383" s="23">
        <v>101</v>
      </c>
      <c r="K1383" s="23">
        <v>314</v>
      </c>
      <c r="L1383" s="1">
        <v>18418.374</v>
      </c>
      <c r="M1383" s="1">
        <v>449.22863414634145</v>
      </c>
      <c r="N1383" s="62">
        <v>2.4634146341463414</v>
      </c>
      <c r="O1383" s="62">
        <v>3.108910891089109</v>
      </c>
      <c r="P1383" s="6">
        <v>7240.1239999999998</v>
      </c>
      <c r="Q1383" s="61">
        <v>0.39309246299374745</v>
      </c>
      <c r="R1383" s="6">
        <v>5950.6040000000003</v>
      </c>
      <c r="S1383" s="61">
        <v>0.32307976806204503</v>
      </c>
    </row>
    <row r="1384" spans="1:19" x14ac:dyDescent="0.25">
      <c r="A1384">
        <v>2024</v>
      </c>
      <c r="B1384">
        <v>759445</v>
      </c>
      <c r="C1384" t="s">
        <v>216</v>
      </c>
      <c r="D1384" t="s">
        <v>431</v>
      </c>
      <c r="E1384" t="s">
        <v>515</v>
      </c>
      <c r="F1384" t="s">
        <v>431</v>
      </c>
      <c r="G1384" t="s">
        <v>15</v>
      </c>
      <c r="H1384" t="s">
        <v>16</v>
      </c>
      <c r="I1384" s="23">
        <v>32</v>
      </c>
      <c r="J1384" s="23">
        <v>59</v>
      </c>
      <c r="K1384" s="23">
        <v>149</v>
      </c>
      <c r="L1384" s="1">
        <v>7494.808</v>
      </c>
      <c r="M1384" s="1">
        <v>234.21275</v>
      </c>
      <c r="N1384" s="62">
        <v>1.84375</v>
      </c>
      <c r="O1384" s="62">
        <v>2.5254237288135593</v>
      </c>
      <c r="P1384" s="6">
        <v>2143.558</v>
      </c>
      <c r="Q1384" s="61">
        <v>0.28600572556361686</v>
      </c>
      <c r="R1384" s="6">
        <v>1124.558</v>
      </c>
      <c r="S1384" s="61">
        <v>0.15004493777559078</v>
      </c>
    </row>
    <row r="1385" spans="1:19" x14ac:dyDescent="0.25">
      <c r="A1385">
        <v>2024</v>
      </c>
      <c r="B1385">
        <v>762085</v>
      </c>
      <c r="C1385" t="s">
        <v>217</v>
      </c>
      <c r="D1385" t="s">
        <v>431</v>
      </c>
      <c r="E1385" t="s">
        <v>516</v>
      </c>
      <c r="F1385" t="s">
        <v>431</v>
      </c>
      <c r="G1385" t="s">
        <v>15</v>
      </c>
      <c r="H1385" t="s">
        <v>7</v>
      </c>
      <c r="I1385" s="23">
        <v>137</v>
      </c>
      <c r="J1385" s="23">
        <v>537</v>
      </c>
      <c r="K1385" s="23">
        <v>2297</v>
      </c>
      <c r="L1385" s="1">
        <v>106039.5</v>
      </c>
      <c r="M1385" s="1">
        <v>774.01094890510944</v>
      </c>
      <c r="N1385" s="62">
        <v>3.9197080291970803</v>
      </c>
      <c r="O1385" s="62">
        <v>4.2774674115456239</v>
      </c>
      <c r="P1385" s="6">
        <v>17673.25</v>
      </c>
      <c r="Q1385" s="61">
        <v>0.16666666666666666</v>
      </c>
      <c r="R1385" s="6">
        <v>13036.33</v>
      </c>
      <c r="S1385" s="61">
        <v>0.12293843331965919</v>
      </c>
    </row>
    <row r="1386" spans="1:19" x14ac:dyDescent="0.25">
      <c r="A1386">
        <v>2024</v>
      </c>
      <c r="B1386">
        <v>762662</v>
      </c>
      <c r="C1386" t="s">
        <v>333</v>
      </c>
      <c r="D1386" t="s">
        <v>432</v>
      </c>
      <c r="E1386" t="s">
        <v>498</v>
      </c>
      <c r="F1386" t="s">
        <v>432</v>
      </c>
      <c r="G1386" t="s">
        <v>15</v>
      </c>
      <c r="H1386" t="s">
        <v>16</v>
      </c>
      <c r="I1386" s="23">
        <v>8</v>
      </c>
      <c r="J1386" s="23">
        <v>15</v>
      </c>
      <c r="K1386" s="23">
        <v>24</v>
      </c>
      <c r="L1386" s="1">
        <v>1024.6079999999999</v>
      </c>
      <c r="M1386" s="1">
        <v>128.07599999999999</v>
      </c>
      <c r="N1386" s="62">
        <v>1.875</v>
      </c>
      <c r="O1386" s="62">
        <v>1.6</v>
      </c>
      <c r="P1386" s="6">
        <v>318.608</v>
      </c>
      <c r="Q1386" s="61">
        <v>0.31095599487804121</v>
      </c>
      <c r="R1386" s="6">
        <v>71.608000000000004</v>
      </c>
      <c r="S1386" s="61">
        <v>6.9888191386364359E-2</v>
      </c>
    </row>
    <row r="1387" spans="1:19" x14ac:dyDescent="0.25">
      <c r="A1387">
        <v>2024</v>
      </c>
      <c r="B1387">
        <v>765294</v>
      </c>
      <c r="C1387" t="s">
        <v>407</v>
      </c>
      <c r="D1387" t="s">
        <v>435</v>
      </c>
      <c r="E1387" t="s">
        <v>525</v>
      </c>
      <c r="F1387" t="s">
        <v>435</v>
      </c>
      <c r="G1387" t="s">
        <v>15</v>
      </c>
      <c r="H1387" t="s">
        <v>16</v>
      </c>
      <c r="I1387" s="23">
        <v>21</v>
      </c>
      <c r="J1387" s="23">
        <v>41</v>
      </c>
      <c r="K1387" s="23">
        <v>59</v>
      </c>
      <c r="L1387" s="1">
        <v>3187.5279999999998</v>
      </c>
      <c r="M1387" s="1">
        <v>151.7870476190476</v>
      </c>
      <c r="N1387" s="62">
        <v>1.9523809523809523</v>
      </c>
      <c r="O1387" s="62">
        <v>1.4390243902439024</v>
      </c>
      <c r="P1387" s="6">
        <v>853.52800000000002</v>
      </c>
      <c r="Q1387" s="61">
        <v>0.26777113801039554</v>
      </c>
      <c r="R1387" s="6">
        <v>157.428</v>
      </c>
      <c r="S1387" s="61">
        <v>4.938874262437852E-2</v>
      </c>
    </row>
    <row r="1388" spans="1:19" x14ac:dyDescent="0.25">
      <c r="A1388">
        <v>2024</v>
      </c>
      <c r="B1388">
        <v>765645</v>
      </c>
      <c r="C1388" t="s">
        <v>443</v>
      </c>
      <c r="D1388" t="s">
        <v>435</v>
      </c>
      <c r="E1388" t="s">
        <v>529</v>
      </c>
      <c r="F1388" t="s">
        <v>435</v>
      </c>
      <c r="G1388" t="s">
        <v>15</v>
      </c>
      <c r="H1388" t="s">
        <v>16</v>
      </c>
      <c r="I1388" s="23">
        <v>29</v>
      </c>
      <c r="J1388" s="23">
        <v>74</v>
      </c>
      <c r="K1388" s="23">
        <v>218</v>
      </c>
      <c r="L1388" s="1">
        <v>14700.656000000001</v>
      </c>
      <c r="M1388" s="1">
        <v>506.91917241379315</v>
      </c>
      <c r="N1388" s="62">
        <v>2.5517241379310347</v>
      </c>
      <c r="O1388" s="62">
        <v>2.9459459459459461</v>
      </c>
      <c r="P1388" s="6">
        <v>3687.4059999999999</v>
      </c>
      <c r="Q1388" s="61">
        <v>0.25083275195338217</v>
      </c>
      <c r="R1388" s="6">
        <v>2708.1460000000002</v>
      </c>
      <c r="S1388" s="61">
        <v>0.18421939810032967</v>
      </c>
    </row>
    <row r="1389" spans="1:19" x14ac:dyDescent="0.25">
      <c r="A1389">
        <v>2024</v>
      </c>
      <c r="B1389">
        <v>766167</v>
      </c>
      <c r="C1389" t="s">
        <v>218</v>
      </c>
      <c r="D1389" t="s">
        <v>435</v>
      </c>
      <c r="E1389" t="s">
        <v>525</v>
      </c>
      <c r="F1389" t="s">
        <v>435</v>
      </c>
      <c r="G1389" t="s">
        <v>15</v>
      </c>
      <c r="H1389" t="s">
        <v>16</v>
      </c>
      <c r="I1389" s="23">
        <v>27</v>
      </c>
      <c r="J1389" s="23">
        <v>63</v>
      </c>
      <c r="K1389" s="23">
        <v>135</v>
      </c>
      <c r="L1389" s="1">
        <v>7594.92</v>
      </c>
      <c r="M1389" s="1">
        <v>281.29333333333335</v>
      </c>
      <c r="N1389" s="62">
        <v>2.3333333333333335</v>
      </c>
      <c r="O1389" s="62">
        <v>2.1428571428571428</v>
      </c>
      <c r="P1389" s="6">
        <v>1910.17</v>
      </c>
      <c r="Q1389" s="61">
        <v>0.25150626998046061</v>
      </c>
      <c r="R1389" s="6">
        <v>1003.87</v>
      </c>
      <c r="S1389" s="61">
        <v>0.13217650745498308</v>
      </c>
    </row>
    <row r="1390" spans="1:19" x14ac:dyDescent="0.25">
      <c r="A1390">
        <v>2024</v>
      </c>
      <c r="B1390">
        <v>767999</v>
      </c>
      <c r="C1390" t="s">
        <v>334</v>
      </c>
      <c r="D1390" t="s">
        <v>432</v>
      </c>
      <c r="E1390" t="s">
        <v>510</v>
      </c>
      <c r="F1390" t="s">
        <v>432</v>
      </c>
      <c r="G1390" t="s">
        <v>15</v>
      </c>
      <c r="H1390" t="s">
        <v>16</v>
      </c>
      <c r="I1390" s="23">
        <v>46</v>
      </c>
      <c r="J1390" s="23">
        <v>64</v>
      </c>
      <c r="K1390" s="23">
        <v>258</v>
      </c>
      <c r="L1390" s="1">
        <v>11163.55</v>
      </c>
      <c r="M1390" s="1">
        <v>242.68586956521739</v>
      </c>
      <c r="N1390" s="62">
        <v>1.3913043478260869</v>
      </c>
      <c r="O1390" s="62">
        <v>4.03125</v>
      </c>
      <c r="P1390" s="6">
        <v>1539.8</v>
      </c>
      <c r="Q1390" s="61">
        <v>0.13793103448275862</v>
      </c>
      <c r="R1390" s="6">
        <v>141.79999999999899</v>
      </c>
      <c r="S1390" s="61">
        <v>1.2702052662459433E-2</v>
      </c>
    </row>
    <row r="1391" spans="1:19" x14ac:dyDescent="0.25">
      <c r="A1391">
        <v>2024</v>
      </c>
      <c r="B1391">
        <v>768405</v>
      </c>
      <c r="C1391" t="s">
        <v>335</v>
      </c>
      <c r="D1391" t="s">
        <v>430</v>
      </c>
      <c r="E1391" t="s">
        <v>512</v>
      </c>
      <c r="F1391" t="s">
        <v>430</v>
      </c>
      <c r="G1391" t="s">
        <v>15</v>
      </c>
      <c r="H1391" t="s">
        <v>5</v>
      </c>
      <c r="I1391" s="23">
        <v>37</v>
      </c>
      <c r="J1391" s="23">
        <v>105</v>
      </c>
      <c r="K1391" s="23">
        <v>306</v>
      </c>
      <c r="L1391" s="1">
        <v>15386.775600000001</v>
      </c>
      <c r="M1391" s="1">
        <v>415.85880000000003</v>
      </c>
      <c r="N1391" s="62">
        <v>2.8378378378378377</v>
      </c>
      <c r="O1391" s="62">
        <v>2.9142857142857141</v>
      </c>
      <c r="P1391" s="6">
        <v>4034.2755999999999</v>
      </c>
      <c r="Q1391" s="61">
        <v>0.26219109869906726</v>
      </c>
      <c r="R1391" s="6">
        <v>2772.8755999999998</v>
      </c>
      <c r="S1391" s="61">
        <v>0.18021160976702616</v>
      </c>
    </row>
    <row r="1392" spans="1:19" x14ac:dyDescent="0.25">
      <c r="A1392">
        <v>2024</v>
      </c>
      <c r="B1392">
        <v>772049</v>
      </c>
      <c r="C1392" t="s">
        <v>219</v>
      </c>
      <c r="D1392" t="s">
        <v>434</v>
      </c>
      <c r="E1392" t="s">
        <v>522</v>
      </c>
      <c r="F1392" t="s">
        <v>434</v>
      </c>
      <c r="G1392" t="s">
        <v>15</v>
      </c>
      <c r="H1392" t="s">
        <v>16</v>
      </c>
      <c r="I1392" s="23">
        <v>21</v>
      </c>
      <c r="J1392" s="23">
        <v>39</v>
      </c>
      <c r="K1392" s="23">
        <v>148</v>
      </c>
      <c r="L1392" s="1">
        <v>7460.4160000000002</v>
      </c>
      <c r="M1392" s="1">
        <v>355.2579047619048</v>
      </c>
      <c r="N1392" s="62">
        <v>1.8571428571428572</v>
      </c>
      <c r="O1392" s="62">
        <v>3.7948717948717947</v>
      </c>
      <c r="P1392" s="6">
        <v>2293.9160000000002</v>
      </c>
      <c r="Q1392" s="61">
        <v>0.30747829611646321</v>
      </c>
      <c r="R1392" s="6">
        <v>1600.0160000000001</v>
      </c>
      <c r="S1392" s="61">
        <v>0.2144673969923393</v>
      </c>
    </row>
    <row r="1393" spans="1:19" x14ac:dyDescent="0.25">
      <c r="A1393">
        <v>2024</v>
      </c>
      <c r="B1393">
        <v>772168</v>
      </c>
      <c r="C1393" t="s">
        <v>220</v>
      </c>
      <c r="D1393" t="s">
        <v>432</v>
      </c>
      <c r="E1393" t="s">
        <v>500</v>
      </c>
      <c r="F1393" t="s">
        <v>432</v>
      </c>
      <c r="G1393" t="s">
        <v>4</v>
      </c>
      <c r="H1393" t="s">
        <v>16</v>
      </c>
      <c r="I1393" s="23">
        <v>25</v>
      </c>
      <c r="J1393" s="23">
        <v>65</v>
      </c>
      <c r="K1393" s="23">
        <v>296</v>
      </c>
      <c r="L1393" s="1">
        <v>10030.004999999999</v>
      </c>
      <c r="M1393" s="1">
        <v>401.2002</v>
      </c>
      <c r="N1393" s="62">
        <v>2.6</v>
      </c>
      <c r="O1393" s="62">
        <v>4.5538461538461537</v>
      </c>
      <c r="P1393" s="6">
        <v>1231.7550000000001</v>
      </c>
      <c r="Q1393" s="61">
        <v>0.12280701754385967</v>
      </c>
      <c r="R1393" s="6">
        <v>443.19500000000198</v>
      </c>
      <c r="S1393" s="61">
        <v>4.4186917155076395E-2</v>
      </c>
    </row>
    <row r="1394" spans="1:19" x14ac:dyDescent="0.25">
      <c r="A1394">
        <v>2024</v>
      </c>
      <c r="B1394">
        <v>772869</v>
      </c>
      <c r="C1394" t="s">
        <v>223</v>
      </c>
      <c r="D1394" t="s">
        <v>435</v>
      </c>
      <c r="E1394" t="s">
        <v>525</v>
      </c>
      <c r="F1394" t="s">
        <v>435</v>
      </c>
      <c r="G1394" t="s">
        <v>15</v>
      </c>
      <c r="H1394" t="s">
        <v>16</v>
      </c>
      <c r="I1394" s="23">
        <v>31</v>
      </c>
      <c r="J1394" s="23">
        <v>51</v>
      </c>
      <c r="K1394" s="23">
        <v>150</v>
      </c>
      <c r="L1394" s="1">
        <v>8834</v>
      </c>
      <c r="M1394" s="1">
        <v>284.96774193548384</v>
      </c>
      <c r="N1394" s="62">
        <v>1.6451612903225807</v>
      </c>
      <c r="O1394" s="62">
        <v>2.9411764705882355</v>
      </c>
      <c r="P1394" s="6">
        <v>2222.25</v>
      </c>
      <c r="Q1394" s="61">
        <v>0.25155648630292055</v>
      </c>
      <c r="R1394" s="6">
        <v>1205.1500000000001</v>
      </c>
      <c r="S1394" s="61">
        <v>0.1364217794883405</v>
      </c>
    </row>
    <row r="1395" spans="1:19" x14ac:dyDescent="0.25">
      <c r="A1395">
        <v>2024</v>
      </c>
      <c r="B1395">
        <v>775247</v>
      </c>
      <c r="C1395" t="s">
        <v>93</v>
      </c>
      <c r="D1395" t="s">
        <v>432</v>
      </c>
      <c r="E1395" t="s">
        <v>500</v>
      </c>
      <c r="F1395" t="s">
        <v>433</v>
      </c>
      <c r="G1395" t="s">
        <v>4</v>
      </c>
      <c r="H1395" t="s">
        <v>16</v>
      </c>
      <c r="I1395" s="23">
        <v>12</v>
      </c>
      <c r="J1395" s="23">
        <v>33</v>
      </c>
      <c r="K1395" s="23">
        <v>81</v>
      </c>
      <c r="L1395" s="1">
        <v>3606.0378000000001</v>
      </c>
      <c r="M1395" s="1">
        <v>300.50315000000001</v>
      </c>
      <c r="N1395" s="62">
        <v>2.75</v>
      </c>
      <c r="O1395" s="62">
        <v>2.4545454545454546</v>
      </c>
      <c r="P1395" s="6">
        <v>451.28779999999898</v>
      </c>
      <c r="Q1395" s="61">
        <v>0.12514782845592992</v>
      </c>
      <c r="R1395" s="6">
        <v>71.247799999999202</v>
      </c>
      <c r="S1395" s="61">
        <v>1.9757918233691062E-2</v>
      </c>
    </row>
    <row r="1396" spans="1:19" x14ac:dyDescent="0.25">
      <c r="A1396">
        <v>2024</v>
      </c>
      <c r="B1396">
        <v>775247</v>
      </c>
      <c r="C1396" t="s">
        <v>93</v>
      </c>
      <c r="D1396" t="s">
        <v>433</v>
      </c>
      <c r="E1396" t="s">
        <v>503</v>
      </c>
      <c r="F1396" t="s">
        <v>433</v>
      </c>
      <c r="G1396" t="s">
        <v>4</v>
      </c>
      <c r="H1396" t="s">
        <v>10</v>
      </c>
      <c r="I1396" s="23">
        <v>167</v>
      </c>
      <c r="J1396" s="23">
        <v>570</v>
      </c>
      <c r="K1396" s="23">
        <v>4159</v>
      </c>
      <c r="L1396" s="1">
        <v>174089.43419999999</v>
      </c>
      <c r="M1396" s="1">
        <v>1042.4517017964072</v>
      </c>
      <c r="N1396" s="62">
        <v>3.4131736526946108</v>
      </c>
      <c r="O1396" s="62">
        <v>7.2964912280701757</v>
      </c>
      <c r="P1396" s="6">
        <v>17104.6842</v>
      </c>
      <c r="Q1396" s="61">
        <v>9.8252282102023178E-2</v>
      </c>
      <c r="R1396" s="6">
        <v>11139.734200000001</v>
      </c>
      <c r="S1396" s="61">
        <v>6.3988571455762713E-2</v>
      </c>
    </row>
    <row r="1397" spans="1:19" x14ac:dyDescent="0.25">
      <c r="A1397">
        <v>2024</v>
      </c>
      <c r="B1397">
        <v>776236</v>
      </c>
      <c r="C1397" t="s">
        <v>224</v>
      </c>
      <c r="D1397" t="s">
        <v>435</v>
      </c>
      <c r="E1397" t="s">
        <v>525</v>
      </c>
      <c r="F1397" t="s">
        <v>435</v>
      </c>
      <c r="G1397" t="s">
        <v>15</v>
      </c>
      <c r="H1397" t="s">
        <v>16</v>
      </c>
      <c r="I1397" s="23">
        <v>15</v>
      </c>
      <c r="J1397" s="23">
        <v>24</v>
      </c>
      <c r="K1397" s="23">
        <v>51</v>
      </c>
      <c r="L1397" s="1">
        <v>2541.192</v>
      </c>
      <c r="M1397" s="1">
        <v>169.4128</v>
      </c>
      <c r="N1397" s="62">
        <v>1.6</v>
      </c>
      <c r="O1397" s="62">
        <v>2.125</v>
      </c>
      <c r="P1397" s="6">
        <v>714.19200000000001</v>
      </c>
      <c r="Q1397" s="61">
        <v>0.28104606027407608</v>
      </c>
      <c r="R1397" s="6">
        <v>222.792</v>
      </c>
      <c r="S1397" s="61">
        <v>8.7672242002965542E-2</v>
      </c>
    </row>
    <row r="1398" spans="1:19" x14ac:dyDescent="0.25">
      <c r="A1398">
        <v>2024</v>
      </c>
      <c r="B1398">
        <v>781121</v>
      </c>
      <c r="C1398" t="s">
        <v>466</v>
      </c>
      <c r="D1398" t="s">
        <v>430</v>
      </c>
      <c r="E1398" t="s">
        <v>517</v>
      </c>
      <c r="F1398" t="s">
        <v>433</v>
      </c>
      <c r="G1398" t="s">
        <v>4</v>
      </c>
      <c r="H1398" t="s">
        <v>16</v>
      </c>
      <c r="I1398" s="23">
        <v>21</v>
      </c>
      <c r="J1398" s="23">
        <v>36</v>
      </c>
      <c r="K1398" s="23">
        <v>133</v>
      </c>
      <c r="L1398" s="1">
        <v>7622.04</v>
      </c>
      <c r="M1398" s="1">
        <v>362.95428571428573</v>
      </c>
      <c r="N1398" s="62">
        <v>1.7142857142857142</v>
      </c>
      <c r="O1398" s="62">
        <v>3.6944444444444446</v>
      </c>
      <c r="P1398" s="6">
        <v>936.04000000000099</v>
      </c>
      <c r="Q1398" s="61">
        <v>0.12280701754385978</v>
      </c>
      <c r="R1398" s="6">
        <v>245.44000000000099</v>
      </c>
      <c r="S1398" s="61">
        <v>3.2201352918641332E-2</v>
      </c>
    </row>
    <row r="1399" spans="1:19" x14ac:dyDescent="0.25">
      <c r="A1399">
        <v>2024</v>
      </c>
      <c r="B1399">
        <v>781121</v>
      </c>
      <c r="C1399" t="s">
        <v>466</v>
      </c>
      <c r="D1399" t="s">
        <v>432</v>
      </c>
      <c r="E1399" t="s">
        <v>510</v>
      </c>
      <c r="F1399" t="s">
        <v>433</v>
      </c>
      <c r="G1399" t="s">
        <v>4</v>
      </c>
      <c r="H1399" t="s">
        <v>16</v>
      </c>
      <c r="I1399" s="23">
        <v>39</v>
      </c>
      <c r="J1399" s="23">
        <v>97</v>
      </c>
      <c r="K1399" s="23">
        <v>270</v>
      </c>
      <c r="L1399" s="1">
        <v>9271.9050000000007</v>
      </c>
      <c r="M1399" s="1">
        <v>237.74115384615385</v>
      </c>
      <c r="N1399" s="62">
        <v>2.4871794871794872</v>
      </c>
      <c r="O1399" s="62">
        <v>2.7835051546391751</v>
      </c>
      <c r="P1399" s="6">
        <v>1138.655</v>
      </c>
      <c r="Q1399" s="61">
        <v>0.12280701754385964</v>
      </c>
      <c r="R1399" s="6">
        <v>-89.344999999999104</v>
      </c>
      <c r="S1399" s="61">
        <v>-9.6360995933412932E-3</v>
      </c>
    </row>
    <row r="1400" spans="1:19" x14ac:dyDescent="0.25">
      <c r="A1400">
        <v>2024</v>
      </c>
      <c r="B1400">
        <v>781121</v>
      </c>
      <c r="C1400" t="s">
        <v>466</v>
      </c>
      <c r="D1400" t="s">
        <v>433</v>
      </c>
      <c r="E1400" t="s">
        <v>504</v>
      </c>
      <c r="F1400" t="s">
        <v>433</v>
      </c>
      <c r="G1400" t="s">
        <v>4</v>
      </c>
      <c r="H1400" t="s">
        <v>10</v>
      </c>
      <c r="I1400" s="23">
        <v>247</v>
      </c>
      <c r="J1400" s="23">
        <v>828</v>
      </c>
      <c r="K1400" s="23">
        <v>3903</v>
      </c>
      <c r="L1400" s="1">
        <v>166013.07</v>
      </c>
      <c r="M1400" s="1">
        <v>672.11769230769232</v>
      </c>
      <c r="N1400" s="62">
        <v>3.3522267206477734</v>
      </c>
      <c r="O1400" s="62">
        <v>4.7137681159420293</v>
      </c>
      <c r="P1400" s="6">
        <v>20387.57</v>
      </c>
      <c r="Q1400" s="61">
        <v>0.12280701754385964</v>
      </c>
      <c r="R1400" s="6">
        <v>11585.97</v>
      </c>
      <c r="S1400" s="61">
        <v>6.978950512751797E-2</v>
      </c>
    </row>
    <row r="1401" spans="1:19" x14ac:dyDescent="0.25">
      <c r="A1401">
        <v>2024</v>
      </c>
      <c r="B1401">
        <v>782190</v>
      </c>
      <c r="C1401" t="s">
        <v>60</v>
      </c>
      <c r="D1401" t="s">
        <v>434</v>
      </c>
      <c r="E1401" t="s">
        <v>499</v>
      </c>
      <c r="F1401" t="s">
        <v>434</v>
      </c>
      <c r="G1401" t="s">
        <v>4</v>
      </c>
      <c r="H1401" t="s">
        <v>5</v>
      </c>
      <c r="I1401" s="23">
        <v>42</v>
      </c>
      <c r="J1401" s="23">
        <v>104</v>
      </c>
      <c r="K1401" s="23">
        <v>433</v>
      </c>
      <c r="L1401" s="1">
        <v>21112.5</v>
      </c>
      <c r="M1401" s="1">
        <v>502.67857142857144</v>
      </c>
      <c r="N1401" s="62">
        <v>2.4761904761904763</v>
      </c>
      <c r="O1401" s="62">
        <v>4.1634615384615383</v>
      </c>
      <c r="P1401" s="6">
        <v>3518.75</v>
      </c>
      <c r="Q1401" s="61">
        <v>0.16666666666666666</v>
      </c>
      <c r="R1401" s="6">
        <v>2102.35</v>
      </c>
      <c r="S1401" s="61">
        <v>9.9578448786264054E-2</v>
      </c>
    </row>
    <row r="1402" spans="1:19" x14ac:dyDescent="0.25">
      <c r="A1402">
        <v>2024</v>
      </c>
      <c r="B1402">
        <v>782190</v>
      </c>
      <c r="C1402" t="s">
        <v>60</v>
      </c>
      <c r="D1402" t="s">
        <v>430</v>
      </c>
      <c r="E1402" t="s">
        <v>492</v>
      </c>
      <c r="F1402" t="s">
        <v>434</v>
      </c>
      <c r="G1402" t="s">
        <v>4</v>
      </c>
      <c r="H1402" t="s">
        <v>10</v>
      </c>
      <c r="I1402" s="23">
        <v>140</v>
      </c>
      <c r="J1402" s="23">
        <v>941</v>
      </c>
      <c r="K1402" s="23">
        <v>4385</v>
      </c>
      <c r="L1402" s="1">
        <v>180148.5</v>
      </c>
      <c r="M1402" s="1">
        <v>1286.7750000000001</v>
      </c>
      <c r="N1402" s="62">
        <v>6.7214285714285715</v>
      </c>
      <c r="O1402" s="62">
        <v>4.659936238044633</v>
      </c>
      <c r="P1402" s="6">
        <v>30024.75</v>
      </c>
      <c r="Q1402" s="61">
        <v>0.16666666666666666</v>
      </c>
      <c r="R1402" s="6">
        <v>24682.65</v>
      </c>
      <c r="S1402" s="61">
        <v>0.13701279777516884</v>
      </c>
    </row>
    <row r="1403" spans="1:19" x14ac:dyDescent="0.25">
      <c r="A1403">
        <v>2024</v>
      </c>
      <c r="B1403">
        <v>782190</v>
      </c>
      <c r="C1403" t="s">
        <v>60</v>
      </c>
      <c r="D1403" t="s">
        <v>432</v>
      </c>
      <c r="E1403" t="s">
        <v>497</v>
      </c>
      <c r="F1403" t="s">
        <v>434</v>
      </c>
      <c r="G1403" t="s">
        <v>4</v>
      </c>
      <c r="H1403" t="s">
        <v>5</v>
      </c>
      <c r="I1403" s="23">
        <v>246</v>
      </c>
      <c r="J1403" s="23">
        <v>399</v>
      </c>
      <c r="K1403" s="23">
        <v>1413</v>
      </c>
      <c r="L1403" s="1">
        <v>63815.4</v>
      </c>
      <c r="M1403" s="1">
        <v>259.41219512195124</v>
      </c>
      <c r="N1403" s="62">
        <v>1.6219512195121952</v>
      </c>
      <c r="O1403" s="62">
        <v>3.5413533834586466</v>
      </c>
      <c r="P1403" s="6">
        <v>10635.9</v>
      </c>
      <c r="Q1403" s="61">
        <v>0.16666666666666666</v>
      </c>
      <c r="R1403" s="6">
        <v>3102.9</v>
      </c>
      <c r="S1403" s="61">
        <v>4.8623059637642324E-2</v>
      </c>
    </row>
    <row r="1404" spans="1:19" x14ac:dyDescent="0.25">
      <c r="A1404">
        <v>2024</v>
      </c>
      <c r="B1404">
        <v>782190</v>
      </c>
      <c r="C1404" t="s">
        <v>60</v>
      </c>
      <c r="D1404" t="s">
        <v>433</v>
      </c>
      <c r="E1404" t="s">
        <v>502</v>
      </c>
      <c r="F1404" t="s">
        <v>434</v>
      </c>
      <c r="G1404" t="s">
        <v>4</v>
      </c>
      <c r="H1404" t="s">
        <v>5</v>
      </c>
      <c r="I1404" s="23">
        <v>118</v>
      </c>
      <c r="J1404" s="23">
        <v>181</v>
      </c>
      <c r="K1404" s="23">
        <v>724</v>
      </c>
      <c r="L1404" s="1">
        <v>31681.5</v>
      </c>
      <c r="M1404" s="1">
        <v>268.48728813559325</v>
      </c>
      <c r="N1404" s="62">
        <v>1.5338983050847457</v>
      </c>
      <c r="O1404" s="62">
        <v>4</v>
      </c>
      <c r="P1404" s="6">
        <v>5280.25</v>
      </c>
      <c r="Q1404" s="61">
        <v>0.16666666666666666</v>
      </c>
      <c r="R1404" s="6">
        <v>1305.1500000000001</v>
      </c>
      <c r="S1404" s="61">
        <v>4.1195966100089958E-2</v>
      </c>
    </row>
    <row r="1405" spans="1:19" x14ac:dyDescent="0.25">
      <c r="A1405">
        <v>2024</v>
      </c>
      <c r="B1405">
        <v>783424</v>
      </c>
      <c r="C1405" t="s">
        <v>395</v>
      </c>
      <c r="D1405" t="s">
        <v>430</v>
      </c>
      <c r="E1405" t="s">
        <v>517</v>
      </c>
      <c r="F1405" t="s">
        <v>430</v>
      </c>
      <c r="G1405" t="s">
        <v>15</v>
      </c>
      <c r="H1405" t="s">
        <v>7</v>
      </c>
      <c r="I1405" s="23">
        <v>122</v>
      </c>
      <c r="J1405" s="23">
        <v>308</v>
      </c>
      <c r="K1405" s="23">
        <v>1672</v>
      </c>
      <c r="L1405" s="1">
        <v>83358.921600000001</v>
      </c>
      <c r="M1405" s="1">
        <v>683.26984918032792</v>
      </c>
      <c r="N1405" s="62">
        <v>2.5245901639344264</v>
      </c>
      <c r="O1405" s="62">
        <v>5.4285714285714288</v>
      </c>
      <c r="P1405" s="6">
        <v>18956.421600000001</v>
      </c>
      <c r="Q1405" s="61">
        <v>0.22740723171735466</v>
      </c>
      <c r="R1405" s="6">
        <v>14840.571599999999</v>
      </c>
      <c r="S1405" s="61">
        <v>0.17803219277731155</v>
      </c>
    </row>
    <row r="1406" spans="1:19" x14ac:dyDescent="0.25">
      <c r="A1406">
        <v>2024</v>
      </c>
      <c r="B1406">
        <v>784350</v>
      </c>
      <c r="C1406" t="s">
        <v>397</v>
      </c>
      <c r="D1406" t="s">
        <v>434</v>
      </c>
      <c r="E1406" t="s">
        <v>499</v>
      </c>
      <c r="F1406" t="s">
        <v>434</v>
      </c>
      <c r="G1406" t="s">
        <v>15</v>
      </c>
      <c r="H1406" t="s">
        <v>16</v>
      </c>
      <c r="I1406" s="23">
        <v>34</v>
      </c>
      <c r="J1406" s="23">
        <v>54</v>
      </c>
      <c r="K1406" s="23">
        <v>155</v>
      </c>
      <c r="L1406" s="1">
        <v>7439.1</v>
      </c>
      <c r="M1406" s="1">
        <v>218.79705882352943</v>
      </c>
      <c r="N1406" s="62">
        <v>1.588235294117647</v>
      </c>
      <c r="O1406" s="62">
        <v>2.8703703703703702</v>
      </c>
      <c r="P1406" s="6">
        <v>1239.8499999999999</v>
      </c>
      <c r="Q1406" s="61">
        <v>0.16666666666666666</v>
      </c>
      <c r="R1406" s="6">
        <v>126.45</v>
      </c>
      <c r="S1406" s="61">
        <v>1.6998023954510624E-2</v>
      </c>
    </row>
    <row r="1407" spans="1:19" x14ac:dyDescent="0.25">
      <c r="A1407">
        <v>2024</v>
      </c>
      <c r="B1407">
        <v>784373</v>
      </c>
      <c r="C1407" t="s">
        <v>225</v>
      </c>
      <c r="D1407" t="s">
        <v>431</v>
      </c>
      <c r="E1407" t="s">
        <v>515</v>
      </c>
      <c r="F1407" t="s">
        <v>431</v>
      </c>
      <c r="G1407" t="s">
        <v>15</v>
      </c>
      <c r="H1407" t="s">
        <v>16</v>
      </c>
      <c r="I1407" s="23">
        <v>10</v>
      </c>
      <c r="J1407" s="23">
        <v>19</v>
      </c>
      <c r="K1407" s="23">
        <v>54</v>
      </c>
      <c r="L1407" s="1">
        <v>2194.768</v>
      </c>
      <c r="M1407" s="1">
        <v>219.4768</v>
      </c>
      <c r="N1407" s="62">
        <v>1.9</v>
      </c>
      <c r="O1407" s="62">
        <v>2.8421052631578947</v>
      </c>
      <c r="P1407" s="6">
        <v>467.76799999999997</v>
      </c>
      <c r="Q1407" s="61">
        <v>0.21312867692621723</v>
      </c>
      <c r="R1407" s="6">
        <v>148.768</v>
      </c>
      <c r="S1407" s="61">
        <v>6.7783018524053565E-2</v>
      </c>
    </row>
    <row r="1408" spans="1:19" x14ac:dyDescent="0.25">
      <c r="A1408">
        <v>2024</v>
      </c>
      <c r="B1408">
        <v>787678</v>
      </c>
      <c r="C1408" t="s">
        <v>458</v>
      </c>
      <c r="D1408" t="s">
        <v>435</v>
      </c>
      <c r="E1408" t="s">
        <v>529</v>
      </c>
      <c r="F1408" t="s">
        <v>435</v>
      </c>
      <c r="G1408" t="s">
        <v>15</v>
      </c>
      <c r="H1408" t="s">
        <v>16</v>
      </c>
      <c r="I1408" s="23">
        <v>12</v>
      </c>
      <c r="J1408" s="23">
        <v>30</v>
      </c>
      <c r="K1408" s="23">
        <v>108</v>
      </c>
      <c r="L1408" s="1">
        <v>4339.1360000000004</v>
      </c>
      <c r="M1408" s="1">
        <v>361.59466666666668</v>
      </c>
      <c r="N1408" s="62">
        <v>2.5</v>
      </c>
      <c r="O1408" s="62">
        <v>3.6</v>
      </c>
      <c r="P1408" s="6">
        <v>1246.386</v>
      </c>
      <c r="Q1408" s="61">
        <v>0.28724289812534104</v>
      </c>
      <c r="R1408" s="6">
        <v>841.38599999999997</v>
      </c>
      <c r="S1408" s="61">
        <v>0.19390634448885674</v>
      </c>
    </row>
    <row r="1409" spans="1:19" x14ac:dyDescent="0.25">
      <c r="A1409">
        <v>2024</v>
      </c>
      <c r="B1409">
        <v>789083</v>
      </c>
      <c r="C1409" t="s">
        <v>370</v>
      </c>
      <c r="D1409" t="s">
        <v>435</v>
      </c>
      <c r="E1409" t="s">
        <v>505</v>
      </c>
      <c r="F1409" t="s">
        <v>435</v>
      </c>
      <c r="G1409" t="s">
        <v>15</v>
      </c>
      <c r="H1409" t="s">
        <v>16</v>
      </c>
      <c r="I1409" s="23">
        <v>36</v>
      </c>
      <c r="J1409" s="23">
        <v>36</v>
      </c>
      <c r="K1409" s="23">
        <v>78</v>
      </c>
      <c r="L1409" s="1">
        <v>2167.9895999999999</v>
      </c>
      <c r="M1409" s="1">
        <v>60.221933333333332</v>
      </c>
      <c r="N1409" s="62">
        <v>1</v>
      </c>
      <c r="O1409" s="62">
        <v>2.1666666666666665</v>
      </c>
      <c r="P1409" s="6">
        <v>393.9896</v>
      </c>
      <c r="Q1409" s="61">
        <v>0.18173039206461139</v>
      </c>
      <c r="R1409" s="6">
        <v>-761.61040000000003</v>
      </c>
      <c r="S1409" s="61">
        <v>-0.35129799515643434</v>
      </c>
    </row>
    <row r="1410" spans="1:19" x14ac:dyDescent="0.25">
      <c r="A1410">
        <v>2024</v>
      </c>
      <c r="B1410">
        <v>790239</v>
      </c>
      <c r="C1410" t="s">
        <v>226</v>
      </c>
      <c r="D1410" t="s">
        <v>432</v>
      </c>
      <c r="E1410" t="s">
        <v>500</v>
      </c>
      <c r="F1410" t="s">
        <v>432</v>
      </c>
      <c r="G1410" t="s">
        <v>15</v>
      </c>
      <c r="H1410" t="s">
        <v>16</v>
      </c>
      <c r="I1410" s="23">
        <v>38</v>
      </c>
      <c r="J1410" s="23">
        <v>56</v>
      </c>
      <c r="K1410" s="23">
        <v>249</v>
      </c>
      <c r="L1410" s="1">
        <v>9846.2250000000004</v>
      </c>
      <c r="M1410" s="1">
        <v>259.11118421052635</v>
      </c>
      <c r="N1410" s="62">
        <v>1.4736842105263157</v>
      </c>
      <c r="O1410" s="62">
        <v>4.4464285714285712</v>
      </c>
      <c r="P1410" s="6">
        <v>2552.7249999999999</v>
      </c>
      <c r="Q1410" s="61">
        <v>0.25925925925925924</v>
      </c>
      <c r="R1410" s="6">
        <v>1394.7249999999999</v>
      </c>
      <c r="S1410" s="61">
        <v>0.14165073416461638</v>
      </c>
    </row>
    <row r="1411" spans="1:19" x14ac:dyDescent="0.25">
      <c r="A1411">
        <v>2024</v>
      </c>
      <c r="B1411">
        <v>791348</v>
      </c>
      <c r="C1411" t="s">
        <v>227</v>
      </c>
      <c r="D1411" t="s">
        <v>430</v>
      </c>
      <c r="E1411" t="s">
        <v>517</v>
      </c>
      <c r="F1411" t="s">
        <v>430</v>
      </c>
      <c r="G1411" t="s">
        <v>15</v>
      </c>
      <c r="H1411" t="s">
        <v>5</v>
      </c>
      <c r="I1411" s="23">
        <v>61</v>
      </c>
      <c r="J1411" s="23">
        <v>195</v>
      </c>
      <c r="K1411" s="23">
        <v>709</v>
      </c>
      <c r="L1411" s="1">
        <v>31794.415199999999</v>
      </c>
      <c r="M1411" s="1">
        <v>521.21992131147545</v>
      </c>
      <c r="N1411" s="62">
        <v>3.1967213114754101</v>
      </c>
      <c r="O1411" s="62">
        <v>3.6358974358974359</v>
      </c>
      <c r="P1411" s="6">
        <v>7887.4152000000004</v>
      </c>
      <c r="Q1411" s="61">
        <v>0.2480754922015361</v>
      </c>
      <c r="R1411" s="6">
        <v>5785.2151999999996</v>
      </c>
      <c r="S1411" s="61">
        <v>0.1819569620516247</v>
      </c>
    </row>
    <row r="1412" spans="1:19" x14ac:dyDescent="0.25">
      <c r="A1412">
        <v>2024</v>
      </c>
      <c r="B1412">
        <v>794144</v>
      </c>
      <c r="C1412" t="s">
        <v>229</v>
      </c>
      <c r="D1412" t="s">
        <v>435</v>
      </c>
      <c r="E1412" t="s">
        <v>521</v>
      </c>
      <c r="F1412" t="s">
        <v>435</v>
      </c>
      <c r="G1412" t="s">
        <v>15</v>
      </c>
      <c r="H1412" t="s">
        <v>5</v>
      </c>
      <c r="I1412" s="23">
        <v>113</v>
      </c>
      <c r="J1412" s="23">
        <v>446</v>
      </c>
      <c r="K1412" s="23">
        <v>1478</v>
      </c>
      <c r="L1412" s="1">
        <v>62094.9</v>
      </c>
      <c r="M1412" s="1">
        <v>549.51238938053098</v>
      </c>
      <c r="N1412" s="62">
        <v>3.9469026548672566</v>
      </c>
      <c r="O1412" s="62">
        <v>3.3139013452914798</v>
      </c>
      <c r="P1412" s="6">
        <v>10349.15</v>
      </c>
      <c r="Q1412" s="61">
        <v>0.16666666666666666</v>
      </c>
      <c r="R1412" s="6">
        <v>6366.95</v>
      </c>
      <c r="S1412" s="61">
        <v>0.10253579601545376</v>
      </c>
    </row>
    <row r="1413" spans="1:19" x14ac:dyDescent="0.25">
      <c r="A1413">
        <v>2024</v>
      </c>
      <c r="B1413">
        <v>794844</v>
      </c>
      <c r="C1413" t="s">
        <v>230</v>
      </c>
      <c r="D1413" t="s">
        <v>435</v>
      </c>
      <c r="E1413" t="s">
        <v>521</v>
      </c>
      <c r="F1413" t="s">
        <v>435</v>
      </c>
      <c r="G1413" t="s">
        <v>15</v>
      </c>
      <c r="H1413" t="s">
        <v>5</v>
      </c>
      <c r="I1413" s="23">
        <v>67</v>
      </c>
      <c r="J1413" s="23">
        <v>179</v>
      </c>
      <c r="K1413" s="23">
        <v>817</v>
      </c>
      <c r="L1413" s="1">
        <v>39141.080999999998</v>
      </c>
      <c r="M1413" s="1">
        <v>584.19523880597012</v>
      </c>
      <c r="N1413" s="62">
        <v>2.6716417910447761</v>
      </c>
      <c r="O1413" s="62">
        <v>4.5642458100558656</v>
      </c>
      <c r="P1413" s="6">
        <v>7154.8310000000001</v>
      </c>
      <c r="Q1413" s="61">
        <v>0.1827959478175884</v>
      </c>
      <c r="R1413" s="6">
        <v>4882.6409999999996</v>
      </c>
      <c r="S1413" s="61">
        <v>0.12474466405258454</v>
      </c>
    </row>
    <row r="1414" spans="1:19" x14ac:dyDescent="0.25">
      <c r="A1414">
        <v>2024</v>
      </c>
      <c r="B1414">
        <v>798176</v>
      </c>
      <c r="C1414" t="s">
        <v>231</v>
      </c>
      <c r="D1414" t="s">
        <v>431</v>
      </c>
      <c r="E1414" t="s">
        <v>516</v>
      </c>
      <c r="F1414" t="s">
        <v>431</v>
      </c>
      <c r="G1414" t="s">
        <v>15</v>
      </c>
      <c r="H1414" t="s">
        <v>5</v>
      </c>
      <c r="I1414" s="23">
        <v>18</v>
      </c>
      <c r="J1414" s="23">
        <v>86</v>
      </c>
      <c r="K1414" s="23">
        <v>394</v>
      </c>
      <c r="L1414" s="1">
        <v>17133</v>
      </c>
      <c r="M1414" s="1">
        <v>951.83333333333337</v>
      </c>
      <c r="N1414" s="62">
        <v>4.7777777777777777</v>
      </c>
      <c r="O1414" s="62">
        <v>4.5813953488372094</v>
      </c>
      <c r="P1414" s="6">
        <v>2855.5</v>
      </c>
      <c r="Q1414" s="61">
        <v>0.16666666666666666</v>
      </c>
      <c r="R1414" s="6">
        <v>2231.9</v>
      </c>
      <c r="S1414" s="61">
        <v>0.13026907138271174</v>
      </c>
    </row>
    <row r="1415" spans="1:19" x14ac:dyDescent="0.25">
      <c r="A1415">
        <v>2024</v>
      </c>
      <c r="B1415">
        <v>800587</v>
      </c>
      <c r="C1415" t="s">
        <v>396</v>
      </c>
      <c r="D1415" t="s">
        <v>435</v>
      </c>
      <c r="E1415" t="s">
        <v>525</v>
      </c>
      <c r="F1415" t="s">
        <v>435</v>
      </c>
      <c r="G1415" t="s">
        <v>15</v>
      </c>
      <c r="H1415" t="s">
        <v>16</v>
      </c>
      <c r="I1415" s="23">
        <v>15</v>
      </c>
      <c r="J1415" s="23">
        <v>15</v>
      </c>
      <c r="K1415" s="23">
        <v>60</v>
      </c>
      <c r="L1415" s="1">
        <v>3665.92</v>
      </c>
      <c r="M1415" s="1">
        <v>244.39466666666667</v>
      </c>
      <c r="N1415" s="62">
        <v>1</v>
      </c>
      <c r="O1415" s="62">
        <v>4</v>
      </c>
      <c r="P1415" s="6">
        <v>912.67</v>
      </c>
      <c r="Q1415" s="61">
        <v>0.24896069745111729</v>
      </c>
      <c r="R1415" s="6">
        <v>431.17</v>
      </c>
      <c r="S1415" s="61">
        <v>0.11761576902932962</v>
      </c>
    </row>
    <row r="1416" spans="1:19" x14ac:dyDescent="0.25">
      <c r="A1416">
        <v>2024</v>
      </c>
      <c r="B1416">
        <v>809850</v>
      </c>
      <c r="C1416" t="s">
        <v>232</v>
      </c>
      <c r="D1416" t="s">
        <v>435</v>
      </c>
      <c r="E1416" t="s">
        <v>525</v>
      </c>
      <c r="F1416" t="s">
        <v>435</v>
      </c>
      <c r="G1416" t="s">
        <v>15</v>
      </c>
      <c r="H1416" t="s">
        <v>16</v>
      </c>
      <c r="I1416" s="23">
        <v>7</v>
      </c>
      <c r="J1416" s="23">
        <v>14</v>
      </c>
      <c r="K1416" s="23">
        <v>64</v>
      </c>
      <c r="L1416" s="1">
        <v>3534.6880000000001</v>
      </c>
      <c r="M1416" s="1">
        <v>504.95542857142857</v>
      </c>
      <c r="N1416" s="62">
        <v>2</v>
      </c>
      <c r="O1416" s="62">
        <v>4.5714285714285712</v>
      </c>
      <c r="P1416" s="6">
        <v>1010.188</v>
      </c>
      <c r="Q1416" s="61">
        <v>0.28579269231117427</v>
      </c>
      <c r="R1416" s="6">
        <v>777.78800000000001</v>
      </c>
      <c r="S1416" s="61">
        <v>0.22004431508523525</v>
      </c>
    </row>
    <row r="1417" spans="1:19" x14ac:dyDescent="0.25">
      <c r="A1417">
        <v>2024</v>
      </c>
      <c r="B1417">
        <v>809877</v>
      </c>
      <c r="C1417" t="s">
        <v>233</v>
      </c>
      <c r="D1417" t="s">
        <v>431</v>
      </c>
      <c r="E1417" t="s">
        <v>515</v>
      </c>
      <c r="F1417" t="s">
        <v>431</v>
      </c>
      <c r="G1417" t="s">
        <v>15</v>
      </c>
      <c r="H1417" t="s">
        <v>16</v>
      </c>
      <c r="I1417" s="23">
        <v>9</v>
      </c>
      <c r="J1417" s="23">
        <v>23</v>
      </c>
      <c r="K1417" s="23">
        <v>90</v>
      </c>
      <c r="L1417" s="1">
        <v>2955.28</v>
      </c>
      <c r="M1417" s="1">
        <v>328.36444444444447</v>
      </c>
      <c r="N1417" s="62">
        <v>2.5555555555555554</v>
      </c>
      <c r="O1417" s="62">
        <v>3.9130434782608696</v>
      </c>
      <c r="P1417" s="6">
        <v>538.28</v>
      </c>
      <c r="Q1417" s="61">
        <v>0.18214179367098884</v>
      </c>
      <c r="R1417" s="6">
        <v>245.28</v>
      </c>
      <c r="S1417" s="61">
        <v>8.2997211770119914E-2</v>
      </c>
    </row>
    <row r="1418" spans="1:19" x14ac:dyDescent="0.25">
      <c r="A1418">
        <v>2024</v>
      </c>
      <c r="B1418">
        <v>810749</v>
      </c>
      <c r="C1418" t="s">
        <v>234</v>
      </c>
      <c r="D1418" t="s">
        <v>434</v>
      </c>
      <c r="E1418" t="s">
        <v>508</v>
      </c>
      <c r="F1418" t="s">
        <v>434</v>
      </c>
      <c r="G1418" t="s">
        <v>15</v>
      </c>
      <c r="H1418" t="s">
        <v>16</v>
      </c>
      <c r="I1418" s="23">
        <v>12</v>
      </c>
      <c r="J1418" s="23">
        <v>24</v>
      </c>
      <c r="K1418" s="23">
        <v>60</v>
      </c>
      <c r="L1418" s="1">
        <v>2817.3</v>
      </c>
      <c r="M1418" s="1">
        <v>234.77500000000001</v>
      </c>
      <c r="N1418" s="62">
        <v>2</v>
      </c>
      <c r="O1418" s="62">
        <v>2.5</v>
      </c>
      <c r="P1418" s="6">
        <v>469.55</v>
      </c>
      <c r="Q1418" s="61">
        <v>0.16666666666666666</v>
      </c>
      <c r="R1418" s="6">
        <v>71.149999999999906</v>
      </c>
      <c r="S1418" s="61">
        <v>2.5254676463280411E-2</v>
      </c>
    </row>
    <row r="1419" spans="1:19" x14ac:dyDescent="0.25">
      <c r="A1419">
        <v>2024</v>
      </c>
      <c r="B1419">
        <v>811025</v>
      </c>
      <c r="C1419" t="s">
        <v>287</v>
      </c>
      <c r="D1419" t="s">
        <v>430</v>
      </c>
      <c r="E1419" t="s">
        <v>520</v>
      </c>
      <c r="F1419" t="s">
        <v>432</v>
      </c>
      <c r="G1419" t="s">
        <v>4</v>
      </c>
      <c r="H1419" t="s">
        <v>16</v>
      </c>
      <c r="I1419" s="23">
        <v>6</v>
      </c>
      <c r="J1419" s="23">
        <v>16</v>
      </c>
      <c r="K1419" s="23">
        <v>57</v>
      </c>
      <c r="L1419" s="1">
        <v>2573.4</v>
      </c>
      <c r="M1419" s="1">
        <v>428.90000000000003</v>
      </c>
      <c r="N1419" s="62">
        <v>2.6666666666666665</v>
      </c>
      <c r="O1419" s="62">
        <v>3.5625</v>
      </c>
      <c r="P1419" s="6">
        <v>428.9</v>
      </c>
      <c r="Q1419" s="61">
        <v>0.16666666666666666</v>
      </c>
      <c r="R1419" s="6">
        <v>225.3</v>
      </c>
      <c r="S1419" s="61">
        <v>8.7549545348566099E-2</v>
      </c>
    </row>
    <row r="1420" spans="1:19" x14ac:dyDescent="0.25">
      <c r="A1420">
        <v>2024</v>
      </c>
      <c r="B1420">
        <v>811025</v>
      </c>
      <c r="C1420" t="s">
        <v>287</v>
      </c>
      <c r="D1420" t="s">
        <v>432</v>
      </c>
      <c r="E1420" t="s">
        <v>497</v>
      </c>
      <c r="F1420" t="s">
        <v>432</v>
      </c>
      <c r="G1420" t="s">
        <v>4</v>
      </c>
      <c r="H1420" t="s">
        <v>10</v>
      </c>
      <c r="I1420" s="23">
        <v>179</v>
      </c>
      <c r="J1420" s="23">
        <v>1211</v>
      </c>
      <c r="K1420" s="23">
        <v>6456</v>
      </c>
      <c r="L1420" s="1">
        <v>302169</v>
      </c>
      <c r="M1420" s="1">
        <v>1688.0949720670392</v>
      </c>
      <c r="N1420" s="62">
        <v>6.7653631284916198</v>
      </c>
      <c r="O1420" s="62">
        <v>5.3311312964492155</v>
      </c>
      <c r="P1420" s="6">
        <v>50361.499999999898</v>
      </c>
      <c r="Q1420" s="61">
        <v>0.16666666666666632</v>
      </c>
      <c r="R1420" s="6">
        <v>44002.22</v>
      </c>
      <c r="S1420" s="61">
        <v>0.14562122520840987</v>
      </c>
    </row>
    <row r="1421" spans="1:19" x14ac:dyDescent="0.25">
      <c r="A1421">
        <v>2024</v>
      </c>
      <c r="B1421">
        <v>811025</v>
      </c>
      <c r="C1421" t="s">
        <v>287</v>
      </c>
      <c r="D1421" t="s">
        <v>433</v>
      </c>
      <c r="E1421" t="s">
        <v>519</v>
      </c>
      <c r="F1421" t="s">
        <v>432</v>
      </c>
      <c r="G1421" t="s">
        <v>4</v>
      </c>
      <c r="H1421" t="s">
        <v>16</v>
      </c>
      <c r="I1421" s="23">
        <v>20</v>
      </c>
      <c r="J1421" s="23">
        <v>32</v>
      </c>
      <c r="K1421" s="23">
        <v>67</v>
      </c>
      <c r="L1421" s="1">
        <v>2753.4</v>
      </c>
      <c r="M1421" s="1">
        <v>137.67000000000002</v>
      </c>
      <c r="N1421" s="62">
        <v>1.6</v>
      </c>
      <c r="O1421" s="62">
        <v>2.09375</v>
      </c>
      <c r="P1421" s="6">
        <v>458.9</v>
      </c>
      <c r="Q1421" s="61">
        <v>0.16666666666666666</v>
      </c>
      <c r="R1421" s="6">
        <v>-216.3</v>
      </c>
      <c r="S1421" s="61">
        <v>-7.8557419917193283E-2</v>
      </c>
    </row>
    <row r="1422" spans="1:19" x14ac:dyDescent="0.25">
      <c r="A1422">
        <v>2024</v>
      </c>
      <c r="B1422">
        <v>812659</v>
      </c>
      <c r="C1422" t="s">
        <v>235</v>
      </c>
      <c r="D1422" t="s">
        <v>430</v>
      </c>
      <c r="E1422" t="s">
        <v>518</v>
      </c>
      <c r="F1422" t="s">
        <v>430</v>
      </c>
      <c r="G1422" t="s">
        <v>15</v>
      </c>
      <c r="H1422" t="s">
        <v>16</v>
      </c>
      <c r="I1422" s="23">
        <v>48</v>
      </c>
      <c r="J1422" s="23">
        <v>75</v>
      </c>
      <c r="K1422" s="23">
        <v>234</v>
      </c>
      <c r="L1422" s="1">
        <v>12956.528</v>
      </c>
      <c r="M1422" s="1">
        <v>269.92766666666665</v>
      </c>
      <c r="N1422" s="62">
        <v>1.5625</v>
      </c>
      <c r="O1422" s="62">
        <v>3.12</v>
      </c>
      <c r="P1422" s="6">
        <v>3568.2779999999998</v>
      </c>
      <c r="Q1422" s="61">
        <v>0.27540387363034291</v>
      </c>
      <c r="R1422" s="6">
        <v>1997.778</v>
      </c>
      <c r="S1422" s="61">
        <v>0.15419084495475949</v>
      </c>
    </row>
    <row r="1423" spans="1:19" x14ac:dyDescent="0.25">
      <c r="A1423">
        <v>2024</v>
      </c>
      <c r="B1423">
        <v>820884</v>
      </c>
      <c r="C1423" t="s">
        <v>474</v>
      </c>
      <c r="D1423" t="s">
        <v>435</v>
      </c>
      <c r="E1423" t="s">
        <v>521</v>
      </c>
      <c r="F1423" t="s">
        <v>435</v>
      </c>
      <c r="G1423" t="s">
        <v>15</v>
      </c>
      <c r="H1423" t="s">
        <v>5</v>
      </c>
      <c r="I1423" s="23">
        <v>30</v>
      </c>
      <c r="J1423" s="23">
        <v>96</v>
      </c>
      <c r="K1423" s="23">
        <v>422</v>
      </c>
      <c r="L1423" s="1">
        <v>20218.117200000001</v>
      </c>
      <c r="M1423" s="1">
        <v>673.93723999999997</v>
      </c>
      <c r="N1423" s="62">
        <v>3.2</v>
      </c>
      <c r="O1423" s="62">
        <v>4.395833333333333</v>
      </c>
      <c r="P1423" s="6">
        <v>4651.6171999999997</v>
      </c>
      <c r="Q1423" s="61">
        <v>0.2300717299234965</v>
      </c>
      <c r="R1423" s="6">
        <v>3619.4371999999998</v>
      </c>
      <c r="S1423" s="61">
        <v>0.17901949841303719</v>
      </c>
    </row>
    <row r="1424" spans="1:19" x14ac:dyDescent="0.25">
      <c r="A1424">
        <v>2024</v>
      </c>
      <c r="B1424">
        <v>826226</v>
      </c>
      <c r="C1424" t="s">
        <v>236</v>
      </c>
      <c r="D1424" t="s">
        <v>430</v>
      </c>
      <c r="E1424" t="s">
        <v>512</v>
      </c>
      <c r="F1424" t="s">
        <v>430</v>
      </c>
      <c r="G1424" t="s">
        <v>4</v>
      </c>
      <c r="H1424" t="s">
        <v>16</v>
      </c>
      <c r="I1424" s="23">
        <v>19</v>
      </c>
      <c r="J1424" s="23">
        <v>81</v>
      </c>
      <c r="K1424" s="23">
        <v>202</v>
      </c>
      <c r="L1424" s="1">
        <v>8989.5864000000001</v>
      </c>
      <c r="M1424" s="1">
        <v>473.13612631578945</v>
      </c>
      <c r="N1424" s="62">
        <v>4.2631578947368425</v>
      </c>
      <c r="O1424" s="62">
        <v>2.4938271604938271</v>
      </c>
      <c r="P1424" s="6">
        <v>1699.5863999999999</v>
      </c>
      <c r="Q1424" s="61">
        <v>0.1890616903131383</v>
      </c>
      <c r="R1424" s="6">
        <v>1022.5864</v>
      </c>
      <c r="S1424" s="61">
        <v>0.11375233014057243</v>
      </c>
    </row>
    <row r="1425" spans="1:19" x14ac:dyDescent="0.25">
      <c r="A1425">
        <v>2024</v>
      </c>
      <c r="B1425">
        <v>826226</v>
      </c>
      <c r="C1425" t="s">
        <v>236</v>
      </c>
      <c r="D1425" t="s">
        <v>433</v>
      </c>
      <c r="E1425" t="s">
        <v>504</v>
      </c>
      <c r="F1425" t="s">
        <v>430</v>
      </c>
      <c r="G1425" t="s">
        <v>4</v>
      </c>
      <c r="H1425" t="s">
        <v>16</v>
      </c>
      <c r="I1425" s="23">
        <v>34</v>
      </c>
      <c r="J1425" s="23">
        <v>49</v>
      </c>
      <c r="K1425" s="23">
        <v>148</v>
      </c>
      <c r="L1425" s="1">
        <v>6585.4736000000003</v>
      </c>
      <c r="M1425" s="1">
        <v>193.69040000000001</v>
      </c>
      <c r="N1425" s="62">
        <v>1.4411764705882353</v>
      </c>
      <c r="O1425" s="62">
        <v>3.0204081632653059</v>
      </c>
      <c r="P1425" s="6">
        <v>1340.2236</v>
      </c>
      <c r="Q1425" s="61">
        <v>0.20351210579600532</v>
      </c>
      <c r="R1425" s="6">
        <v>198.323599999999</v>
      </c>
      <c r="S1425" s="61">
        <v>3.0115313194786629E-2</v>
      </c>
    </row>
    <row r="1426" spans="1:19" x14ac:dyDescent="0.25">
      <c r="A1426">
        <v>2024</v>
      </c>
      <c r="B1426">
        <v>827265</v>
      </c>
      <c r="C1426" t="s">
        <v>475</v>
      </c>
      <c r="D1426" t="s">
        <v>435</v>
      </c>
      <c r="E1426" t="s">
        <v>529</v>
      </c>
      <c r="F1426" t="s">
        <v>435</v>
      </c>
      <c r="G1426" t="s">
        <v>15</v>
      </c>
      <c r="H1426" t="s">
        <v>16</v>
      </c>
      <c r="I1426" s="23">
        <v>30</v>
      </c>
      <c r="J1426" s="23">
        <v>71</v>
      </c>
      <c r="K1426" s="23">
        <v>179</v>
      </c>
      <c r="L1426" s="1">
        <v>8620.1679999999997</v>
      </c>
      <c r="M1426" s="1">
        <v>287.33893333333333</v>
      </c>
      <c r="N1426" s="62">
        <v>2.3666666666666667</v>
      </c>
      <c r="O1426" s="62">
        <v>2.5211267605633805</v>
      </c>
      <c r="P1426" s="6">
        <v>2667.9180000000001</v>
      </c>
      <c r="Q1426" s="61">
        <v>0.30949721629555249</v>
      </c>
      <c r="R1426" s="6">
        <v>1659.818</v>
      </c>
      <c r="S1426" s="61">
        <v>0.19255053961825339</v>
      </c>
    </row>
    <row r="1427" spans="1:19" x14ac:dyDescent="0.25">
      <c r="A1427">
        <v>2024</v>
      </c>
      <c r="B1427">
        <v>828176</v>
      </c>
      <c r="C1427" t="s">
        <v>238</v>
      </c>
      <c r="D1427" t="s">
        <v>430</v>
      </c>
      <c r="E1427" t="s">
        <v>518</v>
      </c>
      <c r="F1427" t="s">
        <v>430</v>
      </c>
      <c r="G1427" t="s">
        <v>15</v>
      </c>
      <c r="H1427" t="s">
        <v>16</v>
      </c>
      <c r="I1427" s="23">
        <v>11</v>
      </c>
      <c r="J1427" s="23">
        <v>11</v>
      </c>
      <c r="K1427" s="23">
        <v>25</v>
      </c>
      <c r="L1427" s="1">
        <v>1614.2</v>
      </c>
      <c r="M1427" s="1">
        <v>146.74545454545455</v>
      </c>
      <c r="N1427" s="62">
        <v>1</v>
      </c>
      <c r="O1427" s="62">
        <v>2.2727272727272729</v>
      </c>
      <c r="P1427" s="6">
        <v>530.20000000000005</v>
      </c>
      <c r="Q1427" s="61">
        <v>0.32845991822574649</v>
      </c>
      <c r="R1427" s="6">
        <v>177.1</v>
      </c>
      <c r="S1427" s="61">
        <v>0.10971379011274934</v>
      </c>
    </row>
    <row r="1428" spans="1:19" x14ac:dyDescent="0.25">
      <c r="A1428">
        <v>2024</v>
      </c>
      <c r="B1428">
        <v>832569</v>
      </c>
      <c r="C1428" t="s">
        <v>239</v>
      </c>
      <c r="D1428" t="s">
        <v>430</v>
      </c>
      <c r="E1428" t="s">
        <v>520</v>
      </c>
      <c r="F1428" t="s">
        <v>430</v>
      </c>
      <c r="G1428" t="s">
        <v>15</v>
      </c>
      <c r="H1428" t="s">
        <v>5</v>
      </c>
      <c r="I1428" s="23">
        <v>100</v>
      </c>
      <c r="J1428" s="23">
        <v>378</v>
      </c>
      <c r="K1428" s="23">
        <v>1535</v>
      </c>
      <c r="L1428" s="1">
        <v>71767.255000000005</v>
      </c>
      <c r="M1428" s="1">
        <v>717.67255</v>
      </c>
      <c r="N1428" s="62">
        <v>3.78</v>
      </c>
      <c r="O1428" s="62">
        <v>4.0608465608465609</v>
      </c>
      <c r="P1428" s="6">
        <v>15617.504999999999</v>
      </c>
      <c r="Q1428" s="61">
        <v>0.21761324158211148</v>
      </c>
      <c r="R1428" s="6">
        <v>12104.455</v>
      </c>
      <c r="S1428" s="61">
        <v>0.16866264426582847</v>
      </c>
    </row>
    <row r="1429" spans="1:19" x14ac:dyDescent="0.25">
      <c r="A1429">
        <v>2024</v>
      </c>
      <c r="B1429">
        <v>833196</v>
      </c>
      <c r="C1429" t="s">
        <v>336</v>
      </c>
      <c r="D1429" t="s">
        <v>435</v>
      </c>
      <c r="E1429" t="s">
        <v>525</v>
      </c>
      <c r="F1429" t="s">
        <v>435</v>
      </c>
      <c r="G1429" t="s">
        <v>15</v>
      </c>
      <c r="H1429" t="s">
        <v>16</v>
      </c>
      <c r="I1429" s="23">
        <v>23</v>
      </c>
      <c r="J1429" s="23">
        <v>49</v>
      </c>
      <c r="K1429" s="23">
        <v>139</v>
      </c>
      <c r="L1429" s="1">
        <v>7859.6880000000001</v>
      </c>
      <c r="M1429" s="1">
        <v>341.72556521739131</v>
      </c>
      <c r="N1429" s="62">
        <v>2.1304347826086958</v>
      </c>
      <c r="O1429" s="62">
        <v>2.8367346938775508</v>
      </c>
      <c r="P1429" s="6">
        <v>1789.4380000000001</v>
      </c>
      <c r="Q1429" s="61">
        <v>0.22767290508223736</v>
      </c>
      <c r="R1429" s="6">
        <v>1023.1079999999999</v>
      </c>
      <c r="S1429" s="61">
        <v>0.13017157932986653</v>
      </c>
    </row>
    <row r="1430" spans="1:19" x14ac:dyDescent="0.25">
      <c r="A1430">
        <v>2024</v>
      </c>
      <c r="B1430">
        <v>833290</v>
      </c>
      <c r="C1430" t="s">
        <v>241</v>
      </c>
      <c r="D1430" t="s">
        <v>432</v>
      </c>
      <c r="E1430" t="s">
        <v>498</v>
      </c>
      <c r="F1430" t="s">
        <v>432</v>
      </c>
      <c r="G1430" t="s">
        <v>15</v>
      </c>
      <c r="H1430" t="s">
        <v>16</v>
      </c>
      <c r="I1430" s="23">
        <v>32</v>
      </c>
      <c r="J1430" s="23">
        <v>135</v>
      </c>
      <c r="K1430" s="23">
        <v>360</v>
      </c>
      <c r="L1430" s="1">
        <v>14130</v>
      </c>
      <c r="M1430" s="1">
        <v>441.5625</v>
      </c>
      <c r="N1430" s="62">
        <v>4.21875</v>
      </c>
      <c r="O1430" s="62">
        <v>2.6666666666666665</v>
      </c>
      <c r="P1430" s="6">
        <v>0</v>
      </c>
      <c r="Q1430" s="61">
        <v>0</v>
      </c>
      <c r="R1430" s="6">
        <v>-1061.56</v>
      </c>
      <c r="S1430" s="61">
        <v>-7.5128096249115359E-2</v>
      </c>
    </row>
    <row r="1431" spans="1:19" x14ac:dyDescent="0.25">
      <c r="A1431">
        <v>2024</v>
      </c>
      <c r="B1431">
        <v>852031</v>
      </c>
      <c r="C1431" t="s">
        <v>243</v>
      </c>
      <c r="D1431" t="s">
        <v>434</v>
      </c>
      <c r="E1431" t="s">
        <v>508</v>
      </c>
      <c r="F1431" t="s">
        <v>434</v>
      </c>
      <c r="G1431" t="s">
        <v>15</v>
      </c>
      <c r="H1431" t="s">
        <v>16</v>
      </c>
      <c r="I1431" s="23">
        <v>16</v>
      </c>
      <c r="J1431" s="23">
        <v>49</v>
      </c>
      <c r="K1431" s="23">
        <v>148</v>
      </c>
      <c r="L1431" s="1">
        <v>7602.8544000000002</v>
      </c>
      <c r="M1431" s="1">
        <v>475.17840000000001</v>
      </c>
      <c r="N1431" s="62">
        <v>3.0625</v>
      </c>
      <c r="O1431" s="62">
        <v>3.0204081632653059</v>
      </c>
      <c r="P1431" s="6">
        <v>1454.3543999999999</v>
      </c>
      <c r="Q1431" s="61">
        <v>0.19129057633932856</v>
      </c>
      <c r="R1431" s="6">
        <v>906.73440000000005</v>
      </c>
      <c r="S1431" s="61">
        <v>0.11926236546105631</v>
      </c>
    </row>
    <row r="1432" spans="1:19" x14ac:dyDescent="0.25">
      <c r="A1432">
        <v>2024</v>
      </c>
      <c r="B1432">
        <v>852968</v>
      </c>
      <c r="C1432" t="s">
        <v>244</v>
      </c>
      <c r="D1432" t="s">
        <v>435</v>
      </c>
      <c r="E1432" t="s">
        <v>525</v>
      </c>
      <c r="F1432" t="s">
        <v>435</v>
      </c>
      <c r="G1432" t="s">
        <v>15</v>
      </c>
      <c r="H1432" t="s">
        <v>16</v>
      </c>
      <c r="I1432" s="23">
        <v>17</v>
      </c>
      <c r="J1432" s="23">
        <v>44</v>
      </c>
      <c r="K1432" s="23">
        <v>107</v>
      </c>
      <c r="L1432" s="1">
        <v>3742.3440000000001</v>
      </c>
      <c r="M1432" s="1">
        <v>220.13788235294118</v>
      </c>
      <c r="N1432" s="62">
        <v>2.5882352941176472</v>
      </c>
      <c r="O1432" s="62">
        <v>2.4318181818181817</v>
      </c>
      <c r="P1432" s="6">
        <v>1270.8440000000001</v>
      </c>
      <c r="Q1432" s="61">
        <v>0.33958503013084851</v>
      </c>
      <c r="R1432" s="6">
        <v>696.01400000000103</v>
      </c>
      <c r="S1432" s="61">
        <v>0.18598343711855483</v>
      </c>
    </row>
    <row r="1433" spans="1:19" x14ac:dyDescent="0.25">
      <c r="A1433">
        <v>2024</v>
      </c>
      <c r="B1433">
        <v>857703</v>
      </c>
      <c r="C1433" t="s">
        <v>41</v>
      </c>
      <c r="D1433" t="s">
        <v>430</v>
      </c>
      <c r="E1433" t="s">
        <v>506</v>
      </c>
      <c r="F1433" t="s">
        <v>430</v>
      </c>
      <c r="G1433" t="s">
        <v>15</v>
      </c>
      <c r="H1433" t="s">
        <v>10</v>
      </c>
      <c r="I1433" s="23">
        <v>252</v>
      </c>
      <c r="J1433" s="23">
        <v>908</v>
      </c>
      <c r="K1433" s="23">
        <v>4483</v>
      </c>
      <c r="L1433" s="1">
        <v>184690.27499999999</v>
      </c>
      <c r="M1433" s="1">
        <v>732.89791666666667</v>
      </c>
      <c r="N1433" s="62">
        <v>3.6031746031746033</v>
      </c>
      <c r="O1433" s="62">
        <v>4.9372246696035242</v>
      </c>
      <c r="P1433" s="6">
        <v>16790.025000000001</v>
      </c>
      <c r="Q1433" s="61">
        <v>9.0909090909090925E-2</v>
      </c>
      <c r="R1433" s="6">
        <v>8002.87500000001</v>
      </c>
      <c r="S1433" s="61">
        <v>4.3331328625722226E-2</v>
      </c>
    </row>
    <row r="1434" spans="1:19" x14ac:dyDescent="0.25">
      <c r="A1434">
        <v>2024</v>
      </c>
      <c r="B1434">
        <v>858490</v>
      </c>
      <c r="C1434" t="s">
        <v>468</v>
      </c>
      <c r="D1434" t="s">
        <v>431</v>
      </c>
      <c r="E1434" t="s">
        <v>528</v>
      </c>
      <c r="F1434" t="s">
        <v>434</v>
      </c>
      <c r="G1434" t="s">
        <v>4</v>
      </c>
      <c r="H1434" t="s">
        <v>5</v>
      </c>
      <c r="I1434" s="23">
        <v>103</v>
      </c>
      <c r="J1434" s="23">
        <v>284</v>
      </c>
      <c r="K1434" s="23">
        <v>1105</v>
      </c>
      <c r="L1434" s="1">
        <v>49154.97</v>
      </c>
      <c r="M1434" s="1">
        <v>477.23271844660195</v>
      </c>
      <c r="N1434" s="62">
        <v>2.7572815533980584</v>
      </c>
      <c r="O1434" s="62">
        <v>3.890845070422535</v>
      </c>
      <c r="P1434" s="6">
        <v>4711.72</v>
      </c>
      <c r="Q1434" s="61">
        <v>9.5854396818877113E-2</v>
      </c>
      <c r="R1434" s="6">
        <v>1339.64</v>
      </c>
      <c r="S1434" s="61">
        <v>2.7253398791617613E-2</v>
      </c>
    </row>
    <row r="1435" spans="1:19" x14ac:dyDescent="0.25">
      <c r="A1435">
        <v>2024</v>
      </c>
      <c r="B1435">
        <v>858490</v>
      </c>
      <c r="C1435" t="s">
        <v>468</v>
      </c>
      <c r="D1435" t="s">
        <v>434</v>
      </c>
      <c r="E1435" t="s">
        <v>508</v>
      </c>
      <c r="F1435" t="s">
        <v>434</v>
      </c>
      <c r="G1435" t="s">
        <v>4</v>
      </c>
      <c r="H1435" t="s">
        <v>7</v>
      </c>
      <c r="I1435" s="23">
        <v>189</v>
      </c>
      <c r="J1435" s="23">
        <v>653</v>
      </c>
      <c r="K1435" s="23">
        <v>2818</v>
      </c>
      <c r="L1435" s="1">
        <v>121670.292</v>
      </c>
      <c r="M1435" s="1">
        <v>643.7581587301587</v>
      </c>
      <c r="N1435" s="62">
        <v>3.4550264550264549</v>
      </c>
      <c r="O1435" s="62">
        <v>4.3154670750382849</v>
      </c>
      <c r="P1435" s="6">
        <v>7419.7919999999904</v>
      </c>
      <c r="Q1435" s="61">
        <v>6.0982774661213032E-2</v>
      </c>
      <c r="R1435" s="6">
        <v>853.89199999998698</v>
      </c>
      <c r="S1435" s="61">
        <v>7.0180812913639345E-3</v>
      </c>
    </row>
    <row r="1436" spans="1:19" x14ac:dyDescent="0.25">
      <c r="A1436">
        <v>2024</v>
      </c>
      <c r="B1436">
        <v>858490</v>
      </c>
      <c r="C1436" t="s">
        <v>468</v>
      </c>
      <c r="D1436" t="s">
        <v>433</v>
      </c>
      <c r="E1436" t="s">
        <v>530</v>
      </c>
      <c r="F1436" t="s">
        <v>434</v>
      </c>
      <c r="G1436" t="s">
        <v>4</v>
      </c>
      <c r="H1436" t="s">
        <v>7</v>
      </c>
      <c r="I1436" s="23">
        <v>187</v>
      </c>
      <c r="J1436" s="23">
        <v>533</v>
      </c>
      <c r="K1436" s="23">
        <v>1977</v>
      </c>
      <c r="L1436" s="1">
        <v>77999.537999999899</v>
      </c>
      <c r="M1436" s="1">
        <v>417.10982887700482</v>
      </c>
      <c r="N1436" s="62">
        <v>2.8502673796791442</v>
      </c>
      <c r="O1436" s="62">
        <v>3.7091932457786116</v>
      </c>
      <c r="P1436" s="6">
        <v>6272.2879999999896</v>
      </c>
      <c r="Q1436" s="61">
        <v>8.04144250187738E-2</v>
      </c>
      <c r="R1436" s="6">
        <v>-290.31200000000899</v>
      </c>
      <c r="S1436" s="61">
        <v>-3.7219707634679757E-3</v>
      </c>
    </row>
    <row r="1437" spans="1:19" x14ac:dyDescent="0.25">
      <c r="A1437">
        <v>2024</v>
      </c>
      <c r="B1437">
        <v>861673</v>
      </c>
      <c r="C1437" t="s">
        <v>245</v>
      </c>
      <c r="D1437" t="s">
        <v>431</v>
      </c>
      <c r="E1437" t="s">
        <v>535</v>
      </c>
      <c r="F1437" t="s">
        <v>431</v>
      </c>
      <c r="G1437" t="s">
        <v>15</v>
      </c>
      <c r="H1437" t="s">
        <v>16</v>
      </c>
      <c r="I1437" s="23">
        <v>41</v>
      </c>
      <c r="J1437" s="23">
        <v>97</v>
      </c>
      <c r="K1437" s="23">
        <v>232</v>
      </c>
      <c r="L1437" s="1">
        <v>11544.876</v>
      </c>
      <c r="M1437" s="1">
        <v>281.58234146341465</v>
      </c>
      <c r="N1437" s="62">
        <v>2.3658536585365852</v>
      </c>
      <c r="O1437" s="62">
        <v>2.3917525773195876</v>
      </c>
      <c r="P1437" s="6">
        <v>2256.3760000000002</v>
      </c>
      <c r="Q1437" s="61">
        <v>0.19544393547405794</v>
      </c>
      <c r="R1437" s="6">
        <v>929.85599999999897</v>
      </c>
      <c r="S1437" s="61">
        <v>8.0542744677378861E-2</v>
      </c>
    </row>
    <row r="1438" spans="1:19" x14ac:dyDescent="0.25">
      <c r="A1438">
        <v>2024</v>
      </c>
      <c r="B1438">
        <v>864241</v>
      </c>
      <c r="C1438" t="s">
        <v>136</v>
      </c>
      <c r="D1438" t="s">
        <v>434</v>
      </c>
      <c r="E1438" t="s">
        <v>513</v>
      </c>
      <c r="F1438" t="s">
        <v>434</v>
      </c>
      <c r="G1438" t="s">
        <v>4</v>
      </c>
      <c r="H1438" t="s">
        <v>7</v>
      </c>
      <c r="I1438" s="23">
        <v>52</v>
      </c>
      <c r="J1438" s="23">
        <v>393</v>
      </c>
      <c r="K1438" s="23">
        <v>2324</v>
      </c>
      <c r="L1438" s="1">
        <v>96947.4</v>
      </c>
      <c r="M1438" s="1">
        <v>1864.3730769230767</v>
      </c>
      <c r="N1438" s="62">
        <v>7.5576923076923075</v>
      </c>
      <c r="O1438" s="62">
        <v>5.9134860050890588</v>
      </c>
      <c r="P1438" s="6">
        <v>8813.4000000000106</v>
      </c>
      <c r="Q1438" s="61">
        <v>9.0909090909091023E-2</v>
      </c>
      <c r="R1438" s="6">
        <v>6789.67</v>
      </c>
      <c r="S1438" s="61">
        <v>7.0034575450192579E-2</v>
      </c>
    </row>
    <row r="1439" spans="1:19" x14ac:dyDescent="0.25">
      <c r="A1439">
        <v>2024</v>
      </c>
      <c r="B1439">
        <v>864241</v>
      </c>
      <c r="C1439" t="s">
        <v>136</v>
      </c>
      <c r="D1439" t="s">
        <v>430</v>
      </c>
      <c r="E1439" t="s">
        <v>514</v>
      </c>
      <c r="F1439" t="s">
        <v>434</v>
      </c>
      <c r="G1439" t="s">
        <v>4</v>
      </c>
      <c r="H1439" t="s">
        <v>16</v>
      </c>
      <c r="I1439" s="23">
        <v>6</v>
      </c>
      <c r="J1439" s="23">
        <v>6</v>
      </c>
      <c r="K1439" s="23">
        <v>32</v>
      </c>
      <c r="L1439" s="1">
        <v>1253.175</v>
      </c>
      <c r="M1439" s="1">
        <v>208.86249999999998</v>
      </c>
      <c r="N1439" s="62">
        <v>1</v>
      </c>
      <c r="O1439" s="62">
        <v>5.333333333333333</v>
      </c>
      <c r="P1439" s="6">
        <v>113.925</v>
      </c>
      <c r="Q1439" s="61">
        <v>9.0909090909090912E-2</v>
      </c>
      <c r="R1439" s="6">
        <v>-78.674999999999997</v>
      </c>
      <c r="S1439" s="61">
        <v>-6.2780537434915309E-2</v>
      </c>
    </row>
    <row r="1440" spans="1:19" x14ac:dyDescent="0.25">
      <c r="A1440">
        <v>2024</v>
      </c>
      <c r="B1440">
        <v>865220</v>
      </c>
      <c r="C1440" t="s">
        <v>246</v>
      </c>
      <c r="D1440" t="s">
        <v>433</v>
      </c>
      <c r="E1440" t="s">
        <v>519</v>
      </c>
      <c r="F1440" t="s">
        <v>433</v>
      </c>
      <c r="G1440" t="s">
        <v>15</v>
      </c>
      <c r="H1440" t="s">
        <v>16</v>
      </c>
      <c r="I1440" s="23">
        <v>49</v>
      </c>
      <c r="J1440" s="23">
        <v>94</v>
      </c>
      <c r="K1440" s="23">
        <v>220</v>
      </c>
      <c r="L1440" s="1">
        <v>12140.64</v>
      </c>
      <c r="M1440" s="1">
        <v>247.7681632653061</v>
      </c>
      <c r="N1440" s="62">
        <v>1.9183673469387754</v>
      </c>
      <c r="O1440" s="62">
        <v>2.3404255319148937</v>
      </c>
      <c r="P1440" s="6">
        <v>3751.14</v>
      </c>
      <c r="Q1440" s="61">
        <v>0.30897382675048435</v>
      </c>
      <c r="R1440" s="6">
        <v>2080.84</v>
      </c>
      <c r="S1440" s="61">
        <v>0.17139458875314648</v>
      </c>
    </row>
    <row r="1441" spans="1:19" x14ac:dyDescent="0.25">
      <c r="A1441">
        <v>2024</v>
      </c>
      <c r="B1441">
        <v>866033</v>
      </c>
      <c r="C1441" t="s">
        <v>359</v>
      </c>
      <c r="D1441" t="s">
        <v>431</v>
      </c>
      <c r="E1441" t="s">
        <v>509</v>
      </c>
      <c r="F1441" t="s">
        <v>432</v>
      </c>
      <c r="G1441" t="s">
        <v>4</v>
      </c>
      <c r="H1441" t="s">
        <v>7</v>
      </c>
      <c r="I1441" s="23">
        <v>140</v>
      </c>
      <c r="J1441" s="23">
        <v>548</v>
      </c>
      <c r="K1441" s="23">
        <v>2723</v>
      </c>
      <c r="L1441" s="1">
        <v>116156.29124999999</v>
      </c>
      <c r="M1441" s="1">
        <v>829.68779464285706</v>
      </c>
      <c r="N1441" s="62">
        <v>3.9142857142857141</v>
      </c>
      <c r="O1441" s="62">
        <v>4.968978102189781</v>
      </c>
      <c r="P1441" s="6">
        <v>6055.5412499999902</v>
      </c>
      <c r="Q1441" s="61">
        <v>5.2132701421800869E-2</v>
      </c>
      <c r="R1441" s="6">
        <v>1315.2212500000001</v>
      </c>
      <c r="S1441" s="61">
        <v>1.1322858502509223E-2</v>
      </c>
    </row>
    <row r="1442" spans="1:19" x14ac:dyDescent="0.25">
      <c r="A1442">
        <v>2024</v>
      </c>
      <c r="B1442">
        <v>866033</v>
      </c>
      <c r="C1442" t="s">
        <v>359</v>
      </c>
      <c r="D1442" t="s">
        <v>434</v>
      </c>
      <c r="E1442" t="s">
        <v>508</v>
      </c>
      <c r="F1442" t="s">
        <v>432</v>
      </c>
      <c r="G1442" t="s">
        <v>4</v>
      </c>
      <c r="H1442" t="s">
        <v>7</v>
      </c>
      <c r="I1442" s="23">
        <v>166</v>
      </c>
      <c r="J1442" s="23">
        <v>641</v>
      </c>
      <c r="K1442" s="23">
        <v>3163</v>
      </c>
      <c r="L1442" s="1">
        <v>119358.48</v>
      </c>
      <c r="M1442" s="1">
        <v>719.0269879518072</v>
      </c>
      <c r="N1442" s="62">
        <v>3.8614457831325302</v>
      </c>
      <c r="O1442" s="62">
        <v>4.9344773790951635</v>
      </c>
      <c r="P1442" s="6">
        <v>6222.48</v>
      </c>
      <c r="Q1442" s="61">
        <v>5.2132701421800945E-2</v>
      </c>
      <c r="R1442" s="6">
        <v>379.92999999999302</v>
      </c>
      <c r="S1442" s="61">
        <v>3.1831001869326169E-3</v>
      </c>
    </row>
    <row r="1443" spans="1:19" x14ac:dyDescent="0.25">
      <c r="A1443">
        <v>2024</v>
      </c>
      <c r="B1443">
        <v>866033</v>
      </c>
      <c r="C1443" t="s">
        <v>359</v>
      </c>
      <c r="D1443" t="s">
        <v>430</v>
      </c>
      <c r="E1443" t="s">
        <v>511</v>
      </c>
      <c r="F1443" t="s">
        <v>432</v>
      </c>
      <c r="G1443" t="s">
        <v>4</v>
      </c>
      <c r="H1443" t="s">
        <v>10</v>
      </c>
      <c r="I1443" s="23">
        <v>125</v>
      </c>
      <c r="J1443" s="23">
        <v>777</v>
      </c>
      <c r="K1443" s="23">
        <v>7320</v>
      </c>
      <c r="L1443" s="1">
        <v>279072.02875</v>
      </c>
      <c r="M1443" s="1">
        <v>2232.5762300000001</v>
      </c>
      <c r="N1443" s="62">
        <v>6.2160000000000002</v>
      </c>
      <c r="O1443" s="62">
        <v>9.4208494208494216</v>
      </c>
      <c r="P1443" s="6">
        <v>14548.778749999999</v>
      </c>
      <c r="Q1443" s="61">
        <v>5.2132701421800945E-2</v>
      </c>
      <c r="R1443" s="6">
        <v>9835.0287499999904</v>
      </c>
      <c r="S1443" s="61">
        <v>3.524190078831034E-2</v>
      </c>
    </row>
    <row r="1444" spans="1:19" x14ac:dyDescent="0.25">
      <c r="A1444">
        <v>2024</v>
      </c>
      <c r="B1444">
        <v>866033</v>
      </c>
      <c r="C1444" t="s">
        <v>359</v>
      </c>
      <c r="D1444" t="s">
        <v>432</v>
      </c>
      <c r="E1444" t="s">
        <v>493</v>
      </c>
      <c r="F1444" t="s">
        <v>432</v>
      </c>
      <c r="G1444" t="s">
        <v>4</v>
      </c>
      <c r="H1444" t="s">
        <v>7</v>
      </c>
      <c r="I1444" s="23">
        <v>55</v>
      </c>
      <c r="J1444" s="23">
        <v>337</v>
      </c>
      <c r="K1444" s="23">
        <v>2943</v>
      </c>
      <c r="L1444" s="1">
        <v>111546.205</v>
      </c>
      <c r="M1444" s="1">
        <v>2028.1128181818183</v>
      </c>
      <c r="N1444" s="62">
        <v>6.127272727272727</v>
      </c>
      <c r="O1444" s="62">
        <v>8.732937685459941</v>
      </c>
      <c r="P1444" s="6">
        <v>5815.2049999999999</v>
      </c>
      <c r="Q1444" s="61">
        <v>5.2132701421800945E-2</v>
      </c>
      <c r="R1444" s="6">
        <v>3888.0050000000001</v>
      </c>
      <c r="S1444" s="61">
        <v>3.4855556045138424E-2</v>
      </c>
    </row>
    <row r="1445" spans="1:19" x14ac:dyDescent="0.25">
      <c r="A1445">
        <v>2024</v>
      </c>
      <c r="B1445">
        <v>867297</v>
      </c>
      <c r="C1445" t="s">
        <v>247</v>
      </c>
      <c r="D1445" t="s">
        <v>431</v>
      </c>
      <c r="E1445" t="s">
        <v>524</v>
      </c>
      <c r="F1445" t="s">
        <v>431</v>
      </c>
      <c r="G1445" t="s">
        <v>15</v>
      </c>
      <c r="H1445" t="s">
        <v>5</v>
      </c>
      <c r="I1445" s="23">
        <v>33</v>
      </c>
      <c r="J1445" s="23">
        <v>103</v>
      </c>
      <c r="K1445" s="23">
        <v>298</v>
      </c>
      <c r="L1445" s="1">
        <v>18999.216</v>
      </c>
      <c r="M1445" s="1">
        <v>575.73381818181815</v>
      </c>
      <c r="N1445" s="62">
        <v>3.1212121212121211</v>
      </c>
      <c r="O1445" s="62">
        <v>2.8932038834951457</v>
      </c>
      <c r="P1445" s="6">
        <v>5326.7160000000003</v>
      </c>
      <c r="Q1445" s="61">
        <v>0.28036504243122456</v>
      </c>
      <c r="R1445" s="6">
        <v>4235.6360000000004</v>
      </c>
      <c r="S1445" s="61">
        <v>0.22293740962784991</v>
      </c>
    </row>
    <row r="1446" spans="1:19" x14ac:dyDescent="0.25">
      <c r="A1446">
        <v>2024</v>
      </c>
      <c r="B1446">
        <v>868970</v>
      </c>
      <c r="C1446" t="s">
        <v>398</v>
      </c>
      <c r="D1446" t="s">
        <v>432</v>
      </c>
      <c r="E1446" t="s">
        <v>498</v>
      </c>
      <c r="F1446" t="s">
        <v>432</v>
      </c>
      <c r="G1446" t="s">
        <v>15</v>
      </c>
      <c r="H1446" t="s">
        <v>16</v>
      </c>
      <c r="I1446" s="23">
        <v>33</v>
      </c>
      <c r="J1446" s="23">
        <v>101</v>
      </c>
      <c r="K1446" s="23">
        <v>268</v>
      </c>
      <c r="L1446" s="1">
        <v>14108.6304</v>
      </c>
      <c r="M1446" s="1">
        <v>427.53425454545453</v>
      </c>
      <c r="N1446" s="62">
        <v>3.0606060606060606</v>
      </c>
      <c r="O1446" s="62">
        <v>2.6534653465346536</v>
      </c>
      <c r="P1446" s="6">
        <v>3044.8804</v>
      </c>
      <c r="Q1446" s="61">
        <v>0.21581686624946955</v>
      </c>
      <c r="R1446" s="6">
        <v>1988.8004000000001</v>
      </c>
      <c r="S1446" s="61">
        <v>0.14096339216597523</v>
      </c>
    </row>
    <row r="1447" spans="1:19" x14ac:dyDescent="0.25">
      <c r="A1447">
        <v>2024</v>
      </c>
      <c r="B1447">
        <v>870139</v>
      </c>
      <c r="C1447" t="s">
        <v>181</v>
      </c>
      <c r="D1447" t="s">
        <v>430</v>
      </c>
      <c r="E1447" t="s">
        <v>514</v>
      </c>
      <c r="F1447" t="s">
        <v>430</v>
      </c>
      <c r="G1447" t="s">
        <v>4</v>
      </c>
      <c r="H1447" t="s">
        <v>5</v>
      </c>
      <c r="I1447" s="23">
        <v>69</v>
      </c>
      <c r="J1447" s="23">
        <v>257</v>
      </c>
      <c r="K1447" s="23">
        <v>1207</v>
      </c>
      <c r="L1447" s="1">
        <v>48909.56</v>
      </c>
      <c r="M1447" s="1">
        <v>708.83420289855064</v>
      </c>
      <c r="N1447" s="62">
        <v>3.7246376811594204</v>
      </c>
      <c r="O1447" s="62">
        <v>4.6964980544747084</v>
      </c>
      <c r="P1447" s="6">
        <v>5240.3100000000104</v>
      </c>
      <c r="Q1447" s="61">
        <v>0.10714285714285736</v>
      </c>
      <c r="R1447" s="6">
        <v>2821.9100000000099</v>
      </c>
      <c r="S1447" s="61">
        <v>5.7696491238113982E-2</v>
      </c>
    </row>
    <row r="1448" spans="1:19" x14ac:dyDescent="0.25">
      <c r="A1448">
        <v>2024</v>
      </c>
      <c r="B1448">
        <v>870139</v>
      </c>
      <c r="C1448" t="s">
        <v>181</v>
      </c>
      <c r="D1448" t="s">
        <v>432</v>
      </c>
      <c r="E1448" t="s">
        <v>498</v>
      </c>
      <c r="F1448" t="s">
        <v>430</v>
      </c>
      <c r="G1448" t="s">
        <v>4</v>
      </c>
      <c r="H1448" t="s">
        <v>5</v>
      </c>
      <c r="I1448" s="23">
        <v>45</v>
      </c>
      <c r="J1448" s="23">
        <v>173</v>
      </c>
      <c r="K1448" s="23">
        <v>862</v>
      </c>
      <c r="L1448" s="1">
        <v>41865.879999999997</v>
      </c>
      <c r="M1448" s="1">
        <v>930.35288888888886</v>
      </c>
      <c r="N1448" s="62">
        <v>3.8444444444444446</v>
      </c>
      <c r="O1448" s="62">
        <v>4.9826589595375719</v>
      </c>
      <c r="P1448" s="6">
        <v>4485.63</v>
      </c>
      <c r="Q1448" s="61">
        <v>0.10714285714285715</v>
      </c>
      <c r="R1448" s="6">
        <v>3014.83</v>
      </c>
      <c r="S1448" s="61">
        <v>7.2011623785287693E-2</v>
      </c>
    </row>
    <row r="1449" spans="1:19" x14ac:dyDescent="0.25">
      <c r="A1449">
        <v>2024</v>
      </c>
      <c r="B1449">
        <v>870139</v>
      </c>
      <c r="C1449" t="s">
        <v>181</v>
      </c>
      <c r="D1449" t="s">
        <v>435</v>
      </c>
      <c r="E1449" t="s">
        <v>521</v>
      </c>
      <c r="F1449" t="s">
        <v>430</v>
      </c>
      <c r="G1449" t="s">
        <v>4</v>
      </c>
      <c r="H1449" t="s">
        <v>5</v>
      </c>
      <c r="I1449" s="23">
        <v>29</v>
      </c>
      <c r="J1449" s="23">
        <v>81</v>
      </c>
      <c r="K1449" s="23">
        <v>418</v>
      </c>
      <c r="L1449" s="1">
        <v>19237.68</v>
      </c>
      <c r="M1449" s="1">
        <v>663.36827586206903</v>
      </c>
      <c r="N1449" s="62">
        <v>2.7931034482758621</v>
      </c>
      <c r="O1449" s="62">
        <v>5.1604938271604937</v>
      </c>
      <c r="P1449" s="6">
        <v>2061.1799999999998</v>
      </c>
      <c r="Q1449" s="61">
        <v>0.10714285714285714</v>
      </c>
      <c r="R1449" s="6">
        <v>1073.08</v>
      </c>
      <c r="S1449" s="61">
        <v>5.5780114857924654E-2</v>
      </c>
    </row>
    <row r="1450" spans="1:19" x14ac:dyDescent="0.25">
      <c r="A1450">
        <v>2024</v>
      </c>
      <c r="B1450">
        <v>873279</v>
      </c>
      <c r="C1450" t="s">
        <v>337</v>
      </c>
      <c r="D1450" t="s">
        <v>432</v>
      </c>
      <c r="E1450" t="s">
        <v>510</v>
      </c>
      <c r="F1450" t="s">
        <v>432</v>
      </c>
      <c r="G1450" t="s">
        <v>15</v>
      </c>
      <c r="H1450" t="s">
        <v>16</v>
      </c>
      <c r="I1450" s="23">
        <v>6</v>
      </c>
      <c r="J1450" s="23">
        <v>27</v>
      </c>
      <c r="K1450" s="23">
        <v>88</v>
      </c>
      <c r="L1450" s="1">
        <v>1708.7944</v>
      </c>
      <c r="M1450" s="1">
        <v>284.79906666666665</v>
      </c>
      <c r="N1450" s="62">
        <v>4.5</v>
      </c>
      <c r="O1450" s="62">
        <v>3.2592592592592591</v>
      </c>
      <c r="P1450" s="6">
        <v>55.794399999999897</v>
      </c>
      <c r="Q1450" s="61">
        <v>3.2651324231867743E-2</v>
      </c>
      <c r="R1450" s="6">
        <v>-143.76560000000001</v>
      </c>
      <c r="S1450" s="61">
        <v>-8.4132766352698729E-2</v>
      </c>
    </row>
    <row r="1451" spans="1:19" x14ac:dyDescent="0.25">
      <c r="A1451">
        <v>2024</v>
      </c>
      <c r="B1451">
        <v>873602</v>
      </c>
      <c r="C1451" t="s">
        <v>248</v>
      </c>
      <c r="D1451" t="s">
        <v>434</v>
      </c>
      <c r="E1451" t="s">
        <v>523</v>
      </c>
      <c r="F1451" t="s">
        <v>434</v>
      </c>
      <c r="G1451" t="s">
        <v>15</v>
      </c>
      <c r="H1451" t="s">
        <v>16</v>
      </c>
      <c r="I1451" s="23">
        <v>39</v>
      </c>
      <c r="J1451" s="23">
        <v>57</v>
      </c>
      <c r="K1451" s="23">
        <v>129</v>
      </c>
      <c r="L1451" s="1">
        <v>7976.5680000000002</v>
      </c>
      <c r="M1451" s="1">
        <v>204.52738461538462</v>
      </c>
      <c r="N1451" s="62">
        <v>1.4615384615384615</v>
      </c>
      <c r="O1451" s="62">
        <v>2.263157894736842</v>
      </c>
      <c r="P1451" s="6">
        <v>2548.8180000000002</v>
      </c>
      <c r="Q1451" s="61">
        <v>0.31953817732137435</v>
      </c>
      <c r="R1451" s="6">
        <v>1277.1179999999999</v>
      </c>
      <c r="S1451" s="61">
        <v>0.16010870840692387</v>
      </c>
    </row>
    <row r="1452" spans="1:19" x14ac:dyDescent="0.25">
      <c r="A1452">
        <v>2024</v>
      </c>
      <c r="B1452">
        <v>874423</v>
      </c>
      <c r="C1452" t="s">
        <v>249</v>
      </c>
      <c r="D1452" t="s">
        <v>431</v>
      </c>
      <c r="E1452" t="s">
        <v>524</v>
      </c>
      <c r="F1452" t="s">
        <v>431</v>
      </c>
      <c r="G1452" t="s">
        <v>15</v>
      </c>
      <c r="H1452" t="s">
        <v>5</v>
      </c>
      <c r="I1452" s="23">
        <v>45</v>
      </c>
      <c r="J1452" s="23">
        <v>105</v>
      </c>
      <c r="K1452" s="23">
        <v>354</v>
      </c>
      <c r="L1452" s="1">
        <v>18688.367999999999</v>
      </c>
      <c r="M1452" s="1">
        <v>415.29706666666664</v>
      </c>
      <c r="N1452" s="62">
        <v>2.3333333333333335</v>
      </c>
      <c r="O1452" s="62">
        <v>3.3714285714285714</v>
      </c>
      <c r="P1452" s="6">
        <v>6004.8680000000004</v>
      </c>
      <c r="Q1452" s="61">
        <v>0.32131580456891695</v>
      </c>
      <c r="R1452" s="6">
        <v>4550.8280000000004</v>
      </c>
      <c r="S1452" s="61">
        <v>0.24351125791187336</v>
      </c>
    </row>
    <row r="1453" spans="1:19" x14ac:dyDescent="0.25">
      <c r="A1453">
        <v>2024</v>
      </c>
      <c r="B1453">
        <v>875444</v>
      </c>
      <c r="C1453" t="s">
        <v>250</v>
      </c>
      <c r="D1453" t="s">
        <v>433</v>
      </c>
      <c r="E1453" t="s">
        <v>504</v>
      </c>
      <c r="F1453" t="s">
        <v>433</v>
      </c>
      <c r="G1453" t="s">
        <v>15</v>
      </c>
      <c r="H1453" t="s">
        <v>16</v>
      </c>
      <c r="I1453" s="23">
        <v>47</v>
      </c>
      <c r="J1453" s="23">
        <v>120</v>
      </c>
      <c r="K1453" s="23">
        <v>255</v>
      </c>
      <c r="L1453" s="1">
        <v>14285.96</v>
      </c>
      <c r="M1453" s="1">
        <v>303.95659574468084</v>
      </c>
      <c r="N1453" s="62">
        <v>2.5531914893617023</v>
      </c>
      <c r="O1453" s="62">
        <v>2.125</v>
      </c>
      <c r="P1453" s="6">
        <v>4438.71</v>
      </c>
      <c r="Q1453" s="61">
        <v>0.31070435588507878</v>
      </c>
      <c r="R1453" s="6">
        <v>2804.36</v>
      </c>
      <c r="S1453" s="61">
        <v>0.19630182360863396</v>
      </c>
    </row>
    <row r="1454" spans="1:19" x14ac:dyDescent="0.25">
      <c r="A1454">
        <v>2024</v>
      </c>
      <c r="B1454">
        <v>879102</v>
      </c>
      <c r="C1454" t="s">
        <v>454</v>
      </c>
      <c r="D1454" t="s">
        <v>435</v>
      </c>
      <c r="E1454" t="s">
        <v>529</v>
      </c>
      <c r="F1454" t="s">
        <v>435</v>
      </c>
      <c r="G1454" t="s">
        <v>15</v>
      </c>
      <c r="H1454" t="s">
        <v>5</v>
      </c>
      <c r="I1454" s="23">
        <v>60</v>
      </c>
      <c r="J1454" s="23">
        <v>244</v>
      </c>
      <c r="K1454" s="23">
        <v>1016</v>
      </c>
      <c r="L1454" s="1">
        <v>46565.8848</v>
      </c>
      <c r="M1454" s="1">
        <v>776.09807999999998</v>
      </c>
      <c r="N1454" s="62">
        <v>4.0666666666666664</v>
      </c>
      <c r="O1454" s="62">
        <v>4.1639344262295079</v>
      </c>
      <c r="P1454" s="6">
        <v>9307.3847999999998</v>
      </c>
      <c r="Q1454" s="61">
        <v>0.19987561365955189</v>
      </c>
      <c r="R1454" s="6">
        <v>7182.9748</v>
      </c>
      <c r="S1454" s="61">
        <v>0.15425401731011454</v>
      </c>
    </row>
    <row r="1455" spans="1:19" x14ac:dyDescent="0.25">
      <c r="A1455">
        <v>2024</v>
      </c>
      <c r="B1455">
        <v>879751</v>
      </c>
      <c r="C1455" t="s">
        <v>251</v>
      </c>
      <c r="D1455" t="s">
        <v>431</v>
      </c>
      <c r="E1455" t="s">
        <v>513</v>
      </c>
      <c r="F1455" t="s">
        <v>431</v>
      </c>
      <c r="G1455" t="s">
        <v>15</v>
      </c>
      <c r="H1455" t="s">
        <v>16</v>
      </c>
      <c r="I1455" s="23">
        <v>39</v>
      </c>
      <c r="J1455" s="23">
        <v>48</v>
      </c>
      <c r="K1455" s="23">
        <v>147</v>
      </c>
      <c r="L1455" s="1">
        <v>5926.8</v>
      </c>
      <c r="M1455" s="1">
        <v>151.96923076923076</v>
      </c>
      <c r="N1455" s="62">
        <v>1.2307692307692308</v>
      </c>
      <c r="O1455" s="62">
        <v>3.0625</v>
      </c>
      <c r="P1455" s="6">
        <v>987.8</v>
      </c>
      <c r="Q1455" s="61">
        <v>0.16666666666666666</v>
      </c>
      <c r="R1455" s="6">
        <v>-230.2</v>
      </c>
      <c r="S1455" s="61">
        <v>-3.8840521023149083E-2</v>
      </c>
    </row>
    <row r="1456" spans="1:19" x14ac:dyDescent="0.25">
      <c r="A1456">
        <v>2024</v>
      </c>
      <c r="B1456">
        <v>883141</v>
      </c>
      <c r="C1456" t="s">
        <v>86</v>
      </c>
      <c r="D1456" t="s">
        <v>432</v>
      </c>
      <c r="E1456" t="s">
        <v>496</v>
      </c>
      <c r="F1456" t="s">
        <v>432</v>
      </c>
      <c r="G1456" t="s">
        <v>15</v>
      </c>
      <c r="H1456" t="s">
        <v>10</v>
      </c>
      <c r="I1456" s="23">
        <v>130</v>
      </c>
      <c r="J1456" s="23">
        <v>892</v>
      </c>
      <c r="K1456" s="23">
        <v>5205</v>
      </c>
      <c r="L1456" s="1">
        <v>217702.33</v>
      </c>
      <c r="M1456" s="1">
        <v>1674.6333076923077</v>
      </c>
      <c r="N1456" s="62">
        <v>6.8615384615384611</v>
      </c>
      <c r="O1456" s="62">
        <v>5.8352017937219731</v>
      </c>
      <c r="P1456" s="6">
        <v>33208.83</v>
      </c>
      <c r="Q1456" s="61">
        <v>0.15254237288135594</v>
      </c>
      <c r="R1456" s="6">
        <v>28599.96</v>
      </c>
      <c r="S1456" s="61">
        <v>0.13137185991532566</v>
      </c>
    </row>
    <row r="1457" spans="1:19" x14ac:dyDescent="0.25">
      <c r="A1457">
        <v>2024</v>
      </c>
      <c r="B1457">
        <v>884431</v>
      </c>
      <c r="C1457" t="s">
        <v>179</v>
      </c>
      <c r="D1457" t="s">
        <v>431</v>
      </c>
      <c r="E1457" t="s">
        <v>501</v>
      </c>
      <c r="F1457" t="s">
        <v>432</v>
      </c>
      <c r="G1457" t="s">
        <v>4</v>
      </c>
      <c r="H1457" t="s">
        <v>5</v>
      </c>
      <c r="I1457" s="23">
        <v>81</v>
      </c>
      <c r="J1457" s="23">
        <v>308</v>
      </c>
      <c r="K1457" s="23">
        <v>1372</v>
      </c>
      <c r="L1457" s="1">
        <v>57445.64</v>
      </c>
      <c r="M1457" s="1">
        <v>709.20543209876541</v>
      </c>
      <c r="N1457" s="62">
        <v>3.8024691358024691</v>
      </c>
      <c r="O1457" s="62">
        <v>4.4545454545454541</v>
      </c>
      <c r="P1457" s="6">
        <v>6154.8900000000103</v>
      </c>
      <c r="Q1457" s="61">
        <v>0.10714285714285732</v>
      </c>
      <c r="R1457" s="6">
        <v>3420.25000000001</v>
      </c>
      <c r="S1457" s="61">
        <v>5.9538896250437977E-2</v>
      </c>
    </row>
    <row r="1458" spans="1:19" x14ac:dyDescent="0.25">
      <c r="A1458">
        <v>2024</v>
      </c>
      <c r="B1458">
        <v>884431</v>
      </c>
      <c r="C1458" t="s">
        <v>179</v>
      </c>
      <c r="D1458" t="s">
        <v>430</v>
      </c>
      <c r="E1458" t="s">
        <v>506</v>
      </c>
      <c r="F1458" t="s">
        <v>432</v>
      </c>
      <c r="G1458" t="s">
        <v>4</v>
      </c>
      <c r="H1458" t="s">
        <v>7</v>
      </c>
      <c r="I1458" s="23">
        <v>244</v>
      </c>
      <c r="J1458" s="23">
        <v>512</v>
      </c>
      <c r="K1458" s="23">
        <v>1790</v>
      </c>
      <c r="L1458" s="1">
        <v>77848.399999999994</v>
      </c>
      <c r="M1458" s="1">
        <v>319.05081967213113</v>
      </c>
      <c r="N1458" s="62">
        <v>2.098360655737705</v>
      </c>
      <c r="O1458" s="62">
        <v>3.49609375</v>
      </c>
      <c r="P1458" s="6">
        <v>8340.9</v>
      </c>
      <c r="Q1458" s="61">
        <v>0.10714285714285715</v>
      </c>
      <c r="R1458" s="6">
        <v>218.650000000007</v>
      </c>
      <c r="S1458" s="61">
        <v>2.808664018785319E-3</v>
      </c>
    </row>
    <row r="1459" spans="1:19" x14ac:dyDescent="0.25">
      <c r="A1459">
        <v>2024</v>
      </c>
      <c r="B1459">
        <v>884431</v>
      </c>
      <c r="C1459" t="s">
        <v>179</v>
      </c>
      <c r="D1459" t="s">
        <v>435</v>
      </c>
      <c r="E1459" t="s">
        <v>521</v>
      </c>
      <c r="F1459" t="s">
        <v>432</v>
      </c>
      <c r="G1459" t="s">
        <v>4</v>
      </c>
      <c r="H1459" t="s">
        <v>16</v>
      </c>
      <c r="I1459" s="23">
        <v>38</v>
      </c>
      <c r="J1459" s="23">
        <v>122</v>
      </c>
      <c r="K1459" s="23">
        <v>312</v>
      </c>
      <c r="L1459" s="1">
        <v>11471.32</v>
      </c>
      <c r="M1459" s="1">
        <v>301.87684210526317</v>
      </c>
      <c r="N1459" s="62">
        <v>3.2105263157894739</v>
      </c>
      <c r="O1459" s="62">
        <v>2.557377049180328</v>
      </c>
      <c r="P1459" s="6">
        <v>1229.07</v>
      </c>
      <c r="Q1459" s="61">
        <v>0.10714285714285714</v>
      </c>
      <c r="R1459" s="6">
        <v>-80.8499999999989</v>
      </c>
      <c r="S1459" s="61">
        <v>-7.0480119114451432E-3</v>
      </c>
    </row>
    <row r="1460" spans="1:19" x14ac:dyDescent="0.25">
      <c r="A1460">
        <v>2024</v>
      </c>
      <c r="B1460">
        <v>886262</v>
      </c>
      <c r="C1460" t="s">
        <v>252</v>
      </c>
      <c r="D1460" t="s">
        <v>434</v>
      </c>
      <c r="E1460" t="s">
        <v>523</v>
      </c>
      <c r="F1460" t="s">
        <v>434</v>
      </c>
      <c r="G1460" t="s">
        <v>15</v>
      </c>
      <c r="H1460" t="s">
        <v>16</v>
      </c>
      <c r="I1460" s="23">
        <v>16</v>
      </c>
      <c r="J1460" s="23">
        <v>29</v>
      </c>
      <c r="K1460" s="23">
        <v>65</v>
      </c>
      <c r="L1460" s="1">
        <v>4219.4799999999996</v>
      </c>
      <c r="M1460" s="1">
        <v>263.71749999999997</v>
      </c>
      <c r="N1460" s="62">
        <v>1.8125</v>
      </c>
      <c r="O1460" s="62">
        <v>2.2413793103448274</v>
      </c>
      <c r="P1460" s="6">
        <v>1532.48</v>
      </c>
      <c r="Q1460" s="61">
        <v>0.3631916729075621</v>
      </c>
      <c r="R1460" s="6">
        <v>1004.58</v>
      </c>
      <c r="S1460" s="61">
        <v>0.23808146975456695</v>
      </c>
    </row>
    <row r="1461" spans="1:19" x14ac:dyDescent="0.25">
      <c r="A1461">
        <v>2024</v>
      </c>
      <c r="B1461">
        <v>888162</v>
      </c>
      <c r="C1461" t="s">
        <v>399</v>
      </c>
      <c r="D1461" t="s">
        <v>431</v>
      </c>
      <c r="E1461" t="s">
        <v>516</v>
      </c>
      <c r="F1461" t="s">
        <v>431</v>
      </c>
      <c r="G1461" t="s">
        <v>15</v>
      </c>
      <c r="H1461" t="s">
        <v>16</v>
      </c>
      <c r="I1461" s="23">
        <v>17</v>
      </c>
      <c r="J1461" s="23">
        <v>56</v>
      </c>
      <c r="K1461" s="23">
        <v>135</v>
      </c>
      <c r="L1461" s="1">
        <v>6558.3609999999999</v>
      </c>
      <c r="M1461" s="1">
        <v>385.7859411764706</v>
      </c>
      <c r="N1461" s="62">
        <v>3.2941176470588234</v>
      </c>
      <c r="O1461" s="62">
        <v>2.4107142857142856</v>
      </c>
      <c r="P1461" s="6">
        <v>1787.1110000000001</v>
      </c>
      <c r="Q1461" s="61">
        <v>0.27249353916321473</v>
      </c>
      <c r="R1461" s="6">
        <v>1222.0709999999999</v>
      </c>
      <c r="S1461" s="61">
        <v>0.18633786703720639</v>
      </c>
    </row>
    <row r="1462" spans="1:19" x14ac:dyDescent="0.25">
      <c r="A1462">
        <v>2024</v>
      </c>
      <c r="B1462">
        <v>888177</v>
      </c>
      <c r="C1462" t="s">
        <v>253</v>
      </c>
      <c r="D1462" t="s">
        <v>431</v>
      </c>
      <c r="E1462" t="s">
        <v>524</v>
      </c>
      <c r="F1462" t="s">
        <v>431</v>
      </c>
      <c r="G1462" t="s">
        <v>15</v>
      </c>
      <c r="H1462" t="s">
        <v>16</v>
      </c>
      <c r="I1462" s="23">
        <v>18</v>
      </c>
      <c r="J1462" s="23">
        <v>37</v>
      </c>
      <c r="K1462" s="23">
        <v>82</v>
      </c>
      <c r="L1462" s="1">
        <v>4092.1439999999998</v>
      </c>
      <c r="M1462" s="1">
        <v>227.34133333333332</v>
      </c>
      <c r="N1462" s="62">
        <v>2.0555555555555554</v>
      </c>
      <c r="O1462" s="62">
        <v>2.2162162162162162</v>
      </c>
      <c r="P1462" s="6">
        <v>1263.894</v>
      </c>
      <c r="Q1462" s="61">
        <v>0.30885863254079038</v>
      </c>
      <c r="R1462" s="6">
        <v>686.89400000000001</v>
      </c>
      <c r="S1462" s="61">
        <v>0.16785675186405954</v>
      </c>
    </row>
    <row r="1463" spans="1:19" x14ac:dyDescent="0.25">
      <c r="A1463">
        <v>2024</v>
      </c>
      <c r="B1463">
        <v>892554</v>
      </c>
      <c r="C1463" t="s">
        <v>254</v>
      </c>
      <c r="D1463" t="s">
        <v>430</v>
      </c>
      <c r="E1463" t="s">
        <v>518</v>
      </c>
      <c r="F1463" t="s">
        <v>430</v>
      </c>
      <c r="G1463" t="s">
        <v>15</v>
      </c>
      <c r="H1463" t="s">
        <v>16</v>
      </c>
      <c r="I1463" s="23">
        <v>5</v>
      </c>
      <c r="J1463" s="23">
        <v>21</v>
      </c>
      <c r="K1463" s="23">
        <v>87</v>
      </c>
      <c r="L1463" s="1">
        <v>5478.5039999999999</v>
      </c>
      <c r="M1463" s="1">
        <v>1095.7008000000001</v>
      </c>
      <c r="N1463" s="62">
        <v>4.2</v>
      </c>
      <c r="O1463" s="62">
        <v>4.1428571428571432</v>
      </c>
      <c r="P1463" s="6">
        <v>984.00400000000002</v>
      </c>
      <c r="Q1463" s="61">
        <v>0.17961180643474936</v>
      </c>
      <c r="R1463" s="6">
        <v>807.00400000000002</v>
      </c>
      <c r="S1463" s="61">
        <v>0.14730371648902693</v>
      </c>
    </row>
    <row r="1464" spans="1:19" x14ac:dyDescent="0.25">
      <c r="A1464">
        <v>2024</v>
      </c>
      <c r="B1464">
        <v>892687</v>
      </c>
      <c r="C1464" t="s">
        <v>255</v>
      </c>
      <c r="D1464" t="s">
        <v>431</v>
      </c>
      <c r="E1464" t="s">
        <v>515</v>
      </c>
      <c r="F1464" t="s">
        <v>431</v>
      </c>
      <c r="G1464" t="s">
        <v>15</v>
      </c>
      <c r="H1464" t="s">
        <v>5</v>
      </c>
      <c r="I1464" s="23">
        <v>48</v>
      </c>
      <c r="J1464" s="23">
        <v>125</v>
      </c>
      <c r="K1464" s="23">
        <v>314</v>
      </c>
      <c r="L1464" s="1">
        <v>17049.488000000001</v>
      </c>
      <c r="M1464" s="1">
        <v>355.19766666666669</v>
      </c>
      <c r="N1464" s="62">
        <v>2.6041666666666665</v>
      </c>
      <c r="O1464" s="62">
        <v>2.512</v>
      </c>
      <c r="P1464" s="6">
        <v>5052.2380000000003</v>
      </c>
      <c r="Q1464" s="61">
        <v>0.29632784280677521</v>
      </c>
      <c r="R1464" s="6">
        <v>3488.6779999999999</v>
      </c>
      <c r="S1464" s="61">
        <v>0.20462069007585446</v>
      </c>
    </row>
    <row r="1465" spans="1:19" x14ac:dyDescent="0.25">
      <c r="A1465">
        <v>2024</v>
      </c>
      <c r="B1465">
        <v>901914</v>
      </c>
      <c r="C1465" t="s">
        <v>439</v>
      </c>
      <c r="D1465" t="s">
        <v>435</v>
      </c>
      <c r="E1465" t="s">
        <v>529</v>
      </c>
      <c r="F1465" t="s">
        <v>435</v>
      </c>
      <c r="G1465" t="s">
        <v>15</v>
      </c>
      <c r="H1465" t="s">
        <v>16</v>
      </c>
      <c r="I1465" s="23">
        <v>23</v>
      </c>
      <c r="J1465" s="23">
        <v>65</v>
      </c>
      <c r="K1465" s="23">
        <v>172</v>
      </c>
      <c r="L1465" s="1">
        <v>8732.1299999999992</v>
      </c>
      <c r="M1465" s="1">
        <v>379.6578260869565</v>
      </c>
      <c r="N1465" s="62">
        <v>2.8260869565217392</v>
      </c>
      <c r="O1465" s="62">
        <v>2.6461538461538461</v>
      </c>
      <c r="P1465" s="6">
        <v>2116.88</v>
      </c>
      <c r="Q1465" s="61">
        <v>0.24242424242424246</v>
      </c>
      <c r="R1465" s="6">
        <v>1332.95</v>
      </c>
      <c r="S1465" s="61">
        <v>0.15264889551575619</v>
      </c>
    </row>
    <row r="1466" spans="1:19" x14ac:dyDescent="0.25">
      <c r="A1466">
        <v>2024</v>
      </c>
      <c r="B1466">
        <v>903026</v>
      </c>
      <c r="C1466" t="s">
        <v>460</v>
      </c>
      <c r="D1466" t="s">
        <v>434</v>
      </c>
      <c r="E1466" t="s">
        <v>513</v>
      </c>
      <c r="F1466" t="s">
        <v>434</v>
      </c>
      <c r="G1466" t="s">
        <v>15</v>
      </c>
      <c r="H1466" t="s">
        <v>7</v>
      </c>
      <c r="I1466" s="23">
        <v>142</v>
      </c>
      <c r="J1466" s="23">
        <v>440</v>
      </c>
      <c r="K1466" s="23">
        <v>2221</v>
      </c>
      <c r="L1466" s="1">
        <v>98588.07</v>
      </c>
      <c r="M1466" s="1">
        <v>694.28218309859164</v>
      </c>
      <c r="N1466" s="62">
        <v>3.0985915492957745</v>
      </c>
      <c r="O1466" s="62">
        <v>5.0477272727272728</v>
      </c>
      <c r="P1466" s="6">
        <v>7302.8200000000097</v>
      </c>
      <c r="Q1466" s="61">
        <v>7.4074074074074167E-2</v>
      </c>
      <c r="R1466" s="6">
        <v>2423.0900000000101</v>
      </c>
      <c r="S1466" s="61">
        <v>2.4577923069190929E-2</v>
      </c>
    </row>
    <row r="1467" spans="1:19" x14ac:dyDescent="0.25">
      <c r="A1467">
        <v>2024</v>
      </c>
      <c r="B1467">
        <v>903842</v>
      </c>
      <c r="C1467" t="s">
        <v>257</v>
      </c>
      <c r="D1467" t="s">
        <v>434</v>
      </c>
      <c r="E1467" t="s">
        <v>499</v>
      </c>
      <c r="F1467" t="s">
        <v>434</v>
      </c>
      <c r="G1467" t="s">
        <v>15</v>
      </c>
      <c r="H1467" t="s">
        <v>5</v>
      </c>
      <c r="I1467" s="23">
        <v>72</v>
      </c>
      <c r="J1467" s="23">
        <v>272</v>
      </c>
      <c r="K1467" s="23">
        <v>1218</v>
      </c>
      <c r="L1467" s="1">
        <v>57960.590400000001</v>
      </c>
      <c r="M1467" s="1">
        <v>805.00819999999999</v>
      </c>
      <c r="N1467" s="62">
        <v>3.7777777777777777</v>
      </c>
      <c r="O1467" s="62">
        <v>4.4779411764705879</v>
      </c>
      <c r="P1467" s="6">
        <v>13526.590399999999</v>
      </c>
      <c r="Q1467" s="61">
        <v>0.23337564898234714</v>
      </c>
      <c r="R1467" s="6">
        <v>11001.090399999999</v>
      </c>
      <c r="S1467" s="61">
        <v>0.18980293892934533</v>
      </c>
    </row>
    <row r="1468" spans="1:19" x14ac:dyDescent="0.25">
      <c r="A1468">
        <v>2024</v>
      </c>
      <c r="B1468">
        <v>906206</v>
      </c>
      <c r="C1468" t="s">
        <v>258</v>
      </c>
      <c r="D1468" t="s">
        <v>434</v>
      </c>
      <c r="E1468" t="s">
        <v>508</v>
      </c>
      <c r="F1468" t="s">
        <v>434</v>
      </c>
      <c r="G1468" t="s">
        <v>15</v>
      </c>
      <c r="H1468" t="s">
        <v>5</v>
      </c>
      <c r="I1468" s="23">
        <v>66</v>
      </c>
      <c r="J1468" s="23">
        <v>120</v>
      </c>
      <c r="K1468" s="23">
        <v>436</v>
      </c>
      <c r="L1468" s="1">
        <v>22194.553599999999</v>
      </c>
      <c r="M1468" s="1">
        <v>336.28111515151517</v>
      </c>
      <c r="N1468" s="62">
        <v>1.8181818181818181</v>
      </c>
      <c r="O1468" s="62">
        <v>3.6333333333333333</v>
      </c>
      <c r="P1468" s="6">
        <v>5364.8036000000002</v>
      </c>
      <c r="Q1468" s="61">
        <v>0.2417171210868598</v>
      </c>
      <c r="R1468" s="6">
        <v>3186.8036000000002</v>
      </c>
      <c r="S1468" s="61">
        <v>0.14358493788313906</v>
      </c>
    </row>
    <row r="1469" spans="1:19" x14ac:dyDescent="0.25">
      <c r="A1469">
        <v>2024</v>
      </c>
      <c r="B1469">
        <v>910039</v>
      </c>
      <c r="C1469" t="s">
        <v>259</v>
      </c>
      <c r="D1469" t="s">
        <v>433</v>
      </c>
      <c r="E1469" t="s">
        <v>504</v>
      </c>
      <c r="F1469" t="s">
        <v>433</v>
      </c>
      <c r="G1469" t="s">
        <v>15</v>
      </c>
      <c r="H1469" t="s">
        <v>16</v>
      </c>
      <c r="I1469" s="23">
        <v>30</v>
      </c>
      <c r="J1469" s="23">
        <v>73</v>
      </c>
      <c r="K1469" s="23">
        <v>188</v>
      </c>
      <c r="L1469" s="1">
        <v>10682.495999999999</v>
      </c>
      <c r="M1469" s="1">
        <v>356.08319999999998</v>
      </c>
      <c r="N1469" s="62">
        <v>2.4333333333333331</v>
      </c>
      <c r="O1469" s="62">
        <v>2.5753424657534247</v>
      </c>
      <c r="P1469" s="6">
        <v>3492.7460000000001</v>
      </c>
      <c r="Q1469" s="61">
        <v>0.32695972926177558</v>
      </c>
      <c r="R1469" s="6">
        <v>2452.4459999999999</v>
      </c>
      <c r="S1469" s="61">
        <v>0.22957612153564111</v>
      </c>
    </row>
    <row r="1470" spans="1:19" x14ac:dyDescent="0.25">
      <c r="A1470">
        <v>2024</v>
      </c>
      <c r="B1470">
        <v>911084</v>
      </c>
      <c r="C1470" t="s">
        <v>260</v>
      </c>
      <c r="D1470" t="s">
        <v>435</v>
      </c>
      <c r="E1470" t="s">
        <v>505</v>
      </c>
      <c r="F1470" t="s">
        <v>435</v>
      </c>
      <c r="G1470" t="s">
        <v>15</v>
      </c>
      <c r="H1470" t="s">
        <v>16</v>
      </c>
      <c r="I1470" s="23">
        <v>23</v>
      </c>
      <c r="J1470" s="23">
        <v>66</v>
      </c>
      <c r="K1470" s="23">
        <v>216</v>
      </c>
      <c r="L1470" s="1">
        <v>11263.5648</v>
      </c>
      <c r="M1470" s="1">
        <v>489.72020869565216</v>
      </c>
      <c r="N1470" s="62">
        <v>2.8695652173913042</v>
      </c>
      <c r="O1470" s="62">
        <v>3.2727272727272729</v>
      </c>
      <c r="P1470" s="6">
        <v>2101.3148000000001</v>
      </c>
      <c r="Q1470" s="61">
        <v>0.18655859288881615</v>
      </c>
      <c r="R1470" s="6">
        <v>1315.7148</v>
      </c>
      <c r="S1470" s="61">
        <v>0.11681157993604298</v>
      </c>
    </row>
    <row r="1471" spans="1:19" x14ac:dyDescent="0.25">
      <c r="A1471">
        <v>2024</v>
      </c>
      <c r="B1471">
        <v>913384</v>
      </c>
      <c r="C1471" t="s">
        <v>261</v>
      </c>
      <c r="D1471" t="s">
        <v>430</v>
      </c>
      <c r="E1471" t="s">
        <v>518</v>
      </c>
      <c r="F1471" t="s">
        <v>430</v>
      </c>
      <c r="G1471" t="s">
        <v>4</v>
      </c>
      <c r="H1471" t="s">
        <v>16</v>
      </c>
      <c r="I1471" s="23">
        <v>30</v>
      </c>
      <c r="J1471" s="23">
        <v>76</v>
      </c>
      <c r="K1471" s="23">
        <v>188</v>
      </c>
      <c r="L1471" s="1">
        <v>8757.6959999999999</v>
      </c>
      <c r="M1471" s="1">
        <v>291.92320000000001</v>
      </c>
      <c r="N1471" s="62">
        <v>2.5333333333333332</v>
      </c>
      <c r="O1471" s="62">
        <v>2.4736842105263159</v>
      </c>
      <c r="P1471" s="6">
        <v>2909.4459999999999</v>
      </c>
      <c r="Q1471" s="61">
        <v>0.33221591614963569</v>
      </c>
      <c r="R1471" s="6">
        <v>1896.9459999999999</v>
      </c>
      <c r="S1471" s="61">
        <v>0.21660331667141677</v>
      </c>
    </row>
    <row r="1472" spans="1:19" x14ac:dyDescent="0.25">
      <c r="A1472">
        <v>2024</v>
      </c>
      <c r="B1472">
        <v>913384</v>
      </c>
      <c r="C1472" t="s">
        <v>261</v>
      </c>
      <c r="D1472" t="s">
        <v>435</v>
      </c>
      <c r="E1472" t="s">
        <v>521</v>
      </c>
      <c r="F1472" t="s">
        <v>430</v>
      </c>
      <c r="G1472" t="s">
        <v>4</v>
      </c>
      <c r="H1472" t="s">
        <v>5</v>
      </c>
      <c r="I1472" s="23">
        <v>87</v>
      </c>
      <c r="J1472" s="23">
        <v>303</v>
      </c>
      <c r="K1472" s="23">
        <v>1268</v>
      </c>
      <c r="L1472" s="1">
        <v>65045.055999999997</v>
      </c>
      <c r="M1472" s="1">
        <v>747.64432183908048</v>
      </c>
      <c r="N1472" s="62">
        <v>3.4827586206896552</v>
      </c>
      <c r="O1472" s="62">
        <v>4.1848184818481844</v>
      </c>
      <c r="P1472" s="6">
        <v>19832.056</v>
      </c>
      <c r="Q1472" s="61">
        <v>0.30489720848268625</v>
      </c>
      <c r="R1472" s="6">
        <v>16805.745999999999</v>
      </c>
      <c r="S1472" s="61">
        <v>0.25837084374252828</v>
      </c>
    </row>
    <row r="1473" spans="1:19" x14ac:dyDescent="0.25">
      <c r="A1473">
        <v>2024</v>
      </c>
      <c r="B1473">
        <v>915339</v>
      </c>
      <c r="C1473" t="s">
        <v>457</v>
      </c>
      <c r="D1473" t="s">
        <v>433</v>
      </c>
      <c r="E1473" t="s">
        <v>519</v>
      </c>
      <c r="F1473" t="s">
        <v>433</v>
      </c>
      <c r="G1473" t="s">
        <v>15</v>
      </c>
      <c r="H1473" t="s">
        <v>16</v>
      </c>
      <c r="I1473" s="23">
        <v>16</v>
      </c>
      <c r="J1473" s="23">
        <v>34</v>
      </c>
      <c r="K1473" s="23">
        <v>106</v>
      </c>
      <c r="L1473" s="1">
        <v>4465.5519999999997</v>
      </c>
      <c r="M1473" s="1">
        <v>279.09699999999998</v>
      </c>
      <c r="N1473" s="62">
        <v>2.125</v>
      </c>
      <c r="O1473" s="62">
        <v>3.1176470588235294</v>
      </c>
      <c r="P1473" s="6">
        <v>1578.0519999999999</v>
      </c>
      <c r="Q1473" s="61">
        <v>0.35338341150209424</v>
      </c>
      <c r="R1473" s="6">
        <v>1028.652</v>
      </c>
      <c r="S1473" s="61">
        <v>0.23035270891482176</v>
      </c>
    </row>
    <row r="1474" spans="1:19" x14ac:dyDescent="0.25">
      <c r="A1474">
        <v>2024</v>
      </c>
      <c r="B1474">
        <v>915359</v>
      </c>
      <c r="C1474" t="s">
        <v>47</v>
      </c>
      <c r="D1474" t="s">
        <v>430</v>
      </c>
      <c r="E1474" t="s">
        <v>514</v>
      </c>
      <c r="F1474" t="s">
        <v>430</v>
      </c>
      <c r="G1474" t="s">
        <v>15</v>
      </c>
      <c r="H1474" t="s">
        <v>7</v>
      </c>
      <c r="I1474" s="23">
        <v>197</v>
      </c>
      <c r="J1474" s="23">
        <v>598</v>
      </c>
      <c r="K1474" s="23">
        <v>3568</v>
      </c>
      <c r="L1474" s="1">
        <v>137462.5056</v>
      </c>
      <c r="M1474" s="1">
        <v>697.77921624365479</v>
      </c>
      <c r="N1474" s="62">
        <v>3.0355329949238579</v>
      </c>
      <c r="O1474" s="62">
        <v>5.9665551839464879</v>
      </c>
      <c r="P1474" s="6">
        <v>6527.0056000000104</v>
      </c>
      <c r="Q1474" s="61">
        <v>4.748207936055554E-2</v>
      </c>
      <c r="R1474" s="6">
        <v>-226.79439999998601</v>
      </c>
      <c r="S1474" s="61">
        <v>-1.6498637138183084E-3</v>
      </c>
    </row>
    <row r="1475" spans="1:19" x14ac:dyDescent="0.25">
      <c r="A1475">
        <v>2024</v>
      </c>
      <c r="B1475">
        <v>916061</v>
      </c>
      <c r="C1475" t="s">
        <v>262</v>
      </c>
      <c r="D1475" t="s">
        <v>432</v>
      </c>
      <c r="E1475" t="s">
        <v>498</v>
      </c>
      <c r="F1475" t="s">
        <v>432</v>
      </c>
      <c r="G1475" t="s">
        <v>15</v>
      </c>
      <c r="H1475" t="s">
        <v>16</v>
      </c>
      <c r="I1475" s="23">
        <v>25</v>
      </c>
      <c r="J1475" s="23">
        <v>34</v>
      </c>
      <c r="K1475" s="23">
        <v>108</v>
      </c>
      <c r="L1475" s="1">
        <v>6016.2623999999996</v>
      </c>
      <c r="M1475" s="1">
        <v>240.65049599999998</v>
      </c>
      <c r="N1475" s="62">
        <v>1.36</v>
      </c>
      <c r="O1475" s="62">
        <v>3.1764705882352939</v>
      </c>
      <c r="P1475" s="6">
        <v>1100.0124000000001</v>
      </c>
      <c r="Q1475" s="61">
        <v>0.1828398309222683</v>
      </c>
      <c r="R1475" s="6">
        <v>341.01240000000001</v>
      </c>
      <c r="S1475" s="61">
        <v>5.6681769731320233E-2</v>
      </c>
    </row>
    <row r="1476" spans="1:19" x14ac:dyDescent="0.25">
      <c r="A1476">
        <v>2024</v>
      </c>
      <c r="B1476">
        <v>917647</v>
      </c>
      <c r="C1476" t="s">
        <v>358</v>
      </c>
      <c r="D1476" t="s">
        <v>430</v>
      </c>
      <c r="E1476" t="s">
        <v>518</v>
      </c>
      <c r="F1476" t="s">
        <v>430</v>
      </c>
      <c r="G1476" t="s">
        <v>15</v>
      </c>
      <c r="H1476" t="s">
        <v>16</v>
      </c>
      <c r="I1476" s="23">
        <v>23</v>
      </c>
      <c r="J1476" s="23">
        <v>46</v>
      </c>
      <c r="K1476" s="23">
        <v>91</v>
      </c>
      <c r="L1476" s="1">
        <v>5104.0720000000001</v>
      </c>
      <c r="M1476" s="1">
        <v>221.91617391304348</v>
      </c>
      <c r="N1476" s="62">
        <v>2</v>
      </c>
      <c r="O1476" s="62">
        <v>1.9782608695652173</v>
      </c>
      <c r="P1476" s="6">
        <v>1428.3219999999999</v>
      </c>
      <c r="Q1476" s="61">
        <v>0.27983970445557976</v>
      </c>
      <c r="R1476" s="6">
        <v>665.27200000000005</v>
      </c>
      <c r="S1476" s="61">
        <v>0.13034142151599742</v>
      </c>
    </row>
    <row r="1477" spans="1:19" x14ac:dyDescent="0.25">
      <c r="A1477">
        <v>2024</v>
      </c>
      <c r="B1477">
        <v>921547</v>
      </c>
      <c r="C1477" t="s">
        <v>283</v>
      </c>
      <c r="D1477" t="s">
        <v>432</v>
      </c>
      <c r="E1477" t="s">
        <v>497</v>
      </c>
      <c r="F1477" t="s">
        <v>432</v>
      </c>
      <c r="G1477" t="s">
        <v>15</v>
      </c>
      <c r="H1477" t="s">
        <v>7</v>
      </c>
      <c r="I1477" s="23">
        <v>61</v>
      </c>
      <c r="J1477" s="23">
        <v>513</v>
      </c>
      <c r="K1477" s="23">
        <v>2496</v>
      </c>
      <c r="L1477" s="1">
        <v>120618.75</v>
      </c>
      <c r="M1477" s="1">
        <v>1977.3565573770493</v>
      </c>
      <c r="N1477" s="62">
        <v>8.4098360655737707</v>
      </c>
      <c r="O1477" s="62">
        <v>4.8654970760233915</v>
      </c>
      <c r="P1477" s="6">
        <v>34462.5</v>
      </c>
      <c r="Q1477" s="61">
        <v>0.2857142857142857</v>
      </c>
      <c r="R1477" s="6">
        <v>32217.31</v>
      </c>
      <c r="S1477" s="61">
        <v>0.26710034716824704</v>
      </c>
    </row>
    <row r="1478" spans="1:19" x14ac:dyDescent="0.25">
      <c r="A1478">
        <v>2024</v>
      </c>
      <c r="B1478">
        <v>923218</v>
      </c>
      <c r="C1478" t="s">
        <v>263</v>
      </c>
      <c r="D1478" t="s">
        <v>433</v>
      </c>
      <c r="E1478" t="s">
        <v>504</v>
      </c>
      <c r="F1478" t="s">
        <v>433</v>
      </c>
      <c r="G1478" t="s">
        <v>15</v>
      </c>
      <c r="H1478" t="s">
        <v>16</v>
      </c>
      <c r="I1478" s="23">
        <v>21</v>
      </c>
      <c r="J1478" s="23">
        <v>43</v>
      </c>
      <c r="K1478" s="23">
        <v>142</v>
      </c>
      <c r="L1478" s="1">
        <v>7244.4639999999999</v>
      </c>
      <c r="M1478" s="1">
        <v>344.9744761904762</v>
      </c>
      <c r="N1478" s="62">
        <v>2.0476190476190474</v>
      </c>
      <c r="O1478" s="62">
        <v>3.3023255813953489</v>
      </c>
      <c r="P1478" s="6">
        <v>2293.7139999999999</v>
      </c>
      <c r="Q1478" s="61">
        <v>0.31661610852093403</v>
      </c>
      <c r="R1478" s="6">
        <v>1574.414</v>
      </c>
      <c r="S1478" s="61">
        <v>0.21732649924135175</v>
      </c>
    </row>
    <row r="1479" spans="1:19" x14ac:dyDescent="0.25">
      <c r="A1479">
        <v>2024</v>
      </c>
      <c r="B1479">
        <v>925350</v>
      </c>
      <c r="C1479" t="s">
        <v>173</v>
      </c>
      <c r="D1479" t="s">
        <v>434</v>
      </c>
      <c r="E1479" t="s">
        <v>499</v>
      </c>
      <c r="F1479" t="s">
        <v>434</v>
      </c>
      <c r="G1479" t="s">
        <v>4</v>
      </c>
      <c r="H1479" t="s">
        <v>5</v>
      </c>
      <c r="I1479" s="23">
        <v>82</v>
      </c>
      <c r="J1479" s="23">
        <v>204</v>
      </c>
      <c r="K1479" s="23">
        <v>602</v>
      </c>
      <c r="L1479" s="1">
        <v>30275.4</v>
      </c>
      <c r="M1479" s="1">
        <v>369.21219512195125</v>
      </c>
      <c r="N1479" s="62">
        <v>2.4878048780487805</v>
      </c>
      <c r="O1479" s="62">
        <v>2.9509803921568629</v>
      </c>
      <c r="P1479" s="6">
        <v>5045.8999999999996</v>
      </c>
      <c r="Q1479" s="61">
        <v>0.16666666666666666</v>
      </c>
      <c r="R1479" s="6">
        <v>2282.92</v>
      </c>
      <c r="S1479" s="61">
        <v>7.5405114383294683E-2</v>
      </c>
    </row>
    <row r="1480" spans="1:19" x14ac:dyDescent="0.25">
      <c r="A1480">
        <v>2024</v>
      </c>
      <c r="B1480">
        <v>925350</v>
      </c>
      <c r="C1480" t="s">
        <v>173</v>
      </c>
      <c r="D1480" t="s">
        <v>430</v>
      </c>
      <c r="E1480" t="s">
        <v>512</v>
      </c>
      <c r="F1480" t="s">
        <v>434</v>
      </c>
      <c r="G1480" t="s">
        <v>4</v>
      </c>
      <c r="H1480" t="s">
        <v>5</v>
      </c>
      <c r="I1480" s="23">
        <v>122</v>
      </c>
      <c r="J1480" s="23">
        <v>345</v>
      </c>
      <c r="K1480" s="23">
        <v>1319</v>
      </c>
      <c r="L1480" s="1">
        <v>62122.2</v>
      </c>
      <c r="M1480" s="1">
        <v>509.1983606557377</v>
      </c>
      <c r="N1480" s="62">
        <v>2.8278688524590163</v>
      </c>
      <c r="O1480" s="62">
        <v>3.8231884057971013</v>
      </c>
      <c r="P1480" s="6">
        <v>10353.700000000001</v>
      </c>
      <c r="Q1480" s="61">
        <v>0.16666666666666669</v>
      </c>
      <c r="R1480" s="6">
        <v>6197.7</v>
      </c>
      <c r="S1480" s="61">
        <v>9.9766267131556841E-2</v>
      </c>
    </row>
    <row r="1481" spans="1:19" x14ac:dyDescent="0.25">
      <c r="A1481">
        <v>2024</v>
      </c>
      <c r="B1481">
        <v>925350</v>
      </c>
      <c r="C1481" t="s">
        <v>173</v>
      </c>
      <c r="D1481" t="s">
        <v>432</v>
      </c>
      <c r="E1481" t="s">
        <v>497</v>
      </c>
      <c r="F1481" t="s">
        <v>434</v>
      </c>
      <c r="G1481" t="s">
        <v>4</v>
      </c>
      <c r="H1481" t="s">
        <v>7</v>
      </c>
      <c r="I1481" s="23">
        <v>248</v>
      </c>
      <c r="J1481" s="23">
        <v>510</v>
      </c>
      <c r="K1481" s="23">
        <v>2495</v>
      </c>
      <c r="L1481" s="1">
        <v>105772.2</v>
      </c>
      <c r="M1481" s="1">
        <v>426.5008064516129</v>
      </c>
      <c r="N1481" s="62">
        <v>2.056451612903226</v>
      </c>
      <c r="O1481" s="62">
        <v>4.8921568627450984</v>
      </c>
      <c r="P1481" s="6">
        <v>17628.7</v>
      </c>
      <c r="Q1481" s="61">
        <v>0.16666666666666669</v>
      </c>
      <c r="R1481" s="6">
        <v>9929.58</v>
      </c>
      <c r="S1481" s="61">
        <v>9.3877030070283113E-2</v>
      </c>
    </row>
    <row r="1482" spans="1:19" x14ac:dyDescent="0.25">
      <c r="A1482">
        <v>2024</v>
      </c>
      <c r="B1482">
        <v>927217</v>
      </c>
      <c r="C1482" t="s">
        <v>264</v>
      </c>
      <c r="D1482" t="s">
        <v>432</v>
      </c>
      <c r="E1482" t="s">
        <v>510</v>
      </c>
      <c r="F1482" t="s">
        <v>432</v>
      </c>
      <c r="G1482" t="s">
        <v>15</v>
      </c>
      <c r="H1482" t="s">
        <v>16</v>
      </c>
      <c r="I1482" s="23">
        <v>7</v>
      </c>
      <c r="J1482" s="23">
        <v>14</v>
      </c>
      <c r="K1482" s="23">
        <v>35</v>
      </c>
      <c r="L1482" s="1">
        <v>2598.8850000000002</v>
      </c>
      <c r="M1482" s="1">
        <v>371.26928571428573</v>
      </c>
      <c r="N1482" s="62">
        <v>2</v>
      </c>
      <c r="O1482" s="62">
        <v>2.5</v>
      </c>
      <c r="P1482" s="6">
        <v>976.38499999999999</v>
      </c>
      <c r="Q1482" s="61">
        <v>0.37569380715191319</v>
      </c>
      <c r="R1482" s="6">
        <v>759.38499999999999</v>
      </c>
      <c r="S1482" s="61">
        <v>0.29219646117469605</v>
      </c>
    </row>
    <row r="1483" spans="1:19" x14ac:dyDescent="0.25">
      <c r="A1483">
        <v>2024</v>
      </c>
      <c r="B1483">
        <v>934743</v>
      </c>
      <c r="C1483" t="s">
        <v>265</v>
      </c>
      <c r="D1483" t="s">
        <v>431</v>
      </c>
      <c r="E1483" t="s">
        <v>515</v>
      </c>
      <c r="F1483" t="s">
        <v>431</v>
      </c>
      <c r="G1483" t="s">
        <v>15</v>
      </c>
      <c r="H1483" t="s">
        <v>5</v>
      </c>
      <c r="I1483" s="23">
        <v>26</v>
      </c>
      <c r="J1483" s="23">
        <v>67</v>
      </c>
      <c r="K1483" s="23">
        <v>254</v>
      </c>
      <c r="L1483" s="1">
        <v>15025.168</v>
      </c>
      <c r="M1483" s="1">
        <v>577.89107692307687</v>
      </c>
      <c r="N1483" s="62">
        <v>2.5769230769230771</v>
      </c>
      <c r="O1483" s="62">
        <v>3.7910447761194028</v>
      </c>
      <c r="P1483" s="6">
        <v>3840.9180000000001</v>
      </c>
      <c r="Q1483" s="61">
        <v>0.25563228311324043</v>
      </c>
      <c r="R1483" s="6">
        <v>2994.3980000000001</v>
      </c>
      <c r="S1483" s="61">
        <v>0.19929214768180964</v>
      </c>
    </row>
    <row r="1484" spans="1:19" x14ac:dyDescent="0.25">
      <c r="A1484">
        <v>2024</v>
      </c>
      <c r="B1484">
        <v>940550</v>
      </c>
      <c r="C1484" t="s">
        <v>267</v>
      </c>
      <c r="D1484" t="s">
        <v>435</v>
      </c>
      <c r="E1484" t="s">
        <v>521</v>
      </c>
      <c r="F1484" t="s">
        <v>435</v>
      </c>
      <c r="G1484" t="s">
        <v>15</v>
      </c>
      <c r="H1484" t="s">
        <v>5</v>
      </c>
      <c r="I1484" s="23">
        <v>48</v>
      </c>
      <c r="J1484" s="23">
        <v>91</v>
      </c>
      <c r="K1484" s="23">
        <v>334</v>
      </c>
      <c r="L1484" s="1">
        <v>15525.9</v>
      </c>
      <c r="M1484" s="1">
        <v>323.45625000000001</v>
      </c>
      <c r="N1484" s="62">
        <v>1.8958333333333333</v>
      </c>
      <c r="O1484" s="62">
        <v>3.6703296703296702</v>
      </c>
      <c r="P1484" s="6">
        <v>2587.65</v>
      </c>
      <c r="Q1484" s="61">
        <v>0.16666666666666669</v>
      </c>
      <c r="R1484" s="6">
        <v>1000.12</v>
      </c>
      <c r="S1484" s="61">
        <v>6.4416233519473912E-2</v>
      </c>
    </row>
    <row r="1485" spans="1:19" x14ac:dyDescent="0.25">
      <c r="A1485">
        <v>2024</v>
      </c>
      <c r="B1485">
        <v>944227</v>
      </c>
      <c r="C1485" t="s">
        <v>402</v>
      </c>
      <c r="D1485" t="s">
        <v>433</v>
      </c>
      <c r="E1485" t="s">
        <v>519</v>
      </c>
      <c r="F1485" t="s">
        <v>433</v>
      </c>
      <c r="G1485" t="s">
        <v>15</v>
      </c>
      <c r="H1485" t="s">
        <v>16</v>
      </c>
      <c r="I1485" s="23">
        <v>47</v>
      </c>
      <c r="J1485" s="23">
        <v>65</v>
      </c>
      <c r="K1485" s="23">
        <v>206</v>
      </c>
      <c r="L1485" s="1">
        <v>13107.951999999999</v>
      </c>
      <c r="M1485" s="1">
        <v>278.89259574468082</v>
      </c>
      <c r="N1485" s="62">
        <v>1.3829787234042554</v>
      </c>
      <c r="O1485" s="62">
        <v>3.1692307692307691</v>
      </c>
      <c r="P1485" s="6">
        <v>4028.4520000000002</v>
      </c>
      <c r="Q1485" s="61">
        <v>0.30732886418870015</v>
      </c>
      <c r="R1485" s="6">
        <v>2452.9520000000002</v>
      </c>
      <c r="S1485" s="61">
        <v>0.18713464925718376</v>
      </c>
    </row>
    <row r="1486" spans="1:19" x14ac:dyDescent="0.25">
      <c r="A1486">
        <v>2024</v>
      </c>
      <c r="B1486">
        <v>946372</v>
      </c>
      <c r="C1486" t="s">
        <v>268</v>
      </c>
      <c r="D1486" t="s">
        <v>433</v>
      </c>
      <c r="E1486" t="s">
        <v>503</v>
      </c>
      <c r="F1486" t="s">
        <v>433</v>
      </c>
      <c r="G1486" t="s">
        <v>15</v>
      </c>
      <c r="H1486" t="s">
        <v>16</v>
      </c>
      <c r="I1486" s="23">
        <v>22</v>
      </c>
      <c r="J1486" s="23">
        <v>34</v>
      </c>
      <c r="K1486" s="23">
        <v>97</v>
      </c>
      <c r="L1486" s="1">
        <v>3564.6</v>
      </c>
      <c r="M1486" s="1">
        <v>162.02727272727273</v>
      </c>
      <c r="N1486" s="62">
        <v>1.5454545454545454</v>
      </c>
      <c r="O1486" s="62">
        <v>2.8529411764705883</v>
      </c>
      <c r="P1486" s="6">
        <v>594.1</v>
      </c>
      <c r="Q1486" s="61">
        <v>0.16666666666666669</v>
      </c>
      <c r="R1486" s="6">
        <v>-147.30000000000001</v>
      </c>
      <c r="S1486" s="61">
        <v>-4.1323009594344394E-2</v>
      </c>
    </row>
    <row r="1487" spans="1:19" x14ac:dyDescent="0.25">
      <c r="A1487">
        <v>2024</v>
      </c>
      <c r="B1487">
        <v>947664</v>
      </c>
      <c r="C1487" t="s">
        <v>379</v>
      </c>
      <c r="D1487" t="s">
        <v>434</v>
      </c>
      <c r="E1487" t="s">
        <v>499</v>
      </c>
      <c r="F1487" t="s">
        <v>434</v>
      </c>
      <c r="G1487" t="s">
        <v>15</v>
      </c>
      <c r="H1487" t="s">
        <v>5</v>
      </c>
      <c r="I1487" s="23">
        <v>65</v>
      </c>
      <c r="J1487" s="23">
        <v>251</v>
      </c>
      <c r="K1487" s="23">
        <v>1027</v>
      </c>
      <c r="L1487" s="1">
        <v>46636.936399999999</v>
      </c>
      <c r="M1487" s="1">
        <v>717.49132923076922</v>
      </c>
      <c r="N1487" s="62">
        <v>3.8615384615384616</v>
      </c>
      <c r="O1487" s="62">
        <v>4.0916334661354581</v>
      </c>
      <c r="P1487" s="6">
        <v>9043.6863999999896</v>
      </c>
      <c r="Q1487" s="61">
        <v>0.19391681997362051</v>
      </c>
      <c r="R1487" s="6">
        <v>6753.1563999999998</v>
      </c>
      <c r="S1487" s="61">
        <v>0.1448027448046523</v>
      </c>
    </row>
    <row r="1488" spans="1:19" x14ac:dyDescent="0.25">
      <c r="A1488">
        <v>2024</v>
      </c>
      <c r="B1488">
        <v>948416</v>
      </c>
      <c r="C1488" t="s">
        <v>269</v>
      </c>
      <c r="D1488" t="s">
        <v>431</v>
      </c>
      <c r="E1488" t="s">
        <v>515</v>
      </c>
      <c r="F1488" t="s">
        <v>431</v>
      </c>
      <c r="G1488" t="s">
        <v>15</v>
      </c>
      <c r="H1488" t="s">
        <v>16</v>
      </c>
      <c r="I1488" s="23">
        <v>32</v>
      </c>
      <c r="J1488" s="23">
        <v>66</v>
      </c>
      <c r="K1488" s="23">
        <v>183</v>
      </c>
      <c r="L1488" s="1">
        <v>12404.136</v>
      </c>
      <c r="M1488" s="1">
        <v>387.62925000000001</v>
      </c>
      <c r="N1488" s="62">
        <v>2.0625</v>
      </c>
      <c r="O1488" s="62">
        <v>2.7727272727272729</v>
      </c>
      <c r="P1488" s="6">
        <v>3383.136</v>
      </c>
      <c r="Q1488" s="61">
        <v>0.27274257554093245</v>
      </c>
      <c r="R1488" s="6">
        <v>2357.616</v>
      </c>
      <c r="S1488" s="61">
        <v>0.19006692606401607</v>
      </c>
    </row>
    <row r="1489" spans="1:19" x14ac:dyDescent="0.25">
      <c r="A1489">
        <v>2024</v>
      </c>
      <c r="B1489">
        <v>952514</v>
      </c>
      <c r="C1489" t="s">
        <v>270</v>
      </c>
      <c r="D1489" t="s">
        <v>430</v>
      </c>
      <c r="E1489" t="s">
        <v>518</v>
      </c>
      <c r="F1489" t="s">
        <v>430</v>
      </c>
      <c r="G1489" t="s">
        <v>15</v>
      </c>
      <c r="H1489" t="s">
        <v>16</v>
      </c>
      <c r="I1489" s="23">
        <v>45</v>
      </c>
      <c r="J1489" s="23">
        <v>72</v>
      </c>
      <c r="K1489" s="23">
        <v>228</v>
      </c>
      <c r="L1489" s="1">
        <v>10771.776</v>
      </c>
      <c r="M1489" s="1">
        <v>239.37279999999998</v>
      </c>
      <c r="N1489" s="62">
        <v>1.6</v>
      </c>
      <c r="O1489" s="62">
        <v>3.1666666666666665</v>
      </c>
      <c r="P1489" s="6">
        <v>3282.2759999999998</v>
      </c>
      <c r="Q1489" s="61">
        <v>0.304710755218081</v>
      </c>
      <c r="R1489" s="6">
        <v>1808.076</v>
      </c>
      <c r="S1489" s="61">
        <v>0.16785310054720781</v>
      </c>
    </row>
    <row r="1490" spans="1:19" x14ac:dyDescent="0.25">
      <c r="A1490">
        <v>2024</v>
      </c>
      <c r="B1490">
        <v>957289</v>
      </c>
      <c r="C1490" t="s">
        <v>372</v>
      </c>
      <c r="D1490" t="s">
        <v>434</v>
      </c>
      <c r="E1490" t="s">
        <v>508</v>
      </c>
      <c r="F1490" t="s">
        <v>434</v>
      </c>
      <c r="G1490" t="s">
        <v>15</v>
      </c>
      <c r="H1490" t="s">
        <v>5</v>
      </c>
      <c r="I1490" s="23">
        <v>101</v>
      </c>
      <c r="J1490" s="23">
        <v>128</v>
      </c>
      <c r="K1490" s="23">
        <v>393</v>
      </c>
      <c r="L1490" s="1">
        <v>20930.951799999999</v>
      </c>
      <c r="M1490" s="1">
        <v>207.23714653465345</v>
      </c>
      <c r="N1490" s="62">
        <v>1.2673267326732673</v>
      </c>
      <c r="O1490" s="62">
        <v>3.0703125</v>
      </c>
      <c r="P1490" s="6">
        <v>5498.9517999999998</v>
      </c>
      <c r="Q1490" s="61">
        <v>0.26271866910514791</v>
      </c>
      <c r="R1490" s="6">
        <v>2227.1518000000001</v>
      </c>
      <c r="S1490" s="61">
        <v>0.10640470731006127</v>
      </c>
    </row>
    <row r="1491" spans="1:19" x14ac:dyDescent="0.25">
      <c r="A1491">
        <v>2024</v>
      </c>
      <c r="B1491">
        <v>960888</v>
      </c>
      <c r="C1491" t="s">
        <v>338</v>
      </c>
      <c r="D1491" t="s">
        <v>430</v>
      </c>
      <c r="E1491" t="s">
        <v>518</v>
      </c>
      <c r="F1491" t="s">
        <v>430</v>
      </c>
      <c r="G1491" t="s">
        <v>15</v>
      </c>
      <c r="H1491" t="s">
        <v>16</v>
      </c>
      <c r="I1491" s="23">
        <v>7</v>
      </c>
      <c r="J1491" s="23">
        <v>10</v>
      </c>
      <c r="K1491" s="23">
        <v>22</v>
      </c>
      <c r="L1491" s="1">
        <v>1195.0239999999999</v>
      </c>
      <c r="M1491" s="1">
        <v>170.71771428571427</v>
      </c>
      <c r="N1491" s="62">
        <v>1.4285714285714286</v>
      </c>
      <c r="O1491" s="62">
        <v>2.2000000000000002</v>
      </c>
      <c r="P1491" s="6">
        <v>486.774</v>
      </c>
      <c r="Q1491" s="61">
        <v>0.40733407864611926</v>
      </c>
      <c r="R1491" s="6">
        <v>258.774</v>
      </c>
      <c r="S1491" s="61">
        <v>0.21654293135535355</v>
      </c>
    </row>
    <row r="1492" spans="1:19" x14ac:dyDescent="0.25">
      <c r="A1492">
        <v>2024</v>
      </c>
      <c r="B1492">
        <v>961606</v>
      </c>
      <c r="C1492" t="s">
        <v>271</v>
      </c>
      <c r="D1492" t="s">
        <v>433</v>
      </c>
      <c r="E1492" t="s">
        <v>502</v>
      </c>
      <c r="F1492" t="s">
        <v>433</v>
      </c>
      <c r="G1492" t="s">
        <v>15</v>
      </c>
      <c r="H1492" t="s">
        <v>7</v>
      </c>
      <c r="I1492" s="23">
        <v>119</v>
      </c>
      <c r="J1492" s="23">
        <v>479</v>
      </c>
      <c r="K1492" s="23">
        <v>2145</v>
      </c>
      <c r="L1492" s="1">
        <v>103785.40700000001</v>
      </c>
      <c r="M1492" s="1">
        <v>872.14627731092446</v>
      </c>
      <c r="N1492" s="62">
        <v>4.0252100840336134</v>
      </c>
      <c r="O1492" s="62">
        <v>4.4780793319415446</v>
      </c>
      <c r="P1492" s="6">
        <v>24399.656999999999</v>
      </c>
      <c r="Q1492" s="61">
        <v>0.23509718471306856</v>
      </c>
      <c r="R1492" s="6">
        <v>20072.456999999999</v>
      </c>
      <c r="S1492" s="61">
        <v>0.19340346181809545</v>
      </c>
    </row>
    <row r="1493" spans="1:19" x14ac:dyDescent="0.25">
      <c r="A1493">
        <v>2024</v>
      </c>
      <c r="B1493">
        <v>962009</v>
      </c>
      <c r="C1493" t="s">
        <v>403</v>
      </c>
      <c r="D1493" t="s">
        <v>433</v>
      </c>
      <c r="E1493" t="s">
        <v>502</v>
      </c>
      <c r="F1493" t="s">
        <v>433</v>
      </c>
      <c r="G1493" t="s">
        <v>15</v>
      </c>
      <c r="H1493" t="s">
        <v>16</v>
      </c>
      <c r="I1493" s="23">
        <v>8</v>
      </c>
      <c r="J1493" s="23">
        <v>8</v>
      </c>
      <c r="K1493" s="23">
        <v>10</v>
      </c>
      <c r="L1493" s="1">
        <v>459.6</v>
      </c>
      <c r="M1493" s="1">
        <v>57.45</v>
      </c>
      <c r="N1493" s="62">
        <v>1</v>
      </c>
      <c r="O1493" s="62">
        <v>1.25</v>
      </c>
      <c r="P1493" s="6">
        <v>76.599999999999994</v>
      </c>
      <c r="Q1493" s="61">
        <v>0.16666666666666666</v>
      </c>
      <c r="R1493" s="6">
        <v>-188.2</v>
      </c>
      <c r="S1493" s="61">
        <v>-0.40948651000870318</v>
      </c>
    </row>
    <row r="1494" spans="1:19" x14ac:dyDescent="0.25">
      <c r="A1494">
        <v>2024</v>
      </c>
      <c r="B1494">
        <v>964263</v>
      </c>
      <c r="C1494" t="s">
        <v>272</v>
      </c>
      <c r="D1494" t="s">
        <v>430</v>
      </c>
      <c r="E1494" t="s">
        <v>512</v>
      </c>
      <c r="F1494" t="s">
        <v>430</v>
      </c>
      <c r="G1494" t="s">
        <v>4</v>
      </c>
      <c r="H1494" t="s">
        <v>5</v>
      </c>
      <c r="I1494" s="23">
        <v>101</v>
      </c>
      <c r="J1494" s="23">
        <v>182</v>
      </c>
      <c r="K1494" s="23">
        <v>757</v>
      </c>
      <c r="L1494" s="1">
        <v>36136.852400000003</v>
      </c>
      <c r="M1494" s="1">
        <v>357.79061782178223</v>
      </c>
      <c r="N1494" s="62">
        <v>1.801980198019802</v>
      </c>
      <c r="O1494" s="62">
        <v>4.1593406593406597</v>
      </c>
      <c r="P1494" s="6">
        <v>5562.6023999999898</v>
      </c>
      <c r="Q1494" s="61">
        <v>0.15393156931398899</v>
      </c>
      <c r="R1494" s="6">
        <v>2231.9523999999901</v>
      </c>
      <c r="S1494" s="61">
        <v>6.1763885113579782E-2</v>
      </c>
    </row>
    <row r="1495" spans="1:19" x14ac:dyDescent="0.25">
      <c r="A1495">
        <v>2024</v>
      </c>
      <c r="B1495">
        <v>964263</v>
      </c>
      <c r="C1495" t="s">
        <v>272</v>
      </c>
      <c r="D1495" t="s">
        <v>432</v>
      </c>
      <c r="E1495" t="s">
        <v>500</v>
      </c>
      <c r="F1495" t="s">
        <v>430</v>
      </c>
      <c r="G1495" t="s">
        <v>4</v>
      </c>
      <c r="H1495" t="s">
        <v>5</v>
      </c>
      <c r="I1495" s="23">
        <v>107</v>
      </c>
      <c r="J1495" s="23">
        <v>296</v>
      </c>
      <c r="K1495" s="23">
        <v>1467</v>
      </c>
      <c r="L1495" s="1">
        <v>63321.824399999998</v>
      </c>
      <c r="M1495" s="1">
        <v>591.79275140186917</v>
      </c>
      <c r="N1495" s="62">
        <v>2.7663551401869158</v>
      </c>
      <c r="O1495" s="62">
        <v>4.9560810810810807</v>
      </c>
      <c r="P1495" s="6">
        <v>10758.0744</v>
      </c>
      <c r="Q1495" s="61">
        <v>0.16989520598841115</v>
      </c>
      <c r="R1495" s="6">
        <v>7364.3543999999902</v>
      </c>
      <c r="S1495" s="61">
        <v>0.11630041411125215</v>
      </c>
    </row>
    <row r="1496" spans="1:19" x14ac:dyDescent="0.25">
      <c r="A1496">
        <v>2024</v>
      </c>
      <c r="B1496">
        <v>968160</v>
      </c>
      <c r="C1496" t="s">
        <v>273</v>
      </c>
      <c r="D1496" t="s">
        <v>433</v>
      </c>
      <c r="E1496" t="s">
        <v>503</v>
      </c>
      <c r="F1496" t="s">
        <v>433</v>
      </c>
      <c r="G1496" t="s">
        <v>15</v>
      </c>
      <c r="H1496" t="s">
        <v>16</v>
      </c>
      <c r="I1496" s="23">
        <v>45</v>
      </c>
      <c r="J1496" s="23">
        <v>68</v>
      </c>
      <c r="K1496" s="23">
        <v>158</v>
      </c>
      <c r="L1496" s="1">
        <v>6465.0456000000004</v>
      </c>
      <c r="M1496" s="1">
        <v>143.66768000000002</v>
      </c>
      <c r="N1496" s="62">
        <v>1.5111111111111111</v>
      </c>
      <c r="O1496" s="62">
        <v>2.3235294117647061</v>
      </c>
      <c r="P1496" s="6">
        <v>1407.5455999999999</v>
      </c>
      <c r="Q1496" s="61">
        <v>0.21771626792547291</v>
      </c>
      <c r="R1496" s="6">
        <v>-107.254400000001</v>
      </c>
      <c r="S1496" s="61">
        <v>-1.6589890719409774E-2</v>
      </c>
    </row>
    <row r="1497" spans="1:19" x14ac:dyDescent="0.25">
      <c r="A1497">
        <v>2024</v>
      </c>
      <c r="B1497">
        <v>969030</v>
      </c>
      <c r="C1497" t="s">
        <v>404</v>
      </c>
      <c r="D1497" t="s">
        <v>434</v>
      </c>
      <c r="E1497" t="s">
        <v>523</v>
      </c>
      <c r="F1497" t="s">
        <v>434</v>
      </c>
      <c r="G1497" t="s">
        <v>15</v>
      </c>
      <c r="H1497" t="s">
        <v>16</v>
      </c>
      <c r="I1497" s="23">
        <v>41</v>
      </c>
      <c r="J1497" s="23">
        <v>59</v>
      </c>
      <c r="K1497" s="23">
        <v>166</v>
      </c>
      <c r="L1497" s="1">
        <v>8654.6720000000005</v>
      </c>
      <c r="M1497" s="1">
        <v>211.08956097560977</v>
      </c>
      <c r="N1497" s="62">
        <v>1.4390243902439024</v>
      </c>
      <c r="O1497" s="62">
        <v>2.8135593220338984</v>
      </c>
      <c r="P1497" s="6">
        <v>2478.172</v>
      </c>
      <c r="Q1497" s="61">
        <v>0.28633921655263189</v>
      </c>
      <c r="R1497" s="6">
        <v>1142.2719999999999</v>
      </c>
      <c r="S1497" s="61">
        <v>0.13198328024447373</v>
      </c>
    </row>
    <row r="1498" spans="1:19" x14ac:dyDescent="0.25">
      <c r="A1498">
        <v>2024</v>
      </c>
      <c r="B1498">
        <v>970339</v>
      </c>
      <c r="C1498" t="s">
        <v>275</v>
      </c>
      <c r="D1498" t="s">
        <v>431</v>
      </c>
      <c r="E1498" t="s">
        <v>515</v>
      </c>
      <c r="F1498" t="s">
        <v>431</v>
      </c>
      <c r="G1498" t="s">
        <v>15</v>
      </c>
      <c r="H1498" t="s">
        <v>16</v>
      </c>
      <c r="I1498" s="23">
        <v>41</v>
      </c>
      <c r="J1498" s="23">
        <v>83</v>
      </c>
      <c r="K1498" s="23">
        <v>219</v>
      </c>
      <c r="L1498" s="1">
        <v>12894.248</v>
      </c>
      <c r="M1498" s="1">
        <v>314.49385365853658</v>
      </c>
      <c r="N1498" s="62">
        <v>2.024390243902439</v>
      </c>
      <c r="O1498" s="62">
        <v>2.6385542168674698</v>
      </c>
      <c r="P1498" s="6">
        <v>3766.248</v>
      </c>
      <c r="Q1498" s="61">
        <v>0.29208744860499042</v>
      </c>
      <c r="R1498" s="6">
        <v>2453.248</v>
      </c>
      <c r="S1498" s="61">
        <v>0.19025909847553732</v>
      </c>
    </row>
    <row r="1499" spans="1:19" x14ac:dyDescent="0.25">
      <c r="A1499">
        <v>2024</v>
      </c>
      <c r="B1499">
        <v>972717</v>
      </c>
      <c r="C1499" t="s">
        <v>405</v>
      </c>
      <c r="D1499" t="s">
        <v>433</v>
      </c>
      <c r="E1499" t="s">
        <v>504</v>
      </c>
      <c r="F1499" t="s">
        <v>433</v>
      </c>
      <c r="G1499" t="s">
        <v>15</v>
      </c>
      <c r="H1499" t="s">
        <v>16</v>
      </c>
      <c r="I1499" s="23">
        <v>28</v>
      </c>
      <c r="J1499" s="23">
        <v>37</v>
      </c>
      <c r="K1499" s="23">
        <v>102</v>
      </c>
      <c r="L1499" s="1">
        <v>5112.7839999999997</v>
      </c>
      <c r="M1499" s="1">
        <v>182.59942857142855</v>
      </c>
      <c r="N1499" s="62">
        <v>1.3214285714285714</v>
      </c>
      <c r="O1499" s="62">
        <v>2.7567567567567566</v>
      </c>
      <c r="P1499" s="6">
        <v>1335.5340000000001</v>
      </c>
      <c r="Q1499" s="61">
        <v>0.26121463374944065</v>
      </c>
      <c r="R1499" s="6">
        <v>398.834</v>
      </c>
      <c r="S1499" s="61">
        <v>7.8007207032411305E-2</v>
      </c>
    </row>
    <row r="1500" spans="1:19" x14ac:dyDescent="0.25">
      <c r="A1500">
        <v>2024</v>
      </c>
      <c r="B1500">
        <v>976942</v>
      </c>
      <c r="C1500" t="s">
        <v>277</v>
      </c>
      <c r="D1500" t="s">
        <v>434</v>
      </c>
      <c r="E1500" t="s">
        <v>522</v>
      </c>
      <c r="F1500" t="s">
        <v>434</v>
      </c>
      <c r="G1500" t="s">
        <v>15</v>
      </c>
      <c r="H1500" t="s">
        <v>5</v>
      </c>
      <c r="I1500" s="23">
        <v>51</v>
      </c>
      <c r="J1500" s="23">
        <v>113</v>
      </c>
      <c r="K1500" s="23">
        <v>375</v>
      </c>
      <c r="L1500" s="1">
        <v>19343.400000000001</v>
      </c>
      <c r="M1500" s="1">
        <v>379.2823529411765</v>
      </c>
      <c r="N1500" s="62">
        <v>2.215686274509804</v>
      </c>
      <c r="O1500" s="62">
        <v>3.3185840707964602</v>
      </c>
      <c r="P1500" s="6">
        <v>5756.9</v>
      </c>
      <c r="Q1500" s="61">
        <v>0.29761572422635107</v>
      </c>
      <c r="R1500" s="6">
        <v>4053.31</v>
      </c>
      <c r="S1500" s="61">
        <v>0.20954485767755407</v>
      </c>
    </row>
    <row r="1501" spans="1:19" x14ac:dyDescent="0.25">
      <c r="A1501">
        <v>2024</v>
      </c>
      <c r="B1501">
        <v>980507</v>
      </c>
      <c r="C1501" t="s">
        <v>278</v>
      </c>
      <c r="D1501" t="s">
        <v>434</v>
      </c>
      <c r="E1501" t="s">
        <v>522</v>
      </c>
      <c r="F1501" t="s">
        <v>434</v>
      </c>
      <c r="G1501" t="s">
        <v>15</v>
      </c>
      <c r="H1501" t="s">
        <v>16</v>
      </c>
      <c r="I1501" s="23">
        <v>10</v>
      </c>
      <c r="J1501" s="23">
        <v>26</v>
      </c>
      <c r="K1501" s="23">
        <v>44</v>
      </c>
      <c r="L1501" s="1">
        <v>2047.6479999999999</v>
      </c>
      <c r="M1501" s="1">
        <v>204.76479999999998</v>
      </c>
      <c r="N1501" s="62">
        <v>2.6</v>
      </c>
      <c r="O1501" s="62">
        <v>1.6923076923076923</v>
      </c>
      <c r="P1501" s="6">
        <v>400.89800000000002</v>
      </c>
      <c r="Q1501" s="61">
        <v>0.19578462704527344</v>
      </c>
      <c r="R1501" s="6">
        <v>62.868000000000002</v>
      </c>
      <c r="S1501" s="61">
        <v>3.0702542624513589E-2</v>
      </c>
    </row>
    <row r="1502" spans="1:19" x14ac:dyDescent="0.25">
      <c r="A1502">
        <v>2024</v>
      </c>
      <c r="B1502">
        <v>981931</v>
      </c>
      <c r="C1502" t="s">
        <v>406</v>
      </c>
      <c r="D1502" t="s">
        <v>435</v>
      </c>
      <c r="E1502" t="s">
        <v>521</v>
      </c>
      <c r="F1502" t="s">
        <v>435</v>
      </c>
      <c r="G1502" t="s">
        <v>15</v>
      </c>
      <c r="H1502" t="s">
        <v>5</v>
      </c>
      <c r="I1502" s="23">
        <v>48</v>
      </c>
      <c r="J1502" s="23">
        <v>122</v>
      </c>
      <c r="K1502" s="23">
        <v>446</v>
      </c>
      <c r="L1502" s="1">
        <v>22433.499599999999</v>
      </c>
      <c r="M1502" s="1">
        <v>467.364575</v>
      </c>
      <c r="N1502" s="62">
        <v>2.5416666666666665</v>
      </c>
      <c r="O1502" s="62">
        <v>3.6557377049180326</v>
      </c>
      <c r="P1502" s="6">
        <v>4541.2496000000001</v>
      </c>
      <c r="Q1502" s="61">
        <v>0.20243161704471649</v>
      </c>
      <c r="R1502" s="6">
        <v>2921.3296</v>
      </c>
      <c r="S1502" s="61">
        <v>0.13022175104592243</v>
      </c>
    </row>
    <row r="1503" spans="1:19" x14ac:dyDescent="0.25">
      <c r="A1503">
        <v>2024</v>
      </c>
      <c r="B1503">
        <v>984729</v>
      </c>
      <c r="C1503" t="s">
        <v>389</v>
      </c>
      <c r="D1503" t="s">
        <v>431</v>
      </c>
      <c r="E1503" t="s">
        <v>515</v>
      </c>
      <c r="F1503" t="s">
        <v>431</v>
      </c>
      <c r="G1503" t="s">
        <v>15</v>
      </c>
      <c r="H1503" t="s">
        <v>16</v>
      </c>
      <c r="I1503" s="23">
        <v>25</v>
      </c>
      <c r="J1503" s="23">
        <v>32</v>
      </c>
      <c r="K1503" s="23">
        <v>86</v>
      </c>
      <c r="L1503" s="1">
        <v>4712.1120000000001</v>
      </c>
      <c r="M1503" s="1">
        <v>188.48447999999999</v>
      </c>
      <c r="N1503" s="62">
        <v>1.28</v>
      </c>
      <c r="O1503" s="62">
        <v>2.6875</v>
      </c>
      <c r="P1503" s="6">
        <v>1798.8620000000001</v>
      </c>
      <c r="Q1503" s="61">
        <v>0.38175281062928895</v>
      </c>
      <c r="R1503" s="6">
        <v>1016.862</v>
      </c>
      <c r="S1503" s="61">
        <v>0.2157975022664996</v>
      </c>
    </row>
    <row r="1504" spans="1:19" x14ac:dyDescent="0.25">
      <c r="A1504">
        <v>2024</v>
      </c>
      <c r="B1504">
        <v>988636</v>
      </c>
      <c r="C1504" t="s">
        <v>279</v>
      </c>
      <c r="D1504" t="s">
        <v>434</v>
      </c>
      <c r="E1504" t="s">
        <v>522</v>
      </c>
      <c r="F1504" t="s">
        <v>434</v>
      </c>
      <c r="G1504" t="s">
        <v>15</v>
      </c>
      <c r="H1504" t="s">
        <v>16</v>
      </c>
      <c r="I1504" s="23">
        <v>26</v>
      </c>
      <c r="J1504" s="23">
        <v>68</v>
      </c>
      <c r="K1504" s="23">
        <v>172</v>
      </c>
      <c r="L1504" s="1">
        <v>10250.624</v>
      </c>
      <c r="M1504" s="1">
        <v>394.25476923076923</v>
      </c>
      <c r="N1504" s="62">
        <v>2.6153846153846154</v>
      </c>
      <c r="O1504" s="62">
        <v>2.5294117647058822</v>
      </c>
      <c r="P1504" s="6">
        <v>2454.1239999999998</v>
      </c>
      <c r="Q1504" s="61">
        <v>0.23941215676235902</v>
      </c>
      <c r="R1504" s="6">
        <v>1573.3240000000001</v>
      </c>
      <c r="S1504" s="61">
        <v>0.15348568048150046</v>
      </c>
    </row>
    <row r="1505" spans="1:19" x14ac:dyDescent="0.25">
      <c r="A1505">
        <v>2024</v>
      </c>
      <c r="B1505">
        <v>998761</v>
      </c>
      <c r="C1505" t="s">
        <v>182</v>
      </c>
      <c r="D1505" t="s">
        <v>432</v>
      </c>
      <c r="E1505" t="s">
        <v>494</v>
      </c>
      <c r="F1505" t="s">
        <v>432</v>
      </c>
      <c r="G1505" t="s">
        <v>15</v>
      </c>
      <c r="H1505" t="s">
        <v>10</v>
      </c>
      <c r="I1505" s="23">
        <v>234</v>
      </c>
      <c r="J1505" s="23">
        <v>1182</v>
      </c>
      <c r="K1505" s="23">
        <v>5919</v>
      </c>
      <c r="L1505" s="1">
        <v>262276.82650000002</v>
      </c>
      <c r="M1505" s="1">
        <v>1120.841138888889</v>
      </c>
      <c r="N1505" s="62">
        <v>5.0512820512820511</v>
      </c>
      <c r="O1505" s="62">
        <v>5.0076142131979697</v>
      </c>
      <c r="P1505" s="6">
        <v>35279.076500000003</v>
      </c>
      <c r="Q1505" s="61">
        <v>0.13451084097206734</v>
      </c>
      <c r="R1505" s="6">
        <v>27336.996500000001</v>
      </c>
      <c r="S1505" s="61">
        <v>0.1042295534256817</v>
      </c>
    </row>
    <row r="1506" spans="1:19" x14ac:dyDescent="0.25">
      <c r="A1506">
        <v>2024</v>
      </c>
      <c r="B1506">
        <v>998890</v>
      </c>
      <c r="C1506" t="s">
        <v>280</v>
      </c>
      <c r="D1506" t="s">
        <v>433</v>
      </c>
      <c r="E1506" t="s">
        <v>519</v>
      </c>
      <c r="F1506" t="s">
        <v>433</v>
      </c>
      <c r="G1506" t="s">
        <v>15</v>
      </c>
      <c r="H1506" t="s">
        <v>16</v>
      </c>
      <c r="I1506" s="23">
        <v>11</v>
      </c>
      <c r="J1506" s="23">
        <v>32</v>
      </c>
      <c r="K1506" s="23">
        <v>66</v>
      </c>
      <c r="L1506" s="1">
        <v>3071.4720000000002</v>
      </c>
      <c r="M1506" s="1">
        <v>279.22472727272731</v>
      </c>
      <c r="N1506" s="62">
        <v>2.9090909090909092</v>
      </c>
      <c r="O1506" s="62">
        <v>2.0625</v>
      </c>
      <c r="P1506" s="6">
        <v>804.97199999999998</v>
      </c>
      <c r="Q1506" s="61">
        <v>0.26208020128459575</v>
      </c>
      <c r="R1506" s="6">
        <v>418.87200000000001</v>
      </c>
      <c r="S1506" s="61">
        <v>0.13637500195346075</v>
      </c>
    </row>
    <row r="1507" spans="1:19" x14ac:dyDescent="0.25">
      <c r="A1507">
        <v>2024</v>
      </c>
      <c r="B1507">
        <v>137653</v>
      </c>
      <c r="C1507" t="s">
        <v>569</v>
      </c>
      <c r="D1507" t="s">
        <v>431</v>
      </c>
      <c r="E1507" t="s">
        <v>515</v>
      </c>
      <c r="F1507" t="s">
        <v>431</v>
      </c>
      <c r="G1507" t="s">
        <v>15</v>
      </c>
      <c r="H1507" t="s">
        <v>16</v>
      </c>
      <c r="I1507" s="23">
        <v>7</v>
      </c>
      <c r="J1507" s="23">
        <v>19</v>
      </c>
      <c r="K1507" s="23">
        <v>71</v>
      </c>
      <c r="L1507" s="1">
        <v>4237.0320000000002</v>
      </c>
      <c r="M1507" s="1">
        <v>605.29028571428569</v>
      </c>
      <c r="N1507" s="62">
        <v>2.7142857142857144</v>
      </c>
      <c r="O1507" s="62">
        <v>3.736842105263158</v>
      </c>
      <c r="P1507" s="6">
        <v>1020.282</v>
      </c>
      <c r="Q1507" s="61">
        <v>0.24080110794537307</v>
      </c>
      <c r="R1507" s="6">
        <v>791.28200000000004</v>
      </c>
      <c r="S1507" s="61">
        <v>0.1867538408961745</v>
      </c>
    </row>
    <row r="1508" spans="1:19" x14ac:dyDescent="0.25">
      <c r="A1508">
        <v>2024</v>
      </c>
      <c r="B1508">
        <v>158844</v>
      </c>
      <c r="C1508" t="s">
        <v>570</v>
      </c>
      <c r="D1508" t="s">
        <v>433</v>
      </c>
      <c r="E1508" t="s">
        <v>571</v>
      </c>
      <c r="F1508" t="s">
        <v>433</v>
      </c>
      <c r="G1508" t="s">
        <v>15</v>
      </c>
      <c r="H1508" t="s">
        <v>16</v>
      </c>
      <c r="I1508" s="23">
        <v>9</v>
      </c>
      <c r="J1508" s="23">
        <v>18</v>
      </c>
      <c r="K1508" s="23">
        <v>73</v>
      </c>
      <c r="L1508" s="1">
        <v>2506.616</v>
      </c>
      <c r="M1508" s="1">
        <v>278.51288888888888</v>
      </c>
      <c r="N1508" s="62">
        <v>2</v>
      </c>
      <c r="O1508" s="62">
        <v>4.0555555555555554</v>
      </c>
      <c r="P1508" s="6">
        <v>462.61599999999999</v>
      </c>
      <c r="Q1508" s="61">
        <v>0.18455798574652041</v>
      </c>
      <c r="R1508" s="6">
        <v>154.816</v>
      </c>
      <c r="S1508" s="61">
        <v>6.1762950527723431E-2</v>
      </c>
    </row>
    <row r="1509" spans="1:19" x14ac:dyDescent="0.25">
      <c r="A1509">
        <v>2024</v>
      </c>
      <c r="B1509">
        <v>203619</v>
      </c>
      <c r="C1509" t="s">
        <v>606</v>
      </c>
      <c r="D1509" t="s">
        <v>431</v>
      </c>
      <c r="E1509" t="s">
        <v>522</v>
      </c>
      <c r="F1509" t="s">
        <v>431</v>
      </c>
      <c r="G1509" t="s">
        <v>15</v>
      </c>
      <c r="H1509" t="s">
        <v>16</v>
      </c>
      <c r="I1509" s="23">
        <v>24</v>
      </c>
      <c r="J1509" s="23">
        <v>52</v>
      </c>
      <c r="K1509" s="23">
        <v>190</v>
      </c>
      <c r="L1509" s="1">
        <v>9388.08</v>
      </c>
      <c r="M1509" s="1">
        <v>391.17</v>
      </c>
      <c r="N1509" s="62">
        <v>2.1666666666666665</v>
      </c>
      <c r="O1509" s="62">
        <v>3.6538461538461537</v>
      </c>
      <c r="P1509" s="6">
        <v>3307.58</v>
      </c>
      <c r="Q1509" s="61">
        <v>0.35231698068188594</v>
      </c>
      <c r="R1509" s="6">
        <v>2535.58</v>
      </c>
      <c r="S1509" s="61">
        <v>0.27008504401325933</v>
      </c>
    </row>
    <row r="1510" spans="1:19" x14ac:dyDescent="0.25">
      <c r="A1510">
        <v>2024</v>
      </c>
      <c r="B1510">
        <v>243584</v>
      </c>
      <c r="C1510" t="s">
        <v>572</v>
      </c>
      <c r="D1510" t="s">
        <v>433</v>
      </c>
      <c r="E1510" t="s">
        <v>571</v>
      </c>
      <c r="F1510" t="s">
        <v>433</v>
      </c>
      <c r="G1510" t="s">
        <v>15</v>
      </c>
      <c r="H1510" t="s">
        <v>16</v>
      </c>
      <c r="I1510" s="23">
        <v>19</v>
      </c>
      <c r="J1510" s="23">
        <v>84</v>
      </c>
      <c r="K1510" s="23">
        <v>316</v>
      </c>
      <c r="L1510" s="1">
        <v>10550.4</v>
      </c>
      <c r="M1510" s="1">
        <v>555.28421052631575</v>
      </c>
      <c r="N1510" s="62">
        <v>4.4210526315789478</v>
      </c>
      <c r="O1510" s="62">
        <v>3.7619047619047619</v>
      </c>
      <c r="P1510" s="6">
        <v>1758.4</v>
      </c>
      <c r="Q1510" s="61">
        <v>0.16666666666666669</v>
      </c>
      <c r="R1510" s="6">
        <v>1062.4000000000001</v>
      </c>
      <c r="S1510" s="61">
        <v>0.10069760388231727</v>
      </c>
    </row>
    <row r="1511" spans="1:19" x14ac:dyDescent="0.25">
      <c r="A1511">
        <v>2024</v>
      </c>
      <c r="B1511">
        <v>251556</v>
      </c>
      <c r="C1511" t="s">
        <v>573</v>
      </c>
      <c r="D1511" t="s">
        <v>435</v>
      </c>
      <c r="E1511" t="s">
        <v>574</v>
      </c>
      <c r="F1511" t="s">
        <v>435</v>
      </c>
      <c r="G1511" t="s">
        <v>15</v>
      </c>
      <c r="H1511" t="s">
        <v>5</v>
      </c>
      <c r="I1511" s="23">
        <v>67</v>
      </c>
      <c r="J1511" s="23">
        <v>232</v>
      </c>
      <c r="K1511" s="23">
        <v>891</v>
      </c>
      <c r="L1511" s="1">
        <v>44353.504800000002</v>
      </c>
      <c r="M1511" s="1">
        <v>661.99260895522389</v>
      </c>
      <c r="N1511" s="62">
        <v>3.4626865671641789</v>
      </c>
      <c r="O1511" s="62">
        <v>3.8405172413793105</v>
      </c>
      <c r="P1511" s="6">
        <v>9908.7548000000006</v>
      </c>
      <c r="Q1511" s="61">
        <v>0.22340409951098161</v>
      </c>
      <c r="R1511" s="6">
        <v>7579.9748</v>
      </c>
      <c r="S1511" s="61">
        <v>0.17089911686077172</v>
      </c>
    </row>
    <row r="1512" spans="1:19" x14ac:dyDescent="0.25">
      <c r="A1512">
        <v>2024</v>
      </c>
      <c r="B1512">
        <v>251768</v>
      </c>
      <c r="C1512" t="s">
        <v>575</v>
      </c>
      <c r="D1512" t="s">
        <v>435</v>
      </c>
      <c r="E1512" t="s">
        <v>574</v>
      </c>
      <c r="F1512" t="s">
        <v>435</v>
      </c>
      <c r="G1512" t="s">
        <v>15</v>
      </c>
      <c r="H1512" t="s">
        <v>5</v>
      </c>
      <c r="I1512" s="23">
        <v>104</v>
      </c>
      <c r="J1512" s="23">
        <v>222</v>
      </c>
      <c r="K1512" s="23">
        <v>600</v>
      </c>
      <c r="L1512" s="1">
        <v>28567.8</v>
      </c>
      <c r="M1512" s="1">
        <v>274.69038461538463</v>
      </c>
      <c r="N1512" s="62">
        <v>2.1346153846153846</v>
      </c>
      <c r="O1512" s="62">
        <v>2.7027027027027026</v>
      </c>
      <c r="P1512" s="6">
        <v>4761.3</v>
      </c>
      <c r="Q1512" s="61">
        <v>0.16666666666666669</v>
      </c>
      <c r="R1512" s="6">
        <v>1293.67</v>
      </c>
      <c r="S1512" s="61">
        <v>4.5284201093538881E-2</v>
      </c>
    </row>
    <row r="1513" spans="1:19" x14ac:dyDescent="0.25">
      <c r="A1513">
        <v>2024</v>
      </c>
      <c r="B1513">
        <v>260421</v>
      </c>
      <c r="C1513" t="s">
        <v>576</v>
      </c>
      <c r="D1513" t="s">
        <v>432</v>
      </c>
      <c r="E1513" t="s">
        <v>500</v>
      </c>
      <c r="F1513" t="s">
        <v>433</v>
      </c>
      <c r="G1513" t="s">
        <v>4</v>
      </c>
      <c r="H1513" t="s">
        <v>16</v>
      </c>
      <c r="I1513" s="23">
        <v>14</v>
      </c>
      <c r="J1513" s="23">
        <v>30</v>
      </c>
      <c r="K1513" s="23">
        <v>88</v>
      </c>
      <c r="L1513" s="1">
        <v>4046.1943999999999</v>
      </c>
      <c r="M1513" s="1">
        <v>289.01388571428572</v>
      </c>
      <c r="N1513" s="62">
        <v>2.1428571428571428</v>
      </c>
      <c r="O1513" s="62">
        <v>2.9333333333333331</v>
      </c>
      <c r="P1513" s="6">
        <v>603.69439999999997</v>
      </c>
      <c r="Q1513" s="61">
        <v>0.14920054261357288</v>
      </c>
      <c r="R1513" s="6">
        <v>167.6944</v>
      </c>
      <c r="S1513" s="61">
        <v>4.1444968635219306E-2</v>
      </c>
    </row>
    <row r="1514" spans="1:19" x14ac:dyDescent="0.25">
      <c r="A1514">
        <v>2024</v>
      </c>
      <c r="B1514">
        <v>260421</v>
      </c>
      <c r="C1514" t="s">
        <v>576</v>
      </c>
      <c r="D1514" t="s">
        <v>433</v>
      </c>
      <c r="E1514" t="s">
        <v>571</v>
      </c>
      <c r="F1514" t="s">
        <v>433</v>
      </c>
      <c r="G1514" t="s">
        <v>4</v>
      </c>
      <c r="H1514" t="s">
        <v>7</v>
      </c>
      <c r="I1514" s="23">
        <v>105</v>
      </c>
      <c r="J1514" s="23">
        <v>358</v>
      </c>
      <c r="K1514" s="23">
        <v>2425</v>
      </c>
      <c r="L1514" s="1">
        <v>99339.964999999997</v>
      </c>
      <c r="M1514" s="1">
        <v>946.09490476190467</v>
      </c>
      <c r="N1514" s="62">
        <v>3.4095238095238094</v>
      </c>
      <c r="O1514" s="62">
        <v>6.7737430167597763</v>
      </c>
      <c r="P1514" s="6">
        <v>9351.2149999999892</v>
      </c>
      <c r="Q1514" s="61">
        <v>9.4133463807844001E-2</v>
      </c>
      <c r="R1514" s="6">
        <v>5602.91499999999</v>
      </c>
      <c r="S1514" s="61">
        <v>5.6401419106600147E-2</v>
      </c>
    </row>
    <row r="1515" spans="1:19" x14ac:dyDescent="0.25">
      <c r="A1515">
        <v>2024</v>
      </c>
      <c r="B1515">
        <v>310424</v>
      </c>
      <c r="C1515" t="s">
        <v>577</v>
      </c>
      <c r="D1515" t="s">
        <v>435</v>
      </c>
      <c r="E1515" t="s">
        <v>578</v>
      </c>
      <c r="F1515" t="s">
        <v>435</v>
      </c>
      <c r="G1515" t="s">
        <v>15</v>
      </c>
      <c r="H1515" t="s">
        <v>5</v>
      </c>
      <c r="I1515" s="23">
        <v>105</v>
      </c>
      <c r="J1515" s="23">
        <v>309</v>
      </c>
      <c r="K1515" s="23">
        <v>1214</v>
      </c>
      <c r="L1515" s="1">
        <v>54845.601999999999</v>
      </c>
      <c r="M1515" s="1">
        <v>522.33906666666667</v>
      </c>
      <c r="N1515" s="62">
        <v>2.9428571428571431</v>
      </c>
      <c r="O1515" s="62">
        <v>3.9288025889967639</v>
      </c>
      <c r="P1515" s="6">
        <v>12363.102000000001</v>
      </c>
      <c r="Q1515" s="61">
        <v>0.22541647003892856</v>
      </c>
      <c r="R1515" s="6">
        <v>8768.2019999999993</v>
      </c>
      <c r="S1515" s="61">
        <v>0.15987064924549466</v>
      </c>
    </row>
    <row r="1516" spans="1:19" x14ac:dyDescent="0.25">
      <c r="A1516">
        <v>2024</v>
      </c>
      <c r="B1516">
        <v>387642</v>
      </c>
      <c r="C1516" t="s">
        <v>579</v>
      </c>
      <c r="D1516" t="s">
        <v>431</v>
      </c>
      <c r="E1516" t="s">
        <v>528</v>
      </c>
      <c r="F1516" t="s">
        <v>431</v>
      </c>
      <c r="G1516" t="s">
        <v>15</v>
      </c>
      <c r="H1516" t="s">
        <v>7</v>
      </c>
      <c r="I1516" s="23">
        <v>172</v>
      </c>
      <c r="J1516" s="23">
        <v>521</v>
      </c>
      <c r="K1516" s="23">
        <v>2704</v>
      </c>
      <c r="L1516" s="1">
        <v>116623.53</v>
      </c>
      <c r="M1516" s="1">
        <v>678.04377906976742</v>
      </c>
      <c r="N1516" s="62">
        <v>3.0290697674418605</v>
      </c>
      <c r="O1516" s="62">
        <v>5.1900191938579656</v>
      </c>
      <c r="P1516" s="6">
        <v>8638.7800000000207</v>
      </c>
      <c r="Q1516" s="61">
        <v>7.407407407407425E-2</v>
      </c>
      <c r="R1516" s="6">
        <v>2964.98000000002</v>
      </c>
      <c r="S1516" s="61">
        <v>2.5423514448585292E-2</v>
      </c>
    </row>
    <row r="1517" spans="1:19" x14ac:dyDescent="0.25">
      <c r="A1517">
        <v>2024</v>
      </c>
      <c r="B1517">
        <v>406292</v>
      </c>
      <c r="C1517" t="s">
        <v>604</v>
      </c>
      <c r="D1517" t="s">
        <v>431</v>
      </c>
      <c r="E1517" t="s">
        <v>522</v>
      </c>
      <c r="F1517" t="s">
        <v>431</v>
      </c>
      <c r="G1517" t="s">
        <v>15</v>
      </c>
      <c r="H1517" t="s">
        <v>16</v>
      </c>
      <c r="I1517" s="23">
        <v>19</v>
      </c>
      <c r="J1517" s="23">
        <v>55</v>
      </c>
      <c r="K1517" s="23">
        <v>118</v>
      </c>
      <c r="L1517" s="1">
        <v>5313.4560000000001</v>
      </c>
      <c r="M1517" s="1">
        <v>279.65557894736844</v>
      </c>
      <c r="N1517" s="62">
        <v>2.8947368421052633</v>
      </c>
      <c r="O1517" s="62">
        <v>2.1454545454545455</v>
      </c>
      <c r="P1517" s="6">
        <v>1985.2059999999999</v>
      </c>
      <c r="Q1517" s="61">
        <v>0.37361860152789445</v>
      </c>
      <c r="R1517" s="6">
        <v>1361.1659999999999</v>
      </c>
      <c r="S1517" s="61">
        <v>0.25617338319918331</v>
      </c>
    </row>
    <row r="1518" spans="1:19" x14ac:dyDescent="0.25">
      <c r="A1518">
        <v>2024</v>
      </c>
      <c r="B1518">
        <v>420491</v>
      </c>
      <c r="C1518" t="s">
        <v>580</v>
      </c>
      <c r="D1518" t="s">
        <v>433</v>
      </c>
      <c r="E1518" t="s">
        <v>571</v>
      </c>
      <c r="F1518" t="s">
        <v>433</v>
      </c>
      <c r="G1518" t="s">
        <v>15</v>
      </c>
      <c r="H1518" t="s">
        <v>5</v>
      </c>
      <c r="I1518" s="23">
        <v>108</v>
      </c>
      <c r="J1518" s="23">
        <v>240</v>
      </c>
      <c r="K1518" s="23">
        <v>1008</v>
      </c>
      <c r="L1518" s="1">
        <v>44589</v>
      </c>
      <c r="M1518" s="1">
        <v>412.86111111111109</v>
      </c>
      <c r="N1518" s="62">
        <v>2.2222222222222223</v>
      </c>
      <c r="O1518" s="62">
        <v>4.2</v>
      </c>
      <c r="P1518" s="6">
        <v>7431.5</v>
      </c>
      <c r="Q1518" s="61">
        <v>0.16666666666666666</v>
      </c>
      <c r="R1518" s="6">
        <v>3713.7</v>
      </c>
      <c r="S1518" s="61">
        <v>8.3287357868532599E-2</v>
      </c>
    </row>
    <row r="1519" spans="1:19" x14ac:dyDescent="0.25">
      <c r="A1519">
        <v>2024</v>
      </c>
      <c r="B1519">
        <v>438992</v>
      </c>
      <c r="C1519" t="s">
        <v>581</v>
      </c>
      <c r="D1519" t="s">
        <v>431</v>
      </c>
      <c r="E1519" t="s">
        <v>524</v>
      </c>
      <c r="F1519" t="s">
        <v>431</v>
      </c>
      <c r="G1519" t="s">
        <v>15</v>
      </c>
      <c r="H1519" t="s">
        <v>5</v>
      </c>
      <c r="I1519" s="23">
        <v>28</v>
      </c>
      <c r="J1519" s="23">
        <v>93</v>
      </c>
      <c r="K1519" s="23">
        <v>365</v>
      </c>
      <c r="L1519" s="1">
        <v>22241.88</v>
      </c>
      <c r="M1519" s="1">
        <v>794.35285714285715</v>
      </c>
      <c r="N1519" s="62">
        <v>3.3214285714285716</v>
      </c>
      <c r="O1519" s="62">
        <v>3.924731182795699</v>
      </c>
      <c r="P1519" s="6">
        <v>6643.13</v>
      </c>
      <c r="Q1519" s="61">
        <v>0.2986766406436866</v>
      </c>
      <c r="R1519" s="6">
        <v>5711.09</v>
      </c>
      <c r="S1519" s="61">
        <v>0.25677190956879542</v>
      </c>
    </row>
    <row r="1520" spans="1:19" x14ac:dyDescent="0.25">
      <c r="A1520">
        <v>2024</v>
      </c>
      <c r="B1520">
        <v>453231</v>
      </c>
      <c r="C1520" t="s">
        <v>582</v>
      </c>
      <c r="D1520" t="s">
        <v>431</v>
      </c>
      <c r="E1520" t="s">
        <v>515</v>
      </c>
      <c r="F1520" t="s">
        <v>431</v>
      </c>
      <c r="G1520" t="s">
        <v>15</v>
      </c>
      <c r="H1520" t="s">
        <v>16</v>
      </c>
      <c r="I1520" s="23">
        <v>37</v>
      </c>
      <c r="J1520" s="23">
        <v>77</v>
      </c>
      <c r="K1520" s="23">
        <v>176</v>
      </c>
      <c r="L1520" s="1">
        <v>9001.7919999999995</v>
      </c>
      <c r="M1520" s="1">
        <v>243.29167567567566</v>
      </c>
      <c r="N1520" s="62">
        <v>2.0810810810810811</v>
      </c>
      <c r="O1520" s="62">
        <v>2.2857142857142856</v>
      </c>
      <c r="P1520" s="6">
        <v>3076.5419999999999</v>
      </c>
      <c r="Q1520" s="61">
        <v>0.34176994980554987</v>
      </c>
      <c r="R1520" s="6">
        <v>1890.502</v>
      </c>
      <c r="S1520" s="61">
        <v>0.21001396166452191</v>
      </c>
    </row>
    <row r="1521" spans="1:19" x14ac:dyDescent="0.25">
      <c r="A1521">
        <v>2024</v>
      </c>
      <c r="B1521">
        <v>491604</v>
      </c>
      <c r="C1521" t="s">
        <v>583</v>
      </c>
      <c r="D1521" t="s">
        <v>435</v>
      </c>
      <c r="E1521" t="s">
        <v>578</v>
      </c>
      <c r="F1521" t="s">
        <v>435</v>
      </c>
      <c r="G1521" t="s">
        <v>15</v>
      </c>
      <c r="H1521" t="s">
        <v>16</v>
      </c>
      <c r="I1521" s="23">
        <v>10</v>
      </c>
      <c r="J1521" s="23">
        <v>10</v>
      </c>
      <c r="K1521" s="23">
        <v>19</v>
      </c>
      <c r="L1521" s="1">
        <v>1117.4480000000001</v>
      </c>
      <c r="M1521" s="1">
        <v>111.74480000000001</v>
      </c>
      <c r="N1521" s="62">
        <v>1</v>
      </c>
      <c r="O1521" s="62">
        <v>1.9</v>
      </c>
      <c r="P1521" s="6">
        <v>248.94800000000001</v>
      </c>
      <c r="Q1521" s="61">
        <v>0.22278262612667435</v>
      </c>
      <c r="R1521" s="6">
        <v>-72.052000000000007</v>
      </c>
      <c r="S1521" s="61">
        <v>-6.447906300785361E-2</v>
      </c>
    </row>
    <row r="1522" spans="1:19" x14ac:dyDescent="0.25">
      <c r="A1522">
        <v>2024</v>
      </c>
      <c r="B1522">
        <v>512144</v>
      </c>
      <c r="C1522" t="s">
        <v>584</v>
      </c>
      <c r="D1522" t="s">
        <v>431</v>
      </c>
      <c r="E1522" t="s">
        <v>524</v>
      </c>
      <c r="F1522" t="s">
        <v>431</v>
      </c>
      <c r="G1522" t="s">
        <v>15</v>
      </c>
      <c r="H1522" t="s">
        <v>16</v>
      </c>
      <c r="I1522" s="23">
        <v>30</v>
      </c>
      <c r="J1522" s="23">
        <v>59</v>
      </c>
      <c r="K1522" s="23">
        <v>148</v>
      </c>
      <c r="L1522" s="1">
        <v>7510.8159999999998</v>
      </c>
      <c r="M1522" s="1">
        <v>250.36053333333334</v>
      </c>
      <c r="N1522" s="62">
        <v>1.9666666666666666</v>
      </c>
      <c r="O1522" s="62">
        <v>2.5084745762711864</v>
      </c>
      <c r="P1522" s="6">
        <v>2045.816</v>
      </c>
      <c r="Q1522" s="61">
        <v>0.27238265456110228</v>
      </c>
      <c r="R1522" s="6">
        <v>1086.816</v>
      </c>
      <c r="S1522" s="61">
        <v>0.14470012312909811</v>
      </c>
    </row>
    <row r="1523" spans="1:19" x14ac:dyDescent="0.25">
      <c r="A1523">
        <v>2024</v>
      </c>
      <c r="B1523">
        <v>519127</v>
      </c>
      <c r="C1523" t="s">
        <v>601</v>
      </c>
      <c r="D1523" t="s">
        <v>431</v>
      </c>
      <c r="E1523" t="s">
        <v>600</v>
      </c>
      <c r="F1523" t="s">
        <v>431</v>
      </c>
      <c r="G1523" t="s">
        <v>15</v>
      </c>
      <c r="H1523" t="s">
        <v>7</v>
      </c>
      <c r="I1523" s="23">
        <v>165</v>
      </c>
      <c r="J1523" s="23">
        <v>516</v>
      </c>
      <c r="K1523" s="23">
        <v>2689</v>
      </c>
      <c r="L1523" s="1">
        <v>104518.08</v>
      </c>
      <c r="M1523" s="1">
        <v>633.4429090909091</v>
      </c>
      <c r="N1523" s="62">
        <v>3.1272727272727274</v>
      </c>
      <c r="O1523" s="62">
        <v>5.2112403100775193</v>
      </c>
      <c r="P1523" s="6">
        <v>7742.0800000000099</v>
      </c>
      <c r="Q1523" s="61">
        <v>7.4074074074074167E-2</v>
      </c>
      <c r="R1523" s="6">
        <v>2279.9200000000101</v>
      </c>
      <c r="S1523" s="61">
        <v>2.1813642194728512E-2</v>
      </c>
    </row>
    <row r="1524" spans="1:19" x14ac:dyDescent="0.25">
      <c r="A1524">
        <v>2024</v>
      </c>
      <c r="B1524">
        <v>523111</v>
      </c>
      <c r="C1524" t="s">
        <v>585</v>
      </c>
      <c r="D1524" t="s">
        <v>433</v>
      </c>
      <c r="E1524" t="s">
        <v>571</v>
      </c>
      <c r="F1524" t="s">
        <v>433</v>
      </c>
      <c r="G1524" t="s">
        <v>15</v>
      </c>
      <c r="H1524" t="s">
        <v>5</v>
      </c>
      <c r="I1524" s="23">
        <v>67</v>
      </c>
      <c r="J1524" s="23">
        <v>234</v>
      </c>
      <c r="K1524" s="23">
        <v>835</v>
      </c>
      <c r="L1524" s="1">
        <v>38827.5</v>
      </c>
      <c r="M1524" s="1">
        <v>579.51492537313436</v>
      </c>
      <c r="N1524" s="62">
        <v>3.4925373134328357</v>
      </c>
      <c r="O1524" s="62">
        <v>3.5683760683760686</v>
      </c>
      <c r="P1524" s="6">
        <v>6471.25</v>
      </c>
      <c r="Q1524" s="61">
        <v>0.16666666666666666</v>
      </c>
      <c r="R1524" s="6">
        <v>4075.9</v>
      </c>
      <c r="S1524" s="61">
        <v>0.10497456699504218</v>
      </c>
    </row>
    <row r="1525" spans="1:19" x14ac:dyDescent="0.25">
      <c r="A1525">
        <v>2024</v>
      </c>
      <c r="B1525">
        <v>527295</v>
      </c>
      <c r="C1525" t="s">
        <v>608</v>
      </c>
      <c r="D1525" t="s">
        <v>431</v>
      </c>
      <c r="E1525" t="s">
        <v>600</v>
      </c>
      <c r="F1525" t="s">
        <v>431</v>
      </c>
      <c r="G1525" t="s">
        <v>15</v>
      </c>
      <c r="H1525" t="s">
        <v>16</v>
      </c>
      <c r="I1525" s="23">
        <v>15</v>
      </c>
      <c r="J1525" s="23">
        <v>38</v>
      </c>
      <c r="K1525" s="23">
        <v>84</v>
      </c>
      <c r="L1525" s="1">
        <v>4528.1279999999997</v>
      </c>
      <c r="M1525" s="1">
        <v>301.87520000000001</v>
      </c>
      <c r="N1525" s="62">
        <v>2.5333333333333332</v>
      </c>
      <c r="O1525" s="62">
        <v>2.2105263157894739</v>
      </c>
      <c r="P1525" s="6">
        <v>1748.8779999999999</v>
      </c>
      <c r="Q1525" s="61">
        <v>0.38622538938828588</v>
      </c>
      <c r="R1525" s="6">
        <v>1261.838</v>
      </c>
      <c r="S1525" s="61">
        <v>0.27866659246381731</v>
      </c>
    </row>
    <row r="1526" spans="1:19" x14ac:dyDescent="0.25">
      <c r="A1526">
        <v>2024</v>
      </c>
      <c r="B1526">
        <v>554565</v>
      </c>
      <c r="C1526" t="s">
        <v>587</v>
      </c>
      <c r="D1526" t="s">
        <v>433</v>
      </c>
      <c r="E1526" t="s">
        <v>519</v>
      </c>
      <c r="F1526" t="s">
        <v>433</v>
      </c>
      <c r="G1526" t="s">
        <v>15</v>
      </c>
      <c r="H1526" t="s">
        <v>5</v>
      </c>
      <c r="I1526" s="23">
        <v>53</v>
      </c>
      <c r="J1526" s="23">
        <v>163</v>
      </c>
      <c r="K1526" s="23">
        <v>582</v>
      </c>
      <c r="L1526" s="1">
        <v>28731</v>
      </c>
      <c r="M1526" s="1">
        <v>542.09433962264154</v>
      </c>
      <c r="N1526" s="62">
        <v>3.0754716981132075</v>
      </c>
      <c r="O1526" s="62">
        <v>3.5705521472392636</v>
      </c>
      <c r="P1526" s="6">
        <v>4788.5</v>
      </c>
      <c r="Q1526" s="61">
        <v>0.16666666666666666</v>
      </c>
      <c r="R1526" s="6">
        <v>2914.85</v>
      </c>
      <c r="S1526" s="61">
        <v>0.10145313424524033</v>
      </c>
    </row>
    <row r="1527" spans="1:19" x14ac:dyDescent="0.25">
      <c r="A1527">
        <v>2024</v>
      </c>
      <c r="B1527">
        <v>577120</v>
      </c>
      <c r="C1527" t="s">
        <v>588</v>
      </c>
      <c r="D1527" t="s">
        <v>433</v>
      </c>
      <c r="E1527" t="s">
        <v>571</v>
      </c>
      <c r="F1527" t="s">
        <v>433</v>
      </c>
      <c r="G1527" t="s">
        <v>15</v>
      </c>
      <c r="H1527" t="s">
        <v>16</v>
      </c>
      <c r="I1527" s="23">
        <v>2</v>
      </c>
      <c r="J1527" s="23">
        <v>3</v>
      </c>
      <c r="K1527" s="23">
        <v>3</v>
      </c>
      <c r="L1527" s="1">
        <v>144.77600000000001</v>
      </c>
      <c r="M1527" s="1">
        <v>72.388000000000005</v>
      </c>
      <c r="N1527" s="62">
        <v>1.5</v>
      </c>
      <c r="O1527" s="62">
        <v>1</v>
      </c>
      <c r="P1527" s="6">
        <v>58.776000000000003</v>
      </c>
      <c r="Q1527" s="61">
        <v>0.4059788915289827</v>
      </c>
      <c r="R1527" s="6">
        <v>-8.5239999999999903</v>
      </c>
      <c r="S1527" s="61">
        <v>-5.8877161960545876E-2</v>
      </c>
    </row>
    <row r="1528" spans="1:19" x14ac:dyDescent="0.25">
      <c r="A1528">
        <v>2024</v>
      </c>
      <c r="B1528">
        <v>620024</v>
      </c>
      <c r="C1528" t="s">
        <v>605</v>
      </c>
      <c r="D1528" t="s">
        <v>431</v>
      </c>
      <c r="E1528" t="s">
        <v>522</v>
      </c>
      <c r="F1528" t="s">
        <v>431</v>
      </c>
      <c r="G1528" t="s">
        <v>4</v>
      </c>
      <c r="H1528" t="s">
        <v>5</v>
      </c>
      <c r="I1528" s="23">
        <v>110</v>
      </c>
      <c r="J1528" s="23">
        <v>318</v>
      </c>
      <c r="K1528" s="23">
        <v>1295</v>
      </c>
      <c r="L1528" s="1">
        <v>58870.23</v>
      </c>
      <c r="M1528" s="1">
        <v>535.18390909090908</v>
      </c>
      <c r="N1528" s="62">
        <v>2.8909090909090911</v>
      </c>
      <c r="O1528" s="62">
        <v>4.0723270440251573</v>
      </c>
      <c r="P1528" s="6">
        <v>3475.97999999999</v>
      </c>
      <c r="Q1528" s="61">
        <v>5.9044783755728317E-2</v>
      </c>
      <c r="R1528" s="6">
        <v>-138.180000000006</v>
      </c>
      <c r="S1528" s="61">
        <v>-2.3471965371972556E-3</v>
      </c>
    </row>
    <row r="1529" spans="1:19" x14ac:dyDescent="0.25">
      <c r="A1529">
        <v>2024</v>
      </c>
      <c r="B1529">
        <v>620024</v>
      </c>
      <c r="C1529" t="s">
        <v>605</v>
      </c>
      <c r="D1529" t="s">
        <v>433</v>
      </c>
      <c r="E1529" t="s">
        <v>530</v>
      </c>
      <c r="F1529" t="s">
        <v>434</v>
      </c>
      <c r="G1529" t="s">
        <v>4</v>
      </c>
      <c r="H1529" t="s">
        <v>5</v>
      </c>
      <c r="I1529" s="23">
        <v>91</v>
      </c>
      <c r="J1529" s="23">
        <v>297</v>
      </c>
      <c r="K1529" s="23">
        <v>1024</v>
      </c>
      <c r="L1529" s="1">
        <v>40777.055999999997</v>
      </c>
      <c r="M1529" s="1">
        <v>448.09951648351642</v>
      </c>
      <c r="N1529" s="62">
        <v>3.2637362637362637</v>
      </c>
      <c r="O1529" s="62">
        <v>3.4478114478114477</v>
      </c>
      <c r="P1529" s="6">
        <v>2899.80599999999</v>
      </c>
      <c r="Q1529" s="61">
        <v>7.1113667450636714E-2</v>
      </c>
      <c r="R1529" s="6">
        <v>-332.29400000000402</v>
      </c>
      <c r="S1529" s="61">
        <v>-8.1490434228504386E-3</v>
      </c>
    </row>
    <row r="1530" spans="1:19" x14ac:dyDescent="0.25">
      <c r="A1530">
        <v>2024</v>
      </c>
      <c r="B1530">
        <v>622601</v>
      </c>
      <c r="C1530" t="s">
        <v>589</v>
      </c>
      <c r="D1530" t="s">
        <v>431</v>
      </c>
      <c r="E1530" t="s">
        <v>516</v>
      </c>
      <c r="F1530" t="s">
        <v>431</v>
      </c>
      <c r="G1530" t="s">
        <v>15</v>
      </c>
      <c r="H1530" t="s">
        <v>16</v>
      </c>
      <c r="I1530" s="23">
        <v>15</v>
      </c>
      <c r="J1530" s="23">
        <v>32</v>
      </c>
      <c r="K1530" s="23">
        <v>112</v>
      </c>
      <c r="L1530" s="1">
        <v>4933.4912000000004</v>
      </c>
      <c r="M1530" s="1">
        <v>328.89941333333337</v>
      </c>
      <c r="N1530" s="62">
        <v>2.1333333333333333</v>
      </c>
      <c r="O1530" s="62">
        <v>3.5</v>
      </c>
      <c r="P1530" s="6">
        <v>1148.7411999999999</v>
      </c>
      <c r="Q1530" s="61">
        <v>0.23284549489010944</v>
      </c>
      <c r="R1530" s="6">
        <v>666.74120000000005</v>
      </c>
      <c r="S1530" s="61">
        <v>0.13514591857384889</v>
      </c>
    </row>
    <row r="1531" spans="1:19" x14ac:dyDescent="0.25">
      <c r="A1531">
        <v>2024</v>
      </c>
      <c r="B1531">
        <v>629568</v>
      </c>
      <c r="C1531" t="s">
        <v>590</v>
      </c>
      <c r="D1531" t="s">
        <v>435</v>
      </c>
      <c r="E1531" t="s">
        <v>574</v>
      </c>
      <c r="F1531" t="s">
        <v>435</v>
      </c>
      <c r="G1531" t="s">
        <v>15</v>
      </c>
      <c r="H1531" t="s">
        <v>16</v>
      </c>
      <c r="I1531" s="23">
        <v>13</v>
      </c>
      <c r="J1531" s="23">
        <v>47</v>
      </c>
      <c r="K1531" s="23">
        <v>146</v>
      </c>
      <c r="L1531" s="1">
        <v>7849.232</v>
      </c>
      <c r="M1531" s="1">
        <v>603.78707692307694</v>
      </c>
      <c r="N1531" s="62">
        <v>3.6153846153846154</v>
      </c>
      <c r="O1531" s="62">
        <v>3.1063829787234041</v>
      </c>
      <c r="P1531" s="6">
        <v>2022.232</v>
      </c>
      <c r="Q1531" s="61">
        <v>0.25763437747794943</v>
      </c>
      <c r="R1531" s="6">
        <v>1567.5319999999999</v>
      </c>
      <c r="S1531" s="61">
        <v>0.19970514312737858</v>
      </c>
    </row>
    <row r="1532" spans="1:19" x14ac:dyDescent="0.25">
      <c r="A1532">
        <v>2024</v>
      </c>
      <c r="B1532">
        <v>673908</v>
      </c>
      <c r="C1532" t="s">
        <v>591</v>
      </c>
      <c r="D1532" t="s">
        <v>433</v>
      </c>
      <c r="E1532" t="s">
        <v>571</v>
      </c>
      <c r="F1532" t="s">
        <v>433</v>
      </c>
      <c r="G1532" t="s">
        <v>15</v>
      </c>
      <c r="H1532" t="s">
        <v>16</v>
      </c>
      <c r="I1532" s="23">
        <v>27</v>
      </c>
      <c r="J1532" s="23">
        <v>71</v>
      </c>
      <c r="K1532" s="23">
        <v>170</v>
      </c>
      <c r="L1532" s="1">
        <v>7846.64</v>
      </c>
      <c r="M1532" s="1">
        <v>290.6162962962963</v>
      </c>
      <c r="N1532" s="62">
        <v>2.6296296296296298</v>
      </c>
      <c r="O1532" s="62">
        <v>2.3943661971830985</v>
      </c>
      <c r="P1532" s="6">
        <v>2825.14</v>
      </c>
      <c r="Q1532" s="61">
        <v>0.36004455410213798</v>
      </c>
      <c r="R1532" s="6">
        <v>1883.59</v>
      </c>
      <c r="S1532" s="61">
        <v>0.24005051843846537</v>
      </c>
    </row>
    <row r="1533" spans="1:19" x14ac:dyDescent="0.25">
      <c r="A1533">
        <v>2024</v>
      </c>
      <c r="B1533">
        <v>680544</v>
      </c>
      <c r="C1533" t="s">
        <v>592</v>
      </c>
      <c r="D1533" t="s">
        <v>431</v>
      </c>
      <c r="E1533" t="s">
        <v>495</v>
      </c>
      <c r="F1533" t="s">
        <v>431</v>
      </c>
      <c r="G1533" t="s">
        <v>15</v>
      </c>
      <c r="H1533" t="s">
        <v>5</v>
      </c>
      <c r="I1533" s="23">
        <v>40</v>
      </c>
      <c r="J1533" s="23">
        <v>106</v>
      </c>
      <c r="K1533" s="23">
        <v>406</v>
      </c>
      <c r="L1533" s="1">
        <v>16976.400000000001</v>
      </c>
      <c r="M1533" s="1">
        <v>424.41</v>
      </c>
      <c r="N1533" s="62">
        <v>2.65</v>
      </c>
      <c r="O1533" s="62">
        <v>3.8301886792452828</v>
      </c>
      <c r="P1533" s="6">
        <v>2829.4</v>
      </c>
      <c r="Q1533" s="61">
        <v>0.16666666666666666</v>
      </c>
      <c r="R1533" s="6">
        <v>1523.4</v>
      </c>
      <c r="S1533" s="61">
        <v>8.9736339860040995E-2</v>
      </c>
    </row>
    <row r="1534" spans="1:19" x14ac:dyDescent="0.25">
      <c r="A1534">
        <v>2024</v>
      </c>
      <c r="B1534">
        <v>762091</v>
      </c>
      <c r="C1534" t="s">
        <v>593</v>
      </c>
      <c r="D1534" t="s">
        <v>435</v>
      </c>
      <c r="E1534" t="s">
        <v>574</v>
      </c>
      <c r="F1534" t="s">
        <v>435</v>
      </c>
      <c r="G1534" t="s">
        <v>15</v>
      </c>
      <c r="H1534" t="s">
        <v>5</v>
      </c>
      <c r="I1534" s="23">
        <v>69</v>
      </c>
      <c r="J1534" s="23">
        <v>222</v>
      </c>
      <c r="K1534" s="23">
        <v>882</v>
      </c>
      <c r="L1534" s="1">
        <v>46095.6</v>
      </c>
      <c r="M1534" s="1">
        <v>668.05217391304348</v>
      </c>
      <c r="N1534" s="62">
        <v>3.2173913043478262</v>
      </c>
      <c r="O1534" s="62">
        <v>3.9729729729729728</v>
      </c>
      <c r="P1534" s="6">
        <v>7682.5999999999904</v>
      </c>
      <c r="Q1534" s="61">
        <v>0.16666666666666646</v>
      </c>
      <c r="R1534" s="6">
        <v>5302.82</v>
      </c>
      <c r="S1534" s="61">
        <v>0.11503961332534993</v>
      </c>
    </row>
    <row r="1535" spans="1:19" x14ac:dyDescent="0.25">
      <c r="A1535">
        <v>2024</v>
      </c>
      <c r="B1535">
        <v>778358</v>
      </c>
      <c r="C1535" t="s">
        <v>603</v>
      </c>
      <c r="D1535" t="s">
        <v>431</v>
      </c>
      <c r="E1535" t="s">
        <v>600</v>
      </c>
      <c r="F1535" t="s">
        <v>431</v>
      </c>
      <c r="G1535" t="s">
        <v>15</v>
      </c>
      <c r="H1535" t="s">
        <v>16</v>
      </c>
      <c r="I1535" s="23">
        <v>33</v>
      </c>
      <c r="J1535" s="23">
        <v>51</v>
      </c>
      <c r="K1535" s="23">
        <v>150</v>
      </c>
      <c r="L1535" s="1">
        <v>7521.2</v>
      </c>
      <c r="M1535" s="1">
        <v>227.91515151515151</v>
      </c>
      <c r="N1535" s="62">
        <v>1.5454545454545454</v>
      </c>
      <c r="O1535" s="62">
        <v>2.9411764705882355</v>
      </c>
      <c r="P1535" s="6">
        <v>2392.1999999999998</v>
      </c>
      <c r="Q1535" s="61">
        <v>0.31806094772110832</v>
      </c>
      <c r="R1535" s="6">
        <v>1351.2</v>
      </c>
      <c r="S1535" s="61">
        <v>0.17965218316226136</v>
      </c>
    </row>
    <row r="1536" spans="1:19" x14ac:dyDescent="0.25">
      <c r="A1536">
        <v>2024</v>
      </c>
      <c r="B1536">
        <v>811829</v>
      </c>
      <c r="C1536" t="s">
        <v>594</v>
      </c>
      <c r="D1536" t="s">
        <v>435</v>
      </c>
      <c r="E1536" t="s">
        <v>574</v>
      </c>
      <c r="F1536" t="s">
        <v>435</v>
      </c>
      <c r="G1536" t="s">
        <v>15</v>
      </c>
      <c r="H1536" t="s">
        <v>16</v>
      </c>
      <c r="I1536" s="23">
        <v>15</v>
      </c>
      <c r="J1536" s="23">
        <v>30</v>
      </c>
      <c r="K1536" s="23">
        <v>39</v>
      </c>
      <c r="L1536" s="1">
        <v>1142.5999999999999</v>
      </c>
      <c r="M1536" s="1">
        <v>76.173333333333332</v>
      </c>
      <c r="N1536" s="62">
        <v>2</v>
      </c>
      <c r="O1536" s="62">
        <v>1.3</v>
      </c>
      <c r="P1536" s="6">
        <v>157.6</v>
      </c>
      <c r="Q1536" s="61">
        <v>0.13793103448275862</v>
      </c>
      <c r="R1536" s="6">
        <v>-339.83</v>
      </c>
      <c r="S1536" s="61">
        <v>-0.2974181690880448</v>
      </c>
    </row>
    <row r="1537" spans="1:19" x14ac:dyDescent="0.25">
      <c r="A1537">
        <v>2024</v>
      </c>
      <c r="B1537">
        <v>848299</v>
      </c>
      <c r="C1537" t="s">
        <v>599</v>
      </c>
      <c r="D1537" t="s">
        <v>431</v>
      </c>
      <c r="E1537" t="s">
        <v>600</v>
      </c>
      <c r="F1537" t="s">
        <v>431</v>
      </c>
      <c r="G1537" t="s">
        <v>15</v>
      </c>
      <c r="H1537" t="s">
        <v>16</v>
      </c>
      <c r="I1537" s="23">
        <v>36</v>
      </c>
      <c r="J1537" s="23">
        <v>45</v>
      </c>
      <c r="K1537" s="23">
        <v>117</v>
      </c>
      <c r="L1537" s="1">
        <v>5581.2</v>
      </c>
      <c r="M1537" s="1">
        <v>155.03333333333333</v>
      </c>
      <c r="N1537" s="62">
        <v>1.25</v>
      </c>
      <c r="O1537" s="62">
        <v>2.6</v>
      </c>
      <c r="P1537" s="6">
        <v>930.2</v>
      </c>
      <c r="Q1537" s="61">
        <v>0.16666666666666669</v>
      </c>
      <c r="R1537" s="6">
        <v>-194.8</v>
      </c>
      <c r="S1537" s="61">
        <v>-3.490288826775604E-2</v>
      </c>
    </row>
    <row r="1538" spans="1:19" x14ac:dyDescent="0.25">
      <c r="A1538">
        <v>2024</v>
      </c>
      <c r="B1538">
        <v>852502</v>
      </c>
      <c r="C1538" t="s">
        <v>595</v>
      </c>
      <c r="D1538" t="s">
        <v>431</v>
      </c>
      <c r="E1538" t="s">
        <v>495</v>
      </c>
      <c r="F1538" t="s">
        <v>431</v>
      </c>
      <c r="G1538" t="s">
        <v>4</v>
      </c>
      <c r="H1538" t="s">
        <v>7</v>
      </c>
      <c r="I1538" s="23">
        <v>34</v>
      </c>
      <c r="J1538" s="23">
        <v>310</v>
      </c>
      <c r="K1538" s="23">
        <v>2473</v>
      </c>
      <c r="L1538" s="1">
        <v>104700.47500000001</v>
      </c>
      <c r="M1538" s="1">
        <v>3079.4257352941177</v>
      </c>
      <c r="N1538" s="62">
        <v>9.117647058823529</v>
      </c>
      <c r="O1538" s="62">
        <v>7.9774193548387098</v>
      </c>
      <c r="P1538" s="6">
        <v>9518.2250000000004</v>
      </c>
      <c r="Q1538" s="61">
        <v>9.0909090909090912E-2</v>
      </c>
      <c r="R1538" s="6">
        <v>8215.7250000000004</v>
      </c>
      <c r="S1538" s="61">
        <v>7.8468841712513726E-2</v>
      </c>
    </row>
    <row r="1539" spans="1:19" x14ac:dyDescent="0.25">
      <c r="A1539">
        <v>2024</v>
      </c>
      <c r="B1539">
        <v>852502</v>
      </c>
      <c r="C1539" t="s">
        <v>595</v>
      </c>
      <c r="D1539" t="s">
        <v>434</v>
      </c>
      <c r="E1539" t="s">
        <v>520</v>
      </c>
      <c r="F1539" t="s">
        <v>431</v>
      </c>
      <c r="G1539" t="s">
        <v>4</v>
      </c>
      <c r="H1539" t="s">
        <v>7</v>
      </c>
      <c r="I1539" s="23">
        <v>79</v>
      </c>
      <c r="J1539" s="23">
        <v>501</v>
      </c>
      <c r="K1539" s="23">
        <v>2795</v>
      </c>
      <c r="L1539" s="1">
        <v>107693.85</v>
      </c>
      <c r="M1539" s="1">
        <v>1363.2132911392405</v>
      </c>
      <c r="N1539" s="62">
        <v>6.3417721518987342</v>
      </c>
      <c r="O1539" s="62">
        <v>5.5788423153692612</v>
      </c>
      <c r="P1539" s="6">
        <v>9790.35</v>
      </c>
      <c r="Q1539" s="61">
        <v>9.0909090909090912E-2</v>
      </c>
      <c r="R1539" s="6">
        <v>6810.77</v>
      </c>
      <c r="S1539" s="61">
        <v>6.3241958570521895E-2</v>
      </c>
    </row>
    <row r="1540" spans="1:19" x14ac:dyDescent="0.25">
      <c r="A1540">
        <v>2024</v>
      </c>
      <c r="B1540">
        <v>914425</v>
      </c>
      <c r="C1540" t="s">
        <v>602</v>
      </c>
      <c r="D1540" t="s">
        <v>431</v>
      </c>
      <c r="E1540" t="s">
        <v>600</v>
      </c>
      <c r="F1540" t="s">
        <v>431</v>
      </c>
      <c r="G1540" t="s">
        <v>4</v>
      </c>
      <c r="H1540" t="s">
        <v>10</v>
      </c>
      <c r="I1540" s="23">
        <v>145</v>
      </c>
      <c r="J1540" s="23">
        <v>981</v>
      </c>
      <c r="K1540" s="23">
        <v>5061</v>
      </c>
      <c r="L1540" s="1">
        <v>218320.2</v>
      </c>
      <c r="M1540" s="1">
        <v>1505.6565517241379</v>
      </c>
      <c r="N1540" s="62">
        <v>6.7655172413793103</v>
      </c>
      <c r="O1540" s="62">
        <v>5.1590214067278284</v>
      </c>
      <c r="P1540" s="6">
        <v>36386.699999999997</v>
      </c>
      <c r="Q1540" s="61">
        <v>0.16666666666666666</v>
      </c>
      <c r="R1540" s="6">
        <v>31084.02</v>
      </c>
      <c r="S1540" s="61">
        <v>0.1423781216763268</v>
      </c>
    </row>
    <row r="1541" spans="1:19" x14ac:dyDescent="0.25">
      <c r="A1541">
        <v>2024</v>
      </c>
      <c r="B1541">
        <v>914425</v>
      </c>
      <c r="C1541" t="s">
        <v>602</v>
      </c>
      <c r="D1541" t="s">
        <v>430</v>
      </c>
      <c r="E1541" t="s">
        <v>520</v>
      </c>
      <c r="F1541" t="s">
        <v>431</v>
      </c>
      <c r="G1541" t="s">
        <v>4</v>
      </c>
      <c r="H1541" t="s">
        <v>16</v>
      </c>
      <c r="I1541" s="23">
        <v>8</v>
      </c>
      <c r="J1541" s="23">
        <v>22</v>
      </c>
      <c r="K1541" s="23">
        <v>91</v>
      </c>
      <c r="L1541" s="1">
        <v>4254</v>
      </c>
      <c r="M1541" s="1">
        <v>531.75</v>
      </c>
      <c r="N1541" s="62">
        <v>2.75</v>
      </c>
      <c r="O1541" s="62">
        <v>4.1363636363636367</v>
      </c>
      <c r="P1541" s="6">
        <v>709</v>
      </c>
      <c r="Q1541" s="61">
        <v>0.16666666666666666</v>
      </c>
      <c r="R1541" s="6">
        <v>436.8</v>
      </c>
      <c r="S1541" s="61">
        <v>0.10267983074753173</v>
      </c>
    </row>
    <row r="1542" spans="1:19" x14ac:dyDescent="0.25">
      <c r="A1542">
        <v>2024</v>
      </c>
      <c r="B1542">
        <v>914425</v>
      </c>
      <c r="C1542" t="s">
        <v>602</v>
      </c>
      <c r="D1542" t="s">
        <v>433</v>
      </c>
      <c r="E1542" t="s">
        <v>519</v>
      </c>
      <c r="F1542" t="s">
        <v>431</v>
      </c>
      <c r="G1542" t="s">
        <v>4</v>
      </c>
      <c r="H1542" t="s">
        <v>16</v>
      </c>
      <c r="I1542" s="23">
        <v>19</v>
      </c>
      <c r="J1542" s="23">
        <v>31</v>
      </c>
      <c r="K1542" s="23">
        <v>51</v>
      </c>
      <c r="L1542" s="1">
        <v>2407.1999999999998</v>
      </c>
      <c r="M1542" s="1">
        <v>126.69473684210526</v>
      </c>
      <c r="N1542" s="62">
        <v>1.631578947368421</v>
      </c>
      <c r="O1542" s="62">
        <v>1.6451612903225807</v>
      </c>
      <c r="P1542" s="6">
        <v>401.2</v>
      </c>
      <c r="Q1542" s="61">
        <v>0.16666666666666669</v>
      </c>
      <c r="R1542" s="6">
        <v>-240.9</v>
      </c>
      <c r="S1542" s="61">
        <v>-0.10007477567298106</v>
      </c>
    </row>
    <row r="1543" spans="1:19" x14ac:dyDescent="0.25">
      <c r="A1543">
        <v>2024</v>
      </c>
      <c r="B1543">
        <v>921608</v>
      </c>
      <c r="C1543" t="s">
        <v>596</v>
      </c>
      <c r="D1543" t="s">
        <v>433</v>
      </c>
      <c r="E1543" t="s">
        <v>571</v>
      </c>
      <c r="F1543" t="s">
        <v>433</v>
      </c>
      <c r="G1543" t="s">
        <v>15</v>
      </c>
      <c r="H1543" t="s">
        <v>16</v>
      </c>
      <c r="I1543" s="23">
        <v>15</v>
      </c>
      <c r="J1543" s="23">
        <v>31</v>
      </c>
      <c r="K1543" s="23">
        <v>58</v>
      </c>
      <c r="L1543" s="1">
        <v>2703.5360000000001</v>
      </c>
      <c r="M1543" s="1">
        <v>180.23573333333334</v>
      </c>
      <c r="N1543" s="62">
        <v>2.0666666666666669</v>
      </c>
      <c r="O1543" s="62">
        <v>1.8709677419354838</v>
      </c>
      <c r="P1543" s="6">
        <v>630.03599999999994</v>
      </c>
      <c r="Q1543" s="61">
        <v>0.23304146865438446</v>
      </c>
      <c r="R1543" s="6">
        <v>115.93600000000001</v>
      </c>
      <c r="S1543" s="61">
        <v>4.2883098283137341E-2</v>
      </c>
    </row>
    <row r="1544" spans="1:19" x14ac:dyDescent="0.25">
      <c r="A1544">
        <v>2024</v>
      </c>
      <c r="B1544">
        <v>958859</v>
      </c>
      <c r="C1544" t="s">
        <v>609</v>
      </c>
      <c r="D1544" t="s">
        <v>433</v>
      </c>
      <c r="E1544" t="s">
        <v>571</v>
      </c>
      <c r="F1544" t="s">
        <v>434</v>
      </c>
      <c r="G1544" t="s">
        <v>15</v>
      </c>
      <c r="H1544" t="s">
        <v>16</v>
      </c>
      <c r="I1544" s="23">
        <v>61</v>
      </c>
      <c r="J1544" s="23">
        <v>70</v>
      </c>
      <c r="K1544" s="23">
        <v>184</v>
      </c>
      <c r="L1544" s="1">
        <v>10587.6</v>
      </c>
      <c r="M1544" s="1">
        <v>173.56721311475411</v>
      </c>
      <c r="N1544" s="62">
        <v>1.1475409836065573</v>
      </c>
      <c r="O1544" s="62">
        <v>2.6285714285714286</v>
      </c>
      <c r="P1544" s="6">
        <v>1764.6</v>
      </c>
      <c r="Q1544" s="61">
        <v>0.16666666666666666</v>
      </c>
      <c r="R1544" s="6">
        <v>-264.39999999999998</v>
      </c>
      <c r="S1544" s="61">
        <v>-2.4972609467679169E-2</v>
      </c>
    </row>
    <row r="1545" spans="1:19" x14ac:dyDescent="0.25">
      <c r="A1545">
        <v>2024</v>
      </c>
      <c r="B1545">
        <v>989399</v>
      </c>
      <c r="C1545" t="s">
        <v>597</v>
      </c>
      <c r="D1545" t="s">
        <v>435</v>
      </c>
      <c r="E1545" t="s">
        <v>578</v>
      </c>
      <c r="F1545" t="s">
        <v>435</v>
      </c>
      <c r="G1545" t="s">
        <v>15</v>
      </c>
      <c r="H1545" t="s">
        <v>16</v>
      </c>
      <c r="I1545" s="23">
        <v>3</v>
      </c>
      <c r="J1545" s="23">
        <v>8</v>
      </c>
      <c r="K1545" s="23">
        <v>21</v>
      </c>
      <c r="L1545" s="1">
        <v>1199.8320000000001</v>
      </c>
      <c r="M1545" s="1">
        <v>399.94400000000002</v>
      </c>
      <c r="N1545" s="62">
        <v>2.6666666666666665</v>
      </c>
      <c r="O1545" s="62">
        <v>2.625</v>
      </c>
      <c r="P1545" s="6">
        <v>485.83199999999999</v>
      </c>
      <c r="Q1545" s="61">
        <v>0.40491668833636707</v>
      </c>
      <c r="R1545" s="6">
        <v>384.03199999999998</v>
      </c>
      <c r="S1545" s="61">
        <v>0.32007147667340091</v>
      </c>
    </row>
    <row r="1546" spans="1:19" x14ac:dyDescent="0.25">
      <c r="A1546" t="s">
        <v>598</v>
      </c>
      <c r="I1546" s="23">
        <v>33249</v>
      </c>
      <c r="J1546" s="23">
        <v>101093</v>
      </c>
      <c r="K1546" s="23">
        <v>466670</v>
      </c>
      <c r="L1546" s="1">
        <v>20515334.439500026</v>
      </c>
      <c r="M1546" s="1">
        <v>617.02109655929576</v>
      </c>
      <c r="N1546" s="62">
        <v>3.0404824205239254</v>
      </c>
      <c r="O1546" s="62">
        <v>4.6162444481813774</v>
      </c>
      <c r="P1546" s="6">
        <v>3001775.4394999971</v>
      </c>
      <c r="Q1546" s="61">
        <v>0.14631862075425919</v>
      </c>
      <c r="R1546" s="6">
        <v>1881461.789499999</v>
      </c>
      <c r="S1546" s="61">
        <v>9.1710022814809722E-2</v>
      </c>
    </row>
    <row r="1547" spans="1:19" x14ac:dyDescent="0.25">
      <c r="A1547" t="s">
        <v>558</v>
      </c>
      <c r="I1547" s="23">
        <v>96372</v>
      </c>
      <c r="J1547" s="23">
        <v>290419</v>
      </c>
      <c r="K1547" s="23">
        <v>1340427</v>
      </c>
      <c r="L1547" s="1">
        <v>55688204.678899951</v>
      </c>
      <c r="M1547" s="1">
        <v>577.84631095027555</v>
      </c>
      <c r="N1547" s="62">
        <v>3.0135205246337109</v>
      </c>
      <c r="O1547" s="62">
        <v>4.6154934766664715</v>
      </c>
      <c r="P1547" s="6">
        <v>7914345.2289000032</v>
      </c>
      <c r="Q1547" s="61">
        <v>0.14211887911514445</v>
      </c>
      <c r="R1547" s="6">
        <v>4625667.1989000048</v>
      </c>
      <c r="S1547" s="61">
        <v>8.3063679742806512E-2</v>
      </c>
    </row>
  </sheetData>
  <pageMargins left="0.7" right="0.7" top="0.75" bottom="0.75" header="0.3" footer="0.3"/>
  <drawing r:id="rId2"/>
  <legacy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2942D-8625-4DB4-9F26-396AD23192A4}">
  <dimension ref="A1:C26"/>
  <sheetViews>
    <sheetView workbookViewId="0">
      <selection activeCell="B3" sqref="B3"/>
    </sheetView>
  </sheetViews>
  <sheetFormatPr defaultRowHeight="15" x14ac:dyDescent="0.25"/>
  <cols>
    <col min="2" max="2" width="20.28515625" customWidth="1"/>
  </cols>
  <sheetData>
    <row r="1" spans="1:3" s="80" customFormat="1" ht="18.75" x14ac:dyDescent="0.3">
      <c r="A1" s="80" t="s">
        <v>610</v>
      </c>
    </row>
    <row r="2" spans="1:3" x14ac:dyDescent="0.25">
      <c r="B2" t="s">
        <v>622</v>
      </c>
    </row>
    <row r="4" spans="1:3" x14ac:dyDescent="0.25">
      <c r="B4" s="77" t="s">
        <v>611</v>
      </c>
      <c r="C4" t="s">
        <v>616</v>
      </c>
    </row>
    <row r="5" spans="1:3" x14ac:dyDescent="0.25">
      <c r="B5" s="78"/>
    </row>
    <row r="6" spans="1:3" x14ac:dyDescent="0.25">
      <c r="B6" s="77" t="s">
        <v>612</v>
      </c>
      <c r="C6" t="s">
        <v>613</v>
      </c>
    </row>
    <row r="7" spans="1:3" x14ac:dyDescent="0.25">
      <c r="B7" s="78"/>
    </row>
    <row r="8" spans="1:3" x14ac:dyDescent="0.25">
      <c r="B8" s="77" t="s">
        <v>614</v>
      </c>
      <c r="C8" t="s">
        <v>615</v>
      </c>
    </row>
    <row r="11" spans="1:3" x14ac:dyDescent="0.25">
      <c r="C11" s="79" t="s">
        <v>617</v>
      </c>
    </row>
    <row r="13" spans="1:3" x14ac:dyDescent="0.25">
      <c r="C13" t="s">
        <v>618</v>
      </c>
    </row>
    <row r="23" spans="3:3" x14ac:dyDescent="0.25">
      <c r="C23" s="79" t="s">
        <v>619</v>
      </c>
    </row>
    <row r="25" spans="3:3" x14ac:dyDescent="0.25">
      <c r="C25" t="s">
        <v>620</v>
      </c>
    </row>
    <row r="26" spans="3:3" x14ac:dyDescent="0.25">
      <c r="C26" t="s">
        <v>621</v>
      </c>
    </row>
  </sheetData>
  <hyperlinks>
    <hyperlink ref="B4" location="Customer_Perf!A1" display="Customer_Perf:" xr:uid="{7CF59518-6248-46A2-8188-DC57475FF2B3}"/>
    <hyperlink ref="B6" location="Customer_Nat_Sum!A1" display="Customer Nat Sum:" xr:uid="{2ED5CAAF-9D41-4D97-9A3F-082C56758E09}"/>
    <hyperlink ref="B8" location="Customer_Reg_Sum!A1" display="Customer Reg Sum:" xr:uid="{74C16A66-3E34-4AC4-8C0F-C97DE54B4FB3}"/>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4DE0-425C-4868-9E25-A23AFFC171E6}">
  <dimension ref="A1:T1174"/>
  <sheetViews>
    <sheetView zoomScale="110" zoomScaleNormal="110" workbookViewId="0"/>
  </sheetViews>
  <sheetFormatPr defaultRowHeight="15" x14ac:dyDescent="0.25"/>
  <cols>
    <col min="1" max="1" width="5.140625" style="22" bestFit="1" customWidth="1"/>
    <col min="2" max="2" width="11.42578125" bestFit="1" customWidth="1"/>
    <col min="3" max="3" width="28.42578125" bestFit="1" customWidth="1"/>
    <col min="4" max="4" width="15.5703125" bestFit="1" customWidth="1"/>
    <col min="5" max="5" width="19.140625" bestFit="1" customWidth="1"/>
    <col min="6" max="6" width="11.85546875" bestFit="1" customWidth="1"/>
    <col min="7" max="7" width="10.5703125" style="23" bestFit="1" customWidth="1"/>
    <col min="8" max="9" width="9.28515625" style="23" bestFit="1" customWidth="1"/>
    <col min="10" max="10" width="10.42578125" style="1" bestFit="1" customWidth="1"/>
    <col min="11" max="11" width="15.5703125" style="1" bestFit="1" customWidth="1"/>
    <col min="12" max="12" width="15.5703125" style="15" bestFit="1" customWidth="1"/>
    <col min="13" max="13" width="12.5703125" style="15" bestFit="1" customWidth="1"/>
    <col min="14" max="14" width="15.85546875" bestFit="1" customWidth="1"/>
    <col min="15" max="15" width="13.7109375" style="2" bestFit="1" customWidth="1"/>
    <col min="16" max="16" width="13.85546875" bestFit="1" customWidth="1"/>
    <col min="17" max="17" width="13.7109375" style="2" bestFit="1" customWidth="1"/>
    <col min="18" max="18" width="10.28515625" style="31" bestFit="1" customWidth="1"/>
    <col min="19" max="19" width="15.85546875" style="31" bestFit="1" customWidth="1"/>
    <col min="20" max="20" width="13.85546875" style="31" bestFit="1" customWidth="1"/>
  </cols>
  <sheetData>
    <row r="1" spans="1:20" s="4" customFormat="1" x14ac:dyDescent="0.25">
      <c r="A1" s="45" t="s">
        <v>423</v>
      </c>
      <c r="B1" s="46" t="s">
        <v>424</v>
      </c>
      <c r="C1" s="46" t="s">
        <v>536</v>
      </c>
      <c r="D1" s="46" t="s">
        <v>551</v>
      </c>
      <c r="E1" s="46" t="s">
        <v>552</v>
      </c>
      <c r="F1" s="46" t="s">
        <v>539</v>
      </c>
      <c r="G1" s="48" t="s">
        <v>541</v>
      </c>
      <c r="H1" s="48" t="s">
        <v>542</v>
      </c>
      <c r="I1" s="48" t="s">
        <v>543</v>
      </c>
      <c r="J1" s="49" t="s">
        <v>1</v>
      </c>
      <c r="K1" s="49" t="s">
        <v>544</v>
      </c>
      <c r="L1" s="50" t="s">
        <v>545</v>
      </c>
      <c r="M1" s="50" t="s">
        <v>553</v>
      </c>
      <c r="N1" s="51" t="s">
        <v>547</v>
      </c>
      <c r="O1" s="52" t="s">
        <v>548</v>
      </c>
      <c r="P1" s="51" t="s">
        <v>549</v>
      </c>
      <c r="Q1" s="52" t="s">
        <v>550</v>
      </c>
      <c r="R1" s="51" t="s">
        <v>554</v>
      </c>
      <c r="S1" s="51" t="s">
        <v>555</v>
      </c>
      <c r="T1" s="51" t="s">
        <v>556</v>
      </c>
    </row>
    <row r="2" spans="1:20" x14ac:dyDescent="0.25">
      <c r="A2" s="53">
        <v>2022</v>
      </c>
      <c r="B2" s="54">
        <v>104983</v>
      </c>
      <c r="C2" s="54" t="s">
        <v>14</v>
      </c>
      <c r="D2" s="54" t="s">
        <v>432</v>
      </c>
      <c r="E2" s="54" t="s">
        <v>498</v>
      </c>
      <c r="F2" s="54" t="s">
        <v>15</v>
      </c>
      <c r="G2" s="56">
        <v>39</v>
      </c>
      <c r="H2" s="56">
        <v>94</v>
      </c>
      <c r="I2" s="56">
        <v>175</v>
      </c>
      <c r="J2" s="57">
        <v>8273.7999999999993</v>
      </c>
      <c r="K2" s="57">
        <v>212.148717948718</v>
      </c>
      <c r="L2" s="58">
        <v>2.4102564102564101</v>
      </c>
      <c r="M2" s="58">
        <v>1.86170212765957</v>
      </c>
      <c r="N2" s="57">
        <v>3044.4</v>
      </c>
      <c r="O2" s="59">
        <v>0.36795668254006603</v>
      </c>
      <c r="P2" s="57">
        <v>1859.4</v>
      </c>
      <c r="Q2" s="59">
        <v>0.22473349609611101</v>
      </c>
      <c r="R2" s="76">
        <v>215</v>
      </c>
      <c r="S2" s="76">
        <v>194</v>
      </c>
      <c r="T2" s="76">
        <v>180</v>
      </c>
    </row>
    <row r="3" spans="1:20" x14ac:dyDescent="0.25">
      <c r="A3" s="53">
        <v>2022</v>
      </c>
      <c r="B3" s="54">
        <v>105021</v>
      </c>
      <c r="C3" s="54" t="s">
        <v>17</v>
      </c>
      <c r="D3" s="54" t="s">
        <v>433</v>
      </c>
      <c r="E3" s="54" t="s">
        <v>502</v>
      </c>
      <c r="F3" s="54" t="s">
        <v>15</v>
      </c>
      <c r="G3" s="56">
        <v>76</v>
      </c>
      <c r="H3" s="56">
        <v>232</v>
      </c>
      <c r="I3" s="56">
        <v>1013</v>
      </c>
      <c r="J3" s="57">
        <v>34904.82</v>
      </c>
      <c r="K3" s="57">
        <v>459.27394736842098</v>
      </c>
      <c r="L3" s="58">
        <v>3.0526315789473699</v>
      </c>
      <c r="M3" s="58">
        <v>4.3663793103448301</v>
      </c>
      <c r="N3" s="57">
        <v>5817.47</v>
      </c>
      <c r="O3" s="59">
        <v>0.16666666666666699</v>
      </c>
      <c r="P3" s="57">
        <v>3211.22</v>
      </c>
      <c r="Q3" s="59">
        <v>9.1999328459507895E-2</v>
      </c>
      <c r="R3" s="76">
        <v>112</v>
      </c>
      <c r="S3" s="76">
        <v>130</v>
      </c>
      <c r="T3" s="76">
        <v>136</v>
      </c>
    </row>
    <row r="4" spans="1:20" x14ac:dyDescent="0.25">
      <c r="A4" s="53">
        <v>2022</v>
      </c>
      <c r="B4" s="54">
        <v>105397</v>
      </c>
      <c r="C4" s="54" t="s">
        <v>300</v>
      </c>
      <c r="D4" s="54" t="s">
        <v>434</v>
      </c>
      <c r="E4" s="54" t="s">
        <v>522</v>
      </c>
      <c r="F4" s="54" t="s">
        <v>15</v>
      </c>
      <c r="G4" s="56">
        <v>27</v>
      </c>
      <c r="H4" s="56">
        <v>36</v>
      </c>
      <c r="I4" s="56">
        <v>98</v>
      </c>
      <c r="J4" s="57">
        <v>3671.2159999999999</v>
      </c>
      <c r="K4" s="57">
        <v>135.970962962963</v>
      </c>
      <c r="L4" s="58">
        <v>1.3333333333333299</v>
      </c>
      <c r="M4" s="58">
        <v>2.7222222222222201</v>
      </c>
      <c r="N4" s="57">
        <v>1357.5160000000001</v>
      </c>
      <c r="O4" s="59">
        <v>0.36977284910503799</v>
      </c>
      <c r="P4" s="57">
        <v>453.916</v>
      </c>
      <c r="Q4" s="59">
        <v>0.12364186689097</v>
      </c>
      <c r="R4" s="76">
        <v>299</v>
      </c>
      <c r="S4" s="76">
        <v>279</v>
      </c>
      <c r="T4" s="76">
        <v>292</v>
      </c>
    </row>
    <row r="5" spans="1:20" x14ac:dyDescent="0.25">
      <c r="A5" s="53">
        <v>2022</v>
      </c>
      <c r="B5" s="54">
        <v>106224</v>
      </c>
      <c r="C5" s="54" t="s">
        <v>393</v>
      </c>
      <c r="D5" s="54" t="s">
        <v>433</v>
      </c>
      <c r="E5" s="54" t="s">
        <v>503</v>
      </c>
      <c r="F5" s="54" t="s">
        <v>15</v>
      </c>
      <c r="G5" s="56">
        <v>109</v>
      </c>
      <c r="H5" s="56">
        <v>396</v>
      </c>
      <c r="I5" s="56">
        <v>1873</v>
      </c>
      <c r="J5" s="57">
        <v>82515.489000000001</v>
      </c>
      <c r="K5" s="57">
        <v>757.02283486238503</v>
      </c>
      <c r="L5" s="58">
        <v>3.6330275229357798</v>
      </c>
      <c r="M5" s="58">
        <v>4.7297979797979801</v>
      </c>
      <c r="N5" s="57">
        <v>19995.039000000001</v>
      </c>
      <c r="O5" s="59">
        <v>0.24231861487241499</v>
      </c>
      <c r="P5" s="57">
        <v>16189.239</v>
      </c>
      <c r="Q5" s="59">
        <v>0.19619636502426799</v>
      </c>
      <c r="R5" s="76">
        <v>54</v>
      </c>
      <c r="S5" s="76">
        <v>43</v>
      </c>
      <c r="T5" s="76">
        <v>31</v>
      </c>
    </row>
    <row r="6" spans="1:20" x14ac:dyDescent="0.25">
      <c r="A6" s="53">
        <v>2022</v>
      </c>
      <c r="B6" s="54">
        <v>107439</v>
      </c>
      <c r="C6" s="54" t="s">
        <v>2</v>
      </c>
      <c r="D6" s="54" t="s">
        <v>432</v>
      </c>
      <c r="E6" s="54" t="s">
        <v>497</v>
      </c>
      <c r="F6" s="54" t="s">
        <v>4</v>
      </c>
      <c r="G6" s="56">
        <v>621</v>
      </c>
      <c r="H6" s="56">
        <v>1560</v>
      </c>
      <c r="I6" s="56">
        <v>6010</v>
      </c>
      <c r="J6" s="57">
        <v>212169.540000001</v>
      </c>
      <c r="K6" s="57">
        <v>341.65787439613598</v>
      </c>
      <c r="L6" s="58">
        <v>2.5120772946859899</v>
      </c>
      <c r="M6" s="58">
        <v>3.8525641025641</v>
      </c>
      <c r="N6" s="57">
        <v>33456.339999999997</v>
      </c>
      <c r="O6" s="59">
        <v>0.15768681970088599</v>
      </c>
      <c r="P6" s="57">
        <v>12769.64</v>
      </c>
      <c r="Q6" s="59">
        <v>6.0186019161845301E-2</v>
      </c>
      <c r="R6" s="76">
        <v>12</v>
      </c>
      <c r="S6" s="76">
        <v>15</v>
      </c>
      <c r="T6" s="76">
        <v>43</v>
      </c>
    </row>
    <row r="7" spans="1:20" x14ac:dyDescent="0.25">
      <c r="A7" s="53">
        <v>2022</v>
      </c>
      <c r="B7" s="54">
        <v>110765</v>
      </c>
      <c r="C7" s="54" t="s">
        <v>18</v>
      </c>
      <c r="D7" s="54" t="s">
        <v>433</v>
      </c>
      <c r="E7" s="54" t="s">
        <v>502</v>
      </c>
      <c r="F7" s="54" t="s">
        <v>15</v>
      </c>
      <c r="G7" s="56">
        <v>126</v>
      </c>
      <c r="H7" s="56">
        <v>519</v>
      </c>
      <c r="I7" s="56">
        <v>2918</v>
      </c>
      <c r="J7" s="57">
        <v>121604.2776</v>
      </c>
      <c r="K7" s="57">
        <v>965.11331428571395</v>
      </c>
      <c r="L7" s="58">
        <v>4.1190476190476204</v>
      </c>
      <c r="M7" s="58">
        <v>5.6223506743738003</v>
      </c>
      <c r="N7" s="57">
        <v>30508.777600000001</v>
      </c>
      <c r="O7" s="59">
        <v>0.25088572706590401</v>
      </c>
      <c r="P7" s="57">
        <v>26047.827600000001</v>
      </c>
      <c r="Q7" s="59">
        <v>0.214201573448597</v>
      </c>
      <c r="R7" s="76">
        <v>41</v>
      </c>
      <c r="S7" s="76">
        <v>20</v>
      </c>
      <c r="T7" s="76">
        <v>14</v>
      </c>
    </row>
    <row r="8" spans="1:20" x14ac:dyDescent="0.25">
      <c r="A8" s="53">
        <v>2022</v>
      </c>
      <c r="B8" s="54">
        <v>113724</v>
      </c>
      <c r="C8" s="54" t="s">
        <v>298</v>
      </c>
      <c r="D8" s="54" t="s">
        <v>430</v>
      </c>
      <c r="E8" s="54" t="s">
        <v>518</v>
      </c>
      <c r="F8" s="54" t="s">
        <v>15</v>
      </c>
      <c r="G8" s="56">
        <v>46</v>
      </c>
      <c r="H8" s="56">
        <v>107</v>
      </c>
      <c r="I8" s="56">
        <v>366</v>
      </c>
      <c r="J8" s="57">
        <v>16505.072</v>
      </c>
      <c r="K8" s="57">
        <v>358.80591304347797</v>
      </c>
      <c r="L8" s="58">
        <v>2.3260869565217401</v>
      </c>
      <c r="M8" s="58">
        <v>3.4205607476635498</v>
      </c>
      <c r="N8" s="57">
        <v>6259.9719999999998</v>
      </c>
      <c r="O8" s="59">
        <v>0.379275655386417</v>
      </c>
      <c r="P8" s="57">
        <v>4614.1719999999996</v>
      </c>
      <c r="Q8" s="59">
        <v>0.27956085256701702</v>
      </c>
      <c r="R8" s="76">
        <v>148</v>
      </c>
      <c r="S8" s="76">
        <v>125</v>
      </c>
      <c r="T8" s="76">
        <v>104</v>
      </c>
    </row>
    <row r="9" spans="1:20" x14ac:dyDescent="0.25">
      <c r="A9" s="53">
        <v>2022</v>
      </c>
      <c r="B9" s="54">
        <v>114251</v>
      </c>
      <c r="C9" s="54" t="s">
        <v>19</v>
      </c>
      <c r="D9" s="54" t="s">
        <v>430</v>
      </c>
      <c r="E9" s="54" t="s">
        <v>518</v>
      </c>
      <c r="F9" s="54" t="s">
        <v>15</v>
      </c>
      <c r="G9" s="56">
        <v>3</v>
      </c>
      <c r="H9" s="56">
        <v>6</v>
      </c>
      <c r="I9" s="56">
        <v>6</v>
      </c>
      <c r="J9" s="57">
        <v>279.15199999999999</v>
      </c>
      <c r="K9" s="57">
        <v>93.0506666666667</v>
      </c>
      <c r="L9" s="58">
        <v>2</v>
      </c>
      <c r="M9" s="58">
        <v>1</v>
      </c>
      <c r="N9" s="57">
        <v>108.652</v>
      </c>
      <c r="O9" s="59">
        <v>0.38922164268928799</v>
      </c>
      <c r="P9" s="57">
        <v>2.4520000000000302</v>
      </c>
      <c r="Q9" s="59">
        <v>8.7837450564567897E-3</v>
      </c>
      <c r="R9" s="76">
        <v>376</v>
      </c>
      <c r="S9" s="76">
        <v>372</v>
      </c>
      <c r="T9" s="76">
        <v>347</v>
      </c>
    </row>
    <row r="10" spans="1:20" x14ac:dyDescent="0.25">
      <c r="A10" s="53">
        <v>2022</v>
      </c>
      <c r="B10" s="54">
        <v>116138</v>
      </c>
      <c r="C10" s="54" t="s">
        <v>46</v>
      </c>
      <c r="D10" s="54" t="s">
        <v>433</v>
      </c>
      <c r="E10" s="54" t="s">
        <v>504</v>
      </c>
      <c r="F10" s="54" t="s">
        <v>4</v>
      </c>
      <c r="G10" s="56">
        <v>299</v>
      </c>
      <c r="H10" s="56">
        <v>1043</v>
      </c>
      <c r="I10" s="56">
        <v>4739</v>
      </c>
      <c r="J10" s="57">
        <v>174913.33499999999</v>
      </c>
      <c r="K10" s="57">
        <v>584.99443143812698</v>
      </c>
      <c r="L10" s="58">
        <v>3.4882943143812701</v>
      </c>
      <c r="M10" s="58">
        <v>4.5436241610738302</v>
      </c>
      <c r="N10" s="57">
        <v>21480.584999999999</v>
      </c>
      <c r="O10" s="59">
        <v>0.12280701754386</v>
      </c>
      <c r="P10" s="57">
        <v>10598.834999999999</v>
      </c>
      <c r="Q10" s="59">
        <v>6.0594779694755803E-2</v>
      </c>
      <c r="R10" s="76">
        <v>20</v>
      </c>
      <c r="S10" s="76">
        <v>41</v>
      </c>
      <c r="T10" s="76">
        <v>52</v>
      </c>
    </row>
    <row r="11" spans="1:20" x14ac:dyDescent="0.25">
      <c r="A11" s="53">
        <v>2022</v>
      </c>
      <c r="B11" s="54">
        <v>117127</v>
      </c>
      <c r="C11" s="54" t="s">
        <v>297</v>
      </c>
      <c r="D11" s="54" t="s">
        <v>430</v>
      </c>
      <c r="E11" s="54" t="s">
        <v>518</v>
      </c>
      <c r="F11" s="54" t="s">
        <v>15</v>
      </c>
      <c r="G11" s="56">
        <v>41</v>
      </c>
      <c r="H11" s="56">
        <v>90</v>
      </c>
      <c r="I11" s="56">
        <v>413</v>
      </c>
      <c r="J11" s="57">
        <v>14475.096</v>
      </c>
      <c r="K11" s="57">
        <v>353.05112195122001</v>
      </c>
      <c r="L11" s="58">
        <v>2.1951219512195101</v>
      </c>
      <c r="M11" s="58">
        <v>4.5888888888888903</v>
      </c>
      <c r="N11" s="57">
        <v>5053.4459999999999</v>
      </c>
      <c r="O11" s="59">
        <v>0.34911312505284903</v>
      </c>
      <c r="P11" s="57">
        <v>3594.2460000000001</v>
      </c>
      <c r="Q11" s="59">
        <v>0.24830550346609101</v>
      </c>
      <c r="R11" s="76">
        <v>160</v>
      </c>
      <c r="S11" s="76">
        <v>143</v>
      </c>
      <c r="T11" s="76">
        <v>122</v>
      </c>
    </row>
    <row r="12" spans="1:20" x14ac:dyDescent="0.25">
      <c r="A12" s="53">
        <v>2022</v>
      </c>
      <c r="B12" s="54">
        <v>119707</v>
      </c>
      <c r="C12" s="54" t="s">
        <v>20</v>
      </c>
      <c r="D12" s="54" t="s">
        <v>435</v>
      </c>
      <c r="E12" s="54" t="s">
        <v>525</v>
      </c>
      <c r="F12" s="54" t="s">
        <v>15</v>
      </c>
      <c r="G12" s="56">
        <v>8</v>
      </c>
      <c r="H12" s="56">
        <v>13</v>
      </c>
      <c r="I12" s="56">
        <v>28</v>
      </c>
      <c r="J12" s="57">
        <v>1490.1759999999999</v>
      </c>
      <c r="K12" s="57">
        <v>186.27199999999999</v>
      </c>
      <c r="L12" s="58">
        <v>1.625</v>
      </c>
      <c r="M12" s="58">
        <v>2.1538461538461502</v>
      </c>
      <c r="N12" s="57">
        <v>566.87599999999998</v>
      </c>
      <c r="O12" s="59">
        <v>0.38040875708641098</v>
      </c>
      <c r="P12" s="57">
        <v>270.62599999999998</v>
      </c>
      <c r="Q12" s="59">
        <v>0.18160673638550101</v>
      </c>
      <c r="R12" s="76">
        <v>356</v>
      </c>
      <c r="S12" s="76">
        <v>343</v>
      </c>
      <c r="T12" s="76">
        <v>318</v>
      </c>
    </row>
    <row r="13" spans="1:20" x14ac:dyDescent="0.25">
      <c r="A13" s="53">
        <v>2022</v>
      </c>
      <c r="B13" s="54">
        <v>122003</v>
      </c>
      <c r="C13" s="54" t="s">
        <v>22</v>
      </c>
      <c r="D13" s="54" t="s">
        <v>433</v>
      </c>
      <c r="E13" s="54" t="s">
        <v>519</v>
      </c>
      <c r="F13" s="54" t="s">
        <v>15</v>
      </c>
      <c r="G13" s="56">
        <v>8</v>
      </c>
      <c r="H13" s="56">
        <v>17</v>
      </c>
      <c r="I13" s="56">
        <v>35</v>
      </c>
      <c r="J13" s="57">
        <v>1456.52</v>
      </c>
      <c r="K13" s="57">
        <v>182.065</v>
      </c>
      <c r="L13" s="58">
        <v>2.125</v>
      </c>
      <c r="M13" s="58">
        <v>2.0588235294117601</v>
      </c>
      <c r="N13" s="57">
        <v>614.77</v>
      </c>
      <c r="O13" s="59">
        <v>0.42208139950017798</v>
      </c>
      <c r="P13" s="57">
        <v>348.07</v>
      </c>
      <c r="Q13" s="59">
        <v>0.23897371817757401</v>
      </c>
      <c r="R13" s="76">
        <v>358</v>
      </c>
      <c r="S13" s="76">
        <v>338</v>
      </c>
      <c r="T13" s="76">
        <v>311</v>
      </c>
    </row>
    <row r="14" spans="1:20" x14ac:dyDescent="0.25">
      <c r="A14" s="53">
        <v>2022</v>
      </c>
      <c r="B14" s="54">
        <v>123654</v>
      </c>
      <c r="C14" s="54" t="s">
        <v>289</v>
      </c>
      <c r="D14" s="54" t="s">
        <v>430</v>
      </c>
      <c r="E14" s="54" t="s">
        <v>507</v>
      </c>
      <c r="F14" s="54" t="s">
        <v>15</v>
      </c>
      <c r="G14" s="56">
        <v>211</v>
      </c>
      <c r="H14" s="56">
        <v>706</v>
      </c>
      <c r="I14" s="56">
        <v>3876</v>
      </c>
      <c r="J14" s="57">
        <v>152027.356</v>
      </c>
      <c r="K14" s="57">
        <v>720.50879620853095</v>
      </c>
      <c r="L14" s="58">
        <v>3.3459715639810401</v>
      </c>
      <c r="M14" s="58">
        <v>5.4900849858356899</v>
      </c>
      <c r="N14" s="57">
        <v>33033.555999999997</v>
      </c>
      <c r="O14" s="59">
        <v>0.217286920388196</v>
      </c>
      <c r="P14" s="57">
        <v>25237.155999999999</v>
      </c>
      <c r="Q14" s="59">
        <v>0.166004044693114</v>
      </c>
      <c r="R14" s="76">
        <v>29</v>
      </c>
      <c r="S14" s="76">
        <v>18</v>
      </c>
      <c r="T14" s="76">
        <v>16</v>
      </c>
    </row>
    <row r="15" spans="1:20" x14ac:dyDescent="0.25">
      <c r="A15" s="53">
        <v>2022</v>
      </c>
      <c r="B15" s="54">
        <v>126102</v>
      </c>
      <c r="C15" s="54" t="s">
        <v>24</v>
      </c>
      <c r="D15" s="54" t="s">
        <v>433</v>
      </c>
      <c r="E15" s="54" t="s">
        <v>519</v>
      </c>
      <c r="F15" s="54" t="s">
        <v>15</v>
      </c>
      <c r="G15" s="56">
        <v>14</v>
      </c>
      <c r="H15" s="56">
        <v>34</v>
      </c>
      <c r="I15" s="56">
        <v>52</v>
      </c>
      <c r="J15" s="57">
        <v>2813.1840000000002</v>
      </c>
      <c r="K15" s="57">
        <v>200.941714285714</v>
      </c>
      <c r="L15" s="58">
        <v>2.4285714285714302</v>
      </c>
      <c r="M15" s="58">
        <v>1.52941176470588</v>
      </c>
      <c r="N15" s="57">
        <v>1100.934</v>
      </c>
      <c r="O15" s="59">
        <v>0.391348024160524</v>
      </c>
      <c r="P15" s="57">
        <v>629.53399999999999</v>
      </c>
      <c r="Q15" s="59">
        <v>0.223779887842388</v>
      </c>
      <c r="R15" s="76">
        <v>319</v>
      </c>
      <c r="S15" s="76">
        <v>292</v>
      </c>
      <c r="T15" s="76">
        <v>271</v>
      </c>
    </row>
    <row r="16" spans="1:20" x14ac:dyDescent="0.25">
      <c r="A16" s="53">
        <v>2022</v>
      </c>
      <c r="B16" s="54">
        <v>126747</v>
      </c>
      <c r="C16" s="54" t="s">
        <v>299</v>
      </c>
      <c r="D16" s="54" t="s">
        <v>430</v>
      </c>
      <c r="E16" s="54" t="s">
        <v>518</v>
      </c>
      <c r="F16" s="54" t="s">
        <v>15</v>
      </c>
      <c r="G16" s="56">
        <v>41</v>
      </c>
      <c r="H16" s="56">
        <v>90</v>
      </c>
      <c r="I16" s="56">
        <v>292</v>
      </c>
      <c r="J16" s="57">
        <v>15040.064</v>
      </c>
      <c r="K16" s="57">
        <v>366.83082926829297</v>
      </c>
      <c r="L16" s="58">
        <v>2.1951219512195101</v>
      </c>
      <c r="M16" s="58">
        <v>3.24444444444444</v>
      </c>
      <c r="N16" s="57">
        <v>5336.7139999999999</v>
      </c>
      <c r="O16" s="59">
        <v>0.354833197518308</v>
      </c>
      <c r="P16" s="57">
        <v>3877.5140000000001</v>
      </c>
      <c r="Q16" s="59">
        <v>0.257812333777303</v>
      </c>
      <c r="R16" s="76">
        <v>153</v>
      </c>
      <c r="S16" s="76">
        <v>137</v>
      </c>
      <c r="T16" s="76">
        <v>113</v>
      </c>
    </row>
    <row r="17" spans="1:20" x14ac:dyDescent="0.25">
      <c r="A17" s="53">
        <v>2022</v>
      </c>
      <c r="B17" s="54">
        <v>127511</v>
      </c>
      <c r="C17" s="54" t="s">
        <v>25</v>
      </c>
      <c r="D17" s="54" t="s">
        <v>433</v>
      </c>
      <c r="E17" s="54" t="s">
        <v>519</v>
      </c>
      <c r="F17" s="54" t="s">
        <v>15</v>
      </c>
      <c r="G17" s="56">
        <v>25</v>
      </c>
      <c r="H17" s="56">
        <v>43</v>
      </c>
      <c r="I17" s="56">
        <v>124</v>
      </c>
      <c r="J17" s="57">
        <v>6082.2079999999996</v>
      </c>
      <c r="K17" s="57">
        <v>243.28832</v>
      </c>
      <c r="L17" s="58">
        <v>1.72</v>
      </c>
      <c r="M17" s="58">
        <v>2.8837209302325602</v>
      </c>
      <c r="N17" s="57">
        <v>2200.2579999999998</v>
      </c>
      <c r="O17" s="59">
        <v>0.36175316595552198</v>
      </c>
      <c r="P17" s="57">
        <v>1377.9580000000001</v>
      </c>
      <c r="Q17" s="59">
        <v>0.22655555350951501</v>
      </c>
      <c r="R17" s="76">
        <v>251</v>
      </c>
      <c r="S17" s="76">
        <v>230</v>
      </c>
      <c r="T17" s="76">
        <v>209</v>
      </c>
    </row>
    <row r="18" spans="1:20" x14ac:dyDescent="0.25">
      <c r="A18" s="53">
        <v>2022</v>
      </c>
      <c r="B18" s="54">
        <v>128453</v>
      </c>
      <c r="C18" s="54" t="s">
        <v>137</v>
      </c>
      <c r="D18" s="54" t="s">
        <v>431</v>
      </c>
      <c r="E18" s="54" t="s">
        <v>501</v>
      </c>
      <c r="F18" s="54" t="s">
        <v>4</v>
      </c>
      <c r="G18" s="56">
        <v>431</v>
      </c>
      <c r="H18" s="56">
        <v>1092</v>
      </c>
      <c r="I18" s="56">
        <v>4528</v>
      </c>
      <c r="J18" s="57">
        <v>165615.34599999999</v>
      </c>
      <c r="K18" s="57">
        <v>384.25834338747097</v>
      </c>
      <c r="L18" s="58">
        <v>2.5336426914153098</v>
      </c>
      <c r="M18" s="58">
        <v>4.1465201465201504</v>
      </c>
      <c r="N18" s="57">
        <v>22843.495999999999</v>
      </c>
      <c r="O18" s="59">
        <v>0.13793103448275801</v>
      </c>
      <c r="P18" s="57">
        <v>8310.1459999999897</v>
      </c>
      <c r="Q18" s="59">
        <v>5.0177391170018598E-2</v>
      </c>
      <c r="R18" s="76">
        <v>24</v>
      </c>
      <c r="S18" s="76">
        <v>33</v>
      </c>
      <c r="T18" s="76">
        <v>61</v>
      </c>
    </row>
    <row r="19" spans="1:20" x14ac:dyDescent="0.25">
      <c r="A19" s="53">
        <v>2022</v>
      </c>
      <c r="B19" s="54">
        <v>129543</v>
      </c>
      <c r="C19" s="54" t="s">
        <v>26</v>
      </c>
      <c r="D19" s="54" t="s">
        <v>432</v>
      </c>
      <c r="E19" s="54" t="s">
        <v>498</v>
      </c>
      <c r="F19" s="54" t="s">
        <v>15</v>
      </c>
      <c r="G19" s="56">
        <v>10</v>
      </c>
      <c r="H19" s="56">
        <v>30</v>
      </c>
      <c r="I19" s="56">
        <v>80</v>
      </c>
      <c r="J19" s="57">
        <v>3636.96</v>
      </c>
      <c r="K19" s="57">
        <v>363.69600000000003</v>
      </c>
      <c r="L19" s="58">
        <v>3</v>
      </c>
      <c r="M19" s="58">
        <v>2.6666666666666701</v>
      </c>
      <c r="N19" s="57">
        <v>1506.51</v>
      </c>
      <c r="O19" s="59">
        <v>0.414222317539923</v>
      </c>
      <c r="P19" s="57">
        <v>1197.01</v>
      </c>
      <c r="Q19" s="59">
        <v>0.32912377370111301</v>
      </c>
      <c r="R19" s="76">
        <v>300</v>
      </c>
      <c r="S19" s="76">
        <v>271</v>
      </c>
      <c r="T19" s="76">
        <v>219</v>
      </c>
    </row>
    <row r="20" spans="1:20" x14ac:dyDescent="0.25">
      <c r="A20" s="53">
        <v>2022</v>
      </c>
      <c r="B20" s="54">
        <v>130897</v>
      </c>
      <c r="C20" s="54" t="s">
        <v>301</v>
      </c>
      <c r="D20" s="54" t="s">
        <v>430</v>
      </c>
      <c r="E20" s="54" t="s">
        <v>518</v>
      </c>
      <c r="F20" s="54" t="s">
        <v>15</v>
      </c>
      <c r="G20" s="56">
        <v>3</v>
      </c>
      <c r="H20" s="56">
        <v>4</v>
      </c>
      <c r="I20" s="56">
        <v>4</v>
      </c>
      <c r="J20" s="57">
        <v>247.96799999999999</v>
      </c>
      <c r="K20" s="57">
        <v>82.656000000000006</v>
      </c>
      <c r="L20" s="58">
        <v>1.3333333333333299</v>
      </c>
      <c r="M20" s="58">
        <v>1</v>
      </c>
      <c r="N20" s="57">
        <v>97.968000000000004</v>
      </c>
      <c r="O20" s="59">
        <v>0.39508323654665101</v>
      </c>
      <c r="P20" s="57">
        <v>-5.8319999999999901</v>
      </c>
      <c r="Q20" s="59">
        <v>-2.35191637630662E-2</v>
      </c>
      <c r="R20" s="76">
        <v>379</v>
      </c>
      <c r="S20" s="76">
        <v>374</v>
      </c>
      <c r="T20" s="76">
        <v>348</v>
      </c>
    </row>
    <row r="21" spans="1:20" x14ac:dyDescent="0.25">
      <c r="A21" s="53">
        <v>2022</v>
      </c>
      <c r="B21" s="54">
        <v>131289</v>
      </c>
      <c r="C21" s="54" t="s">
        <v>364</v>
      </c>
      <c r="D21" s="54" t="s">
        <v>432</v>
      </c>
      <c r="E21" s="54" t="s">
        <v>500</v>
      </c>
      <c r="F21" s="54" t="s">
        <v>15</v>
      </c>
      <c r="G21" s="56">
        <v>49</v>
      </c>
      <c r="H21" s="56">
        <v>164</v>
      </c>
      <c r="I21" s="56">
        <v>640</v>
      </c>
      <c r="J21" s="57">
        <v>32626.704000000002</v>
      </c>
      <c r="K21" s="57">
        <v>665.85110204081604</v>
      </c>
      <c r="L21" s="58">
        <v>3.3469387755101998</v>
      </c>
      <c r="M21" s="58">
        <v>3.9024390243902398</v>
      </c>
      <c r="N21" s="57">
        <v>7909.5039999999999</v>
      </c>
      <c r="O21" s="59">
        <v>0.24242424242424301</v>
      </c>
      <c r="P21" s="57">
        <v>6378.0039999999999</v>
      </c>
      <c r="Q21" s="59">
        <v>0.19548416536343999</v>
      </c>
      <c r="R21" s="76">
        <v>115</v>
      </c>
      <c r="S21" s="76">
        <v>110</v>
      </c>
      <c r="T21" s="76">
        <v>78</v>
      </c>
    </row>
    <row r="22" spans="1:20" x14ac:dyDescent="0.25">
      <c r="A22" s="53">
        <v>2022</v>
      </c>
      <c r="B22" s="54">
        <v>133279</v>
      </c>
      <c r="C22" s="54" t="s">
        <v>27</v>
      </c>
      <c r="D22" s="54" t="s">
        <v>431</v>
      </c>
      <c r="E22" s="54" t="s">
        <v>515</v>
      </c>
      <c r="F22" s="54" t="s">
        <v>15</v>
      </c>
      <c r="G22" s="56">
        <v>19</v>
      </c>
      <c r="H22" s="56">
        <v>28</v>
      </c>
      <c r="I22" s="56">
        <v>91</v>
      </c>
      <c r="J22" s="57">
        <v>4037.672</v>
      </c>
      <c r="K22" s="57">
        <v>212.50905263157901</v>
      </c>
      <c r="L22" s="58">
        <v>1.4736842105263199</v>
      </c>
      <c r="M22" s="58">
        <v>3.25</v>
      </c>
      <c r="N22" s="57">
        <v>1575.972</v>
      </c>
      <c r="O22" s="59">
        <v>0.390316994545372</v>
      </c>
      <c r="P22" s="57">
        <v>956.17200000000003</v>
      </c>
      <c r="Q22" s="59">
        <v>0.23681269801013999</v>
      </c>
      <c r="R22" s="76">
        <v>293</v>
      </c>
      <c r="S22" s="76">
        <v>265</v>
      </c>
      <c r="T22" s="76">
        <v>243</v>
      </c>
    </row>
    <row r="23" spans="1:20" x14ac:dyDescent="0.25">
      <c r="A23" s="53">
        <v>2022</v>
      </c>
      <c r="B23" s="54">
        <v>134581</v>
      </c>
      <c r="C23" s="54" t="s">
        <v>201</v>
      </c>
      <c r="D23" s="54" t="s">
        <v>430</v>
      </c>
      <c r="E23" s="54" t="s">
        <v>506</v>
      </c>
      <c r="F23" s="54" t="s">
        <v>15</v>
      </c>
      <c r="G23" s="56">
        <v>76</v>
      </c>
      <c r="H23" s="56">
        <v>601</v>
      </c>
      <c r="I23" s="56">
        <v>3201</v>
      </c>
      <c r="J23" s="57">
        <v>124843.8342</v>
      </c>
      <c r="K23" s="57">
        <v>1642.6820289473701</v>
      </c>
      <c r="L23" s="58">
        <v>7.9078947368421098</v>
      </c>
      <c r="M23" s="58">
        <v>5.3261231281198</v>
      </c>
      <c r="N23" s="57">
        <v>9495.7342000000099</v>
      </c>
      <c r="O23" s="59">
        <v>7.6060898488489501E-2</v>
      </c>
      <c r="P23" s="57">
        <v>6307.9342000000097</v>
      </c>
      <c r="Q23" s="59">
        <v>5.0526597812549499E-2</v>
      </c>
      <c r="R23" s="76">
        <v>39</v>
      </c>
      <c r="S23" s="76">
        <v>92</v>
      </c>
      <c r="T23" s="76">
        <v>79</v>
      </c>
    </row>
    <row r="24" spans="1:20" x14ac:dyDescent="0.25">
      <c r="A24" s="53">
        <v>2022</v>
      </c>
      <c r="B24" s="54">
        <v>135228</v>
      </c>
      <c r="C24" s="54" t="s">
        <v>303</v>
      </c>
      <c r="D24" s="54" t="s">
        <v>435</v>
      </c>
      <c r="E24" s="54" t="s">
        <v>525</v>
      </c>
      <c r="F24" s="54" t="s">
        <v>15</v>
      </c>
      <c r="G24" s="56">
        <v>10</v>
      </c>
      <c r="H24" s="56">
        <v>19</v>
      </c>
      <c r="I24" s="56">
        <v>46</v>
      </c>
      <c r="J24" s="57">
        <v>2498.8319999999999</v>
      </c>
      <c r="K24" s="57">
        <v>249.88319999999999</v>
      </c>
      <c r="L24" s="58">
        <v>1.9</v>
      </c>
      <c r="M24" s="58">
        <v>2.42105263157895</v>
      </c>
      <c r="N24" s="57">
        <v>966.43200000000002</v>
      </c>
      <c r="O24" s="59">
        <v>0.38675349123110297</v>
      </c>
      <c r="P24" s="57">
        <v>592.68200000000002</v>
      </c>
      <c r="Q24" s="59">
        <v>0.237183612183612</v>
      </c>
      <c r="R24" s="76">
        <v>327</v>
      </c>
      <c r="S24" s="76">
        <v>310</v>
      </c>
      <c r="T24" s="76">
        <v>274</v>
      </c>
    </row>
    <row r="25" spans="1:20" x14ac:dyDescent="0.25">
      <c r="A25" s="53">
        <v>2022</v>
      </c>
      <c r="B25" s="54">
        <v>135718</v>
      </c>
      <c r="C25" s="54" t="s">
        <v>302</v>
      </c>
      <c r="D25" s="54" t="s">
        <v>431</v>
      </c>
      <c r="E25" s="54" t="s">
        <v>501</v>
      </c>
      <c r="F25" s="54" t="s">
        <v>15</v>
      </c>
      <c r="G25" s="56">
        <v>69</v>
      </c>
      <c r="H25" s="56">
        <v>124</v>
      </c>
      <c r="I25" s="56">
        <v>544</v>
      </c>
      <c r="J25" s="57">
        <v>26041.3632</v>
      </c>
      <c r="K25" s="57">
        <v>377.41106086956501</v>
      </c>
      <c r="L25" s="58">
        <v>1.7971014492753601</v>
      </c>
      <c r="M25" s="58">
        <v>4.3870967741935498</v>
      </c>
      <c r="N25" s="57">
        <v>5713.2632000000003</v>
      </c>
      <c r="O25" s="59">
        <v>0.21939186347971201</v>
      </c>
      <c r="P25" s="57">
        <v>3438.9632000000001</v>
      </c>
      <c r="Q25" s="59">
        <v>0.13205772576452501</v>
      </c>
      <c r="R25" s="76">
        <v>127</v>
      </c>
      <c r="S25" s="76">
        <v>132</v>
      </c>
      <c r="T25" s="76">
        <v>128</v>
      </c>
    </row>
    <row r="26" spans="1:20" x14ac:dyDescent="0.25">
      <c r="A26" s="53">
        <v>2022</v>
      </c>
      <c r="B26" s="54">
        <v>136833</v>
      </c>
      <c r="C26" s="54" t="s">
        <v>28</v>
      </c>
      <c r="D26" s="54" t="s">
        <v>430</v>
      </c>
      <c r="E26" s="54" t="s">
        <v>518</v>
      </c>
      <c r="F26" s="54" t="s">
        <v>15</v>
      </c>
      <c r="G26" s="56">
        <v>40</v>
      </c>
      <c r="H26" s="56">
        <v>73</v>
      </c>
      <c r="I26" s="56">
        <v>197</v>
      </c>
      <c r="J26" s="57">
        <v>8874.4240000000009</v>
      </c>
      <c r="K26" s="57">
        <v>221.86060000000001</v>
      </c>
      <c r="L26" s="58">
        <v>1.825</v>
      </c>
      <c r="M26" s="58">
        <v>2.6986301369863002</v>
      </c>
      <c r="N26" s="57">
        <v>3200.3240000000001</v>
      </c>
      <c r="O26" s="59">
        <v>0.36062329228353301</v>
      </c>
      <c r="P26" s="57">
        <v>1792.7239999999999</v>
      </c>
      <c r="Q26" s="59">
        <v>0.202010181167814</v>
      </c>
      <c r="R26" s="76">
        <v>205</v>
      </c>
      <c r="S26" s="76">
        <v>183</v>
      </c>
      <c r="T26" s="76">
        <v>183</v>
      </c>
    </row>
    <row r="27" spans="1:20" x14ac:dyDescent="0.25">
      <c r="A27" s="53">
        <v>2022</v>
      </c>
      <c r="B27" s="54">
        <v>141109</v>
      </c>
      <c r="C27" s="54" t="s">
        <v>29</v>
      </c>
      <c r="D27" s="54" t="s">
        <v>430</v>
      </c>
      <c r="E27" s="54" t="s">
        <v>512</v>
      </c>
      <c r="F27" s="54" t="s">
        <v>15</v>
      </c>
      <c r="G27" s="56">
        <v>90</v>
      </c>
      <c r="H27" s="56">
        <v>346</v>
      </c>
      <c r="I27" s="56">
        <v>1900</v>
      </c>
      <c r="J27" s="57">
        <v>87035.04</v>
      </c>
      <c r="K27" s="57">
        <v>967.05600000000004</v>
      </c>
      <c r="L27" s="58">
        <v>3.8444444444444401</v>
      </c>
      <c r="M27" s="58">
        <v>5.4913294797687904</v>
      </c>
      <c r="N27" s="57">
        <v>24524.79</v>
      </c>
      <c r="O27" s="59">
        <v>0.28178064834576999</v>
      </c>
      <c r="P27" s="57">
        <v>21146.19</v>
      </c>
      <c r="Q27" s="59">
        <v>0.24296180021288</v>
      </c>
      <c r="R27" s="76">
        <v>50</v>
      </c>
      <c r="S27" s="76">
        <v>29</v>
      </c>
      <c r="T27" s="76">
        <v>20</v>
      </c>
    </row>
    <row r="28" spans="1:20" x14ac:dyDescent="0.25">
      <c r="A28" s="53">
        <v>2022</v>
      </c>
      <c r="B28" s="54">
        <v>141852</v>
      </c>
      <c r="C28" s="54" t="s">
        <v>30</v>
      </c>
      <c r="D28" s="54" t="s">
        <v>434</v>
      </c>
      <c r="E28" s="54" t="s">
        <v>523</v>
      </c>
      <c r="F28" s="54" t="s">
        <v>15</v>
      </c>
      <c r="G28" s="56">
        <v>4</v>
      </c>
      <c r="H28" s="56">
        <v>4</v>
      </c>
      <c r="I28" s="56">
        <v>32</v>
      </c>
      <c r="J28" s="57">
        <v>800.54399999999998</v>
      </c>
      <c r="K28" s="57">
        <v>200.136</v>
      </c>
      <c r="L28" s="58">
        <v>1</v>
      </c>
      <c r="M28" s="58">
        <v>8</v>
      </c>
      <c r="N28" s="57">
        <v>336.59399999999999</v>
      </c>
      <c r="O28" s="59">
        <v>0.42045658951912701</v>
      </c>
      <c r="P28" s="57">
        <v>204.19399999999999</v>
      </c>
      <c r="Q28" s="59">
        <v>0.25506905304393002</v>
      </c>
      <c r="R28" s="76">
        <v>370</v>
      </c>
      <c r="S28" s="76">
        <v>361</v>
      </c>
      <c r="T28" s="76">
        <v>325</v>
      </c>
    </row>
    <row r="29" spans="1:20" x14ac:dyDescent="0.25">
      <c r="A29" s="53">
        <v>2022</v>
      </c>
      <c r="B29" s="54">
        <v>143836</v>
      </c>
      <c r="C29" s="54" t="s">
        <v>94</v>
      </c>
      <c r="D29" s="54" t="s">
        <v>434</v>
      </c>
      <c r="E29" s="54" t="s">
        <v>508</v>
      </c>
      <c r="F29" s="54" t="s">
        <v>4</v>
      </c>
      <c r="G29" s="56">
        <v>406</v>
      </c>
      <c r="H29" s="56">
        <v>1126</v>
      </c>
      <c r="I29" s="56">
        <v>4091</v>
      </c>
      <c r="J29" s="57">
        <v>153051</v>
      </c>
      <c r="K29" s="57">
        <v>376.97290640394101</v>
      </c>
      <c r="L29" s="58">
        <v>2.7733990147783301</v>
      </c>
      <c r="M29" s="58">
        <v>3.6332149200710502</v>
      </c>
      <c r="N29" s="57">
        <v>25508.5</v>
      </c>
      <c r="O29" s="59">
        <v>0.16666666666666699</v>
      </c>
      <c r="P29" s="57">
        <v>11327.99</v>
      </c>
      <c r="Q29" s="59">
        <v>7.4014478833852801E-2</v>
      </c>
      <c r="R29" s="76">
        <v>28</v>
      </c>
      <c r="S29" s="76">
        <v>27</v>
      </c>
      <c r="T29" s="76">
        <v>49</v>
      </c>
    </row>
    <row r="30" spans="1:20" x14ac:dyDescent="0.25">
      <c r="A30" s="53">
        <v>2022</v>
      </c>
      <c r="B30" s="54">
        <v>144503</v>
      </c>
      <c r="C30" s="54" t="s">
        <v>33</v>
      </c>
      <c r="D30" s="54" t="s">
        <v>431</v>
      </c>
      <c r="E30" s="54" t="s">
        <v>515</v>
      </c>
      <c r="F30" s="54" t="s">
        <v>15</v>
      </c>
      <c r="G30" s="56">
        <v>31</v>
      </c>
      <c r="H30" s="56">
        <v>31</v>
      </c>
      <c r="I30" s="56">
        <v>62</v>
      </c>
      <c r="J30" s="57">
        <v>2348.3040000000001</v>
      </c>
      <c r="K30" s="57">
        <v>75.751741935483906</v>
      </c>
      <c r="L30" s="58">
        <v>1</v>
      </c>
      <c r="M30" s="58">
        <v>2</v>
      </c>
      <c r="N30" s="57">
        <v>944.70399999999995</v>
      </c>
      <c r="O30" s="59">
        <v>0.402292037146809</v>
      </c>
      <c r="P30" s="57">
        <v>-50.3960000000001</v>
      </c>
      <c r="Q30" s="59">
        <v>-2.1460594539718901E-2</v>
      </c>
      <c r="R30" s="76">
        <v>333</v>
      </c>
      <c r="S30" s="76">
        <v>312</v>
      </c>
      <c r="T30" s="76">
        <v>356</v>
      </c>
    </row>
    <row r="31" spans="1:20" x14ac:dyDescent="0.25">
      <c r="A31" s="53">
        <v>2022</v>
      </c>
      <c r="B31" s="54">
        <v>145784</v>
      </c>
      <c r="C31" s="54" t="s">
        <v>34</v>
      </c>
      <c r="D31" s="54" t="s">
        <v>432</v>
      </c>
      <c r="E31" s="54" t="s">
        <v>498</v>
      </c>
      <c r="F31" s="54" t="s">
        <v>15</v>
      </c>
      <c r="G31" s="56">
        <v>36</v>
      </c>
      <c r="H31" s="56">
        <v>82</v>
      </c>
      <c r="I31" s="56">
        <v>496</v>
      </c>
      <c r="J31" s="57">
        <v>20593.632000000001</v>
      </c>
      <c r="K31" s="57">
        <v>572.04533333333302</v>
      </c>
      <c r="L31" s="58">
        <v>2.2777777777777799</v>
      </c>
      <c r="M31" s="58">
        <v>6.0487804878048799</v>
      </c>
      <c r="N31" s="57">
        <v>8230.4320000000007</v>
      </c>
      <c r="O31" s="59">
        <v>0.39965907907842602</v>
      </c>
      <c r="P31" s="57">
        <v>7141.4319999999998</v>
      </c>
      <c r="Q31" s="59">
        <v>0.346778654683156</v>
      </c>
      <c r="R31" s="76">
        <v>140</v>
      </c>
      <c r="S31" s="76">
        <v>105</v>
      </c>
      <c r="T31" s="76">
        <v>72</v>
      </c>
    </row>
    <row r="32" spans="1:20" x14ac:dyDescent="0.25">
      <c r="A32" s="53">
        <v>2022</v>
      </c>
      <c r="B32" s="54">
        <v>155535</v>
      </c>
      <c r="C32" s="54" t="s">
        <v>36</v>
      </c>
      <c r="D32" s="54" t="s">
        <v>434</v>
      </c>
      <c r="E32" s="54" t="s">
        <v>522</v>
      </c>
      <c r="F32" s="54" t="s">
        <v>15</v>
      </c>
      <c r="G32" s="56">
        <v>44</v>
      </c>
      <c r="H32" s="56">
        <v>71</v>
      </c>
      <c r="I32" s="56">
        <v>188</v>
      </c>
      <c r="J32" s="57">
        <v>6681.6959999999999</v>
      </c>
      <c r="K32" s="57">
        <v>151.856727272727</v>
      </c>
      <c r="L32" s="58">
        <v>1.61363636363636</v>
      </c>
      <c r="M32" s="58">
        <v>2.6478873239436602</v>
      </c>
      <c r="N32" s="57">
        <v>2330.2959999999998</v>
      </c>
      <c r="O32" s="59">
        <v>0.34875815960498602</v>
      </c>
      <c r="P32" s="57">
        <v>844.19600000000105</v>
      </c>
      <c r="Q32" s="59">
        <v>0.12634456880408801</v>
      </c>
      <c r="R32" s="76">
        <v>240</v>
      </c>
      <c r="S32" s="76">
        <v>222</v>
      </c>
      <c r="T32" s="76">
        <v>254</v>
      </c>
    </row>
    <row r="33" spans="1:20" x14ac:dyDescent="0.25">
      <c r="A33" s="53">
        <v>2022</v>
      </c>
      <c r="B33" s="54">
        <v>160544</v>
      </c>
      <c r="C33" s="54" t="s">
        <v>37</v>
      </c>
      <c r="D33" s="54" t="s">
        <v>435</v>
      </c>
      <c r="E33" s="54" t="s">
        <v>525</v>
      </c>
      <c r="F33" s="54" t="s">
        <v>15</v>
      </c>
      <c r="G33" s="56">
        <v>30</v>
      </c>
      <c r="H33" s="56">
        <v>65</v>
      </c>
      <c r="I33" s="56">
        <v>192</v>
      </c>
      <c r="J33" s="57">
        <v>8897.6640000000007</v>
      </c>
      <c r="K33" s="57">
        <v>296.58879999999999</v>
      </c>
      <c r="L33" s="58">
        <v>2.1666666666666701</v>
      </c>
      <c r="M33" s="58">
        <v>2.95384615384615</v>
      </c>
      <c r="N33" s="57">
        <v>3120.5140000000001</v>
      </c>
      <c r="O33" s="59">
        <v>0.35071160250600603</v>
      </c>
      <c r="P33" s="57">
        <v>1989.2639999999999</v>
      </c>
      <c r="Q33" s="59">
        <v>0.22357149022485001</v>
      </c>
      <c r="R33" s="76">
        <v>204</v>
      </c>
      <c r="S33" s="76">
        <v>188</v>
      </c>
      <c r="T33" s="76">
        <v>174</v>
      </c>
    </row>
    <row r="34" spans="1:20" x14ac:dyDescent="0.25">
      <c r="A34" s="53">
        <v>2022</v>
      </c>
      <c r="B34" s="54">
        <v>162866</v>
      </c>
      <c r="C34" s="54" t="s">
        <v>362</v>
      </c>
      <c r="D34" s="54" t="s">
        <v>434</v>
      </c>
      <c r="E34" s="54" t="s">
        <v>523</v>
      </c>
      <c r="F34" s="54" t="s">
        <v>15</v>
      </c>
      <c r="G34" s="56">
        <v>47</v>
      </c>
      <c r="H34" s="56">
        <v>56</v>
      </c>
      <c r="I34" s="56">
        <v>119</v>
      </c>
      <c r="J34" s="57">
        <v>4397.4480000000003</v>
      </c>
      <c r="K34" s="57">
        <v>93.562723404255394</v>
      </c>
      <c r="L34" s="58">
        <v>1.19148936170213</v>
      </c>
      <c r="M34" s="58">
        <v>2.125</v>
      </c>
      <c r="N34" s="57">
        <v>1690.348</v>
      </c>
      <c r="O34" s="59">
        <v>0.38439294790978701</v>
      </c>
      <c r="P34" s="57">
        <v>124.748</v>
      </c>
      <c r="Q34" s="59">
        <v>2.8368271779450199E-2</v>
      </c>
      <c r="R34" s="76">
        <v>286</v>
      </c>
      <c r="S34" s="76">
        <v>255</v>
      </c>
      <c r="T34" s="76">
        <v>336</v>
      </c>
    </row>
    <row r="35" spans="1:20" x14ac:dyDescent="0.25">
      <c r="A35" s="53">
        <v>2022</v>
      </c>
      <c r="B35" s="54">
        <v>166523</v>
      </c>
      <c r="C35" s="54" t="s">
        <v>38</v>
      </c>
      <c r="D35" s="54" t="s">
        <v>431</v>
      </c>
      <c r="E35" s="54" t="s">
        <v>524</v>
      </c>
      <c r="F35" s="54" t="s">
        <v>15</v>
      </c>
      <c r="G35" s="56">
        <v>20</v>
      </c>
      <c r="H35" s="56">
        <v>20</v>
      </c>
      <c r="I35" s="56">
        <v>47</v>
      </c>
      <c r="J35" s="57">
        <v>2654.8240000000001</v>
      </c>
      <c r="K35" s="57">
        <v>132.74119999999999</v>
      </c>
      <c r="L35" s="58">
        <v>1</v>
      </c>
      <c r="M35" s="58">
        <v>2.35</v>
      </c>
      <c r="N35" s="57">
        <v>1053.374</v>
      </c>
      <c r="O35" s="59">
        <v>0.39677733815876298</v>
      </c>
      <c r="P35" s="57">
        <v>411.37400000000002</v>
      </c>
      <c r="Q35" s="59">
        <v>0.15495339804069899</v>
      </c>
      <c r="R35" s="76">
        <v>323</v>
      </c>
      <c r="S35" s="76">
        <v>300</v>
      </c>
      <c r="T35" s="76">
        <v>298</v>
      </c>
    </row>
    <row r="36" spans="1:20" x14ac:dyDescent="0.25">
      <c r="A36" s="53">
        <v>2022</v>
      </c>
      <c r="B36" s="54">
        <v>167210</v>
      </c>
      <c r="C36" s="54" t="s">
        <v>39</v>
      </c>
      <c r="D36" s="54" t="s">
        <v>433</v>
      </c>
      <c r="E36" s="54" t="s">
        <v>519</v>
      </c>
      <c r="F36" s="54" t="s">
        <v>15</v>
      </c>
      <c r="G36" s="56">
        <v>34</v>
      </c>
      <c r="H36" s="56">
        <v>77</v>
      </c>
      <c r="I36" s="56">
        <v>264</v>
      </c>
      <c r="J36" s="57">
        <v>12526.688</v>
      </c>
      <c r="K36" s="57">
        <v>368.43200000000002</v>
      </c>
      <c r="L36" s="58">
        <v>2.2647058823529398</v>
      </c>
      <c r="M36" s="58">
        <v>3.4285714285714302</v>
      </c>
      <c r="N36" s="57">
        <v>4588.2380000000003</v>
      </c>
      <c r="O36" s="59">
        <v>0.36627702390288602</v>
      </c>
      <c r="P36" s="57">
        <v>3449.538</v>
      </c>
      <c r="Q36" s="59">
        <v>0.27537510313979202</v>
      </c>
      <c r="R36" s="76">
        <v>164</v>
      </c>
      <c r="S36" s="76">
        <v>150</v>
      </c>
      <c r="T36" s="76">
        <v>127</v>
      </c>
    </row>
    <row r="37" spans="1:20" x14ac:dyDescent="0.25">
      <c r="A37" s="53">
        <v>2022</v>
      </c>
      <c r="B37" s="54">
        <v>167223</v>
      </c>
      <c r="C37" s="54" t="s">
        <v>40</v>
      </c>
      <c r="D37" s="54" t="s">
        <v>431</v>
      </c>
      <c r="E37" s="54" t="s">
        <v>516</v>
      </c>
      <c r="F37" s="54" t="s">
        <v>15</v>
      </c>
      <c r="G37" s="56">
        <v>95</v>
      </c>
      <c r="H37" s="56">
        <v>342</v>
      </c>
      <c r="I37" s="56">
        <v>1375</v>
      </c>
      <c r="J37" s="57">
        <v>63800.82</v>
      </c>
      <c r="K37" s="57">
        <v>671.58757894736902</v>
      </c>
      <c r="L37" s="58">
        <v>3.6</v>
      </c>
      <c r="M37" s="58">
        <v>4.0204678362573096</v>
      </c>
      <c r="N37" s="57">
        <v>18755.919999999998</v>
      </c>
      <c r="O37" s="59">
        <v>0.29397615892711099</v>
      </c>
      <c r="P37" s="57">
        <v>15440.22</v>
      </c>
      <c r="Q37" s="59">
        <v>0.24200660743858801</v>
      </c>
      <c r="R37" s="76">
        <v>69</v>
      </c>
      <c r="S37" s="76">
        <v>47</v>
      </c>
      <c r="T37" s="76">
        <v>33</v>
      </c>
    </row>
    <row r="38" spans="1:20" x14ac:dyDescent="0.25">
      <c r="A38" s="53">
        <v>2022</v>
      </c>
      <c r="B38" s="54">
        <v>167602</v>
      </c>
      <c r="C38" s="54" t="s">
        <v>9</v>
      </c>
      <c r="D38" s="54" t="s">
        <v>432</v>
      </c>
      <c r="E38" s="54" t="s">
        <v>496</v>
      </c>
      <c r="F38" s="54" t="s">
        <v>4</v>
      </c>
      <c r="G38" s="56">
        <v>125</v>
      </c>
      <c r="H38" s="56">
        <v>608</v>
      </c>
      <c r="I38" s="56">
        <v>3713</v>
      </c>
      <c r="J38" s="57">
        <v>138789.30300000001</v>
      </c>
      <c r="K38" s="57">
        <v>1110.3144239999999</v>
      </c>
      <c r="L38" s="58">
        <v>4.8639999999999999</v>
      </c>
      <c r="M38" s="58">
        <v>6.1069078947368398</v>
      </c>
      <c r="N38" s="57">
        <v>22028.303</v>
      </c>
      <c r="O38" s="59">
        <v>0.15871758502886901</v>
      </c>
      <c r="P38" s="57">
        <v>17832.203000000001</v>
      </c>
      <c r="Q38" s="59">
        <v>0.128483986982772</v>
      </c>
      <c r="R38" s="76">
        <v>36</v>
      </c>
      <c r="S38" s="76">
        <v>36</v>
      </c>
      <c r="T38" s="76">
        <v>27</v>
      </c>
    </row>
    <row r="39" spans="1:20" x14ac:dyDescent="0.25">
      <c r="A39" s="53">
        <v>2022</v>
      </c>
      <c r="B39" s="54">
        <v>169318</v>
      </c>
      <c r="C39" s="54" t="s">
        <v>42</v>
      </c>
      <c r="D39" s="54" t="s">
        <v>433</v>
      </c>
      <c r="E39" s="54" t="s">
        <v>504</v>
      </c>
      <c r="F39" s="54" t="s">
        <v>15</v>
      </c>
      <c r="G39" s="56">
        <v>24</v>
      </c>
      <c r="H39" s="56">
        <v>69</v>
      </c>
      <c r="I39" s="56">
        <v>168</v>
      </c>
      <c r="J39" s="57">
        <v>8985.8559999999998</v>
      </c>
      <c r="K39" s="57">
        <v>374.410666666667</v>
      </c>
      <c r="L39" s="58">
        <v>2.875</v>
      </c>
      <c r="M39" s="58">
        <v>2.4347826086956501</v>
      </c>
      <c r="N39" s="57">
        <v>3363.8560000000002</v>
      </c>
      <c r="O39" s="59">
        <v>0.37435008974103301</v>
      </c>
      <c r="P39" s="57">
        <v>2543.9560000000001</v>
      </c>
      <c r="Q39" s="59">
        <v>0.28310669567818603</v>
      </c>
      <c r="R39" s="76">
        <v>202</v>
      </c>
      <c r="S39" s="76">
        <v>175</v>
      </c>
      <c r="T39" s="76">
        <v>155</v>
      </c>
    </row>
    <row r="40" spans="1:20" x14ac:dyDescent="0.25">
      <c r="A40" s="53">
        <v>2022</v>
      </c>
      <c r="B40" s="54">
        <v>173044</v>
      </c>
      <c r="C40" s="54" t="s">
        <v>43</v>
      </c>
      <c r="D40" s="54" t="s">
        <v>434</v>
      </c>
      <c r="E40" s="54" t="s">
        <v>523</v>
      </c>
      <c r="F40" s="54" t="s">
        <v>15</v>
      </c>
      <c r="G40" s="56">
        <v>39</v>
      </c>
      <c r="H40" s="56">
        <v>104</v>
      </c>
      <c r="I40" s="56">
        <v>230</v>
      </c>
      <c r="J40" s="57">
        <v>12349.36</v>
      </c>
      <c r="K40" s="57">
        <v>316.65025641025699</v>
      </c>
      <c r="L40" s="58">
        <v>2.6666666666666701</v>
      </c>
      <c r="M40" s="58">
        <v>2.2115384615384599</v>
      </c>
      <c r="N40" s="57">
        <v>4415.21</v>
      </c>
      <c r="O40" s="59">
        <v>0.357525410223688</v>
      </c>
      <c r="P40" s="57">
        <v>3053.91</v>
      </c>
      <c r="Q40" s="59">
        <v>0.24729297712594001</v>
      </c>
      <c r="R40" s="76">
        <v>168</v>
      </c>
      <c r="S40" s="76">
        <v>153</v>
      </c>
      <c r="T40" s="76">
        <v>139</v>
      </c>
    </row>
    <row r="41" spans="1:20" x14ac:dyDescent="0.25">
      <c r="A41" s="53">
        <v>2022</v>
      </c>
      <c r="B41" s="54">
        <v>178150</v>
      </c>
      <c r="C41" s="54" t="s">
        <v>44</v>
      </c>
      <c r="D41" s="54" t="s">
        <v>434</v>
      </c>
      <c r="E41" s="54" t="s">
        <v>523</v>
      </c>
      <c r="F41" s="54" t="s">
        <v>15</v>
      </c>
      <c r="G41" s="56">
        <v>36</v>
      </c>
      <c r="H41" s="56">
        <v>63</v>
      </c>
      <c r="I41" s="56">
        <v>171</v>
      </c>
      <c r="J41" s="57">
        <v>7293.0320000000002</v>
      </c>
      <c r="K41" s="57">
        <v>202.584222222222</v>
      </c>
      <c r="L41" s="58">
        <v>1.75</v>
      </c>
      <c r="M41" s="58">
        <v>2.71428571428571</v>
      </c>
      <c r="N41" s="57">
        <v>2714.5320000000002</v>
      </c>
      <c r="O41" s="59">
        <v>0.37220897974943701</v>
      </c>
      <c r="P41" s="57">
        <v>1493.232</v>
      </c>
      <c r="Q41" s="59">
        <v>0.20474776471569001</v>
      </c>
      <c r="R41" s="76">
        <v>230</v>
      </c>
      <c r="S41" s="76">
        <v>211</v>
      </c>
      <c r="T41" s="76">
        <v>197</v>
      </c>
    </row>
    <row r="42" spans="1:20" x14ac:dyDescent="0.25">
      <c r="A42" s="53">
        <v>2022</v>
      </c>
      <c r="B42" s="54">
        <v>178362</v>
      </c>
      <c r="C42" s="54" t="s">
        <v>45</v>
      </c>
      <c r="D42" s="54" t="s">
        <v>432</v>
      </c>
      <c r="E42" s="54" t="s">
        <v>497</v>
      </c>
      <c r="F42" s="54" t="s">
        <v>15</v>
      </c>
      <c r="G42" s="56">
        <v>249</v>
      </c>
      <c r="H42" s="56">
        <v>348</v>
      </c>
      <c r="I42" s="56">
        <v>1532</v>
      </c>
      <c r="J42" s="57">
        <v>57233.642999999996</v>
      </c>
      <c r="K42" s="57">
        <v>229.853987951807</v>
      </c>
      <c r="L42" s="58">
        <v>1.3975903614457801</v>
      </c>
      <c r="M42" s="58">
        <v>4.4022988505747103</v>
      </c>
      <c r="N42" s="57">
        <v>7028.6930000000102</v>
      </c>
      <c r="O42" s="59">
        <v>0.12280701754386</v>
      </c>
      <c r="P42" s="57">
        <v>-291.30699999999399</v>
      </c>
      <c r="Q42" s="59">
        <v>-5.0897860896255299E-3</v>
      </c>
      <c r="R42" s="76">
        <v>83</v>
      </c>
      <c r="S42" s="76">
        <v>119</v>
      </c>
      <c r="T42" s="76">
        <v>370</v>
      </c>
    </row>
    <row r="43" spans="1:20" x14ac:dyDescent="0.25">
      <c r="A43" s="53">
        <v>2022</v>
      </c>
      <c r="B43" s="54">
        <v>178828</v>
      </c>
      <c r="C43" s="54" t="s">
        <v>49</v>
      </c>
      <c r="D43" s="54" t="s">
        <v>431</v>
      </c>
      <c r="E43" s="54" t="s">
        <v>524</v>
      </c>
      <c r="F43" s="54" t="s">
        <v>15</v>
      </c>
      <c r="G43" s="56">
        <v>15</v>
      </c>
      <c r="H43" s="56">
        <v>15</v>
      </c>
      <c r="I43" s="56">
        <v>38</v>
      </c>
      <c r="J43" s="57">
        <v>2219.6959999999999</v>
      </c>
      <c r="K43" s="57">
        <v>147.979733333333</v>
      </c>
      <c r="L43" s="58">
        <v>1</v>
      </c>
      <c r="M43" s="58">
        <v>2.5333333333333301</v>
      </c>
      <c r="N43" s="57">
        <v>655.19600000000003</v>
      </c>
      <c r="O43" s="59">
        <v>0.29517375352300501</v>
      </c>
      <c r="P43" s="57">
        <v>173.696</v>
      </c>
      <c r="Q43" s="59">
        <v>7.8252157052136895E-2</v>
      </c>
      <c r="R43" s="76">
        <v>336</v>
      </c>
      <c r="S43" s="76">
        <v>335</v>
      </c>
      <c r="T43" s="76">
        <v>329</v>
      </c>
    </row>
    <row r="44" spans="1:20" x14ac:dyDescent="0.25">
      <c r="A44" s="53">
        <v>2022</v>
      </c>
      <c r="B44" s="54">
        <v>181012</v>
      </c>
      <c r="C44" s="54" t="s">
        <v>51</v>
      </c>
      <c r="D44" s="54" t="s">
        <v>432</v>
      </c>
      <c r="E44" s="54" t="s">
        <v>510</v>
      </c>
      <c r="F44" s="54" t="s">
        <v>15</v>
      </c>
      <c r="G44" s="56">
        <v>90</v>
      </c>
      <c r="H44" s="56">
        <v>359</v>
      </c>
      <c r="I44" s="56">
        <v>1748</v>
      </c>
      <c r="J44" s="57">
        <v>96861.758400000006</v>
      </c>
      <c r="K44" s="57">
        <v>1076.2417600000001</v>
      </c>
      <c r="L44" s="58">
        <v>3.9888888888888898</v>
      </c>
      <c r="M44" s="58">
        <v>4.8690807799442899</v>
      </c>
      <c r="N44" s="57">
        <v>44259.308400000002</v>
      </c>
      <c r="O44" s="59">
        <v>0.45693273724421601</v>
      </c>
      <c r="P44" s="57">
        <v>41383.808400000002</v>
      </c>
      <c r="Q44" s="59">
        <v>0.42724609880714198</v>
      </c>
      <c r="R44" s="76">
        <v>48</v>
      </c>
      <c r="S44" s="76">
        <v>8</v>
      </c>
      <c r="T44" s="76">
        <v>6</v>
      </c>
    </row>
    <row r="45" spans="1:20" x14ac:dyDescent="0.25">
      <c r="A45" s="53">
        <v>2022</v>
      </c>
      <c r="B45" s="54">
        <v>182104</v>
      </c>
      <c r="C45" s="54" t="s">
        <v>52</v>
      </c>
      <c r="D45" s="54" t="s">
        <v>431</v>
      </c>
      <c r="E45" s="54" t="s">
        <v>509</v>
      </c>
      <c r="F45" s="54" t="s">
        <v>15</v>
      </c>
      <c r="G45" s="56">
        <v>13</v>
      </c>
      <c r="H45" s="56">
        <v>124</v>
      </c>
      <c r="I45" s="56">
        <v>241</v>
      </c>
      <c r="J45" s="57">
        <v>9494.5759999999991</v>
      </c>
      <c r="K45" s="57">
        <v>730.35199999999998</v>
      </c>
      <c r="L45" s="58">
        <v>9.5384615384615401</v>
      </c>
      <c r="M45" s="58">
        <v>1.94354838709677</v>
      </c>
      <c r="N45" s="57">
        <v>1017.276</v>
      </c>
      <c r="O45" s="59">
        <v>0.107142857142857</v>
      </c>
      <c r="P45" s="57">
        <v>495.47600000000102</v>
      </c>
      <c r="Q45" s="59">
        <v>5.21851634027682E-2</v>
      </c>
      <c r="R45" s="76">
        <v>199</v>
      </c>
      <c r="S45" s="76">
        <v>301</v>
      </c>
      <c r="T45" s="76">
        <v>284</v>
      </c>
    </row>
    <row r="46" spans="1:20" x14ac:dyDescent="0.25">
      <c r="A46" s="53">
        <v>2022</v>
      </c>
      <c r="B46" s="54">
        <v>185163</v>
      </c>
      <c r="C46" s="54" t="s">
        <v>53</v>
      </c>
      <c r="D46" s="54" t="s">
        <v>431</v>
      </c>
      <c r="E46" s="54" t="s">
        <v>515</v>
      </c>
      <c r="F46" s="54" t="s">
        <v>15</v>
      </c>
      <c r="G46" s="56">
        <v>34</v>
      </c>
      <c r="H46" s="56">
        <v>89</v>
      </c>
      <c r="I46" s="56">
        <v>242</v>
      </c>
      <c r="J46" s="57">
        <v>12021.263999999999</v>
      </c>
      <c r="K46" s="57">
        <v>353.56658823529398</v>
      </c>
      <c r="L46" s="58">
        <v>2.6176470588235299</v>
      </c>
      <c r="M46" s="58">
        <v>2.71910112359551</v>
      </c>
      <c r="N46" s="57">
        <v>4320.2139999999999</v>
      </c>
      <c r="O46" s="59">
        <v>0.359381010183288</v>
      </c>
      <c r="P46" s="57">
        <v>3169.4140000000002</v>
      </c>
      <c r="Q46" s="59">
        <v>0.26365064439147101</v>
      </c>
      <c r="R46" s="76">
        <v>171</v>
      </c>
      <c r="S46" s="76">
        <v>157</v>
      </c>
      <c r="T46" s="76">
        <v>137</v>
      </c>
    </row>
    <row r="47" spans="1:20" x14ac:dyDescent="0.25">
      <c r="A47" s="53">
        <v>2022</v>
      </c>
      <c r="B47" s="54">
        <v>186360</v>
      </c>
      <c r="C47" s="54" t="s">
        <v>54</v>
      </c>
      <c r="D47" s="54" t="s">
        <v>432</v>
      </c>
      <c r="E47" s="54" t="s">
        <v>498</v>
      </c>
      <c r="F47" s="54" t="s">
        <v>15</v>
      </c>
      <c r="G47" s="56">
        <v>7</v>
      </c>
      <c r="H47" s="56">
        <v>7</v>
      </c>
      <c r="I47" s="56">
        <v>16</v>
      </c>
      <c r="J47" s="57">
        <v>825.18799999999999</v>
      </c>
      <c r="K47" s="57">
        <v>117.884</v>
      </c>
      <c r="L47" s="58">
        <v>1</v>
      </c>
      <c r="M47" s="58">
        <v>2.28571428571429</v>
      </c>
      <c r="N47" s="57">
        <v>227.28800000000001</v>
      </c>
      <c r="O47" s="59">
        <v>0.27543783961957802</v>
      </c>
      <c r="P47" s="57">
        <v>24.287999999999901</v>
      </c>
      <c r="Q47" s="59">
        <v>2.9433292776918599E-2</v>
      </c>
      <c r="R47" s="76">
        <v>367</v>
      </c>
      <c r="S47" s="76">
        <v>368</v>
      </c>
      <c r="T47" s="76">
        <v>345</v>
      </c>
    </row>
    <row r="48" spans="1:20" x14ac:dyDescent="0.25">
      <c r="A48" s="53">
        <v>2022</v>
      </c>
      <c r="B48" s="54">
        <v>187782</v>
      </c>
      <c r="C48" s="54" t="s">
        <v>382</v>
      </c>
      <c r="D48" s="54" t="s">
        <v>435</v>
      </c>
      <c r="E48" s="54" t="s">
        <v>521</v>
      </c>
      <c r="F48" s="54" t="s">
        <v>15</v>
      </c>
      <c r="G48" s="56">
        <v>17</v>
      </c>
      <c r="H48" s="56">
        <v>44</v>
      </c>
      <c r="I48" s="56">
        <v>128</v>
      </c>
      <c r="J48" s="57">
        <v>5444.4040000000005</v>
      </c>
      <c r="K48" s="57">
        <v>320.25905882352902</v>
      </c>
      <c r="L48" s="58">
        <v>2.5882352941176499</v>
      </c>
      <c r="M48" s="58">
        <v>2.9090909090909101</v>
      </c>
      <c r="N48" s="57">
        <v>1566.604</v>
      </c>
      <c r="O48" s="59">
        <v>0.287745729376439</v>
      </c>
      <c r="P48" s="57">
        <v>916.60400000000004</v>
      </c>
      <c r="Q48" s="59">
        <v>0.16835708738734301</v>
      </c>
      <c r="R48" s="76">
        <v>262</v>
      </c>
      <c r="S48" s="76">
        <v>266</v>
      </c>
      <c r="T48" s="76">
        <v>246</v>
      </c>
    </row>
    <row r="49" spans="1:20" x14ac:dyDescent="0.25">
      <c r="A49" s="53">
        <v>2022</v>
      </c>
      <c r="B49" s="54">
        <v>188132</v>
      </c>
      <c r="C49" s="54" t="s">
        <v>55</v>
      </c>
      <c r="D49" s="54" t="s">
        <v>431</v>
      </c>
      <c r="E49" s="54" t="s">
        <v>495</v>
      </c>
      <c r="F49" s="54" t="s">
        <v>4</v>
      </c>
      <c r="G49" s="56">
        <v>141</v>
      </c>
      <c r="H49" s="56">
        <v>418</v>
      </c>
      <c r="I49" s="56">
        <v>1453</v>
      </c>
      <c r="J49" s="57">
        <v>54616.62</v>
      </c>
      <c r="K49" s="57">
        <v>387.35191489361699</v>
      </c>
      <c r="L49" s="58">
        <v>2.9645390070922</v>
      </c>
      <c r="M49" s="58">
        <v>3.4760765550239201</v>
      </c>
      <c r="N49" s="57">
        <v>9102.77</v>
      </c>
      <c r="O49" s="59">
        <v>0.16666666666666699</v>
      </c>
      <c r="P49" s="57">
        <v>3758.81</v>
      </c>
      <c r="Q49" s="59">
        <v>6.8821724962108602E-2</v>
      </c>
      <c r="R49" s="76">
        <v>88</v>
      </c>
      <c r="S49" s="76">
        <v>94</v>
      </c>
      <c r="T49" s="76">
        <v>117</v>
      </c>
    </row>
    <row r="50" spans="1:20" x14ac:dyDescent="0.25">
      <c r="A50" s="53">
        <v>2022</v>
      </c>
      <c r="B50" s="54">
        <v>190859</v>
      </c>
      <c r="C50" s="54" t="s">
        <v>23</v>
      </c>
      <c r="D50" s="54" t="s">
        <v>434</v>
      </c>
      <c r="E50" s="54" t="s">
        <v>513</v>
      </c>
      <c r="F50" s="54" t="s">
        <v>15</v>
      </c>
      <c r="G50" s="56">
        <v>244</v>
      </c>
      <c r="H50" s="56">
        <v>719</v>
      </c>
      <c r="I50" s="56">
        <v>3835</v>
      </c>
      <c r="J50" s="57">
        <v>132706.89000000001</v>
      </c>
      <c r="K50" s="57">
        <v>543.88069672131201</v>
      </c>
      <c r="L50" s="58">
        <v>2.9467213114754101</v>
      </c>
      <c r="M50" s="58">
        <v>5.3337969401947101</v>
      </c>
      <c r="N50" s="57">
        <v>9830.1400000000103</v>
      </c>
      <c r="O50" s="59">
        <v>7.4074074074074098E-2</v>
      </c>
      <c r="P50" s="57">
        <v>1239.49000000001</v>
      </c>
      <c r="Q50" s="59">
        <v>9.3400576262469299E-3</v>
      </c>
      <c r="R50" s="76">
        <v>37</v>
      </c>
      <c r="S50" s="76">
        <v>87</v>
      </c>
      <c r="T50" s="76">
        <v>218</v>
      </c>
    </row>
    <row r="51" spans="1:20" x14ac:dyDescent="0.25">
      <c r="A51" s="53">
        <v>2022</v>
      </c>
      <c r="B51" s="54">
        <v>192425</v>
      </c>
      <c r="C51" s="54" t="s">
        <v>56</v>
      </c>
      <c r="D51" s="54" t="s">
        <v>434</v>
      </c>
      <c r="E51" s="54" t="s">
        <v>522</v>
      </c>
      <c r="F51" s="54" t="s">
        <v>15</v>
      </c>
      <c r="G51" s="56">
        <v>13</v>
      </c>
      <c r="H51" s="56">
        <v>21</v>
      </c>
      <c r="I51" s="56">
        <v>48</v>
      </c>
      <c r="J51" s="57">
        <v>1503.616</v>
      </c>
      <c r="K51" s="57">
        <v>115.662769230769</v>
      </c>
      <c r="L51" s="58">
        <v>1.6153846153846201</v>
      </c>
      <c r="M51" s="58">
        <v>2.28571428571429</v>
      </c>
      <c r="N51" s="57">
        <v>606.21600000000001</v>
      </c>
      <c r="O51" s="59">
        <v>0.403172086490168</v>
      </c>
      <c r="P51" s="57">
        <v>167.11600000000001</v>
      </c>
      <c r="Q51" s="59">
        <v>0.11114273857155001</v>
      </c>
      <c r="R51" s="76">
        <v>355</v>
      </c>
      <c r="S51" s="76">
        <v>339</v>
      </c>
      <c r="T51" s="76">
        <v>330</v>
      </c>
    </row>
    <row r="52" spans="1:20" x14ac:dyDescent="0.25">
      <c r="A52" s="53">
        <v>2022</v>
      </c>
      <c r="B52" s="54">
        <v>193040</v>
      </c>
      <c r="C52" s="54" t="s">
        <v>394</v>
      </c>
      <c r="D52" s="54" t="s">
        <v>432</v>
      </c>
      <c r="E52" s="54" t="s">
        <v>500</v>
      </c>
      <c r="F52" s="54" t="s">
        <v>15</v>
      </c>
      <c r="G52" s="56">
        <v>61</v>
      </c>
      <c r="H52" s="56">
        <v>218</v>
      </c>
      <c r="I52" s="56">
        <v>856</v>
      </c>
      <c r="J52" s="57">
        <v>34246.332000000002</v>
      </c>
      <c r="K52" s="57">
        <v>561.41527868852404</v>
      </c>
      <c r="L52" s="58">
        <v>3.57377049180328</v>
      </c>
      <c r="M52" s="58">
        <v>3.92660550458716</v>
      </c>
      <c r="N52" s="57">
        <v>4723.6319999999996</v>
      </c>
      <c r="O52" s="59">
        <v>0.13793103448275901</v>
      </c>
      <c r="P52" s="57">
        <v>2801.6320000000001</v>
      </c>
      <c r="Q52" s="59">
        <v>8.1808235696599493E-2</v>
      </c>
      <c r="R52" s="76">
        <v>113</v>
      </c>
      <c r="S52" s="76">
        <v>147</v>
      </c>
      <c r="T52" s="76">
        <v>147</v>
      </c>
    </row>
    <row r="53" spans="1:20" x14ac:dyDescent="0.25">
      <c r="A53" s="53">
        <v>2022</v>
      </c>
      <c r="B53" s="54">
        <v>202854</v>
      </c>
      <c r="C53" s="54" t="s">
        <v>57</v>
      </c>
      <c r="D53" s="54" t="s">
        <v>431</v>
      </c>
      <c r="E53" s="54" t="s">
        <v>501</v>
      </c>
      <c r="F53" s="54" t="s">
        <v>15</v>
      </c>
      <c r="G53" s="56">
        <v>95</v>
      </c>
      <c r="H53" s="56">
        <v>293</v>
      </c>
      <c r="I53" s="56">
        <v>1320</v>
      </c>
      <c r="J53" s="57">
        <v>54207.16</v>
      </c>
      <c r="K53" s="57">
        <v>570.60168421052595</v>
      </c>
      <c r="L53" s="58">
        <v>3.0842105263157902</v>
      </c>
      <c r="M53" s="58">
        <v>4.5051194539249204</v>
      </c>
      <c r="N53" s="57">
        <v>13958.86</v>
      </c>
      <c r="O53" s="59">
        <v>0.25750952457203102</v>
      </c>
      <c r="P53" s="57">
        <v>10697.61</v>
      </c>
      <c r="Q53" s="59">
        <v>0.19734680806004201</v>
      </c>
      <c r="R53" s="76">
        <v>91</v>
      </c>
      <c r="S53" s="76">
        <v>63</v>
      </c>
      <c r="T53" s="76">
        <v>51</v>
      </c>
    </row>
    <row r="54" spans="1:20" x14ac:dyDescent="0.25">
      <c r="A54" s="53">
        <v>2022</v>
      </c>
      <c r="B54" s="54">
        <v>203761</v>
      </c>
      <c r="C54" s="54" t="s">
        <v>58</v>
      </c>
      <c r="D54" s="54" t="s">
        <v>433</v>
      </c>
      <c r="E54" s="54" t="s">
        <v>502</v>
      </c>
      <c r="F54" s="54" t="s">
        <v>15</v>
      </c>
      <c r="G54" s="56">
        <v>91</v>
      </c>
      <c r="H54" s="56">
        <v>269</v>
      </c>
      <c r="I54" s="56">
        <v>884</v>
      </c>
      <c r="J54" s="57">
        <v>38023.800000000003</v>
      </c>
      <c r="K54" s="57">
        <v>417.84395604395598</v>
      </c>
      <c r="L54" s="58">
        <v>2.9560439560439602</v>
      </c>
      <c r="M54" s="58">
        <v>3.2862453531598499</v>
      </c>
      <c r="N54" s="57">
        <v>6337.3</v>
      </c>
      <c r="O54" s="59">
        <v>0.16666666666666699</v>
      </c>
      <c r="P54" s="57">
        <v>3224.25</v>
      </c>
      <c r="Q54" s="59">
        <v>8.4795575402774104E-2</v>
      </c>
      <c r="R54" s="76">
        <v>107</v>
      </c>
      <c r="S54" s="76">
        <v>123</v>
      </c>
      <c r="T54" s="76">
        <v>135</v>
      </c>
    </row>
    <row r="55" spans="1:20" x14ac:dyDescent="0.25">
      <c r="A55" s="53">
        <v>2022</v>
      </c>
      <c r="B55" s="54">
        <v>205478</v>
      </c>
      <c r="C55" s="54" t="s">
        <v>13</v>
      </c>
      <c r="D55" s="54" t="s">
        <v>432</v>
      </c>
      <c r="E55" s="54" t="s">
        <v>494</v>
      </c>
      <c r="F55" s="54" t="s">
        <v>4</v>
      </c>
      <c r="G55" s="56">
        <v>734</v>
      </c>
      <c r="H55" s="56">
        <v>2190</v>
      </c>
      <c r="I55" s="56">
        <v>15089</v>
      </c>
      <c r="J55" s="57">
        <v>517829.984</v>
      </c>
      <c r="K55" s="57">
        <v>705.49044141689399</v>
      </c>
      <c r="L55" s="58">
        <v>2.9836512261580399</v>
      </c>
      <c r="M55" s="58">
        <v>6.8899543378995398</v>
      </c>
      <c r="N55" s="57">
        <v>55481.784000000102</v>
      </c>
      <c r="O55" s="59">
        <v>0.107142857142857</v>
      </c>
      <c r="P55" s="57">
        <v>30616.1340000001</v>
      </c>
      <c r="Q55" s="59">
        <v>5.9123911217933797E-2</v>
      </c>
      <c r="R55" s="76">
        <v>3</v>
      </c>
      <c r="S55" s="76">
        <v>4</v>
      </c>
      <c r="T55" s="76">
        <v>10</v>
      </c>
    </row>
    <row r="56" spans="1:20" x14ac:dyDescent="0.25">
      <c r="A56" s="53">
        <v>2022</v>
      </c>
      <c r="B56" s="54">
        <v>206200</v>
      </c>
      <c r="C56" s="54" t="s">
        <v>367</v>
      </c>
      <c r="D56" s="54" t="s">
        <v>430</v>
      </c>
      <c r="E56" s="54" t="s">
        <v>507</v>
      </c>
      <c r="F56" s="54" t="s">
        <v>15</v>
      </c>
      <c r="G56" s="56">
        <v>64</v>
      </c>
      <c r="H56" s="56">
        <v>481</v>
      </c>
      <c r="I56" s="56">
        <v>2181</v>
      </c>
      <c r="J56" s="57">
        <v>77080.313999999998</v>
      </c>
      <c r="K56" s="57">
        <v>1204.37990625</v>
      </c>
      <c r="L56" s="58">
        <v>7.515625</v>
      </c>
      <c r="M56" s="58">
        <v>4.5343035343035298</v>
      </c>
      <c r="N56" s="57">
        <v>8688.3639999999905</v>
      </c>
      <c r="O56" s="59">
        <v>0.112718326497736</v>
      </c>
      <c r="P56" s="57">
        <v>6029.1639999999898</v>
      </c>
      <c r="Q56" s="59">
        <v>7.8219245448325397E-2</v>
      </c>
      <c r="R56" s="76">
        <v>59</v>
      </c>
      <c r="S56" s="76">
        <v>101</v>
      </c>
      <c r="T56" s="76">
        <v>84</v>
      </c>
    </row>
    <row r="57" spans="1:20" x14ac:dyDescent="0.25">
      <c r="A57" s="53">
        <v>2022</v>
      </c>
      <c r="B57" s="54">
        <v>206748</v>
      </c>
      <c r="C57" s="54" t="s">
        <v>59</v>
      </c>
      <c r="D57" s="54" t="s">
        <v>433</v>
      </c>
      <c r="E57" s="54" t="s">
        <v>504</v>
      </c>
      <c r="F57" s="54" t="s">
        <v>15</v>
      </c>
      <c r="G57" s="56">
        <v>18</v>
      </c>
      <c r="H57" s="56">
        <v>18</v>
      </c>
      <c r="I57" s="56">
        <v>51</v>
      </c>
      <c r="J57" s="57">
        <v>2835.5920000000001</v>
      </c>
      <c r="K57" s="57">
        <v>157.532888888889</v>
      </c>
      <c r="L57" s="58">
        <v>1</v>
      </c>
      <c r="M57" s="58">
        <v>2.8333333333333299</v>
      </c>
      <c r="N57" s="57">
        <v>1014.992</v>
      </c>
      <c r="O57" s="59">
        <v>0.35794712356361602</v>
      </c>
      <c r="P57" s="57">
        <v>437.19200000000001</v>
      </c>
      <c r="Q57" s="59">
        <v>0.154180150035689</v>
      </c>
      <c r="R57" s="76">
        <v>317</v>
      </c>
      <c r="S57" s="76">
        <v>302</v>
      </c>
      <c r="T57" s="76">
        <v>296</v>
      </c>
    </row>
    <row r="58" spans="1:20" x14ac:dyDescent="0.25">
      <c r="A58" s="53">
        <v>2022</v>
      </c>
      <c r="B58" s="54">
        <v>209666</v>
      </c>
      <c r="C58" s="54" t="s">
        <v>61</v>
      </c>
      <c r="D58" s="54" t="s">
        <v>433</v>
      </c>
      <c r="E58" s="54" t="s">
        <v>519</v>
      </c>
      <c r="F58" s="54" t="s">
        <v>15</v>
      </c>
      <c r="G58" s="56">
        <v>37</v>
      </c>
      <c r="H58" s="56">
        <v>86</v>
      </c>
      <c r="I58" s="56">
        <v>194</v>
      </c>
      <c r="J58" s="57">
        <v>9981.6479999999992</v>
      </c>
      <c r="K58" s="57">
        <v>269.77427027026999</v>
      </c>
      <c r="L58" s="58">
        <v>2.3243243243243201</v>
      </c>
      <c r="M58" s="58">
        <v>2.2558139534883699</v>
      </c>
      <c r="N58" s="57">
        <v>3859.2979999999998</v>
      </c>
      <c r="O58" s="59">
        <v>0.38663936055449</v>
      </c>
      <c r="P58" s="57">
        <v>2618.7979999999998</v>
      </c>
      <c r="Q58" s="59">
        <v>0.26236128543102299</v>
      </c>
      <c r="R58" s="76">
        <v>191</v>
      </c>
      <c r="S58" s="76">
        <v>166</v>
      </c>
      <c r="T58" s="76">
        <v>153</v>
      </c>
    </row>
    <row r="59" spans="1:20" x14ac:dyDescent="0.25">
      <c r="A59" s="53">
        <v>2022</v>
      </c>
      <c r="B59" s="54">
        <v>213016</v>
      </c>
      <c r="C59" s="54" t="s">
        <v>62</v>
      </c>
      <c r="D59" s="54" t="s">
        <v>434</v>
      </c>
      <c r="E59" s="54" t="s">
        <v>522</v>
      </c>
      <c r="F59" s="54" t="s">
        <v>15</v>
      </c>
      <c r="G59" s="56">
        <v>29</v>
      </c>
      <c r="H59" s="56">
        <v>82</v>
      </c>
      <c r="I59" s="56">
        <v>265</v>
      </c>
      <c r="J59" s="57">
        <v>12404.28</v>
      </c>
      <c r="K59" s="57">
        <v>427.73379310344802</v>
      </c>
      <c r="L59" s="58">
        <v>2.8275862068965498</v>
      </c>
      <c r="M59" s="58">
        <v>3.23170731707317</v>
      </c>
      <c r="N59" s="57">
        <v>4312.58</v>
      </c>
      <c r="O59" s="59">
        <v>0.34766870789759702</v>
      </c>
      <c r="P59" s="57">
        <v>3294.93</v>
      </c>
      <c r="Q59" s="59">
        <v>0.26562847662258499</v>
      </c>
      <c r="R59" s="76">
        <v>166</v>
      </c>
      <c r="S59" s="76">
        <v>158</v>
      </c>
      <c r="T59" s="76">
        <v>133</v>
      </c>
    </row>
    <row r="60" spans="1:20" x14ac:dyDescent="0.25">
      <c r="A60" s="53">
        <v>2022</v>
      </c>
      <c r="B60" s="54">
        <v>219128</v>
      </c>
      <c r="C60" s="54" t="s">
        <v>63</v>
      </c>
      <c r="D60" s="54" t="s">
        <v>432</v>
      </c>
      <c r="E60" s="54" t="s">
        <v>498</v>
      </c>
      <c r="F60" s="54" t="s">
        <v>15</v>
      </c>
      <c r="G60" s="56">
        <v>50</v>
      </c>
      <c r="H60" s="56">
        <v>68</v>
      </c>
      <c r="I60" s="56">
        <v>200</v>
      </c>
      <c r="J60" s="57">
        <v>11873.6</v>
      </c>
      <c r="K60" s="57">
        <v>237.47200000000001</v>
      </c>
      <c r="L60" s="58">
        <v>1.36</v>
      </c>
      <c r="M60" s="58">
        <v>2.9411764705882399</v>
      </c>
      <c r="N60" s="57">
        <v>3940.6</v>
      </c>
      <c r="O60" s="59">
        <v>0.33187912680231801</v>
      </c>
      <c r="P60" s="57">
        <v>2472.6</v>
      </c>
      <c r="Q60" s="59">
        <v>0.20824349818083801</v>
      </c>
      <c r="R60" s="76">
        <v>172</v>
      </c>
      <c r="S60" s="76">
        <v>165</v>
      </c>
      <c r="T60" s="76">
        <v>158</v>
      </c>
    </row>
    <row r="61" spans="1:20" x14ac:dyDescent="0.25">
      <c r="A61" s="53">
        <v>2022</v>
      </c>
      <c r="B61" s="54">
        <v>221841</v>
      </c>
      <c r="C61" s="54" t="s">
        <v>64</v>
      </c>
      <c r="D61" s="54" t="s">
        <v>434</v>
      </c>
      <c r="E61" s="54" t="s">
        <v>499</v>
      </c>
      <c r="F61" s="54" t="s">
        <v>15</v>
      </c>
      <c r="G61" s="56">
        <v>127</v>
      </c>
      <c r="H61" s="56">
        <v>366</v>
      </c>
      <c r="I61" s="56">
        <v>1204</v>
      </c>
      <c r="J61" s="57">
        <v>49803.6</v>
      </c>
      <c r="K61" s="57">
        <v>392.15433070866101</v>
      </c>
      <c r="L61" s="58">
        <v>2.88188976377953</v>
      </c>
      <c r="M61" s="58">
        <v>3.2896174863388001</v>
      </c>
      <c r="N61" s="57">
        <v>8300.6</v>
      </c>
      <c r="O61" s="59">
        <v>0.16666666666666699</v>
      </c>
      <c r="P61" s="57">
        <v>3838.95</v>
      </c>
      <c r="Q61" s="59">
        <v>7.7081777220923797E-2</v>
      </c>
      <c r="R61" s="76">
        <v>94</v>
      </c>
      <c r="S61" s="76">
        <v>104</v>
      </c>
      <c r="T61" s="76">
        <v>116</v>
      </c>
    </row>
    <row r="62" spans="1:20" x14ac:dyDescent="0.25">
      <c r="A62" s="53">
        <v>2022</v>
      </c>
      <c r="B62" s="54">
        <v>223205</v>
      </c>
      <c r="C62" s="54" t="s">
        <v>65</v>
      </c>
      <c r="D62" s="54" t="s">
        <v>433</v>
      </c>
      <c r="E62" s="54" t="s">
        <v>504</v>
      </c>
      <c r="F62" s="54" t="s">
        <v>15</v>
      </c>
      <c r="G62" s="56">
        <v>8</v>
      </c>
      <c r="H62" s="56">
        <v>16</v>
      </c>
      <c r="I62" s="56">
        <v>34</v>
      </c>
      <c r="J62" s="57">
        <v>2047.7280000000001</v>
      </c>
      <c r="K62" s="57">
        <v>255.96600000000001</v>
      </c>
      <c r="L62" s="58">
        <v>2</v>
      </c>
      <c r="M62" s="58">
        <v>2.125</v>
      </c>
      <c r="N62" s="57">
        <v>772.47799999999995</v>
      </c>
      <c r="O62" s="59">
        <v>0.37723662517678103</v>
      </c>
      <c r="P62" s="57">
        <v>506.87799999999999</v>
      </c>
      <c r="Q62" s="59">
        <v>0.24753189876780499</v>
      </c>
      <c r="R62" s="76">
        <v>340</v>
      </c>
      <c r="S62" s="76">
        <v>323</v>
      </c>
      <c r="T62" s="76">
        <v>281</v>
      </c>
    </row>
    <row r="63" spans="1:20" x14ac:dyDescent="0.25">
      <c r="A63" s="53">
        <v>2022</v>
      </c>
      <c r="B63" s="54">
        <v>226667</v>
      </c>
      <c r="C63" s="54" t="s">
        <v>293</v>
      </c>
      <c r="D63" s="54" t="s">
        <v>430</v>
      </c>
      <c r="E63" s="54" t="s">
        <v>506</v>
      </c>
      <c r="F63" s="54" t="s">
        <v>4</v>
      </c>
      <c r="G63" s="56">
        <v>185</v>
      </c>
      <c r="H63" s="56">
        <v>452</v>
      </c>
      <c r="I63" s="56">
        <v>2767</v>
      </c>
      <c r="J63" s="57">
        <v>101667.12</v>
      </c>
      <c r="K63" s="57">
        <v>549.55200000000002</v>
      </c>
      <c r="L63" s="58">
        <v>2.44324324324324</v>
      </c>
      <c r="M63" s="58">
        <v>6.1216814159292001</v>
      </c>
      <c r="N63" s="57">
        <v>16944.52</v>
      </c>
      <c r="O63" s="59">
        <v>0.16666666666666699</v>
      </c>
      <c r="P63" s="57">
        <v>10478.32</v>
      </c>
      <c r="Q63" s="59">
        <v>0.103064983054502</v>
      </c>
      <c r="R63" s="76">
        <v>43</v>
      </c>
      <c r="S63" s="76">
        <v>53</v>
      </c>
      <c r="T63" s="76">
        <v>54</v>
      </c>
    </row>
    <row r="64" spans="1:20" x14ac:dyDescent="0.25">
      <c r="A64" s="53">
        <v>2022</v>
      </c>
      <c r="B64" s="54">
        <v>228068</v>
      </c>
      <c r="C64" s="54" t="s">
        <v>66</v>
      </c>
      <c r="D64" s="54" t="s">
        <v>435</v>
      </c>
      <c r="E64" s="54" t="s">
        <v>505</v>
      </c>
      <c r="F64" s="54" t="s">
        <v>15</v>
      </c>
      <c r="G64" s="56">
        <v>59</v>
      </c>
      <c r="H64" s="56">
        <v>142</v>
      </c>
      <c r="I64" s="56">
        <v>470</v>
      </c>
      <c r="J64" s="57">
        <v>20972.91</v>
      </c>
      <c r="K64" s="57">
        <v>355.47305084745801</v>
      </c>
      <c r="L64" s="58">
        <v>2.4067796610169498</v>
      </c>
      <c r="M64" s="58">
        <v>3.3098591549295802</v>
      </c>
      <c r="N64" s="57">
        <v>5249.31</v>
      </c>
      <c r="O64" s="59">
        <v>0.25029001697904601</v>
      </c>
      <c r="P64" s="57">
        <v>3007.43</v>
      </c>
      <c r="Q64" s="59">
        <v>0.14339593313469601</v>
      </c>
      <c r="R64" s="76">
        <v>138</v>
      </c>
      <c r="S64" s="76">
        <v>139</v>
      </c>
      <c r="T64" s="76">
        <v>141</v>
      </c>
    </row>
    <row r="65" spans="1:20" x14ac:dyDescent="0.25">
      <c r="A65" s="53">
        <v>2022</v>
      </c>
      <c r="B65" s="54">
        <v>230574</v>
      </c>
      <c r="C65" s="54" t="s">
        <v>67</v>
      </c>
      <c r="D65" s="54" t="s">
        <v>435</v>
      </c>
      <c r="E65" s="54" t="s">
        <v>525</v>
      </c>
      <c r="F65" s="54" t="s">
        <v>15</v>
      </c>
      <c r="G65" s="56">
        <v>17</v>
      </c>
      <c r="H65" s="56">
        <v>17</v>
      </c>
      <c r="I65" s="56">
        <v>44</v>
      </c>
      <c r="J65" s="57">
        <v>2170.848</v>
      </c>
      <c r="K65" s="57">
        <v>127.696941176471</v>
      </c>
      <c r="L65" s="58">
        <v>1</v>
      </c>
      <c r="M65" s="58">
        <v>2.5882352941176499</v>
      </c>
      <c r="N65" s="57">
        <v>860.548</v>
      </c>
      <c r="O65" s="59">
        <v>0.39641098777989098</v>
      </c>
      <c r="P65" s="57">
        <v>244.298</v>
      </c>
      <c r="Q65" s="59">
        <v>0.112535746399564</v>
      </c>
      <c r="R65" s="76">
        <v>338</v>
      </c>
      <c r="S65" s="76">
        <v>317</v>
      </c>
      <c r="T65" s="76">
        <v>322</v>
      </c>
    </row>
    <row r="66" spans="1:20" x14ac:dyDescent="0.25">
      <c r="A66" s="53">
        <v>2022</v>
      </c>
      <c r="B66" s="54">
        <v>234303</v>
      </c>
      <c r="C66" s="54" t="s">
        <v>68</v>
      </c>
      <c r="D66" s="54" t="s">
        <v>433</v>
      </c>
      <c r="E66" s="54" t="s">
        <v>519</v>
      </c>
      <c r="F66" s="54" t="s">
        <v>15</v>
      </c>
      <c r="G66" s="56">
        <v>12</v>
      </c>
      <c r="H66" s="56">
        <v>12</v>
      </c>
      <c r="I66" s="56">
        <v>17</v>
      </c>
      <c r="J66" s="57">
        <v>1014.264</v>
      </c>
      <c r="K66" s="57">
        <v>84.522000000000006</v>
      </c>
      <c r="L66" s="58">
        <v>1</v>
      </c>
      <c r="M66" s="58">
        <v>1.4166666666666701</v>
      </c>
      <c r="N66" s="57">
        <v>377.31400000000002</v>
      </c>
      <c r="O66" s="59">
        <v>0.37200768241798998</v>
      </c>
      <c r="P66" s="57">
        <v>-7.8859999999999699</v>
      </c>
      <c r="Q66" s="59">
        <v>-7.77509603022485E-3</v>
      </c>
      <c r="R66" s="76">
        <v>364</v>
      </c>
      <c r="S66" s="76">
        <v>357</v>
      </c>
      <c r="T66" s="76">
        <v>349</v>
      </c>
    </row>
    <row r="67" spans="1:20" x14ac:dyDescent="0.25">
      <c r="A67" s="53">
        <v>2022</v>
      </c>
      <c r="B67" s="54">
        <v>235115</v>
      </c>
      <c r="C67" s="54" t="s">
        <v>69</v>
      </c>
      <c r="D67" s="54" t="s">
        <v>432</v>
      </c>
      <c r="E67" s="54" t="s">
        <v>498</v>
      </c>
      <c r="F67" s="54" t="s">
        <v>15</v>
      </c>
      <c r="G67" s="56">
        <v>6</v>
      </c>
      <c r="H67" s="56">
        <v>9</v>
      </c>
      <c r="I67" s="56">
        <v>27</v>
      </c>
      <c r="J67" s="57">
        <v>1550.9839999999999</v>
      </c>
      <c r="K67" s="57">
        <v>258.49733333333302</v>
      </c>
      <c r="L67" s="58">
        <v>1.5</v>
      </c>
      <c r="M67" s="58">
        <v>3</v>
      </c>
      <c r="N67" s="57">
        <v>625.08399999999995</v>
      </c>
      <c r="O67" s="59">
        <v>0.40302414467202802</v>
      </c>
      <c r="P67" s="57">
        <v>448.084</v>
      </c>
      <c r="Q67" s="59">
        <v>0.28890304477673501</v>
      </c>
      <c r="R67" s="76">
        <v>353</v>
      </c>
      <c r="S67" s="76">
        <v>337</v>
      </c>
      <c r="T67" s="76">
        <v>295</v>
      </c>
    </row>
    <row r="68" spans="1:20" x14ac:dyDescent="0.25">
      <c r="A68" s="53">
        <v>2022</v>
      </c>
      <c r="B68" s="54">
        <v>235689</v>
      </c>
      <c r="C68" s="54" t="s">
        <v>70</v>
      </c>
      <c r="D68" s="54" t="s">
        <v>431</v>
      </c>
      <c r="E68" s="54" t="s">
        <v>515</v>
      </c>
      <c r="F68" s="54" t="s">
        <v>15</v>
      </c>
      <c r="G68" s="56">
        <v>14</v>
      </c>
      <c r="H68" s="56">
        <v>24</v>
      </c>
      <c r="I68" s="56">
        <v>51</v>
      </c>
      <c r="J68" s="57">
        <v>3140.3919999999998</v>
      </c>
      <c r="K68" s="57">
        <v>224.31371428571401</v>
      </c>
      <c r="L68" s="58">
        <v>1.71428571428571</v>
      </c>
      <c r="M68" s="58">
        <v>2.125</v>
      </c>
      <c r="N68" s="57">
        <v>1069.742</v>
      </c>
      <c r="O68" s="59">
        <v>0.34063963989209001</v>
      </c>
      <c r="P68" s="57">
        <v>609.34199999999998</v>
      </c>
      <c r="Q68" s="59">
        <v>0.194033738463224</v>
      </c>
      <c r="R68" s="76">
        <v>314</v>
      </c>
      <c r="S68" s="76">
        <v>298</v>
      </c>
      <c r="T68" s="76">
        <v>273</v>
      </c>
    </row>
    <row r="69" spans="1:20" x14ac:dyDescent="0.25">
      <c r="A69" s="53">
        <v>2022</v>
      </c>
      <c r="B69" s="54">
        <v>235971</v>
      </c>
      <c r="C69" s="54" t="s">
        <v>72</v>
      </c>
      <c r="D69" s="54" t="s">
        <v>430</v>
      </c>
      <c r="E69" s="54" t="s">
        <v>518</v>
      </c>
      <c r="F69" s="54" t="s">
        <v>15</v>
      </c>
      <c r="G69" s="56">
        <v>34</v>
      </c>
      <c r="H69" s="56">
        <v>70</v>
      </c>
      <c r="I69" s="56">
        <v>160</v>
      </c>
      <c r="J69" s="57">
        <v>8409.1200000000008</v>
      </c>
      <c r="K69" s="57">
        <v>247.327058823529</v>
      </c>
      <c r="L69" s="58">
        <v>2.0588235294117601</v>
      </c>
      <c r="M69" s="58">
        <v>2.28571428571429</v>
      </c>
      <c r="N69" s="57">
        <v>3044.27</v>
      </c>
      <c r="O69" s="59">
        <v>0.36202004490362799</v>
      </c>
      <c r="P69" s="57">
        <v>1838.27</v>
      </c>
      <c r="Q69" s="59">
        <v>0.21860432482828199</v>
      </c>
      <c r="R69" s="76">
        <v>213</v>
      </c>
      <c r="S69" s="76">
        <v>195</v>
      </c>
      <c r="T69" s="76">
        <v>181</v>
      </c>
    </row>
    <row r="70" spans="1:20" x14ac:dyDescent="0.25">
      <c r="A70" s="53">
        <v>2022</v>
      </c>
      <c r="B70" s="54">
        <v>243906</v>
      </c>
      <c r="C70" s="54" t="s">
        <v>73</v>
      </c>
      <c r="D70" s="54" t="s">
        <v>433</v>
      </c>
      <c r="E70" s="54" t="s">
        <v>502</v>
      </c>
      <c r="F70" s="54" t="s">
        <v>15</v>
      </c>
      <c r="G70" s="56">
        <v>15</v>
      </c>
      <c r="H70" s="56">
        <v>30</v>
      </c>
      <c r="I70" s="56">
        <v>100</v>
      </c>
      <c r="J70" s="57">
        <v>3341.8</v>
      </c>
      <c r="K70" s="57">
        <v>222.786666666667</v>
      </c>
      <c r="L70" s="58">
        <v>2</v>
      </c>
      <c r="M70" s="58">
        <v>3.3333333333333299</v>
      </c>
      <c r="N70" s="57">
        <v>975.7</v>
      </c>
      <c r="O70" s="59">
        <v>0.29196840026333098</v>
      </c>
      <c r="P70" s="57">
        <v>477.7</v>
      </c>
      <c r="Q70" s="59">
        <v>0.142946914836316</v>
      </c>
      <c r="R70" s="76">
        <v>311</v>
      </c>
      <c r="S70" s="76">
        <v>308</v>
      </c>
      <c r="T70" s="76">
        <v>287</v>
      </c>
    </row>
    <row r="71" spans="1:20" x14ac:dyDescent="0.25">
      <c r="A71" s="53">
        <v>2022</v>
      </c>
      <c r="B71" s="54">
        <v>247473</v>
      </c>
      <c r="C71" s="54" t="s">
        <v>290</v>
      </c>
      <c r="D71" s="54" t="s">
        <v>430</v>
      </c>
      <c r="E71" s="54" t="s">
        <v>511</v>
      </c>
      <c r="F71" s="54" t="s">
        <v>4</v>
      </c>
      <c r="G71" s="56">
        <v>318</v>
      </c>
      <c r="H71" s="56">
        <v>782</v>
      </c>
      <c r="I71" s="56">
        <v>3324</v>
      </c>
      <c r="J71" s="57">
        <v>144109.2672</v>
      </c>
      <c r="K71" s="57">
        <v>453.17379622641499</v>
      </c>
      <c r="L71" s="58">
        <v>2.45911949685535</v>
      </c>
      <c r="M71" s="58">
        <v>4.2506393861892597</v>
      </c>
      <c r="N71" s="57">
        <v>41041.817199999998</v>
      </c>
      <c r="O71" s="59">
        <v>0.28479651584821902</v>
      </c>
      <c r="P71" s="57">
        <v>29775.967199999999</v>
      </c>
      <c r="Q71" s="59">
        <v>0.206620766162635</v>
      </c>
      <c r="R71" s="76">
        <v>33</v>
      </c>
      <c r="S71" s="76">
        <v>10</v>
      </c>
      <c r="T71" s="76">
        <v>12</v>
      </c>
    </row>
    <row r="72" spans="1:20" x14ac:dyDescent="0.25">
      <c r="A72" s="53">
        <v>2022</v>
      </c>
      <c r="B72" s="54">
        <v>248351</v>
      </c>
      <c r="C72" s="54" t="s">
        <v>368</v>
      </c>
      <c r="D72" s="54" t="s">
        <v>432</v>
      </c>
      <c r="E72" s="54" t="s">
        <v>500</v>
      </c>
      <c r="F72" s="54" t="s">
        <v>15</v>
      </c>
      <c r="G72" s="56">
        <v>3</v>
      </c>
      <c r="H72" s="56">
        <v>8</v>
      </c>
      <c r="I72" s="56">
        <v>26</v>
      </c>
      <c r="J72" s="57">
        <v>1563.2564</v>
      </c>
      <c r="K72" s="57">
        <v>521.085466666667</v>
      </c>
      <c r="L72" s="58">
        <v>2.6666666666666701</v>
      </c>
      <c r="M72" s="58">
        <v>3.25</v>
      </c>
      <c r="N72" s="57">
        <v>661.20640000000003</v>
      </c>
      <c r="O72" s="59">
        <v>0.42296733920296098</v>
      </c>
      <c r="P72" s="57">
        <v>569.20640000000003</v>
      </c>
      <c r="Q72" s="59">
        <v>0.36411582898365202</v>
      </c>
      <c r="R72" s="76">
        <v>352</v>
      </c>
      <c r="S72" s="76">
        <v>332</v>
      </c>
      <c r="T72" s="76">
        <v>277</v>
      </c>
    </row>
    <row r="73" spans="1:20" x14ac:dyDescent="0.25">
      <c r="A73" s="53">
        <v>2022</v>
      </c>
      <c r="B73" s="54">
        <v>249077</v>
      </c>
      <c r="C73" s="54" t="s">
        <v>284</v>
      </c>
      <c r="D73" s="54" t="s">
        <v>432</v>
      </c>
      <c r="E73" s="54" t="s">
        <v>498</v>
      </c>
      <c r="F73" s="54" t="s">
        <v>4</v>
      </c>
      <c r="G73" s="56">
        <v>481</v>
      </c>
      <c r="H73" s="56">
        <v>1538</v>
      </c>
      <c r="I73" s="56">
        <v>7443</v>
      </c>
      <c r="J73" s="57">
        <v>269522.78999999998</v>
      </c>
      <c r="K73" s="57">
        <v>560.33844074844103</v>
      </c>
      <c r="L73" s="58">
        <v>3.1975051975051998</v>
      </c>
      <c r="M73" s="58">
        <v>4.8394018205461604</v>
      </c>
      <c r="N73" s="57">
        <v>33099.290000000103</v>
      </c>
      <c r="O73" s="59">
        <v>0.12280701754386</v>
      </c>
      <c r="P73" s="57">
        <v>15969.54</v>
      </c>
      <c r="Q73" s="59">
        <v>5.9251167591430898E-2</v>
      </c>
      <c r="R73" s="76">
        <v>9</v>
      </c>
      <c r="S73" s="76">
        <v>17</v>
      </c>
      <c r="T73" s="76">
        <v>32</v>
      </c>
    </row>
    <row r="74" spans="1:20" x14ac:dyDescent="0.25">
      <c r="A74" s="53">
        <v>2022</v>
      </c>
      <c r="B74" s="54">
        <v>250641</v>
      </c>
      <c r="C74" s="54" t="s">
        <v>304</v>
      </c>
      <c r="D74" s="54" t="s">
        <v>432</v>
      </c>
      <c r="E74" s="54" t="s">
        <v>498</v>
      </c>
      <c r="F74" s="54" t="s">
        <v>15</v>
      </c>
      <c r="G74" s="56">
        <v>31</v>
      </c>
      <c r="H74" s="56">
        <v>73</v>
      </c>
      <c r="I74" s="56">
        <v>215</v>
      </c>
      <c r="J74" s="57">
        <v>10165.572</v>
      </c>
      <c r="K74" s="57">
        <v>327.92167741935498</v>
      </c>
      <c r="L74" s="58">
        <v>2.3548387096774199</v>
      </c>
      <c r="M74" s="58">
        <v>2.9452054794520501</v>
      </c>
      <c r="N74" s="57">
        <v>2806.5219999999999</v>
      </c>
      <c r="O74" s="59">
        <v>0.27608107049952502</v>
      </c>
      <c r="P74" s="57">
        <v>1866.0219999999999</v>
      </c>
      <c r="Q74" s="59">
        <v>0.18356291215093401</v>
      </c>
      <c r="R74" s="76">
        <v>189</v>
      </c>
      <c r="S74" s="76">
        <v>208</v>
      </c>
      <c r="T74" s="76">
        <v>179</v>
      </c>
    </row>
    <row r="75" spans="1:20" x14ac:dyDescent="0.25">
      <c r="A75" s="53">
        <v>2022</v>
      </c>
      <c r="B75" s="54">
        <v>251781</v>
      </c>
      <c r="C75" s="54" t="s">
        <v>378</v>
      </c>
      <c r="D75" s="54" t="s">
        <v>430</v>
      </c>
      <c r="E75" s="54" t="s">
        <v>518</v>
      </c>
      <c r="F75" s="54" t="s">
        <v>15</v>
      </c>
      <c r="G75" s="56">
        <v>43</v>
      </c>
      <c r="H75" s="56">
        <v>70</v>
      </c>
      <c r="I75" s="56">
        <v>196</v>
      </c>
      <c r="J75" s="57">
        <v>9040.0319999999992</v>
      </c>
      <c r="K75" s="57">
        <v>210.23330232558101</v>
      </c>
      <c r="L75" s="58">
        <v>1.62790697674419</v>
      </c>
      <c r="M75" s="58">
        <v>2.8</v>
      </c>
      <c r="N75" s="57">
        <v>3212.5320000000002</v>
      </c>
      <c r="O75" s="59">
        <v>0.35536732613335897</v>
      </c>
      <c r="P75" s="57">
        <v>1709.5319999999999</v>
      </c>
      <c r="Q75" s="59">
        <v>0.18910685271910499</v>
      </c>
      <c r="R75" s="76">
        <v>201</v>
      </c>
      <c r="S75" s="76">
        <v>181</v>
      </c>
      <c r="T75" s="76">
        <v>184</v>
      </c>
    </row>
    <row r="76" spans="1:20" x14ac:dyDescent="0.25">
      <c r="A76" s="53">
        <v>2022</v>
      </c>
      <c r="B76" s="54">
        <v>253723</v>
      </c>
      <c r="C76" s="54" t="s">
        <v>74</v>
      </c>
      <c r="D76" s="54" t="s">
        <v>434</v>
      </c>
      <c r="E76" s="54" t="s">
        <v>523</v>
      </c>
      <c r="F76" s="54" t="s">
        <v>15</v>
      </c>
      <c r="G76" s="56">
        <v>27</v>
      </c>
      <c r="H76" s="56">
        <v>46</v>
      </c>
      <c r="I76" s="56">
        <v>127</v>
      </c>
      <c r="J76" s="57">
        <v>6045.384</v>
      </c>
      <c r="K76" s="57">
        <v>223.903111111111</v>
      </c>
      <c r="L76" s="58">
        <v>1.7037037037036999</v>
      </c>
      <c r="M76" s="58">
        <v>2.7608695652173898</v>
      </c>
      <c r="N76" s="57">
        <v>2277.2339999999999</v>
      </c>
      <c r="O76" s="59">
        <v>0.37668971896574299</v>
      </c>
      <c r="P76" s="57">
        <v>1362.634</v>
      </c>
      <c r="Q76" s="59">
        <v>0.22540073550331999</v>
      </c>
      <c r="R76" s="76">
        <v>252</v>
      </c>
      <c r="S76" s="76">
        <v>227</v>
      </c>
      <c r="T76" s="76">
        <v>211</v>
      </c>
    </row>
    <row r="77" spans="1:20" x14ac:dyDescent="0.25">
      <c r="A77" s="53">
        <v>2022</v>
      </c>
      <c r="B77" s="54">
        <v>268288</v>
      </c>
      <c r="C77" s="54" t="s">
        <v>311</v>
      </c>
      <c r="D77" s="54" t="s">
        <v>431</v>
      </c>
      <c r="E77" s="54" t="s">
        <v>501</v>
      </c>
      <c r="F77" s="54" t="s">
        <v>15</v>
      </c>
      <c r="G77" s="56">
        <v>138</v>
      </c>
      <c r="H77" s="56">
        <v>417</v>
      </c>
      <c r="I77" s="56">
        <v>1500</v>
      </c>
      <c r="J77" s="57">
        <v>58524</v>
      </c>
      <c r="K77" s="57">
        <v>424.08695652173901</v>
      </c>
      <c r="L77" s="58">
        <v>3.02173913043478</v>
      </c>
      <c r="M77" s="58">
        <v>3.5971223021582701</v>
      </c>
      <c r="N77" s="57">
        <v>9754</v>
      </c>
      <c r="O77" s="59">
        <v>0.16666666666666699</v>
      </c>
      <c r="P77" s="57">
        <v>5022.25</v>
      </c>
      <c r="Q77" s="59">
        <v>8.5815221105871101E-2</v>
      </c>
      <c r="R77" s="76">
        <v>82</v>
      </c>
      <c r="S77" s="76">
        <v>89</v>
      </c>
      <c r="T77" s="76">
        <v>98</v>
      </c>
    </row>
    <row r="78" spans="1:20" x14ac:dyDescent="0.25">
      <c r="A78" s="53">
        <v>2022</v>
      </c>
      <c r="B78" s="54">
        <v>270575</v>
      </c>
      <c r="C78" s="54" t="s">
        <v>75</v>
      </c>
      <c r="D78" s="54" t="s">
        <v>432</v>
      </c>
      <c r="E78" s="54" t="s">
        <v>498</v>
      </c>
      <c r="F78" s="54" t="s">
        <v>15</v>
      </c>
      <c r="G78" s="56">
        <v>46</v>
      </c>
      <c r="H78" s="56">
        <v>64</v>
      </c>
      <c r="I78" s="56">
        <v>163</v>
      </c>
      <c r="J78" s="57">
        <v>6426.259</v>
      </c>
      <c r="K78" s="57">
        <v>139.701282608696</v>
      </c>
      <c r="L78" s="58">
        <v>1.39130434782609</v>
      </c>
      <c r="M78" s="58">
        <v>2.546875</v>
      </c>
      <c r="N78" s="57">
        <v>1731.259</v>
      </c>
      <c r="O78" s="59">
        <v>0.26940386311849501</v>
      </c>
      <c r="P78" s="57">
        <v>379.25900000000001</v>
      </c>
      <c r="Q78" s="59">
        <v>5.9017073541542502E-2</v>
      </c>
      <c r="R78" s="76">
        <v>247</v>
      </c>
      <c r="S78" s="76">
        <v>254</v>
      </c>
      <c r="T78" s="76">
        <v>303</v>
      </c>
    </row>
    <row r="79" spans="1:20" x14ac:dyDescent="0.25">
      <c r="A79" s="53">
        <v>2022</v>
      </c>
      <c r="B79" s="54">
        <v>271885</v>
      </c>
      <c r="C79" s="54" t="s">
        <v>363</v>
      </c>
      <c r="D79" s="54" t="s">
        <v>430</v>
      </c>
      <c r="E79" s="54" t="s">
        <v>511</v>
      </c>
      <c r="F79" s="54" t="s">
        <v>15</v>
      </c>
      <c r="G79" s="56">
        <v>233</v>
      </c>
      <c r="H79" s="56">
        <v>571</v>
      </c>
      <c r="I79" s="56">
        <v>2149</v>
      </c>
      <c r="J79" s="57">
        <v>75198.424000000101</v>
      </c>
      <c r="K79" s="57">
        <v>322.74001716738201</v>
      </c>
      <c r="L79" s="58">
        <v>2.4506437768240299</v>
      </c>
      <c r="M79" s="58">
        <v>3.7635726795096298</v>
      </c>
      <c r="N79" s="57">
        <v>8056.9740000000002</v>
      </c>
      <c r="O79" s="59">
        <v>0.107142857142857</v>
      </c>
      <c r="P79" s="57">
        <v>-313.62599999999401</v>
      </c>
      <c r="Q79" s="59">
        <v>-4.1706459167281801E-3</v>
      </c>
      <c r="R79" s="76">
        <v>61</v>
      </c>
      <c r="S79" s="76">
        <v>107</v>
      </c>
      <c r="T79" s="76">
        <v>372</v>
      </c>
    </row>
    <row r="80" spans="1:20" x14ac:dyDescent="0.25">
      <c r="A80" s="53">
        <v>2022</v>
      </c>
      <c r="B80" s="54">
        <v>273027</v>
      </c>
      <c r="C80" s="54" t="s">
        <v>309</v>
      </c>
      <c r="D80" s="54" t="s">
        <v>434</v>
      </c>
      <c r="E80" s="54" t="s">
        <v>523</v>
      </c>
      <c r="F80" s="54" t="s">
        <v>15</v>
      </c>
      <c r="G80" s="56">
        <v>48</v>
      </c>
      <c r="H80" s="56">
        <v>75</v>
      </c>
      <c r="I80" s="56">
        <v>223</v>
      </c>
      <c r="J80" s="57">
        <v>11343.816000000001</v>
      </c>
      <c r="K80" s="57">
        <v>236.3295</v>
      </c>
      <c r="L80" s="58">
        <v>1.5625</v>
      </c>
      <c r="M80" s="58">
        <v>2.9733333333333301</v>
      </c>
      <c r="N80" s="57">
        <v>4184.3159999999998</v>
      </c>
      <c r="O80" s="59">
        <v>0.36886317620102399</v>
      </c>
      <c r="P80" s="57">
        <v>2565.8159999999998</v>
      </c>
      <c r="Q80" s="59">
        <v>0.22618632037049999</v>
      </c>
      <c r="R80" s="76">
        <v>176</v>
      </c>
      <c r="S80" s="76">
        <v>159</v>
      </c>
      <c r="T80" s="76">
        <v>154</v>
      </c>
    </row>
    <row r="81" spans="1:20" x14ac:dyDescent="0.25">
      <c r="A81" s="53">
        <v>2022</v>
      </c>
      <c r="B81" s="54">
        <v>280877</v>
      </c>
      <c r="C81" s="54" t="s">
        <v>307</v>
      </c>
      <c r="D81" s="54" t="s">
        <v>434</v>
      </c>
      <c r="E81" s="54" t="s">
        <v>522</v>
      </c>
      <c r="F81" s="54" t="s">
        <v>15</v>
      </c>
      <c r="G81" s="56">
        <v>11</v>
      </c>
      <c r="H81" s="56">
        <v>11</v>
      </c>
      <c r="I81" s="56">
        <v>11</v>
      </c>
      <c r="J81" s="57">
        <v>454.31200000000001</v>
      </c>
      <c r="K81" s="57">
        <v>41.301090909090902</v>
      </c>
      <c r="L81" s="58">
        <v>1</v>
      </c>
      <c r="M81" s="58">
        <v>1</v>
      </c>
      <c r="N81" s="57">
        <v>152.46199999999999</v>
      </c>
      <c r="O81" s="59">
        <v>0.33558875838630697</v>
      </c>
      <c r="P81" s="57">
        <v>-211.63800000000001</v>
      </c>
      <c r="Q81" s="59">
        <v>-0.46584285689129901</v>
      </c>
      <c r="R81" s="76">
        <v>374</v>
      </c>
      <c r="S81" s="76">
        <v>370</v>
      </c>
      <c r="T81" s="76">
        <v>368</v>
      </c>
    </row>
    <row r="82" spans="1:20" x14ac:dyDescent="0.25">
      <c r="A82" s="53">
        <v>2022</v>
      </c>
      <c r="B82" s="54">
        <v>281083</v>
      </c>
      <c r="C82" s="54" t="s">
        <v>76</v>
      </c>
      <c r="D82" s="54" t="s">
        <v>435</v>
      </c>
      <c r="E82" s="54" t="s">
        <v>525</v>
      </c>
      <c r="F82" s="54" t="s">
        <v>4</v>
      </c>
      <c r="G82" s="56">
        <v>33</v>
      </c>
      <c r="H82" s="56">
        <v>69</v>
      </c>
      <c r="I82" s="56">
        <v>163</v>
      </c>
      <c r="J82" s="57">
        <v>6480.42</v>
      </c>
      <c r="K82" s="57">
        <v>196.376363636364</v>
      </c>
      <c r="L82" s="58">
        <v>2.0909090909090899</v>
      </c>
      <c r="M82" s="58">
        <v>2.36231884057971</v>
      </c>
      <c r="N82" s="57">
        <v>1080.07</v>
      </c>
      <c r="O82" s="59">
        <v>0.16666666666666699</v>
      </c>
      <c r="P82" s="57">
        <v>-61.230000000000203</v>
      </c>
      <c r="Q82" s="59">
        <v>-9.4484616737804394E-3</v>
      </c>
      <c r="R82" s="76">
        <v>246</v>
      </c>
      <c r="S82" s="76">
        <v>297</v>
      </c>
      <c r="T82" s="76">
        <v>357</v>
      </c>
    </row>
    <row r="83" spans="1:20" x14ac:dyDescent="0.25">
      <c r="A83" s="53">
        <v>2022</v>
      </c>
      <c r="B83" s="54">
        <v>282916</v>
      </c>
      <c r="C83" s="54" t="s">
        <v>412</v>
      </c>
      <c r="D83" s="54" t="s">
        <v>432</v>
      </c>
      <c r="E83" s="54" t="s">
        <v>500</v>
      </c>
      <c r="F83" s="54" t="s">
        <v>15</v>
      </c>
      <c r="G83" s="56">
        <v>17</v>
      </c>
      <c r="H83" s="56">
        <v>35</v>
      </c>
      <c r="I83" s="56">
        <v>149</v>
      </c>
      <c r="J83" s="57">
        <v>7078.6949999999997</v>
      </c>
      <c r="K83" s="57">
        <v>416.39382352941197</v>
      </c>
      <c r="L83" s="58">
        <v>2.0588235294117601</v>
      </c>
      <c r="M83" s="58">
        <v>4.2571428571428598</v>
      </c>
      <c r="N83" s="57">
        <v>1633.5450000000001</v>
      </c>
      <c r="O83" s="59">
        <v>0.230769230769231</v>
      </c>
      <c r="P83" s="57">
        <v>1122.5450000000001</v>
      </c>
      <c r="Q83" s="59">
        <v>0.158580783604888</v>
      </c>
      <c r="R83" s="76">
        <v>232</v>
      </c>
      <c r="S83" s="76">
        <v>258</v>
      </c>
      <c r="T83" s="76">
        <v>225</v>
      </c>
    </row>
    <row r="84" spans="1:20" x14ac:dyDescent="0.25">
      <c r="A84" s="53">
        <v>2022</v>
      </c>
      <c r="B84" s="54">
        <v>284988</v>
      </c>
      <c r="C84" s="54" t="s">
        <v>310</v>
      </c>
      <c r="D84" s="54" t="s">
        <v>430</v>
      </c>
      <c r="E84" s="54" t="s">
        <v>512</v>
      </c>
      <c r="F84" s="54" t="s">
        <v>15</v>
      </c>
      <c r="G84" s="56">
        <v>26</v>
      </c>
      <c r="H84" s="56">
        <v>80</v>
      </c>
      <c r="I84" s="56">
        <v>327</v>
      </c>
      <c r="J84" s="57">
        <v>14867.8056</v>
      </c>
      <c r="K84" s="57">
        <v>571.83867692307695</v>
      </c>
      <c r="L84" s="58">
        <v>3.0769230769230802</v>
      </c>
      <c r="M84" s="58">
        <v>4.0875000000000004</v>
      </c>
      <c r="N84" s="57">
        <v>4015.8555999999999</v>
      </c>
      <c r="O84" s="59">
        <v>0.270104123502933</v>
      </c>
      <c r="P84" s="57">
        <v>3063.0556000000001</v>
      </c>
      <c r="Q84" s="59">
        <v>0.20601934693039001</v>
      </c>
      <c r="R84" s="76">
        <v>157</v>
      </c>
      <c r="S84" s="76">
        <v>162</v>
      </c>
      <c r="T84" s="76">
        <v>138</v>
      </c>
    </row>
    <row r="85" spans="1:20" x14ac:dyDescent="0.25">
      <c r="A85" s="53">
        <v>2022</v>
      </c>
      <c r="B85" s="54">
        <v>287037</v>
      </c>
      <c r="C85" s="54" t="s">
        <v>77</v>
      </c>
      <c r="D85" s="54" t="s">
        <v>434</v>
      </c>
      <c r="E85" s="54" t="s">
        <v>508</v>
      </c>
      <c r="F85" s="54" t="s">
        <v>15</v>
      </c>
      <c r="G85" s="56">
        <v>45</v>
      </c>
      <c r="H85" s="56">
        <v>183</v>
      </c>
      <c r="I85" s="56">
        <v>974</v>
      </c>
      <c r="J85" s="57">
        <v>38897.082000000002</v>
      </c>
      <c r="K85" s="57">
        <v>864.37959999999998</v>
      </c>
      <c r="L85" s="58">
        <v>4.06666666666667</v>
      </c>
      <c r="M85" s="58">
        <v>5.3224043715846996</v>
      </c>
      <c r="N85" s="57">
        <v>10503.682000000001</v>
      </c>
      <c r="O85" s="59">
        <v>0.270037788438732</v>
      </c>
      <c r="P85" s="57">
        <v>8866.7819999999992</v>
      </c>
      <c r="Q85" s="59">
        <v>0.22795494016749099</v>
      </c>
      <c r="R85" s="76">
        <v>104</v>
      </c>
      <c r="S85" s="76">
        <v>83</v>
      </c>
      <c r="T85" s="76">
        <v>57</v>
      </c>
    </row>
    <row r="86" spans="1:20" x14ac:dyDescent="0.25">
      <c r="A86" s="53">
        <v>2022</v>
      </c>
      <c r="B86" s="54">
        <v>288308</v>
      </c>
      <c r="C86" s="54" t="s">
        <v>78</v>
      </c>
      <c r="D86" s="54" t="s">
        <v>431</v>
      </c>
      <c r="E86" s="54" t="s">
        <v>524</v>
      </c>
      <c r="F86" s="54" t="s">
        <v>15</v>
      </c>
      <c r="G86" s="56">
        <v>32</v>
      </c>
      <c r="H86" s="56">
        <v>59</v>
      </c>
      <c r="I86" s="56">
        <v>195</v>
      </c>
      <c r="J86" s="57">
        <v>10616.04</v>
      </c>
      <c r="K86" s="57">
        <v>331.75125000000003</v>
      </c>
      <c r="L86" s="58">
        <v>1.84375</v>
      </c>
      <c r="M86" s="58">
        <v>3.3050847457627102</v>
      </c>
      <c r="N86" s="57">
        <v>3352.14</v>
      </c>
      <c r="O86" s="59">
        <v>0.31576180948828397</v>
      </c>
      <c r="P86" s="57">
        <v>2295.2399999999998</v>
      </c>
      <c r="Q86" s="59">
        <v>0.216204912566267</v>
      </c>
      <c r="R86" s="76">
        <v>186</v>
      </c>
      <c r="S86" s="76">
        <v>176</v>
      </c>
      <c r="T86" s="76">
        <v>163</v>
      </c>
    </row>
    <row r="87" spans="1:20" x14ac:dyDescent="0.25">
      <c r="A87" s="53">
        <v>2022</v>
      </c>
      <c r="B87" s="54">
        <v>289007</v>
      </c>
      <c r="C87" s="54" t="s">
        <v>79</v>
      </c>
      <c r="D87" s="54" t="s">
        <v>432</v>
      </c>
      <c r="E87" s="54" t="s">
        <v>500</v>
      </c>
      <c r="F87" s="54" t="s">
        <v>15</v>
      </c>
      <c r="G87" s="56">
        <v>17</v>
      </c>
      <c r="H87" s="56">
        <v>26</v>
      </c>
      <c r="I87" s="56">
        <v>72</v>
      </c>
      <c r="J87" s="57">
        <v>2293.8656000000001</v>
      </c>
      <c r="K87" s="57">
        <v>134.93327058823499</v>
      </c>
      <c r="L87" s="58">
        <v>1.52941176470588</v>
      </c>
      <c r="M87" s="58">
        <v>2.7692307692307701</v>
      </c>
      <c r="N87" s="57">
        <v>-160.18440000000001</v>
      </c>
      <c r="O87" s="59">
        <v>-6.9831641400437697E-2</v>
      </c>
      <c r="P87" s="57">
        <v>-662.18439999999998</v>
      </c>
      <c r="Q87" s="59">
        <v>-0.28867619794289601</v>
      </c>
      <c r="R87" s="76">
        <v>335</v>
      </c>
      <c r="S87" s="76">
        <v>382</v>
      </c>
      <c r="T87" s="76">
        <v>376</v>
      </c>
    </row>
    <row r="88" spans="1:20" x14ac:dyDescent="0.25">
      <c r="A88" s="53">
        <v>2022</v>
      </c>
      <c r="B88" s="54">
        <v>294766</v>
      </c>
      <c r="C88" s="54" t="s">
        <v>80</v>
      </c>
      <c r="D88" s="54" t="s">
        <v>435</v>
      </c>
      <c r="E88" s="54" t="s">
        <v>505</v>
      </c>
      <c r="F88" s="54" t="s">
        <v>15</v>
      </c>
      <c r="G88" s="56">
        <v>91</v>
      </c>
      <c r="H88" s="56">
        <v>184</v>
      </c>
      <c r="I88" s="56">
        <v>557</v>
      </c>
      <c r="J88" s="57">
        <v>20313.240000000002</v>
      </c>
      <c r="K88" s="57">
        <v>223.22241758241799</v>
      </c>
      <c r="L88" s="58">
        <v>2.0219780219780201</v>
      </c>
      <c r="M88" s="58">
        <v>3.0271739130434798</v>
      </c>
      <c r="N88" s="57">
        <v>3385.54</v>
      </c>
      <c r="O88" s="59">
        <v>0.16666666666666699</v>
      </c>
      <c r="P88" s="57">
        <v>-27.6000000000002</v>
      </c>
      <c r="Q88" s="59">
        <v>-1.3587197315642499E-3</v>
      </c>
      <c r="R88" s="76">
        <v>141</v>
      </c>
      <c r="S88" s="76">
        <v>174</v>
      </c>
      <c r="T88" s="76">
        <v>351</v>
      </c>
    </row>
    <row r="89" spans="1:20" x14ac:dyDescent="0.25">
      <c r="A89" s="53">
        <v>2022</v>
      </c>
      <c r="B89" s="54">
        <v>298703</v>
      </c>
      <c r="C89" s="54" t="s">
        <v>81</v>
      </c>
      <c r="D89" s="54" t="s">
        <v>431</v>
      </c>
      <c r="E89" s="54" t="s">
        <v>501</v>
      </c>
      <c r="F89" s="54" t="s">
        <v>15</v>
      </c>
      <c r="G89" s="56">
        <v>133</v>
      </c>
      <c r="H89" s="56">
        <v>528</v>
      </c>
      <c r="I89" s="56">
        <v>1814</v>
      </c>
      <c r="J89" s="57">
        <v>65794.98</v>
      </c>
      <c r="K89" s="57">
        <v>494.69909774436098</v>
      </c>
      <c r="L89" s="58">
        <v>3.9699248120300701</v>
      </c>
      <c r="M89" s="58">
        <v>3.4356060606060601</v>
      </c>
      <c r="N89" s="57">
        <v>10965.83</v>
      </c>
      <c r="O89" s="59">
        <v>0.16666666666666699</v>
      </c>
      <c r="P89" s="57">
        <v>6275.78</v>
      </c>
      <c r="Q89" s="59">
        <v>9.5383872751386198E-2</v>
      </c>
      <c r="R89" s="76">
        <v>66</v>
      </c>
      <c r="S89" s="76">
        <v>81</v>
      </c>
      <c r="T89" s="76">
        <v>81</v>
      </c>
    </row>
    <row r="90" spans="1:20" x14ac:dyDescent="0.25">
      <c r="A90" s="53">
        <v>2022</v>
      </c>
      <c r="B90" s="54">
        <v>302233</v>
      </c>
      <c r="C90" s="54" t="s">
        <v>82</v>
      </c>
      <c r="D90" s="54" t="s">
        <v>430</v>
      </c>
      <c r="E90" s="54" t="s">
        <v>512</v>
      </c>
      <c r="F90" s="54" t="s">
        <v>4</v>
      </c>
      <c r="G90" s="56">
        <v>179</v>
      </c>
      <c r="H90" s="56">
        <v>558</v>
      </c>
      <c r="I90" s="56">
        <v>1958</v>
      </c>
      <c r="J90" s="57">
        <v>71235.3</v>
      </c>
      <c r="K90" s="57">
        <v>397.96256983240198</v>
      </c>
      <c r="L90" s="58">
        <v>3.1173184357541901</v>
      </c>
      <c r="M90" s="58">
        <v>3.5089605734767</v>
      </c>
      <c r="N90" s="57">
        <v>11872.55</v>
      </c>
      <c r="O90" s="59">
        <v>0.16666666666666699</v>
      </c>
      <c r="P90" s="57">
        <v>5624.35</v>
      </c>
      <c r="Q90" s="59">
        <v>7.89545351812935E-2</v>
      </c>
      <c r="R90" s="76">
        <v>63</v>
      </c>
      <c r="S90" s="76">
        <v>75</v>
      </c>
      <c r="T90" s="76">
        <v>92</v>
      </c>
    </row>
    <row r="91" spans="1:20" x14ac:dyDescent="0.25">
      <c r="A91" s="53">
        <v>2022</v>
      </c>
      <c r="B91" s="54">
        <v>303477</v>
      </c>
      <c r="C91" s="54" t="s">
        <v>288</v>
      </c>
      <c r="D91" s="54" t="s">
        <v>432</v>
      </c>
      <c r="E91" s="54" t="s">
        <v>493</v>
      </c>
      <c r="F91" s="54" t="s">
        <v>15</v>
      </c>
      <c r="G91" s="56">
        <v>54</v>
      </c>
      <c r="H91" s="56">
        <v>417</v>
      </c>
      <c r="I91" s="56">
        <v>3413</v>
      </c>
      <c r="J91" s="57">
        <v>174843.3708</v>
      </c>
      <c r="K91" s="57">
        <v>3237.8402000000001</v>
      </c>
      <c r="L91" s="58">
        <v>7.7222222222222197</v>
      </c>
      <c r="M91" s="58">
        <v>8.1846522781774596</v>
      </c>
      <c r="N91" s="57">
        <v>66781.220799999996</v>
      </c>
      <c r="O91" s="59">
        <v>0.381948829369057</v>
      </c>
      <c r="P91" s="57">
        <v>64873.220800000003</v>
      </c>
      <c r="Q91" s="59">
        <v>0.37103620516563501</v>
      </c>
      <c r="R91" s="76">
        <v>21</v>
      </c>
      <c r="S91" s="76">
        <v>2</v>
      </c>
      <c r="T91" s="76">
        <v>1</v>
      </c>
    </row>
    <row r="92" spans="1:20" x14ac:dyDescent="0.25">
      <c r="A92" s="53">
        <v>2022</v>
      </c>
      <c r="B92" s="54">
        <v>304909</v>
      </c>
      <c r="C92" s="54" t="s">
        <v>305</v>
      </c>
      <c r="D92" s="54" t="s">
        <v>433</v>
      </c>
      <c r="E92" s="54" t="s">
        <v>504</v>
      </c>
      <c r="F92" s="54" t="s">
        <v>15</v>
      </c>
      <c r="G92" s="56">
        <v>11</v>
      </c>
      <c r="H92" s="56">
        <v>25</v>
      </c>
      <c r="I92" s="56">
        <v>34</v>
      </c>
      <c r="J92" s="57">
        <v>1702.9280000000001</v>
      </c>
      <c r="K92" s="57">
        <v>154.81163636363601</v>
      </c>
      <c r="L92" s="58">
        <v>2.2727272727272698</v>
      </c>
      <c r="M92" s="58">
        <v>1.36</v>
      </c>
      <c r="N92" s="57">
        <v>677.678</v>
      </c>
      <c r="O92" s="59">
        <v>0.39794870951678502</v>
      </c>
      <c r="P92" s="57">
        <v>309.178</v>
      </c>
      <c r="Q92" s="59">
        <v>0.18155670703635099</v>
      </c>
      <c r="R92" s="76">
        <v>350</v>
      </c>
      <c r="S92" s="76">
        <v>329</v>
      </c>
      <c r="T92" s="76">
        <v>313</v>
      </c>
    </row>
    <row r="93" spans="1:20" x14ac:dyDescent="0.25">
      <c r="A93" s="53">
        <v>2022</v>
      </c>
      <c r="B93" s="54">
        <v>308218</v>
      </c>
      <c r="C93" s="54" t="s">
        <v>83</v>
      </c>
      <c r="D93" s="54" t="s">
        <v>434</v>
      </c>
      <c r="E93" s="54" t="s">
        <v>523</v>
      </c>
      <c r="F93" s="54" t="s">
        <v>15</v>
      </c>
      <c r="G93" s="56">
        <v>52</v>
      </c>
      <c r="H93" s="56">
        <v>52</v>
      </c>
      <c r="I93" s="56">
        <v>165</v>
      </c>
      <c r="J93" s="57">
        <v>8583.4800000000105</v>
      </c>
      <c r="K93" s="57">
        <v>165.06692307692299</v>
      </c>
      <c r="L93" s="58">
        <v>1</v>
      </c>
      <c r="M93" s="58">
        <v>3.1730769230769198</v>
      </c>
      <c r="N93" s="57">
        <v>3091.28</v>
      </c>
      <c r="O93" s="59">
        <v>0.36014297231425901</v>
      </c>
      <c r="P93" s="57">
        <v>1370.08</v>
      </c>
      <c r="Q93" s="59">
        <v>0.159618243416423</v>
      </c>
      <c r="R93" s="76">
        <v>211</v>
      </c>
      <c r="S93" s="76">
        <v>189</v>
      </c>
      <c r="T93" s="76">
        <v>210</v>
      </c>
    </row>
    <row r="94" spans="1:20" x14ac:dyDescent="0.25">
      <c r="A94" s="53">
        <v>2022</v>
      </c>
      <c r="B94" s="54">
        <v>309059</v>
      </c>
      <c r="C94" s="54" t="s">
        <v>306</v>
      </c>
      <c r="D94" s="54" t="s">
        <v>434</v>
      </c>
      <c r="E94" s="54" t="s">
        <v>499</v>
      </c>
      <c r="F94" s="54" t="s">
        <v>15</v>
      </c>
      <c r="G94" s="56">
        <v>51</v>
      </c>
      <c r="H94" s="56">
        <v>69</v>
      </c>
      <c r="I94" s="56">
        <v>252</v>
      </c>
      <c r="J94" s="57">
        <v>10811.835999999999</v>
      </c>
      <c r="K94" s="57">
        <v>211.99678431372601</v>
      </c>
      <c r="L94" s="58">
        <v>1.3529411764705901</v>
      </c>
      <c r="M94" s="58">
        <v>3.6521739130434798</v>
      </c>
      <c r="N94" s="57">
        <v>2699.2860000000001</v>
      </c>
      <c r="O94" s="59">
        <v>0.24966027971567401</v>
      </c>
      <c r="P94" s="57">
        <v>991.38599999999894</v>
      </c>
      <c r="Q94" s="59">
        <v>9.1694509609653599E-2</v>
      </c>
      <c r="R94" s="76">
        <v>183</v>
      </c>
      <c r="S94" s="76">
        <v>213</v>
      </c>
      <c r="T94" s="76">
        <v>237</v>
      </c>
    </row>
    <row r="95" spans="1:20" x14ac:dyDescent="0.25">
      <c r="A95" s="53">
        <v>2022</v>
      </c>
      <c r="B95" s="54">
        <v>309319</v>
      </c>
      <c r="C95" s="54" t="s">
        <v>361</v>
      </c>
      <c r="D95" s="54" t="s">
        <v>434</v>
      </c>
      <c r="E95" s="54" t="s">
        <v>523</v>
      </c>
      <c r="F95" s="54" t="s">
        <v>15</v>
      </c>
      <c r="G95" s="56">
        <v>45</v>
      </c>
      <c r="H95" s="56">
        <v>54</v>
      </c>
      <c r="I95" s="56">
        <v>108</v>
      </c>
      <c r="J95" s="57">
        <v>4684.7359999999999</v>
      </c>
      <c r="K95" s="57">
        <v>104.10524444444501</v>
      </c>
      <c r="L95" s="58">
        <v>1.2</v>
      </c>
      <c r="M95" s="58">
        <v>2</v>
      </c>
      <c r="N95" s="57">
        <v>1868.586</v>
      </c>
      <c r="O95" s="59">
        <v>0.39886687318132702</v>
      </c>
      <c r="P95" s="57">
        <v>369.18599999999998</v>
      </c>
      <c r="Q95" s="59">
        <v>7.8806148308036894E-2</v>
      </c>
      <c r="R95" s="76">
        <v>277</v>
      </c>
      <c r="S95" s="76">
        <v>243</v>
      </c>
      <c r="T95" s="76">
        <v>306</v>
      </c>
    </row>
    <row r="96" spans="1:20" x14ac:dyDescent="0.25">
      <c r="A96" s="53">
        <v>2022</v>
      </c>
      <c r="B96" s="54">
        <v>309592</v>
      </c>
      <c r="C96" s="54" t="s">
        <v>436</v>
      </c>
      <c r="D96" s="54" t="s">
        <v>431</v>
      </c>
      <c r="E96" s="54" t="s">
        <v>515</v>
      </c>
      <c r="F96" s="54" t="s">
        <v>15</v>
      </c>
      <c r="G96" s="56">
        <v>14</v>
      </c>
      <c r="H96" s="56">
        <v>14</v>
      </c>
      <c r="I96" s="56">
        <v>31</v>
      </c>
      <c r="J96" s="57">
        <v>1238.952</v>
      </c>
      <c r="K96" s="57">
        <v>88.4965714285714</v>
      </c>
      <c r="L96" s="58">
        <v>1</v>
      </c>
      <c r="M96" s="58">
        <v>2.21428571428571</v>
      </c>
      <c r="N96" s="57">
        <v>386.702</v>
      </c>
      <c r="O96" s="59">
        <v>0.31212024356068702</v>
      </c>
      <c r="P96" s="57">
        <v>-62.6980000000001</v>
      </c>
      <c r="Q96" s="59">
        <v>-5.0605673181850601E-2</v>
      </c>
      <c r="R96" s="76">
        <v>362</v>
      </c>
      <c r="S96" s="76">
        <v>356</v>
      </c>
      <c r="T96" s="76">
        <v>358</v>
      </c>
    </row>
    <row r="97" spans="1:20" x14ac:dyDescent="0.25">
      <c r="A97" s="53">
        <v>2022</v>
      </c>
      <c r="B97" s="54">
        <v>310640</v>
      </c>
      <c r="C97" s="54" t="s">
        <v>84</v>
      </c>
      <c r="D97" s="54" t="s">
        <v>432</v>
      </c>
      <c r="E97" s="54" t="s">
        <v>498</v>
      </c>
      <c r="F97" s="54" t="s">
        <v>15</v>
      </c>
      <c r="G97" s="56">
        <v>21</v>
      </c>
      <c r="H97" s="56">
        <v>30</v>
      </c>
      <c r="I97" s="56">
        <v>79</v>
      </c>
      <c r="J97" s="57">
        <v>3907.3679999999999</v>
      </c>
      <c r="K97" s="57">
        <v>186.065142857143</v>
      </c>
      <c r="L97" s="58">
        <v>1.4285714285714299</v>
      </c>
      <c r="M97" s="58">
        <v>2.6333333333333302</v>
      </c>
      <c r="N97" s="57">
        <v>1590.6179999999999</v>
      </c>
      <c r="O97" s="59">
        <v>0.40708169796138999</v>
      </c>
      <c r="P97" s="57">
        <v>972.61800000000005</v>
      </c>
      <c r="Q97" s="59">
        <v>0.24891896540075101</v>
      </c>
      <c r="R97" s="76">
        <v>295</v>
      </c>
      <c r="S97" s="76">
        <v>261</v>
      </c>
      <c r="T97" s="76">
        <v>241</v>
      </c>
    </row>
    <row r="98" spans="1:20" x14ac:dyDescent="0.25">
      <c r="A98" s="53">
        <v>2022</v>
      </c>
      <c r="B98" s="54">
        <v>311100</v>
      </c>
      <c r="C98" s="54" t="s">
        <v>308</v>
      </c>
      <c r="D98" s="54" t="s">
        <v>430</v>
      </c>
      <c r="E98" s="54" t="s">
        <v>517</v>
      </c>
      <c r="F98" s="54" t="s">
        <v>15</v>
      </c>
      <c r="G98" s="56">
        <v>111</v>
      </c>
      <c r="H98" s="56">
        <v>201</v>
      </c>
      <c r="I98" s="56">
        <v>875</v>
      </c>
      <c r="J98" s="57">
        <v>38348.82</v>
      </c>
      <c r="K98" s="57">
        <v>345.48486486486502</v>
      </c>
      <c r="L98" s="58">
        <v>1.8108108108108101</v>
      </c>
      <c r="M98" s="58">
        <v>4.3532338308457703</v>
      </c>
      <c r="N98" s="57">
        <v>11100.37</v>
      </c>
      <c r="O98" s="59">
        <v>0.28945792856207803</v>
      </c>
      <c r="P98" s="57">
        <v>7196.17</v>
      </c>
      <c r="Q98" s="59">
        <v>0.187650363166324</v>
      </c>
      <c r="R98" s="76">
        <v>106</v>
      </c>
      <c r="S98" s="76">
        <v>79</v>
      </c>
      <c r="T98" s="76">
        <v>71</v>
      </c>
    </row>
    <row r="99" spans="1:20" x14ac:dyDescent="0.25">
      <c r="A99" s="53">
        <v>2022</v>
      </c>
      <c r="B99" s="54">
        <v>314704</v>
      </c>
      <c r="C99" s="54" t="s">
        <v>384</v>
      </c>
      <c r="D99" s="54" t="s">
        <v>430</v>
      </c>
      <c r="E99" s="54" t="s">
        <v>512</v>
      </c>
      <c r="F99" s="54" t="s">
        <v>15</v>
      </c>
      <c r="G99" s="56">
        <v>62</v>
      </c>
      <c r="H99" s="56">
        <v>89</v>
      </c>
      <c r="I99" s="56">
        <v>375</v>
      </c>
      <c r="J99" s="57">
        <v>16721.46</v>
      </c>
      <c r="K99" s="57">
        <v>269.70096774193598</v>
      </c>
      <c r="L99" s="58">
        <v>1.43548387096774</v>
      </c>
      <c r="M99" s="58">
        <v>4.2134831460674196</v>
      </c>
      <c r="N99" s="57">
        <v>5577.61</v>
      </c>
      <c r="O99" s="59">
        <v>0.33355998818284999</v>
      </c>
      <c r="P99" s="57">
        <v>3424.81</v>
      </c>
      <c r="Q99" s="59">
        <v>0.204815249386118</v>
      </c>
      <c r="R99" s="76">
        <v>147</v>
      </c>
      <c r="S99" s="76">
        <v>134</v>
      </c>
      <c r="T99" s="76">
        <v>129</v>
      </c>
    </row>
    <row r="100" spans="1:20" x14ac:dyDescent="0.25">
      <c r="A100" s="53">
        <v>2022</v>
      </c>
      <c r="B100" s="54">
        <v>315225</v>
      </c>
      <c r="C100" s="54" t="s">
        <v>313</v>
      </c>
      <c r="D100" s="54" t="s">
        <v>432</v>
      </c>
      <c r="E100" s="54" t="s">
        <v>498</v>
      </c>
      <c r="F100" s="54" t="s">
        <v>15</v>
      </c>
      <c r="G100" s="56">
        <v>18</v>
      </c>
      <c r="H100" s="56">
        <v>45</v>
      </c>
      <c r="I100" s="56">
        <v>99</v>
      </c>
      <c r="J100" s="57">
        <v>5021.8069999999998</v>
      </c>
      <c r="K100" s="57">
        <v>278.989277777778</v>
      </c>
      <c r="L100" s="58">
        <v>2.5</v>
      </c>
      <c r="M100" s="58">
        <v>2.2000000000000002</v>
      </c>
      <c r="N100" s="57">
        <v>1136.2070000000001</v>
      </c>
      <c r="O100" s="59">
        <v>0.22625461313029299</v>
      </c>
      <c r="P100" s="57">
        <v>587.70699999999999</v>
      </c>
      <c r="Q100" s="59">
        <v>0.11703098107912099</v>
      </c>
      <c r="R100" s="76">
        <v>274</v>
      </c>
      <c r="S100" s="76">
        <v>290</v>
      </c>
      <c r="T100" s="76">
        <v>276</v>
      </c>
    </row>
    <row r="101" spans="1:20" x14ac:dyDescent="0.25">
      <c r="A101" s="53">
        <v>2022</v>
      </c>
      <c r="B101" s="54">
        <v>316008</v>
      </c>
      <c r="C101" s="54" t="s">
        <v>111</v>
      </c>
      <c r="D101" s="54" t="s">
        <v>431</v>
      </c>
      <c r="E101" s="54" t="s">
        <v>515</v>
      </c>
      <c r="F101" s="54" t="s">
        <v>4</v>
      </c>
      <c r="G101" s="56">
        <v>139</v>
      </c>
      <c r="H101" s="56">
        <v>455</v>
      </c>
      <c r="I101" s="56">
        <v>2042</v>
      </c>
      <c r="J101" s="57">
        <v>75286.055999999997</v>
      </c>
      <c r="K101" s="57">
        <v>541.62630215827403</v>
      </c>
      <c r="L101" s="58">
        <v>3.2733812949640302</v>
      </c>
      <c r="M101" s="58">
        <v>4.4879120879120897</v>
      </c>
      <c r="N101" s="57">
        <v>9245.6560000000009</v>
      </c>
      <c r="O101" s="59">
        <v>0.12280701754386</v>
      </c>
      <c r="P101" s="57">
        <v>4433.8560000000098</v>
      </c>
      <c r="Q101" s="59">
        <v>5.88934556486796E-2</v>
      </c>
      <c r="R101" s="76">
        <v>60</v>
      </c>
      <c r="S101" s="76">
        <v>93</v>
      </c>
      <c r="T101" s="76">
        <v>106</v>
      </c>
    </row>
    <row r="102" spans="1:20" x14ac:dyDescent="0.25">
      <c r="A102" s="53">
        <v>2022</v>
      </c>
      <c r="B102" s="54">
        <v>316478</v>
      </c>
      <c r="C102" s="54" t="s">
        <v>312</v>
      </c>
      <c r="D102" s="54" t="s">
        <v>432</v>
      </c>
      <c r="E102" s="54" t="s">
        <v>500</v>
      </c>
      <c r="F102" s="54" t="s">
        <v>15</v>
      </c>
      <c r="G102" s="56">
        <v>6</v>
      </c>
      <c r="H102" s="56">
        <v>35</v>
      </c>
      <c r="I102" s="56">
        <v>116</v>
      </c>
      <c r="J102" s="57">
        <v>4604.3760000000002</v>
      </c>
      <c r="K102" s="57">
        <v>767.39599999999996</v>
      </c>
      <c r="L102" s="58">
        <v>5.8333333333333304</v>
      </c>
      <c r="M102" s="58">
        <v>3.3142857142857101</v>
      </c>
      <c r="N102" s="57">
        <v>493.32600000000002</v>
      </c>
      <c r="O102" s="59">
        <v>0.107142857142857</v>
      </c>
      <c r="P102" s="57">
        <v>292.32600000000002</v>
      </c>
      <c r="Q102" s="59">
        <v>6.3488733326730995E-2</v>
      </c>
      <c r="R102" s="76">
        <v>280</v>
      </c>
      <c r="S102" s="76">
        <v>348</v>
      </c>
      <c r="T102" s="76">
        <v>316</v>
      </c>
    </row>
    <row r="103" spans="1:20" x14ac:dyDescent="0.25">
      <c r="A103" s="53">
        <v>2022</v>
      </c>
      <c r="B103" s="54">
        <v>317731</v>
      </c>
      <c r="C103" s="54" t="s">
        <v>369</v>
      </c>
      <c r="D103" s="54" t="s">
        <v>432</v>
      </c>
      <c r="E103" s="54" t="s">
        <v>498</v>
      </c>
      <c r="F103" s="54" t="s">
        <v>15</v>
      </c>
      <c r="G103" s="56">
        <v>52</v>
      </c>
      <c r="H103" s="56">
        <v>100</v>
      </c>
      <c r="I103" s="56">
        <v>244</v>
      </c>
      <c r="J103" s="57">
        <v>11548.291999999999</v>
      </c>
      <c r="K103" s="57">
        <v>222.082538461539</v>
      </c>
      <c r="L103" s="58">
        <v>1.92307692307692</v>
      </c>
      <c r="M103" s="58">
        <v>2.44</v>
      </c>
      <c r="N103" s="57">
        <v>3181.442</v>
      </c>
      <c r="O103" s="59">
        <v>0.27549026297568502</v>
      </c>
      <c r="P103" s="57">
        <v>1625.942</v>
      </c>
      <c r="Q103" s="59">
        <v>0.14079501973105599</v>
      </c>
      <c r="R103" s="76">
        <v>174</v>
      </c>
      <c r="S103" s="76">
        <v>184</v>
      </c>
      <c r="T103" s="76">
        <v>188</v>
      </c>
    </row>
    <row r="104" spans="1:20" x14ac:dyDescent="0.25">
      <c r="A104" s="53">
        <v>2022</v>
      </c>
      <c r="B104" s="54">
        <v>321904</v>
      </c>
      <c r="C104" s="54" t="s">
        <v>387</v>
      </c>
      <c r="D104" s="54" t="s">
        <v>433</v>
      </c>
      <c r="E104" s="54" t="s">
        <v>502</v>
      </c>
      <c r="F104" s="54" t="s">
        <v>15</v>
      </c>
      <c r="G104" s="56">
        <v>14</v>
      </c>
      <c r="H104" s="56">
        <v>14</v>
      </c>
      <c r="I104" s="56">
        <v>32</v>
      </c>
      <c r="J104" s="57">
        <v>1340.9760000000001</v>
      </c>
      <c r="K104" s="57">
        <v>95.784000000000006</v>
      </c>
      <c r="L104" s="58">
        <v>1</v>
      </c>
      <c r="M104" s="58">
        <v>2.28571428571429</v>
      </c>
      <c r="N104" s="57">
        <v>420.726</v>
      </c>
      <c r="O104" s="59">
        <v>0.31374610731288199</v>
      </c>
      <c r="P104" s="57">
        <v>-28.674000000000099</v>
      </c>
      <c r="Q104" s="59">
        <v>-2.1382933027884299E-2</v>
      </c>
      <c r="R104" s="76">
        <v>360</v>
      </c>
      <c r="S104" s="76">
        <v>352</v>
      </c>
      <c r="T104" s="76">
        <v>352</v>
      </c>
    </row>
    <row r="105" spans="1:20" x14ac:dyDescent="0.25">
      <c r="A105" s="53">
        <v>2022</v>
      </c>
      <c r="B105" s="54">
        <v>322483</v>
      </c>
      <c r="C105" s="54" t="s">
        <v>85</v>
      </c>
      <c r="D105" s="54" t="s">
        <v>435</v>
      </c>
      <c r="E105" s="54" t="s">
        <v>525</v>
      </c>
      <c r="F105" s="54" t="s">
        <v>15</v>
      </c>
      <c r="G105" s="56">
        <v>3</v>
      </c>
      <c r="H105" s="56">
        <v>3</v>
      </c>
      <c r="I105" s="56">
        <v>12</v>
      </c>
      <c r="J105" s="57">
        <v>151.904</v>
      </c>
      <c r="K105" s="57">
        <v>50.634666666666703</v>
      </c>
      <c r="L105" s="58">
        <v>1</v>
      </c>
      <c r="M105" s="58">
        <v>4</v>
      </c>
      <c r="N105" s="57">
        <v>62.454000000000001</v>
      </c>
      <c r="O105" s="59">
        <v>0.41114124710343403</v>
      </c>
      <c r="P105" s="57">
        <v>-46.295999999999999</v>
      </c>
      <c r="Q105" s="59">
        <v>-0.30477143459026801</v>
      </c>
      <c r="R105" s="76">
        <v>381</v>
      </c>
      <c r="S105" s="76">
        <v>377</v>
      </c>
      <c r="T105" s="76">
        <v>354</v>
      </c>
    </row>
    <row r="106" spans="1:20" x14ac:dyDescent="0.25">
      <c r="A106" s="53">
        <v>2022</v>
      </c>
      <c r="B106" s="54">
        <v>322666</v>
      </c>
      <c r="C106" s="54" t="s">
        <v>87</v>
      </c>
      <c r="D106" s="54" t="s">
        <v>433</v>
      </c>
      <c r="E106" s="54" t="s">
        <v>503</v>
      </c>
      <c r="F106" s="54" t="s">
        <v>15</v>
      </c>
      <c r="G106" s="56">
        <v>21</v>
      </c>
      <c r="H106" s="56">
        <v>38</v>
      </c>
      <c r="I106" s="56">
        <v>82</v>
      </c>
      <c r="J106" s="57">
        <v>3388.14</v>
      </c>
      <c r="K106" s="57">
        <v>161.34</v>
      </c>
      <c r="L106" s="58">
        <v>1.80952380952381</v>
      </c>
      <c r="M106" s="58">
        <v>2.1578947368421102</v>
      </c>
      <c r="N106" s="57">
        <v>564.69000000000005</v>
      </c>
      <c r="O106" s="59">
        <v>0.16666666666666699</v>
      </c>
      <c r="P106" s="57">
        <v>-128.11000000000001</v>
      </c>
      <c r="Q106" s="59">
        <v>-3.7811306498550898E-2</v>
      </c>
      <c r="R106" s="76">
        <v>310</v>
      </c>
      <c r="S106" s="76">
        <v>344</v>
      </c>
      <c r="T106" s="76">
        <v>364</v>
      </c>
    </row>
    <row r="107" spans="1:20" x14ac:dyDescent="0.25">
      <c r="A107" s="53">
        <v>2022</v>
      </c>
      <c r="B107" s="54">
        <v>327287</v>
      </c>
      <c r="C107" s="54" t="s">
        <v>88</v>
      </c>
      <c r="D107" s="54" t="s">
        <v>433</v>
      </c>
      <c r="E107" s="54" t="s">
        <v>504</v>
      </c>
      <c r="F107" s="54" t="s">
        <v>15</v>
      </c>
      <c r="G107" s="56">
        <v>6</v>
      </c>
      <c r="H107" s="56">
        <v>6</v>
      </c>
      <c r="I107" s="56">
        <v>6</v>
      </c>
      <c r="J107" s="57">
        <v>248.75200000000001</v>
      </c>
      <c r="K107" s="57">
        <v>41.458666666666701</v>
      </c>
      <c r="L107" s="58">
        <v>1</v>
      </c>
      <c r="M107" s="58">
        <v>1</v>
      </c>
      <c r="N107" s="57">
        <v>108.352</v>
      </c>
      <c r="O107" s="59">
        <v>0.43558242747796999</v>
      </c>
      <c r="P107" s="57">
        <v>-84.248000000000005</v>
      </c>
      <c r="Q107" s="59">
        <v>-0.33868270405866102</v>
      </c>
      <c r="R107" s="76">
        <v>378</v>
      </c>
      <c r="S107" s="76">
        <v>373</v>
      </c>
      <c r="T107" s="76">
        <v>362</v>
      </c>
    </row>
    <row r="108" spans="1:20" x14ac:dyDescent="0.25">
      <c r="A108" s="53">
        <v>2022</v>
      </c>
      <c r="B108" s="54">
        <v>329101</v>
      </c>
      <c r="C108" s="54" t="s">
        <v>89</v>
      </c>
      <c r="D108" s="54" t="s">
        <v>430</v>
      </c>
      <c r="E108" s="54" t="s">
        <v>517</v>
      </c>
      <c r="F108" s="54" t="s">
        <v>4</v>
      </c>
      <c r="G108" s="56">
        <v>36</v>
      </c>
      <c r="H108" s="56">
        <v>54</v>
      </c>
      <c r="I108" s="56">
        <v>103</v>
      </c>
      <c r="J108" s="57">
        <v>5489.576</v>
      </c>
      <c r="K108" s="57">
        <v>152.48822222222199</v>
      </c>
      <c r="L108" s="58">
        <v>1.5</v>
      </c>
      <c r="M108" s="58">
        <v>1.9074074074074101</v>
      </c>
      <c r="N108" s="57">
        <v>1927.126</v>
      </c>
      <c r="O108" s="59">
        <v>0.35105188451712799</v>
      </c>
      <c r="P108" s="57">
        <v>715.12599999999998</v>
      </c>
      <c r="Q108" s="59">
        <v>0.130269805901221</v>
      </c>
      <c r="R108" s="76">
        <v>261</v>
      </c>
      <c r="S108" s="76">
        <v>241</v>
      </c>
      <c r="T108" s="76">
        <v>263</v>
      </c>
    </row>
    <row r="109" spans="1:20" x14ac:dyDescent="0.25">
      <c r="A109" s="53">
        <v>2022</v>
      </c>
      <c r="B109" s="54">
        <v>331231</v>
      </c>
      <c r="C109" s="54" t="s">
        <v>314</v>
      </c>
      <c r="D109" s="54" t="s">
        <v>432</v>
      </c>
      <c r="E109" s="54" t="s">
        <v>498</v>
      </c>
      <c r="F109" s="54" t="s">
        <v>15</v>
      </c>
      <c r="G109" s="56">
        <v>29</v>
      </c>
      <c r="H109" s="56">
        <v>73</v>
      </c>
      <c r="I109" s="56">
        <v>223</v>
      </c>
      <c r="J109" s="57">
        <v>10883.3544</v>
      </c>
      <c r="K109" s="57">
        <v>375.28808275862099</v>
      </c>
      <c r="L109" s="58">
        <v>2.5172413793103399</v>
      </c>
      <c r="M109" s="58">
        <v>3.0547945205479499</v>
      </c>
      <c r="N109" s="57">
        <v>2265.7543999999998</v>
      </c>
      <c r="O109" s="59">
        <v>0.20818529992922</v>
      </c>
      <c r="P109" s="57">
        <v>1381.2544</v>
      </c>
      <c r="Q109" s="59">
        <v>0.126914400582232</v>
      </c>
      <c r="R109" s="76">
        <v>181</v>
      </c>
      <c r="S109" s="76">
        <v>228</v>
      </c>
      <c r="T109" s="76">
        <v>208</v>
      </c>
    </row>
    <row r="110" spans="1:20" x14ac:dyDescent="0.25">
      <c r="A110" s="53">
        <v>2022</v>
      </c>
      <c r="B110" s="54">
        <v>332181</v>
      </c>
      <c r="C110" s="54" t="s">
        <v>90</v>
      </c>
      <c r="D110" s="54" t="s">
        <v>432</v>
      </c>
      <c r="E110" s="54" t="s">
        <v>498</v>
      </c>
      <c r="F110" s="54" t="s">
        <v>15</v>
      </c>
      <c r="G110" s="56">
        <v>38</v>
      </c>
      <c r="H110" s="56">
        <v>100</v>
      </c>
      <c r="I110" s="56">
        <v>430</v>
      </c>
      <c r="J110" s="57">
        <v>20854.856</v>
      </c>
      <c r="K110" s="57">
        <v>548.81200000000001</v>
      </c>
      <c r="L110" s="58">
        <v>2.6315789473684199</v>
      </c>
      <c r="M110" s="58">
        <v>4.3</v>
      </c>
      <c r="N110" s="57">
        <v>8522.2559999999994</v>
      </c>
      <c r="O110" s="59">
        <v>0.40864612059656502</v>
      </c>
      <c r="P110" s="57">
        <v>7359.7560000000003</v>
      </c>
      <c r="Q110" s="59">
        <v>0.352903707414714</v>
      </c>
      <c r="R110" s="76">
        <v>139</v>
      </c>
      <c r="S110" s="76">
        <v>102</v>
      </c>
      <c r="T110" s="76">
        <v>69</v>
      </c>
    </row>
    <row r="111" spans="1:20" x14ac:dyDescent="0.25">
      <c r="A111" s="53">
        <v>2022</v>
      </c>
      <c r="B111" s="54">
        <v>333362</v>
      </c>
      <c r="C111" s="54" t="s">
        <v>371</v>
      </c>
      <c r="D111" s="54" t="s">
        <v>430</v>
      </c>
      <c r="E111" s="54" t="s">
        <v>506</v>
      </c>
      <c r="F111" s="54" t="s">
        <v>15</v>
      </c>
      <c r="G111" s="56">
        <v>30</v>
      </c>
      <c r="H111" s="56">
        <v>186</v>
      </c>
      <c r="I111" s="56">
        <v>1717</v>
      </c>
      <c r="J111" s="57">
        <v>60838.038</v>
      </c>
      <c r="K111" s="57">
        <v>2027.9346</v>
      </c>
      <c r="L111" s="58">
        <v>6.2</v>
      </c>
      <c r="M111" s="58">
        <v>9.2311827956989205</v>
      </c>
      <c r="N111" s="57">
        <v>7471.3380000000097</v>
      </c>
      <c r="O111" s="59">
        <v>0.12280701754386</v>
      </c>
      <c r="P111" s="57">
        <v>6259.9380000000101</v>
      </c>
      <c r="Q111" s="59">
        <v>0.10289513281148201</v>
      </c>
      <c r="R111" s="76">
        <v>71</v>
      </c>
      <c r="S111" s="76">
        <v>114</v>
      </c>
      <c r="T111" s="76">
        <v>82</v>
      </c>
    </row>
    <row r="112" spans="1:20" x14ac:dyDescent="0.25">
      <c r="A112" s="53">
        <v>2022</v>
      </c>
      <c r="B112" s="54">
        <v>333866</v>
      </c>
      <c r="C112" s="54" t="s">
        <v>292</v>
      </c>
      <c r="D112" s="54" t="s">
        <v>430</v>
      </c>
      <c r="E112" s="54" t="s">
        <v>492</v>
      </c>
      <c r="F112" s="54" t="s">
        <v>4</v>
      </c>
      <c r="G112" s="56">
        <v>355</v>
      </c>
      <c r="H112" s="56">
        <v>2669</v>
      </c>
      <c r="I112" s="56">
        <v>20102</v>
      </c>
      <c r="J112" s="57">
        <v>649592.53900000104</v>
      </c>
      <c r="K112" s="57">
        <v>1829.8381380281701</v>
      </c>
      <c r="L112" s="58">
        <v>7.5183098591549298</v>
      </c>
      <c r="M112" s="58">
        <v>7.5316597976770296</v>
      </c>
      <c r="N112" s="57">
        <v>36769.389000000003</v>
      </c>
      <c r="O112" s="59">
        <v>5.6603773584905599E-2</v>
      </c>
      <c r="P112" s="57">
        <v>22446.519</v>
      </c>
      <c r="Q112" s="59">
        <v>3.4554767261574103E-2</v>
      </c>
      <c r="R112" s="76">
        <v>1</v>
      </c>
      <c r="S112" s="76">
        <v>13</v>
      </c>
      <c r="T112" s="76">
        <v>18</v>
      </c>
    </row>
    <row r="113" spans="1:20" x14ac:dyDescent="0.25">
      <c r="A113" s="53">
        <v>2022</v>
      </c>
      <c r="B113" s="54">
        <v>335207</v>
      </c>
      <c r="C113" s="54" t="s">
        <v>32</v>
      </c>
      <c r="D113" s="54" t="s">
        <v>433</v>
      </c>
      <c r="E113" s="54" t="s">
        <v>502</v>
      </c>
      <c r="F113" s="54" t="s">
        <v>4</v>
      </c>
      <c r="G113" s="56">
        <v>297</v>
      </c>
      <c r="H113" s="56">
        <v>836</v>
      </c>
      <c r="I113" s="56">
        <v>3398</v>
      </c>
      <c r="J113" s="57">
        <v>132628.5</v>
      </c>
      <c r="K113" s="57">
        <v>446.56060606060601</v>
      </c>
      <c r="L113" s="58">
        <v>2.81481481481481</v>
      </c>
      <c r="M113" s="58">
        <v>4.0645933014354103</v>
      </c>
      <c r="N113" s="57">
        <v>22104.75</v>
      </c>
      <c r="O113" s="59">
        <v>0.16666666666666699</v>
      </c>
      <c r="P113" s="57">
        <v>12321.1</v>
      </c>
      <c r="Q113" s="59">
        <v>9.2899339131483905E-2</v>
      </c>
      <c r="R113" s="76">
        <v>38</v>
      </c>
      <c r="S113" s="76">
        <v>35</v>
      </c>
      <c r="T113" s="76">
        <v>44</v>
      </c>
    </row>
    <row r="114" spans="1:20" x14ac:dyDescent="0.25">
      <c r="A114" s="53">
        <v>2022</v>
      </c>
      <c r="B114" s="54">
        <v>343812</v>
      </c>
      <c r="C114" s="54" t="s">
        <v>91</v>
      </c>
      <c r="D114" s="54" t="s">
        <v>430</v>
      </c>
      <c r="E114" s="54" t="s">
        <v>518</v>
      </c>
      <c r="F114" s="54" t="s">
        <v>15</v>
      </c>
      <c r="G114" s="56">
        <v>22</v>
      </c>
      <c r="H114" s="56">
        <v>42</v>
      </c>
      <c r="I114" s="56">
        <v>87</v>
      </c>
      <c r="J114" s="57">
        <v>5047.3040000000001</v>
      </c>
      <c r="K114" s="57">
        <v>229.422909090909</v>
      </c>
      <c r="L114" s="58">
        <v>1.9090909090909101</v>
      </c>
      <c r="M114" s="58">
        <v>2.0714285714285698</v>
      </c>
      <c r="N114" s="57">
        <v>1861.904</v>
      </c>
      <c r="O114" s="59">
        <v>0.36889079793885998</v>
      </c>
      <c r="P114" s="57">
        <v>1085.5039999999999</v>
      </c>
      <c r="Q114" s="59">
        <v>0.21506610261636699</v>
      </c>
      <c r="R114" s="76">
        <v>273</v>
      </c>
      <c r="S114" s="76">
        <v>244</v>
      </c>
      <c r="T114" s="76">
        <v>227</v>
      </c>
    </row>
    <row r="115" spans="1:20" x14ac:dyDescent="0.25">
      <c r="A115" s="53">
        <v>2022</v>
      </c>
      <c r="B115" s="54">
        <v>350201</v>
      </c>
      <c r="C115" s="54" t="s">
        <v>92</v>
      </c>
      <c r="D115" s="54" t="s">
        <v>431</v>
      </c>
      <c r="E115" s="54" t="s">
        <v>501</v>
      </c>
      <c r="F115" s="54" t="s">
        <v>15</v>
      </c>
      <c r="G115" s="56">
        <v>44</v>
      </c>
      <c r="H115" s="56">
        <v>62</v>
      </c>
      <c r="I115" s="56">
        <v>218</v>
      </c>
      <c r="J115" s="57">
        <v>9606.8304000000007</v>
      </c>
      <c r="K115" s="57">
        <v>218.337054545455</v>
      </c>
      <c r="L115" s="58">
        <v>1.4090909090909101</v>
      </c>
      <c r="M115" s="58">
        <v>3.5161290322580601</v>
      </c>
      <c r="N115" s="57">
        <v>2877.4803999999999</v>
      </c>
      <c r="O115" s="59">
        <v>0.29952443003469698</v>
      </c>
      <c r="P115" s="57">
        <v>1445.2804000000001</v>
      </c>
      <c r="Q115" s="59">
        <v>0.15044300147112</v>
      </c>
      <c r="R115" s="76">
        <v>197</v>
      </c>
      <c r="S115" s="76">
        <v>205</v>
      </c>
      <c r="T115" s="76">
        <v>203</v>
      </c>
    </row>
    <row r="116" spans="1:20" x14ac:dyDescent="0.25">
      <c r="A116" s="53">
        <v>2022</v>
      </c>
      <c r="B116" s="54">
        <v>352289</v>
      </c>
      <c r="C116" s="54" t="s">
        <v>408</v>
      </c>
      <c r="D116" s="54" t="s">
        <v>432</v>
      </c>
      <c r="E116" s="54" t="s">
        <v>498</v>
      </c>
      <c r="F116" s="54" t="s">
        <v>15</v>
      </c>
      <c r="G116" s="56">
        <v>12</v>
      </c>
      <c r="H116" s="56">
        <v>32</v>
      </c>
      <c r="I116" s="56">
        <v>119</v>
      </c>
      <c r="J116" s="57">
        <v>6036.6480000000001</v>
      </c>
      <c r="K116" s="57">
        <v>503.05399999999997</v>
      </c>
      <c r="L116" s="58">
        <v>2.6666666666666701</v>
      </c>
      <c r="M116" s="58">
        <v>3.71875</v>
      </c>
      <c r="N116" s="57">
        <v>1858.848</v>
      </c>
      <c r="O116" s="59">
        <v>0.30792718077979703</v>
      </c>
      <c r="P116" s="57">
        <v>1490.848</v>
      </c>
      <c r="Q116" s="59">
        <v>0.24696619713456899</v>
      </c>
      <c r="R116" s="76">
        <v>253</v>
      </c>
      <c r="S116" s="76">
        <v>245</v>
      </c>
      <c r="T116" s="76">
        <v>198</v>
      </c>
    </row>
    <row r="117" spans="1:20" x14ac:dyDescent="0.25">
      <c r="A117" s="53">
        <v>2022</v>
      </c>
      <c r="B117" s="54">
        <v>354104</v>
      </c>
      <c r="C117" s="54" t="s">
        <v>96</v>
      </c>
      <c r="D117" s="54" t="s">
        <v>433</v>
      </c>
      <c r="E117" s="54" t="s">
        <v>502</v>
      </c>
      <c r="F117" s="54" t="s">
        <v>15</v>
      </c>
      <c r="G117" s="56">
        <v>8</v>
      </c>
      <c r="H117" s="56">
        <v>24</v>
      </c>
      <c r="I117" s="56">
        <v>70</v>
      </c>
      <c r="J117" s="57">
        <v>2427.11</v>
      </c>
      <c r="K117" s="57">
        <v>303.38875000000002</v>
      </c>
      <c r="L117" s="58">
        <v>3</v>
      </c>
      <c r="M117" s="58">
        <v>2.9166666666666701</v>
      </c>
      <c r="N117" s="57">
        <v>777.66</v>
      </c>
      <c r="O117" s="59">
        <v>0.32040575004841099</v>
      </c>
      <c r="P117" s="57">
        <v>503.81</v>
      </c>
      <c r="Q117" s="59">
        <v>0.20757608843439301</v>
      </c>
      <c r="R117" s="76">
        <v>330</v>
      </c>
      <c r="S117" s="76">
        <v>322</v>
      </c>
      <c r="T117" s="76">
        <v>282</v>
      </c>
    </row>
    <row r="118" spans="1:20" x14ac:dyDescent="0.25">
      <c r="A118" s="53">
        <v>2022</v>
      </c>
      <c r="B118" s="54">
        <v>354709</v>
      </c>
      <c r="C118" s="54" t="s">
        <v>97</v>
      </c>
      <c r="D118" s="54" t="s">
        <v>435</v>
      </c>
      <c r="E118" s="54" t="s">
        <v>521</v>
      </c>
      <c r="F118" s="54" t="s">
        <v>15</v>
      </c>
      <c r="G118" s="56">
        <v>21</v>
      </c>
      <c r="H118" s="56">
        <v>84</v>
      </c>
      <c r="I118" s="56">
        <v>344</v>
      </c>
      <c r="J118" s="57">
        <v>14761.140799999999</v>
      </c>
      <c r="K118" s="57">
        <v>702.91146666666702</v>
      </c>
      <c r="L118" s="58">
        <v>4</v>
      </c>
      <c r="M118" s="58">
        <v>4.0952380952380896</v>
      </c>
      <c r="N118" s="57">
        <v>3581.9407999999999</v>
      </c>
      <c r="O118" s="59">
        <v>0.242660160791908</v>
      </c>
      <c r="P118" s="57">
        <v>2743.1808000000001</v>
      </c>
      <c r="Q118" s="59">
        <v>0.18583799431003301</v>
      </c>
      <c r="R118" s="76">
        <v>158</v>
      </c>
      <c r="S118" s="76">
        <v>171</v>
      </c>
      <c r="T118" s="76">
        <v>150</v>
      </c>
    </row>
    <row r="119" spans="1:20" x14ac:dyDescent="0.25">
      <c r="A119" s="53">
        <v>2022</v>
      </c>
      <c r="B119" s="54">
        <v>356398</v>
      </c>
      <c r="C119" s="54" t="s">
        <v>98</v>
      </c>
      <c r="D119" s="54" t="s">
        <v>430</v>
      </c>
      <c r="E119" s="54" t="s">
        <v>518</v>
      </c>
      <c r="F119" s="54" t="s">
        <v>15</v>
      </c>
      <c r="G119" s="56">
        <v>15</v>
      </c>
      <c r="H119" s="56">
        <v>49</v>
      </c>
      <c r="I119" s="56">
        <v>103</v>
      </c>
      <c r="J119" s="57">
        <v>4470.3760000000002</v>
      </c>
      <c r="K119" s="57">
        <v>298.02506666666699</v>
      </c>
      <c r="L119" s="58">
        <v>3.2666666666666702</v>
      </c>
      <c r="M119" s="58">
        <v>2.1020408163265301</v>
      </c>
      <c r="N119" s="57">
        <v>1466.7760000000001</v>
      </c>
      <c r="O119" s="59">
        <v>0.32811020817935699</v>
      </c>
      <c r="P119" s="57">
        <v>912.976</v>
      </c>
      <c r="Q119" s="59">
        <v>0.20422801124558701</v>
      </c>
      <c r="R119" s="76">
        <v>284</v>
      </c>
      <c r="S119" s="76">
        <v>274</v>
      </c>
      <c r="T119" s="76">
        <v>247</v>
      </c>
    </row>
    <row r="120" spans="1:20" x14ac:dyDescent="0.25">
      <c r="A120" s="53">
        <v>2022</v>
      </c>
      <c r="B120" s="54">
        <v>356684</v>
      </c>
      <c r="C120" s="54" t="s">
        <v>410</v>
      </c>
      <c r="D120" s="54" t="s">
        <v>435</v>
      </c>
      <c r="E120" s="54" t="s">
        <v>525</v>
      </c>
      <c r="F120" s="54" t="s">
        <v>15</v>
      </c>
      <c r="G120" s="56">
        <v>5</v>
      </c>
      <c r="H120" s="56">
        <v>5</v>
      </c>
      <c r="I120" s="56">
        <v>17</v>
      </c>
      <c r="J120" s="57">
        <v>1302.2639999999999</v>
      </c>
      <c r="K120" s="57">
        <v>260.45280000000002</v>
      </c>
      <c r="L120" s="58">
        <v>1</v>
      </c>
      <c r="M120" s="58">
        <v>3.4</v>
      </c>
      <c r="N120" s="57">
        <v>272.41399999999999</v>
      </c>
      <c r="O120" s="59">
        <v>0.20918492717298501</v>
      </c>
      <c r="P120" s="57">
        <v>91.1640000000003</v>
      </c>
      <c r="Q120" s="59">
        <v>7.0004238771862098E-2</v>
      </c>
      <c r="R120" s="76">
        <v>361</v>
      </c>
      <c r="S120" s="76">
        <v>367</v>
      </c>
      <c r="T120" s="76">
        <v>337</v>
      </c>
    </row>
    <row r="121" spans="1:20" x14ac:dyDescent="0.25">
      <c r="A121" s="53">
        <v>2022</v>
      </c>
      <c r="B121" s="54">
        <v>358146</v>
      </c>
      <c r="C121" s="54" t="s">
        <v>437</v>
      </c>
      <c r="D121" s="54" t="s">
        <v>431</v>
      </c>
      <c r="E121" s="54" t="s">
        <v>515</v>
      </c>
      <c r="F121" s="54" t="s">
        <v>15</v>
      </c>
      <c r="G121" s="56">
        <v>1</v>
      </c>
      <c r="H121" s="56">
        <v>1</v>
      </c>
      <c r="I121" s="56">
        <v>1</v>
      </c>
      <c r="J121" s="57">
        <v>7.992</v>
      </c>
      <c r="K121" s="57">
        <v>7.992</v>
      </c>
      <c r="L121" s="58">
        <v>1</v>
      </c>
      <c r="M121" s="58">
        <v>1</v>
      </c>
      <c r="N121" s="57">
        <v>2.492</v>
      </c>
      <c r="O121" s="59">
        <v>0.311811811811812</v>
      </c>
      <c r="P121" s="57">
        <v>-29.608000000000001</v>
      </c>
      <c r="Q121" s="59">
        <v>-3.7047047047046999</v>
      </c>
      <c r="R121" s="76">
        <v>382</v>
      </c>
      <c r="S121" s="76">
        <v>378</v>
      </c>
      <c r="T121" s="76">
        <v>353</v>
      </c>
    </row>
    <row r="122" spans="1:20" x14ac:dyDescent="0.25">
      <c r="A122" s="53">
        <v>2022</v>
      </c>
      <c r="B122" s="54">
        <v>359285</v>
      </c>
      <c r="C122" s="54" t="s">
        <v>316</v>
      </c>
      <c r="D122" s="54" t="s">
        <v>431</v>
      </c>
      <c r="E122" s="54" t="s">
        <v>524</v>
      </c>
      <c r="F122" s="54" t="s">
        <v>15</v>
      </c>
      <c r="G122" s="56">
        <v>30</v>
      </c>
      <c r="H122" s="56">
        <v>71</v>
      </c>
      <c r="I122" s="56">
        <v>247</v>
      </c>
      <c r="J122" s="57">
        <v>12354.824000000001</v>
      </c>
      <c r="K122" s="57">
        <v>411.82746666666702</v>
      </c>
      <c r="L122" s="58">
        <v>2.3666666666666698</v>
      </c>
      <c r="M122" s="58">
        <v>3.47887323943662</v>
      </c>
      <c r="N122" s="57">
        <v>4522.0739999999996</v>
      </c>
      <c r="O122" s="59">
        <v>0.36601686920024101</v>
      </c>
      <c r="P122" s="57">
        <v>3515.0740000000001</v>
      </c>
      <c r="Q122" s="59">
        <v>0.28451024474326803</v>
      </c>
      <c r="R122" s="76">
        <v>167</v>
      </c>
      <c r="S122" s="76">
        <v>151</v>
      </c>
      <c r="T122" s="76">
        <v>124</v>
      </c>
    </row>
    <row r="123" spans="1:20" x14ac:dyDescent="0.25">
      <c r="A123" s="53">
        <v>2022</v>
      </c>
      <c r="B123" s="54">
        <v>364956</v>
      </c>
      <c r="C123" s="54" t="s">
        <v>99</v>
      </c>
      <c r="D123" s="54" t="s">
        <v>435</v>
      </c>
      <c r="E123" s="54" t="s">
        <v>525</v>
      </c>
      <c r="F123" s="54" t="s">
        <v>15</v>
      </c>
      <c r="G123" s="56">
        <v>39</v>
      </c>
      <c r="H123" s="56">
        <v>57</v>
      </c>
      <c r="I123" s="56">
        <v>156</v>
      </c>
      <c r="J123" s="57">
        <v>7723.5519999999997</v>
      </c>
      <c r="K123" s="57">
        <v>198.03979487179501</v>
      </c>
      <c r="L123" s="58">
        <v>1.4615384615384599</v>
      </c>
      <c r="M123" s="58">
        <v>2.7368421052631602</v>
      </c>
      <c r="N123" s="57">
        <v>2867.3020000000001</v>
      </c>
      <c r="O123" s="59">
        <v>0.37124136666652902</v>
      </c>
      <c r="P123" s="57">
        <v>1431.0519999999999</v>
      </c>
      <c r="Q123" s="59">
        <v>0.18528418012852099</v>
      </c>
      <c r="R123" s="76">
        <v>226</v>
      </c>
      <c r="S123" s="76">
        <v>206</v>
      </c>
      <c r="T123" s="76">
        <v>205</v>
      </c>
    </row>
    <row r="124" spans="1:20" x14ac:dyDescent="0.25">
      <c r="A124" s="53">
        <v>2022</v>
      </c>
      <c r="B124" s="54">
        <v>365924</v>
      </c>
      <c r="C124" s="54" t="s">
        <v>317</v>
      </c>
      <c r="D124" s="54" t="s">
        <v>433</v>
      </c>
      <c r="E124" s="54" t="s">
        <v>504</v>
      </c>
      <c r="F124" s="54" t="s">
        <v>15</v>
      </c>
      <c r="G124" s="56">
        <v>11</v>
      </c>
      <c r="H124" s="56">
        <v>15</v>
      </c>
      <c r="I124" s="56">
        <v>21</v>
      </c>
      <c r="J124" s="57">
        <v>1102.232</v>
      </c>
      <c r="K124" s="57">
        <v>100.202909090909</v>
      </c>
      <c r="L124" s="58">
        <v>1.36363636363636</v>
      </c>
      <c r="M124" s="58">
        <v>1.4</v>
      </c>
      <c r="N124" s="57">
        <v>441.83199999999999</v>
      </c>
      <c r="O124" s="59">
        <v>0.40085208921533799</v>
      </c>
      <c r="P124" s="57">
        <v>84.331999999999994</v>
      </c>
      <c r="Q124" s="59">
        <v>7.6510208377183794E-2</v>
      </c>
      <c r="R124" s="76">
        <v>363</v>
      </c>
      <c r="S124" s="76">
        <v>351</v>
      </c>
      <c r="T124" s="76">
        <v>338</v>
      </c>
    </row>
    <row r="125" spans="1:20" x14ac:dyDescent="0.25">
      <c r="A125" s="53">
        <v>2022</v>
      </c>
      <c r="B125" s="54">
        <v>368143</v>
      </c>
      <c r="C125" s="54" t="s">
        <v>315</v>
      </c>
      <c r="D125" s="54" t="s">
        <v>434</v>
      </c>
      <c r="E125" s="54" t="s">
        <v>508</v>
      </c>
      <c r="F125" s="54" t="s">
        <v>15</v>
      </c>
      <c r="G125" s="56">
        <v>131</v>
      </c>
      <c r="H125" s="56">
        <v>333</v>
      </c>
      <c r="I125" s="56">
        <v>1609</v>
      </c>
      <c r="J125" s="57">
        <v>68397.055200000003</v>
      </c>
      <c r="K125" s="57">
        <v>522.11492519084004</v>
      </c>
      <c r="L125" s="58">
        <v>2.5419847328244298</v>
      </c>
      <c r="M125" s="58">
        <v>4.8318318318318303</v>
      </c>
      <c r="N125" s="57">
        <v>19852.405200000001</v>
      </c>
      <c r="O125" s="59">
        <v>0.290252338232246</v>
      </c>
      <c r="P125" s="57">
        <v>15297.405199999999</v>
      </c>
      <c r="Q125" s="59">
        <v>0.223655903829029</v>
      </c>
      <c r="R125" s="76">
        <v>65</v>
      </c>
      <c r="S125" s="76">
        <v>44</v>
      </c>
      <c r="T125" s="76">
        <v>34</v>
      </c>
    </row>
    <row r="126" spans="1:20" x14ac:dyDescent="0.25">
      <c r="A126" s="53">
        <v>2022</v>
      </c>
      <c r="B126" s="54">
        <v>369346</v>
      </c>
      <c r="C126" s="54" t="s">
        <v>100</v>
      </c>
      <c r="D126" s="54" t="s">
        <v>434</v>
      </c>
      <c r="E126" s="54" t="s">
        <v>523</v>
      </c>
      <c r="F126" s="54" t="s">
        <v>15</v>
      </c>
      <c r="G126" s="56">
        <v>42</v>
      </c>
      <c r="H126" s="56">
        <v>78</v>
      </c>
      <c r="I126" s="56">
        <v>177</v>
      </c>
      <c r="J126" s="57">
        <v>8436.1839999999993</v>
      </c>
      <c r="K126" s="57">
        <v>200.86152380952399</v>
      </c>
      <c r="L126" s="58">
        <v>1.8571428571428601</v>
      </c>
      <c r="M126" s="58">
        <v>2.2692307692307701</v>
      </c>
      <c r="N126" s="57">
        <v>3072.1840000000002</v>
      </c>
      <c r="O126" s="59">
        <v>0.36416749563546702</v>
      </c>
      <c r="P126" s="57">
        <v>1642.384</v>
      </c>
      <c r="Q126" s="59">
        <v>0.19468328334232601</v>
      </c>
      <c r="R126" s="76">
        <v>212</v>
      </c>
      <c r="S126" s="76">
        <v>190</v>
      </c>
      <c r="T126" s="76">
        <v>187</v>
      </c>
    </row>
    <row r="127" spans="1:20" x14ac:dyDescent="0.25">
      <c r="A127" s="53">
        <v>2022</v>
      </c>
      <c r="B127" s="54">
        <v>370695</v>
      </c>
      <c r="C127" s="54" t="s">
        <v>101</v>
      </c>
      <c r="D127" s="54" t="s">
        <v>431</v>
      </c>
      <c r="E127" s="54" t="s">
        <v>501</v>
      </c>
      <c r="F127" s="54" t="s">
        <v>15</v>
      </c>
      <c r="G127" s="56">
        <v>86</v>
      </c>
      <c r="H127" s="56">
        <v>197</v>
      </c>
      <c r="I127" s="56">
        <v>885</v>
      </c>
      <c r="J127" s="57">
        <v>37018.205000000002</v>
      </c>
      <c r="K127" s="57">
        <v>430.444244186047</v>
      </c>
      <c r="L127" s="58">
        <v>2.2906976744185998</v>
      </c>
      <c r="M127" s="58">
        <v>4.4923857868020303</v>
      </c>
      <c r="N127" s="57">
        <v>11035.705</v>
      </c>
      <c r="O127" s="59">
        <v>0.298115616356871</v>
      </c>
      <c r="P127" s="57">
        <v>8154.1049999999996</v>
      </c>
      <c r="Q127" s="59">
        <v>0.220272836027571</v>
      </c>
      <c r="R127" s="76">
        <v>110</v>
      </c>
      <c r="S127" s="76">
        <v>80</v>
      </c>
      <c r="T127" s="76">
        <v>62</v>
      </c>
    </row>
    <row r="128" spans="1:20" x14ac:dyDescent="0.25">
      <c r="A128" s="53">
        <v>2022</v>
      </c>
      <c r="B128" s="54">
        <v>375019</v>
      </c>
      <c r="C128" s="54" t="s">
        <v>102</v>
      </c>
      <c r="D128" s="54" t="s">
        <v>433</v>
      </c>
      <c r="E128" s="54" t="s">
        <v>503</v>
      </c>
      <c r="F128" s="54" t="s">
        <v>15</v>
      </c>
      <c r="G128" s="56">
        <v>141</v>
      </c>
      <c r="H128" s="56">
        <v>515</v>
      </c>
      <c r="I128" s="56">
        <v>1885</v>
      </c>
      <c r="J128" s="57">
        <v>77204.820000000007</v>
      </c>
      <c r="K128" s="57">
        <v>547.55191489361698</v>
      </c>
      <c r="L128" s="58">
        <v>3.6524822695035501</v>
      </c>
      <c r="M128" s="58">
        <v>3.6601941747572799</v>
      </c>
      <c r="N128" s="57">
        <v>12867.47</v>
      </c>
      <c r="O128" s="59">
        <v>0.16666666666666699</v>
      </c>
      <c r="P128" s="57">
        <v>7937.67</v>
      </c>
      <c r="Q128" s="59">
        <v>0.102813140423098</v>
      </c>
      <c r="R128" s="76">
        <v>58</v>
      </c>
      <c r="S128" s="76">
        <v>68</v>
      </c>
      <c r="T128" s="76">
        <v>66</v>
      </c>
    </row>
    <row r="129" spans="1:20" x14ac:dyDescent="0.25">
      <c r="A129" s="53">
        <v>2022</v>
      </c>
      <c r="B129" s="54">
        <v>375945</v>
      </c>
      <c r="C129" s="54" t="s">
        <v>103</v>
      </c>
      <c r="D129" s="54" t="s">
        <v>435</v>
      </c>
      <c r="E129" s="54" t="s">
        <v>521</v>
      </c>
      <c r="F129" s="54" t="s">
        <v>15</v>
      </c>
      <c r="G129" s="56">
        <v>7</v>
      </c>
      <c r="H129" s="56">
        <v>17</v>
      </c>
      <c r="I129" s="56">
        <v>44</v>
      </c>
      <c r="J129" s="57">
        <v>1403.9007999999999</v>
      </c>
      <c r="K129" s="57">
        <v>200.557257142857</v>
      </c>
      <c r="L129" s="58">
        <v>2.4285714285714302</v>
      </c>
      <c r="M129" s="58">
        <v>2.5882352941176499</v>
      </c>
      <c r="N129" s="57">
        <v>417.75080000000003</v>
      </c>
      <c r="O129" s="59">
        <v>0.29756432933153099</v>
      </c>
      <c r="P129" s="57">
        <v>151.5008</v>
      </c>
      <c r="Q129" s="59">
        <v>0.107914177411965</v>
      </c>
      <c r="R129" s="76">
        <v>359</v>
      </c>
      <c r="S129" s="76">
        <v>353</v>
      </c>
      <c r="T129" s="76">
        <v>333</v>
      </c>
    </row>
    <row r="130" spans="1:20" x14ac:dyDescent="0.25">
      <c r="A130" s="53">
        <v>2022</v>
      </c>
      <c r="B130" s="54">
        <v>375968</v>
      </c>
      <c r="C130" s="54" t="s">
        <v>104</v>
      </c>
      <c r="D130" s="54" t="s">
        <v>431</v>
      </c>
      <c r="E130" s="54" t="s">
        <v>515</v>
      </c>
      <c r="F130" s="54" t="s">
        <v>15</v>
      </c>
      <c r="G130" s="56">
        <v>7</v>
      </c>
      <c r="H130" s="56">
        <v>10</v>
      </c>
      <c r="I130" s="56">
        <v>24</v>
      </c>
      <c r="J130" s="57">
        <v>734.20799999999997</v>
      </c>
      <c r="K130" s="57">
        <v>104.886857142857</v>
      </c>
      <c r="L130" s="58">
        <v>1.4285714285714299</v>
      </c>
      <c r="M130" s="58">
        <v>2.4</v>
      </c>
      <c r="N130" s="57">
        <v>307.858</v>
      </c>
      <c r="O130" s="59">
        <v>0.41930624564156199</v>
      </c>
      <c r="P130" s="57">
        <v>79.858000000000004</v>
      </c>
      <c r="Q130" s="59">
        <v>0.108767542712692</v>
      </c>
      <c r="R130" s="76">
        <v>372</v>
      </c>
      <c r="S130" s="76">
        <v>365</v>
      </c>
      <c r="T130" s="76">
        <v>340</v>
      </c>
    </row>
    <row r="131" spans="1:20" x14ac:dyDescent="0.25">
      <c r="A131" s="53">
        <v>2022</v>
      </c>
      <c r="B131" s="54">
        <v>377121</v>
      </c>
      <c r="C131" s="54" t="s">
        <v>318</v>
      </c>
      <c r="D131" s="54" t="s">
        <v>430</v>
      </c>
      <c r="E131" s="54" t="s">
        <v>518</v>
      </c>
      <c r="F131" s="54" t="s">
        <v>15</v>
      </c>
      <c r="G131" s="56">
        <v>21</v>
      </c>
      <c r="H131" s="56">
        <v>33</v>
      </c>
      <c r="I131" s="56">
        <v>72</v>
      </c>
      <c r="J131" s="57">
        <v>3528.2240000000002</v>
      </c>
      <c r="K131" s="57">
        <v>168.01066666666699</v>
      </c>
      <c r="L131" s="58">
        <v>1.5714285714285701</v>
      </c>
      <c r="M131" s="58">
        <v>2.1818181818181799</v>
      </c>
      <c r="N131" s="57">
        <v>1362.624</v>
      </c>
      <c r="O131" s="59">
        <v>0.38620677145215299</v>
      </c>
      <c r="P131" s="57">
        <v>630.024</v>
      </c>
      <c r="Q131" s="59">
        <v>0.17856689371196399</v>
      </c>
      <c r="R131" s="76">
        <v>304</v>
      </c>
      <c r="S131" s="76">
        <v>278</v>
      </c>
      <c r="T131" s="76">
        <v>270</v>
      </c>
    </row>
    <row r="132" spans="1:20" x14ac:dyDescent="0.25">
      <c r="A132" s="53">
        <v>2022</v>
      </c>
      <c r="B132" s="54">
        <v>380543</v>
      </c>
      <c r="C132" s="54" t="s">
        <v>401</v>
      </c>
      <c r="D132" s="54" t="s">
        <v>433</v>
      </c>
      <c r="E132" s="54" t="s">
        <v>502</v>
      </c>
      <c r="F132" s="54" t="s">
        <v>15</v>
      </c>
      <c r="G132" s="56">
        <v>107</v>
      </c>
      <c r="H132" s="56">
        <v>293</v>
      </c>
      <c r="I132" s="56">
        <v>1104</v>
      </c>
      <c r="J132" s="57">
        <v>41889.42</v>
      </c>
      <c r="K132" s="57">
        <v>391.48990654205602</v>
      </c>
      <c r="L132" s="58">
        <v>2.7383177570093502</v>
      </c>
      <c r="M132" s="58">
        <v>3.7679180887372001</v>
      </c>
      <c r="N132" s="57">
        <v>6981.57</v>
      </c>
      <c r="O132" s="59">
        <v>0.16666666666666699</v>
      </c>
      <c r="P132" s="57">
        <v>3348.32</v>
      </c>
      <c r="Q132" s="59">
        <v>7.99323552343289E-2</v>
      </c>
      <c r="R132" s="76">
        <v>101</v>
      </c>
      <c r="S132" s="76">
        <v>120</v>
      </c>
      <c r="T132" s="76">
        <v>131</v>
      </c>
    </row>
    <row r="133" spans="1:20" x14ac:dyDescent="0.25">
      <c r="A133" s="53">
        <v>2022</v>
      </c>
      <c r="B133" s="54">
        <v>384965</v>
      </c>
      <c r="C133" s="54" t="s">
        <v>105</v>
      </c>
      <c r="D133" s="54" t="s">
        <v>431</v>
      </c>
      <c r="E133" s="54" t="s">
        <v>524</v>
      </c>
      <c r="F133" s="54" t="s">
        <v>15</v>
      </c>
      <c r="G133" s="56">
        <v>22</v>
      </c>
      <c r="H133" s="56">
        <v>40</v>
      </c>
      <c r="I133" s="56">
        <v>153</v>
      </c>
      <c r="J133" s="57">
        <v>8072.3760000000002</v>
      </c>
      <c r="K133" s="57">
        <v>366.92618181818199</v>
      </c>
      <c r="L133" s="58">
        <v>1.8181818181818199</v>
      </c>
      <c r="M133" s="58">
        <v>3.8250000000000002</v>
      </c>
      <c r="N133" s="57">
        <v>2891.7260000000001</v>
      </c>
      <c r="O133" s="59">
        <v>0.35822488942536901</v>
      </c>
      <c r="P133" s="57">
        <v>2165.7260000000001</v>
      </c>
      <c r="Q133" s="59">
        <v>0.26828854354653497</v>
      </c>
      <c r="R133" s="76">
        <v>221</v>
      </c>
      <c r="S133" s="76">
        <v>204</v>
      </c>
      <c r="T133" s="76">
        <v>166</v>
      </c>
    </row>
    <row r="134" spans="1:20" x14ac:dyDescent="0.25">
      <c r="A134" s="53">
        <v>2022</v>
      </c>
      <c r="B134" s="54">
        <v>392244</v>
      </c>
      <c r="C134" s="54" t="s">
        <v>106</v>
      </c>
      <c r="D134" s="54" t="s">
        <v>431</v>
      </c>
      <c r="E134" s="54" t="s">
        <v>524</v>
      </c>
      <c r="F134" s="54" t="s">
        <v>15</v>
      </c>
      <c r="G134" s="56">
        <v>32</v>
      </c>
      <c r="H134" s="56">
        <v>41</v>
      </c>
      <c r="I134" s="56">
        <v>90</v>
      </c>
      <c r="J134" s="57">
        <v>5069.68</v>
      </c>
      <c r="K134" s="57">
        <v>158.42750000000001</v>
      </c>
      <c r="L134" s="58">
        <v>1.28125</v>
      </c>
      <c r="M134" s="58">
        <v>2.1951219512195101</v>
      </c>
      <c r="N134" s="57">
        <v>1782.98</v>
      </c>
      <c r="O134" s="59">
        <v>0.35169478152467198</v>
      </c>
      <c r="P134" s="57">
        <v>745.88</v>
      </c>
      <c r="Q134" s="59">
        <v>0.147125656846191</v>
      </c>
      <c r="R134" s="76">
        <v>272</v>
      </c>
      <c r="S134" s="76">
        <v>252</v>
      </c>
      <c r="T134" s="76">
        <v>260</v>
      </c>
    </row>
    <row r="135" spans="1:20" x14ac:dyDescent="0.25">
      <c r="A135" s="53">
        <v>2022</v>
      </c>
      <c r="B135" s="54">
        <v>398755</v>
      </c>
      <c r="C135" s="54" t="s">
        <v>107</v>
      </c>
      <c r="D135" s="54" t="s">
        <v>432</v>
      </c>
      <c r="E135" s="54" t="s">
        <v>498</v>
      </c>
      <c r="F135" s="54" t="s">
        <v>15</v>
      </c>
      <c r="G135" s="56">
        <v>18</v>
      </c>
      <c r="H135" s="56">
        <v>18</v>
      </c>
      <c r="I135" s="56">
        <v>53</v>
      </c>
      <c r="J135" s="57">
        <v>2402.2584000000002</v>
      </c>
      <c r="K135" s="57">
        <v>133.4588</v>
      </c>
      <c r="L135" s="58">
        <v>1</v>
      </c>
      <c r="M135" s="58">
        <v>2.9444444444444402</v>
      </c>
      <c r="N135" s="57">
        <v>755.50840000000005</v>
      </c>
      <c r="O135" s="59">
        <v>0.31449922289791998</v>
      </c>
      <c r="P135" s="57">
        <v>233.50839999999999</v>
      </c>
      <c r="Q135" s="59">
        <v>9.7203697986861098E-2</v>
      </c>
      <c r="R135" s="76">
        <v>331</v>
      </c>
      <c r="S135" s="76">
        <v>324</v>
      </c>
      <c r="T135" s="76">
        <v>323</v>
      </c>
    </row>
    <row r="136" spans="1:20" x14ac:dyDescent="0.25">
      <c r="A136" s="53">
        <v>2022</v>
      </c>
      <c r="B136" s="54">
        <v>399454</v>
      </c>
      <c r="C136" s="54" t="s">
        <v>108</v>
      </c>
      <c r="D136" s="54" t="s">
        <v>431</v>
      </c>
      <c r="E136" s="54" t="s">
        <v>509</v>
      </c>
      <c r="F136" s="54" t="s">
        <v>15</v>
      </c>
      <c r="G136" s="56">
        <v>238</v>
      </c>
      <c r="H136" s="56">
        <v>509</v>
      </c>
      <c r="I136" s="56">
        <v>1705</v>
      </c>
      <c r="J136" s="57">
        <v>65306.428999999996</v>
      </c>
      <c r="K136" s="57">
        <v>274.39676050420098</v>
      </c>
      <c r="L136" s="58">
        <v>2.1386554621848699</v>
      </c>
      <c r="M136" s="58">
        <v>3.3497053045186602</v>
      </c>
      <c r="N136" s="57">
        <v>13566.579</v>
      </c>
      <c r="O136" s="59">
        <v>0.20773726580579099</v>
      </c>
      <c r="P136" s="57">
        <v>5633.6289999999999</v>
      </c>
      <c r="Q136" s="59">
        <v>8.6264539131361798E-2</v>
      </c>
      <c r="R136" s="76">
        <v>68</v>
      </c>
      <c r="S136" s="76">
        <v>65</v>
      </c>
      <c r="T136" s="76">
        <v>91</v>
      </c>
    </row>
    <row r="137" spans="1:20" x14ac:dyDescent="0.25">
      <c r="A137" s="53">
        <v>2022</v>
      </c>
      <c r="B137" s="54">
        <v>400575</v>
      </c>
      <c r="C137" s="54" t="s">
        <v>109</v>
      </c>
      <c r="D137" s="54" t="s">
        <v>430</v>
      </c>
      <c r="E137" s="54" t="s">
        <v>518</v>
      </c>
      <c r="F137" s="54" t="s">
        <v>4</v>
      </c>
      <c r="G137" s="56">
        <v>110</v>
      </c>
      <c r="H137" s="56">
        <v>327</v>
      </c>
      <c r="I137" s="56">
        <v>1697</v>
      </c>
      <c r="J137" s="57">
        <v>58979.34</v>
      </c>
      <c r="K137" s="57">
        <v>536.17581818181804</v>
      </c>
      <c r="L137" s="58">
        <v>2.97272727272727</v>
      </c>
      <c r="M137" s="58">
        <v>5.18960244648318</v>
      </c>
      <c r="N137" s="57">
        <v>9829.89</v>
      </c>
      <c r="O137" s="59">
        <v>0.16666666666666699</v>
      </c>
      <c r="P137" s="57">
        <v>6036.99</v>
      </c>
      <c r="Q137" s="59">
        <v>0.102357706952977</v>
      </c>
      <c r="R137" s="76">
        <v>77</v>
      </c>
      <c r="S137" s="76">
        <v>88</v>
      </c>
      <c r="T137" s="76">
        <v>83</v>
      </c>
    </row>
    <row r="138" spans="1:20" x14ac:dyDescent="0.25">
      <c r="A138" s="53">
        <v>2022</v>
      </c>
      <c r="B138" s="54">
        <v>401800</v>
      </c>
      <c r="C138" s="54" t="s">
        <v>110</v>
      </c>
      <c r="D138" s="54" t="s">
        <v>434</v>
      </c>
      <c r="E138" s="54" t="s">
        <v>522</v>
      </c>
      <c r="F138" s="54" t="s">
        <v>15</v>
      </c>
      <c r="G138" s="56">
        <v>41</v>
      </c>
      <c r="H138" s="56">
        <v>69</v>
      </c>
      <c r="I138" s="56">
        <v>304</v>
      </c>
      <c r="J138" s="57">
        <v>14988.768</v>
      </c>
      <c r="K138" s="57">
        <v>365.57970731707297</v>
      </c>
      <c r="L138" s="58">
        <v>1.68292682926829</v>
      </c>
      <c r="M138" s="58">
        <v>4.4057971014492798</v>
      </c>
      <c r="N138" s="57">
        <v>5390.5680000000002</v>
      </c>
      <c r="O138" s="59">
        <v>0.35964049880550603</v>
      </c>
      <c r="P138" s="57">
        <v>4002.6680000000001</v>
      </c>
      <c r="Q138" s="59">
        <v>0.26704449625212701</v>
      </c>
      <c r="R138" s="76">
        <v>155</v>
      </c>
      <c r="S138" s="76">
        <v>135</v>
      </c>
      <c r="T138" s="76">
        <v>110</v>
      </c>
    </row>
    <row r="139" spans="1:20" x14ac:dyDescent="0.25">
      <c r="A139" s="53">
        <v>2022</v>
      </c>
      <c r="B139" s="54">
        <v>405328</v>
      </c>
      <c r="C139" s="54" t="s">
        <v>112</v>
      </c>
      <c r="D139" s="54" t="s">
        <v>433</v>
      </c>
      <c r="E139" s="54" t="s">
        <v>503</v>
      </c>
      <c r="F139" s="54" t="s">
        <v>4</v>
      </c>
      <c r="G139" s="56">
        <v>64</v>
      </c>
      <c r="H139" s="56">
        <v>318</v>
      </c>
      <c r="I139" s="56">
        <v>1037</v>
      </c>
      <c r="J139" s="57">
        <v>39228.197999999997</v>
      </c>
      <c r="K139" s="57">
        <v>612.94059374999995</v>
      </c>
      <c r="L139" s="58">
        <v>4.96875</v>
      </c>
      <c r="M139" s="58">
        <v>3.2610062893081802</v>
      </c>
      <c r="N139" s="57">
        <v>4817.4980000000096</v>
      </c>
      <c r="O139" s="59">
        <v>0.12280701754386</v>
      </c>
      <c r="P139" s="57">
        <v>2505.1480000000101</v>
      </c>
      <c r="Q139" s="59">
        <v>6.38608992439572E-2</v>
      </c>
      <c r="R139" s="76">
        <v>103</v>
      </c>
      <c r="S139" s="76">
        <v>145</v>
      </c>
      <c r="T139" s="76">
        <v>156</v>
      </c>
    </row>
    <row r="140" spans="1:20" x14ac:dyDescent="0.25">
      <c r="A140" s="53">
        <v>2022</v>
      </c>
      <c r="B140" s="54">
        <v>419039</v>
      </c>
      <c r="C140" s="54" t="s">
        <v>113</v>
      </c>
      <c r="D140" s="54" t="s">
        <v>430</v>
      </c>
      <c r="E140" s="54" t="s">
        <v>518</v>
      </c>
      <c r="F140" s="54" t="s">
        <v>15</v>
      </c>
      <c r="G140" s="56">
        <v>31</v>
      </c>
      <c r="H140" s="56">
        <v>49</v>
      </c>
      <c r="I140" s="56">
        <v>121</v>
      </c>
      <c r="J140" s="57">
        <v>6531.8320000000003</v>
      </c>
      <c r="K140" s="57">
        <v>210.70425806451601</v>
      </c>
      <c r="L140" s="58">
        <v>1.5806451612903201</v>
      </c>
      <c r="M140" s="58">
        <v>2.4693877551020398</v>
      </c>
      <c r="N140" s="57">
        <v>2024.7819999999999</v>
      </c>
      <c r="O140" s="59">
        <v>0.309986845956846</v>
      </c>
      <c r="P140" s="57">
        <v>942.98200000000099</v>
      </c>
      <c r="Q140" s="59">
        <v>0.144367154574704</v>
      </c>
      <c r="R140" s="76">
        <v>244</v>
      </c>
      <c r="S140" s="76">
        <v>236</v>
      </c>
      <c r="T140" s="76">
        <v>244</v>
      </c>
    </row>
    <row r="141" spans="1:20" x14ac:dyDescent="0.25">
      <c r="A141" s="53">
        <v>2022</v>
      </c>
      <c r="B141" s="54">
        <v>422074</v>
      </c>
      <c r="C141" s="54" t="s">
        <v>114</v>
      </c>
      <c r="D141" s="54" t="s">
        <v>432</v>
      </c>
      <c r="E141" s="54" t="s">
        <v>498</v>
      </c>
      <c r="F141" s="54" t="s">
        <v>15</v>
      </c>
      <c r="G141" s="56">
        <v>129</v>
      </c>
      <c r="H141" s="56">
        <v>469</v>
      </c>
      <c r="I141" s="56">
        <v>1637</v>
      </c>
      <c r="J141" s="57">
        <v>60273.385399999999</v>
      </c>
      <c r="K141" s="57">
        <v>467.23554573643401</v>
      </c>
      <c r="L141" s="58">
        <v>3.6356589147286802</v>
      </c>
      <c r="M141" s="58">
        <v>3.4904051172707899</v>
      </c>
      <c r="N141" s="57">
        <v>7713.3353999999999</v>
      </c>
      <c r="O141" s="59">
        <v>0.12797249314620401</v>
      </c>
      <c r="P141" s="57">
        <v>3638.3353999999999</v>
      </c>
      <c r="Q141" s="59">
        <v>6.0363879942273803E-2</v>
      </c>
      <c r="R141" s="76">
        <v>73</v>
      </c>
      <c r="S141" s="76">
        <v>112</v>
      </c>
      <c r="T141" s="76">
        <v>121</v>
      </c>
    </row>
    <row r="142" spans="1:20" x14ac:dyDescent="0.25">
      <c r="A142" s="53">
        <v>2022</v>
      </c>
      <c r="B142" s="54">
        <v>423222</v>
      </c>
      <c r="C142" s="54" t="s">
        <v>115</v>
      </c>
      <c r="D142" s="54" t="s">
        <v>434</v>
      </c>
      <c r="E142" s="54" t="s">
        <v>508</v>
      </c>
      <c r="F142" s="54" t="s">
        <v>15</v>
      </c>
      <c r="G142" s="56">
        <v>53</v>
      </c>
      <c r="H142" s="56">
        <v>209</v>
      </c>
      <c r="I142" s="56">
        <v>648</v>
      </c>
      <c r="J142" s="57">
        <v>25466.004799999999</v>
      </c>
      <c r="K142" s="57">
        <v>480.49065660377403</v>
      </c>
      <c r="L142" s="58">
        <v>3.9433962264150901</v>
      </c>
      <c r="M142" s="58">
        <v>3.1004784688995199</v>
      </c>
      <c r="N142" s="57">
        <v>7730.4047999999902</v>
      </c>
      <c r="O142" s="59">
        <v>0.30355781602617099</v>
      </c>
      <c r="P142" s="57">
        <v>5806.7048000000004</v>
      </c>
      <c r="Q142" s="59">
        <v>0.228017894664027</v>
      </c>
      <c r="R142" s="76">
        <v>129</v>
      </c>
      <c r="S142" s="76">
        <v>111</v>
      </c>
      <c r="T142" s="76">
        <v>87</v>
      </c>
    </row>
    <row r="143" spans="1:20" x14ac:dyDescent="0.25">
      <c r="A143" s="53">
        <v>2022</v>
      </c>
      <c r="B143" s="54">
        <v>423877</v>
      </c>
      <c r="C143" s="54" t="s">
        <v>95</v>
      </c>
      <c r="D143" s="54" t="s">
        <v>432</v>
      </c>
      <c r="E143" s="54" t="s">
        <v>510</v>
      </c>
      <c r="F143" s="54" t="s">
        <v>4</v>
      </c>
      <c r="G143" s="56">
        <v>314</v>
      </c>
      <c r="H143" s="56">
        <v>858</v>
      </c>
      <c r="I143" s="56">
        <v>4019</v>
      </c>
      <c r="J143" s="57">
        <v>142642.68</v>
      </c>
      <c r="K143" s="57">
        <v>454.27605095541401</v>
      </c>
      <c r="L143" s="58">
        <v>2.7324840764331202</v>
      </c>
      <c r="M143" s="58">
        <v>4.68414918414918</v>
      </c>
      <c r="N143" s="57">
        <v>23773.78</v>
      </c>
      <c r="O143" s="59">
        <v>0.16666666666666699</v>
      </c>
      <c r="P143" s="57">
        <v>13222.73</v>
      </c>
      <c r="Q143" s="59">
        <v>9.2698272354389294E-2</v>
      </c>
      <c r="R143" s="76">
        <v>34</v>
      </c>
      <c r="S143" s="76">
        <v>31</v>
      </c>
      <c r="T143" s="76">
        <v>40</v>
      </c>
    </row>
    <row r="144" spans="1:20" x14ac:dyDescent="0.25">
      <c r="A144" s="53">
        <v>2022</v>
      </c>
      <c r="B144" s="54">
        <v>425978</v>
      </c>
      <c r="C144" s="54" t="s">
        <v>117</v>
      </c>
      <c r="D144" s="54" t="s">
        <v>434</v>
      </c>
      <c r="E144" s="54" t="s">
        <v>508</v>
      </c>
      <c r="F144" s="54" t="s">
        <v>15</v>
      </c>
      <c r="G144" s="56">
        <v>30</v>
      </c>
      <c r="H144" s="56">
        <v>114</v>
      </c>
      <c r="I144" s="56">
        <v>436</v>
      </c>
      <c r="J144" s="57">
        <v>16742.82</v>
      </c>
      <c r="K144" s="57">
        <v>558.09400000000005</v>
      </c>
      <c r="L144" s="58">
        <v>3.8</v>
      </c>
      <c r="M144" s="58">
        <v>3.8245614035087701</v>
      </c>
      <c r="N144" s="57">
        <v>2790.47</v>
      </c>
      <c r="O144" s="59">
        <v>0.16666666666666699</v>
      </c>
      <c r="P144" s="57">
        <v>1707.27</v>
      </c>
      <c r="Q144" s="59">
        <v>0.101970277408465</v>
      </c>
      <c r="R144" s="76">
        <v>146</v>
      </c>
      <c r="S144" s="76">
        <v>209</v>
      </c>
      <c r="T144" s="76">
        <v>185</v>
      </c>
    </row>
    <row r="145" spans="1:20" x14ac:dyDescent="0.25">
      <c r="A145" s="53">
        <v>2022</v>
      </c>
      <c r="B145" s="54">
        <v>426484</v>
      </c>
      <c r="C145" s="54" t="s">
        <v>118</v>
      </c>
      <c r="D145" s="54" t="s">
        <v>433</v>
      </c>
      <c r="E145" s="54" t="s">
        <v>504</v>
      </c>
      <c r="F145" s="54" t="s">
        <v>15</v>
      </c>
      <c r="G145" s="56">
        <v>45</v>
      </c>
      <c r="H145" s="56">
        <v>71</v>
      </c>
      <c r="I145" s="56">
        <v>188</v>
      </c>
      <c r="J145" s="57">
        <v>7858.4960000000101</v>
      </c>
      <c r="K145" s="57">
        <v>174.63324444444501</v>
      </c>
      <c r="L145" s="58">
        <v>1.5777777777777799</v>
      </c>
      <c r="M145" s="58">
        <v>2.6478873239436602</v>
      </c>
      <c r="N145" s="57">
        <v>2932.596</v>
      </c>
      <c r="O145" s="59">
        <v>0.37317522335062597</v>
      </c>
      <c r="P145" s="57">
        <v>1459.4960000000001</v>
      </c>
      <c r="Q145" s="59">
        <v>0.185722051649578</v>
      </c>
      <c r="R145" s="76">
        <v>223</v>
      </c>
      <c r="S145" s="76">
        <v>200</v>
      </c>
      <c r="T145" s="76">
        <v>202</v>
      </c>
    </row>
    <row r="146" spans="1:20" x14ac:dyDescent="0.25">
      <c r="A146" s="53">
        <v>2022</v>
      </c>
      <c r="B146" s="54">
        <v>427110</v>
      </c>
      <c r="C146" s="54" t="s">
        <v>374</v>
      </c>
      <c r="D146" s="54" t="s">
        <v>432</v>
      </c>
      <c r="E146" s="54" t="s">
        <v>498</v>
      </c>
      <c r="F146" s="54" t="s">
        <v>15</v>
      </c>
      <c r="G146" s="56">
        <v>36</v>
      </c>
      <c r="H146" s="56">
        <v>54</v>
      </c>
      <c r="I146" s="56">
        <v>169</v>
      </c>
      <c r="J146" s="57">
        <v>6259.9031999999997</v>
      </c>
      <c r="K146" s="57">
        <v>173.8862</v>
      </c>
      <c r="L146" s="58">
        <v>1.5</v>
      </c>
      <c r="M146" s="58">
        <v>3.1296296296296302</v>
      </c>
      <c r="N146" s="57">
        <v>2038.4531999999999</v>
      </c>
      <c r="O146" s="59">
        <v>0.32563653699948603</v>
      </c>
      <c r="P146" s="57">
        <v>976.45320000000004</v>
      </c>
      <c r="Q146" s="59">
        <v>0.15598535133897901</v>
      </c>
      <c r="R146" s="76">
        <v>249</v>
      </c>
      <c r="S146" s="76">
        <v>235</v>
      </c>
      <c r="T146" s="76">
        <v>240</v>
      </c>
    </row>
    <row r="147" spans="1:20" x14ac:dyDescent="0.25">
      <c r="A147" s="53">
        <v>2022</v>
      </c>
      <c r="B147" s="54">
        <v>427511</v>
      </c>
      <c r="C147" s="54" t="s">
        <v>119</v>
      </c>
      <c r="D147" s="54" t="s">
        <v>433</v>
      </c>
      <c r="E147" s="54" t="s">
        <v>503</v>
      </c>
      <c r="F147" s="54" t="s">
        <v>15</v>
      </c>
      <c r="G147" s="56">
        <v>64</v>
      </c>
      <c r="H147" s="56">
        <v>73</v>
      </c>
      <c r="I147" s="56">
        <v>336</v>
      </c>
      <c r="J147" s="57">
        <v>8846.8799999999992</v>
      </c>
      <c r="K147" s="57">
        <v>138.23249999999999</v>
      </c>
      <c r="L147" s="58">
        <v>1.140625</v>
      </c>
      <c r="M147" s="58">
        <v>4.6027397260273997</v>
      </c>
      <c r="N147" s="57">
        <v>1474.48</v>
      </c>
      <c r="O147" s="59">
        <v>0.16666666666666699</v>
      </c>
      <c r="P147" s="57">
        <v>-589.82000000000005</v>
      </c>
      <c r="Q147" s="59">
        <v>-6.6669831624256298E-2</v>
      </c>
      <c r="R147" s="76">
        <v>209</v>
      </c>
      <c r="S147" s="76">
        <v>273</v>
      </c>
      <c r="T147" s="76">
        <v>375</v>
      </c>
    </row>
    <row r="148" spans="1:20" x14ac:dyDescent="0.25">
      <c r="A148" s="53">
        <v>2022</v>
      </c>
      <c r="B148" s="54">
        <v>428625</v>
      </c>
      <c r="C148" s="54" t="s">
        <v>120</v>
      </c>
      <c r="D148" s="54" t="s">
        <v>432</v>
      </c>
      <c r="E148" s="54" t="s">
        <v>500</v>
      </c>
      <c r="F148" s="54" t="s">
        <v>15</v>
      </c>
      <c r="G148" s="56">
        <v>66</v>
      </c>
      <c r="H148" s="56">
        <v>189</v>
      </c>
      <c r="I148" s="56">
        <v>790</v>
      </c>
      <c r="J148" s="57">
        <v>22951.65</v>
      </c>
      <c r="K148" s="57">
        <v>347.75227272727301</v>
      </c>
      <c r="L148" s="58">
        <v>2.8636363636363602</v>
      </c>
      <c r="M148" s="58">
        <v>4.1798941798941804</v>
      </c>
      <c r="N148" s="57">
        <v>0</v>
      </c>
      <c r="O148" s="59">
        <v>0</v>
      </c>
      <c r="P148" s="57">
        <v>-2035.5</v>
      </c>
      <c r="Q148" s="59">
        <v>-8.8686434308644493E-2</v>
      </c>
      <c r="R148" s="76">
        <v>135</v>
      </c>
      <c r="S148" s="76">
        <v>381</v>
      </c>
      <c r="T148" s="76">
        <v>381</v>
      </c>
    </row>
    <row r="149" spans="1:20" x14ac:dyDescent="0.25">
      <c r="A149" s="53">
        <v>2022</v>
      </c>
      <c r="B149" s="54">
        <v>431898</v>
      </c>
      <c r="C149" s="54" t="s">
        <v>50</v>
      </c>
      <c r="D149" s="54" t="s">
        <v>432</v>
      </c>
      <c r="E149" s="54" t="s">
        <v>497</v>
      </c>
      <c r="F149" s="54" t="s">
        <v>15</v>
      </c>
      <c r="G149" s="56">
        <v>207</v>
      </c>
      <c r="H149" s="56">
        <v>426</v>
      </c>
      <c r="I149" s="56">
        <v>5312</v>
      </c>
      <c r="J149" s="57">
        <v>182890.3075</v>
      </c>
      <c r="K149" s="57">
        <v>883.52805555555597</v>
      </c>
      <c r="L149" s="58">
        <v>2.0579710144927499</v>
      </c>
      <c r="M149" s="58">
        <v>12.4694835680751</v>
      </c>
      <c r="N149" s="57">
        <v>23855.2575</v>
      </c>
      <c r="O149" s="59">
        <v>0.13043478260869601</v>
      </c>
      <c r="P149" s="57">
        <v>17635.7575</v>
      </c>
      <c r="Q149" s="59">
        <v>9.6428059753795203E-2</v>
      </c>
      <c r="R149" s="76">
        <v>16</v>
      </c>
      <c r="S149" s="76">
        <v>30</v>
      </c>
      <c r="T149" s="76">
        <v>28</v>
      </c>
    </row>
    <row r="150" spans="1:20" x14ac:dyDescent="0.25">
      <c r="A150" s="53">
        <v>2022</v>
      </c>
      <c r="B150" s="54">
        <v>435694</v>
      </c>
      <c r="C150" s="54" t="s">
        <v>121</v>
      </c>
      <c r="D150" s="54" t="s">
        <v>430</v>
      </c>
      <c r="E150" s="54" t="s">
        <v>517</v>
      </c>
      <c r="F150" s="54" t="s">
        <v>15</v>
      </c>
      <c r="G150" s="56">
        <v>88</v>
      </c>
      <c r="H150" s="56">
        <v>375</v>
      </c>
      <c r="I150" s="56">
        <v>1605</v>
      </c>
      <c r="J150" s="57">
        <v>70140.123000000007</v>
      </c>
      <c r="K150" s="57">
        <v>797.04685227272705</v>
      </c>
      <c r="L150" s="58">
        <v>4.2613636363636402</v>
      </c>
      <c r="M150" s="58">
        <v>4.28</v>
      </c>
      <c r="N150" s="57">
        <v>21968.172999999999</v>
      </c>
      <c r="O150" s="59">
        <v>0.31320408434413499</v>
      </c>
      <c r="P150" s="57">
        <v>18625.573</v>
      </c>
      <c r="Q150" s="59">
        <v>0.26554805157669897</v>
      </c>
      <c r="R150" s="76">
        <v>64</v>
      </c>
      <c r="S150" s="76">
        <v>37</v>
      </c>
      <c r="T150" s="76">
        <v>26</v>
      </c>
    </row>
    <row r="151" spans="1:20" x14ac:dyDescent="0.25">
      <c r="A151" s="53">
        <v>2022</v>
      </c>
      <c r="B151" s="54">
        <v>436782</v>
      </c>
      <c r="C151" s="54" t="s">
        <v>122</v>
      </c>
      <c r="D151" s="54" t="s">
        <v>431</v>
      </c>
      <c r="E151" s="54" t="s">
        <v>516</v>
      </c>
      <c r="F151" s="54" t="s">
        <v>15</v>
      </c>
      <c r="G151" s="56">
        <v>83</v>
      </c>
      <c r="H151" s="56">
        <v>188</v>
      </c>
      <c r="I151" s="56">
        <v>764</v>
      </c>
      <c r="J151" s="57">
        <v>26253.48</v>
      </c>
      <c r="K151" s="57">
        <v>316.306987951807</v>
      </c>
      <c r="L151" s="58">
        <v>2.26506024096386</v>
      </c>
      <c r="M151" s="58">
        <v>4.0638297872340399</v>
      </c>
      <c r="N151" s="57">
        <v>4375.58</v>
      </c>
      <c r="O151" s="59">
        <v>0.16666666666666699</v>
      </c>
      <c r="P151" s="57">
        <v>1596.88</v>
      </c>
      <c r="Q151" s="59">
        <v>6.0825460091386001E-2</v>
      </c>
      <c r="R151" s="76">
        <v>124</v>
      </c>
      <c r="S151" s="76">
        <v>154</v>
      </c>
      <c r="T151" s="76">
        <v>190</v>
      </c>
    </row>
    <row r="152" spans="1:20" x14ac:dyDescent="0.25">
      <c r="A152" s="53">
        <v>2022</v>
      </c>
      <c r="B152" s="54">
        <v>437005</v>
      </c>
      <c r="C152" s="54" t="s">
        <v>123</v>
      </c>
      <c r="D152" s="54" t="s">
        <v>435</v>
      </c>
      <c r="E152" s="54" t="s">
        <v>521</v>
      </c>
      <c r="F152" s="54" t="s">
        <v>15</v>
      </c>
      <c r="G152" s="56">
        <v>19</v>
      </c>
      <c r="H152" s="56">
        <v>38</v>
      </c>
      <c r="I152" s="56">
        <v>149</v>
      </c>
      <c r="J152" s="57">
        <v>5707.8072000000002</v>
      </c>
      <c r="K152" s="57">
        <v>300.41090526315799</v>
      </c>
      <c r="L152" s="58">
        <v>2</v>
      </c>
      <c r="M152" s="58">
        <v>3.92105263157895</v>
      </c>
      <c r="N152" s="57">
        <v>1582.9072000000001</v>
      </c>
      <c r="O152" s="59">
        <v>0.277323172373447</v>
      </c>
      <c r="P152" s="57">
        <v>870.40719999999999</v>
      </c>
      <c r="Q152" s="59">
        <v>0.15249414871616501</v>
      </c>
      <c r="R152" s="76">
        <v>257</v>
      </c>
      <c r="S152" s="76">
        <v>264</v>
      </c>
      <c r="T152" s="76">
        <v>250</v>
      </c>
    </row>
    <row r="153" spans="1:20" x14ac:dyDescent="0.25">
      <c r="A153" s="53">
        <v>2022</v>
      </c>
      <c r="B153" s="54">
        <v>438205</v>
      </c>
      <c r="C153" s="54" t="s">
        <v>124</v>
      </c>
      <c r="D153" s="54" t="s">
        <v>430</v>
      </c>
      <c r="E153" s="54" t="s">
        <v>514</v>
      </c>
      <c r="F153" s="54" t="s">
        <v>15</v>
      </c>
      <c r="G153" s="56">
        <v>120</v>
      </c>
      <c r="H153" s="56">
        <v>425</v>
      </c>
      <c r="I153" s="56">
        <v>1488</v>
      </c>
      <c r="J153" s="57">
        <v>59038.32</v>
      </c>
      <c r="K153" s="57">
        <v>491.98599999999999</v>
      </c>
      <c r="L153" s="58">
        <v>3.5416666666666701</v>
      </c>
      <c r="M153" s="58">
        <v>3.50117647058824</v>
      </c>
      <c r="N153" s="57">
        <v>9839.7199999999993</v>
      </c>
      <c r="O153" s="59">
        <v>0.16666666666666699</v>
      </c>
      <c r="P153" s="57">
        <v>5379.32</v>
      </c>
      <c r="Q153" s="59">
        <v>9.1115736355641505E-2</v>
      </c>
      <c r="R153" s="76">
        <v>76</v>
      </c>
      <c r="S153" s="76">
        <v>86</v>
      </c>
      <c r="T153" s="76">
        <v>95</v>
      </c>
    </row>
    <row r="154" spans="1:20" x14ac:dyDescent="0.25">
      <c r="A154" s="53">
        <v>2022</v>
      </c>
      <c r="B154" s="54">
        <v>444410</v>
      </c>
      <c r="C154" s="54" t="s">
        <v>373</v>
      </c>
      <c r="D154" s="54" t="s">
        <v>431</v>
      </c>
      <c r="E154" s="54" t="s">
        <v>516</v>
      </c>
      <c r="F154" s="54" t="s">
        <v>15</v>
      </c>
      <c r="G154" s="56">
        <v>109</v>
      </c>
      <c r="H154" s="56">
        <v>328</v>
      </c>
      <c r="I154" s="56">
        <v>1185</v>
      </c>
      <c r="J154" s="57">
        <v>53527.067999999999</v>
      </c>
      <c r="K154" s="57">
        <v>491.07401834862401</v>
      </c>
      <c r="L154" s="58">
        <v>3.0091743119266101</v>
      </c>
      <c r="M154" s="58">
        <v>3.61280487804878</v>
      </c>
      <c r="N154" s="57">
        <v>15581.268</v>
      </c>
      <c r="O154" s="59">
        <v>0.29109137829107301</v>
      </c>
      <c r="P154" s="57">
        <v>11841.468000000001</v>
      </c>
      <c r="Q154" s="59">
        <v>0.22122392356704501</v>
      </c>
      <c r="R154" s="76">
        <v>92</v>
      </c>
      <c r="S154" s="76">
        <v>55</v>
      </c>
      <c r="T154" s="76">
        <v>46</v>
      </c>
    </row>
    <row r="155" spans="1:20" x14ac:dyDescent="0.25">
      <c r="A155" s="53">
        <v>2022</v>
      </c>
      <c r="B155" s="54">
        <v>444980</v>
      </c>
      <c r="C155" s="54" t="s">
        <v>320</v>
      </c>
      <c r="D155" s="54" t="s">
        <v>432</v>
      </c>
      <c r="E155" s="54" t="s">
        <v>498</v>
      </c>
      <c r="F155" s="54" t="s">
        <v>15</v>
      </c>
      <c r="G155" s="56">
        <v>35</v>
      </c>
      <c r="H155" s="56">
        <v>62</v>
      </c>
      <c r="I155" s="56">
        <v>170</v>
      </c>
      <c r="J155" s="57">
        <v>7758.31</v>
      </c>
      <c r="K155" s="57">
        <v>221.666</v>
      </c>
      <c r="L155" s="58">
        <v>1.77142857142857</v>
      </c>
      <c r="M155" s="58">
        <v>2.7419354838709702</v>
      </c>
      <c r="N155" s="57">
        <v>1852.16</v>
      </c>
      <c r="O155" s="59">
        <v>0.238732404350947</v>
      </c>
      <c r="P155" s="57">
        <v>810.15999999999894</v>
      </c>
      <c r="Q155" s="59">
        <v>0.104424803855479</v>
      </c>
      <c r="R155" s="76">
        <v>225</v>
      </c>
      <c r="S155" s="76">
        <v>246</v>
      </c>
      <c r="T155" s="76">
        <v>257</v>
      </c>
    </row>
    <row r="156" spans="1:20" x14ac:dyDescent="0.25">
      <c r="A156" s="53">
        <v>2022</v>
      </c>
      <c r="B156" s="54">
        <v>448696</v>
      </c>
      <c r="C156" s="54" t="s">
        <v>376</v>
      </c>
      <c r="D156" s="54" t="s">
        <v>434</v>
      </c>
      <c r="E156" s="54" t="s">
        <v>523</v>
      </c>
      <c r="F156" s="54" t="s">
        <v>15</v>
      </c>
      <c r="G156" s="56">
        <v>44</v>
      </c>
      <c r="H156" s="56">
        <v>44</v>
      </c>
      <c r="I156" s="56">
        <v>113</v>
      </c>
      <c r="J156" s="57">
        <v>5287.0959999999995</v>
      </c>
      <c r="K156" s="57">
        <v>120.161272727273</v>
      </c>
      <c r="L156" s="58">
        <v>1</v>
      </c>
      <c r="M156" s="58">
        <v>2.5681818181818201</v>
      </c>
      <c r="N156" s="57">
        <v>1950.2460000000001</v>
      </c>
      <c r="O156" s="59">
        <v>0.36886903509979702</v>
      </c>
      <c r="P156" s="57">
        <v>493.846</v>
      </c>
      <c r="Q156" s="59">
        <v>9.3405907515203002E-2</v>
      </c>
      <c r="R156" s="76">
        <v>266</v>
      </c>
      <c r="S156" s="76">
        <v>238</v>
      </c>
      <c r="T156" s="76">
        <v>285</v>
      </c>
    </row>
    <row r="157" spans="1:20" x14ac:dyDescent="0.25">
      <c r="A157" s="53">
        <v>2022</v>
      </c>
      <c r="B157" s="54">
        <v>453953</v>
      </c>
      <c r="C157" s="54" t="s">
        <v>375</v>
      </c>
      <c r="D157" s="54" t="s">
        <v>431</v>
      </c>
      <c r="E157" s="54" t="s">
        <v>515</v>
      </c>
      <c r="F157" s="54" t="s">
        <v>15</v>
      </c>
      <c r="G157" s="56">
        <v>16</v>
      </c>
      <c r="H157" s="56">
        <v>27</v>
      </c>
      <c r="I157" s="56">
        <v>73</v>
      </c>
      <c r="J157" s="57">
        <v>3975.4160000000002</v>
      </c>
      <c r="K157" s="57">
        <v>248.46350000000001</v>
      </c>
      <c r="L157" s="58">
        <v>1.6875</v>
      </c>
      <c r="M157" s="58">
        <v>2.7037037037037002</v>
      </c>
      <c r="N157" s="57">
        <v>1304.866</v>
      </c>
      <c r="O157" s="59">
        <v>0.32823382508899701</v>
      </c>
      <c r="P157" s="57">
        <v>779.16600000000005</v>
      </c>
      <c r="Q157" s="59">
        <v>0.19599609198131701</v>
      </c>
      <c r="R157" s="76">
        <v>294</v>
      </c>
      <c r="S157" s="76">
        <v>284</v>
      </c>
      <c r="T157" s="76">
        <v>259</v>
      </c>
    </row>
    <row r="158" spans="1:20" x14ac:dyDescent="0.25">
      <c r="A158" s="53">
        <v>2022</v>
      </c>
      <c r="B158" s="54">
        <v>458704</v>
      </c>
      <c r="C158" s="54" t="s">
        <v>319</v>
      </c>
      <c r="D158" s="54" t="s">
        <v>432</v>
      </c>
      <c r="E158" s="54" t="s">
        <v>498</v>
      </c>
      <c r="F158" s="54" t="s">
        <v>15</v>
      </c>
      <c r="G158" s="56">
        <v>9</v>
      </c>
      <c r="H158" s="56">
        <v>19</v>
      </c>
      <c r="I158" s="56">
        <v>57</v>
      </c>
      <c r="J158" s="57">
        <v>2379.5439999999999</v>
      </c>
      <c r="K158" s="57">
        <v>264.39377777777798</v>
      </c>
      <c r="L158" s="58">
        <v>2.1111111111111098</v>
      </c>
      <c r="M158" s="58">
        <v>3</v>
      </c>
      <c r="N158" s="57">
        <v>980.84400000000005</v>
      </c>
      <c r="O158" s="59">
        <v>0.41219830354051001</v>
      </c>
      <c r="P158" s="57">
        <v>709.84400000000005</v>
      </c>
      <c r="Q158" s="59">
        <v>0.29831093688538601</v>
      </c>
      <c r="R158" s="76">
        <v>332</v>
      </c>
      <c r="S158" s="76">
        <v>306</v>
      </c>
      <c r="T158" s="76">
        <v>264</v>
      </c>
    </row>
    <row r="159" spans="1:20" x14ac:dyDescent="0.25">
      <c r="A159" s="53">
        <v>2022</v>
      </c>
      <c r="B159" s="54">
        <v>459139</v>
      </c>
      <c r="C159" s="54" t="s">
        <v>237</v>
      </c>
      <c r="D159" s="54" t="s">
        <v>431</v>
      </c>
      <c r="E159" s="54" t="s">
        <v>501</v>
      </c>
      <c r="F159" s="54" t="s">
        <v>4</v>
      </c>
      <c r="G159" s="56">
        <v>157</v>
      </c>
      <c r="H159" s="56">
        <v>752</v>
      </c>
      <c r="I159" s="56">
        <v>5140</v>
      </c>
      <c r="J159" s="57">
        <v>190391.264</v>
      </c>
      <c r="K159" s="57">
        <v>1212.68321019108</v>
      </c>
      <c r="L159" s="58">
        <v>4.7898089171974503</v>
      </c>
      <c r="M159" s="58">
        <v>6.8351063829787204</v>
      </c>
      <c r="N159" s="57">
        <v>26260.864000000001</v>
      </c>
      <c r="O159" s="59">
        <v>0.13793103448275901</v>
      </c>
      <c r="P159" s="57">
        <v>20331.664000000001</v>
      </c>
      <c r="Q159" s="59">
        <v>0.106788849303506</v>
      </c>
      <c r="R159" s="76">
        <v>15</v>
      </c>
      <c r="S159" s="76">
        <v>26</v>
      </c>
      <c r="T159" s="76">
        <v>24</v>
      </c>
    </row>
    <row r="160" spans="1:20" x14ac:dyDescent="0.25">
      <c r="A160" s="53">
        <v>2022</v>
      </c>
      <c r="B160" s="54">
        <v>461878</v>
      </c>
      <c r="C160" s="54" t="s">
        <v>383</v>
      </c>
      <c r="D160" s="54" t="s">
        <v>435</v>
      </c>
      <c r="E160" s="54" t="s">
        <v>505</v>
      </c>
      <c r="F160" s="54" t="s">
        <v>15</v>
      </c>
      <c r="G160" s="56">
        <v>135</v>
      </c>
      <c r="H160" s="56">
        <v>207</v>
      </c>
      <c r="I160" s="56">
        <v>852</v>
      </c>
      <c r="J160" s="57">
        <v>39331.785600000003</v>
      </c>
      <c r="K160" s="57">
        <v>291.34656000000001</v>
      </c>
      <c r="L160" s="58">
        <v>1.5333333333333301</v>
      </c>
      <c r="M160" s="58">
        <v>4.1159420289855104</v>
      </c>
      <c r="N160" s="57">
        <v>11733.035599999999</v>
      </c>
      <c r="O160" s="59">
        <v>0.29830925347055598</v>
      </c>
      <c r="P160" s="57">
        <v>6749.2856000000002</v>
      </c>
      <c r="Q160" s="59">
        <v>0.171598759045407</v>
      </c>
      <c r="R160" s="76">
        <v>102</v>
      </c>
      <c r="S160" s="76">
        <v>76</v>
      </c>
      <c r="T160" s="76">
        <v>75</v>
      </c>
    </row>
    <row r="161" spans="1:20" x14ac:dyDescent="0.25">
      <c r="A161" s="53">
        <v>2022</v>
      </c>
      <c r="B161" s="54">
        <v>463072</v>
      </c>
      <c r="C161" s="54" t="s">
        <v>125</v>
      </c>
      <c r="D161" s="54" t="s">
        <v>435</v>
      </c>
      <c r="E161" s="54" t="s">
        <v>521</v>
      </c>
      <c r="F161" s="54" t="s">
        <v>15</v>
      </c>
      <c r="G161" s="56">
        <v>84</v>
      </c>
      <c r="H161" s="56">
        <v>291</v>
      </c>
      <c r="I161" s="56">
        <v>1093</v>
      </c>
      <c r="J161" s="57">
        <v>49227.890399999997</v>
      </c>
      <c r="K161" s="57">
        <v>586.04631428571395</v>
      </c>
      <c r="L161" s="58">
        <v>3.46428571428571</v>
      </c>
      <c r="M161" s="58">
        <v>3.75601374570447</v>
      </c>
      <c r="N161" s="57">
        <v>13850.940399999999</v>
      </c>
      <c r="O161" s="59">
        <v>0.28136367996789102</v>
      </c>
      <c r="P161" s="57">
        <v>10550.910400000001</v>
      </c>
      <c r="Q161" s="59">
        <v>0.21432790059189699</v>
      </c>
      <c r="R161" s="76">
        <v>96</v>
      </c>
      <c r="S161" s="76">
        <v>64</v>
      </c>
      <c r="T161" s="76">
        <v>53</v>
      </c>
    </row>
    <row r="162" spans="1:20" x14ac:dyDescent="0.25">
      <c r="A162" s="53">
        <v>2022</v>
      </c>
      <c r="B162" s="54">
        <v>465325</v>
      </c>
      <c r="C162" s="54" t="s">
        <v>126</v>
      </c>
      <c r="D162" s="54" t="s">
        <v>430</v>
      </c>
      <c r="E162" s="54" t="s">
        <v>518</v>
      </c>
      <c r="F162" s="54" t="s">
        <v>15</v>
      </c>
      <c r="G162" s="56">
        <v>3</v>
      </c>
      <c r="H162" s="56">
        <v>3</v>
      </c>
      <c r="I162" s="56">
        <v>14</v>
      </c>
      <c r="J162" s="57">
        <v>823.88800000000003</v>
      </c>
      <c r="K162" s="57">
        <v>274.62933333333302</v>
      </c>
      <c r="L162" s="58">
        <v>1</v>
      </c>
      <c r="M162" s="58">
        <v>4.6666666666666696</v>
      </c>
      <c r="N162" s="57">
        <v>360.88799999999998</v>
      </c>
      <c r="O162" s="59">
        <v>0.43803041190064701</v>
      </c>
      <c r="P162" s="57">
        <v>258.28800000000001</v>
      </c>
      <c r="Q162" s="59">
        <v>0.31349892218359798</v>
      </c>
      <c r="R162" s="76">
        <v>368</v>
      </c>
      <c r="S162" s="76">
        <v>358</v>
      </c>
      <c r="T162" s="76">
        <v>319</v>
      </c>
    </row>
    <row r="163" spans="1:20" x14ac:dyDescent="0.25">
      <c r="A163" s="53">
        <v>2022</v>
      </c>
      <c r="B163" s="54">
        <v>466132</v>
      </c>
      <c r="C163" s="54" t="s">
        <v>127</v>
      </c>
      <c r="D163" s="54" t="s">
        <v>434</v>
      </c>
      <c r="E163" s="54" t="s">
        <v>508</v>
      </c>
      <c r="F163" s="54" t="s">
        <v>15</v>
      </c>
      <c r="G163" s="56">
        <v>49</v>
      </c>
      <c r="H163" s="56">
        <v>159</v>
      </c>
      <c r="I163" s="56">
        <v>554</v>
      </c>
      <c r="J163" s="57">
        <v>19872.96</v>
      </c>
      <c r="K163" s="57">
        <v>405.57061224489797</v>
      </c>
      <c r="L163" s="58">
        <v>3.2448979591836702</v>
      </c>
      <c r="M163" s="58">
        <v>3.4842767295597499</v>
      </c>
      <c r="N163" s="57">
        <v>3312.16</v>
      </c>
      <c r="O163" s="59">
        <v>0.16666666666666699</v>
      </c>
      <c r="P163" s="57">
        <v>1573.11</v>
      </c>
      <c r="Q163" s="59">
        <v>7.9158313608038197E-2</v>
      </c>
      <c r="R163" s="76">
        <v>142</v>
      </c>
      <c r="S163" s="76">
        <v>177</v>
      </c>
      <c r="T163" s="76">
        <v>192</v>
      </c>
    </row>
    <row r="164" spans="1:20" x14ac:dyDescent="0.25">
      <c r="A164" s="53">
        <v>2022</v>
      </c>
      <c r="B164" s="54">
        <v>466514</v>
      </c>
      <c r="C164" s="54" t="s">
        <v>128</v>
      </c>
      <c r="D164" s="54" t="s">
        <v>432</v>
      </c>
      <c r="E164" s="54" t="s">
        <v>498</v>
      </c>
      <c r="F164" s="54" t="s">
        <v>15</v>
      </c>
      <c r="G164" s="56">
        <v>105</v>
      </c>
      <c r="H164" s="56">
        <v>327</v>
      </c>
      <c r="I164" s="56">
        <v>1413</v>
      </c>
      <c r="J164" s="57">
        <v>49725.603000000003</v>
      </c>
      <c r="K164" s="57">
        <v>473.57717142857098</v>
      </c>
      <c r="L164" s="58">
        <v>3.1142857142857099</v>
      </c>
      <c r="M164" s="58">
        <v>4.3211009174311901</v>
      </c>
      <c r="N164" s="57">
        <v>6106.6530000000002</v>
      </c>
      <c r="O164" s="59">
        <v>0.12280701754386</v>
      </c>
      <c r="P164" s="57">
        <v>2842.1530000000098</v>
      </c>
      <c r="Q164" s="59">
        <v>5.7156732719762203E-2</v>
      </c>
      <c r="R164" s="76">
        <v>95</v>
      </c>
      <c r="S164" s="76">
        <v>128</v>
      </c>
      <c r="T164" s="76">
        <v>144</v>
      </c>
    </row>
    <row r="165" spans="1:20" x14ac:dyDescent="0.25">
      <c r="A165" s="53">
        <v>2022</v>
      </c>
      <c r="B165" s="54">
        <v>466846</v>
      </c>
      <c r="C165" s="54" t="s">
        <v>129</v>
      </c>
      <c r="D165" s="54" t="s">
        <v>432</v>
      </c>
      <c r="E165" s="54" t="s">
        <v>498</v>
      </c>
      <c r="F165" s="54" t="s">
        <v>15</v>
      </c>
      <c r="G165" s="56">
        <v>7</v>
      </c>
      <c r="H165" s="56">
        <v>11</v>
      </c>
      <c r="I165" s="56">
        <v>38</v>
      </c>
      <c r="J165" s="57">
        <v>2469.8388</v>
      </c>
      <c r="K165" s="57">
        <v>352.83411428571401</v>
      </c>
      <c r="L165" s="58">
        <v>1.5714285714285701</v>
      </c>
      <c r="M165" s="58">
        <v>3.4545454545454501</v>
      </c>
      <c r="N165" s="57">
        <v>656.78880000000004</v>
      </c>
      <c r="O165" s="59">
        <v>0.26592375178493399</v>
      </c>
      <c r="P165" s="57">
        <v>449.78879999999998</v>
      </c>
      <c r="Q165" s="59">
        <v>0.18211261398922099</v>
      </c>
      <c r="R165" s="76">
        <v>328</v>
      </c>
      <c r="S165" s="76">
        <v>334</v>
      </c>
      <c r="T165" s="76">
        <v>294</v>
      </c>
    </row>
    <row r="166" spans="1:20" x14ac:dyDescent="0.25">
      <c r="A166" s="53">
        <v>2022</v>
      </c>
      <c r="B166" s="54">
        <v>469339</v>
      </c>
      <c r="C166" s="54" t="s">
        <v>130</v>
      </c>
      <c r="D166" s="54" t="s">
        <v>430</v>
      </c>
      <c r="E166" s="54" t="s">
        <v>518</v>
      </c>
      <c r="F166" s="54" t="s">
        <v>4</v>
      </c>
      <c r="G166" s="56">
        <v>87</v>
      </c>
      <c r="H166" s="56">
        <v>197</v>
      </c>
      <c r="I166" s="56">
        <v>560</v>
      </c>
      <c r="J166" s="57">
        <v>27583.52</v>
      </c>
      <c r="K166" s="57">
        <v>317.05195402298801</v>
      </c>
      <c r="L166" s="58">
        <v>2.26436781609195</v>
      </c>
      <c r="M166" s="58">
        <v>2.84263959390863</v>
      </c>
      <c r="N166" s="57">
        <v>9646.82</v>
      </c>
      <c r="O166" s="59">
        <v>0.34973128882753202</v>
      </c>
      <c r="P166" s="57">
        <v>6751.82</v>
      </c>
      <c r="Q166" s="59">
        <v>0.24477731631060901</v>
      </c>
      <c r="R166" s="76">
        <v>120</v>
      </c>
      <c r="S166" s="76">
        <v>91</v>
      </c>
      <c r="T166" s="76">
        <v>74</v>
      </c>
    </row>
    <row r="167" spans="1:20" x14ac:dyDescent="0.25">
      <c r="A167" s="53">
        <v>2022</v>
      </c>
      <c r="B167" s="54">
        <v>470647</v>
      </c>
      <c r="C167" s="54" t="s">
        <v>131</v>
      </c>
      <c r="D167" s="54" t="s">
        <v>433</v>
      </c>
      <c r="E167" s="54" t="s">
        <v>519</v>
      </c>
      <c r="F167" s="54" t="s">
        <v>15</v>
      </c>
      <c r="G167" s="56">
        <v>50</v>
      </c>
      <c r="H167" s="56">
        <v>68</v>
      </c>
      <c r="I167" s="56">
        <v>212</v>
      </c>
      <c r="J167" s="57">
        <v>11175.103999999999</v>
      </c>
      <c r="K167" s="57">
        <v>223.50208000000001</v>
      </c>
      <c r="L167" s="58">
        <v>1.36</v>
      </c>
      <c r="M167" s="58">
        <v>3.1176470588235299</v>
      </c>
      <c r="N167" s="57">
        <v>3967.9540000000002</v>
      </c>
      <c r="O167" s="59">
        <v>0.35507087898242401</v>
      </c>
      <c r="P167" s="57">
        <v>2343.154</v>
      </c>
      <c r="Q167" s="59">
        <v>0.20967625894130401</v>
      </c>
      <c r="R167" s="76">
        <v>179</v>
      </c>
      <c r="S167" s="76">
        <v>163</v>
      </c>
      <c r="T167" s="76">
        <v>161</v>
      </c>
    </row>
    <row r="168" spans="1:20" x14ac:dyDescent="0.25">
      <c r="A168" s="53">
        <v>2022</v>
      </c>
      <c r="B168" s="54">
        <v>476374</v>
      </c>
      <c r="C168" s="54" t="s">
        <v>132</v>
      </c>
      <c r="D168" s="54" t="s">
        <v>433</v>
      </c>
      <c r="E168" s="54" t="s">
        <v>519</v>
      </c>
      <c r="F168" s="54" t="s">
        <v>15</v>
      </c>
      <c r="G168" s="56">
        <v>10</v>
      </c>
      <c r="H168" s="56">
        <v>23</v>
      </c>
      <c r="I168" s="56">
        <v>50</v>
      </c>
      <c r="J168" s="57">
        <v>2514</v>
      </c>
      <c r="K168" s="57">
        <v>251.4</v>
      </c>
      <c r="L168" s="58">
        <v>2.2999999999999998</v>
      </c>
      <c r="M168" s="58">
        <v>2.1739130434782599</v>
      </c>
      <c r="N168" s="57">
        <v>971.05</v>
      </c>
      <c r="O168" s="59">
        <v>0.38625696101829798</v>
      </c>
      <c r="P168" s="57">
        <v>636.29999999999995</v>
      </c>
      <c r="Q168" s="59">
        <v>0.253102625298329</v>
      </c>
      <c r="R168" s="76">
        <v>325</v>
      </c>
      <c r="S168" s="76">
        <v>309</v>
      </c>
      <c r="T168" s="76">
        <v>268</v>
      </c>
    </row>
    <row r="169" spans="1:20" x14ac:dyDescent="0.25">
      <c r="A169" s="53">
        <v>2022</v>
      </c>
      <c r="B169" s="54">
        <v>478552</v>
      </c>
      <c r="C169" s="54" t="s">
        <v>400</v>
      </c>
      <c r="D169" s="54" t="s">
        <v>432</v>
      </c>
      <c r="E169" s="54" t="s">
        <v>498</v>
      </c>
      <c r="F169" s="54" t="s">
        <v>15</v>
      </c>
      <c r="G169" s="56">
        <v>18</v>
      </c>
      <c r="H169" s="56">
        <v>36</v>
      </c>
      <c r="I169" s="56">
        <v>90</v>
      </c>
      <c r="J169" s="57">
        <v>3625.9920000000002</v>
      </c>
      <c r="K169" s="57">
        <v>201.44399999999999</v>
      </c>
      <c r="L169" s="58">
        <v>2</v>
      </c>
      <c r="M169" s="58">
        <v>2.5</v>
      </c>
      <c r="N169" s="57">
        <v>914.04200000000003</v>
      </c>
      <c r="O169" s="59">
        <v>0.25208053409935799</v>
      </c>
      <c r="P169" s="57">
        <v>374.04199999999997</v>
      </c>
      <c r="Q169" s="59">
        <v>0.103155770889732</v>
      </c>
      <c r="R169" s="76">
        <v>301</v>
      </c>
      <c r="S169" s="76">
        <v>313</v>
      </c>
      <c r="T169" s="76">
        <v>304</v>
      </c>
    </row>
    <row r="170" spans="1:20" x14ac:dyDescent="0.25">
      <c r="A170" s="53">
        <v>2022</v>
      </c>
      <c r="B170" s="54">
        <v>481214</v>
      </c>
      <c r="C170" s="54" t="s">
        <v>274</v>
      </c>
      <c r="D170" s="54" t="s">
        <v>432</v>
      </c>
      <c r="E170" s="54" t="s">
        <v>500</v>
      </c>
      <c r="F170" s="54" t="s">
        <v>4</v>
      </c>
      <c r="G170" s="56">
        <v>199</v>
      </c>
      <c r="H170" s="56">
        <v>657</v>
      </c>
      <c r="I170" s="56">
        <v>3496</v>
      </c>
      <c r="J170" s="57">
        <v>147739.92800000001</v>
      </c>
      <c r="K170" s="57">
        <v>742.41169849246205</v>
      </c>
      <c r="L170" s="58">
        <v>3.30150753768844</v>
      </c>
      <c r="M170" s="58">
        <v>5.3211567732115697</v>
      </c>
      <c r="N170" s="57">
        <v>37611.478000000003</v>
      </c>
      <c r="O170" s="59">
        <v>0.25457896527470902</v>
      </c>
      <c r="P170" s="57">
        <v>30810.628000000001</v>
      </c>
      <c r="Q170" s="59">
        <v>0.20854638564599801</v>
      </c>
      <c r="R170" s="76">
        <v>30</v>
      </c>
      <c r="S170" s="76">
        <v>12</v>
      </c>
      <c r="T170" s="76">
        <v>9</v>
      </c>
    </row>
    <row r="171" spans="1:20" x14ac:dyDescent="0.25">
      <c r="A171" s="53">
        <v>2022</v>
      </c>
      <c r="B171" s="54">
        <v>484340</v>
      </c>
      <c r="C171" s="54" t="s">
        <v>133</v>
      </c>
      <c r="D171" s="54" t="s">
        <v>430</v>
      </c>
      <c r="E171" s="54" t="s">
        <v>518</v>
      </c>
      <c r="F171" s="54" t="s">
        <v>15</v>
      </c>
      <c r="G171" s="56">
        <v>28</v>
      </c>
      <c r="H171" s="56">
        <v>63</v>
      </c>
      <c r="I171" s="56">
        <v>143</v>
      </c>
      <c r="J171" s="57">
        <v>6373.2560000000003</v>
      </c>
      <c r="K171" s="57">
        <v>227.61628571428599</v>
      </c>
      <c r="L171" s="58">
        <v>2.25</v>
      </c>
      <c r="M171" s="58">
        <v>2.2698412698412702</v>
      </c>
      <c r="N171" s="57">
        <v>2396.6060000000002</v>
      </c>
      <c r="O171" s="59">
        <v>0.37604106911757501</v>
      </c>
      <c r="P171" s="57">
        <v>1397.0060000000001</v>
      </c>
      <c r="Q171" s="59">
        <v>0.2191981618187</v>
      </c>
      <c r="R171" s="76">
        <v>248</v>
      </c>
      <c r="S171" s="76">
        <v>220</v>
      </c>
      <c r="T171" s="76">
        <v>206</v>
      </c>
    </row>
    <row r="172" spans="1:20" x14ac:dyDescent="0.25">
      <c r="A172" s="53">
        <v>2022</v>
      </c>
      <c r="B172" s="54">
        <v>495647</v>
      </c>
      <c r="C172" s="54" t="s">
        <v>134</v>
      </c>
      <c r="D172" s="54" t="s">
        <v>432</v>
      </c>
      <c r="E172" s="54" t="s">
        <v>500</v>
      </c>
      <c r="F172" s="54" t="s">
        <v>4</v>
      </c>
      <c r="G172" s="56">
        <v>153</v>
      </c>
      <c r="H172" s="56">
        <v>334</v>
      </c>
      <c r="I172" s="56">
        <v>1285</v>
      </c>
      <c r="J172" s="57">
        <v>55318.811000000002</v>
      </c>
      <c r="K172" s="57">
        <v>361.56085620915098</v>
      </c>
      <c r="L172" s="58">
        <v>2.18300653594771</v>
      </c>
      <c r="M172" s="58">
        <v>3.8473053892215598</v>
      </c>
      <c r="N172" s="57">
        <v>17707.061000000002</v>
      </c>
      <c r="O172" s="59">
        <v>0.320091135002883</v>
      </c>
      <c r="P172" s="57">
        <v>13000.361000000001</v>
      </c>
      <c r="Q172" s="59">
        <v>0.23500796139671201</v>
      </c>
      <c r="R172" s="76">
        <v>87</v>
      </c>
      <c r="S172" s="76">
        <v>49</v>
      </c>
      <c r="T172" s="76">
        <v>41</v>
      </c>
    </row>
    <row r="173" spans="1:20" x14ac:dyDescent="0.25">
      <c r="A173" s="53">
        <v>2022</v>
      </c>
      <c r="B173" s="54">
        <v>497086</v>
      </c>
      <c r="C173" s="54" t="s">
        <v>135</v>
      </c>
      <c r="D173" s="54" t="s">
        <v>431</v>
      </c>
      <c r="E173" s="54" t="s">
        <v>524</v>
      </c>
      <c r="F173" s="54" t="s">
        <v>15</v>
      </c>
      <c r="G173" s="56">
        <v>39</v>
      </c>
      <c r="H173" s="56">
        <v>84</v>
      </c>
      <c r="I173" s="56">
        <v>201</v>
      </c>
      <c r="J173" s="57">
        <v>9807.9920000000002</v>
      </c>
      <c r="K173" s="57">
        <v>251.48697435897401</v>
      </c>
      <c r="L173" s="58">
        <v>2.1538461538461502</v>
      </c>
      <c r="M173" s="58">
        <v>2.3928571428571401</v>
      </c>
      <c r="N173" s="57">
        <v>3709.3420000000001</v>
      </c>
      <c r="O173" s="59">
        <v>0.37819586312876302</v>
      </c>
      <c r="P173" s="57">
        <v>2407.942</v>
      </c>
      <c r="Q173" s="59">
        <v>0.245508152943029</v>
      </c>
      <c r="R173" s="76">
        <v>193</v>
      </c>
      <c r="S173" s="76">
        <v>170</v>
      </c>
      <c r="T173" s="76">
        <v>159</v>
      </c>
    </row>
    <row r="174" spans="1:20" x14ac:dyDescent="0.25">
      <c r="A174" s="53">
        <v>2022</v>
      </c>
      <c r="B174" s="54">
        <v>499295</v>
      </c>
      <c r="C174" s="54" t="s">
        <v>48</v>
      </c>
      <c r="D174" s="54" t="s">
        <v>432</v>
      </c>
      <c r="E174" s="54" t="s">
        <v>493</v>
      </c>
      <c r="F174" s="54" t="s">
        <v>4</v>
      </c>
      <c r="G174" s="56">
        <v>347</v>
      </c>
      <c r="H174" s="56">
        <v>1799</v>
      </c>
      <c r="I174" s="56">
        <v>9600</v>
      </c>
      <c r="J174" s="57">
        <v>373560.85</v>
      </c>
      <c r="K174" s="57">
        <v>1076.54423631124</v>
      </c>
      <c r="L174" s="58">
        <v>5.1844380403458201</v>
      </c>
      <c r="M174" s="58">
        <v>5.3362979433018296</v>
      </c>
      <c r="N174" s="57">
        <v>74794</v>
      </c>
      <c r="O174" s="59">
        <v>0.20021905400418699</v>
      </c>
      <c r="P174" s="57">
        <v>62611.199999999997</v>
      </c>
      <c r="Q174" s="59">
        <v>0.16760642877860499</v>
      </c>
      <c r="R174" s="76">
        <v>4</v>
      </c>
      <c r="S174" s="76">
        <v>1</v>
      </c>
      <c r="T174" s="76">
        <v>2</v>
      </c>
    </row>
    <row r="175" spans="1:20" x14ac:dyDescent="0.25">
      <c r="A175" s="53">
        <v>2022</v>
      </c>
      <c r="B175" s="54">
        <v>504704</v>
      </c>
      <c r="C175" s="54" t="s">
        <v>138</v>
      </c>
      <c r="D175" s="54" t="s">
        <v>435</v>
      </c>
      <c r="E175" s="54" t="s">
        <v>505</v>
      </c>
      <c r="F175" s="54" t="s">
        <v>15</v>
      </c>
      <c r="G175" s="56">
        <v>97</v>
      </c>
      <c r="H175" s="56">
        <v>295</v>
      </c>
      <c r="I175" s="56">
        <v>989</v>
      </c>
      <c r="J175" s="57">
        <v>36889.56</v>
      </c>
      <c r="K175" s="57">
        <v>380.30474226804102</v>
      </c>
      <c r="L175" s="58">
        <v>3.0412371134020599</v>
      </c>
      <c r="M175" s="58">
        <v>3.3525423728813601</v>
      </c>
      <c r="N175" s="57">
        <v>6148.26</v>
      </c>
      <c r="O175" s="59">
        <v>0.16666666666666699</v>
      </c>
      <c r="P175" s="57">
        <v>2388.23</v>
      </c>
      <c r="Q175" s="59">
        <v>6.4739996898851501E-2</v>
      </c>
      <c r="R175" s="76">
        <v>111</v>
      </c>
      <c r="S175" s="76">
        <v>126</v>
      </c>
      <c r="T175" s="76">
        <v>160</v>
      </c>
    </row>
    <row r="176" spans="1:20" x14ac:dyDescent="0.25">
      <c r="A176" s="53">
        <v>2022</v>
      </c>
      <c r="B176" s="54">
        <v>504855</v>
      </c>
      <c r="C176" s="54" t="s">
        <v>139</v>
      </c>
      <c r="D176" s="54" t="s">
        <v>433</v>
      </c>
      <c r="E176" s="54" t="s">
        <v>502</v>
      </c>
      <c r="F176" s="54" t="s">
        <v>15</v>
      </c>
      <c r="G176" s="56">
        <v>49</v>
      </c>
      <c r="H176" s="56">
        <v>129</v>
      </c>
      <c r="I176" s="56">
        <v>413</v>
      </c>
      <c r="J176" s="57">
        <v>17981.508999999998</v>
      </c>
      <c r="K176" s="57">
        <v>366.96957142857099</v>
      </c>
      <c r="L176" s="58">
        <v>2.6326530612244898</v>
      </c>
      <c r="M176" s="58">
        <v>3.2015503875969</v>
      </c>
      <c r="N176" s="57">
        <v>5170.4089999999997</v>
      </c>
      <c r="O176" s="59">
        <v>0.287540328233854</v>
      </c>
      <c r="P176" s="57">
        <v>3511.7089999999998</v>
      </c>
      <c r="Q176" s="59">
        <v>0.19529556724076899</v>
      </c>
      <c r="R176" s="76">
        <v>145</v>
      </c>
      <c r="S176" s="76">
        <v>141</v>
      </c>
      <c r="T176" s="76">
        <v>125</v>
      </c>
    </row>
    <row r="177" spans="1:20" x14ac:dyDescent="0.25">
      <c r="A177" s="53">
        <v>2022</v>
      </c>
      <c r="B177" s="54">
        <v>507312</v>
      </c>
      <c r="C177" s="54" t="s">
        <v>322</v>
      </c>
      <c r="D177" s="54" t="s">
        <v>435</v>
      </c>
      <c r="E177" s="54" t="s">
        <v>525</v>
      </c>
      <c r="F177" s="54" t="s">
        <v>15</v>
      </c>
      <c r="G177" s="56">
        <v>39</v>
      </c>
      <c r="H177" s="56">
        <v>77</v>
      </c>
      <c r="I177" s="56">
        <v>212</v>
      </c>
      <c r="J177" s="57">
        <v>8927.1039999999994</v>
      </c>
      <c r="K177" s="57">
        <v>228.90010256410301</v>
      </c>
      <c r="L177" s="58">
        <v>1.97435897435897</v>
      </c>
      <c r="M177" s="58">
        <v>2.7532467532467502</v>
      </c>
      <c r="N177" s="57">
        <v>3396.5039999999999</v>
      </c>
      <c r="O177" s="59">
        <v>0.38047097916636802</v>
      </c>
      <c r="P177" s="57">
        <v>1935.874</v>
      </c>
      <c r="Q177" s="59">
        <v>0.21685352831108501</v>
      </c>
      <c r="R177" s="76">
        <v>203</v>
      </c>
      <c r="S177" s="76">
        <v>173</v>
      </c>
      <c r="T177" s="76">
        <v>178</v>
      </c>
    </row>
    <row r="178" spans="1:20" x14ac:dyDescent="0.25">
      <c r="A178" s="53">
        <v>2022</v>
      </c>
      <c r="B178" s="54">
        <v>510508</v>
      </c>
      <c r="C178" s="54" t="s">
        <v>324</v>
      </c>
      <c r="D178" s="54" t="s">
        <v>435</v>
      </c>
      <c r="E178" s="54" t="s">
        <v>525</v>
      </c>
      <c r="F178" s="54" t="s">
        <v>15</v>
      </c>
      <c r="G178" s="56">
        <v>5</v>
      </c>
      <c r="H178" s="56">
        <v>20</v>
      </c>
      <c r="I178" s="56">
        <v>29</v>
      </c>
      <c r="J178" s="57">
        <v>1472.568</v>
      </c>
      <c r="K178" s="57">
        <v>294.5136</v>
      </c>
      <c r="L178" s="58">
        <v>4</v>
      </c>
      <c r="M178" s="58">
        <v>1.45</v>
      </c>
      <c r="N178" s="57">
        <v>498.26799999999997</v>
      </c>
      <c r="O178" s="59">
        <v>0.33836671719064898</v>
      </c>
      <c r="P178" s="57">
        <v>298.88799999999998</v>
      </c>
      <c r="Q178" s="59">
        <v>0.202970592869056</v>
      </c>
      <c r="R178" s="76">
        <v>357</v>
      </c>
      <c r="S178" s="76">
        <v>346</v>
      </c>
      <c r="T178" s="76">
        <v>315</v>
      </c>
    </row>
    <row r="179" spans="1:20" x14ac:dyDescent="0.25">
      <c r="A179" s="53">
        <v>2022</v>
      </c>
      <c r="B179" s="54">
        <v>519375</v>
      </c>
      <c r="C179" s="54" t="s">
        <v>321</v>
      </c>
      <c r="D179" s="54" t="s">
        <v>432</v>
      </c>
      <c r="E179" s="54" t="s">
        <v>498</v>
      </c>
      <c r="F179" s="54" t="s">
        <v>15</v>
      </c>
      <c r="G179" s="56">
        <v>46</v>
      </c>
      <c r="H179" s="56">
        <v>89</v>
      </c>
      <c r="I179" s="56">
        <v>224</v>
      </c>
      <c r="J179" s="57">
        <v>10194.8024</v>
      </c>
      <c r="K179" s="57">
        <v>221.62613913043501</v>
      </c>
      <c r="L179" s="58">
        <v>1.9347826086956501</v>
      </c>
      <c r="M179" s="58">
        <v>2.51685393258427</v>
      </c>
      <c r="N179" s="57">
        <v>3032.1024000000002</v>
      </c>
      <c r="O179" s="59">
        <v>0.29741649529175801</v>
      </c>
      <c r="P179" s="57">
        <v>1656.1024</v>
      </c>
      <c r="Q179" s="59">
        <v>0.16244575765392</v>
      </c>
      <c r="R179" s="76">
        <v>188</v>
      </c>
      <c r="S179" s="76">
        <v>196</v>
      </c>
      <c r="T179" s="76">
        <v>186</v>
      </c>
    </row>
    <row r="180" spans="1:20" x14ac:dyDescent="0.25">
      <c r="A180" s="53">
        <v>2022</v>
      </c>
      <c r="B180" s="54">
        <v>521200</v>
      </c>
      <c r="C180" s="54" t="s">
        <v>377</v>
      </c>
      <c r="D180" s="54" t="s">
        <v>432</v>
      </c>
      <c r="E180" s="54" t="s">
        <v>498</v>
      </c>
      <c r="F180" s="54" t="s">
        <v>15</v>
      </c>
      <c r="G180" s="56">
        <v>42</v>
      </c>
      <c r="H180" s="56">
        <v>61</v>
      </c>
      <c r="I180" s="56">
        <v>237</v>
      </c>
      <c r="J180" s="57">
        <v>10763.7336</v>
      </c>
      <c r="K180" s="57">
        <v>256.27937142857098</v>
      </c>
      <c r="L180" s="58">
        <v>1.4523809523809501</v>
      </c>
      <c r="M180" s="58">
        <v>3.8852459016393399</v>
      </c>
      <c r="N180" s="57">
        <v>3233.9335999999998</v>
      </c>
      <c r="O180" s="59">
        <v>0.30044719798713698</v>
      </c>
      <c r="P180" s="57">
        <v>1996.9336000000001</v>
      </c>
      <c r="Q180" s="59">
        <v>0.18552424968971701</v>
      </c>
      <c r="R180" s="76">
        <v>185</v>
      </c>
      <c r="S180" s="76">
        <v>180</v>
      </c>
      <c r="T180" s="76">
        <v>173</v>
      </c>
    </row>
    <row r="181" spans="1:20" x14ac:dyDescent="0.25">
      <c r="A181" s="53">
        <v>2022</v>
      </c>
      <c r="B181" s="54">
        <v>522997</v>
      </c>
      <c r="C181" s="54" t="s">
        <v>140</v>
      </c>
      <c r="D181" s="54" t="s">
        <v>433</v>
      </c>
      <c r="E181" s="54" t="s">
        <v>502</v>
      </c>
      <c r="F181" s="54" t="s">
        <v>15</v>
      </c>
      <c r="G181" s="56">
        <v>14</v>
      </c>
      <c r="H181" s="56">
        <v>37</v>
      </c>
      <c r="I181" s="56">
        <v>73</v>
      </c>
      <c r="J181" s="57">
        <v>1930.32</v>
      </c>
      <c r="K181" s="57">
        <v>137.88</v>
      </c>
      <c r="L181" s="58">
        <v>2.6428571428571401</v>
      </c>
      <c r="M181" s="58">
        <v>1.9729729729729699</v>
      </c>
      <c r="N181" s="57">
        <v>321.72000000000003</v>
      </c>
      <c r="O181" s="59">
        <v>0.16666666666666699</v>
      </c>
      <c r="P181" s="57">
        <v>-152.43</v>
      </c>
      <c r="Q181" s="59">
        <v>-7.8966181772970295E-2</v>
      </c>
      <c r="R181" s="76">
        <v>343</v>
      </c>
      <c r="S181" s="76">
        <v>362</v>
      </c>
      <c r="T181" s="76">
        <v>367</v>
      </c>
    </row>
    <row r="182" spans="1:20" x14ac:dyDescent="0.25">
      <c r="A182" s="53">
        <v>2022</v>
      </c>
      <c r="B182" s="54">
        <v>529212</v>
      </c>
      <c r="C182" s="54" t="s">
        <v>141</v>
      </c>
      <c r="D182" s="54" t="s">
        <v>434</v>
      </c>
      <c r="E182" s="54" t="s">
        <v>508</v>
      </c>
      <c r="F182" s="54" t="s">
        <v>4</v>
      </c>
      <c r="G182" s="56">
        <v>142</v>
      </c>
      <c r="H182" s="56">
        <v>382</v>
      </c>
      <c r="I182" s="56">
        <v>1299</v>
      </c>
      <c r="J182" s="57">
        <v>58957.287400000001</v>
      </c>
      <c r="K182" s="57">
        <v>415.19216478873199</v>
      </c>
      <c r="L182" s="58">
        <v>2.6901408450704198</v>
      </c>
      <c r="M182" s="58">
        <v>3.4005235602094199</v>
      </c>
      <c r="N182" s="57">
        <v>19053.6374</v>
      </c>
      <c r="O182" s="59">
        <v>0.323176968280939</v>
      </c>
      <c r="P182" s="57">
        <v>14053.5874</v>
      </c>
      <c r="Q182" s="59">
        <v>0.238368962002142</v>
      </c>
      <c r="R182" s="76">
        <v>78</v>
      </c>
      <c r="S182" s="76">
        <v>46</v>
      </c>
      <c r="T182" s="76">
        <v>38</v>
      </c>
    </row>
    <row r="183" spans="1:20" x14ac:dyDescent="0.25">
      <c r="A183" s="53">
        <v>2022</v>
      </c>
      <c r="B183" s="54">
        <v>531401</v>
      </c>
      <c r="C183" s="54" t="s">
        <v>323</v>
      </c>
      <c r="D183" s="54" t="s">
        <v>430</v>
      </c>
      <c r="E183" s="54" t="s">
        <v>514</v>
      </c>
      <c r="F183" s="54" t="s">
        <v>15</v>
      </c>
      <c r="G183" s="56">
        <v>81</v>
      </c>
      <c r="H183" s="56">
        <v>176</v>
      </c>
      <c r="I183" s="56">
        <v>631</v>
      </c>
      <c r="J183" s="57">
        <v>23255.056799999998</v>
      </c>
      <c r="K183" s="57">
        <v>287.09946666666701</v>
      </c>
      <c r="L183" s="58">
        <v>2.1728395061728398</v>
      </c>
      <c r="M183" s="58">
        <v>3.5852272727272698</v>
      </c>
      <c r="N183" s="57">
        <v>6894.6567999999997</v>
      </c>
      <c r="O183" s="59">
        <v>0.29647989507383199</v>
      </c>
      <c r="P183" s="57">
        <v>4012.8568</v>
      </c>
      <c r="Q183" s="59">
        <v>0.17255846048933299</v>
      </c>
      <c r="R183" s="76">
        <v>134</v>
      </c>
      <c r="S183" s="76">
        <v>122</v>
      </c>
      <c r="T183" s="76">
        <v>109</v>
      </c>
    </row>
    <row r="184" spans="1:20" x14ac:dyDescent="0.25">
      <c r="A184" s="53">
        <v>2022</v>
      </c>
      <c r="B184" s="54">
        <v>537905</v>
      </c>
      <c r="C184" s="54" t="s">
        <v>116</v>
      </c>
      <c r="D184" s="54" t="s">
        <v>432</v>
      </c>
      <c r="E184" s="54" t="s">
        <v>496</v>
      </c>
      <c r="F184" s="54" t="s">
        <v>4</v>
      </c>
      <c r="G184" s="56">
        <v>588</v>
      </c>
      <c r="H184" s="56">
        <v>1952</v>
      </c>
      <c r="I184" s="56">
        <v>9329</v>
      </c>
      <c r="J184" s="57">
        <v>316953.21600000001</v>
      </c>
      <c r="K184" s="57">
        <v>539.03608163265301</v>
      </c>
      <c r="L184" s="58">
        <v>3.3197278911564601</v>
      </c>
      <c r="M184" s="58">
        <v>4.7792008196721296</v>
      </c>
      <c r="N184" s="57">
        <v>23478.016</v>
      </c>
      <c r="O184" s="59">
        <v>7.4074074074074195E-2</v>
      </c>
      <c r="P184" s="57">
        <v>3534.8160000000198</v>
      </c>
      <c r="Q184" s="59">
        <v>1.1152485040568301E-2</v>
      </c>
      <c r="R184" s="76">
        <v>6</v>
      </c>
      <c r="S184" s="76">
        <v>32</v>
      </c>
      <c r="T184" s="76">
        <v>123</v>
      </c>
    </row>
    <row r="185" spans="1:20" x14ac:dyDescent="0.25">
      <c r="A185" s="53">
        <v>2022</v>
      </c>
      <c r="B185" s="54">
        <v>539714</v>
      </c>
      <c r="C185" s="54" t="s">
        <v>143</v>
      </c>
      <c r="D185" s="54" t="s">
        <v>431</v>
      </c>
      <c r="E185" s="54" t="s">
        <v>524</v>
      </c>
      <c r="F185" s="54" t="s">
        <v>15</v>
      </c>
      <c r="G185" s="56">
        <v>34</v>
      </c>
      <c r="H185" s="56">
        <v>34</v>
      </c>
      <c r="I185" s="56">
        <v>136</v>
      </c>
      <c r="J185" s="57">
        <v>8186.1120000000001</v>
      </c>
      <c r="K185" s="57">
        <v>240.768</v>
      </c>
      <c r="L185" s="58">
        <v>1</v>
      </c>
      <c r="M185" s="58">
        <v>4</v>
      </c>
      <c r="N185" s="57">
        <v>2893.7620000000002</v>
      </c>
      <c r="O185" s="59">
        <v>0.35349650725521398</v>
      </c>
      <c r="P185" s="57">
        <v>1802.3620000000001</v>
      </c>
      <c r="Q185" s="59">
        <v>0.22017314202395499</v>
      </c>
      <c r="R185" s="76">
        <v>217</v>
      </c>
      <c r="S185" s="76">
        <v>202</v>
      </c>
      <c r="T185" s="76">
        <v>182</v>
      </c>
    </row>
    <row r="186" spans="1:20" x14ac:dyDescent="0.25">
      <c r="A186" s="53">
        <v>2022</v>
      </c>
      <c r="B186" s="54">
        <v>545957</v>
      </c>
      <c r="C186" s="54" t="s">
        <v>142</v>
      </c>
      <c r="D186" s="54" t="s">
        <v>431</v>
      </c>
      <c r="E186" s="54" t="s">
        <v>509</v>
      </c>
      <c r="F186" s="54" t="s">
        <v>15</v>
      </c>
      <c r="G186" s="56">
        <v>187</v>
      </c>
      <c r="H186" s="56">
        <v>314</v>
      </c>
      <c r="I186" s="56">
        <v>2827</v>
      </c>
      <c r="J186" s="57">
        <v>97488.764999999999</v>
      </c>
      <c r="K186" s="57">
        <v>521.33029411764699</v>
      </c>
      <c r="L186" s="58">
        <v>1.67914438502674</v>
      </c>
      <c r="M186" s="58">
        <v>9.0031847133758003</v>
      </c>
      <c r="N186" s="57">
        <v>8862.6149999999998</v>
      </c>
      <c r="O186" s="59">
        <v>9.0909090909090995E-2</v>
      </c>
      <c r="P186" s="57">
        <v>2720.2150000000101</v>
      </c>
      <c r="Q186" s="59">
        <v>2.7902856293235499E-2</v>
      </c>
      <c r="R186" s="76">
        <v>47</v>
      </c>
      <c r="S186" s="76">
        <v>98</v>
      </c>
      <c r="T186" s="76">
        <v>151</v>
      </c>
    </row>
    <row r="187" spans="1:20" x14ac:dyDescent="0.25">
      <c r="A187" s="53">
        <v>2022</v>
      </c>
      <c r="B187" s="54">
        <v>547050</v>
      </c>
      <c r="C187" s="54" t="s">
        <v>144</v>
      </c>
      <c r="D187" s="54" t="s">
        <v>435</v>
      </c>
      <c r="E187" s="54" t="s">
        <v>521</v>
      </c>
      <c r="F187" s="54" t="s">
        <v>4</v>
      </c>
      <c r="G187" s="56">
        <v>111</v>
      </c>
      <c r="H187" s="56">
        <v>360</v>
      </c>
      <c r="I187" s="56">
        <v>1433</v>
      </c>
      <c r="J187" s="57">
        <v>54280.32</v>
      </c>
      <c r="K187" s="57">
        <v>489.01189189189199</v>
      </c>
      <c r="L187" s="58">
        <v>3.2432432432432399</v>
      </c>
      <c r="M187" s="58">
        <v>3.9805555555555601</v>
      </c>
      <c r="N187" s="57">
        <v>9046.7199999999993</v>
      </c>
      <c r="O187" s="59">
        <v>0.16666666666666699</v>
      </c>
      <c r="P187" s="57">
        <v>4850.22</v>
      </c>
      <c r="Q187" s="59">
        <v>8.9355036963673098E-2</v>
      </c>
      <c r="R187" s="76">
        <v>90</v>
      </c>
      <c r="S187" s="76">
        <v>96</v>
      </c>
      <c r="T187" s="76">
        <v>100</v>
      </c>
    </row>
    <row r="188" spans="1:20" x14ac:dyDescent="0.25">
      <c r="A188" s="53">
        <v>2022</v>
      </c>
      <c r="B188" s="54">
        <v>548541</v>
      </c>
      <c r="C188" s="54" t="s">
        <v>180</v>
      </c>
      <c r="D188" s="54" t="s">
        <v>435</v>
      </c>
      <c r="E188" s="54" t="s">
        <v>505</v>
      </c>
      <c r="F188" s="54" t="s">
        <v>4</v>
      </c>
      <c r="G188" s="56">
        <v>199</v>
      </c>
      <c r="H188" s="56">
        <v>693</v>
      </c>
      <c r="I188" s="56">
        <v>4454</v>
      </c>
      <c r="J188" s="57">
        <v>167939.4944</v>
      </c>
      <c r="K188" s="57">
        <v>843.91705728643205</v>
      </c>
      <c r="L188" s="58">
        <v>3.4824120603015101</v>
      </c>
      <c r="M188" s="58">
        <v>6.4271284271284301</v>
      </c>
      <c r="N188" s="57">
        <v>32802.244400000003</v>
      </c>
      <c r="O188" s="59">
        <v>0.195321800373361</v>
      </c>
      <c r="P188" s="57">
        <v>25285.2844</v>
      </c>
      <c r="Q188" s="59">
        <v>0.15056187045422001</v>
      </c>
      <c r="R188" s="76">
        <v>23</v>
      </c>
      <c r="S188" s="76">
        <v>19</v>
      </c>
      <c r="T188" s="76">
        <v>15</v>
      </c>
    </row>
    <row r="189" spans="1:20" x14ac:dyDescent="0.25">
      <c r="A189" s="53">
        <v>2022</v>
      </c>
      <c r="B189" s="54">
        <v>551554</v>
      </c>
      <c r="C189" s="54" t="s">
        <v>145</v>
      </c>
      <c r="D189" s="54" t="s">
        <v>434</v>
      </c>
      <c r="E189" s="54" t="s">
        <v>513</v>
      </c>
      <c r="F189" s="54" t="s">
        <v>15</v>
      </c>
      <c r="G189" s="56">
        <v>249</v>
      </c>
      <c r="H189" s="56">
        <v>475</v>
      </c>
      <c r="I189" s="56">
        <v>1797</v>
      </c>
      <c r="J189" s="57">
        <v>62983.817999999897</v>
      </c>
      <c r="K189" s="57">
        <v>252.94706024096399</v>
      </c>
      <c r="L189" s="58">
        <v>1.90763052208835</v>
      </c>
      <c r="M189" s="58">
        <v>3.7831578947368398</v>
      </c>
      <c r="N189" s="57">
        <v>10451.168</v>
      </c>
      <c r="O189" s="59">
        <v>0.165934176934145</v>
      </c>
      <c r="P189" s="57">
        <v>1963.9679999999901</v>
      </c>
      <c r="Q189" s="59">
        <v>3.1182104584386899E-2</v>
      </c>
      <c r="R189" s="76">
        <v>70</v>
      </c>
      <c r="S189" s="76">
        <v>84</v>
      </c>
      <c r="T189" s="76">
        <v>175</v>
      </c>
    </row>
    <row r="190" spans="1:20" x14ac:dyDescent="0.25">
      <c r="A190" s="53">
        <v>2022</v>
      </c>
      <c r="B190" s="54">
        <v>551613</v>
      </c>
      <c r="C190" s="54" t="s">
        <v>146</v>
      </c>
      <c r="D190" s="54" t="s">
        <v>432</v>
      </c>
      <c r="E190" s="54" t="s">
        <v>510</v>
      </c>
      <c r="F190" s="54" t="s">
        <v>15</v>
      </c>
      <c r="G190" s="56">
        <v>92</v>
      </c>
      <c r="H190" s="56">
        <v>322</v>
      </c>
      <c r="I190" s="56">
        <v>1102</v>
      </c>
      <c r="J190" s="57">
        <v>58901.382799999999</v>
      </c>
      <c r="K190" s="57">
        <v>640.23242173913002</v>
      </c>
      <c r="L190" s="58">
        <v>3.5</v>
      </c>
      <c r="M190" s="58">
        <v>3.4223602484472</v>
      </c>
      <c r="N190" s="57">
        <v>24944.0828</v>
      </c>
      <c r="O190" s="59">
        <v>0.42348891680009898</v>
      </c>
      <c r="P190" s="57">
        <v>22052.0828</v>
      </c>
      <c r="Q190" s="59">
        <v>0.37438989972235398</v>
      </c>
      <c r="R190" s="76">
        <v>80</v>
      </c>
      <c r="S190" s="76">
        <v>28</v>
      </c>
      <c r="T190" s="76">
        <v>19</v>
      </c>
    </row>
    <row r="191" spans="1:20" x14ac:dyDescent="0.25">
      <c r="A191" s="53">
        <v>2022</v>
      </c>
      <c r="B191" s="54">
        <v>551787</v>
      </c>
      <c r="C191" s="54" t="s">
        <v>147</v>
      </c>
      <c r="D191" s="54" t="s">
        <v>432</v>
      </c>
      <c r="E191" s="54" t="s">
        <v>500</v>
      </c>
      <c r="F191" s="54" t="s">
        <v>15</v>
      </c>
      <c r="G191" s="56">
        <v>62</v>
      </c>
      <c r="H191" s="56">
        <v>152</v>
      </c>
      <c r="I191" s="56">
        <v>552</v>
      </c>
      <c r="J191" s="57">
        <v>30482.784</v>
      </c>
      <c r="K191" s="57">
        <v>491.657806451613</v>
      </c>
      <c r="L191" s="58">
        <v>2.45161290322581</v>
      </c>
      <c r="M191" s="58">
        <v>3.6315789473684199</v>
      </c>
      <c r="N191" s="57">
        <v>11106.884</v>
      </c>
      <c r="O191" s="59">
        <v>0.36436580070901697</v>
      </c>
      <c r="P191" s="57">
        <v>9221.384</v>
      </c>
      <c r="Q191" s="59">
        <v>0.302511214198808</v>
      </c>
      <c r="R191" s="76">
        <v>116</v>
      </c>
      <c r="S191" s="76">
        <v>78</v>
      </c>
      <c r="T191" s="76">
        <v>56</v>
      </c>
    </row>
    <row r="192" spans="1:20" x14ac:dyDescent="0.25">
      <c r="A192" s="53">
        <v>2022</v>
      </c>
      <c r="B192" s="54">
        <v>552357</v>
      </c>
      <c r="C192" s="54" t="s">
        <v>325</v>
      </c>
      <c r="D192" s="54" t="s">
        <v>431</v>
      </c>
      <c r="E192" s="54" t="s">
        <v>524</v>
      </c>
      <c r="F192" s="54" t="s">
        <v>15</v>
      </c>
      <c r="G192" s="56">
        <v>19</v>
      </c>
      <c r="H192" s="56">
        <v>19</v>
      </c>
      <c r="I192" s="56">
        <v>55</v>
      </c>
      <c r="J192" s="57">
        <v>2737.16</v>
      </c>
      <c r="K192" s="57">
        <v>144.061052631579</v>
      </c>
      <c r="L192" s="58">
        <v>1</v>
      </c>
      <c r="M192" s="58">
        <v>2.8947368421052602</v>
      </c>
      <c r="N192" s="57">
        <v>910.16</v>
      </c>
      <c r="O192" s="59">
        <v>0.33251983808034602</v>
      </c>
      <c r="P192" s="57">
        <v>300.26</v>
      </c>
      <c r="Q192" s="59">
        <v>0.10969764281225799</v>
      </c>
      <c r="R192" s="76">
        <v>321</v>
      </c>
      <c r="S192" s="76">
        <v>314</v>
      </c>
      <c r="T192" s="76">
        <v>314</v>
      </c>
    </row>
    <row r="193" spans="1:20" x14ac:dyDescent="0.25">
      <c r="A193" s="53">
        <v>2022</v>
      </c>
      <c r="B193" s="54">
        <v>552957</v>
      </c>
      <c r="C193" s="54" t="s">
        <v>148</v>
      </c>
      <c r="D193" s="54" t="s">
        <v>435</v>
      </c>
      <c r="E193" s="54" t="s">
        <v>505</v>
      </c>
      <c r="F193" s="54" t="s">
        <v>15</v>
      </c>
      <c r="G193" s="56">
        <v>75</v>
      </c>
      <c r="H193" s="56">
        <v>321</v>
      </c>
      <c r="I193" s="56">
        <v>1170</v>
      </c>
      <c r="J193" s="57">
        <v>43155.54</v>
      </c>
      <c r="K193" s="57">
        <v>575.40719999999999</v>
      </c>
      <c r="L193" s="58">
        <v>4.28</v>
      </c>
      <c r="M193" s="58">
        <v>3.6448598130841101</v>
      </c>
      <c r="N193" s="57">
        <v>7192.59</v>
      </c>
      <c r="O193" s="59">
        <v>0.16666666666666699</v>
      </c>
      <c r="P193" s="57">
        <v>4175.6400000000003</v>
      </c>
      <c r="Q193" s="59">
        <v>9.6757913352491898E-2</v>
      </c>
      <c r="R193" s="76">
        <v>99</v>
      </c>
      <c r="S193" s="76">
        <v>116</v>
      </c>
      <c r="T193" s="76">
        <v>107</v>
      </c>
    </row>
    <row r="194" spans="1:20" x14ac:dyDescent="0.25">
      <c r="A194" s="53">
        <v>2022</v>
      </c>
      <c r="B194" s="54">
        <v>553426</v>
      </c>
      <c r="C194" s="54" t="s">
        <v>149</v>
      </c>
      <c r="D194" s="54" t="s">
        <v>435</v>
      </c>
      <c r="E194" s="54" t="s">
        <v>525</v>
      </c>
      <c r="F194" s="54" t="s">
        <v>15</v>
      </c>
      <c r="G194" s="56">
        <v>6</v>
      </c>
      <c r="H194" s="56">
        <v>10</v>
      </c>
      <c r="I194" s="56">
        <v>51</v>
      </c>
      <c r="J194" s="57">
        <v>3295.5920000000001</v>
      </c>
      <c r="K194" s="57">
        <v>549.26533333333305</v>
      </c>
      <c r="L194" s="58">
        <v>1.6666666666666701</v>
      </c>
      <c r="M194" s="58">
        <v>5.0999999999999996</v>
      </c>
      <c r="N194" s="57">
        <v>1275.0920000000001</v>
      </c>
      <c r="O194" s="59">
        <v>0.38690833088561899</v>
      </c>
      <c r="P194" s="57">
        <v>1052.5920000000001</v>
      </c>
      <c r="Q194" s="59">
        <v>0.31939390555627001</v>
      </c>
      <c r="R194" s="76">
        <v>312</v>
      </c>
      <c r="S194" s="76">
        <v>286</v>
      </c>
      <c r="T194" s="76">
        <v>230</v>
      </c>
    </row>
    <row r="195" spans="1:20" x14ac:dyDescent="0.25">
      <c r="A195" s="53">
        <v>2022</v>
      </c>
      <c r="B195" s="54">
        <v>554730</v>
      </c>
      <c r="C195" s="54" t="s">
        <v>151</v>
      </c>
      <c r="D195" s="54" t="s">
        <v>434</v>
      </c>
      <c r="E195" s="54" t="s">
        <v>508</v>
      </c>
      <c r="F195" s="54" t="s">
        <v>15</v>
      </c>
      <c r="G195" s="56">
        <v>82</v>
      </c>
      <c r="H195" s="56">
        <v>294</v>
      </c>
      <c r="I195" s="56">
        <v>1294</v>
      </c>
      <c r="J195" s="57">
        <v>60226.603199999998</v>
      </c>
      <c r="K195" s="57">
        <v>734.47077073170703</v>
      </c>
      <c r="L195" s="58">
        <v>3.5853658536585402</v>
      </c>
      <c r="M195" s="58">
        <v>4.40136054421769</v>
      </c>
      <c r="N195" s="57">
        <v>17603.553199999998</v>
      </c>
      <c r="O195" s="59">
        <v>0.29228866090193201</v>
      </c>
      <c r="P195" s="57">
        <v>14662.2032</v>
      </c>
      <c r="Q195" s="59">
        <v>0.243450608551007</v>
      </c>
      <c r="R195" s="76">
        <v>74</v>
      </c>
      <c r="S195" s="76">
        <v>51</v>
      </c>
      <c r="T195" s="76">
        <v>36</v>
      </c>
    </row>
    <row r="196" spans="1:20" x14ac:dyDescent="0.25">
      <c r="A196" s="53">
        <v>2022</v>
      </c>
      <c r="B196" s="54">
        <v>557371</v>
      </c>
      <c r="C196" s="54" t="s">
        <v>380</v>
      </c>
      <c r="D196" s="54" t="s">
        <v>430</v>
      </c>
      <c r="E196" s="54" t="s">
        <v>517</v>
      </c>
      <c r="F196" s="54" t="s">
        <v>15</v>
      </c>
      <c r="G196" s="56">
        <v>69</v>
      </c>
      <c r="H196" s="56">
        <v>121</v>
      </c>
      <c r="I196" s="56">
        <v>681</v>
      </c>
      <c r="J196" s="57">
        <v>26223.48</v>
      </c>
      <c r="K196" s="57">
        <v>380.05043478260899</v>
      </c>
      <c r="L196" s="58">
        <v>1.7536231884058</v>
      </c>
      <c r="M196" s="58">
        <v>5.6280991735537196</v>
      </c>
      <c r="N196" s="57">
        <v>4370.58</v>
      </c>
      <c r="O196" s="59">
        <v>0.16666666666666699</v>
      </c>
      <c r="P196" s="57">
        <v>1949.58</v>
      </c>
      <c r="Q196" s="59">
        <v>7.43448237991296E-2</v>
      </c>
      <c r="R196" s="76">
        <v>125</v>
      </c>
      <c r="S196" s="76">
        <v>155</v>
      </c>
      <c r="T196" s="76">
        <v>177</v>
      </c>
    </row>
    <row r="197" spans="1:20" x14ac:dyDescent="0.25">
      <c r="A197" s="53">
        <v>2022</v>
      </c>
      <c r="B197" s="54">
        <v>558463</v>
      </c>
      <c r="C197" s="54" t="s">
        <v>150</v>
      </c>
      <c r="D197" s="54" t="s">
        <v>434</v>
      </c>
      <c r="E197" s="54" t="s">
        <v>523</v>
      </c>
      <c r="F197" s="54" t="s">
        <v>15</v>
      </c>
      <c r="G197" s="56">
        <v>41</v>
      </c>
      <c r="H197" s="56">
        <v>116</v>
      </c>
      <c r="I197" s="56">
        <v>388</v>
      </c>
      <c r="J197" s="57">
        <v>18972.896000000001</v>
      </c>
      <c r="K197" s="57">
        <v>462.75356097561001</v>
      </c>
      <c r="L197" s="58">
        <v>2.8292682926829298</v>
      </c>
      <c r="M197" s="58">
        <v>3.3448275862068999</v>
      </c>
      <c r="N197" s="57">
        <v>6138.5460000000003</v>
      </c>
      <c r="O197" s="59">
        <v>0.32354291089773601</v>
      </c>
      <c r="P197" s="57">
        <v>4701.1459999999997</v>
      </c>
      <c r="Q197" s="59">
        <v>0.24778220467766199</v>
      </c>
      <c r="R197" s="76">
        <v>144</v>
      </c>
      <c r="S197" s="76">
        <v>127</v>
      </c>
      <c r="T197" s="76">
        <v>103</v>
      </c>
    </row>
    <row r="198" spans="1:20" x14ac:dyDescent="0.25">
      <c r="A198" s="53">
        <v>2022</v>
      </c>
      <c r="B198" s="54">
        <v>560409</v>
      </c>
      <c r="C198" s="54" t="s">
        <v>152</v>
      </c>
      <c r="D198" s="54" t="s">
        <v>430</v>
      </c>
      <c r="E198" s="54" t="s">
        <v>520</v>
      </c>
      <c r="F198" s="54" t="s">
        <v>15</v>
      </c>
      <c r="G198" s="56">
        <v>17</v>
      </c>
      <c r="H198" s="56">
        <v>37</v>
      </c>
      <c r="I198" s="56">
        <v>138</v>
      </c>
      <c r="J198" s="57">
        <v>5942.4</v>
      </c>
      <c r="K198" s="57">
        <v>349.55294117647099</v>
      </c>
      <c r="L198" s="58">
        <v>2.1764705882352899</v>
      </c>
      <c r="M198" s="58">
        <v>3.7297297297297298</v>
      </c>
      <c r="N198" s="57">
        <v>990.4</v>
      </c>
      <c r="O198" s="59">
        <v>0.16666666666666699</v>
      </c>
      <c r="P198" s="57">
        <v>385</v>
      </c>
      <c r="Q198" s="59">
        <v>6.4788637587506706E-2</v>
      </c>
      <c r="R198" s="76">
        <v>255</v>
      </c>
      <c r="S198" s="76">
        <v>304</v>
      </c>
      <c r="T198" s="76">
        <v>302</v>
      </c>
    </row>
    <row r="199" spans="1:20" x14ac:dyDescent="0.25">
      <c r="A199" s="53">
        <v>2022</v>
      </c>
      <c r="B199" s="54">
        <v>562725</v>
      </c>
      <c r="C199" s="54" t="s">
        <v>153</v>
      </c>
      <c r="D199" s="54" t="s">
        <v>433</v>
      </c>
      <c r="E199" s="54" t="s">
        <v>503</v>
      </c>
      <c r="F199" s="54" t="s">
        <v>15</v>
      </c>
      <c r="G199" s="56">
        <v>7</v>
      </c>
      <c r="H199" s="56">
        <v>79</v>
      </c>
      <c r="I199" s="56">
        <v>248</v>
      </c>
      <c r="J199" s="57">
        <v>7637.19</v>
      </c>
      <c r="K199" s="57">
        <v>1091.02714285714</v>
      </c>
      <c r="L199" s="58">
        <v>11.285714285714301</v>
      </c>
      <c r="M199" s="58">
        <v>3.1392405063291098</v>
      </c>
      <c r="N199" s="57">
        <v>694.29</v>
      </c>
      <c r="O199" s="59">
        <v>9.0909090909090898E-2</v>
      </c>
      <c r="P199" s="57">
        <v>408.12</v>
      </c>
      <c r="Q199" s="59">
        <v>5.3438502904864203E-2</v>
      </c>
      <c r="R199" s="76">
        <v>227</v>
      </c>
      <c r="S199" s="76">
        <v>327</v>
      </c>
      <c r="T199" s="76">
        <v>299</v>
      </c>
    </row>
    <row r="200" spans="1:20" x14ac:dyDescent="0.25">
      <c r="A200" s="53">
        <v>2022</v>
      </c>
      <c r="B200" s="54">
        <v>563414</v>
      </c>
      <c r="C200" s="54" t="s">
        <v>154</v>
      </c>
      <c r="D200" s="54" t="s">
        <v>434</v>
      </c>
      <c r="E200" s="54" t="s">
        <v>523</v>
      </c>
      <c r="F200" s="54" t="s">
        <v>15</v>
      </c>
      <c r="G200" s="56">
        <v>15</v>
      </c>
      <c r="H200" s="56">
        <v>30</v>
      </c>
      <c r="I200" s="56">
        <v>72</v>
      </c>
      <c r="J200" s="57">
        <v>3594.6239999999998</v>
      </c>
      <c r="K200" s="57">
        <v>239.64160000000001</v>
      </c>
      <c r="L200" s="58">
        <v>2</v>
      </c>
      <c r="M200" s="58">
        <v>2.4</v>
      </c>
      <c r="N200" s="57">
        <v>1137.4739999999999</v>
      </c>
      <c r="O200" s="59">
        <v>0.31643754673646002</v>
      </c>
      <c r="P200" s="57">
        <v>625.024</v>
      </c>
      <c r="Q200" s="59">
        <v>0.17387743474699999</v>
      </c>
      <c r="R200" s="76">
        <v>302</v>
      </c>
      <c r="S200" s="76">
        <v>289</v>
      </c>
      <c r="T200" s="76">
        <v>272</v>
      </c>
    </row>
    <row r="201" spans="1:20" x14ac:dyDescent="0.25">
      <c r="A201" s="53">
        <v>2022</v>
      </c>
      <c r="B201" s="54">
        <v>572805</v>
      </c>
      <c r="C201" s="54" t="s">
        <v>155</v>
      </c>
      <c r="D201" s="54" t="s">
        <v>431</v>
      </c>
      <c r="E201" s="54" t="s">
        <v>515</v>
      </c>
      <c r="F201" s="54" t="s">
        <v>15</v>
      </c>
      <c r="G201" s="56">
        <v>19</v>
      </c>
      <c r="H201" s="56">
        <v>19</v>
      </c>
      <c r="I201" s="56">
        <v>46</v>
      </c>
      <c r="J201" s="57">
        <v>2338.8319999999999</v>
      </c>
      <c r="K201" s="57">
        <v>123.096421052632</v>
      </c>
      <c r="L201" s="58">
        <v>1</v>
      </c>
      <c r="M201" s="58">
        <v>2.42105263157895</v>
      </c>
      <c r="N201" s="57">
        <v>826.83199999999999</v>
      </c>
      <c r="O201" s="59">
        <v>0.35352346812426</v>
      </c>
      <c r="P201" s="57">
        <v>216.93199999999999</v>
      </c>
      <c r="Q201" s="59">
        <v>9.2752279770415294E-2</v>
      </c>
      <c r="R201" s="76">
        <v>334</v>
      </c>
      <c r="S201" s="76">
        <v>320</v>
      </c>
      <c r="T201" s="76">
        <v>324</v>
      </c>
    </row>
    <row r="202" spans="1:20" x14ac:dyDescent="0.25">
      <c r="A202" s="53">
        <v>2022</v>
      </c>
      <c r="B202" s="54">
        <v>576838</v>
      </c>
      <c r="C202" s="54" t="s">
        <v>156</v>
      </c>
      <c r="D202" s="54" t="s">
        <v>435</v>
      </c>
      <c r="E202" s="54" t="s">
        <v>521</v>
      </c>
      <c r="F202" s="54" t="s">
        <v>15</v>
      </c>
      <c r="G202" s="56">
        <v>89</v>
      </c>
      <c r="H202" s="56">
        <v>310</v>
      </c>
      <c r="I202" s="56">
        <v>1354</v>
      </c>
      <c r="J202" s="57">
        <v>53401.26</v>
      </c>
      <c r="K202" s="57">
        <v>600.01415730337101</v>
      </c>
      <c r="L202" s="58">
        <v>3.48314606741573</v>
      </c>
      <c r="M202" s="58">
        <v>4.3677419354838696</v>
      </c>
      <c r="N202" s="57">
        <v>8900.2099999999991</v>
      </c>
      <c r="O202" s="59">
        <v>0.16666666666666699</v>
      </c>
      <c r="P202" s="57">
        <v>5400.81</v>
      </c>
      <c r="Q202" s="59">
        <v>0.101136377680976</v>
      </c>
      <c r="R202" s="76">
        <v>93</v>
      </c>
      <c r="S202" s="76">
        <v>97</v>
      </c>
      <c r="T202" s="76">
        <v>94</v>
      </c>
    </row>
    <row r="203" spans="1:20" x14ac:dyDescent="0.25">
      <c r="A203" s="53">
        <v>2022</v>
      </c>
      <c r="B203" s="54">
        <v>577416</v>
      </c>
      <c r="C203" s="54" t="s">
        <v>157</v>
      </c>
      <c r="D203" s="54" t="s">
        <v>433</v>
      </c>
      <c r="E203" s="54" t="s">
        <v>502</v>
      </c>
      <c r="F203" s="54" t="s">
        <v>15</v>
      </c>
      <c r="G203" s="56">
        <v>73</v>
      </c>
      <c r="H203" s="56">
        <v>154</v>
      </c>
      <c r="I203" s="56">
        <v>565</v>
      </c>
      <c r="J203" s="57">
        <v>22427.34</v>
      </c>
      <c r="K203" s="57">
        <v>307.22383561643801</v>
      </c>
      <c r="L203" s="58">
        <v>2.10958904109589</v>
      </c>
      <c r="M203" s="58">
        <v>3.6688311688311699</v>
      </c>
      <c r="N203" s="57">
        <v>3737.89</v>
      </c>
      <c r="O203" s="59">
        <v>0.16666666666666699</v>
      </c>
      <c r="P203" s="57">
        <v>1307.1400000000001</v>
      </c>
      <c r="Q203" s="59">
        <v>5.8283327403071399E-2</v>
      </c>
      <c r="R203" s="76">
        <v>136</v>
      </c>
      <c r="S203" s="76">
        <v>169</v>
      </c>
      <c r="T203" s="76">
        <v>215</v>
      </c>
    </row>
    <row r="204" spans="1:20" x14ac:dyDescent="0.25">
      <c r="A204" s="53">
        <v>2022</v>
      </c>
      <c r="B204" s="54">
        <v>583353</v>
      </c>
      <c r="C204" s="54" t="s">
        <v>158</v>
      </c>
      <c r="D204" s="54" t="s">
        <v>431</v>
      </c>
      <c r="E204" s="54" t="s">
        <v>501</v>
      </c>
      <c r="F204" s="54" t="s">
        <v>4</v>
      </c>
      <c r="G204" s="56">
        <v>194</v>
      </c>
      <c r="H204" s="56">
        <v>559</v>
      </c>
      <c r="I204" s="56">
        <v>2275</v>
      </c>
      <c r="J204" s="57">
        <v>83869.98</v>
      </c>
      <c r="K204" s="57">
        <v>432.31948453608197</v>
      </c>
      <c r="L204" s="58">
        <v>2.8814432989690699</v>
      </c>
      <c r="M204" s="58">
        <v>4.0697674418604697</v>
      </c>
      <c r="N204" s="57">
        <v>13978.33</v>
      </c>
      <c r="O204" s="59">
        <v>0.16666666666666699</v>
      </c>
      <c r="P204" s="57">
        <v>7267.68</v>
      </c>
      <c r="Q204" s="59">
        <v>8.6654128211309994E-2</v>
      </c>
      <c r="R204" s="76">
        <v>53</v>
      </c>
      <c r="S204" s="76">
        <v>62</v>
      </c>
      <c r="T204" s="76">
        <v>70</v>
      </c>
    </row>
    <row r="205" spans="1:20" x14ac:dyDescent="0.25">
      <c r="A205" s="53">
        <v>2022</v>
      </c>
      <c r="B205" s="54">
        <v>583942</v>
      </c>
      <c r="C205" s="54" t="s">
        <v>159</v>
      </c>
      <c r="D205" s="54" t="s">
        <v>434</v>
      </c>
      <c r="E205" s="54" t="s">
        <v>508</v>
      </c>
      <c r="F205" s="54" t="s">
        <v>15</v>
      </c>
      <c r="G205" s="56">
        <v>99</v>
      </c>
      <c r="H205" s="56">
        <v>135</v>
      </c>
      <c r="I205" s="56">
        <v>631</v>
      </c>
      <c r="J205" s="57">
        <v>25025.830600000001</v>
      </c>
      <c r="K205" s="57">
        <v>252.786167676768</v>
      </c>
      <c r="L205" s="58">
        <v>1.36363636363636</v>
      </c>
      <c r="M205" s="58">
        <v>4.6740740740740696</v>
      </c>
      <c r="N205" s="57">
        <v>8042.8306000000002</v>
      </c>
      <c r="O205" s="59">
        <v>0.32138116526689797</v>
      </c>
      <c r="P205" s="57">
        <v>4726.3305999999902</v>
      </c>
      <c r="Q205" s="59">
        <v>0.18885809128748701</v>
      </c>
      <c r="R205" s="76">
        <v>131</v>
      </c>
      <c r="S205" s="76">
        <v>108</v>
      </c>
      <c r="T205" s="76">
        <v>101</v>
      </c>
    </row>
    <row r="206" spans="1:20" x14ac:dyDescent="0.25">
      <c r="A206" s="53">
        <v>2022</v>
      </c>
      <c r="B206" s="54">
        <v>584221</v>
      </c>
      <c r="C206" s="54" t="s">
        <v>160</v>
      </c>
      <c r="D206" s="54" t="s">
        <v>435</v>
      </c>
      <c r="E206" s="54" t="s">
        <v>525</v>
      </c>
      <c r="F206" s="54" t="s">
        <v>15</v>
      </c>
      <c r="G206" s="56">
        <v>13</v>
      </c>
      <c r="H206" s="56">
        <v>13</v>
      </c>
      <c r="I206" s="56">
        <v>38</v>
      </c>
      <c r="J206" s="57">
        <v>2138.096</v>
      </c>
      <c r="K206" s="57">
        <v>164.46892307692301</v>
      </c>
      <c r="L206" s="58">
        <v>1</v>
      </c>
      <c r="M206" s="58">
        <v>2.9230769230769198</v>
      </c>
      <c r="N206" s="57">
        <v>726.89599999999996</v>
      </c>
      <c r="O206" s="59">
        <v>0.33997350914084301</v>
      </c>
      <c r="P206" s="57">
        <v>255.64599999999999</v>
      </c>
      <c r="Q206" s="59">
        <v>0.11956712888476501</v>
      </c>
      <c r="R206" s="76">
        <v>339</v>
      </c>
      <c r="S206" s="76">
        <v>325</v>
      </c>
      <c r="T206" s="76">
        <v>320</v>
      </c>
    </row>
    <row r="207" spans="1:20" x14ac:dyDescent="0.25">
      <c r="A207" s="53">
        <v>2022</v>
      </c>
      <c r="B207" s="54">
        <v>586197</v>
      </c>
      <c r="C207" s="54" t="s">
        <v>161</v>
      </c>
      <c r="D207" s="54" t="s">
        <v>430</v>
      </c>
      <c r="E207" s="54" t="s">
        <v>518</v>
      </c>
      <c r="F207" s="54" t="s">
        <v>15</v>
      </c>
      <c r="G207" s="56">
        <v>34</v>
      </c>
      <c r="H207" s="56">
        <v>52</v>
      </c>
      <c r="I207" s="56">
        <v>88</v>
      </c>
      <c r="J207" s="57">
        <v>3796.096</v>
      </c>
      <c r="K207" s="57">
        <v>111.64988235294101</v>
      </c>
      <c r="L207" s="58">
        <v>1.52941176470588</v>
      </c>
      <c r="M207" s="58">
        <v>1.6923076923076901</v>
      </c>
      <c r="N207" s="57">
        <v>1350.396</v>
      </c>
      <c r="O207" s="59">
        <v>0.35573283710422499</v>
      </c>
      <c r="P207" s="57">
        <v>165.99600000000001</v>
      </c>
      <c r="Q207" s="59">
        <v>4.3728082746063303E-2</v>
      </c>
      <c r="R207" s="76">
        <v>298</v>
      </c>
      <c r="S207" s="76">
        <v>281</v>
      </c>
      <c r="T207" s="76">
        <v>331</v>
      </c>
    </row>
    <row r="208" spans="1:20" x14ac:dyDescent="0.25">
      <c r="A208" s="53">
        <v>2022</v>
      </c>
      <c r="B208" s="54">
        <v>587438</v>
      </c>
      <c r="C208" s="54" t="s">
        <v>339</v>
      </c>
      <c r="D208" s="54" t="s">
        <v>432</v>
      </c>
      <c r="E208" s="54" t="s">
        <v>497</v>
      </c>
      <c r="F208" s="54" t="s">
        <v>15</v>
      </c>
      <c r="G208" s="56">
        <v>250</v>
      </c>
      <c r="H208" s="56">
        <v>840</v>
      </c>
      <c r="I208" s="56">
        <v>4001</v>
      </c>
      <c r="J208" s="57">
        <v>176485.772</v>
      </c>
      <c r="K208" s="57">
        <v>705.94308799999999</v>
      </c>
      <c r="L208" s="58">
        <v>3.36</v>
      </c>
      <c r="M208" s="58">
        <v>4.7630952380952403</v>
      </c>
      <c r="N208" s="57">
        <v>46716.822</v>
      </c>
      <c r="O208" s="59">
        <v>0.26470588235294101</v>
      </c>
      <c r="P208" s="57">
        <v>38885.822</v>
      </c>
      <c r="Q208" s="59">
        <v>0.22033403349931199</v>
      </c>
      <c r="R208" s="76">
        <v>19</v>
      </c>
      <c r="S208" s="76">
        <v>7</v>
      </c>
      <c r="T208" s="76">
        <v>7</v>
      </c>
    </row>
    <row r="209" spans="1:20" x14ac:dyDescent="0.25">
      <c r="A209" s="53">
        <v>2022</v>
      </c>
      <c r="B209" s="54">
        <v>589473</v>
      </c>
      <c r="C209" s="54" t="s">
        <v>162</v>
      </c>
      <c r="D209" s="54" t="s">
        <v>430</v>
      </c>
      <c r="E209" s="54" t="s">
        <v>518</v>
      </c>
      <c r="F209" s="54" t="s">
        <v>15</v>
      </c>
      <c r="G209" s="56">
        <v>28</v>
      </c>
      <c r="H209" s="56">
        <v>78</v>
      </c>
      <c r="I209" s="56">
        <v>242</v>
      </c>
      <c r="J209" s="57">
        <v>12948.464</v>
      </c>
      <c r="K209" s="57">
        <v>462.44514285714303</v>
      </c>
      <c r="L209" s="58">
        <v>2.78571428571429</v>
      </c>
      <c r="M209" s="58">
        <v>3.1025641025641</v>
      </c>
      <c r="N209" s="57">
        <v>4729.1639999999998</v>
      </c>
      <c r="O209" s="59">
        <v>0.36522972917868901</v>
      </c>
      <c r="P209" s="57">
        <v>3711.5639999999999</v>
      </c>
      <c r="Q209" s="59">
        <v>0.286641257217844</v>
      </c>
      <c r="R209" s="76">
        <v>163</v>
      </c>
      <c r="S209" s="76">
        <v>146</v>
      </c>
      <c r="T209" s="76">
        <v>118</v>
      </c>
    </row>
    <row r="210" spans="1:20" x14ac:dyDescent="0.25">
      <c r="A210" s="53">
        <v>2022</v>
      </c>
      <c r="B210" s="54">
        <v>595666</v>
      </c>
      <c r="C210" s="54" t="s">
        <v>164</v>
      </c>
      <c r="D210" s="54" t="s">
        <v>430</v>
      </c>
      <c r="E210" s="54" t="s">
        <v>520</v>
      </c>
      <c r="F210" s="54" t="s">
        <v>15</v>
      </c>
      <c r="G210" s="56">
        <v>5</v>
      </c>
      <c r="H210" s="56">
        <v>14</v>
      </c>
      <c r="I210" s="56">
        <v>60</v>
      </c>
      <c r="J210" s="57">
        <v>2191.2800000000002</v>
      </c>
      <c r="K210" s="57">
        <v>438.25599999999997</v>
      </c>
      <c r="L210" s="58">
        <v>2.8</v>
      </c>
      <c r="M210" s="58">
        <v>4.28571428571429</v>
      </c>
      <c r="N210" s="57">
        <v>455.63</v>
      </c>
      <c r="O210" s="59">
        <v>0.20792869920776899</v>
      </c>
      <c r="P210" s="57">
        <v>273.83</v>
      </c>
      <c r="Q210" s="59">
        <v>0.124963491657844</v>
      </c>
      <c r="R210" s="76">
        <v>337</v>
      </c>
      <c r="S210" s="76">
        <v>350</v>
      </c>
      <c r="T210" s="76">
        <v>317</v>
      </c>
    </row>
    <row r="211" spans="1:20" x14ac:dyDescent="0.25">
      <c r="A211" s="53">
        <v>2022</v>
      </c>
      <c r="B211" s="54">
        <v>596579</v>
      </c>
      <c r="C211" s="54" t="s">
        <v>165</v>
      </c>
      <c r="D211" s="54" t="s">
        <v>432</v>
      </c>
      <c r="E211" s="54" t="s">
        <v>500</v>
      </c>
      <c r="F211" s="54" t="s">
        <v>15</v>
      </c>
      <c r="G211" s="56">
        <v>11</v>
      </c>
      <c r="H211" s="56">
        <v>44</v>
      </c>
      <c r="I211" s="56">
        <v>186</v>
      </c>
      <c r="J211" s="57">
        <v>6818.625</v>
      </c>
      <c r="K211" s="57">
        <v>619.875</v>
      </c>
      <c r="L211" s="58">
        <v>4</v>
      </c>
      <c r="M211" s="58">
        <v>4.2272727272727302</v>
      </c>
      <c r="N211" s="57">
        <v>837.37500000000102</v>
      </c>
      <c r="O211" s="59">
        <v>0.12280701754386</v>
      </c>
      <c r="P211" s="57">
        <v>485.37500000000102</v>
      </c>
      <c r="Q211" s="59">
        <v>7.1183706392417903E-2</v>
      </c>
      <c r="R211" s="76">
        <v>238</v>
      </c>
      <c r="S211" s="76">
        <v>318</v>
      </c>
      <c r="T211" s="76">
        <v>286</v>
      </c>
    </row>
    <row r="212" spans="1:20" x14ac:dyDescent="0.25">
      <c r="A212" s="53">
        <v>2022</v>
      </c>
      <c r="B212" s="54">
        <v>599426</v>
      </c>
      <c r="C212" s="54" t="s">
        <v>360</v>
      </c>
      <c r="D212" s="54" t="s">
        <v>433</v>
      </c>
      <c r="E212" s="54" t="s">
        <v>504</v>
      </c>
      <c r="F212" s="54" t="s">
        <v>15</v>
      </c>
      <c r="G212" s="56">
        <v>14</v>
      </c>
      <c r="H212" s="56">
        <v>23</v>
      </c>
      <c r="I212" s="56">
        <v>58</v>
      </c>
      <c r="J212" s="57">
        <v>3548.3359999999998</v>
      </c>
      <c r="K212" s="57">
        <v>253.45257142857099</v>
      </c>
      <c r="L212" s="58">
        <v>1.6428571428571399</v>
      </c>
      <c r="M212" s="58">
        <v>2.52173913043478</v>
      </c>
      <c r="N212" s="57">
        <v>1368.2860000000001</v>
      </c>
      <c r="O212" s="59">
        <v>0.38561342556060102</v>
      </c>
      <c r="P212" s="57">
        <v>908.98599999999999</v>
      </c>
      <c r="Q212" s="59">
        <v>0.25617247070176002</v>
      </c>
      <c r="R212" s="76">
        <v>303</v>
      </c>
      <c r="S212" s="76">
        <v>277</v>
      </c>
      <c r="T212" s="76">
        <v>248</v>
      </c>
    </row>
    <row r="213" spans="1:20" x14ac:dyDescent="0.25">
      <c r="A213" s="53">
        <v>2022</v>
      </c>
      <c r="B213" s="54">
        <v>601052</v>
      </c>
      <c r="C213" s="54" t="s">
        <v>326</v>
      </c>
      <c r="D213" s="54" t="s">
        <v>432</v>
      </c>
      <c r="E213" s="54" t="s">
        <v>498</v>
      </c>
      <c r="F213" s="54" t="s">
        <v>15</v>
      </c>
      <c r="G213" s="56">
        <v>16</v>
      </c>
      <c r="H213" s="56">
        <v>38</v>
      </c>
      <c r="I213" s="56">
        <v>101</v>
      </c>
      <c r="J213" s="57">
        <v>5265.5919999999996</v>
      </c>
      <c r="K213" s="57">
        <v>329.09949999999998</v>
      </c>
      <c r="L213" s="58">
        <v>2.375</v>
      </c>
      <c r="M213" s="58">
        <v>2.6578947368421102</v>
      </c>
      <c r="N213" s="57">
        <v>2021.492</v>
      </c>
      <c r="O213" s="59">
        <v>0.38390593118494598</v>
      </c>
      <c r="P213" s="57">
        <v>1535.492</v>
      </c>
      <c r="Q213" s="59">
        <v>0.291608616846881</v>
      </c>
      <c r="R213" s="76">
        <v>267</v>
      </c>
      <c r="S213" s="76">
        <v>237</v>
      </c>
      <c r="T213" s="76">
        <v>194</v>
      </c>
    </row>
    <row r="214" spans="1:20" x14ac:dyDescent="0.25">
      <c r="A214" s="53">
        <v>2022</v>
      </c>
      <c r="B214" s="54">
        <v>604851</v>
      </c>
      <c r="C214" s="54" t="s">
        <v>166</v>
      </c>
      <c r="D214" s="54" t="s">
        <v>431</v>
      </c>
      <c r="E214" s="54" t="s">
        <v>495</v>
      </c>
      <c r="F214" s="54" t="s">
        <v>15</v>
      </c>
      <c r="G214" s="56">
        <v>28</v>
      </c>
      <c r="H214" s="56">
        <v>91</v>
      </c>
      <c r="I214" s="56">
        <v>287</v>
      </c>
      <c r="J214" s="57">
        <v>11193.5684</v>
      </c>
      <c r="K214" s="57">
        <v>399.77030000000002</v>
      </c>
      <c r="L214" s="58">
        <v>3.25</v>
      </c>
      <c r="M214" s="58">
        <v>3.1538461538461502</v>
      </c>
      <c r="N214" s="57">
        <v>2975.6684</v>
      </c>
      <c r="O214" s="59">
        <v>0.26583733566143197</v>
      </c>
      <c r="P214" s="57">
        <v>2008.6684</v>
      </c>
      <c r="Q214" s="59">
        <v>0.17944844112445901</v>
      </c>
      <c r="R214" s="76">
        <v>178</v>
      </c>
      <c r="S214" s="76">
        <v>198</v>
      </c>
      <c r="T214" s="76">
        <v>172</v>
      </c>
    </row>
    <row r="215" spans="1:20" x14ac:dyDescent="0.25">
      <c r="A215" s="53">
        <v>2022</v>
      </c>
      <c r="B215" s="54">
        <v>609362</v>
      </c>
      <c r="C215" s="54" t="s">
        <v>328</v>
      </c>
      <c r="D215" s="54" t="s">
        <v>431</v>
      </c>
      <c r="E215" s="54" t="s">
        <v>515</v>
      </c>
      <c r="F215" s="54" t="s">
        <v>15</v>
      </c>
      <c r="G215" s="56">
        <v>6</v>
      </c>
      <c r="H215" s="56">
        <v>10</v>
      </c>
      <c r="I215" s="56">
        <v>28</v>
      </c>
      <c r="J215" s="57">
        <v>1801.376</v>
      </c>
      <c r="K215" s="57">
        <v>300.22933333333299</v>
      </c>
      <c r="L215" s="58">
        <v>1.6666666666666701</v>
      </c>
      <c r="M215" s="58">
        <v>2.8</v>
      </c>
      <c r="N215" s="57">
        <v>672.77599999999995</v>
      </c>
      <c r="O215" s="59">
        <v>0.373478940543229</v>
      </c>
      <c r="P215" s="57">
        <v>475.77600000000001</v>
      </c>
      <c r="Q215" s="59">
        <v>0.264118096388539</v>
      </c>
      <c r="R215" s="76">
        <v>347</v>
      </c>
      <c r="S215" s="76">
        <v>330</v>
      </c>
      <c r="T215" s="76">
        <v>288</v>
      </c>
    </row>
    <row r="216" spans="1:20" x14ac:dyDescent="0.25">
      <c r="A216" s="53">
        <v>2022</v>
      </c>
      <c r="B216" s="54">
        <v>609954</v>
      </c>
      <c r="C216" s="54" t="s">
        <v>168</v>
      </c>
      <c r="D216" s="54" t="s">
        <v>434</v>
      </c>
      <c r="E216" s="54" t="s">
        <v>522</v>
      </c>
      <c r="F216" s="54" t="s">
        <v>4</v>
      </c>
      <c r="G216" s="56">
        <v>62</v>
      </c>
      <c r="H216" s="56">
        <v>223</v>
      </c>
      <c r="I216" s="56">
        <v>811</v>
      </c>
      <c r="J216" s="57">
        <v>33980.722999999998</v>
      </c>
      <c r="K216" s="57">
        <v>548.07617741935496</v>
      </c>
      <c r="L216" s="58">
        <v>3.5967741935483901</v>
      </c>
      <c r="M216" s="58">
        <v>3.6367713004484301</v>
      </c>
      <c r="N216" s="57">
        <v>10205.973</v>
      </c>
      <c r="O216" s="59">
        <v>0.30034596379835699</v>
      </c>
      <c r="P216" s="57">
        <v>8079.6229999999996</v>
      </c>
      <c r="Q216" s="59">
        <v>0.237770779627026</v>
      </c>
      <c r="R216" s="76">
        <v>114</v>
      </c>
      <c r="S216" s="76">
        <v>85</v>
      </c>
      <c r="T216" s="76">
        <v>65</v>
      </c>
    </row>
    <row r="217" spans="1:20" x14ac:dyDescent="0.25">
      <c r="A217" s="53">
        <v>2022</v>
      </c>
      <c r="B217" s="54">
        <v>613934</v>
      </c>
      <c r="C217" s="54" t="s">
        <v>169</v>
      </c>
      <c r="D217" s="54" t="s">
        <v>434</v>
      </c>
      <c r="E217" s="54" t="s">
        <v>499</v>
      </c>
      <c r="F217" s="54" t="s">
        <v>15</v>
      </c>
      <c r="G217" s="56">
        <v>31</v>
      </c>
      <c r="H217" s="56">
        <v>120</v>
      </c>
      <c r="I217" s="56">
        <v>323</v>
      </c>
      <c r="J217" s="57">
        <v>9910.6200000000008</v>
      </c>
      <c r="K217" s="57">
        <v>319.69741935483898</v>
      </c>
      <c r="L217" s="58">
        <v>3.87096774193548</v>
      </c>
      <c r="M217" s="58">
        <v>2.69166666666667</v>
      </c>
      <c r="N217" s="57">
        <v>1651.77</v>
      </c>
      <c r="O217" s="59">
        <v>0.16666666666666699</v>
      </c>
      <c r="P217" s="57">
        <v>531.06999999999903</v>
      </c>
      <c r="Q217" s="59">
        <v>5.35859512321126E-2</v>
      </c>
      <c r="R217" s="76">
        <v>192</v>
      </c>
      <c r="S217" s="76">
        <v>257</v>
      </c>
      <c r="T217" s="76">
        <v>280</v>
      </c>
    </row>
    <row r="218" spans="1:20" x14ac:dyDescent="0.25">
      <c r="A218" s="53">
        <v>2022</v>
      </c>
      <c r="B218" s="54">
        <v>615144</v>
      </c>
      <c r="C218" s="54" t="s">
        <v>170</v>
      </c>
      <c r="D218" s="54" t="s">
        <v>434</v>
      </c>
      <c r="E218" s="54" t="s">
        <v>523</v>
      </c>
      <c r="F218" s="54" t="s">
        <v>15</v>
      </c>
      <c r="G218" s="56">
        <v>28</v>
      </c>
      <c r="H218" s="56">
        <v>50</v>
      </c>
      <c r="I218" s="56">
        <v>86</v>
      </c>
      <c r="J218" s="57">
        <v>3828.9119999999998</v>
      </c>
      <c r="K218" s="57">
        <v>136.74685714285701</v>
      </c>
      <c r="L218" s="58">
        <v>1.78571428571429</v>
      </c>
      <c r="M218" s="58">
        <v>1.72</v>
      </c>
      <c r="N218" s="57">
        <v>1303.0619999999999</v>
      </c>
      <c r="O218" s="59">
        <v>0.34032174152866401</v>
      </c>
      <c r="P218" s="57">
        <v>352.61200000000002</v>
      </c>
      <c r="Q218" s="59">
        <v>9.2091957193061597E-2</v>
      </c>
      <c r="R218" s="76">
        <v>296</v>
      </c>
      <c r="S218" s="76">
        <v>285</v>
      </c>
      <c r="T218" s="76">
        <v>310</v>
      </c>
    </row>
    <row r="219" spans="1:20" x14ac:dyDescent="0.25">
      <c r="A219" s="53">
        <v>2022</v>
      </c>
      <c r="B219" s="54">
        <v>618134</v>
      </c>
      <c r="C219" s="54" t="s">
        <v>171</v>
      </c>
      <c r="D219" s="54" t="s">
        <v>435</v>
      </c>
      <c r="E219" s="54" t="s">
        <v>521</v>
      </c>
      <c r="F219" s="54" t="s">
        <v>15</v>
      </c>
      <c r="G219" s="56">
        <v>17</v>
      </c>
      <c r="H219" s="56">
        <v>54</v>
      </c>
      <c r="I219" s="56">
        <v>146</v>
      </c>
      <c r="J219" s="57">
        <v>5188.0780000000004</v>
      </c>
      <c r="K219" s="57">
        <v>305.18105882352899</v>
      </c>
      <c r="L219" s="58">
        <v>3.1764705882352899</v>
      </c>
      <c r="M219" s="58">
        <v>2.7037037037037002</v>
      </c>
      <c r="N219" s="57">
        <v>1519.328</v>
      </c>
      <c r="O219" s="59">
        <v>0.29284987619692698</v>
      </c>
      <c r="P219" s="57">
        <v>858.06799999999896</v>
      </c>
      <c r="Q219" s="59">
        <v>0.16539227050942601</v>
      </c>
      <c r="R219" s="76">
        <v>268</v>
      </c>
      <c r="S219" s="76">
        <v>269</v>
      </c>
      <c r="T219" s="76">
        <v>251</v>
      </c>
    </row>
    <row r="220" spans="1:20" x14ac:dyDescent="0.25">
      <c r="A220" s="53">
        <v>2022</v>
      </c>
      <c r="B220" s="54">
        <v>619986</v>
      </c>
      <c r="C220" s="54" t="s">
        <v>172</v>
      </c>
      <c r="D220" s="54" t="s">
        <v>435</v>
      </c>
      <c r="E220" s="54" t="s">
        <v>525</v>
      </c>
      <c r="F220" s="54" t="s">
        <v>15</v>
      </c>
      <c r="G220" s="56">
        <v>28</v>
      </c>
      <c r="H220" s="56">
        <v>53</v>
      </c>
      <c r="I220" s="56">
        <v>139</v>
      </c>
      <c r="J220" s="57">
        <v>7068.4880000000003</v>
      </c>
      <c r="K220" s="57">
        <v>252.446</v>
      </c>
      <c r="L220" s="58">
        <v>1.8928571428571399</v>
      </c>
      <c r="M220" s="58">
        <v>2.6226415094339601</v>
      </c>
      <c r="N220" s="57">
        <v>2317.4380000000001</v>
      </c>
      <c r="O220" s="59">
        <v>0.32785483967717</v>
      </c>
      <c r="P220" s="57">
        <v>1271.808</v>
      </c>
      <c r="Q220" s="59">
        <v>0.17992645669059601</v>
      </c>
      <c r="R220" s="76">
        <v>234</v>
      </c>
      <c r="S220" s="76">
        <v>224</v>
      </c>
      <c r="T220" s="76">
        <v>216</v>
      </c>
    </row>
    <row r="221" spans="1:20" x14ac:dyDescent="0.25">
      <c r="A221" s="53">
        <v>2022</v>
      </c>
      <c r="B221" s="54">
        <v>621024</v>
      </c>
      <c r="C221" s="54" t="s">
        <v>163</v>
      </c>
      <c r="D221" s="54" t="s">
        <v>430</v>
      </c>
      <c r="E221" s="54" t="s">
        <v>514</v>
      </c>
      <c r="F221" s="54" t="s">
        <v>15</v>
      </c>
      <c r="G221" s="56">
        <v>246</v>
      </c>
      <c r="H221" s="56">
        <v>661</v>
      </c>
      <c r="I221" s="56">
        <v>3409</v>
      </c>
      <c r="J221" s="57">
        <v>119894.0678</v>
      </c>
      <c r="K221" s="57">
        <v>487.37425934959401</v>
      </c>
      <c r="L221" s="58">
        <v>2.6869918699187001</v>
      </c>
      <c r="M221" s="58">
        <v>5.1573373676248098</v>
      </c>
      <c r="N221" s="57">
        <v>12601.417799999999</v>
      </c>
      <c r="O221" s="59">
        <v>0.105104598010812</v>
      </c>
      <c r="P221" s="57">
        <v>3698.0178000000101</v>
      </c>
      <c r="Q221" s="59">
        <v>3.0844043144560001E-2</v>
      </c>
      <c r="R221" s="76">
        <v>42</v>
      </c>
      <c r="S221" s="76">
        <v>71</v>
      </c>
      <c r="T221" s="76">
        <v>120</v>
      </c>
    </row>
    <row r="222" spans="1:20" x14ac:dyDescent="0.25">
      <c r="A222" s="53">
        <v>2022</v>
      </c>
      <c r="B222" s="54">
        <v>623122</v>
      </c>
      <c r="C222" s="54" t="s">
        <v>174</v>
      </c>
      <c r="D222" s="54" t="s">
        <v>430</v>
      </c>
      <c r="E222" s="54" t="s">
        <v>518</v>
      </c>
      <c r="F222" s="54" t="s">
        <v>15</v>
      </c>
      <c r="G222" s="56">
        <v>4</v>
      </c>
      <c r="H222" s="56">
        <v>6</v>
      </c>
      <c r="I222" s="56">
        <v>8</v>
      </c>
      <c r="J222" s="57">
        <v>179.136</v>
      </c>
      <c r="K222" s="57">
        <v>44.783999999999999</v>
      </c>
      <c r="L222" s="58">
        <v>1.5</v>
      </c>
      <c r="M222" s="58">
        <v>1.3333333333333299</v>
      </c>
      <c r="N222" s="57">
        <v>63.436</v>
      </c>
      <c r="O222" s="59">
        <v>0.35412200785995002</v>
      </c>
      <c r="P222" s="57">
        <v>-75.763999999999996</v>
      </c>
      <c r="Q222" s="59">
        <v>-0.42294122901036102</v>
      </c>
      <c r="R222" s="76">
        <v>380</v>
      </c>
      <c r="S222" s="76">
        <v>376</v>
      </c>
      <c r="T222" s="76">
        <v>361</v>
      </c>
    </row>
    <row r="223" spans="1:20" x14ac:dyDescent="0.25">
      <c r="A223" s="53">
        <v>2022</v>
      </c>
      <c r="B223" s="54">
        <v>623397</v>
      </c>
      <c r="C223" s="54" t="s">
        <v>167</v>
      </c>
      <c r="D223" s="54" t="s">
        <v>433</v>
      </c>
      <c r="E223" s="54" t="s">
        <v>502</v>
      </c>
      <c r="F223" s="54" t="s">
        <v>4</v>
      </c>
      <c r="G223" s="56">
        <v>279</v>
      </c>
      <c r="H223" s="56">
        <v>1158</v>
      </c>
      <c r="I223" s="56">
        <v>4753</v>
      </c>
      <c r="J223" s="57">
        <v>181948.95550000001</v>
      </c>
      <c r="K223" s="57">
        <v>652.14679390680999</v>
      </c>
      <c r="L223" s="58">
        <v>4.1505376344086002</v>
      </c>
      <c r="M223" s="58">
        <v>4.1044905008635597</v>
      </c>
      <c r="N223" s="57">
        <v>41599.205499999996</v>
      </c>
      <c r="O223" s="59">
        <v>0.22863118606910601</v>
      </c>
      <c r="P223" s="57">
        <v>31306.905499999899</v>
      </c>
      <c r="Q223" s="59">
        <v>0.17206422215487799</v>
      </c>
      <c r="R223" s="76">
        <v>17</v>
      </c>
      <c r="S223" s="76">
        <v>9</v>
      </c>
      <c r="T223" s="76">
        <v>8</v>
      </c>
    </row>
    <row r="224" spans="1:20" x14ac:dyDescent="0.25">
      <c r="A224" s="53">
        <v>2022</v>
      </c>
      <c r="B224" s="54">
        <v>626603</v>
      </c>
      <c r="C224" s="54" t="s">
        <v>409</v>
      </c>
      <c r="D224" s="54" t="s">
        <v>431</v>
      </c>
      <c r="E224" s="54" t="s">
        <v>515</v>
      </c>
      <c r="F224" s="54" t="s">
        <v>15</v>
      </c>
      <c r="G224" s="56">
        <v>28</v>
      </c>
      <c r="H224" s="56">
        <v>37</v>
      </c>
      <c r="I224" s="56">
        <v>91</v>
      </c>
      <c r="J224" s="57">
        <v>4620.8720000000003</v>
      </c>
      <c r="K224" s="57">
        <v>165.03114285714301</v>
      </c>
      <c r="L224" s="58">
        <v>1.3214285714285701</v>
      </c>
      <c r="M224" s="58">
        <v>2.4594594594594601</v>
      </c>
      <c r="N224" s="57">
        <v>1842.172</v>
      </c>
      <c r="O224" s="59">
        <v>0.39866328260120598</v>
      </c>
      <c r="P224" s="57">
        <v>933.47199999999998</v>
      </c>
      <c r="Q224" s="59">
        <v>0.20201208776179</v>
      </c>
      <c r="R224" s="76">
        <v>278</v>
      </c>
      <c r="S224" s="76">
        <v>248</v>
      </c>
      <c r="T224" s="76">
        <v>245</v>
      </c>
    </row>
    <row r="225" spans="1:20" x14ac:dyDescent="0.25">
      <c r="A225" s="53">
        <v>2022</v>
      </c>
      <c r="B225" s="54">
        <v>629125</v>
      </c>
      <c r="C225" s="54" t="s">
        <v>327</v>
      </c>
      <c r="D225" s="54" t="s">
        <v>433</v>
      </c>
      <c r="E225" s="54" t="s">
        <v>502</v>
      </c>
      <c r="F225" s="54" t="s">
        <v>15</v>
      </c>
      <c r="G225" s="56">
        <v>11</v>
      </c>
      <c r="H225" s="56">
        <v>26</v>
      </c>
      <c r="I225" s="56">
        <v>75</v>
      </c>
      <c r="J225" s="57">
        <v>3423.66</v>
      </c>
      <c r="K225" s="57">
        <v>311.24181818181802</v>
      </c>
      <c r="L225" s="58">
        <v>2.3636363636363602</v>
      </c>
      <c r="M225" s="58">
        <v>2.8846153846153801</v>
      </c>
      <c r="N225" s="57">
        <v>570.61</v>
      </c>
      <c r="O225" s="59">
        <v>0.16666666666666699</v>
      </c>
      <c r="P225" s="57">
        <v>201.01</v>
      </c>
      <c r="Q225" s="59">
        <v>5.8712021637662599E-2</v>
      </c>
      <c r="R225" s="76">
        <v>308</v>
      </c>
      <c r="S225" s="76">
        <v>342</v>
      </c>
      <c r="T225" s="76">
        <v>326</v>
      </c>
    </row>
    <row r="226" spans="1:20" x14ac:dyDescent="0.25">
      <c r="A226" s="53">
        <v>2022</v>
      </c>
      <c r="B226" s="54">
        <v>633660</v>
      </c>
      <c r="C226" s="54" t="s">
        <v>176</v>
      </c>
      <c r="D226" s="54" t="s">
        <v>432</v>
      </c>
      <c r="E226" s="54" t="s">
        <v>500</v>
      </c>
      <c r="F226" s="54" t="s">
        <v>15</v>
      </c>
      <c r="G226" s="56">
        <v>88</v>
      </c>
      <c r="H226" s="56">
        <v>274</v>
      </c>
      <c r="I226" s="56">
        <v>728</v>
      </c>
      <c r="J226" s="57">
        <v>25170.432000000001</v>
      </c>
      <c r="K226" s="57">
        <v>286.02763636363602</v>
      </c>
      <c r="L226" s="58">
        <v>3.1136363636363602</v>
      </c>
      <c r="M226" s="58">
        <v>2.6569343065693398</v>
      </c>
      <c r="N226" s="57">
        <v>3133.4319999999998</v>
      </c>
      <c r="O226" s="59">
        <v>0.12448860631394799</v>
      </c>
      <c r="P226" s="57">
        <v>400.431999999997</v>
      </c>
      <c r="Q226" s="59">
        <v>1.5908825084924898E-2</v>
      </c>
      <c r="R226" s="76">
        <v>130</v>
      </c>
      <c r="S226" s="76">
        <v>186</v>
      </c>
      <c r="T226" s="76">
        <v>300</v>
      </c>
    </row>
    <row r="227" spans="1:20" x14ac:dyDescent="0.25">
      <c r="A227" s="53">
        <v>2022</v>
      </c>
      <c r="B227" s="54">
        <v>634254</v>
      </c>
      <c r="C227" s="54" t="s">
        <v>381</v>
      </c>
      <c r="D227" s="54" t="s">
        <v>434</v>
      </c>
      <c r="E227" s="54" t="s">
        <v>508</v>
      </c>
      <c r="F227" s="54" t="s">
        <v>15</v>
      </c>
      <c r="G227" s="56">
        <v>84</v>
      </c>
      <c r="H227" s="56">
        <v>272</v>
      </c>
      <c r="I227" s="56">
        <v>1005</v>
      </c>
      <c r="J227" s="57">
        <v>37647.300000000003</v>
      </c>
      <c r="K227" s="57">
        <v>448.18214285714299</v>
      </c>
      <c r="L227" s="58">
        <v>3.2380952380952399</v>
      </c>
      <c r="M227" s="58">
        <v>3.6948529411764701</v>
      </c>
      <c r="N227" s="57">
        <v>6274.55</v>
      </c>
      <c r="O227" s="59">
        <v>0.16666666666666699</v>
      </c>
      <c r="P227" s="57">
        <v>3291.75</v>
      </c>
      <c r="Q227" s="59">
        <v>8.7436549234606503E-2</v>
      </c>
      <c r="R227" s="76">
        <v>109</v>
      </c>
      <c r="S227" s="76">
        <v>124</v>
      </c>
      <c r="T227" s="76">
        <v>134</v>
      </c>
    </row>
    <row r="228" spans="1:20" x14ac:dyDescent="0.25">
      <c r="A228" s="53">
        <v>2022</v>
      </c>
      <c r="B228" s="54">
        <v>635306</v>
      </c>
      <c r="C228" s="54" t="s">
        <v>177</v>
      </c>
      <c r="D228" s="54" t="s">
        <v>435</v>
      </c>
      <c r="E228" s="54" t="s">
        <v>525</v>
      </c>
      <c r="F228" s="54" t="s">
        <v>15</v>
      </c>
      <c r="G228" s="56">
        <v>26</v>
      </c>
      <c r="H228" s="56">
        <v>68</v>
      </c>
      <c r="I228" s="56">
        <v>167</v>
      </c>
      <c r="J228" s="57">
        <v>9761.0640000000003</v>
      </c>
      <c r="K228" s="57">
        <v>375.425538461538</v>
      </c>
      <c r="L228" s="58">
        <v>2.6153846153846199</v>
      </c>
      <c r="M228" s="58">
        <v>2.4558823529411802</v>
      </c>
      <c r="N228" s="57">
        <v>3247.614</v>
      </c>
      <c r="O228" s="59">
        <v>0.33271106510519799</v>
      </c>
      <c r="P228" s="57">
        <v>2253.8539999999998</v>
      </c>
      <c r="Q228" s="59">
        <v>0.230902491777536</v>
      </c>
      <c r="R228" s="76">
        <v>194</v>
      </c>
      <c r="S228" s="76">
        <v>179</v>
      </c>
      <c r="T228" s="76">
        <v>164</v>
      </c>
    </row>
    <row r="229" spans="1:20" x14ac:dyDescent="0.25">
      <c r="A229" s="53">
        <v>2022</v>
      </c>
      <c r="B229" s="54">
        <v>636281</v>
      </c>
      <c r="C229" s="54" t="s">
        <v>178</v>
      </c>
      <c r="D229" s="54" t="s">
        <v>431</v>
      </c>
      <c r="E229" s="54" t="s">
        <v>501</v>
      </c>
      <c r="F229" s="54" t="s">
        <v>4</v>
      </c>
      <c r="G229" s="56">
        <v>89</v>
      </c>
      <c r="H229" s="56">
        <v>202</v>
      </c>
      <c r="I229" s="56">
        <v>655</v>
      </c>
      <c r="J229" s="57">
        <v>29911.314999999999</v>
      </c>
      <c r="K229" s="57">
        <v>336.08219101123598</v>
      </c>
      <c r="L229" s="58">
        <v>2.2696629213483099</v>
      </c>
      <c r="M229" s="58">
        <v>3.2425742574257401</v>
      </c>
      <c r="N229" s="57">
        <v>8347.3150000000096</v>
      </c>
      <c r="O229" s="59">
        <v>0.27906880723900002</v>
      </c>
      <c r="P229" s="57">
        <v>5290.91499999999</v>
      </c>
      <c r="Q229" s="59">
        <v>0.17688674001794999</v>
      </c>
      <c r="R229" s="76">
        <v>118</v>
      </c>
      <c r="S229" s="76">
        <v>103</v>
      </c>
      <c r="T229" s="76">
        <v>96</v>
      </c>
    </row>
    <row r="230" spans="1:20" x14ac:dyDescent="0.25">
      <c r="A230" s="53">
        <v>2022</v>
      </c>
      <c r="B230" s="54">
        <v>642012</v>
      </c>
      <c r="C230" s="54" t="s">
        <v>222</v>
      </c>
      <c r="D230" s="54" t="s">
        <v>432</v>
      </c>
      <c r="E230" s="54" t="s">
        <v>500</v>
      </c>
      <c r="F230" s="54" t="s">
        <v>4</v>
      </c>
      <c r="G230" s="56">
        <v>219</v>
      </c>
      <c r="H230" s="56">
        <v>889</v>
      </c>
      <c r="I230" s="56">
        <v>5724</v>
      </c>
      <c r="J230" s="57">
        <v>192743.712</v>
      </c>
      <c r="K230" s="57">
        <v>880.108273972603</v>
      </c>
      <c r="L230" s="58">
        <v>4.0593607305936104</v>
      </c>
      <c r="M230" s="58">
        <v>6.4386951631046099</v>
      </c>
      <c r="N230" s="57">
        <v>14277.312</v>
      </c>
      <c r="O230" s="59">
        <v>7.4074074074074098E-2</v>
      </c>
      <c r="P230" s="57">
        <v>6307.4120000000203</v>
      </c>
      <c r="Q230" s="59">
        <v>3.2724346410844297E-2</v>
      </c>
      <c r="R230" s="76">
        <v>14</v>
      </c>
      <c r="S230" s="76">
        <v>61</v>
      </c>
      <c r="T230" s="76">
        <v>80</v>
      </c>
    </row>
    <row r="231" spans="1:20" x14ac:dyDescent="0.25">
      <c r="A231" s="53">
        <v>2022</v>
      </c>
      <c r="B231" s="54">
        <v>648045</v>
      </c>
      <c r="C231" s="54" t="s">
        <v>184</v>
      </c>
      <c r="D231" s="54" t="s">
        <v>433</v>
      </c>
      <c r="E231" s="54" t="s">
        <v>519</v>
      </c>
      <c r="F231" s="54" t="s">
        <v>4</v>
      </c>
      <c r="G231" s="56">
        <v>79</v>
      </c>
      <c r="H231" s="56">
        <v>265</v>
      </c>
      <c r="I231" s="56">
        <v>1211</v>
      </c>
      <c r="J231" s="57">
        <v>59698.311999999998</v>
      </c>
      <c r="K231" s="57">
        <v>755.67483544303798</v>
      </c>
      <c r="L231" s="58">
        <v>3.35443037974684</v>
      </c>
      <c r="M231" s="58">
        <v>4.5698113207547202</v>
      </c>
      <c r="N231" s="57">
        <v>21723.662</v>
      </c>
      <c r="O231" s="59">
        <v>0.36389072441445303</v>
      </c>
      <c r="P231" s="57">
        <v>19212.162</v>
      </c>
      <c r="Q231" s="59">
        <v>0.32182085818439898</v>
      </c>
      <c r="R231" s="76">
        <v>75</v>
      </c>
      <c r="S231" s="76">
        <v>40</v>
      </c>
      <c r="T231" s="76">
        <v>25</v>
      </c>
    </row>
    <row r="232" spans="1:20" x14ac:dyDescent="0.25">
      <c r="A232" s="53">
        <v>2022</v>
      </c>
      <c r="B232" s="54">
        <v>650314</v>
      </c>
      <c r="C232" s="54" t="s">
        <v>185</v>
      </c>
      <c r="D232" s="54" t="s">
        <v>432</v>
      </c>
      <c r="E232" s="54" t="s">
        <v>498</v>
      </c>
      <c r="F232" s="54" t="s">
        <v>15</v>
      </c>
      <c r="G232" s="56">
        <v>46</v>
      </c>
      <c r="H232" s="56">
        <v>88</v>
      </c>
      <c r="I232" s="56">
        <v>359</v>
      </c>
      <c r="J232" s="57">
        <v>15246.727999999999</v>
      </c>
      <c r="K232" s="57">
        <v>331.45060869565202</v>
      </c>
      <c r="L232" s="58">
        <v>1.9130434782608701</v>
      </c>
      <c r="M232" s="58">
        <v>4.0795454545454497</v>
      </c>
      <c r="N232" s="57">
        <v>5237.8779999999997</v>
      </c>
      <c r="O232" s="59">
        <v>0.34354111911749202</v>
      </c>
      <c r="P232" s="57">
        <v>3862.3780000000002</v>
      </c>
      <c r="Q232" s="59">
        <v>0.25332504128098798</v>
      </c>
      <c r="R232" s="76">
        <v>152</v>
      </c>
      <c r="S232" s="76">
        <v>140</v>
      </c>
      <c r="T232" s="76">
        <v>115</v>
      </c>
    </row>
    <row r="233" spans="1:20" x14ac:dyDescent="0.25">
      <c r="A233" s="53">
        <v>2022</v>
      </c>
      <c r="B233" s="54">
        <v>650722</v>
      </c>
      <c r="C233" s="54" t="s">
        <v>186</v>
      </c>
      <c r="D233" s="54" t="s">
        <v>434</v>
      </c>
      <c r="E233" s="54" t="s">
        <v>499</v>
      </c>
      <c r="F233" s="54" t="s">
        <v>15</v>
      </c>
      <c r="G233" s="56">
        <v>13</v>
      </c>
      <c r="H233" s="56">
        <v>55</v>
      </c>
      <c r="I233" s="56">
        <v>91</v>
      </c>
      <c r="J233" s="57">
        <v>5085.4247999999998</v>
      </c>
      <c r="K233" s="57">
        <v>391.18652307692298</v>
      </c>
      <c r="L233" s="58">
        <v>4.2307692307692299</v>
      </c>
      <c r="M233" s="58">
        <v>1.6545454545454501</v>
      </c>
      <c r="N233" s="57">
        <v>1327.9248</v>
      </c>
      <c r="O233" s="59">
        <v>0.26112367250028001</v>
      </c>
      <c r="P233" s="57">
        <v>853.07479999999998</v>
      </c>
      <c r="Q233" s="59">
        <v>0.16774897546415399</v>
      </c>
      <c r="R233" s="76">
        <v>271</v>
      </c>
      <c r="S233" s="76">
        <v>282</v>
      </c>
      <c r="T233" s="76">
        <v>253</v>
      </c>
    </row>
    <row r="234" spans="1:20" x14ac:dyDescent="0.25">
      <c r="A234" s="53">
        <v>2022</v>
      </c>
      <c r="B234" s="54">
        <v>652151</v>
      </c>
      <c r="C234" s="54" t="s">
        <v>240</v>
      </c>
      <c r="D234" s="54" t="s">
        <v>432</v>
      </c>
      <c r="E234" s="54" t="s">
        <v>494</v>
      </c>
      <c r="F234" s="54" t="s">
        <v>4</v>
      </c>
      <c r="G234" s="56">
        <v>338</v>
      </c>
      <c r="H234" s="56">
        <v>696</v>
      </c>
      <c r="I234" s="56">
        <v>2451</v>
      </c>
      <c r="J234" s="57">
        <v>84036.969500000094</v>
      </c>
      <c r="K234" s="57">
        <v>248.630087278107</v>
      </c>
      <c r="L234" s="58">
        <v>2.0591715976331399</v>
      </c>
      <c r="M234" s="58">
        <v>3.5215517241379302</v>
      </c>
      <c r="N234" s="57">
        <v>5821.6695</v>
      </c>
      <c r="O234" s="59">
        <v>6.9275100406851198E-2</v>
      </c>
      <c r="P234" s="57">
        <v>-4726.7304999999997</v>
      </c>
      <c r="Q234" s="59">
        <v>-5.6245846656809699E-2</v>
      </c>
      <c r="R234" s="76">
        <v>52</v>
      </c>
      <c r="S234" s="76">
        <v>129</v>
      </c>
      <c r="T234" s="76">
        <v>382</v>
      </c>
    </row>
    <row r="235" spans="1:20" x14ac:dyDescent="0.25">
      <c r="A235" s="53">
        <v>2022</v>
      </c>
      <c r="B235" s="54">
        <v>656457</v>
      </c>
      <c r="C235" s="54" t="s">
        <v>187</v>
      </c>
      <c r="D235" s="54" t="s">
        <v>434</v>
      </c>
      <c r="E235" s="54" t="s">
        <v>508</v>
      </c>
      <c r="F235" s="54" t="s">
        <v>15</v>
      </c>
      <c r="G235" s="56">
        <v>19</v>
      </c>
      <c r="H235" s="56">
        <v>47</v>
      </c>
      <c r="I235" s="56">
        <v>164</v>
      </c>
      <c r="J235" s="57">
        <v>6500.58</v>
      </c>
      <c r="K235" s="57">
        <v>342.13578947368399</v>
      </c>
      <c r="L235" s="58">
        <v>2.4736842105263199</v>
      </c>
      <c r="M235" s="58">
        <v>3.4893617021276602</v>
      </c>
      <c r="N235" s="57">
        <v>1083.43</v>
      </c>
      <c r="O235" s="59">
        <v>0.16666666666666699</v>
      </c>
      <c r="P235" s="57">
        <v>424.83</v>
      </c>
      <c r="Q235" s="59">
        <v>6.5352630073008802E-2</v>
      </c>
      <c r="R235" s="76">
        <v>245</v>
      </c>
      <c r="S235" s="76">
        <v>296</v>
      </c>
      <c r="T235" s="76">
        <v>297</v>
      </c>
    </row>
    <row r="236" spans="1:20" x14ac:dyDescent="0.25">
      <c r="A236" s="53">
        <v>2022</v>
      </c>
      <c r="B236" s="54">
        <v>658048</v>
      </c>
      <c r="C236" s="54" t="s">
        <v>386</v>
      </c>
      <c r="D236" s="54" t="s">
        <v>431</v>
      </c>
      <c r="E236" s="54" t="s">
        <v>524</v>
      </c>
      <c r="F236" s="54" t="s">
        <v>15</v>
      </c>
      <c r="G236" s="56">
        <v>12</v>
      </c>
      <c r="H236" s="56">
        <v>28</v>
      </c>
      <c r="I236" s="56">
        <v>106</v>
      </c>
      <c r="J236" s="57">
        <v>4607.9520000000002</v>
      </c>
      <c r="K236" s="57">
        <v>383.99599999999998</v>
      </c>
      <c r="L236" s="58">
        <v>2.3333333333333299</v>
      </c>
      <c r="M236" s="58">
        <v>3.78571428571429</v>
      </c>
      <c r="N236" s="57">
        <v>1659.6020000000001</v>
      </c>
      <c r="O236" s="59">
        <v>0.36016043569898298</v>
      </c>
      <c r="P236" s="57">
        <v>1256.8019999999999</v>
      </c>
      <c r="Q236" s="59">
        <v>0.272746330690945</v>
      </c>
      <c r="R236" s="76">
        <v>279</v>
      </c>
      <c r="S236" s="76">
        <v>256</v>
      </c>
      <c r="T236" s="76">
        <v>217</v>
      </c>
    </row>
    <row r="237" spans="1:20" x14ac:dyDescent="0.25">
      <c r="A237" s="53">
        <v>2022</v>
      </c>
      <c r="B237" s="54">
        <v>659545</v>
      </c>
      <c r="C237" s="54" t="s">
        <v>188</v>
      </c>
      <c r="D237" s="54" t="s">
        <v>432</v>
      </c>
      <c r="E237" s="54" t="s">
        <v>510</v>
      </c>
      <c r="F237" s="54" t="s">
        <v>15</v>
      </c>
      <c r="G237" s="56">
        <v>101</v>
      </c>
      <c r="H237" s="56">
        <v>458</v>
      </c>
      <c r="I237" s="56">
        <v>2141</v>
      </c>
      <c r="J237" s="57">
        <v>81192.6976</v>
      </c>
      <c r="K237" s="57">
        <v>803.88809504950495</v>
      </c>
      <c r="L237" s="58">
        <v>4.5346534653465298</v>
      </c>
      <c r="M237" s="58">
        <v>4.6746724890829698</v>
      </c>
      <c r="N237" s="57">
        <v>17332.097600000001</v>
      </c>
      <c r="O237" s="59">
        <v>0.213468675291311</v>
      </c>
      <c r="P237" s="57">
        <v>14058.597599999999</v>
      </c>
      <c r="Q237" s="59">
        <v>0.17315101007310299</v>
      </c>
      <c r="R237" s="76">
        <v>56</v>
      </c>
      <c r="S237" s="76">
        <v>52</v>
      </c>
      <c r="T237" s="76">
        <v>37</v>
      </c>
    </row>
    <row r="238" spans="1:20" x14ac:dyDescent="0.25">
      <c r="A238" s="53">
        <v>2022</v>
      </c>
      <c r="B238" s="54">
        <v>661754</v>
      </c>
      <c r="C238" s="54" t="s">
        <v>189</v>
      </c>
      <c r="D238" s="54" t="s">
        <v>430</v>
      </c>
      <c r="E238" s="54" t="s">
        <v>518</v>
      </c>
      <c r="F238" s="54" t="s">
        <v>15</v>
      </c>
      <c r="G238" s="56">
        <v>28</v>
      </c>
      <c r="H238" s="56">
        <v>50</v>
      </c>
      <c r="I238" s="56">
        <v>131</v>
      </c>
      <c r="J238" s="57">
        <v>6559.7520000000004</v>
      </c>
      <c r="K238" s="57">
        <v>234.27685714285701</v>
      </c>
      <c r="L238" s="58">
        <v>1.78571428571429</v>
      </c>
      <c r="M238" s="58">
        <v>2.62</v>
      </c>
      <c r="N238" s="57">
        <v>2315.402</v>
      </c>
      <c r="O238" s="59">
        <v>0.35297096597554301</v>
      </c>
      <c r="P238" s="57">
        <v>1332.002</v>
      </c>
      <c r="Q238" s="59">
        <v>0.203056761901974</v>
      </c>
      <c r="R238" s="76">
        <v>243</v>
      </c>
      <c r="S238" s="76">
        <v>225</v>
      </c>
      <c r="T238" s="76">
        <v>212</v>
      </c>
    </row>
    <row r="239" spans="1:20" x14ac:dyDescent="0.25">
      <c r="A239" s="53">
        <v>2022</v>
      </c>
      <c r="B239" s="54">
        <v>665523</v>
      </c>
      <c r="C239" s="54" t="s">
        <v>282</v>
      </c>
      <c r="D239" s="54" t="s">
        <v>431</v>
      </c>
      <c r="E239" s="54" t="s">
        <v>495</v>
      </c>
      <c r="F239" s="54" t="s">
        <v>4</v>
      </c>
      <c r="G239" s="56">
        <v>286</v>
      </c>
      <c r="H239" s="56">
        <v>1530</v>
      </c>
      <c r="I239" s="56">
        <v>8181</v>
      </c>
      <c r="J239" s="57">
        <v>319913.87349999999</v>
      </c>
      <c r="K239" s="57">
        <v>1118.57997727273</v>
      </c>
      <c r="L239" s="58">
        <v>5.34965034965035</v>
      </c>
      <c r="M239" s="58">
        <v>5.3470588235294096</v>
      </c>
      <c r="N239" s="57">
        <v>66354.623500000002</v>
      </c>
      <c r="O239" s="59">
        <v>0.20741402294952299</v>
      </c>
      <c r="P239" s="57">
        <v>55722.823499999999</v>
      </c>
      <c r="Q239" s="59">
        <v>0.17418070335733701</v>
      </c>
      <c r="R239" s="76">
        <v>5</v>
      </c>
      <c r="S239" s="76">
        <v>3</v>
      </c>
      <c r="T239" s="76">
        <v>3</v>
      </c>
    </row>
    <row r="240" spans="1:20" x14ac:dyDescent="0.25">
      <c r="A240" s="53">
        <v>2022</v>
      </c>
      <c r="B240" s="54">
        <v>665540</v>
      </c>
      <c r="C240" s="54" t="s">
        <v>190</v>
      </c>
      <c r="D240" s="54" t="s">
        <v>430</v>
      </c>
      <c r="E240" s="54" t="s">
        <v>518</v>
      </c>
      <c r="F240" s="54" t="s">
        <v>15</v>
      </c>
      <c r="G240" s="56">
        <v>36</v>
      </c>
      <c r="H240" s="56">
        <v>45</v>
      </c>
      <c r="I240" s="56">
        <v>135</v>
      </c>
      <c r="J240" s="57">
        <v>6574.12</v>
      </c>
      <c r="K240" s="57">
        <v>182.61444444444501</v>
      </c>
      <c r="L240" s="58">
        <v>1.25</v>
      </c>
      <c r="M240" s="58">
        <v>3</v>
      </c>
      <c r="N240" s="57">
        <v>2436.27</v>
      </c>
      <c r="O240" s="59">
        <v>0.370584960420558</v>
      </c>
      <c r="P240" s="57">
        <v>1194.27</v>
      </c>
      <c r="Q240" s="59">
        <v>0.181662336556071</v>
      </c>
      <c r="R240" s="76">
        <v>242</v>
      </c>
      <c r="S240" s="76">
        <v>218</v>
      </c>
      <c r="T240" s="76">
        <v>220</v>
      </c>
    </row>
    <row r="241" spans="1:20" x14ac:dyDescent="0.25">
      <c r="A241" s="53">
        <v>2022</v>
      </c>
      <c r="B241" s="54">
        <v>667972</v>
      </c>
      <c r="C241" s="54" t="s">
        <v>366</v>
      </c>
      <c r="D241" s="54" t="s">
        <v>433</v>
      </c>
      <c r="E241" s="54" t="s">
        <v>504</v>
      </c>
      <c r="F241" s="54" t="s">
        <v>15</v>
      </c>
      <c r="G241" s="56">
        <v>12</v>
      </c>
      <c r="H241" s="56">
        <v>18</v>
      </c>
      <c r="I241" s="56">
        <v>18</v>
      </c>
      <c r="J241" s="57">
        <v>998.25599999999997</v>
      </c>
      <c r="K241" s="57">
        <v>83.188000000000002</v>
      </c>
      <c r="L241" s="58">
        <v>1.5</v>
      </c>
      <c r="M241" s="58">
        <v>1</v>
      </c>
      <c r="N241" s="57">
        <v>343.35599999999999</v>
      </c>
      <c r="O241" s="59">
        <v>0.34395585901812797</v>
      </c>
      <c r="P241" s="57">
        <v>-48.444000000000003</v>
      </c>
      <c r="Q241" s="59">
        <v>-4.8528633937587197E-2</v>
      </c>
      <c r="R241" s="76">
        <v>365</v>
      </c>
      <c r="S241" s="76">
        <v>360</v>
      </c>
      <c r="T241" s="76">
        <v>355</v>
      </c>
    </row>
    <row r="242" spans="1:20" x14ac:dyDescent="0.25">
      <c r="A242" s="53">
        <v>2022</v>
      </c>
      <c r="B242" s="54">
        <v>668464</v>
      </c>
      <c r="C242" s="54" t="s">
        <v>391</v>
      </c>
      <c r="D242" s="54" t="s">
        <v>432</v>
      </c>
      <c r="E242" s="54" t="s">
        <v>498</v>
      </c>
      <c r="F242" s="54" t="s">
        <v>15</v>
      </c>
      <c r="G242" s="56">
        <v>27</v>
      </c>
      <c r="H242" s="56">
        <v>36</v>
      </c>
      <c r="I242" s="56">
        <v>93</v>
      </c>
      <c r="J242" s="57">
        <v>4150.4560000000001</v>
      </c>
      <c r="K242" s="57">
        <v>153.72059259259299</v>
      </c>
      <c r="L242" s="58">
        <v>1.3333333333333299</v>
      </c>
      <c r="M242" s="58">
        <v>2.5833333333333299</v>
      </c>
      <c r="N242" s="57">
        <v>1455.2560000000001</v>
      </c>
      <c r="O242" s="59">
        <v>0.35062556981690701</v>
      </c>
      <c r="P242" s="57">
        <v>663.25599999999997</v>
      </c>
      <c r="Q242" s="59">
        <v>0.15980316379694201</v>
      </c>
      <c r="R242" s="76">
        <v>289</v>
      </c>
      <c r="S242" s="76">
        <v>275</v>
      </c>
      <c r="T242" s="76">
        <v>267</v>
      </c>
    </row>
    <row r="243" spans="1:20" x14ac:dyDescent="0.25">
      <c r="A243" s="53">
        <v>2022</v>
      </c>
      <c r="B243" s="54">
        <v>673382</v>
      </c>
      <c r="C243" s="54" t="s">
        <v>329</v>
      </c>
      <c r="D243" s="54" t="s">
        <v>435</v>
      </c>
      <c r="E243" s="54" t="s">
        <v>505</v>
      </c>
      <c r="F243" s="54" t="s">
        <v>15</v>
      </c>
      <c r="G243" s="56">
        <v>16</v>
      </c>
      <c r="H243" s="56">
        <v>52</v>
      </c>
      <c r="I243" s="56">
        <v>138</v>
      </c>
      <c r="J243" s="57">
        <v>4923.3</v>
      </c>
      <c r="K243" s="57">
        <v>307.70625000000001</v>
      </c>
      <c r="L243" s="58">
        <v>3.25</v>
      </c>
      <c r="M243" s="58">
        <v>2.6538461538461502</v>
      </c>
      <c r="N243" s="57">
        <v>820.55</v>
      </c>
      <c r="O243" s="59">
        <v>0.16666666666666699</v>
      </c>
      <c r="P243" s="57">
        <v>195.55</v>
      </c>
      <c r="Q243" s="59">
        <v>3.9719293969492003E-2</v>
      </c>
      <c r="R243" s="76">
        <v>275</v>
      </c>
      <c r="S243" s="76">
        <v>321</v>
      </c>
      <c r="T243" s="76">
        <v>327</v>
      </c>
    </row>
    <row r="244" spans="1:20" x14ac:dyDescent="0.25">
      <c r="A244" s="53">
        <v>2022</v>
      </c>
      <c r="B244" s="54">
        <v>676623</v>
      </c>
      <c r="C244" s="54" t="s">
        <v>281</v>
      </c>
      <c r="D244" s="54" t="s">
        <v>430</v>
      </c>
      <c r="E244" s="54" t="s">
        <v>507</v>
      </c>
      <c r="F244" s="54" t="s">
        <v>4</v>
      </c>
      <c r="G244" s="56">
        <v>359</v>
      </c>
      <c r="H244" s="56">
        <v>807</v>
      </c>
      <c r="I244" s="56">
        <v>4401</v>
      </c>
      <c r="J244" s="57">
        <v>157728.291</v>
      </c>
      <c r="K244" s="57">
        <v>439.35457103063999</v>
      </c>
      <c r="L244" s="58">
        <v>2.24791086350975</v>
      </c>
      <c r="M244" s="58">
        <v>5.4535315985130097</v>
      </c>
      <c r="N244" s="57">
        <v>19370.141</v>
      </c>
      <c r="O244" s="59">
        <v>0.12280701754386</v>
      </c>
      <c r="P244" s="57">
        <v>7065.24100000002</v>
      </c>
      <c r="Q244" s="59">
        <v>4.4793745974208397E-2</v>
      </c>
      <c r="R244" s="76">
        <v>27</v>
      </c>
      <c r="S244" s="76">
        <v>45</v>
      </c>
      <c r="T244" s="76">
        <v>73</v>
      </c>
    </row>
    <row r="245" spans="1:20" x14ac:dyDescent="0.25">
      <c r="A245" s="53">
        <v>2022</v>
      </c>
      <c r="B245" s="54">
        <v>678432</v>
      </c>
      <c r="C245" s="54" t="s">
        <v>331</v>
      </c>
      <c r="D245" s="54" t="s">
        <v>434</v>
      </c>
      <c r="E245" s="54" t="s">
        <v>513</v>
      </c>
      <c r="F245" s="54" t="s">
        <v>15</v>
      </c>
      <c r="G245" s="56">
        <v>246</v>
      </c>
      <c r="H245" s="56">
        <v>336</v>
      </c>
      <c r="I245" s="56">
        <v>1532</v>
      </c>
      <c r="J245" s="57">
        <v>56613.767999999996</v>
      </c>
      <c r="K245" s="57">
        <v>230.13726829268299</v>
      </c>
      <c r="L245" s="58">
        <v>1.3658536585365899</v>
      </c>
      <c r="M245" s="58">
        <v>4.5595238095238102</v>
      </c>
      <c r="N245" s="57">
        <v>6952.5680000000102</v>
      </c>
      <c r="O245" s="59">
        <v>0.12280701754386</v>
      </c>
      <c r="P245" s="57">
        <v>-1289.0319999999899</v>
      </c>
      <c r="Q245" s="59">
        <v>-2.2768878411343198E-2</v>
      </c>
      <c r="R245" s="76">
        <v>84</v>
      </c>
      <c r="S245" s="76">
        <v>121</v>
      </c>
      <c r="T245" s="76">
        <v>380</v>
      </c>
    </row>
    <row r="246" spans="1:20" x14ac:dyDescent="0.25">
      <c r="A246" s="53">
        <v>2022</v>
      </c>
      <c r="B246" s="54">
        <v>687380</v>
      </c>
      <c r="C246" s="54" t="s">
        <v>438</v>
      </c>
      <c r="D246" s="54" t="s">
        <v>435</v>
      </c>
      <c r="E246" s="54" t="s">
        <v>525</v>
      </c>
      <c r="F246" s="54" t="s">
        <v>15</v>
      </c>
      <c r="G246" s="56">
        <v>8</v>
      </c>
      <c r="H246" s="56">
        <v>10</v>
      </c>
      <c r="I246" s="56">
        <v>92</v>
      </c>
      <c r="J246" s="57">
        <v>5294.4639999999999</v>
      </c>
      <c r="K246" s="57">
        <v>661.80799999999999</v>
      </c>
      <c r="L246" s="58">
        <v>1.25</v>
      </c>
      <c r="M246" s="58">
        <v>9.1999999999999993</v>
      </c>
      <c r="N246" s="57">
        <v>2253.364</v>
      </c>
      <c r="O246" s="59">
        <v>0.42560757802867299</v>
      </c>
      <c r="P246" s="57">
        <v>1960.864</v>
      </c>
      <c r="Q246" s="59">
        <v>0.37036119236999199</v>
      </c>
      <c r="R246" s="76">
        <v>265</v>
      </c>
      <c r="S246" s="76">
        <v>229</v>
      </c>
      <c r="T246" s="76">
        <v>176</v>
      </c>
    </row>
    <row r="247" spans="1:20" x14ac:dyDescent="0.25">
      <c r="A247" s="53">
        <v>2022</v>
      </c>
      <c r="B247" s="54">
        <v>688075</v>
      </c>
      <c r="C247" s="54" t="s">
        <v>191</v>
      </c>
      <c r="D247" s="54" t="s">
        <v>432</v>
      </c>
      <c r="E247" s="54" t="s">
        <v>510</v>
      </c>
      <c r="F247" s="54" t="s">
        <v>15</v>
      </c>
      <c r="G247" s="56">
        <v>39</v>
      </c>
      <c r="H247" s="56">
        <v>48</v>
      </c>
      <c r="I247" s="56">
        <v>175</v>
      </c>
      <c r="J247" s="57">
        <v>9645.1149999999998</v>
      </c>
      <c r="K247" s="57">
        <v>247.31064102564099</v>
      </c>
      <c r="L247" s="58">
        <v>1.2307692307692299</v>
      </c>
      <c r="M247" s="58">
        <v>3.6458333333333299</v>
      </c>
      <c r="N247" s="57">
        <v>3943.3150000000001</v>
      </c>
      <c r="O247" s="59">
        <v>0.40884064109137103</v>
      </c>
      <c r="P247" s="57">
        <v>2803.3150000000001</v>
      </c>
      <c r="Q247" s="59">
        <v>0.290646093903494</v>
      </c>
      <c r="R247" s="76">
        <v>196</v>
      </c>
      <c r="S247" s="76">
        <v>164</v>
      </c>
      <c r="T247" s="76">
        <v>146</v>
      </c>
    </row>
    <row r="248" spans="1:20" x14ac:dyDescent="0.25">
      <c r="A248" s="53">
        <v>2022</v>
      </c>
      <c r="B248" s="54">
        <v>688564</v>
      </c>
      <c r="C248" s="54" t="s">
        <v>183</v>
      </c>
      <c r="D248" s="54" t="s">
        <v>432</v>
      </c>
      <c r="E248" s="54" t="s">
        <v>510</v>
      </c>
      <c r="F248" s="54" t="s">
        <v>4</v>
      </c>
      <c r="G248" s="56">
        <v>565</v>
      </c>
      <c r="H248" s="56">
        <v>1187</v>
      </c>
      <c r="I248" s="56">
        <v>3807</v>
      </c>
      <c r="J248" s="57">
        <v>145294.59599999999</v>
      </c>
      <c r="K248" s="57">
        <v>257.15857699115099</v>
      </c>
      <c r="L248" s="58">
        <v>2.10088495575221</v>
      </c>
      <c r="M248" s="58">
        <v>3.2072451558550998</v>
      </c>
      <c r="N248" s="57">
        <v>17843.196</v>
      </c>
      <c r="O248" s="59">
        <v>0.12280701754386</v>
      </c>
      <c r="P248" s="57">
        <v>-995.35399999998594</v>
      </c>
      <c r="Q248" s="59">
        <v>-6.8505920206418797E-3</v>
      </c>
      <c r="R248" s="76">
        <v>32</v>
      </c>
      <c r="S248" s="76">
        <v>48</v>
      </c>
      <c r="T248" s="76">
        <v>378</v>
      </c>
    </row>
    <row r="249" spans="1:20" x14ac:dyDescent="0.25">
      <c r="A249" s="53">
        <v>2022</v>
      </c>
      <c r="B249" s="54">
        <v>690065</v>
      </c>
      <c r="C249" s="54" t="s">
        <v>365</v>
      </c>
      <c r="D249" s="54" t="s">
        <v>434</v>
      </c>
      <c r="E249" s="54" t="s">
        <v>522</v>
      </c>
      <c r="F249" s="54" t="s">
        <v>15</v>
      </c>
      <c r="G249" s="56">
        <v>16</v>
      </c>
      <c r="H249" s="56">
        <v>38</v>
      </c>
      <c r="I249" s="56">
        <v>65</v>
      </c>
      <c r="J249" s="57">
        <v>3419.48</v>
      </c>
      <c r="K249" s="57">
        <v>213.7175</v>
      </c>
      <c r="L249" s="58">
        <v>2.375</v>
      </c>
      <c r="M249" s="58">
        <v>1.7105263157894699</v>
      </c>
      <c r="N249" s="57">
        <v>1145.8800000000001</v>
      </c>
      <c r="O249" s="59">
        <v>0.33510358300092402</v>
      </c>
      <c r="P249" s="57">
        <v>592.08000000000004</v>
      </c>
      <c r="Q249" s="59">
        <v>0.17314913378642399</v>
      </c>
      <c r="R249" s="76">
        <v>309</v>
      </c>
      <c r="S249" s="76">
        <v>288</v>
      </c>
      <c r="T249" s="76">
        <v>275</v>
      </c>
    </row>
    <row r="250" spans="1:20" x14ac:dyDescent="0.25">
      <c r="A250" s="53">
        <v>2022</v>
      </c>
      <c r="B250" s="54">
        <v>692504</v>
      </c>
      <c r="C250" s="54" t="s">
        <v>192</v>
      </c>
      <c r="D250" s="54" t="s">
        <v>430</v>
      </c>
      <c r="E250" s="54" t="s">
        <v>514</v>
      </c>
      <c r="F250" s="54" t="s">
        <v>15</v>
      </c>
      <c r="G250" s="56">
        <v>47</v>
      </c>
      <c r="H250" s="56">
        <v>213</v>
      </c>
      <c r="I250" s="56">
        <v>765</v>
      </c>
      <c r="J250" s="57">
        <v>30383.998</v>
      </c>
      <c r="K250" s="57">
        <v>646.46804255319103</v>
      </c>
      <c r="L250" s="58">
        <v>4.5319148936170199</v>
      </c>
      <c r="M250" s="58">
        <v>3.5915492957746502</v>
      </c>
      <c r="N250" s="57">
        <v>5722.6479999999901</v>
      </c>
      <c r="O250" s="59">
        <v>0.188344140886265</v>
      </c>
      <c r="P250" s="57">
        <v>3920.848</v>
      </c>
      <c r="Q250" s="59">
        <v>0.129043189115534</v>
      </c>
      <c r="R250" s="76">
        <v>117</v>
      </c>
      <c r="S250" s="76">
        <v>131</v>
      </c>
      <c r="T250" s="76">
        <v>112</v>
      </c>
    </row>
    <row r="251" spans="1:20" x14ac:dyDescent="0.25">
      <c r="A251" s="53">
        <v>2022</v>
      </c>
      <c r="B251" s="54">
        <v>692546</v>
      </c>
      <c r="C251" s="54" t="s">
        <v>193</v>
      </c>
      <c r="D251" s="54" t="s">
        <v>430</v>
      </c>
      <c r="E251" s="54" t="s">
        <v>518</v>
      </c>
      <c r="F251" s="54" t="s">
        <v>15</v>
      </c>
      <c r="G251" s="56">
        <v>6</v>
      </c>
      <c r="H251" s="56">
        <v>6</v>
      </c>
      <c r="I251" s="56">
        <v>15</v>
      </c>
      <c r="J251" s="57">
        <v>783.88</v>
      </c>
      <c r="K251" s="57">
        <v>130.64666666666699</v>
      </c>
      <c r="L251" s="58">
        <v>1</v>
      </c>
      <c r="M251" s="58">
        <v>2.5</v>
      </c>
      <c r="N251" s="57">
        <v>344.38</v>
      </c>
      <c r="O251" s="59">
        <v>0.43932744807878799</v>
      </c>
      <c r="P251" s="57">
        <v>139.18</v>
      </c>
      <c r="Q251" s="59">
        <v>0.17755268663571</v>
      </c>
      <c r="R251" s="76">
        <v>371</v>
      </c>
      <c r="S251" s="76">
        <v>359</v>
      </c>
      <c r="T251" s="76">
        <v>334</v>
      </c>
    </row>
    <row r="252" spans="1:20" x14ac:dyDescent="0.25">
      <c r="A252" s="53">
        <v>2022</v>
      </c>
      <c r="B252" s="54">
        <v>692982</v>
      </c>
      <c r="C252" s="54" t="s">
        <v>330</v>
      </c>
      <c r="D252" s="54" t="s">
        <v>435</v>
      </c>
      <c r="E252" s="54" t="s">
        <v>525</v>
      </c>
      <c r="F252" s="54" t="s">
        <v>15</v>
      </c>
      <c r="G252" s="56">
        <v>10</v>
      </c>
      <c r="H252" s="56">
        <v>33</v>
      </c>
      <c r="I252" s="56">
        <v>87</v>
      </c>
      <c r="J252" s="57">
        <v>4900.9040000000005</v>
      </c>
      <c r="K252" s="57">
        <v>490.09039999999999</v>
      </c>
      <c r="L252" s="58">
        <v>3.3</v>
      </c>
      <c r="M252" s="58">
        <v>2.6363636363636398</v>
      </c>
      <c r="N252" s="57">
        <v>1566.104</v>
      </c>
      <c r="O252" s="59">
        <v>0.31955410675255003</v>
      </c>
      <c r="P252" s="57">
        <v>1176.0940000000001</v>
      </c>
      <c r="Q252" s="59">
        <v>0.23997491075115901</v>
      </c>
      <c r="R252" s="76">
        <v>276</v>
      </c>
      <c r="S252" s="76">
        <v>267</v>
      </c>
      <c r="T252" s="76">
        <v>221</v>
      </c>
    </row>
    <row r="253" spans="1:20" x14ac:dyDescent="0.25">
      <c r="A253" s="53">
        <v>2022</v>
      </c>
      <c r="B253" s="54">
        <v>697252</v>
      </c>
      <c r="C253" s="54" t="s">
        <v>194</v>
      </c>
      <c r="D253" s="54" t="s">
        <v>431</v>
      </c>
      <c r="E253" s="54" t="s">
        <v>515</v>
      </c>
      <c r="F253" s="54" t="s">
        <v>15</v>
      </c>
      <c r="G253" s="56">
        <v>19</v>
      </c>
      <c r="H253" s="56">
        <v>19</v>
      </c>
      <c r="I253" s="56">
        <v>64</v>
      </c>
      <c r="J253" s="57">
        <v>2825.0880000000002</v>
      </c>
      <c r="K253" s="57">
        <v>148.68884210526301</v>
      </c>
      <c r="L253" s="58">
        <v>1</v>
      </c>
      <c r="M253" s="58">
        <v>3.3684210526315801</v>
      </c>
      <c r="N253" s="57">
        <v>1069.2380000000001</v>
      </c>
      <c r="O253" s="59">
        <v>0.37847953762856201</v>
      </c>
      <c r="P253" s="57">
        <v>459.33800000000002</v>
      </c>
      <c r="Q253" s="59">
        <v>0.162592457296905</v>
      </c>
      <c r="R253" s="76">
        <v>318</v>
      </c>
      <c r="S253" s="76">
        <v>299</v>
      </c>
      <c r="T253" s="76">
        <v>290</v>
      </c>
    </row>
    <row r="254" spans="1:20" x14ac:dyDescent="0.25">
      <c r="A254" s="53">
        <v>2022</v>
      </c>
      <c r="B254" s="54">
        <v>701147</v>
      </c>
      <c r="C254" s="54" t="s">
        <v>332</v>
      </c>
      <c r="D254" s="54" t="s">
        <v>433</v>
      </c>
      <c r="E254" s="54" t="s">
        <v>504</v>
      </c>
      <c r="F254" s="54" t="s">
        <v>15</v>
      </c>
      <c r="G254" s="56">
        <v>21</v>
      </c>
      <c r="H254" s="56">
        <v>30</v>
      </c>
      <c r="I254" s="56">
        <v>75</v>
      </c>
      <c r="J254" s="57">
        <v>1523.4</v>
      </c>
      <c r="K254" s="57">
        <v>72.542857142857102</v>
      </c>
      <c r="L254" s="58">
        <v>1.4285714285714299</v>
      </c>
      <c r="M254" s="58">
        <v>2.5</v>
      </c>
      <c r="N254" s="57">
        <v>551.9</v>
      </c>
      <c r="O254" s="59">
        <v>0.36228173821714599</v>
      </c>
      <c r="P254" s="57">
        <v>-132.1</v>
      </c>
      <c r="Q254" s="59">
        <v>-8.6713929368517698E-2</v>
      </c>
      <c r="R254" s="76">
        <v>354</v>
      </c>
      <c r="S254" s="76">
        <v>345</v>
      </c>
      <c r="T254" s="76">
        <v>365</v>
      </c>
    </row>
    <row r="255" spans="1:20" x14ac:dyDescent="0.25">
      <c r="A255" s="53">
        <v>2022</v>
      </c>
      <c r="B255" s="54">
        <v>703857</v>
      </c>
      <c r="C255" s="54" t="s">
        <v>291</v>
      </c>
      <c r="D255" s="54" t="s">
        <v>432</v>
      </c>
      <c r="E255" s="54" t="s">
        <v>493</v>
      </c>
      <c r="F255" s="54" t="s">
        <v>15</v>
      </c>
      <c r="G255" s="56">
        <v>159</v>
      </c>
      <c r="H255" s="56">
        <v>1703</v>
      </c>
      <c r="I255" s="56">
        <v>8726</v>
      </c>
      <c r="J255" s="57">
        <v>292899.20000000001</v>
      </c>
      <c r="K255" s="57">
        <v>1842.13333333333</v>
      </c>
      <c r="L255" s="58">
        <v>10.710691823899401</v>
      </c>
      <c r="M255" s="58">
        <v>5.1238990017616004</v>
      </c>
      <c r="N255" s="57">
        <v>26627.200000000001</v>
      </c>
      <c r="O255" s="59">
        <v>9.0909090909090995E-2</v>
      </c>
      <c r="P255" s="57">
        <v>20726.7</v>
      </c>
      <c r="Q255" s="59">
        <v>7.0763935169505507E-2</v>
      </c>
      <c r="R255" s="76">
        <v>8</v>
      </c>
      <c r="S255" s="76">
        <v>24</v>
      </c>
      <c r="T255" s="76">
        <v>21</v>
      </c>
    </row>
    <row r="256" spans="1:20" x14ac:dyDescent="0.25">
      <c r="A256" s="53">
        <v>2022</v>
      </c>
      <c r="B256" s="54">
        <v>707741</v>
      </c>
      <c r="C256" s="54" t="s">
        <v>385</v>
      </c>
      <c r="D256" s="54" t="s">
        <v>433</v>
      </c>
      <c r="E256" s="54" t="s">
        <v>519</v>
      </c>
      <c r="F256" s="54" t="s">
        <v>15</v>
      </c>
      <c r="G256" s="56">
        <v>10</v>
      </c>
      <c r="H256" s="56">
        <v>19</v>
      </c>
      <c r="I256" s="56">
        <v>47</v>
      </c>
      <c r="J256" s="57">
        <v>2503.6239999999998</v>
      </c>
      <c r="K256" s="57">
        <v>250.36240000000001</v>
      </c>
      <c r="L256" s="58">
        <v>1.9</v>
      </c>
      <c r="M256" s="58">
        <v>2.4736842105263199</v>
      </c>
      <c r="N256" s="57">
        <v>899.37400000000002</v>
      </c>
      <c r="O256" s="59">
        <v>0.35922886184187403</v>
      </c>
      <c r="P256" s="57">
        <v>568.47400000000005</v>
      </c>
      <c r="Q256" s="59">
        <v>0.227060453167089</v>
      </c>
      <c r="R256" s="76">
        <v>326</v>
      </c>
      <c r="S256" s="76">
        <v>315</v>
      </c>
      <c r="T256" s="76">
        <v>278</v>
      </c>
    </row>
    <row r="257" spans="1:20" x14ac:dyDescent="0.25">
      <c r="A257" s="53">
        <v>2022</v>
      </c>
      <c r="B257" s="54">
        <v>713162</v>
      </c>
      <c r="C257" s="54" t="s">
        <v>195</v>
      </c>
      <c r="D257" s="54" t="s">
        <v>435</v>
      </c>
      <c r="E257" s="54" t="s">
        <v>505</v>
      </c>
      <c r="F257" s="54" t="s">
        <v>4</v>
      </c>
      <c r="G257" s="56">
        <v>106</v>
      </c>
      <c r="H257" s="56">
        <v>219</v>
      </c>
      <c r="I257" s="56">
        <v>518</v>
      </c>
      <c r="J257" s="57">
        <v>26566.256000000001</v>
      </c>
      <c r="K257" s="57">
        <v>250.625056603773</v>
      </c>
      <c r="L257" s="58">
        <v>2.06603773584906</v>
      </c>
      <c r="M257" s="58">
        <v>2.3652968036529698</v>
      </c>
      <c r="N257" s="57">
        <v>9667.5059999999994</v>
      </c>
      <c r="O257" s="59">
        <v>0.36390171050072001</v>
      </c>
      <c r="P257" s="57">
        <v>5831.4960000000001</v>
      </c>
      <c r="Q257" s="59">
        <v>0.21950763404523399</v>
      </c>
      <c r="R257" s="76">
        <v>122</v>
      </c>
      <c r="S257" s="76">
        <v>90</v>
      </c>
      <c r="T257" s="76">
        <v>85</v>
      </c>
    </row>
    <row r="258" spans="1:20" x14ac:dyDescent="0.25">
      <c r="A258" s="53">
        <v>2022</v>
      </c>
      <c r="B258" s="54">
        <v>714082</v>
      </c>
      <c r="C258" s="54" t="s">
        <v>196</v>
      </c>
      <c r="D258" s="54" t="s">
        <v>433</v>
      </c>
      <c r="E258" s="54" t="s">
        <v>519</v>
      </c>
      <c r="F258" s="54" t="s">
        <v>15</v>
      </c>
      <c r="G258" s="56">
        <v>9</v>
      </c>
      <c r="H258" s="56">
        <v>20</v>
      </c>
      <c r="I258" s="56">
        <v>77</v>
      </c>
      <c r="J258" s="57">
        <v>4056.9839999999999</v>
      </c>
      <c r="K258" s="57">
        <v>450.77600000000001</v>
      </c>
      <c r="L258" s="58">
        <v>2.2222222222222201</v>
      </c>
      <c r="M258" s="58">
        <v>3.85</v>
      </c>
      <c r="N258" s="57">
        <v>1352.9839999999999</v>
      </c>
      <c r="O258" s="59">
        <v>0.33349502980539197</v>
      </c>
      <c r="P258" s="57">
        <v>1051.9839999999999</v>
      </c>
      <c r="Q258" s="59">
        <v>0.25930198393683601</v>
      </c>
      <c r="R258" s="76">
        <v>292</v>
      </c>
      <c r="S258" s="76">
        <v>280</v>
      </c>
      <c r="T258" s="76">
        <v>231</v>
      </c>
    </row>
    <row r="259" spans="1:20" x14ac:dyDescent="0.25">
      <c r="A259" s="53">
        <v>2022</v>
      </c>
      <c r="B259" s="54">
        <v>716851</v>
      </c>
      <c r="C259" s="54" t="s">
        <v>392</v>
      </c>
      <c r="D259" s="54" t="s">
        <v>433</v>
      </c>
      <c r="E259" s="54" t="s">
        <v>502</v>
      </c>
      <c r="F259" s="54" t="s">
        <v>15</v>
      </c>
      <c r="G259" s="56">
        <v>69</v>
      </c>
      <c r="H259" s="56">
        <v>136</v>
      </c>
      <c r="I259" s="56">
        <v>327</v>
      </c>
      <c r="J259" s="57">
        <v>14672.34</v>
      </c>
      <c r="K259" s="57">
        <v>212.642608695652</v>
      </c>
      <c r="L259" s="58">
        <v>1.97101449275362</v>
      </c>
      <c r="M259" s="58">
        <v>2.40441176470588</v>
      </c>
      <c r="N259" s="57">
        <v>2445.39</v>
      </c>
      <c r="O259" s="59">
        <v>0.16666666666666699</v>
      </c>
      <c r="P259" s="57">
        <v>157.33999999999901</v>
      </c>
      <c r="Q259" s="59">
        <v>1.07235791973195E-2</v>
      </c>
      <c r="R259" s="76">
        <v>159</v>
      </c>
      <c r="S259" s="76">
        <v>217</v>
      </c>
      <c r="T259" s="76">
        <v>332</v>
      </c>
    </row>
    <row r="260" spans="1:20" x14ac:dyDescent="0.25">
      <c r="A260" s="53">
        <v>2022</v>
      </c>
      <c r="B260" s="54">
        <v>725619</v>
      </c>
      <c r="C260" s="54" t="s">
        <v>197</v>
      </c>
      <c r="D260" s="54" t="s">
        <v>432</v>
      </c>
      <c r="E260" s="54" t="s">
        <v>498</v>
      </c>
      <c r="F260" s="54" t="s">
        <v>15</v>
      </c>
      <c r="G260" s="56">
        <v>29</v>
      </c>
      <c r="H260" s="56">
        <v>99</v>
      </c>
      <c r="I260" s="56">
        <v>281</v>
      </c>
      <c r="J260" s="57">
        <v>10802.3778</v>
      </c>
      <c r="K260" s="57">
        <v>372.49578620689601</v>
      </c>
      <c r="L260" s="58">
        <v>3.4137931034482798</v>
      </c>
      <c r="M260" s="58">
        <v>2.83838383838384</v>
      </c>
      <c r="N260" s="57">
        <v>1585.1278</v>
      </c>
      <c r="O260" s="59">
        <v>0.14673878560329601</v>
      </c>
      <c r="P260" s="57">
        <v>675.62779999999896</v>
      </c>
      <c r="Q260" s="59">
        <v>6.2544359446491393E-2</v>
      </c>
      <c r="R260" s="76">
        <v>184</v>
      </c>
      <c r="S260" s="76">
        <v>263</v>
      </c>
      <c r="T260" s="76">
        <v>266</v>
      </c>
    </row>
    <row r="261" spans="1:20" x14ac:dyDescent="0.25">
      <c r="A261" s="53">
        <v>2022</v>
      </c>
      <c r="B261" s="54">
        <v>726602</v>
      </c>
      <c r="C261" s="54" t="s">
        <v>198</v>
      </c>
      <c r="D261" s="54" t="s">
        <v>432</v>
      </c>
      <c r="E261" s="54" t="s">
        <v>498</v>
      </c>
      <c r="F261" s="54" t="s">
        <v>15</v>
      </c>
      <c r="G261" s="56">
        <v>29</v>
      </c>
      <c r="H261" s="56">
        <v>43</v>
      </c>
      <c r="I261" s="56">
        <v>124</v>
      </c>
      <c r="J261" s="57">
        <v>4433.9023999999999</v>
      </c>
      <c r="K261" s="57">
        <v>152.89318620689599</v>
      </c>
      <c r="L261" s="58">
        <v>1.4827586206896599</v>
      </c>
      <c r="M261" s="58">
        <v>2.8837209302325602</v>
      </c>
      <c r="N261" s="57">
        <v>1586.1024</v>
      </c>
      <c r="O261" s="59">
        <v>0.35772154118683402</v>
      </c>
      <c r="P261" s="57">
        <v>731.10239999999999</v>
      </c>
      <c r="Q261" s="59">
        <v>0.16488915046934699</v>
      </c>
      <c r="R261" s="76">
        <v>285</v>
      </c>
      <c r="S261" s="76">
        <v>262</v>
      </c>
      <c r="T261" s="76">
        <v>262</v>
      </c>
    </row>
    <row r="262" spans="1:20" x14ac:dyDescent="0.25">
      <c r="A262" s="53">
        <v>2022</v>
      </c>
      <c r="B262" s="54">
        <v>727745</v>
      </c>
      <c r="C262" s="54" t="s">
        <v>199</v>
      </c>
      <c r="D262" s="54" t="s">
        <v>435</v>
      </c>
      <c r="E262" s="54" t="s">
        <v>521</v>
      </c>
      <c r="F262" s="54" t="s">
        <v>15</v>
      </c>
      <c r="G262" s="56">
        <v>18</v>
      </c>
      <c r="H262" s="56">
        <v>91</v>
      </c>
      <c r="I262" s="56">
        <v>317</v>
      </c>
      <c r="J262" s="57">
        <v>10821.84</v>
      </c>
      <c r="K262" s="57">
        <v>601.21333333333303</v>
      </c>
      <c r="L262" s="58">
        <v>5.0555555555555598</v>
      </c>
      <c r="M262" s="58">
        <v>3.48351648351648</v>
      </c>
      <c r="N262" s="57">
        <v>1803.64</v>
      </c>
      <c r="O262" s="59">
        <v>0.16666666666666699</v>
      </c>
      <c r="P262" s="57">
        <v>1064.8499999999999</v>
      </c>
      <c r="Q262" s="59">
        <v>9.8398239116453401E-2</v>
      </c>
      <c r="R262" s="76">
        <v>182</v>
      </c>
      <c r="S262" s="76">
        <v>251</v>
      </c>
      <c r="T262" s="76">
        <v>229</v>
      </c>
    </row>
    <row r="263" spans="1:20" x14ac:dyDescent="0.25">
      <c r="A263" s="53">
        <v>2022</v>
      </c>
      <c r="B263" s="54">
        <v>728140</v>
      </c>
      <c r="C263" s="54" t="s">
        <v>200</v>
      </c>
      <c r="D263" s="54" t="s">
        <v>433</v>
      </c>
      <c r="E263" s="54" t="s">
        <v>504</v>
      </c>
      <c r="F263" s="54" t="s">
        <v>15</v>
      </c>
      <c r="G263" s="56">
        <v>19</v>
      </c>
      <c r="H263" s="56">
        <v>52</v>
      </c>
      <c r="I263" s="56">
        <v>184</v>
      </c>
      <c r="J263" s="57">
        <v>8848.9279999999999</v>
      </c>
      <c r="K263" s="57">
        <v>465.73305263157903</v>
      </c>
      <c r="L263" s="58">
        <v>2.7368421052631602</v>
      </c>
      <c r="M263" s="58">
        <v>3.5384615384615401</v>
      </c>
      <c r="N263" s="57">
        <v>3132.4279999999999</v>
      </c>
      <c r="O263" s="59">
        <v>0.35398954540030197</v>
      </c>
      <c r="P263" s="57">
        <v>2487.328</v>
      </c>
      <c r="Q263" s="59">
        <v>0.28108805948019899</v>
      </c>
      <c r="R263" s="76">
        <v>208</v>
      </c>
      <c r="S263" s="76">
        <v>187</v>
      </c>
      <c r="T263" s="76">
        <v>157</v>
      </c>
    </row>
    <row r="264" spans="1:20" x14ac:dyDescent="0.25">
      <c r="A264" s="53">
        <v>2022</v>
      </c>
      <c r="B264" s="54">
        <v>729882</v>
      </c>
      <c r="C264" s="54" t="s">
        <v>202</v>
      </c>
      <c r="D264" s="54" t="s">
        <v>430</v>
      </c>
      <c r="E264" s="54" t="s">
        <v>517</v>
      </c>
      <c r="F264" s="54" t="s">
        <v>15</v>
      </c>
      <c r="G264" s="56">
        <v>91</v>
      </c>
      <c r="H264" s="56">
        <v>370</v>
      </c>
      <c r="I264" s="56">
        <v>1421</v>
      </c>
      <c r="J264" s="57">
        <v>58948.377200000003</v>
      </c>
      <c r="K264" s="57">
        <v>647.78436483516498</v>
      </c>
      <c r="L264" s="58">
        <v>4.0659340659340701</v>
      </c>
      <c r="M264" s="58">
        <v>3.8405405405405402</v>
      </c>
      <c r="N264" s="57">
        <v>14954.2772</v>
      </c>
      <c r="O264" s="59">
        <v>0.25368428971781798</v>
      </c>
      <c r="P264" s="57">
        <v>11509.0772</v>
      </c>
      <c r="Q264" s="59">
        <v>0.19523993274576501</v>
      </c>
      <c r="R264" s="76">
        <v>79</v>
      </c>
      <c r="S264" s="76">
        <v>60</v>
      </c>
      <c r="T264" s="76">
        <v>47</v>
      </c>
    </row>
    <row r="265" spans="1:20" x14ac:dyDescent="0.25">
      <c r="A265" s="53">
        <v>2022</v>
      </c>
      <c r="B265" s="54">
        <v>731519</v>
      </c>
      <c r="C265" s="54" t="s">
        <v>203</v>
      </c>
      <c r="D265" s="54" t="s">
        <v>434</v>
      </c>
      <c r="E265" s="54" t="s">
        <v>523</v>
      </c>
      <c r="F265" s="54" t="s">
        <v>15</v>
      </c>
      <c r="G265" s="56">
        <v>32</v>
      </c>
      <c r="H265" s="56">
        <v>50</v>
      </c>
      <c r="I265" s="56">
        <v>122</v>
      </c>
      <c r="J265" s="57">
        <v>6019.0240000000003</v>
      </c>
      <c r="K265" s="57">
        <v>188.09450000000001</v>
      </c>
      <c r="L265" s="58">
        <v>1.5625</v>
      </c>
      <c r="M265" s="58">
        <v>2.44</v>
      </c>
      <c r="N265" s="57">
        <v>2108.424</v>
      </c>
      <c r="O265" s="59">
        <v>0.350293336594105</v>
      </c>
      <c r="P265" s="57">
        <v>1029.424</v>
      </c>
      <c r="Q265" s="59">
        <v>0.17102839264306</v>
      </c>
      <c r="R265" s="76">
        <v>254</v>
      </c>
      <c r="S265" s="76">
        <v>234</v>
      </c>
      <c r="T265" s="76">
        <v>234</v>
      </c>
    </row>
    <row r="266" spans="1:20" x14ac:dyDescent="0.25">
      <c r="A266" s="53">
        <v>2022</v>
      </c>
      <c r="B266" s="54">
        <v>733583</v>
      </c>
      <c r="C266" s="54" t="s">
        <v>204</v>
      </c>
      <c r="D266" s="54" t="s">
        <v>432</v>
      </c>
      <c r="E266" s="54" t="s">
        <v>498</v>
      </c>
      <c r="F266" s="54" t="s">
        <v>15</v>
      </c>
      <c r="G266" s="56">
        <v>48</v>
      </c>
      <c r="H266" s="56">
        <v>84</v>
      </c>
      <c r="I266" s="56">
        <v>192</v>
      </c>
      <c r="J266" s="57">
        <v>8329.6640000000007</v>
      </c>
      <c r="K266" s="57">
        <v>173.53466666666699</v>
      </c>
      <c r="L266" s="58">
        <v>1.75</v>
      </c>
      <c r="M266" s="58">
        <v>2.28571428571429</v>
      </c>
      <c r="N266" s="57">
        <v>2976.2139999999999</v>
      </c>
      <c r="O266" s="59">
        <v>0.35730300766033302</v>
      </c>
      <c r="P266" s="57">
        <v>1548.2139999999999</v>
      </c>
      <c r="Q266" s="59">
        <v>0.18586752118692901</v>
      </c>
      <c r="R266" s="76">
        <v>214</v>
      </c>
      <c r="S266" s="76">
        <v>197</v>
      </c>
      <c r="T266" s="76">
        <v>193</v>
      </c>
    </row>
    <row r="267" spans="1:20" x14ac:dyDescent="0.25">
      <c r="A267" s="53">
        <v>2022</v>
      </c>
      <c r="B267" s="54">
        <v>734173</v>
      </c>
      <c r="C267" s="54" t="s">
        <v>71</v>
      </c>
      <c r="D267" s="54" t="s">
        <v>430</v>
      </c>
      <c r="E267" s="54" t="s">
        <v>512</v>
      </c>
      <c r="F267" s="54" t="s">
        <v>4</v>
      </c>
      <c r="G267" s="56">
        <v>330</v>
      </c>
      <c r="H267" s="56">
        <v>819</v>
      </c>
      <c r="I267" s="56">
        <v>3447</v>
      </c>
      <c r="J267" s="57">
        <v>140186.44039999999</v>
      </c>
      <c r="K267" s="57">
        <v>424.80739515151498</v>
      </c>
      <c r="L267" s="58">
        <v>2.4818181818181801</v>
      </c>
      <c r="M267" s="58">
        <v>4.2087912087912098</v>
      </c>
      <c r="N267" s="57">
        <v>33740.640399999997</v>
      </c>
      <c r="O267" s="59">
        <v>0.24068405120870701</v>
      </c>
      <c r="P267" s="57">
        <v>22715.290400000002</v>
      </c>
      <c r="Q267" s="59">
        <v>0.16203628778350801</v>
      </c>
      <c r="R267" s="76">
        <v>35</v>
      </c>
      <c r="S267" s="76">
        <v>14</v>
      </c>
      <c r="T267" s="76">
        <v>17</v>
      </c>
    </row>
    <row r="268" spans="1:20" x14ac:dyDescent="0.25">
      <c r="A268" s="53">
        <v>2022</v>
      </c>
      <c r="B268" s="54">
        <v>734174</v>
      </c>
      <c r="C268" s="54" t="s">
        <v>390</v>
      </c>
      <c r="D268" s="54" t="s">
        <v>435</v>
      </c>
      <c r="E268" s="54" t="s">
        <v>505</v>
      </c>
      <c r="F268" s="54" t="s">
        <v>15</v>
      </c>
      <c r="G268" s="56">
        <v>64</v>
      </c>
      <c r="H268" s="56">
        <v>149</v>
      </c>
      <c r="I268" s="56">
        <v>844</v>
      </c>
      <c r="J268" s="57">
        <v>42194.563199999997</v>
      </c>
      <c r="K268" s="57">
        <v>659.29004999999995</v>
      </c>
      <c r="L268" s="58">
        <v>2.328125</v>
      </c>
      <c r="M268" s="58">
        <v>5.6644295302013399</v>
      </c>
      <c r="N268" s="57">
        <v>12176.3632</v>
      </c>
      <c r="O268" s="59">
        <v>0.28857659083433701</v>
      </c>
      <c r="P268" s="57">
        <v>9751.9731999999894</v>
      </c>
      <c r="Q268" s="59">
        <v>0.23111918836026701</v>
      </c>
      <c r="R268" s="76">
        <v>100</v>
      </c>
      <c r="S268" s="76">
        <v>73</v>
      </c>
      <c r="T268" s="76">
        <v>55</v>
      </c>
    </row>
    <row r="269" spans="1:20" x14ac:dyDescent="0.25">
      <c r="A269" s="53">
        <v>2022</v>
      </c>
      <c r="B269" s="54">
        <v>735008</v>
      </c>
      <c r="C269" s="54" t="s">
        <v>388</v>
      </c>
      <c r="D269" s="54" t="s">
        <v>432</v>
      </c>
      <c r="E269" s="54" t="s">
        <v>498</v>
      </c>
      <c r="F269" s="54" t="s">
        <v>15</v>
      </c>
      <c r="G269" s="56">
        <v>35</v>
      </c>
      <c r="H269" s="56">
        <v>72</v>
      </c>
      <c r="I269" s="56">
        <v>267</v>
      </c>
      <c r="J269" s="57">
        <v>12306.664000000001</v>
      </c>
      <c r="K269" s="57">
        <v>351.61897142857202</v>
      </c>
      <c r="L269" s="58">
        <v>2.05714285714286</v>
      </c>
      <c r="M269" s="58">
        <v>3.7083333333333299</v>
      </c>
      <c r="N269" s="57">
        <v>4370.2640000000001</v>
      </c>
      <c r="O269" s="59">
        <v>0.35511361974292999</v>
      </c>
      <c r="P269" s="57">
        <v>3319.2640000000001</v>
      </c>
      <c r="Q269" s="59">
        <v>0.26971273449896699</v>
      </c>
      <c r="R269" s="76">
        <v>170</v>
      </c>
      <c r="S269" s="76">
        <v>156</v>
      </c>
      <c r="T269" s="76">
        <v>132</v>
      </c>
    </row>
    <row r="270" spans="1:20" x14ac:dyDescent="0.25">
      <c r="A270" s="53">
        <v>2022</v>
      </c>
      <c r="B270" s="54">
        <v>736536</v>
      </c>
      <c r="C270" s="54" t="s">
        <v>205</v>
      </c>
      <c r="D270" s="54" t="s">
        <v>432</v>
      </c>
      <c r="E270" s="54" t="s">
        <v>498</v>
      </c>
      <c r="F270" s="54" t="s">
        <v>15</v>
      </c>
      <c r="G270" s="56">
        <v>12</v>
      </c>
      <c r="H270" s="56">
        <v>63</v>
      </c>
      <c r="I270" s="56">
        <v>187</v>
      </c>
      <c r="J270" s="57">
        <v>6970.55</v>
      </c>
      <c r="K270" s="57">
        <v>580.87916666666695</v>
      </c>
      <c r="L270" s="58">
        <v>5.25</v>
      </c>
      <c r="M270" s="58">
        <v>2.9682539682539701</v>
      </c>
      <c r="N270" s="57">
        <v>0</v>
      </c>
      <c r="O270" s="59">
        <v>0</v>
      </c>
      <c r="P270" s="57">
        <v>-396.5</v>
      </c>
      <c r="Q270" s="59">
        <v>-5.6882168551979397E-2</v>
      </c>
      <c r="R270" s="76">
        <v>235</v>
      </c>
      <c r="S270" s="76">
        <v>380</v>
      </c>
      <c r="T270" s="76">
        <v>374</v>
      </c>
    </row>
    <row r="271" spans="1:20" x14ac:dyDescent="0.25">
      <c r="A271" s="53">
        <v>2022</v>
      </c>
      <c r="B271" s="54">
        <v>737682</v>
      </c>
      <c r="C271" s="54" t="s">
        <v>206</v>
      </c>
      <c r="D271" s="54" t="s">
        <v>430</v>
      </c>
      <c r="E271" s="54" t="s">
        <v>512</v>
      </c>
      <c r="F271" s="54" t="s">
        <v>15</v>
      </c>
      <c r="G271" s="56">
        <v>74</v>
      </c>
      <c r="H271" s="56">
        <v>213</v>
      </c>
      <c r="I271" s="56">
        <v>726</v>
      </c>
      <c r="J271" s="57">
        <v>24936.959999999999</v>
      </c>
      <c r="K271" s="57">
        <v>336.98594594594601</v>
      </c>
      <c r="L271" s="58">
        <v>2.8783783783783798</v>
      </c>
      <c r="M271" s="58">
        <v>3.4084507042253498</v>
      </c>
      <c r="N271" s="57">
        <v>4156.16</v>
      </c>
      <c r="O271" s="59">
        <v>0.16666666666666699</v>
      </c>
      <c r="P271" s="57">
        <v>1460.36</v>
      </c>
      <c r="Q271" s="59">
        <v>5.8562070116004498E-2</v>
      </c>
      <c r="R271" s="76">
        <v>132</v>
      </c>
      <c r="S271" s="76">
        <v>160</v>
      </c>
      <c r="T271" s="76">
        <v>201</v>
      </c>
    </row>
    <row r="272" spans="1:20" x14ac:dyDescent="0.25">
      <c r="A272" s="53">
        <v>2022</v>
      </c>
      <c r="B272" s="54">
        <v>737951</v>
      </c>
      <c r="C272" s="54" t="s">
        <v>413</v>
      </c>
      <c r="D272" s="54" t="s">
        <v>434</v>
      </c>
      <c r="E272" s="54" t="s">
        <v>508</v>
      </c>
      <c r="F272" s="54" t="s">
        <v>15</v>
      </c>
      <c r="G272" s="56">
        <v>51</v>
      </c>
      <c r="H272" s="56">
        <v>138</v>
      </c>
      <c r="I272" s="56">
        <v>751</v>
      </c>
      <c r="J272" s="57">
        <v>27828.143</v>
      </c>
      <c r="K272" s="57">
        <v>545.64986274509795</v>
      </c>
      <c r="L272" s="58">
        <v>2.7058823529411802</v>
      </c>
      <c r="M272" s="58">
        <v>5.4420289855072497</v>
      </c>
      <c r="N272" s="57">
        <v>7467.2929999999997</v>
      </c>
      <c r="O272" s="59">
        <v>0.26833601509090999</v>
      </c>
      <c r="P272" s="57">
        <v>5683.4930000000004</v>
      </c>
      <c r="Q272" s="59">
        <v>0.20423543892238899</v>
      </c>
      <c r="R272" s="76">
        <v>119</v>
      </c>
      <c r="S272" s="76">
        <v>115</v>
      </c>
      <c r="T272" s="76">
        <v>88</v>
      </c>
    </row>
    <row r="273" spans="1:20" x14ac:dyDescent="0.25">
      <c r="A273" s="53">
        <v>2022</v>
      </c>
      <c r="B273" s="54">
        <v>739560</v>
      </c>
      <c r="C273" s="54" t="s">
        <v>207</v>
      </c>
      <c r="D273" s="54" t="s">
        <v>431</v>
      </c>
      <c r="E273" s="54" t="s">
        <v>516</v>
      </c>
      <c r="F273" s="54" t="s">
        <v>15</v>
      </c>
      <c r="G273" s="56">
        <v>14</v>
      </c>
      <c r="H273" s="56">
        <v>23</v>
      </c>
      <c r="I273" s="56">
        <v>108</v>
      </c>
      <c r="J273" s="57">
        <v>3508.14</v>
      </c>
      <c r="K273" s="57">
        <v>250.581428571429</v>
      </c>
      <c r="L273" s="58">
        <v>1.6428571428571399</v>
      </c>
      <c r="M273" s="58">
        <v>4.6956521739130404</v>
      </c>
      <c r="N273" s="57">
        <v>584.69000000000005</v>
      </c>
      <c r="O273" s="59">
        <v>0.16666666666666699</v>
      </c>
      <c r="P273" s="57">
        <v>125.39</v>
      </c>
      <c r="Q273" s="59">
        <v>3.5742587239961897E-2</v>
      </c>
      <c r="R273" s="76">
        <v>306</v>
      </c>
      <c r="S273" s="76">
        <v>341</v>
      </c>
      <c r="T273" s="76">
        <v>335</v>
      </c>
    </row>
    <row r="274" spans="1:20" x14ac:dyDescent="0.25">
      <c r="A274" s="53">
        <v>2022</v>
      </c>
      <c r="B274" s="54">
        <v>742000</v>
      </c>
      <c r="C274" s="54" t="s">
        <v>208</v>
      </c>
      <c r="D274" s="54" t="s">
        <v>432</v>
      </c>
      <c r="E274" s="54" t="s">
        <v>497</v>
      </c>
      <c r="F274" s="54" t="s">
        <v>15</v>
      </c>
      <c r="G274" s="56">
        <v>1</v>
      </c>
      <c r="H274" s="56">
        <v>10</v>
      </c>
      <c r="I274" s="56">
        <v>87</v>
      </c>
      <c r="J274" s="57">
        <v>3258.2339999999999</v>
      </c>
      <c r="K274" s="57">
        <v>3258.2339999999999</v>
      </c>
      <c r="L274" s="58">
        <v>10</v>
      </c>
      <c r="M274" s="58">
        <v>8.6999999999999993</v>
      </c>
      <c r="N274" s="57">
        <v>400.13400000000001</v>
      </c>
      <c r="O274" s="59">
        <v>0.12280701754386</v>
      </c>
      <c r="P274" s="57">
        <v>362.13400000000001</v>
      </c>
      <c r="Q274" s="59">
        <v>0.111144257901673</v>
      </c>
      <c r="R274" s="76">
        <v>313</v>
      </c>
      <c r="S274" s="76">
        <v>354</v>
      </c>
      <c r="T274" s="76">
        <v>308</v>
      </c>
    </row>
    <row r="275" spans="1:20" x14ac:dyDescent="0.25">
      <c r="A275" s="53">
        <v>2022</v>
      </c>
      <c r="B275" s="54">
        <v>742625</v>
      </c>
      <c r="C275" s="54" t="s">
        <v>209</v>
      </c>
      <c r="D275" s="54" t="s">
        <v>433</v>
      </c>
      <c r="E275" s="54" t="s">
        <v>502</v>
      </c>
      <c r="F275" s="54" t="s">
        <v>15</v>
      </c>
      <c r="G275" s="56">
        <v>53</v>
      </c>
      <c r="H275" s="56">
        <v>80</v>
      </c>
      <c r="I275" s="56">
        <v>222</v>
      </c>
      <c r="J275" s="57">
        <v>8683.3459999999995</v>
      </c>
      <c r="K275" s="57">
        <v>163.83671698113201</v>
      </c>
      <c r="L275" s="58">
        <v>1.5094339622641499</v>
      </c>
      <c r="M275" s="58">
        <v>2.7749999999999999</v>
      </c>
      <c r="N275" s="57">
        <v>2735.0459999999998</v>
      </c>
      <c r="O275" s="59">
        <v>0.31497604725183098</v>
      </c>
      <c r="P275" s="57">
        <v>1004.046</v>
      </c>
      <c r="Q275" s="59">
        <v>0.115628929216917</v>
      </c>
      <c r="R275" s="76">
        <v>210</v>
      </c>
      <c r="S275" s="76">
        <v>210</v>
      </c>
      <c r="T275" s="76">
        <v>236</v>
      </c>
    </row>
    <row r="276" spans="1:20" x14ac:dyDescent="0.25">
      <c r="A276" s="53">
        <v>2022</v>
      </c>
      <c r="B276" s="54">
        <v>743099</v>
      </c>
      <c r="C276" s="54" t="s">
        <v>210</v>
      </c>
      <c r="D276" s="54" t="s">
        <v>432</v>
      </c>
      <c r="E276" s="54" t="s">
        <v>500</v>
      </c>
      <c r="F276" s="54" t="s">
        <v>4</v>
      </c>
      <c r="G276" s="56">
        <v>222</v>
      </c>
      <c r="H276" s="56">
        <v>403</v>
      </c>
      <c r="I276" s="56">
        <v>1676</v>
      </c>
      <c r="J276" s="57">
        <v>65524.38</v>
      </c>
      <c r="K276" s="57">
        <v>295.15486486486498</v>
      </c>
      <c r="L276" s="58">
        <v>1.8153153153153201</v>
      </c>
      <c r="M276" s="58">
        <v>4.1588089330024802</v>
      </c>
      <c r="N276" s="57">
        <v>10920.73</v>
      </c>
      <c r="O276" s="59">
        <v>0.16666666666666699</v>
      </c>
      <c r="P276" s="57">
        <v>3975.78</v>
      </c>
      <c r="Q276" s="59">
        <v>6.0676346727737002E-2</v>
      </c>
      <c r="R276" s="76">
        <v>67</v>
      </c>
      <c r="S276" s="76">
        <v>82</v>
      </c>
      <c r="T276" s="76">
        <v>111</v>
      </c>
    </row>
    <row r="277" spans="1:20" x14ac:dyDescent="0.25">
      <c r="A277" s="53">
        <v>2022</v>
      </c>
      <c r="B277" s="54">
        <v>753097</v>
      </c>
      <c r="C277" s="54" t="s">
        <v>211</v>
      </c>
      <c r="D277" s="54" t="s">
        <v>431</v>
      </c>
      <c r="E277" s="54" t="s">
        <v>524</v>
      </c>
      <c r="F277" s="54" t="s">
        <v>15</v>
      </c>
      <c r="G277" s="56">
        <v>43</v>
      </c>
      <c r="H277" s="56">
        <v>87</v>
      </c>
      <c r="I277" s="56">
        <v>213</v>
      </c>
      <c r="J277" s="57">
        <v>11267.896000000001</v>
      </c>
      <c r="K277" s="57">
        <v>262.04409302325598</v>
      </c>
      <c r="L277" s="58">
        <v>2.0232558139534902</v>
      </c>
      <c r="M277" s="58">
        <v>2.4482758620689702</v>
      </c>
      <c r="N277" s="57">
        <v>4090.3960000000002</v>
      </c>
      <c r="O277" s="59">
        <v>0.36301329014751299</v>
      </c>
      <c r="P277" s="57">
        <v>2662.7959999999998</v>
      </c>
      <c r="Q277" s="59">
        <v>0.23631705510949</v>
      </c>
      <c r="R277" s="76">
        <v>177</v>
      </c>
      <c r="S277" s="76">
        <v>161</v>
      </c>
      <c r="T277" s="76">
        <v>152</v>
      </c>
    </row>
    <row r="278" spans="1:20" x14ac:dyDescent="0.25">
      <c r="A278" s="53">
        <v>2022</v>
      </c>
      <c r="B278" s="54">
        <v>755085</v>
      </c>
      <c r="C278" s="54" t="s">
        <v>212</v>
      </c>
      <c r="D278" s="54" t="s">
        <v>434</v>
      </c>
      <c r="E278" s="54" t="s">
        <v>522</v>
      </c>
      <c r="F278" s="54" t="s">
        <v>15</v>
      </c>
      <c r="G278" s="56">
        <v>41</v>
      </c>
      <c r="H278" s="56">
        <v>59</v>
      </c>
      <c r="I278" s="56">
        <v>158</v>
      </c>
      <c r="J278" s="57">
        <v>7279.5360000000001</v>
      </c>
      <c r="K278" s="57">
        <v>177.54965853658501</v>
      </c>
      <c r="L278" s="58">
        <v>1.4390243902438999</v>
      </c>
      <c r="M278" s="58">
        <v>2.6779661016949201</v>
      </c>
      <c r="N278" s="57">
        <v>2393.2860000000001</v>
      </c>
      <c r="O278" s="59">
        <v>0.32876903143277297</v>
      </c>
      <c r="P278" s="57">
        <v>1016.386</v>
      </c>
      <c r="Q278" s="59">
        <v>0.13962236054605701</v>
      </c>
      <c r="R278" s="76">
        <v>231</v>
      </c>
      <c r="S278" s="76">
        <v>221</v>
      </c>
      <c r="T278" s="76">
        <v>235</v>
      </c>
    </row>
    <row r="279" spans="1:20" x14ac:dyDescent="0.25">
      <c r="A279" s="53">
        <v>2022</v>
      </c>
      <c r="B279" s="54">
        <v>755161</v>
      </c>
      <c r="C279" s="54" t="s">
        <v>221</v>
      </c>
      <c r="D279" s="54" t="s">
        <v>431</v>
      </c>
      <c r="E279" s="54" t="s">
        <v>509</v>
      </c>
      <c r="F279" s="54" t="s">
        <v>15</v>
      </c>
      <c r="G279" s="56">
        <v>138</v>
      </c>
      <c r="H279" s="56">
        <v>821</v>
      </c>
      <c r="I279" s="56">
        <v>4408</v>
      </c>
      <c r="J279" s="57">
        <v>145756.32500000001</v>
      </c>
      <c r="K279" s="57">
        <v>1056.2052536231899</v>
      </c>
      <c r="L279" s="58">
        <v>5.9492753623188399</v>
      </c>
      <c r="M279" s="58">
        <v>5.3690621193666299</v>
      </c>
      <c r="N279" s="57">
        <v>13250.575000000001</v>
      </c>
      <c r="O279" s="59">
        <v>9.0909090909090995E-2</v>
      </c>
      <c r="P279" s="57">
        <v>8082.6750000000102</v>
      </c>
      <c r="Q279" s="59">
        <v>5.5453339674967898E-2</v>
      </c>
      <c r="R279" s="76">
        <v>31</v>
      </c>
      <c r="S279" s="76">
        <v>67</v>
      </c>
      <c r="T279" s="76">
        <v>64</v>
      </c>
    </row>
    <row r="280" spans="1:20" x14ac:dyDescent="0.25">
      <c r="A280" s="53">
        <v>2022</v>
      </c>
      <c r="B280" s="54">
        <v>755634</v>
      </c>
      <c r="C280" s="54" t="s">
        <v>213</v>
      </c>
      <c r="D280" s="54" t="s">
        <v>431</v>
      </c>
      <c r="E280" s="54" t="s">
        <v>524</v>
      </c>
      <c r="F280" s="54" t="s">
        <v>15</v>
      </c>
      <c r="G280" s="56">
        <v>8</v>
      </c>
      <c r="H280" s="56">
        <v>17</v>
      </c>
      <c r="I280" s="56">
        <v>44</v>
      </c>
      <c r="J280" s="57">
        <v>2462.0479999999998</v>
      </c>
      <c r="K280" s="57">
        <v>307.75599999999997</v>
      </c>
      <c r="L280" s="58">
        <v>2.125</v>
      </c>
      <c r="M280" s="58">
        <v>2.5882352941176499</v>
      </c>
      <c r="N280" s="57">
        <v>949.89800000000002</v>
      </c>
      <c r="O280" s="59">
        <v>0.38581619854690102</v>
      </c>
      <c r="P280" s="57">
        <v>683.19799999999998</v>
      </c>
      <c r="Q280" s="59">
        <v>0.27749174670843102</v>
      </c>
      <c r="R280" s="76">
        <v>329</v>
      </c>
      <c r="S280" s="76">
        <v>311</v>
      </c>
      <c r="T280" s="76">
        <v>265</v>
      </c>
    </row>
    <row r="281" spans="1:20" x14ac:dyDescent="0.25">
      <c r="A281" s="53">
        <v>2022</v>
      </c>
      <c r="B281" s="54">
        <v>758545</v>
      </c>
      <c r="C281" s="54" t="s">
        <v>214</v>
      </c>
      <c r="D281" s="54" t="s">
        <v>432</v>
      </c>
      <c r="E281" s="54" t="s">
        <v>498</v>
      </c>
      <c r="F281" s="54" t="s">
        <v>15</v>
      </c>
      <c r="G281" s="56">
        <v>23</v>
      </c>
      <c r="H281" s="56">
        <v>35</v>
      </c>
      <c r="I281" s="56">
        <v>125</v>
      </c>
      <c r="J281" s="57">
        <v>5512.86</v>
      </c>
      <c r="K281" s="57">
        <v>239.68956521739099</v>
      </c>
      <c r="L281" s="58">
        <v>1.52173913043478</v>
      </c>
      <c r="M281" s="58">
        <v>3.5714285714285698</v>
      </c>
      <c r="N281" s="57">
        <v>1478.21</v>
      </c>
      <c r="O281" s="59">
        <v>0.26813849798471201</v>
      </c>
      <c r="P281" s="57">
        <v>799.21</v>
      </c>
      <c r="Q281" s="59">
        <v>0.14497193834053501</v>
      </c>
      <c r="R281" s="76">
        <v>260</v>
      </c>
      <c r="S281" s="76">
        <v>272</v>
      </c>
      <c r="T281" s="76">
        <v>258</v>
      </c>
    </row>
    <row r="282" spans="1:20" x14ac:dyDescent="0.25">
      <c r="A282" s="53">
        <v>2022</v>
      </c>
      <c r="B282" s="54">
        <v>758786</v>
      </c>
      <c r="C282" s="54" t="s">
        <v>215</v>
      </c>
      <c r="D282" s="54" t="s">
        <v>432</v>
      </c>
      <c r="E282" s="54" t="s">
        <v>500</v>
      </c>
      <c r="F282" s="54" t="s">
        <v>15</v>
      </c>
      <c r="G282" s="56">
        <v>42</v>
      </c>
      <c r="H282" s="56">
        <v>138</v>
      </c>
      <c r="I282" s="56">
        <v>533</v>
      </c>
      <c r="J282" s="57">
        <v>37730.402999999998</v>
      </c>
      <c r="K282" s="57">
        <v>898.34292857142896</v>
      </c>
      <c r="L282" s="58">
        <v>3.28571428571429</v>
      </c>
      <c r="M282" s="58">
        <v>3.86231884057971</v>
      </c>
      <c r="N282" s="57">
        <v>15212.403</v>
      </c>
      <c r="O282" s="59">
        <v>0.40318686763033001</v>
      </c>
      <c r="P282" s="57">
        <v>13902.403</v>
      </c>
      <c r="Q282" s="59">
        <v>0.36846685682100999</v>
      </c>
      <c r="R282" s="76">
        <v>108</v>
      </c>
      <c r="S282" s="76">
        <v>57</v>
      </c>
      <c r="T282" s="76">
        <v>39</v>
      </c>
    </row>
    <row r="283" spans="1:20" x14ac:dyDescent="0.25">
      <c r="A283" s="53">
        <v>2022</v>
      </c>
      <c r="B283" s="54">
        <v>759445</v>
      </c>
      <c r="C283" s="54" t="s">
        <v>216</v>
      </c>
      <c r="D283" s="54" t="s">
        <v>431</v>
      </c>
      <c r="E283" s="54" t="s">
        <v>515</v>
      </c>
      <c r="F283" s="54" t="s">
        <v>15</v>
      </c>
      <c r="G283" s="56">
        <v>13</v>
      </c>
      <c r="H283" s="56">
        <v>31</v>
      </c>
      <c r="I283" s="56">
        <v>85</v>
      </c>
      <c r="J283" s="57">
        <v>2768.92</v>
      </c>
      <c r="K283" s="57">
        <v>212.99384615384599</v>
      </c>
      <c r="L283" s="58">
        <v>2.3846153846153801</v>
      </c>
      <c r="M283" s="58">
        <v>2.7419354838709702</v>
      </c>
      <c r="N283" s="57">
        <v>993.87</v>
      </c>
      <c r="O283" s="59">
        <v>0.35893778079540001</v>
      </c>
      <c r="P283" s="57">
        <v>556.77</v>
      </c>
      <c r="Q283" s="59">
        <v>0.201078398798087</v>
      </c>
      <c r="R283" s="76">
        <v>320</v>
      </c>
      <c r="S283" s="76">
        <v>303</v>
      </c>
      <c r="T283" s="76">
        <v>279</v>
      </c>
    </row>
    <row r="284" spans="1:20" x14ac:dyDescent="0.25">
      <c r="A284" s="53">
        <v>2022</v>
      </c>
      <c r="B284" s="54">
        <v>762085</v>
      </c>
      <c r="C284" s="54" t="s">
        <v>217</v>
      </c>
      <c r="D284" s="54" t="s">
        <v>431</v>
      </c>
      <c r="E284" s="54" t="s">
        <v>516</v>
      </c>
      <c r="F284" s="54" t="s">
        <v>15</v>
      </c>
      <c r="G284" s="56">
        <v>129</v>
      </c>
      <c r="H284" s="56">
        <v>484</v>
      </c>
      <c r="I284" s="56">
        <v>1956</v>
      </c>
      <c r="J284" s="57">
        <v>72007.320000000007</v>
      </c>
      <c r="K284" s="57">
        <v>558.196279069767</v>
      </c>
      <c r="L284" s="58">
        <v>3.75193798449612</v>
      </c>
      <c r="M284" s="58">
        <v>4.04132231404959</v>
      </c>
      <c r="N284" s="57">
        <v>12001.22</v>
      </c>
      <c r="O284" s="59">
        <v>0.16666666666666699</v>
      </c>
      <c r="P284" s="57">
        <v>7472.02</v>
      </c>
      <c r="Q284" s="59">
        <v>0.103767505859127</v>
      </c>
      <c r="R284" s="76">
        <v>62</v>
      </c>
      <c r="S284" s="76">
        <v>74</v>
      </c>
      <c r="T284" s="76">
        <v>67</v>
      </c>
    </row>
    <row r="285" spans="1:20" x14ac:dyDescent="0.25">
      <c r="A285" s="53">
        <v>2022</v>
      </c>
      <c r="B285" s="54">
        <v>762662</v>
      </c>
      <c r="C285" s="54" t="s">
        <v>333</v>
      </c>
      <c r="D285" s="54" t="s">
        <v>432</v>
      </c>
      <c r="E285" s="54" t="s">
        <v>498</v>
      </c>
      <c r="F285" s="54" t="s">
        <v>15</v>
      </c>
      <c r="G285" s="56">
        <v>8</v>
      </c>
      <c r="H285" s="56">
        <v>12</v>
      </c>
      <c r="I285" s="56">
        <v>48</v>
      </c>
      <c r="J285" s="57">
        <v>2989.2159999999999</v>
      </c>
      <c r="K285" s="57">
        <v>373.65199999999999</v>
      </c>
      <c r="L285" s="58">
        <v>1.5</v>
      </c>
      <c r="M285" s="58">
        <v>4</v>
      </c>
      <c r="N285" s="57">
        <v>1092.366</v>
      </c>
      <c r="O285" s="59">
        <v>0.36543561923929202</v>
      </c>
      <c r="P285" s="57">
        <v>856.36599999999999</v>
      </c>
      <c r="Q285" s="59">
        <v>0.28648515195957702</v>
      </c>
      <c r="R285" s="76">
        <v>315</v>
      </c>
      <c r="S285" s="76">
        <v>294</v>
      </c>
      <c r="T285" s="76">
        <v>252</v>
      </c>
    </row>
    <row r="286" spans="1:20" x14ac:dyDescent="0.25">
      <c r="A286" s="53">
        <v>2022</v>
      </c>
      <c r="B286" s="54">
        <v>765294</v>
      </c>
      <c r="C286" s="54" t="s">
        <v>407</v>
      </c>
      <c r="D286" s="54" t="s">
        <v>435</v>
      </c>
      <c r="E286" s="54" t="s">
        <v>525</v>
      </c>
      <c r="F286" s="54" t="s">
        <v>15</v>
      </c>
      <c r="G286" s="56">
        <v>27</v>
      </c>
      <c r="H286" s="56">
        <v>72</v>
      </c>
      <c r="I286" s="56">
        <v>162</v>
      </c>
      <c r="J286" s="57">
        <v>8862.7039999999997</v>
      </c>
      <c r="K286" s="57">
        <v>328.24829629629602</v>
      </c>
      <c r="L286" s="58">
        <v>2.6666666666666701</v>
      </c>
      <c r="M286" s="58">
        <v>2.25</v>
      </c>
      <c r="N286" s="57">
        <v>3067.5039999999999</v>
      </c>
      <c r="O286" s="59">
        <v>0.34611378197895398</v>
      </c>
      <c r="P286" s="57">
        <v>2034.364</v>
      </c>
      <c r="Q286" s="59">
        <v>0.229542135221937</v>
      </c>
      <c r="R286" s="76">
        <v>206</v>
      </c>
      <c r="S286" s="76">
        <v>191</v>
      </c>
      <c r="T286" s="76">
        <v>171</v>
      </c>
    </row>
    <row r="287" spans="1:20" x14ac:dyDescent="0.25">
      <c r="A287" s="53">
        <v>2022</v>
      </c>
      <c r="B287" s="54">
        <v>766167</v>
      </c>
      <c r="C287" s="54" t="s">
        <v>218</v>
      </c>
      <c r="D287" s="54" t="s">
        <v>435</v>
      </c>
      <c r="E287" s="54" t="s">
        <v>525</v>
      </c>
      <c r="F287" s="54" t="s">
        <v>15</v>
      </c>
      <c r="G287" s="56">
        <v>34</v>
      </c>
      <c r="H287" s="56">
        <v>62</v>
      </c>
      <c r="I287" s="56">
        <v>152</v>
      </c>
      <c r="J287" s="57">
        <v>7492.384</v>
      </c>
      <c r="K287" s="57">
        <v>220.364235294118</v>
      </c>
      <c r="L287" s="58">
        <v>1.8235294117647101</v>
      </c>
      <c r="M287" s="58">
        <v>2.45161290322581</v>
      </c>
      <c r="N287" s="57">
        <v>2891.8339999999998</v>
      </c>
      <c r="O287" s="59">
        <v>0.385969806139141</v>
      </c>
      <c r="P287" s="57">
        <v>1624.3340000000001</v>
      </c>
      <c r="Q287" s="59">
        <v>0.21679801782716901</v>
      </c>
      <c r="R287" s="76">
        <v>229</v>
      </c>
      <c r="S287" s="76">
        <v>203</v>
      </c>
      <c r="T287" s="76">
        <v>189</v>
      </c>
    </row>
    <row r="288" spans="1:20" x14ac:dyDescent="0.25">
      <c r="A288" s="53">
        <v>2022</v>
      </c>
      <c r="B288" s="54">
        <v>767999</v>
      </c>
      <c r="C288" s="54" t="s">
        <v>334</v>
      </c>
      <c r="D288" s="54" t="s">
        <v>432</v>
      </c>
      <c r="E288" s="54" t="s">
        <v>510</v>
      </c>
      <c r="F288" s="54" t="s">
        <v>15</v>
      </c>
      <c r="G288" s="56">
        <v>42</v>
      </c>
      <c r="H288" s="56">
        <v>51</v>
      </c>
      <c r="I288" s="56">
        <v>216</v>
      </c>
      <c r="J288" s="57">
        <v>8127.9459999999999</v>
      </c>
      <c r="K288" s="57">
        <v>193.52252380952399</v>
      </c>
      <c r="L288" s="58">
        <v>1.21428571428571</v>
      </c>
      <c r="M288" s="58">
        <v>4.2352941176470598</v>
      </c>
      <c r="N288" s="57">
        <v>1121.096</v>
      </c>
      <c r="O288" s="59">
        <v>0.13793103448275901</v>
      </c>
      <c r="P288" s="57">
        <v>-105.90400000000101</v>
      </c>
      <c r="Q288" s="59">
        <v>-1.30296141239128E-2</v>
      </c>
      <c r="R288" s="76">
        <v>220</v>
      </c>
      <c r="S288" s="76">
        <v>291</v>
      </c>
      <c r="T288" s="76">
        <v>363</v>
      </c>
    </row>
    <row r="289" spans="1:20" x14ac:dyDescent="0.25">
      <c r="A289" s="53">
        <v>2022</v>
      </c>
      <c r="B289" s="54">
        <v>768405</v>
      </c>
      <c r="C289" s="54" t="s">
        <v>335</v>
      </c>
      <c r="D289" s="54" t="s">
        <v>430</v>
      </c>
      <c r="E289" s="54" t="s">
        <v>512</v>
      </c>
      <c r="F289" s="54" t="s">
        <v>15</v>
      </c>
      <c r="G289" s="56">
        <v>59</v>
      </c>
      <c r="H289" s="56">
        <v>186</v>
      </c>
      <c r="I289" s="56">
        <v>639</v>
      </c>
      <c r="J289" s="57">
        <v>26174.991399999999</v>
      </c>
      <c r="K289" s="57">
        <v>443.64392203389798</v>
      </c>
      <c r="L289" s="58">
        <v>3.15254237288136</v>
      </c>
      <c r="M289" s="58">
        <v>3.4354838709677402</v>
      </c>
      <c r="N289" s="57">
        <v>8744.0913999999993</v>
      </c>
      <c r="O289" s="59">
        <v>0.334062818450439</v>
      </c>
      <c r="P289" s="57">
        <v>6576.8914000000004</v>
      </c>
      <c r="Q289" s="59">
        <v>0.25126622964239098</v>
      </c>
      <c r="R289" s="76">
        <v>126</v>
      </c>
      <c r="S289" s="76">
        <v>100</v>
      </c>
      <c r="T289" s="76">
        <v>77</v>
      </c>
    </row>
    <row r="290" spans="1:20" x14ac:dyDescent="0.25">
      <c r="A290" s="53">
        <v>2022</v>
      </c>
      <c r="B290" s="54">
        <v>769640</v>
      </c>
      <c r="C290" s="54" t="s">
        <v>411</v>
      </c>
      <c r="D290" s="54" t="s">
        <v>430</v>
      </c>
      <c r="E290" s="54" t="s">
        <v>520</v>
      </c>
      <c r="F290" s="54" t="s">
        <v>15</v>
      </c>
      <c r="G290" s="56">
        <v>83</v>
      </c>
      <c r="H290" s="56">
        <v>110</v>
      </c>
      <c r="I290" s="56">
        <v>515</v>
      </c>
      <c r="J290" s="57">
        <v>26587.348999999998</v>
      </c>
      <c r="K290" s="57">
        <v>320.32950602409602</v>
      </c>
      <c r="L290" s="58">
        <v>1.32530120481928</v>
      </c>
      <c r="M290" s="58">
        <v>4.6818181818181799</v>
      </c>
      <c r="N290" s="57">
        <v>7042.299</v>
      </c>
      <c r="O290" s="59">
        <v>0.264874057206681</v>
      </c>
      <c r="P290" s="57">
        <v>4171.299</v>
      </c>
      <c r="Q290" s="59">
        <v>0.15689036917520399</v>
      </c>
      <c r="R290" s="76">
        <v>121</v>
      </c>
      <c r="S290" s="76">
        <v>118</v>
      </c>
      <c r="T290" s="76">
        <v>108</v>
      </c>
    </row>
    <row r="291" spans="1:20" x14ac:dyDescent="0.25">
      <c r="A291" s="53">
        <v>2022</v>
      </c>
      <c r="B291" s="54">
        <v>772049</v>
      </c>
      <c r="C291" s="54" t="s">
        <v>219</v>
      </c>
      <c r="D291" s="54" t="s">
        <v>434</v>
      </c>
      <c r="E291" s="54" t="s">
        <v>522</v>
      </c>
      <c r="F291" s="54" t="s">
        <v>15</v>
      </c>
      <c r="G291" s="56">
        <v>19</v>
      </c>
      <c r="H291" s="56">
        <v>19</v>
      </c>
      <c r="I291" s="56">
        <v>36</v>
      </c>
      <c r="J291" s="57">
        <v>1805.3119999999999</v>
      </c>
      <c r="K291" s="57">
        <v>95.0164210526315</v>
      </c>
      <c r="L291" s="58">
        <v>1</v>
      </c>
      <c r="M291" s="58">
        <v>1.8947368421052599</v>
      </c>
      <c r="N291" s="57">
        <v>665.21199999999999</v>
      </c>
      <c r="O291" s="59">
        <v>0.36847481211004002</v>
      </c>
      <c r="P291" s="57">
        <v>36.312000000000097</v>
      </c>
      <c r="Q291" s="59">
        <v>2.01139747589337E-2</v>
      </c>
      <c r="R291" s="76">
        <v>346</v>
      </c>
      <c r="S291" s="76">
        <v>331</v>
      </c>
      <c r="T291" s="76">
        <v>344</v>
      </c>
    </row>
    <row r="292" spans="1:20" x14ac:dyDescent="0.25">
      <c r="A292" s="53">
        <v>2022</v>
      </c>
      <c r="B292" s="54">
        <v>772168</v>
      </c>
      <c r="C292" s="54" t="s">
        <v>220</v>
      </c>
      <c r="D292" s="54" t="s">
        <v>432</v>
      </c>
      <c r="E292" s="54" t="s">
        <v>500</v>
      </c>
      <c r="F292" s="54" t="s">
        <v>4</v>
      </c>
      <c r="G292" s="56">
        <v>47</v>
      </c>
      <c r="H292" s="56">
        <v>111</v>
      </c>
      <c r="I292" s="56">
        <v>381</v>
      </c>
      <c r="J292" s="57">
        <v>14987.922</v>
      </c>
      <c r="K292" s="57">
        <v>318.89195744680899</v>
      </c>
      <c r="L292" s="58">
        <v>2.3617021276595702</v>
      </c>
      <c r="M292" s="58">
        <v>3.4324324324324298</v>
      </c>
      <c r="N292" s="57">
        <v>1840.6220000000001</v>
      </c>
      <c r="O292" s="59">
        <v>0.12280701754386</v>
      </c>
      <c r="P292" s="57">
        <v>347.97200000000203</v>
      </c>
      <c r="Q292" s="59">
        <v>2.3216827522854901E-2</v>
      </c>
      <c r="R292" s="76">
        <v>156</v>
      </c>
      <c r="S292" s="76">
        <v>249</v>
      </c>
      <c r="T292" s="76">
        <v>312</v>
      </c>
    </row>
    <row r="293" spans="1:20" x14ac:dyDescent="0.25">
      <c r="A293" s="53">
        <v>2022</v>
      </c>
      <c r="B293" s="54">
        <v>772869</v>
      </c>
      <c r="C293" s="54" t="s">
        <v>223</v>
      </c>
      <c r="D293" s="54" t="s">
        <v>435</v>
      </c>
      <c r="E293" s="54" t="s">
        <v>525</v>
      </c>
      <c r="F293" s="54" t="s">
        <v>15</v>
      </c>
      <c r="G293" s="56">
        <v>27</v>
      </c>
      <c r="H293" s="56">
        <v>59</v>
      </c>
      <c r="I293" s="56">
        <v>140</v>
      </c>
      <c r="J293" s="57">
        <v>8057.28</v>
      </c>
      <c r="K293" s="57">
        <v>298.41777777777799</v>
      </c>
      <c r="L293" s="58">
        <v>2.18518518518519</v>
      </c>
      <c r="M293" s="58">
        <v>2.3728813559322002</v>
      </c>
      <c r="N293" s="57">
        <v>3065.68</v>
      </c>
      <c r="O293" s="59">
        <v>0.38048572222884097</v>
      </c>
      <c r="P293" s="57">
        <v>2046.93</v>
      </c>
      <c r="Q293" s="59">
        <v>0.25404727153580398</v>
      </c>
      <c r="R293" s="76">
        <v>222</v>
      </c>
      <c r="S293" s="76">
        <v>192</v>
      </c>
      <c r="T293" s="76">
        <v>169</v>
      </c>
    </row>
    <row r="294" spans="1:20" x14ac:dyDescent="0.25">
      <c r="A294" s="53">
        <v>2022</v>
      </c>
      <c r="B294" s="54">
        <v>775247</v>
      </c>
      <c r="C294" s="54" t="s">
        <v>93</v>
      </c>
      <c r="D294" s="54" t="s">
        <v>433</v>
      </c>
      <c r="E294" s="54" t="s">
        <v>503</v>
      </c>
      <c r="F294" s="54" t="s">
        <v>4</v>
      </c>
      <c r="G294" s="56">
        <v>178</v>
      </c>
      <c r="H294" s="56">
        <v>615</v>
      </c>
      <c r="I294" s="56">
        <v>4616</v>
      </c>
      <c r="J294" s="57">
        <v>178214.56080000001</v>
      </c>
      <c r="K294" s="57">
        <v>1001.20539775281</v>
      </c>
      <c r="L294" s="58">
        <v>3.4550561797752799</v>
      </c>
      <c r="M294" s="58">
        <v>7.5056910569105701</v>
      </c>
      <c r="N294" s="57">
        <v>26588.960800000001</v>
      </c>
      <c r="O294" s="59">
        <v>0.149196343332682</v>
      </c>
      <c r="P294" s="57">
        <v>20465.5108</v>
      </c>
      <c r="Q294" s="59">
        <v>0.114836356289469</v>
      </c>
      <c r="R294" s="76">
        <v>18</v>
      </c>
      <c r="S294" s="76">
        <v>25</v>
      </c>
      <c r="T294" s="76">
        <v>23</v>
      </c>
    </row>
    <row r="295" spans="1:20" x14ac:dyDescent="0.25">
      <c r="A295" s="53">
        <v>2022</v>
      </c>
      <c r="B295" s="54">
        <v>776236</v>
      </c>
      <c r="C295" s="54" t="s">
        <v>224</v>
      </c>
      <c r="D295" s="54" t="s">
        <v>435</v>
      </c>
      <c r="E295" s="54" t="s">
        <v>525</v>
      </c>
      <c r="F295" s="54" t="s">
        <v>15</v>
      </c>
      <c r="G295" s="56">
        <v>23</v>
      </c>
      <c r="H295" s="56">
        <v>41</v>
      </c>
      <c r="I295" s="56">
        <v>83</v>
      </c>
      <c r="J295" s="57">
        <v>5353.7359999999999</v>
      </c>
      <c r="K295" s="57">
        <v>232.771130434783</v>
      </c>
      <c r="L295" s="58">
        <v>1.7826086956521701</v>
      </c>
      <c r="M295" s="58">
        <v>2.0243902439024399</v>
      </c>
      <c r="N295" s="57">
        <v>1843.2360000000001</v>
      </c>
      <c r="O295" s="59">
        <v>0.34428966986791998</v>
      </c>
      <c r="P295" s="57">
        <v>986.98599999999999</v>
      </c>
      <c r="Q295" s="59">
        <v>0.18435462637679501</v>
      </c>
      <c r="R295" s="76">
        <v>263</v>
      </c>
      <c r="S295" s="76">
        <v>247</v>
      </c>
      <c r="T295" s="76">
        <v>239</v>
      </c>
    </row>
    <row r="296" spans="1:20" x14ac:dyDescent="0.25">
      <c r="A296" s="53">
        <v>2022</v>
      </c>
      <c r="B296" s="54">
        <v>782190</v>
      </c>
      <c r="C296" s="54" t="s">
        <v>60</v>
      </c>
      <c r="D296" s="54" t="s">
        <v>434</v>
      </c>
      <c r="E296" s="54" t="s">
        <v>499</v>
      </c>
      <c r="F296" s="54" t="s">
        <v>4</v>
      </c>
      <c r="G296" s="56">
        <v>569</v>
      </c>
      <c r="H296" s="56">
        <v>1575</v>
      </c>
      <c r="I296" s="56">
        <v>6242</v>
      </c>
      <c r="J296" s="57">
        <v>237486.9</v>
      </c>
      <c r="K296" s="57">
        <v>417.37592267135398</v>
      </c>
      <c r="L296" s="58">
        <v>2.7680140597539502</v>
      </c>
      <c r="M296" s="58">
        <v>3.9631746031746</v>
      </c>
      <c r="N296" s="57">
        <v>39581.1499999999</v>
      </c>
      <c r="O296" s="59">
        <v>0.16666666666666599</v>
      </c>
      <c r="P296" s="57">
        <v>20612.199999999899</v>
      </c>
      <c r="Q296" s="59">
        <v>8.6792997845354505E-2</v>
      </c>
      <c r="R296" s="76">
        <v>11</v>
      </c>
      <c r="S296" s="76">
        <v>11</v>
      </c>
      <c r="T296" s="76">
        <v>22</v>
      </c>
    </row>
    <row r="297" spans="1:20" x14ac:dyDescent="0.25">
      <c r="A297" s="53">
        <v>2022</v>
      </c>
      <c r="B297" s="54">
        <v>783424</v>
      </c>
      <c r="C297" s="54" t="s">
        <v>395</v>
      </c>
      <c r="D297" s="54" t="s">
        <v>430</v>
      </c>
      <c r="E297" s="54" t="s">
        <v>517</v>
      </c>
      <c r="F297" s="54" t="s">
        <v>15</v>
      </c>
      <c r="G297" s="56">
        <v>133</v>
      </c>
      <c r="H297" s="56">
        <v>319</v>
      </c>
      <c r="I297" s="56">
        <v>1454</v>
      </c>
      <c r="J297" s="57">
        <v>58547.851199999997</v>
      </c>
      <c r="K297" s="57">
        <v>440.20940751879698</v>
      </c>
      <c r="L297" s="58">
        <v>2.3984962406014998</v>
      </c>
      <c r="M297" s="58">
        <v>4.55799373040752</v>
      </c>
      <c r="N297" s="57">
        <v>17673.301200000002</v>
      </c>
      <c r="O297" s="59">
        <v>0.30186079997415799</v>
      </c>
      <c r="P297" s="57">
        <v>12903.9012</v>
      </c>
      <c r="Q297" s="59">
        <v>0.22039922790539601</v>
      </c>
      <c r="R297" s="76">
        <v>81</v>
      </c>
      <c r="S297" s="76">
        <v>50</v>
      </c>
      <c r="T297" s="76">
        <v>42</v>
      </c>
    </row>
    <row r="298" spans="1:20" x14ac:dyDescent="0.25">
      <c r="A298" s="53">
        <v>2022</v>
      </c>
      <c r="B298" s="54">
        <v>784350</v>
      </c>
      <c r="C298" s="54" t="s">
        <v>397</v>
      </c>
      <c r="D298" s="54" t="s">
        <v>434</v>
      </c>
      <c r="E298" s="54" t="s">
        <v>499</v>
      </c>
      <c r="F298" s="54" t="s">
        <v>15</v>
      </c>
      <c r="G298" s="56">
        <v>27</v>
      </c>
      <c r="H298" s="56">
        <v>43</v>
      </c>
      <c r="I298" s="56">
        <v>124</v>
      </c>
      <c r="J298" s="57">
        <v>5331.3</v>
      </c>
      <c r="K298" s="57">
        <v>197.455555555556</v>
      </c>
      <c r="L298" s="58">
        <v>1.5925925925925899</v>
      </c>
      <c r="M298" s="58">
        <v>2.8837209302325602</v>
      </c>
      <c r="N298" s="57">
        <v>888.55</v>
      </c>
      <c r="O298" s="59">
        <v>0.16666666666666699</v>
      </c>
      <c r="P298" s="57">
        <v>-22.750000000000199</v>
      </c>
      <c r="Q298" s="59">
        <v>-4.26725188978301E-3</v>
      </c>
      <c r="R298" s="76">
        <v>264</v>
      </c>
      <c r="S298" s="76">
        <v>316</v>
      </c>
      <c r="T298" s="76">
        <v>350</v>
      </c>
    </row>
    <row r="299" spans="1:20" x14ac:dyDescent="0.25">
      <c r="A299" s="53">
        <v>2022</v>
      </c>
      <c r="B299" s="54">
        <v>784373</v>
      </c>
      <c r="C299" s="54" t="s">
        <v>225</v>
      </c>
      <c r="D299" s="54" t="s">
        <v>431</v>
      </c>
      <c r="E299" s="54" t="s">
        <v>515</v>
      </c>
      <c r="F299" s="54" t="s">
        <v>15</v>
      </c>
      <c r="G299" s="56">
        <v>4</v>
      </c>
      <c r="H299" s="56">
        <v>4</v>
      </c>
      <c r="I299" s="56">
        <v>13</v>
      </c>
      <c r="J299" s="57">
        <v>695.096</v>
      </c>
      <c r="K299" s="57">
        <v>173.774</v>
      </c>
      <c r="L299" s="58">
        <v>1</v>
      </c>
      <c r="M299" s="58">
        <v>3.25</v>
      </c>
      <c r="N299" s="57">
        <v>311.24599999999998</v>
      </c>
      <c r="O299" s="59">
        <v>0.44777412040926701</v>
      </c>
      <c r="P299" s="57">
        <v>182.846</v>
      </c>
      <c r="Q299" s="59">
        <v>0.26305143462198</v>
      </c>
      <c r="R299" s="76">
        <v>373</v>
      </c>
      <c r="S299" s="76">
        <v>364</v>
      </c>
      <c r="T299" s="76">
        <v>328</v>
      </c>
    </row>
    <row r="300" spans="1:20" x14ac:dyDescent="0.25">
      <c r="A300" s="53">
        <v>2022</v>
      </c>
      <c r="B300" s="54">
        <v>789083</v>
      </c>
      <c r="C300" s="54" t="s">
        <v>370</v>
      </c>
      <c r="D300" s="54" t="s">
        <v>435</v>
      </c>
      <c r="E300" s="54" t="s">
        <v>505</v>
      </c>
      <c r="F300" s="54" t="s">
        <v>15</v>
      </c>
      <c r="G300" s="56">
        <v>48</v>
      </c>
      <c r="H300" s="56">
        <v>66</v>
      </c>
      <c r="I300" s="56">
        <v>197</v>
      </c>
      <c r="J300" s="57">
        <v>6905.4204</v>
      </c>
      <c r="K300" s="57">
        <v>143.86292499999999</v>
      </c>
      <c r="L300" s="58">
        <v>1.375</v>
      </c>
      <c r="M300" s="58">
        <v>2.98484848484848</v>
      </c>
      <c r="N300" s="57">
        <v>1527.1704</v>
      </c>
      <c r="O300" s="59">
        <v>0.22115531155786</v>
      </c>
      <c r="P300" s="57">
        <v>-235.32960000000099</v>
      </c>
      <c r="Q300" s="59">
        <v>-3.4078967878624897E-2</v>
      </c>
      <c r="R300" s="76">
        <v>236</v>
      </c>
      <c r="S300" s="76">
        <v>268</v>
      </c>
      <c r="T300" s="76">
        <v>369</v>
      </c>
    </row>
    <row r="301" spans="1:20" x14ac:dyDescent="0.25">
      <c r="A301" s="53">
        <v>2022</v>
      </c>
      <c r="B301" s="54">
        <v>790239</v>
      </c>
      <c r="C301" s="54" t="s">
        <v>226</v>
      </c>
      <c r="D301" s="54" t="s">
        <v>432</v>
      </c>
      <c r="E301" s="54" t="s">
        <v>500</v>
      </c>
      <c r="F301" s="54" t="s">
        <v>15</v>
      </c>
      <c r="G301" s="56">
        <v>22</v>
      </c>
      <c r="H301" s="56">
        <v>22</v>
      </c>
      <c r="I301" s="56">
        <v>77</v>
      </c>
      <c r="J301" s="57">
        <v>4242.1049999999996</v>
      </c>
      <c r="K301" s="57">
        <v>192.82295454545499</v>
      </c>
      <c r="L301" s="58">
        <v>1</v>
      </c>
      <c r="M301" s="58">
        <v>3.5</v>
      </c>
      <c r="N301" s="57">
        <v>1099.8050000000001</v>
      </c>
      <c r="O301" s="59">
        <v>0.25925925925925902</v>
      </c>
      <c r="P301" s="57">
        <v>461.80500000000001</v>
      </c>
      <c r="Q301" s="59">
        <v>0.108862227596912</v>
      </c>
      <c r="R301" s="76">
        <v>287</v>
      </c>
      <c r="S301" s="76">
        <v>293</v>
      </c>
      <c r="T301" s="76">
        <v>289</v>
      </c>
    </row>
    <row r="302" spans="1:20" x14ac:dyDescent="0.25">
      <c r="A302" s="53">
        <v>2022</v>
      </c>
      <c r="B302" s="54">
        <v>791348</v>
      </c>
      <c r="C302" s="54" t="s">
        <v>227</v>
      </c>
      <c r="D302" s="54" t="s">
        <v>430</v>
      </c>
      <c r="E302" s="54" t="s">
        <v>517</v>
      </c>
      <c r="F302" s="54" t="s">
        <v>15</v>
      </c>
      <c r="G302" s="56">
        <v>31</v>
      </c>
      <c r="H302" s="56">
        <v>120</v>
      </c>
      <c r="I302" s="56">
        <v>282</v>
      </c>
      <c r="J302" s="57">
        <v>9588.3696</v>
      </c>
      <c r="K302" s="57">
        <v>309.30224516128999</v>
      </c>
      <c r="L302" s="58">
        <v>3.87096774193548</v>
      </c>
      <c r="M302" s="58">
        <v>2.35</v>
      </c>
      <c r="N302" s="57">
        <v>2495.4196000000002</v>
      </c>
      <c r="O302" s="59">
        <v>0.26025484040581798</v>
      </c>
      <c r="P302" s="57">
        <v>1330.2195999999999</v>
      </c>
      <c r="Q302" s="59">
        <v>0.13873261623123101</v>
      </c>
      <c r="R302" s="76">
        <v>198</v>
      </c>
      <c r="S302" s="76">
        <v>216</v>
      </c>
      <c r="T302" s="76">
        <v>214</v>
      </c>
    </row>
    <row r="303" spans="1:20" x14ac:dyDescent="0.25">
      <c r="A303" s="53">
        <v>2022</v>
      </c>
      <c r="B303" s="54">
        <v>791644</v>
      </c>
      <c r="C303" s="54" t="s">
        <v>228</v>
      </c>
      <c r="D303" s="54" t="s">
        <v>431</v>
      </c>
      <c r="E303" s="54" t="s">
        <v>515</v>
      </c>
      <c r="F303" s="54" t="s">
        <v>15</v>
      </c>
      <c r="G303" s="56">
        <v>4</v>
      </c>
      <c r="H303" s="56">
        <v>5</v>
      </c>
      <c r="I303" s="56">
        <v>23</v>
      </c>
      <c r="J303" s="57">
        <v>1719.816</v>
      </c>
      <c r="K303" s="57">
        <v>429.95400000000001</v>
      </c>
      <c r="L303" s="58">
        <v>1.25</v>
      </c>
      <c r="M303" s="58">
        <v>4.5999999999999996</v>
      </c>
      <c r="N303" s="57">
        <v>495.166</v>
      </c>
      <c r="O303" s="59">
        <v>0.28791800983360999</v>
      </c>
      <c r="P303" s="57">
        <v>365.666</v>
      </c>
      <c r="Q303" s="59">
        <v>0.21261925694376599</v>
      </c>
      <c r="R303" s="76">
        <v>348</v>
      </c>
      <c r="S303" s="76">
        <v>347</v>
      </c>
      <c r="T303" s="76">
        <v>307</v>
      </c>
    </row>
    <row r="304" spans="1:20" x14ac:dyDescent="0.25">
      <c r="A304" s="53">
        <v>2022</v>
      </c>
      <c r="B304" s="54">
        <v>794144</v>
      </c>
      <c r="C304" s="54" t="s">
        <v>229</v>
      </c>
      <c r="D304" s="54" t="s">
        <v>435</v>
      </c>
      <c r="E304" s="54" t="s">
        <v>521</v>
      </c>
      <c r="F304" s="54" t="s">
        <v>15</v>
      </c>
      <c r="G304" s="56">
        <v>105</v>
      </c>
      <c r="H304" s="56">
        <v>369</v>
      </c>
      <c r="I304" s="56">
        <v>1452</v>
      </c>
      <c r="J304" s="57">
        <v>54441.599999999999</v>
      </c>
      <c r="K304" s="57">
        <v>518.49142857142897</v>
      </c>
      <c r="L304" s="58">
        <v>3.5142857142857098</v>
      </c>
      <c r="M304" s="58">
        <v>3.9349593495935</v>
      </c>
      <c r="N304" s="57">
        <v>9073.6</v>
      </c>
      <c r="O304" s="59">
        <v>0.16666666666666699</v>
      </c>
      <c r="P304" s="57">
        <v>4939.21</v>
      </c>
      <c r="Q304" s="59">
        <v>9.0724923587844494E-2</v>
      </c>
      <c r="R304" s="76">
        <v>89</v>
      </c>
      <c r="S304" s="76">
        <v>95</v>
      </c>
      <c r="T304" s="76">
        <v>99</v>
      </c>
    </row>
    <row r="305" spans="1:20" x14ac:dyDescent="0.25">
      <c r="A305" s="53">
        <v>2022</v>
      </c>
      <c r="B305" s="54">
        <v>794844</v>
      </c>
      <c r="C305" s="54" t="s">
        <v>230</v>
      </c>
      <c r="D305" s="54" t="s">
        <v>435</v>
      </c>
      <c r="E305" s="54" t="s">
        <v>521</v>
      </c>
      <c r="F305" s="54" t="s">
        <v>15</v>
      </c>
      <c r="G305" s="56">
        <v>59</v>
      </c>
      <c r="H305" s="56">
        <v>154</v>
      </c>
      <c r="I305" s="56">
        <v>674</v>
      </c>
      <c r="J305" s="57">
        <v>26481.882000000001</v>
      </c>
      <c r="K305" s="57">
        <v>448.84545762711798</v>
      </c>
      <c r="L305" s="58">
        <v>2.6101694915254199</v>
      </c>
      <c r="M305" s="58">
        <v>4.37662337662338</v>
      </c>
      <c r="N305" s="57">
        <v>7501.0820000000003</v>
      </c>
      <c r="O305" s="59">
        <v>0.28325335789956302</v>
      </c>
      <c r="P305" s="57">
        <v>5244.8220000000001</v>
      </c>
      <c r="Q305" s="59">
        <v>0.198053219933538</v>
      </c>
      <c r="R305" s="76">
        <v>123</v>
      </c>
      <c r="S305" s="76">
        <v>113</v>
      </c>
      <c r="T305" s="76">
        <v>97</v>
      </c>
    </row>
    <row r="306" spans="1:20" x14ac:dyDescent="0.25">
      <c r="A306" s="53">
        <v>2022</v>
      </c>
      <c r="B306" s="54">
        <v>798176</v>
      </c>
      <c r="C306" s="54" t="s">
        <v>231</v>
      </c>
      <c r="D306" s="54" t="s">
        <v>431</v>
      </c>
      <c r="E306" s="54" t="s">
        <v>516</v>
      </c>
      <c r="F306" s="54" t="s">
        <v>15</v>
      </c>
      <c r="G306" s="56">
        <v>18</v>
      </c>
      <c r="H306" s="56">
        <v>57</v>
      </c>
      <c r="I306" s="56">
        <v>250</v>
      </c>
      <c r="J306" s="57">
        <v>9658.7999999999993</v>
      </c>
      <c r="K306" s="57">
        <v>536.6</v>
      </c>
      <c r="L306" s="58">
        <v>3.1666666666666701</v>
      </c>
      <c r="M306" s="58">
        <v>4.3859649122807003</v>
      </c>
      <c r="N306" s="57">
        <v>1609.8</v>
      </c>
      <c r="O306" s="59">
        <v>0.16666666666666699</v>
      </c>
      <c r="P306" s="57">
        <v>989.1</v>
      </c>
      <c r="Q306" s="59">
        <v>0.10240402534476301</v>
      </c>
      <c r="R306" s="76">
        <v>195</v>
      </c>
      <c r="S306" s="76">
        <v>259</v>
      </c>
      <c r="T306" s="76">
        <v>238</v>
      </c>
    </row>
    <row r="307" spans="1:20" x14ac:dyDescent="0.25">
      <c r="A307" s="53">
        <v>2022</v>
      </c>
      <c r="B307" s="54">
        <v>800587</v>
      </c>
      <c r="C307" s="54" t="s">
        <v>396</v>
      </c>
      <c r="D307" s="54" t="s">
        <v>435</v>
      </c>
      <c r="E307" s="54" t="s">
        <v>525</v>
      </c>
      <c r="F307" s="54" t="s">
        <v>15</v>
      </c>
      <c r="G307" s="56">
        <v>23</v>
      </c>
      <c r="H307" s="56">
        <v>41</v>
      </c>
      <c r="I307" s="56">
        <v>95</v>
      </c>
      <c r="J307" s="57">
        <v>5656.04</v>
      </c>
      <c r="K307" s="57">
        <v>245.91478260869599</v>
      </c>
      <c r="L307" s="58">
        <v>1.7826086956521701</v>
      </c>
      <c r="M307" s="58">
        <v>2.3170731707317098</v>
      </c>
      <c r="N307" s="57">
        <v>1947.69</v>
      </c>
      <c r="O307" s="59">
        <v>0.34435576834675802</v>
      </c>
      <c r="P307" s="57">
        <v>1091.44</v>
      </c>
      <c r="Q307" s="59">
        <v>0.19296893232721099</v>
      </c>
      <c r="R307" s="76">
        <v>259</v>
      </c>
      <c r="S307" s="76">
        <v>239</v>
      </c>
      <c r="T307" s="76">
        <v>226</v>
      </c>
    </row>
    <row r="308" spans="1:20" x14ac:dyDescent="0.25">
      <c r="A308" s="53">
        <v>2022</v>
      </c>
      <c r="B308" s="54">
        <v>809850</v>
      </c>
      <c r="C308" s="54" t="s">
        <v>232</v>
      </c>
      <c r="D308" s="54" t="s">
        <v>435</v>
      </c>
      <c r="E308" s="54" t="s">
        <v>525</v>
      </c>
      <c r="F308" s="54" t="s">
        <v>15</v>
      </c>
      <c r="G308" s="56">
        <v>9</v>
      </c>
      <c r="H308" s="56">
        <v>28</v>
      </c>
      <c r="I308" s="56">
        <v>82</v>
      </c>
      <c r="J308" s="57">
        <v>3821.7440000000001</v>
      </c>
      <c r="K308" s="57">
        <v>424.638222222222</v>
      </c>
      <c r="L308" s="58">
        <v>3.1111111111111098</v>
      </c>
      <c r="M308" s="58">
        <v>2.9285714285714302</v>
      </c>
      <c r="N308" s="57">
        <v>1511.9939999999999</v>
      </c>
      <c r="O308" s="59">
        <v>0.39562932525046202</v>
      </c>
      <c r="P308" s="57">
        <v>1163.2339999999999</v>
      </c>
      <c r="Q308" s="59">
        <v>0.30437255870618202</v>
      </c>
      <c r="R308" s="76">
        <v>297</v>
      </c>
      <c r="S308" s="76">
        <v>270</v>
      </c>
      <c r="T308" s="76">
        <v>222</v>
      </c>
    </row>
    <row r="309" spans="1:20" x14ac:dyDescent="0.25">
      <c r="A309" s="53">
        <v>2022</v>
      </c>
      <c r="B309" s="54">
        <v>809877</v>
      </c>
      <c r="C309" s="54" t="s">
        <v>233</v>
      </c>
      <c r="D309" s="54" t="s">
        <v>431</v>
      </c>
      <c r="E309" s="54" t="s">
        <v>515</v>
      </c>
      <c r="F309" s="54" t="s">
        <v>15</v>
      </c>
      <c r="G309" s="56">
        <v>7</v>
      </c>
      <c r="H309" s="56">
        <v>12</v>
      </c>
      <c r="I309" s="56">
        <v>27</v>
      </c>
      <c r="J309" s="57">
        <v>820.58399999999995</v>
      </c>
      <c r="K309" s="57">
        <v>117.22628571428601</v>
      </c>
      <c r="L309" s="58">
        <v>1.71428571428571</v>
      </c>
      <c r="M309" s="58">
        <v>2.25</v>
      </c>
      <c r="N309" s="57">
        <v>275.28399999999999</v>
      </c>
      <c r="O309" s="59">
        <v>0.335473272693594</v>
      </c>
      <c r="P309" s="57">
        <v>45.084000000000003</v>
      </c>
      <c r="Q309" s="59">
        <v>5.4941358837120903E-2</v>
      </c>
      <c r="R309" s="76">
        <v>369</v>
      </c>
      <c r="S309" s="76">
        <v>366</v>
      </c>
      <c r="T309" s="76">
        <v>343</v>
      </c>
    </row>
    <row r="310" spans="1:20" x14ac:dyDescent="0.25">
      <c r="A310" s="53">
        <v>2022</v>
      </c>
      <c r="B310" s="54">
        <v>810749</v>
      </c>
      <c r="C310" s="54" t="s">
        <v>234</v>
      </c>
      <c r="D310" s="54" t="s">
        <v>434</v>
      </c>
      <c r="E310" s="54" t="s">
        <v>508</v>
      </c>
      <c r="F310" s="54" t="s">
        <v>15</v>
      </c>
      <c r="G310" s="56">
        <v>11</v>
      </c>
      <c r="H310" s="56">
        <v>29</v>
      </c>
      <c r="I310" s="56">
        <v>56</v>
      </c>
      <c r="J310" s="57">
        <v>1921.08</v>
      </c>
      <c r="K310" s="57">
        <v>174.64363636363601</v>
      </c>
      <c r="L310" s="58">
        <v>2.6363636363636398</v>
      </c>
      <c r="M310" s="58">
        <v>1.9310344827586201</v>
      </c>
      <c r="N310" s="57">
        <v>320.18</v>
      </c>
      <c r="O310" s="59">
        <v>0.16666666666666699</v>
      </c>
      <c r="P310" s="57">
        <v>-63.169999999999902</v>
      </c>
      <c r="Q310" s="59">
        <v>-3.2882545234971902E-2</v>
      </c>
      <c r="R310" s="76">
        <v>344</v>
      </c>
      <c r="S310" s="76">
        <v>363</v>
      </c>
      <c r="T310" s="76">
        <v>359</v>
      </c>
    </row>
    <row r="311" spans="1:20" x14ac:dyDescent="0.25">
      <c r="A311" s="53">
        <v>2022</v>
      </c>
      <c r="B311" s="54">
        <v>811025</v>
      </c>
      <c r="C311" s="54" t="s">
        <v>287</v>
      </c>
      <c r="D311" s="54" t="s">
        <v>432</v>
      </c>
      <c r="E311" s="54" t="s">
        <v>497</v>
      </c>
      <c r="F311" s="54" t="s">
        <v>4</v>
      </c>
      <c r="G311" s="56">
        <v>240</v>
      </c>
      <c r="H311" s="56">
        <v>1560</v>
      </c>
      <c r="I311" s="56">
        <v>8125</v>
      </c>
      <c r="J311" s="57">
        <v>303501.36</v>
      </c>
      <c r="K311" s="57">
        <v>1264.5889999999999</v>
      </c>
      <c r="L311" s="58">
        <v>6.5</v>
      </c>
      <c r="M311" s="58">
        <v>5.2083333333333304</v>
      </c>
      <c r="N311" s="57">
        <v>50583.56</v>
      </c>
      <c r="O311" s="59">
        <v>0.16666666666666699</v>
      </c>
      <c r="P311" s="57">
        <v>42218.16</v>
      </c>
      <c r="Q311" s="59">
        <v>0.139103692978509</v>
      </c>
      <c r="R311" s="76">
        <v>7</v>
      </c>
      <c r="S311" s="76">
        <v>6</v>
      </c>
      <c r="T311" s="76">
        <v>5</v>
      </c>
    </row>
    <row r="312" spans="1:20" x14ac:dyDescent="0.25">
      <c r="A312" s="53">
        <v>2022</v>
      </c>
      <c r="B312" s="54">
        <v>812659</v>
      </c>
      <c r="C312" s="54" t="s">
        <v>235</v>
      </c>
      <c r="D312" s="54" t="s">
        <v>430</v>
      </c>
      <c r="E312" s="54" t="s">
        <v>518</v>
      </c>
      <c r="F312" s="54" t="s">
        <v>15</v>
      </c>
      <c r="G312" s="56">
        <v>44</v>
      </c>
      <c r="H312" s="56">
        <v>62</v>
      </c>
      <c r="I312" s="56">
        <v>173</v>
      </c>
      <c r="J312" s="57">
        <v>8155.4160000000102</v>
      </c>
      <c r="K312" s="57">
        <v>185.35036363636399</v>
      </c>
      <c r="L312" s="58">
        <v>1.4090909090909101</v>
      </c>
      <c r="M312" s="58">
        <v>2.7903225806451601</v>
      </c>
      <c r="N312" s="57">
        <v>2969.616</v>
      </c>
      <c r="O312" s="59">
        <v>0.36412808371761801</v>
      </c>
      <c r="P312" s="57">
        <v>1443.2159999999999</v>
      </c>
      <c r="Q312" s="59">
        <v>0.176964118078097</v>
      </c>
      <c r="R312" s="76">
        <v>219</v>
      </c>
      <c r="S312" s="76">
        <v>199</v>
      </c>
      <c r="T312" s="76">
        <v>204</v>
      </c>
    </row>
    <row r="313" spans="1:20" x14ac:dyDescent="0.25">
      <c r="A313" s="53">
        <v>2022</v>
      </c>
      <c r="B313" s="54">
        <v>826226</v>
      </c>
      <c r="C313" s="54" t="s">
        <v>236</v>
      </c>
      <c r="D313" s="54" t="s">
        <v>430</v>
      </c>
      <c r="E313" s="54" t="s">
        <v>512</v>
      </c>
      <c r="F313" s="54" t="s">
        <v>4</v>
      </c>
      <c r="G313" s="56">
        <v>47</v>
      </c>
      <c r="H313" s="56">
        <v>142</v>
      </c>
      <c r="I313" s="56">
        <v>390</v>
      </c>
      <c r="J313" s="57">
        <v>15019.907999999999</v>
      </c>
      <c r="K313" s="57">
        <v>319.57251063829801</v>
      </c>
      <c r="L313" s="58">
        <v>3.0212765957446801</v>
      </c>
      <c r="M313" s="58">
        <v>2.7464788732394401</v>
      </c>
      <c r="N313" s="57">
        <v>3835.4079999999999</v>
      </c>
      <c r="O313" s="59">
        <v>0.25535495956433302</v>
      </c>
      <c r="P313" s="57">
        <v>2166.558</v>
      </c>
      <c r="Q313" s="59">
        <v>0.14424575703126799</v>
      </c>
      <c r="R313" s="76">
        <v>154</v>
      </c>
      <c r="S313" s="76">
        <v>167</v>
      </c>
      <c r="T313" s="76">
        <v>165</v>
      </c>
    </row>
    <row r="314" spans="1:20" x14ac:dyDescent="0.25">
      <c r="A314" s="53">
        <v>2022</v>
      </c>
      <c r="B314" s="54">
        <v>828176</v>
      </c>
      <c r="C314" s="54" t="s">
        <v>238</v>
      </c>
      <c r="D314" s="54" t="s">
        <v>430</v>
      </c>
      <c r="E314" s="54" t="s">
        <v>518</v>
      </c>
      <c r="F314" s="54" t="s">
        <v>15</v>
      </c>
      <c r="G314" s="56">
        <v>18</v>
      </c>
      <c r="H314" s="56">
        <v>18</v>
      </c>
      <c r="I314" s="56">
        <v>47</v>
      </c>
      <c r="J314" s="57">
        <v>1719.624</v>
      </c>
      <c r="K314" s="57">
        <v>95.534666666666595</v>
      </c>
      <c r="L314" s="58">
        <v>1</v>
      </c>
      <c r="M314" s="58">
        <v>2.6111111111111098</v>
      </c>
      <c r="N314" s="57">
        <v>639.67399999999998</v>
      </c>
      <c r="O314" s="59">
        <v>0.37198480598084199</v>
      </c>
      <c r="P314" s="57">
        <v>24.074000000000002</v>
      </c>
      <c r="Q314" s="59">
        <v>1.39995719994604E-2</v>
      </c>
      <c r="R314" s="76">
        <v>349</v>
      </c>
      <c r="S314" s="76">
        <v>336</v>
      </c>
      <c r="T314" s="76">
        <v>346</v>
      </c>
    </row>
    <row r="315" spans="1:20" x14ac:dyDescent="0.25">
      <c r="A315" s="53">
        <v>2022</v>
      </c>
      <c r="B315" s="54">
        <v>832569</v>
      </c>
      <c r="C315" s="54" t="s">
        <v>239</v>
      </c>
      <c r="D315" s="54" t="s">
        <v>430</v>
      </c>
      <c r="E315" s="54" t="s">
        <v>520</v>
      </c>
      <c r="F315" s="54" t="s">
        <v>15</v>
      </c>
      <c r="G315" s="56">
        <v>94</v>
      </c>
      <c r="H315" s="56">
        <v>335</v>
      </c>
      <c r="I315" s="56">
        <v>1312</v>
      </c>
      <c r="J315" s="57">
        <v>55840.315999999999</v>
      </c>
      <c r="K315" s="57">
        <v>594.04591489361701</v>
      </c>
      <c r="L315" s="58">
        <v>3.5638297872340399</v>
      </c>
      <c r="M315" s="58">
        <v>3.9164179104477599</v>
      </c>
      <c r="N315" s="57">
        <v>14967.165999999999</v>
      </c>
      <c r="O315" s="59">
        <v>0.26803512358346998</v>
      </c>
      <c r="P315" s="57">
        <v>11466.165999999999</v>
      </c>
      <c r="Q315" s="59">
        <v>0.20533848698134199</v>
      </c>
      <c r="R315" s="76">
        <v>85</v>
      </c>
      <c r="S315" s="76">
        <v>59</v>
      </c>
      <c r="T315" s="76">
        <v>48</v>
      </c>
    </row>
    <row r="316" spans="1:20" x14ac:dyDescent="0.25">
      <c r="A316" s="53">
        <v>2022</v>
      </c>
      <c r="B316" s="54">
        <v>833196</v>
      </c>
      <c r="C316" s="54" t="s">
        <v>336</v>
      </c>
      <c r="D316" s="54" t="s">
        <v>435</v>
      </c>
      <c r="E316" s="54" t="s">
        <v>525</v>
      </c>
      <c r="F316" s="54" t="s">
        <v>15</v>
      </c>
      <c r="G316" s="56">
        <v>19</v>
      </c>
      <c r="H316" s="56">
        <v>45</v>
      </c>
      <c r="I316" s="56">
        <v>108</v>
      </c>
      <c r="J316" s="57">
        <v>7073.5360000000001</v>
      </c>
      <c r="K316" s="57">
        <v>372.29136842105299</v>
      </c>
      <c r="L316" s="58">
        <v>2.3684210526315801</v>
      </c>
      <c r="M316" s="58">
        <v>2.4</v>
      </c>
      <c r="N316" s="57">
        <v>2113.136</v>
      </c>
      <c r="O316" s="59">
        <v>0.29873828308783601</v>
      </c>
      <c r="P316" s="57">
        <v>1393.126</v>
      </c>
      <c r="Q316" s="59">
        <v>0.196949022384278</v>
      </c>
      <c r="R316" s="76">
        <v>233</v>
      </c>
      <c r="S316" s="76">
        <v>233</v>
      </c>
      <c r="T316" s="76">
        <v>207</v>
      </c>
    </row>
    <row r="317" spans="1:20" x14ac:dyDescent="0.25">
      <c r="A317" s="53">
        <v>2022</v>
      </c>
      <c r="B317" s="54">
        <v>833290</v>
      </c>
      <c r="C317" s="54" t="s">
        <v>241</v>
      </c>
      <c r="D317" s="54" t="s">
        <v>432</v>
      </c>
      <c r="E317" s="54" t="s">
        <v>498</v>
      </c>
      <c r="F317" s="54" t="s">
        <v>15</v>
      </c>
      <c r="G317" s="56">
        <v>37</v>
      </c>
      <c r="H317" s="56">
        <v>140</v>
      </c>
      <c r="I317" s="56">
        <v>302</v>
      </c>
      <c r="J317" s="57">
        <v>11376.35</v>
      </c>
      <c r="K317" s="57">
        <v>307.46891891891897</v>
      </c>
      <c r="L317" s="58">
        <v>3.7837837837837802</v>
      </c>
      <c r="M317" s="58">
        <v>2.1571428571428601</v>
      </c>
      <c r="N317" s="57">
        <v>0</v>
      </c>
      <c r="O317" s="59">
        <v>0</v>
      </c>
      <c r="P317" s="57">
        <v>-1175.5</v>
      </c>
      <c r="Q317" s="59">
        <v>-0.103328396190342</v>
      </c>
      <c r="R317" s="76">
        <v>175</v>
      </c>
      <c r="S317" s="76">
        <v>379</v>
      </c>
      <c r="T317" s="76">
        <v>379</v>
      </c>
    </row>
    <row r="318" spans="1:20" x14ac:dyDescent="0.25">
      <c r="A318" s="53">
        <v>2022</v>
      </c>
      <c r="B318" s="54">
        <v>836042</v>
      </c>
      <c r="C318" s="54" t="s">
        <v>242</v>
      </c>
      <c r="D318" s="54" t="s">
        <v>434</v>
      </c>
      <c r="E318" s="54" t="s">
        <v>522</v>
      </c>
      <c r="F318" s="54" t="s">
        <v>15</v>
      </c>
      <c r="G318" s="56">
        <v>10</v>
      </c>
      <c r="H318" s="56">
        <v>16</v>
      </c>
      <c r="I318" s="56">
        <v>34</v>
      </c>
      <c r="J318" s="57">
        <v>996.52800000000002</v>
      </c>
      <c r="K318" s="57">
        <v>99.652799999999999</v>
      </c>
      <c r="L318" s="58">
        <v>1.6</v>
      </c>
      <c r="M318" s="58">
        <v>2.125</v>
      </c>
      <c r="N318" s="57">
        <v>390.97800000000001</v>
      </c>
      <c r="O318" s="59">
        <v>0.39234020519242802</v>
      </c>
      <c r="P318" s="57">
        <v>53.377999999999901</v>
      </c>
      <c r="Q318" s="59">
        <v>5.3563974118138097E-2</v>
      </c>
      <c r="R318" s="76">
        <v>366</v>
      </c>
      <c r="S318" s="76">
        <v>355</v>
      </c>
      <c r="T318" s="76">
        <v>342</v>
      </c>
    </row>
    <row r="319" spans="1:20" x14ac:dyDescent="0.25">
      <c r="A319" s="53">
        <v>2022</v>
      </c>
      <c r="B319" s="54">
        <v>852031</v>
      </c>
      <c r="C319" s="54" t="s">
        <v>243</v>
      </c>
      <c r="D319" s="54" t="s">
        <v>434</v>
      </c>
      <c r="E319" s="54" t="s">
        <v>508</v>
      </c>
      <c r="F319" s="54" t="s">
        <v>15</v>
      </c>
      <c r="G319" s="56">
        <v>23</v>
      </c>
      <c r="H319" s="56">
        <v>55</v>
      </c>
      <c r="I319" s="56">
        <v>164</v>
      </c>
      <c r="J319" s="57">
        <v>6835.9391999999998</v>
      </c>
      <c r="K319" s="57">
        <v>297.21474782608698</v>
      </c>
      <c r="L319" s="58">
        <v>2.39130434782609</v>
      </c>
      <c r="M319" s="58">
        <v>2.9818181818181801</v>
      </c>
      <c r="N319" s="57">
        <v>1932.1892</v>
      </c>
      <c r="O319" s="59">
        <v>0.282651606965726</v>
      </c>
      <c r="P319" s="57">
        <v>1135.6892</v>
      </c>
      <c r="Q319" s="59">
        <v>0.16613506451315399</v>
      </c>
      <c r="R319" s="76">
        <v>237</v>
      </c>
      <c r="S319" s="76">
        <v>240</v>
      </c>
      <c r="T319" s="76">
        <v>224</v>
      </c>
    </row>
    <row r="320" spans="1:20" x14ac:dyDescent="0.25">
      <c r="A320" s="53">
        <v>2022</v>
      </c>
      <c r="B320" s="54">
        <v>852968</v>
      </c>
      <c r="C320" s="54" t="s">
        <v>244</v>
      </c>
      <c r="D320" s="54" t="s">
        <v>435</v>
      </c>
      <c r="E320" s="54" t="s">
        <v>525</v>
      </c>
      <c r="F320" s="54" t="s">
        <v>15</v>
      </c>
      <c r="G320" s="56">
        <v>20</v>
      </c>
      <c r="H320" s="56">
        <v>43</v>
      </c>
      <c r="I320" s="56">
        <v>124</v>
      </c>
      <c r="J320" s="57">
        <v>7496.6080000000002</v>
      </c>
      <c r="K320" s="57">
        <v>374.8304</v>
      </c>
      <c r="L320" s="58">
        <v>2.15</v>
      </c>
      <c r="M320" s="58">
        <v>2.8837209302325602</v>
      </c>
      <c r="N320" s="57">
        <v>2859.6579999999999</v>
      </c>
      <c r="O320" s="59">
        <v>0.38146025509136899</v>
      </c>
      <c r="P320" s="57">
        <v>2105.9079999999999</v>
      </c>
      <c r="Q320" s="59">
        <v>0.280914781725282</v>
      </c>
      <c r="R320" s="76">
        <v>228</v>
      </c>
      <c r="S320" s="76">
        <v>207</v>
      </c>
      <c r="T320" s="76">
        <v>167</v>
      </c>
    </row>
    <row r="321" spans="1:20" x14ac:dyDescent="0.25">
      <c r="A321" s="53">
        <v>2022</v>
      </c>
      <c r="B321" s="54">
        <v>857703</v>
      </c>
      <c r="C321" s="54" t="s">
        <v>41</v>
      </c>
      <c r="D321" s="54" t="s">
        <v>430</v>
      </c>
      <c r="E321" s="54" t="s">
        <v>506</v>
      </c>
      <c r="F321" s="54" t="s">
        <v>15</v>
      </c>
      <c r="G321" s="56">
        <v>248</v>
      </c>
      <c r="H321" s="56">
        <v>888</v>
      </c>
      <c r="I321" s="56">
        <v>4691</v>
      </c>
      <c r="J321" s="57">
        <v>165483.23000000001</v>
      </c>
      <c r="K321" s="57">
        <v>667.27108870967697</v>
      </c>
      <c r="L321" s="58">
        <v>3.5806451612903198</v>
      </c>
      <c r="M321" s="58">
        <v>5.2826576576576603</v>
      </c>
      <c r="N321" s="57">
        <v>15043.93</v>
      </c>
      <c r="O321" s="59">
        <v>9.0909090909090995E-2</v>
      </c>
      <c r="P321" s="57">
        <v>5809.3300000000099</v>
      </c>
      <c r="Q321" s="59">
        <v>3.51052490333916E-2</v>
      </c>
      <c r="R321" s="76">
        <v>25</v>
      </c>
      <c r="S321" s="76">
        <v>58</v>
      </c>
      <c r="T321" s="76">
        <v>86</v>
      </c>
    </row>
    <row r="322" spans="1:20" x14ac:dyDescent="0.25">
      <c r="A322" s="53">
        <v>2022</v>
      </c>
      <c r="B322" s="54">
        <v>864241</v>
      </c>
      <c r="C322" s="54" t="s">
        <v>136</v>
      </c>
      <c r="D322" s="54" t="s">
        <v>434</v>
      </c>
      <c r="E322" s="54" t="s">
        <v>513</v>
      </c>
      <c r="F322" s="54" t="s">
        <v>4</v>
      </c>
      <c r="G322" s="56">
        <v>62</v>
      </c>
      <c r="H322" s="56">
        <v>291</v>
      </c>
      <c r="I322" s="56">
        <v>1560</v>
      </c>
      <c r="J322" s="57">
        <v>55633.985000000001</v>
      </c>
      <c r="K322" s="57">
        <v>897.32233870967696</v>
      </c>
      <c r="L322" s="58">
        <v>4.6935483870967696</v>
      </c>
      <c r="M322" s="58">
        <v>5.36082474226804</v>
      </c>
      <c r="N322" s="57">
        <v>5057.6350000000002</v>
      </c>
      <c r="O322" s="59">
        <v>9.0909090909090995E-2</v>
      </c>
      <c r="P322" s="57">
        <v>2743.2849999999999</v>
      </c>
      <c r="Q322" s="59">
        <v>4.9309518273767498E-2</v>
      </c>
      <c r="R322" s="76">
        <v>86</v>
      </c>
      <c r="S322" s="76">
        <v>142</v>
      </c>
      <c r="T322" s="76">
        <v>149</v>
      </c>
    </row>
    <row r="323" spans="1:20" x14ac:dyDescent="0.25">
      <c r="A323" s="53">
        <v>2022</v>
      </c>
      <c r="B323" s="54">
        <v>865220</v>
      </c>
      <c r="C323" s="54" t="s">
        <v>246</v>
      </c>
      <c r="D323" s="54" t="s">
        <v>433</v>
      </c>
      <c r="E323" s="54" t="s">
        <v>519</v>
      </c>
      <c r="F323" s="54" t="s">
        <v>15</v>
      </c>
      <c r="G323" s="56">
        <v>44</v>
      </c>
      <c r="H323" s="56">
        <v>82</v>
      </c>
      <c r="I323" s="56">
        <v>181</v>
      </c>
      <c r="J323" s="57">
        <v>8212.1520000000091</v>
      </c>
      <c r="K323" s="57">
        <v>186.63981818181799</v>
      </c>
      <c r="L323" s="58">
        <v>1.86363636363636</v>
      </c>
      <c r="M323" s="58">
        <v>2.2073170731707301</v>
      </c>
      <c r="N323" s="57">
        <v>2916.002</v>
      </c>
      <c r="O323" s="59">
        <v>0.35508378315452499</v>
      </c>
      <c r="P323" s="57">
        <v>1462.3520000000001</v>
      </c>
      <c r="Q323" s="59">
        <v>0.178071716159175</v>
      </c>
      <c r="R323" s="76">
        <v>216</v>
      </c>
      <c r="S323" s="76">
        <v>201</v>
      </c>
      <c r="T323" s="76">
        <v>200</v>
      </c>
    </row>
    <row r="324" spans="1:20" x14ac:dyDescent="0.25">
      <c r="A324" s="53">
        <v>2022</v>
      </c>
      <c r="B324" s="54">
        <v>866033</v>
      </c>
      <c r="C324" s="54" t="s">
        <v>359</v>
      </c>
      <c r="D324" s="54" t="s">
        <v>432</v>
      </c>
      <c r="E324" s="54" t="s">
        <v>493</v>
      </c>
      <c r="F324" s="54" t="s">
        <v>4</v>
      </c>
      <c r="G324" s="56">
        <v>605</v>
      </c>
      <c r="H324" s="56">
        <v>2289</v>
      </c>
      <c r="I324" s="56">
        <v>15913</v>
      </c>
      <c r="J324" s="57">
        <v>523205.08199999999</v>
      </c>
      <c r="K324" s="57">
        <v>864.80178842975204</v>
      </c>
      <c r="L324" s="58">
        <v>3.7834710743801701</v>
      </c>
      <c r="M324" s="58">
        <v>6.9519440803844503</v>
      </c>
      <c r="N324" s="57">
        <v>29615.382000000001</v>
      </c>
      <c r="O324" s="59">
        <v>5.6603773584905599E-2</v>
      </c>
      <c r="P324" s="57">
        <v>8114.1320000000096</v>
      </c>
      <c r="Q324" s="59">
        <v>1.55085114406438E-2</v>
      </c>
      <c r="R324" s="76">
        <v>2</v>
      </c>
      <c r="S324" s="76">
        <v>21</v>
      </c>
      <c r="T324" s="76">
        <v>63</v>
      </c>
    </row>
    <row r="325" spans="1:20" x14ac:dyDescent="0.25">
      <c r="A325" s="53">
        <v>2022</v>
      </c>
      <c r="B325" s="54">
        <v>867297</v>
      </c>
      <c r="C325" s="54" t="s">
        <v>247</v>
      </c>
      <c r="D325" s="54" t="s">
        <v>431</v>
      </c>
      <c r="E325" s="54" t="s">
        <v>524</v>
      </c>
      <c r="F325" s="54" t="s">
        <v>15</v>
      </c>
      <c r="G325" s="56">
        <v>52</v>
      </c>
      <c r="H325" s="56">
        <v>133</v>
      </c>
      <c r="I325" s="56">
        <v>268</v>
      </c>
      <c r="J325" s="57">
        <v>11787.456</v>
      </c>
      <c r="K325" s="57">
        <v>226.68184615384601</v>
      </c>
      <c r="L325" s="58">
        <v>2.5576923076923102</v>
      </c>
      <c r="M325" s="58">
        <v>2.0150375939849599</v>
      </c>
      <c r="N325" s="57">
        <v>4594.6559999999999</v>
      </c>
      <c r="O325" s="59">
        <v>0.38979199583014301</v>
      </c>
      <c r="P325" s="57">
        <v>2838.0059999999999</v>
      </c>
      <c r="Q325" s="59">
        <v>0.24076492841203401</v>
      </c>
      <c r="R325" s="76">
        <v>173</v>
      </c>
      <c r="S325" s="76">
        <v>149</v>
      </c>
      <c r="T325" s="76">
        <v>145</v>
      </c>
    </row>
    <row r="326" spans="1:20" x14ac:dyDescent="0.25">
      <c r="A326" s="53">
        <v>2022</v>
      </c>
      <c r="B326" s="54">
        <v>868970</v>
      </c>
      <c r="C326" s="54" t="s">
        <v>398</v>
      </c>
      <c r="D326" s="54" t="s">
        <v>432</v>
      </c>
      <c r="E326" s="54" t="s">
        <v>498</v>
      </c>
      <c r="F326" s="54" t="s">
        <v>15</v>
      </c>
      <c r="G326" s="56">
        <v>39</v>
      </c>
      <c r="H326" s="56">
        <v>110</v>
      </c>
      <c r="I326" s="56">
        <v>366</v>
      </c>
      <c r="J326" s="57">
        <v>15702.004800000001</v>
      </c>
      <c r="K326" s="57">
        <v>402.61550769230797</v>
      </c>
      <c r="L326" s="58">
        <v>2.8205128205128198</v>
      </c>
      <c r="M326" s="58">
        <v>3.3272727272727298</v>
      </c>
      <c r="N326" s="57">
        <v>4602.9048000000003</v>
      </c>
      <c r="O326" s="59">
        <v>0.29314121722851599</v>
      </c>
      <c r="P326" s="57">
        <v>3402.9047999999998</v>
      </c>
      <c r="Q326" s="59">
        <v>0.21671785503466401</v>
      </c>
      <c r="R326" s="76">
        <v>149</v>
      </c>
      <c r="S326" s="76">
        <v>148</v>
      </c>
      <c r="T326" s="76">
        <v>130</v>
      </c>
    </row>
    <row r="327" spans="1:20" x14ac:dyDescent="0.25">
      <c r="A327" s="53">
        <v>2022</v>
      </c>
      <c r="B327" s="54">
        <v>870139</v>
      </c>
      <c r="C327" s="54" t="s">
        <v>181</v>
      </c>
      <c r="D327" s="54" t="s">
        <v>430</v>
      </c>
      <c r="E327" s="54" t="s">
        <v>514</v>
      </c>
      <c r="F327" s="54" t="s">
        <v>4</v>
      </c>
      <c r="G327" s="56">
        <v>146</v>
      </c>
      <c r="H327" s="56">
        <v>514</v>
      </c>
      <c r="I327" s="56">
        <v>2313</v>
      </c>
      <c r="J327" s="57">
        <v>81620.111999999994</v>
      </c>
      <c r="K327" s="57">
        <v>559.04186301369896</v>
      </c>
      <c r="L327" s="58">
        <v>3.5205479452054802</v>
      </c>
      <c r="M327" s="58">
        <v>4.5</v>
      </c>
      <c r="N327" s="57">
        <v>8745.0120000000097</v>
      </c>
      <c r="O327" s="59">
        <v>0.107142857142857</v>
      </c>
      <c r="P327" s="57">
        <v>3477.4920000000102</v>
      </c>
      <c r="Q327" s="59">
        <v>4.2605822447291102E-2</v>
      </c>
      <c r="R327" s="76">
        <v>55</v>
      </c>
      <c r="S327" s="76">
        <v>99</v>
      </c>
      <c r="T327" s="76">
        <v>126</v>
      </c>
    </row>
    <row r="328" spans="1:20" x14ac:dyDescent="0.25">
      <c r="A328" s="53">
        <v>2022</v>
      </c>
      <c r="B328" s="54">
        <v>873279</v>
      </c>
      <c r="C328" s="54" t="s">
        <v>337</v>
      </c>
      <c r="D328" s="54" t="s">
        <v>432</v>
      </c>
      <c r="E328" s="54" t="s">
        <v>510</v>
      </c>
      <c r="F328" s="54" t="s">
        <v>15</v>
      </c>
      <c r="G328" s="56">
        <v>4</v>
      </c>
      <c r="H328" s="56">
        <v>11</v>
      </c>
      <c r="I328" s="56">
        <v>36</v>
      </c>
      <c r="J328" s="57">
        <v>1826.2968000000001</v>
      </c>
      <c r="K328" s="57">
        <v>456.57420000000002</v>
      </c>
      <c r="L328" s="58">
        <v>2.75</v>
      </c>
      <c r="M328" s="58">
        <v>3.2727272727272698</v>
      </c>
      <c r="N328" s="57">
        <v>206.99680000000001</v>
      </c>
      <c r="O328" s="59">
        <v>0.113342365819181</v>
      </c>
      <c r="P328" s="57">
        <v>83.996799999999993</v>
      </c>
      <c r="Q328" s="59">
        <v>4.5992962370628901E-2</v>
      </c>
      <c r="R328" s="76">
        <v>345</v>
      </c>
      <c r="S328" s="76">
        <v>369</v>
      </c>
      <c r="T328" s="76">
        <v>339</v>
      </c>
    </row>
    <row r="329" spans="1:20" x14ac:dyDescent="0.25">
      <c r="A329" s="53">
        <v>2022</v>
      </c>
      <c r="B329" s="54">
        <v>873602</v>
      </c>
      <c r="C329" s="54" t="s">
        <v>248</v>
      </c>
      <c r="D329" s="54" t="s">
        <v>434</v>
      </c>
      <c r="E329" s="54" t="s">
        <v>523</v>
      </c>
      <c r="F329" s="54" t="s">
        <v>15</v>
      </c>
      <c r="G329" s="56">
        <v>54</v>
      </c>
      <c r="H329" s="56">
        <v>90</v>
      </c>
      <c r="I329" s="56">
        <v>252</v>
      </c>
      <c r="J329" s="57">
        <v>13561.984</v>
      </c>
      <c r="K329" s="57">
        <v>251.14785185185201</v>
      </c>
      <c r="L329" s="58">
        <v>1.6666666666666701</v>
      </c>
      <c r="M329" s="58">
        <v>2.8</v>
      </c>
      <c r="N329" s="57">
        <v>4838.2340000000004</v>
      </c>
      <c r="O329" s="59">
        <v>0.356749720394892</v>
      </c>
      <c r="P329" s="57">
        <v>3011.2339999999999</v>
      </c>
      <c r="Q329" s="59">
        <v>0.22203491760497601</v>
      </c>
      <c r="R329" s="76">
        <v>162</v>
      </c>
      <c r="S329" s="76">
        <v>144</v>
      </c>
      <c r="T329" s="76">
        <v>140</v>
      </c>
    </row>
    <row r="330" spans="1:20" x14ac:dyDescent="0.25">
      <c r="A330" s="53">
        <v>2022</v>
      </c>
      <c r="B330" s="54">
        <v>874423</v>
      </c>
      <c r="C330" s="54" t="s">
        <v>249</v>
      </c>
      <c r="D330" s="54" t="s">
        <v>431</v>
      </c>
      <c r="E330" s="54" t="s">
        <v>524</v>
      </c>
      <c r="F330" s="54" t="s">
        <v>15</v>
      </c>
      <c r="G330" s="56">
        <v>45</v>
      </c>
      <c r="H330" s="56">
        <v>107</v>
      </c>
      <c r="I330" s="56">
        <v>324</v>
      </c>
      <c r="J330" s="57">
        <v>15320.608</v>
      </c>
      <c r="K330" s="57">
        <v>340.457955555556</v>
      </c>
      <c r="L330" s="58">
        <v>2.37777777777778</v>
      </c>
      <c r="M330" s="58">
        <v>3.02803738317757</v>
      </c>
      <c r="N330" s="57">
        <v>5375.0079999999998</v>
      </c>
      <c r="O330" s="59">
        <v>0.350835162677617</v>
      </c>
      <c r="P330" s="57">
        <v>3863.9580000000001</v>
      </c>
      <c r="Q330" s="59">
        <v>0.25220657039198402</v>
      </c>
      <c r="R330" s="76">
        <v>151</v>
      </c>
      <c r="S330" s="76">
        <v>136</v>
      </c>
      <c r="T330" s="76">
        <v>114</v>
      </c>
    </row>
    <row r="331" spans="1:20" x14ac:dyDescent="0.25">
      <c r="A331" s="53">
        <v>2022</v>
      </c>
      <c r="B331" s="54">
        <v>875444</v>
      </c>
      <c r="C331" s="54" t="s">
        <v>250</v>
      </c>
      <c r="D331" s="54" t="s">
        <v>433</v>
      </c>
      <c r="E331" s="54" t="s">
        <v>504</v>
      </c>
      <c r="F331" s="54" t="s">
        <v>15</v>
      </c>
      <c r="G331" s="56">
        <v>37</v>
      </c>
      <c r="H331" s="56">
        <v>102</v>
      </c>
      <c r="I331" s="56">
        <v>425</v>
      </c>
      <c r="J331" s="57">
        <v>21663.8</v>
      </c>
      <c r="K331" s="57">
        <v>585.50810810810799</v>
      </c>
      <c r="L331" s="58">
        <v>2.7567567567567601</v>
      </c>
      <c r="M331" s="58">
        <v>4.1666666666666696</v>
      </c>
      <c r="N331" s="57">
        <v>7984.9</v>
      </c>
      <c r="O331" s="59">
        <v>0.36858261246872698</v>
      </c>
      <c r="P331" s="57">
        <v>6727.35</v>
      </c>
      <c r="Q331" s="59">
        <v>0.310534162981564</v>
      </c>
      <c r="R331" s="76">
        <v>137</v>
      </c>
      <c r="S331" s="76">
        <v>109</v>
      </c>
      <c r="T331" s="76">
        <v>76</v>
      </c>
    </row>
    <row r="332" spans="1:20" x14ac:dyDescent="0.25">
      <c r="A332" s="53">
        <v>2022</v>
      </c>
      <c r="B332" s="54">
        <v>883141</v>
      </c>
      <c r="C332" s="54" t="s">
        <v>86</v>
      </c>
      <c r="D332" s="54" t="s">
        <v>432</v>
      </c>
      <c r="E332" s="54" t="s">
        <v>496</v>
      </c>
      <c r="F332" s="54" t="s">
        <v>15</v>
      </c>
      <c r="G332" s="56">
        <v>103</v>
      </c>
      <c r="H332" s="56">
        <v>739</v>
      </c>
      <c r="I332" s="56">
        <v>4353</v>
      </c>
      <c r="J332" s="57">
        <v>173210.35550000001</v>
      </c>
      <c r="K332" s="57">
        <v>1681.6539368931999</v>
      </c>
      <c r="L332" s="58">
        <v>7.1747572815533998</v>
      </c>
      <c r="M332" s="58">
        <v>5.89039242219215</v>
      </c>
      <c r="N332" s="57">
        <v>33375.955499999996</v>
      </c>
      <c r="O332" s="59">
        <v>0.19269030078285401</v>
      </c>
      <c r="P332" s="57">
        <v>29778.4555</v>
      </c>
      <c r="Q332" s="59">
        <v>0.171920757359106</v>
      </c>
      <c r="R332" s="76">
        <v>22</v>
      </c>
      <c r="S332" s="76">
        <v>16</v>
      </c>
      <c r="T332" s="76">
        <v>11</v>
      </c>
    </row>
    <row r="333" spans="1:20" x14ac:dyDescent="0.25">
      <c r="A333" s="53">
        <v>2022</v>
      </c>
      <c r="B333" s="54">
        <v>884431</v>
      </c>
      <c r="C333" s="54" t="s">
        <v>179</v>
      </c>
      <c r="D333" s="54" t="s">
        <v>432</v>
      </c>
      <c r="E333" s="54" t="s">
        <v>494</v>
      </c>
      <c r="F333" s="54" t="s">
        <v>4</v>
      </c>
      <c r="G333" s="56">
        <v>410</v>
      </c>
      <c r="H333" s="56">
        <v>1106</v>
      </c>
      <c r="I333" s="56">
        <v>5775</v>
      </c>
      <c r="J333" s="57">
        <v>203575.79199999999</v>
      </c>
      <c r="K333" s="57">
        <v>496.52632195121998</v>
      </c>
      <c r="L333" s="58">
        <v>2.6975609756097598</v>
      </c>
      <c r="M333" s="58">
        <v>5.2215189873417698</v>
      </c>
      <c r="N333" s="57">
        <v>21811.691999999999</v>
      </c>
      <c r="O333" s="59">
        <v>0.107142857142857</v>
      </c>
      <c r="P333" s="57">
        <v>7463.0920000000096</v>
      </c>
      <c r="Q333" s="59">
        <v>3.6660017022063299E-2</v>
      </c>
      <c r="R333" s="76">
        <v>13</v>
      </c>
      <c r="S333" s="76">
        <v>39</v>
      </c>
      <c r="T333" s="76">
        <v>68</v>
      </c>
    </row>
    <row r="334" spans="1:20" x14ac:dyDescent="0.25">
      <c r="A334" s="53">
        <v>2022</v>
      </c>
      <c r="B334" s="54">
        <v>886262</v>
      </c>
      <c r="C334" s="54" t="s">
        <v>252</v>
      </c>
      <c r="D334" s="54" t="s">
        <v>434</v>
      </c>
      <c r="E334" s="54" t="s">
        <v>523</v>
      </c>
      <c r="F334" s="54" t="s">
        <v>15</v>
      </c>
      <c r="G334" s="56">
        <v>27</v>
      </c>
      <c r="H334" s="56">
        <v>49</v>
      </c>
      <c r="I334" s="56">
        <v>94</v>
      </c>
      <c r="J334" s="57">
        <v>5086.4480000000003</v>
      </c>
      <c r="K334" s="57">
        <v>188.386962962963</v>
      </c>
      <c r="L334" s="58">
        <v>1.81481481481481</v>
      </c>
      <c r="M334" s="58">
        <v>1.9183673469387801</v>
      </c>
      <c r="N334" s="57">
        <v>1877.098</v>
      </c>
      <c r="O334" s="59">
        <v>0.36903906222967398</v>
      </c>
      <c r="P334" s="57">
        <v>959.19799999999998</v>
      </c>
      <c r="Q334" s="59">
        <v>0.18857914206534701</v>
      </c>
      <c r="R334" s="76">
        <v>270</v>
      </c>
      <c r="S334" s="76">
        <v>242</v>
      </c>
      <c r="T334" s="76">
        <v>242</v>
      </c>
    </row>
    <row r="335" spans="1:20" x14ac:dyDescent="0.25">
      <c r="A335" s="53">
        <v>2022</v>
      </c>
      <c r="B335" s="54">
        <v>888162</v>
      </c>
      <c r="C335" s="54" t="s">
        <v>399</v>
      </c>
      <c r="D335" s="54" t="s">
        <v>431</v>
      </c>
      <c r="E335" s="54" t="s">
        <v>516</v>
      </c>
      <c r="F335" s="54" t="s">
        <v>15</v>
      </c>
      <c r="G335" s="56">
        <v>26</v>
      </c>
      <c r="H335" s="56">
        <v>85</v>
      </c>
      <c r="I335" s="56">
        <v>250</v>
      </c>
      <c r="J335" s="57">
        <v>11023.41</v>
      </c>
      <c r="K335" s="57">
        <v>423.97730769230799</v>
      </c>
      <c r="L335" s="58">
        <v>3.2692307692307701</v>
      </c>
      <c r="M335" s="58">
        <v>2.9411764705882399</v>
      </c>
      <c r="N335" s="57">
        <v>3202.76</v>
      </c>
      <c r="O335" s="59">
        <v>0.290541674490924</v>
      </c>
      <c r="P335" s="57">
        <v>2306.0100000000002</v>
      </c>
      <c r="Q335" s="59">
        <v>0.209192073958965</v>
      </c>
      <c r="R335" s="76">
        <v>180</v>
      </c>
      <c r="S335" s="76">
        <v>182</v>
      </c>
      <c r="T335" s="76">
        <v>162</v>
      </c>
    </row>
    <row r="336" spans="1:20" x14ac:dyDescent="0.25">
      <c r="A336" s="53">
        <v>2022</v>
      </c>
      <c r="B336" s="54">
        <v>888177</v>
      </c>
      <c r="C336" s="54" t="s">
        <v>253</v>
      </c>
      <c r="D336" s="54" t="s">
        <v>431</v>
      </c>
      <c r="E336" s="54" t="s">
        <v>524</v>
      </c>
      <c r="F336" s="54" t="s">
        <v>15</v>
      </c>
      <c r="G336" s="56">
        <v>14</v>
      </c>
      <c r="H336" s="56">
        <v>21</v>
      </c>
      <c r="I336" s="56">
        <v>39</v>
      </c>
      <c r="J336" s="57">
        <v>2018.088</v>
      </c>
      <c r="K336" s="57">
        <v>144.149142857143</v>
      </c>
      <c r="L336" s="58">
        <v>1.5</v>
      </c>
      <c r="M336" s="58">
        <v>1.8571428571428601</v>
      </c>
      <c r="N336" s="57">
        <v>831.08799999999997</v>
      </c>
      <c r="O336" s="59">
        <v>0.41181950440218701</v>
      </c>
      <c r="P336" s="57">
        <v>373.988</v>
      </c>
      <c r="Q336" s="59">
        <v>0.18531798415133499</v>
      </c>
      <c r="R336" s="76">
        <v>341</v>
      </c>
      <c r="S336" s="76">
        <v>319</v>
      </c>
      <c r="T336" s="76">
        <v>305</v>
      </c>
    </row>
    <row r="337" spans="1:20" x14ac:dyDescent="0.25">
      <c r="A337" s="53">
        <v>2022</v>
      </c>
      <c r="B337" s="54">
        <v>892554</v>
      </c>
      <c r="C337" s="54" t="s">
        <v>254</v>
      </c>
      <c r="D337" s="54" t="s">
        <v>430</v>
      </c>
      <c r="E337" s="54" t="s">
        <v>518</v>
      </c>
      <c r="F337" s="54" t="s">
        <v>15</v>
      </c>
      <c r="G337" s="56">
        <v>28</v>
      </c>
      <c r="H337" s="56">
        <v>63</v>
      </c>
      <c r="I337" s="56">
        <v>205</v>
      </c>
      <c r="J337" s="57">
        <v>10097.56</v>
      </c>
      <c r="K337" s="57">
        <v>360.62714285714299</v>
      </c>
      <c r="L337" s="58">
        <v>2.25</v>
      </c>
      <c r="M337" s="58">
        <v>3.25396825396825</v>
      </c>
      <c r="N337" s="57">
        <v>3765.61</v>
      </c>
      <c r="O337" s="59">
        <v>0.37292276549978398</v>
      </c>
      <c r="P337" s="57">
        <v>2766.01</v>
      </c>
      <c r="Q337" s="59">
        <v>0.27392855303657498</v>
      </c>
      <c r="R337" s="76">
        <v>190</v>
      </c>
      <c r="S337" s="76">
        <v>168</v>
      </c>
      <c r="T337" s="76">
        <v>148</v>
      </c>
    </row>
    <row r="338" spans="1:20" x14ac:dyDescent="0.25">
      <c r="A338" s="53">
        <v>2022</v>
      </c>
      <c r="B338" s="54">
        <v>892687</v>
      </c>
      <c r="C338" s="54" t="s">
        <v>255</v>
      </c>
      <c r="D338" s="54" t="s">
        <v>431</v>
      </c>
      <c r="E338" s="54" t="s">
        <v>515</v>
      </c>
      <c r="F338" s="54" t="s">
        <v>15</v>
      </c>
      <c r="G338" s="56">
        <v>47</v>
      </c>
      <c r="H338" s="56">
        <v>105</v>
      </c>
      <c r="I338" s="56">
        <v>285</v>
      </c>
      <c r="J338" s="57">
        <v>15457.72</v>
      </c>
      <c r="K338" s="57">
        <v>328.88765957446799</v>
      </c>
      <c r="L338" s="58">
        <v>2.23404255319149</v>
      </c>
      <c r="M338" s="58">
        <v>2.71428571428571</v>
      </c>
      <c r="N338" s="57">
        <v>5280.62</v>
      </c>
      <c r="O338" s="59">
        <v>0.34161700431887798</v>
      </c>
      <c r="P338" s="57">
        <v>3709.22</v>
      </c>
      <c r="Q338" s="59">
        <v>0.239959062526686</v>
      </c>
      <c r="R338" s="76">
        <v>150</v>
      </c>
      <c r="S338" s="76">
        <v>138</v>
      </c>
      <c r="T338" s="76">
        <v>119</v>
      </c>
    </row>
    <row r="339" spans="1:20" x14ac:dyDescent="0.25">
      <c r="A339" s="53">
        <v>2022</v>
      </c>
      <c r="B339" s="54">
        <v>899280</v>
      </c>
      <c r="C339" s="54" t="s">
        <v>256</v>
      </c>
      <c r="D339" s="54" t="s">
        <v>433</v>
      </c>
      <c r="E339" s="54" t="s">
        <v>504</v>
      </c>
      <c r="F339" s="54" t="s">
        <v>15</v>
      </c>
      <c r="G339" s="56">
        <v>26</v>
      </c>
      <c r="H339" s="56">
        <v>26</v>
      </c>
      <c r="I339" s="56">
        <v>55</v>
      </c>
      <c r="J339" s="57">
        <v>2696.36</v>
      </c>
      <c r="K339" s="57">
        <v>103.706153846154</v>
      </c>
      <c r="L339" s="58">
        <v>1</v>
      </c>
      <c r="M339" s="58">
        <v>2.1153846153846199</v>
      </c>
      <c r="N339" s="57">
        <v>1085.51</v>
      </c>
      <c r="O339" s="59">
        <v>0.40258348291771101</v>
      </c>
      <c r="P339" s="57">
        <v>250.91</v>
      </c>
      <c r="Q339" s="59">
        <v>9.3055081665652906E-2</v>
      </c>
      <c r="R339" s="76">
        <v>322</v>
      </c>
      <c r="S339" s="76">
        <v>295</v>
      </c>
      <c r="T339" s="76">
        <v>321</v>
      </c>
    </row>
    <row r="340" spans="1:20" x14ac:dyDescent="0.25">
      <c r="A340" s="53">
        <v>2022</v>
      </c>
      <c r="B340" s="54">
        <v>903842</v>
      </c>
      <c r="C340" s="54" t="s">
        <v>257</v>
      </c>
      <c r="D340" s="54" t="s">
        <v>434</v>
      </c>
      <c r="E340" s="54" t="s">
        <v>499</v>
      </c>
      <c r="F340" s="54" t="s">
        <v>15</v>
      </c>
      <c r="G340" s="56">
        <v>79</v>
      </c>
      <c r="H340" s="56">
        <v>332</v>
      </c>
      <c r="I340" s="56">
        <v>1578</v>
      </c>
      <c r="J340" s="57">
        <v>77765.918399999995</v>
      </c>
      <c r="K340" s="57">
        <v>984.378713924051</v>
      </c>
      <c r="L340" s="58">
        <v>4.2025316455696196</v>
      </c>
      <c r="M340" s="58">
        <v>4.7530120481927698</v>
      </c>
      <c r="N340" s="57">
        <v>20325.668399999999</v>
      </c>
      <c r="O340" s="59">
        <v>0.26136987536689299</v>
      </c>
      <c r="P340" s="57">
        <v>17439.0684</v>
      </c>
      <c r="Q340" s="59">
        <v>0.224250786961708</v>
      </c>
      <c r="R340" s="76">
        <v>57</v>
      </c>
      <c r="S340" s="76">
        <v>42</v>
      </c>
      <c r="T340" s="76">
        <v>30</v>
      </c>
    </row>
    <row r="341" spans="1:20" x14ac:dyDescent="0.25">
      <c r="A341" s="53">
        <v>2022</v>
      </c>
      <c r="B341" s="54">
        <v>906206</v>
      </c>
      <c r="C341" s="54" t="s">
        <v>258</v>
      </c>
      <c r="D341" s="54" t="s">
        <v>434</v>
      </c>
      <c r="E341" s="54" t="s">
        <v>508</v>
      </c>
      <c r="F341" s="54" t="s">
        <v>15</v>
      </c>
      <c r="G341" s="56">
        <v>73</v>
      </c>
      <c r="H341" s="56">
        <v>136</v>
      </c>
      <c r="I341" s="56">
        <v>522</v>
      </c>
      <c r="J341" s="57">
        <v>25598.657200000001</v>
      </c>
      <c r="K341" s="57">
        <v>350.66653698630103</v>
      </c>
      <c r="L341" s="58">
        <v>1.86301369863014</v>
      </c>
      <c r="M341" s="58">
        <v>3.8382352941176499</v>
      </c>
      <c r="N341" s="57">
        <v>8137.9071999999896</v>
      </c>
      <c r="O341" s="59">
        <v>0.31790367504120498</v>
      </c>
      <c r="P341" s="57">
        <v>5652.8572000000004</v>
      </c>
      <c r="Q341" s="59">
        <v>0.22082631740542999</v>
      </c>
      <c r="R341" s="76">
        <v>128</v>
      </c>
      <c r="S341" s="76">
        <v>106</v>
      </c>
      <c r="T341" s="76">
        <v>89</v>
      </c>
    </row>
    <row r="342" spans="1:20" x14ac:dyDescent="0.25">
      <c r="A342" s="53">
        <v>2022</v>
      </c>
      <c r="B342" s="54">
        <v>910039</v>
      </c>
      <c r="C342" s="54" t="s">
        <v>259</v>
      </c>
      <c r="D342" s="54" t="s">
        <v>433</v>
      </c>
      <c r="E342" s="54" t="s">
        <v>504</v>
      </c>
      <c r="F342" s="54" t="s">
        <v>15</v>
      </c>
      <c r="G342" s="56">
        <v>36</v>
      </c>
      <c r="H342" s="56">
        <v>61</v>
      </c>
      <c r="I342" s="56">
        <v>146</v>
      </c>
      <c r="J342" s="57">
        <v>6694.0320000000002</v>
      </c>
      <c r="K342" s="57">
        <v>185.945333333333</v>
      </c>
      <c r="L342" s="58">
        <v>1.69444444444444</v>
      </c>
      <c r="M342" s="58">
        <v>2.3934426229508201</v>
      </c>
      <c r="N342" s="57">
        <v>2709.2820000000002</v>
      </c>
      <c r="O342" s="59">
        <v>0.40473096035393902</v>
      </c>
      <c r="P342" s="57">
        <v>1526.732</v>
      </c>
      <c r="Q342" s="59">
        <v>0.228073603472466</v>
      </c>
      <c r="R342" s="76">
        <v>239</v>
      </c>
      <c r="S342" s="76">
        <v>212</v>
      </c>
      <c r="T342" s="76">
        <v>195</v>
      </c>
    </row>
    <row r="343" spans="1:20" x14ac:dyDescent="0.25">
      <c r="A343" s="53">
        <v>2022</v>
      </c>
      <c r="B343" s="54">
        <v>911084</v>
      </c>
      <c r="C343" s="54" t="s">
        <v>260</v>
      </c>
      <c r="D343" s="54" t="s">
        <v>435</v>
      </c>
      <c r="E343" s="54" t="s">
        <v>505</v>
      </c>
      <c r="F343" s="54" t="s">
        <v>15</v>
      </c>
      <c r="G343" s="56">
        <v>24</v>
      </c>
      <c r="H343" s="56">
        <v>76</v>
      </c>
      <c r="I343" s="56">
        <v>217</v>
      </c>
      <c r="J343" s="57">
        <v>9259.0776000000005</v>
      </c>
      <c r="K343" s="57">
        <v>385.79489999999998</v>
      </c>
      <c r="L343" s="58">
        <v>3.1666666666666701</v>
      </c>
      <c r="M343" s="58">
        <v>2.8552631578947398</v>
      </c>
      <c r="N343" s="57">
        <v>2512.9276</v>
      </c>
      <c r="O343" s="59">
        <v>0.27140150548041603</v>
      </c>
      <c r="P343" s="57">
        <v>1578.5476000000001</v>
      </c>
      <c r="Q343" s="59">
        <v>0.170486485608458</v>
      </c>
      <c r="R343" s="76">
        <v>200</v>
      </c>
      <c r="S343" s="76">
        <v>215</v>
      </c>
      <c r="T343" s="76">
        <v>191</v>
      </c>
    </row>
    <row r="344" spans="1:20" x14ac:dyDescent="0.25">
      <c r="A344" s="53">
        <v>2022</v>
      </c>
      <c r="B344" s="54">
        <v>913384</v>
      </c>
      <c r="C344" s="54" t="s">
        <v>261</v>
      </c>
      <c r="D344" s="54" t="s">
        <v>430</v>
      </c>
      <c r="E344" s="54" t="s">
        <v>518</v>
      </c>
      <c r="F344" s="54" t="s">
        <v>4</v>
      </c>
      <c r="G344" s="56">
        <v>120</v>
      </c>
      <c r="H344" s="56">
        <v>382</v>
      </c>
      <c r="I344" s="56">
        <v>1215</v>
      </c>
      <c r="J344" s="57">
        <v>60691.88</v>
      </c>
      <c r="K344" s="57">
        <v>505.76566666666599</v>
      </c>
      <c r="L344" s="58">
        <v>3.18333333333333</v>
      </c>
      <c r="M344" s="58">
        <v>3.18062827225131</v>
      </c>
      <c r="N344" s="57">
        <v>22123.33</v>
      </c>
      <c r="O344" s="59">
        <v>0.36451877911839298</v>
      </c>
      <c r="P344" s="57">
        <v>17504.259999999998</v>
      </c>
      <c r="Q344" s="59">
        <v>0.288411892991287</v>
      </c>
      <c r="R344" s="76">
        <v>72</v>
      </c>
      <c r="S344" s="76">
        <v>34</v>
      </c>
      <c r="T344" s="76">
        <v>29</v>
      </c>
    </row>
    <row r="345" spans="1:20" x14ac:dyDescent="0.25">
      <c r="A345" s="53">
        <v>2022</v>
      </c>
      <c r="B345" s="54">
        <v>915359</v>
      </c>
      <c r="C345" s="54" t="s">
        <v>47</v>
      </c>
      <c r="D345" s="54" t="s">
        <v>430</v>
      </c>
      <c r="E345" s="54" t="s">
        <v>514</v>
      </c>
      <c r="F345" s="54" t="s">
        <v>15</v>
      </c>
      <c r="G345" s="56">
        <v>194</v>
      </c>
      <c r="H345" s="56">
        <v>562</v>
      </c>
      <c r="I345" s="56">
        <v>3371</v>
      </c>
      <c r="J345" s="57">
        <v>123054.12820000001</v>
      </c>
      <c r="K345" s="57">
        <v>634.29962989690705</v>
      </c>
      <c r="L345" s="58">
        <v>2.8969072164948502</v>
      </c>
      <c r="M345" s="58">
        <v>5.9982206405693903</v>
      </c>
      <c r="N345" s="57">
        <v>15414.6782</v>
      </c>
      <c r="O345" s="59">
        <v>0.12526746095788399</v>
      </c>
      <c r="P345" s="57">
        <v>8348.4782000000105</v>
      </c>
      <c r="Q345" s="59">
        <v>6.7843950642852202E-2</v>
      </c>
      <c r="R345" s="76">
        <v>40</v>
      </c>
      <c r="S345" s="76">
        <v>56</v>
      </c>
      <c r="T345" s="76">
        <v>60</v>
      </c>
    </row>
    <row r="346" spans="1:20" x14ac:dyDescent="0.25">
      <c r="A346" s="53">
        <v>2022</v>
      </c>
      <c r="B346" s="54">
        <v>916061</v>
      </c>
      <c r="C346" s="54" t="s">
        <v>262</v>
      </c>
      <c r="D346" s="54" t="s">
        <v>432</v>
      </c>
      <c r="E346" s="54" t="s">
        <v>498</v>
      </c>
      <c r="F346" s="54" t="s">
        <v>15</v>
      </c>
      <c r="G346" s="56">
        <v>25</v>
      </c>
      <c r="H346" s="56">
        <v>43</v>
      </c>
      <c r="I346" s="56">
        <v>86</v>
      </c>
      <c r="J346" s="57">
        <v>4231.5407999999998</v>
      </c>
      <c r="K346" s="57">
        <v>169.26163199999999</v>
      </c>
      <c r="L346" s="58">
        <v>1.72</v>
      </c>
      <c r="M346" s="58">
        <v>2</v>
      </c>
      <c r="N346" s="57">
        <v>1242.1908000000001</v>
      </c>
      <c r="O346" s="59">
        <v>0.29355519861701401</v>
      </c>
      <c r="P346" s="57">
        <v>499.19080000000002</v>
      </c>
      <c r="Q346" s="59">
        <v>0.11796903860645699</v>
      </c>
      <c r="R346" s="76">
        <v>288</v>
      </c>
      <c r="S346" s="76">
        <v>287</v>
      </c>
      <c r="T346" s="76">
        <v>283</v>
      </c>
    </row>
    <row r="347" spans="1:20" x14ac:dyDescent="0.25">
      <c r="A347" s="53">
        <v>2022</v>
      </c>
      <c r="B347" s="54">
        <v>917647</v>
      </c>
      <c r="C347" s="54" t="s">
        <v>358</v>
      </c>
      <c r="D347" s="54" t="s">
        <v>430</v>
      </c>
      <c r="E347" s="54" t="s">
        <v>518</v>
      </c>
      <c r="F347" s="54" t="s">
        <v>15</v>
      </c>
      <c r="G347" s="56">
        <v>18</v>
      </c>
      <c r="H347" s="56">
        <v>28</v>
      </c>
      <c r="I347" s="56">
        <v>64</v>
      </c>
      <c r="J347" s="57">
        <v>2645.0880000000002</v>
      </c>
      <c r="K347" s="57">
        <v>146.94933333333299</v>
      </c>
      <c r="L347" s="58">
        <v>1.55555555555556</v>
      </c>
      <c r="M347" s="58">
        <v>2.28571428571429</v>
      </c>
      <c r="N347" s="57">
        <v>983.48800000000006</v>
      </c>
      <c r="O347" s="59">
        <v>0.37181674106872797</v>
      </c>
      <c r="P347" s="57">
        <v>355.88799999999998</v>
      </c>
      <c r="Q347" s="59">
        <v>0.13454675231977201</v>
      </c>
      <c r="R347" s="76">
        <v>324</v>
      </c>
      <c r="S347" s="76">
        <v>305</v>
      </c>
      <c r="T347" s="76">
        <v>309</v>
      </c>
    </row>
    <row r="348" spans="1:20" x14ac:dyDescent="0.25">
      <c r="A348" s="53">
        <v>2022</v>
      </c>
      <c r="B348" s="54">
        <v>921547</v>
      </c>
      <c r="C348" s="54" t="s">
        <v>283</v>
      </c>
      <c r="D348" s="54" t="s">
        <v>432</v>
      </c>
      <c r="E348" s="54" t="s">
        <v>497</v>
      </c>
      <c r="F348" s="54" t="s">
        <v>15</v>
      </c>
      <c r="G348" s="56">
        <v>57</v>
      </c>
      <c r="H348" s="56">
        <v>486</v>
      </c>
      <c r="I348" s="56">
        <v>2591</v>
      </c>
      <c r="J348" s="57">
        <v>99791.86</v>
      </c>
      <c r="K348" s="57">
        <v>1750.73438596491</v>
      </c>
      <c r="L348" s="58">
        <v>8.5263157894736796</v>
      </c>
      <c r="M348" s="58">
        <v>5.3312757201646104</v>
      </c>
      <c r="N348" s="57">
        <v>28511.96</v>
      </c>
      <c r="O348" s="59">
        <v>0.28571428571428598</v>
      </c>
      <c r="P348" s="57">
        <v>26465.71</v>
      </c>
      <c r="Q348" s="59">
        <v>0.26520910623371502</v>
      </c>
      <c r="R348" s="76">
        <v>44</v>
      </c>
      <c r="S348" s="76">
        <v>22</v>
      </c>
      <c r="T348" s="76">
        <v>13</v>
      </c>
    </row>
    <row r="349" spans="1:20" x14ac:dyDescent="0.25">
      <c r="A349" s="53">
        <v>2022</v>
      </c>
      <c r="B349" s="54">
        <v>923218</v>
      </c>
      <c r="C349" s="54" t="s">
        <v>263</v>
      </c>
      <c r="D349" s="54" t="s">
        <v>433</v>
      </c>
      <c r="E349" s="54" t="s">
        <v>504</v>
      </c>
      <c r="F349" s="54" t="s">
        <v>15</v>
      </c>
      <c r="G349" s="56">
        <v>33</v>
      </c>
      <c r="H349" s="56">
        <v>80</v>
      </c>
      <c r="I349" s="56">
        <v>170</v>
      </c>
      <c r="J349" s="57">
        <v>7845.84</v>
      </c>
      <c r="K349" s="57">
        <v>237.75272727272699</v>
      </c>
      <c r="L349" s="58">
        <v>2.4242424242424199</v>
      </c>
      <c r="M349" s="58">
        <v>2.125</v>
      </c>
      <c r="N349" s="57">
        <v>3148.89</v>
      </c>
      <c r="O349" s="59">
        <v>0.40134517145391702</v>
      </c>
      <c r="P349" s="57">
        <v>2038.44</v>
      </c>
      <c r="Q349" s="59">
        <v>0.259811568933346</v>
      </c>
      <c r="R349" s="76">
        <v>224</v>
      </c>
      <c r="S349" s="76">
        <v>185</v>
      </c>
      <c r="T349" s="76">
        <v>170</v>
      </c>
    </row>
    <row r="350" spans="1:20" x14ac:dyDescent="0.25">
      <c r="A350" s="53">
        <v>2022</v>
      </c>
      <c r="B350" s="54">
        <v>925350</v>
      </c>
      <c r="C350" s="54" t="s">
        <v>173</v>
      </c>
      <c r="D350" s="54" t="s">
        <v>434</v>
      </c>
      <c r="E350" s="54" t="s">
        <v>499</v>
      </c>
      <c r="F350" s="54" t="s">
        <v>4</v>
      </c>
      <c r="G350" s="56">
        <v>467</v>
      </c>
      <c r="H350" s="56">
        <v>1079</v>
      </c>
      <c r="I350" s="56">
        <v>4406</v>
      </c>
      <c r="J350" s="57">
        <v>164393.34</v>
      </c>
      <c r="K350" s="57">
        <v>352.02</v>
      </c>
      <c r="L350" s="58">
        <v>2.3104925053533201</v>
      </c>
      <c r="M350" s="58">
        <v>4.08341056533828</v>
      </c>
      <c r="N350" s="57">
        <v>27398.89</v>
      </c>
      <c r="O350" s="59">
        <v>0.16666666666666699</v>
      </c>
      <c r="P350" s="57">
        <v>12132.54</v>
      </c>
      <c r="Q350" s="59">
        <v>7.3801894894282197E-2</v>
      </c>
      <c r="R350" s="76">
        <v>26</v>
      </c>
      <c r="S350" s="76">
        <v>23</v>
      </c>
      <c r="T350" s="76">
        <v>45</v>
      </c>
    </row>
    <row r="351" spans="1:20" x14ac:dyDescent="0.25">
      <c r="A351" s="53">
        <v>2022</v>
      </c>
      <c r="B351" s="54">
        <v>927217</v>
      </c>
      <c r="C351" s="54" t="s">
        <v>264</v>
      </c>
      <c r="D351" s="54" t="s">
        <v>432</v>
      </c>
      <c r="E351" s="54" t="s">
        <v>510</v>
      </c>
      <c r="F351" s="54" t="s">
        <v>15</v>
      </c>
      <c r="G351" s="56">
        <v>1</v>
      </c>
      <c r="H351" s="56">
        <v>1</v>
      </c>
      <c r="I351" s="56">
        <v>3</v>
      </c>
      <c r="J351" s="57">
        <v>269.97300000000001</v>
      </c>
      <c r="K351" s="57">
        <v>269.97300000000001</v>
      </c>
      <c r="L351" s="58">
        <v>1</v>
      </c>
      <c r="M351" s="58">
        <v>3</v>
      </c>
      <c r="N351" s="57">
        <v>91.472999999999999</v>
      </c>
      <c r="O351" s="59">
        <v>0.33882277116600601</v>
      </c>
      <c r="P351" s="57">
        <v>62.472999999999999</v>
      </c>
      <c r="Q351" s="59">
        <v>0.231404621943676</v>
      </c>
      <c r="R351" s="76">
        <v>377</v>
      </c>
      <c r="S351" s="76">
        <v>375</v>
      </c>
      <c r="T351" s="76">
        <v>341</v>
      </c>
    </row>
    <row r="352" spans="1:20" x14ac:dyDescent="0.25">
      <c r="A352" s="53">
        <v>2022</v>
      </c>
      <c r="B352" s="54">
        <v>934743</v>
      </c>
      <c r="C352" s="54" t="s">
        <v>265</v>
      </c>
      <c r="D352" s="54" t="s">
        <v>431</v>
      </c>
      <c r="E352" s="54" t="s">
        <v>515</v>
      </c>
      <c r="F352" s="54" t="s">
        <v>15</v>
      </c>
      <c r="G352" s="56">
        <v>16</v>
      </c>
      <c r="H352" s="56">
        <v>25</v>
      </c>
      <c r="I352" s="56">
        <v>65</v>
      </c>
      <c r="J352" s="57">
        <v>3452.28</v>
      </c>
      <c r="K352" s="57">
        <v>215.76750000000001</v>
      </c>
      <c r="L352" s="58">
        <v>1.5625</v>
      </c>
      <c r="M352" s="58">
        <v>2.6</v>
      </c>
      <c r="N352" s="57">
        <v>975.93</v>
      </c>
      <c r="O352" s="59">
        <v>0.28269143870138003</v>
      </c>
      <c r="P352" s="57">
        <v>452.43</v>
      </c>
      <c r="Q352" s="59">
        <v>0.13105252181167201</v>
      </c>
      <c r="R352" s="76">
        <v>307</v>
      </c>
      <c r="S352" s="76">
        <v>307</v>
      </c>
      <c r="T352" s="76">
        <v>293</v>
      </c>
    </row>
    <row r="353" spans="1:20" x14ac:dyDescent="0.25">
      <c r="A353" s="53">
        <v>2022</v>
      </c>
      <c r="B353" s="54">
        <v>937176</v>
      </c>
      <c r="C353" s="54" t="s">
        <v>266</v>
      </c>
      <c r="D353" s="54" t="s">
        <v>435</v>
      </c>
      <c r="E353" s="54" t="s">
        <v>525</v>
      </c>
      <c r="F353" s="54" t="s">
        <v>15</v>
      </c>
      <c r="G353" s="56">
        <v>4</v>
      </c>
      <c r="H353" s="56">
        <v>17</v>
      </c>
      <c r="I353" s="56">
        <v>70</v>
      </c>
      <c r="J353" s="57">
        <v>4077.84</v>
      </c>
      <c r="K353" s="57">
        <v>1019.46</v>
      </c>
      <c r="L353" s="58">
        <v>4.25</v>
      </c>
      <c r="M353" s="58">
        <v>4.1176470588235299</v>
      </c>
      <c r="N353" s="57">
        <v>1313.74</v>
      </c>
      <c r="O353" s="59">
        <v>0.32216565632785998</v>
      </c>
      <c r="P353" s="57">
        <v>1153.1099999999999</v>
      </c>
      <c r="Q353" s="59">
        <v>0.28277470425519402</v>
      </c>
      <c r="R353" s="76">
        <v>290</v>
      </c>
      <c r="S353" s="76">
        <v>283</v>
      </c>
      <c r="T353" s="76">
        <v>223</v>
      </c>
    </row>
    <row r="354" spans="1:20" x14ac:dyDescent="0.25">
      <c r="A354" s="53">
        <v>2022</v>
      </c>
      <c r="B354" s="54">
        <v>940550</v>
      </c>
      <c r="C354" s="54" t="s">
        <v>267</v>
      </c>
      <c r="D354" s="54" t="s">
        <v>435</v>
      </c>
      <c r="E354" s="54" t="s">
        <v>521</v>
      </c>
      <c r="F354" s="54" t="s">
        <v>15</v>
      </c>
      <c r="G354" s="56">
        <v>42</v>
      </c>
      <c r="H354" s="56">
        <v>91</v>
      </c>
      <c r="I354" s="56">
        <v>352</v>
      </c>
      <c r="J354" s="57">
        <v>13942.5</v>
      </c>
      <c r="K354" s="57">
        <v>331.96428571428601</v>
      </c>
      <c r="L354" s="58">
        <v>2.1666666666666701</v>
      </c>
      <c r="M354" s="58">
        <v>3.8681318681318699</v>
      </c>
      <c r="N354" s="57">
        <v>2323.75</v>
      </c>
      <c r="O354" s="59">
        <v>0.16666666666666699</v>
      </c>
      <c r="P354" s="57">
        <v>740.61999999999898</v>
      </c>
      <c r="Q354" s="59">
        <v>5.3119598350367503E-2</v>
      </c>
      <c r="R354" s="76">
        <v>161</v>
      </c>
      <c r="S354" s="76">
        <v>223</v>
      </c>
      <c r="T354" s="76">
        <v>261</v>
      </c>
    </row>
    <row r="355" spans="1:20" x14ac:dyDescent="0.25">
      <c r="A355" s="53">
        <v>2022</v>
      </c>
      <c r="B355" s="54">
        <v>944227</v>
      </c>
      <c r="C355" s="54" t="s">
        <v>402</v>
      </c>
      <c r="D355" s="54" t="s">
        <v>433</v>
      </c>
      <c r="E355" s="54" t="s">
        <v>519</v>
      </c>
      <c r="F355" s="54" t="s">
        <v>15</v>
      </c>
      <c r="G355" s="56">
        <v>41</v>
      </c>
      <c r="H355" s="56">
        <v>59</v>
      </c>
      <c r="I355" s="56">
        <v>145</v>
      </c>
      <c r="J355" s="57">
        <v>5699.64</v>
      </c>
      <c r="K355" s="57">
        <v>139.015609756098</v>
      </c>
      <c r="L355" s="58">
        <v>1.4390243902438999</v>
      </c>
      <c r="M355" s="58">
        <v>2.4576271186440701</v>
      </c>
      <c r="N355" s="57">
        <v>2157.19</v>
      </c>
      <c r="O355" s="59">
        <v>0.37847828985690302</v>
      </c>
      <c r="P355" s="57">
        <v>821.29</v>
      </c>
      <c r="Q355" s="59">
        <v>0.14409506565326899</v>
      </c>
      <c r="R355" s="76">
        <v>258</v>
      </c>
      <c r="S355" s="76">
        <v>232</v>
      </c>
      <c r="T355" s="76">
        <v>256</v>
      </c>
    </row>
    <row r="356" spans="1:20" x14ac:dyDescent="0.25">
      <c r="A356" s="53">
        <v>2022</v>
      </c>
      <c r="B356" s="54">
        <v>946372</v>
      </c>
      <c r="C356" s="54" t="s">
        <v>268</v>
      </c>
      <c r="D356" s="54" t="s">
        <v>433</v>
      </c>
      <c r="E356" s="54" t="s">
        <v>503</v>
      </c>
      <c r="F356" s="54" t="s">
        <v>15</v>
      </c>
      <c r="G356" s="56">
        <v>24</v>
      </c>
      <c r="H356" s="56">
        <v>36</v>
      </c>
      <c r="I356" s="56">
        <v>83</v>
      </c>
      <c r="J356" s="57">
        <v>2937.42</v>
      </c>
      <c r="K356" s="57">
        <v>122.3925</v>
      </c>
      <c r="L356" s="58">
        <v>1.5</v>
      </c>
      <c r="M356" s="58">
        <v>2.3055555555555598</v>
      </c>
      <c r="N356" s="57">
        <v>489.57</v>
      </c>
      <c r="O356" s="59">
        <v>0.16666666666666699</v>
      </c>
      <c r="P356" s="57">
        <v>-294.02999999999997</v>
      </c>
      <c r="Q356" s="59">
        <v>-0.10009804522335899</v>
      </c>
      <c r="R356" s="76">
        <v>316</v>
      </c>
      <c r="S356" s="76">
        <v>349</v>
      </c>
      <c r="T356" s="76">
        <v>371</v>
      </c>
    </row>
    <row r="357" spans="1:20" x14ac:dyDescent="0.25">
      <c r="A357" s="53">
        <v>2022</v>
      </c>
      <c r="B357" s="54">
        <v>947664</v>
      </c>
      <c r="C357" s="54" t="s">
        <v>379</v>
      </c>
      <c r="D357" s="54" t="s">
        <v>434</v>
      </c>
      <c r="E357" s="54" t="s">
        <v>499</v>
      </c>
      <c r="F357" s="54" t="s">
        <v>15</v>
      </c>
      <c r="G357" s="56">
        <v>99</v>
      </c>
      <c r="H357" s="56">
        <v>360</v>
      </c>
      <c r="I357" s="56">
        <v>1304</v>
      </c>
      <c r="J357" s="57">
        <v>47992.332799999996</v>
      </c>
      <c r="K357" s="57">
        <v>484.771038383838</v>
      </c>
      <c r="L357" s="58">
        <v>3.6363636363636398</v>
      </c>
      <c r="M357" s="58">
        <v>3.62222222222222</v>
      </c>
      <c r="N357" s="57">
        <v>12179.032800000001</v>
      </c>
      <c r="O357" s="59">
        <v>0.25377038558959097</v>
      </c>
      <c r="P357" s="57">
        <v>8618.8827999999903</v>
      </c>
      <c r="Q357" s="59">
        <v>0.179588744642144</v>
      </c>
      <c r="R357" s="76">
        <v>98</v>
      </c>
      <c r="S357" s="76">
        <v>72</v>
      </c>
      <c r="T357" s="76">
        <v>59</v>
      </c>
    </row>
    <row r="358" spans="1:20" x14ac:dyDescent="0.25">
      <c r="A358" s="53">
        <v>2022</v>
      </c>
      <c r="B358" s="54">
        <v>948416</v>
      </c>
      <c r="C358" s="54" t="s">
        <v>269</v>
      </c>
      <c r="D358" s="54" t="s">
        <v>431</v>
      </c>
      <c r="E358" s="54" t="s">
        <v>515</v>
      </c>
      <c r="F358" s="54" t="s">
        <v>15</v>
      </c>
      <c r="G358" s="56">
        <v>26</v>
      </c>
      <c r="H358" s="56">
        <v>43</v>
      </c>
      <c r="I358" s="56">
        <v>114</v>
      </c>
      <c r="J358" s="57">
        <v>5118.2879999999996</v>
      </c>
      <c r="K358" s="57">
        <v>196.85723076923099</v>
      </c>
      <c r="L358" s="58">
        <v>1.65384615384615</v>
      </c>
      <c r="M358" s="58">
        <v>2.6511627906976698</v>
      </c>
      <c r="N358" s="57">
        <v>1734.088</v>
      </c>
      <c r="O358" s="59">
        <v>0.33880234953562599</v>
      </c>
      <c r="P358" s="57">
        <v>880.78800000000001</v>
      </c>
      <c r="Q358" s="59">
        <v>0.172086447655935</v>
      </c>
      <c r="R358" s="76">
        <v>269</v>
      </c>
      <c r="S358" s="76">
        <v>253</v>
      </c>
      <c r="T358" s="76">
        <v>249</v>
      </c>
    </row>
    <row r="359" spans="1:20" x14ac:dyDescent="0.25">
      <c r="A359" s="53">
        <v>2022</v>
      </c>
      <c r="B359" s="54">
        <v>952514</v>
      </c>
      <c r="C359" s="54" t="s">
        <v>270</v>
      </c>
      <c r="D359" s="54" t="s">
        <v>430</v>
      </c>
      <c r="E359" s="54" t="s">
        <v>518</v>
      </c>
      <c r="F359" s="54" t="s">
        <v>15</v>
      </c>
      <c r="G359" s="56">
        <v>36</v>
      </c>
      <c r="H359" s="56">
        <v>45</v>
      </c>
      <c r="I359" s="56">
        <v>133</v>
      </c>
      <c r="J359" s="57">
        <v>6642.1360000000004</v>
      </c>
      <c r="K359" s="57">
        <v>184.503777777778</v>
      </c>
      <c r="L359" s="58">
        <v>1.25</v>
      </c>
      <c r="M359" s="58">
        <v>2.9555555555555602</v>
      </c>
      <c r="N359" s="57">
        <v>2309.0859999999998</v>
      </c>
      <c r="O359" s="59">
        <v>0.34764208381159301</v>
      </c>
      <c r="P359" s="57">
        <v>1067.086</v>
      </c>
      <c r="Q359" s="59">
        <v>0.16065404261520699</v>
      </c>
      <c r="R359" s="76">
        <v>241</v>
      </c>
      <c r="S359" s="76">
        <v>226</v>
      </c>
      <c r="T359" s="76">
        <v>228</v>
      </c>
    </row>
    <row r="360" spans="1:20" x14ac:dyDescent="0.25">
      <c r="A360" s="53">
        <v>2022</v>
      </c>
      <c r="B360" s="54">
        <v>957289</v>
      </c>
      <c r="C360" s="54" t="s">
        <v>372</v>
      </c>
      <c r="D360" s="54" t="s">
        <v>434</v>
      </c>
      <c r="E360" s="54" t="s">
        <v>508</v>
      </c>
      <c r="F360" s="54" t="s">
        <v>15</v>
      </c>
      <c r="G360" s="56">
        <v>91</v>
      </c>
      <c r="H360" s="56">
        <v>100</v>
      </c>
      <c r="I360" s="56">
        <v>211</v>
      </c>
      <c r="J360" s="57">
        <v>10408.018599999999</v>
      </c>
      <c r="K360" s="57">
        <v>114.37383076923101</v>
      </c>
      <c r="L360" s="58">
        <v>1.0989010989011001</v>
      </c>
      <c r="M360" s="58">
        <v>2.11</v>
      </c>
      <c r="N360" s="57">
        <v>2640.3186000000001</v>
      </c>
      <c r="O360" s="59">
        <v>0.25368119538141498</v>
      </c>
      <c r="P360" s="57">
        <v>-381.68140000000102</v>
      </c>
      <c r="Q360" s="59">
        <v>-3.6671859906169002E-2</v>
      </c>
      <c r="R360" s="76">
        <v>187</v>
      </c>
      <c r="S360" s="76">
        <v>214</v>
      </c>
      <c r="T360" s="76">
        <v>373</v>
      </c>
    </row>
    <row r="361" spans="1:20" x14ac:dyDescent="0.25">
      <c r="A361" s="53">
        <v>2022</v>
      </c>
      <c r="B361" s="54">
        <v>960888</v>
      </c>
      <c r="C361" s="54" t="s">
        <v>338</v>
      </c>
      <c r="D361" s="54" t="s">
        <v>430</v>
      </c>
      <c r="E361" s="54" t="s">
        <v>518</v>
      </c>
      <c r="F361" s="54" t="s">
        <v>15</v>
      </c>
      <c r="G361" s="56">
        <v>9</v>
      </c>
      <c r="H361" s="56">
        <v>14</v>
      </c>
      <c r="I361" s="56">
        <v>31</v>
      </c>
      <c r="J361" s="57">
        <v>1998.152</v>
      </c>
      <c r="K361" s="57">
        <v>222.01688888888901</v>
      </c>
      <c r="L361" s="58">
        <v>1.55555555555556</v>
      </c>
      <c r="M361" s="58">
        <v>2.21428571428571</v>
      </c>
      <c r="N361" s="57">
        <v>713.452</v>
      </c>
      <c r="O361" s="59">
        <v>0.35705591966977501</v>
      </c>
      <c r="P361" s="57">
        <v>399.65199999999999</v>
      </c>
      <c r="Q361" s="59">
        <v>0.20001080998842899</v>
      </c>
      <c r="R361" s="76">
        <v>342</v>
      </c>
      <c r="S361" s="76">
        <v>326</v>
      </c>
      <c r="T361" s="76">
        <v>301</v>
      </c>
    </row>
    <row r="362" spans="1:20" x14ac:dyDescent="0.25">
      <c r="A362" s="53">
        <v>2022</v>
      </c>
      <c r="B362" s="54">
        <v>961606</v>
      </c>
      <c r="C362" s="54" t="s">
        <v>271</v>
      </c>
      <c r="D362" s="54" t="s">
        <v>433</v>
      </c>
      <c r="E362" s="54" t="s">
        <v>502</v>
      </c>
      <c r="F362" s="54" t="s">
        <v>15</v>
      </c>
      <c r="G362" s="56">
        <v>46</v>
      </c>
      <c r="H362" s="56">
        <v>173</v>
      </c>
      <c r="I362" s="56">
        <v>953</v>
      </c>
      <c r="J362" s="57">
        <v>38778.567799999997</v>
      </c>
      <c r="K362" s="57">
        <v>843.01234347826096</v>
      </c>
      <c r="L362" s="58">
        <v>3.7608695652173898</v>
      </c>
      <c r="M362" s="58">
        <v>5.5086705202312096</v>
      </c>
      <c r="N362" s="57">
        <v>12633.817800000001</v>
      </c>
      <c r="O362" s="59">
        <v>0.32579382160678999</v>
      </c>
      <c r="P362" s="57">
        <v>11020.2678</v>
      </c>
      <c r="Q362" s="59">
        <v>0.28418449739652302</v>
      </c>
      <c r="R362" s="76">
        <v>105</v>
      </c>
      <c r="S362" s="76">
        <v>69</v>
      </c>
      <c r="T362" s="76">
        <v>50</v>
      </c>
    </row>
    <row r="363" spans="1:20" x14ac:dyDescent="0.25">
      <c r="A363" s="53">
        <v>2022</v>
      </c>
      <c r="B363" s="54">
        <v>962009</v>
      </c>
      <c r="C363" s="54" t="s">
        <v>403</v>
      </c>
      <c r="D363" s="54" t="s">
        <v>433</v>
      </c>
      <c r="E363" s="54" t="s">
        <v>502</v>
      </c>
      <c r="F363" s="54" t="s">
        <v>15</v>
      </c>
      <c r="G363" s="56">
        <v>25</v>
      </c>
      <c r="H363" s="56">
        <v>39</v>
      </c>
      <c r="I363" s="56">
        <v>85</v>
      </c>
      <c r="J363" s="57">
        <v>4067.94</v>
      </c>
      <c r="K363" s="57">
        <v>162.7176</v>
      </c>
      <c r="L363" s="58">
        <v>1.56</v>
      </c>
      <c r="M363" s="58">
        <v>2.1794871794871802</v>
      </c>
      <c r="N363" s="57">
        <v>677.99</v>
      </c>
      <c r="O363" s="59">
        <v>0.16666666666666699</v>
      </c>
      <c r="P363" s="57">
        <v>-139.91</v>
      </c>
      <c r="Q363" s="59">
        <v>-3.4393329301808898E-2</v>
      </c>
      <c r="R363" s="76">
        <v>291</v>
      </c>
      <c r="S363" s="76">
        <v>328</v>
      </c>
      <c r="T363" s="76">
        <v>366</v>
      </c>
    </row>
    <row r="364" spans="1:20" x14ac:dyDescent="0.25">
      <c r="A364" s="53">
        <v>2022</v>
      </c>
      <c r="B364" s="54">
        <v>964263</v>
      </c>
      <c r="C364" s="54" t="s">
        <v>272</v>
      </c>
      <c r="D364" s="54" t="s">
        <v>430</v>
      </c>
      <c r="E364" s="54" t="s">
        <v>512</v>
      </c>
      <c r="F364" s="54" t="s">
        <v>4</v>
      </c>
      <c r="G364" s="56">
        <v>216</v>
      </c>
      <c r="H364" s="56">
        <v>522</v>
      </c>
      <c r="I364" s="56">
        <v>2164</v>
      </c>
      <c r="J364" s="57">
        <v>91573.804799999998</v>
      </c>
      <c r="K364" s="57">
        <v>423.95280000000002</v>
      </c>
      <c r="L364" s="58">
        <v>2.4166666666666701</v>
      </c>
      <c r="M364" s="58">
        <v>4.1455938697318002</v>
      </c>
      <c r="N364" s="57">
        <v>21842.304800000002</v>
      </c>
      <c r="O364" s="59">
        <v>0.23852132001836401</v>
      </c>
      <c r="P364" s="57">
        <v>14692.8048</v>
      </c>
      <c r="Q364" s="59">
        <v>0.16044768296009501</v>
      </c>
      <c r="R364" s="76">
        <v>49</v>
      </c>
      <c r="S364" s="76">
        <v>38</v>
      </c>
      <c r="T364" s="76">
        <v>35</v>
      </c>
    </row>
    <row r="365" spans="1:20" x14ac:dyDescent="0.25">
      <c r="A365" s="53">
        <v>2022</v>
      </c>
      <c r="B365" s="54">
        <v>968160</v>
      </c>
      <c r="C365" s="54" t="s">
        <v>273</v>
      </c>
      <c r="D365" s="54" t="s">
        <v>433</v>
      </c>
      <c r="E365" s="54" t="s">
        <v>503</v>
      </c>
      <c r="F365" s="54" t="s">
        <v>15</v>
      </c>
      <c r="G365" s="56">
        <v>59</v>
      </c>
      <c r="H365" s="56">
        <v>119</v>
      </c>
      <c r="I365" s="56">
        <v>299</v>
      </c>
      <c r="J365" s="57">
        <v>12498.406800000001</v>
      </c>
      <c r="K365" s="57">
        <v>211.83740338983</v>
      </c>
      <c r="L365" s="58">
        <v>2.0169491525423702</v>
      </c>
      <c r="M365" s="58">
        <v>2.5126050420168098</v>
      </c>
      <c r="N365" s="57">
        <v>3290.6068</v>
      </c>
      <c r="O365" s="59">
        <v>0.26328210088345</v>
      </c>
      <c r="P365" s="57">
        <v>1331.8068000000001</v>
      </c>
      <c r="Q365" s="59">
        <v>0.10655812547243999</v>
      </c>
      <c r="R365" s="76">
        <v>165</v>
      </c>
      <c r="S365" s="76">
        <v>178</v>
      </c>
      <c r="T365" s="76">
        <v>213</v>
      </c>
    </row>
    <row r="366" spans="1:20" x14ac:dyDescent="0.25">
      <c r="A366" s="53">
        <v>2022</v>
      </c>
      <c r="B366" s="54">
        <v>969030</v>
      </c>
      <c r="C366" s="54" t="s">
        <v>404</v>
      </c>
      <c r="D366" s="54" t="s">
        <v>434</v>
      </c>
      <c r="E366" s="54" t="s">
        <v>523</v>
      </c>
      <c r="F366" s="54" t="s">
        <v>15</v>
      </c>
      <c r="G366" s="56">
        <v>45</v>
      </c>
      <c r="H366" s="56">
        <v>77</v>
      </c>
      <c r="I366" s="56">
        <v>235</v>
      </c>
      <c r="J366" s="57">
        <v>12313.32</v>
      </c>
      <c r="K366" s="57">
        <v>273.62933333333302</v>
      </c>
      <c r="L366" s="58">
        <v>1.7111111111111099</v>
      </c>
      <c r="M366" s="58">
        <v>3.0519480519480502</v>
      </c>
      <c r="N366" s="57">
        <v>4516.2700000000004</v>
      </c>
      <c r="O366" s="59">
        <v>0.36677922769813498</v>
      </c>
      <c r="P366" s="57">
        <v>2991.57</v>
      </c>
      <c r="Q366" s="59">
        <v>0.242953971796396</v>
      </c>
      <c r="R366" s="76">
        <v>169</v>
      </c>
      <c r="S366" s="76">
        <v>152</v>
      </c>
      <c r="T366" s="76">
        <v>142</v>
      </c>
    </row>
    <row r="367" spans="1:20" x14ac:dyDescent="0.25">
      <c r="A367" s="53">
        <v>2022</v>
      </c>
      <c r="B367" s="54">
        <v>970339</v>
      </c>
      <c r="C367" s="54" t="s">
        <v>275</v>
      </c>
      <c r="D367" s="54" t="s">
        <v>431</v>
      </c>
      <c r="E367" s="54" t="s">
        <v>515</v>
      </c>
      <c r="F367" s="54" t="s">
        <v>15</v>
      </c>
      <c r="G367" s="56">
        <v>6</v>
      </c>
      <c r="H367" s="56">
        <v>12</v>
      </c>
      <c r="I367" s="56">
        <v>39</v>
      </c>
      <c r="J367" s="57">
        <v>1678.088</v>
      </c>
      <c r="K367" s="57">
        <v>279.68133333333299</v>
      </c>
      <c r="L367" s="58">
        <v>2</v>
      </c>
      <c r="M367" s="58">
        <v>3.25</v>
      </c>
      <c r="N367" s="57">
        <v>657.63800000000003</v>
      </c>
      <c r="O367" s="59">
        <v>0.39189720682109602</v>
      </c>
      <c r="P367" s="57">
        <v>458.43799999999999</v>
      </c>
      <c r="Q367" s="59">
        <v>0.27319067891552801</v>
      </c>
      <c r="R367" s="76">
        <v>351</v>
      </c>
      <c r="S367" s="76">
        <v>333</v>
      </c>
      <c r="T367" s="76">
        <v>291</v>
      </c>
    </row>
    <row r="368" spans="1:20" x14ac:dyDescent="0.25">
      <c r="A368" s="53">
        <v>2022</v>
      </c>
      <c r="B368" s="54">
        <v>970419</v>
      </c>
      <c r="C368" s="54" t="s">
        <v>276</v>
      </c>
      <c r="D368" s="54" t="s">
        <v>431</v>
      </c>
      <c r="E368" s="54" t="s">
        <v>515</v>
      </c>
      <c r="F368" s="54" t="s">
        <v>15</v>
      </c>
      <c r="G368" s="56">
        <v>43</v>
      </c>
      <c r="H368" s="56">
        <v>43</v>
      </c>
      <c r="I368" s="56">
        <v>128</v>
      </c>
      <c r="J368" s="57">
        <v>6147.7759999999998</v>
      </c>
      <c r="K368" s="57">
        <v>142.97153488372101</v>
      </c>
      <c r="L368" s="58">
        <v>1</v>
      </c>
      <c r="M368" s="58">
        <v>2.9767441860465098</v>
      </c>
      <c r="N368" s="57">
        <v>2431.826</v>
      </c>
      <c r="O368" s="59">
        <v>0.39556190726532597</v>
      </c>
      <c r="P368" s="57">
        <v>1051.5260000000001</v>
      </c>
      <c r="Q368" s="59">
        <v>0.17104169052353199</v>
      </c>
      <c r="R368" s="76">
        <v>250</v>
      </c>
      <c r="S368" s="76">
        <v>219</v>
      </c>
      <c r="T368" s="76">
        <v>232</v>
      </c>
    </row>
    <row r="369" spans="1:20" x14ac:dyDescent="0.25">
      <c r="A369" s="53">
        <v>2022</v>
      </c>
      <c r="B369" s="54">
        <v>972717</v>
      </c>
      <c r="C369" s="54" t="s">
        <v>405</v>
      </c>
      <c r="D369" s="54" t="s">
        <v>433</v>
      </c>
      <c r="E369" s="54" t="s">
        <v>504</v>
      </c>
      <c r="F369" s="54" t="s">
        <v>15</v>
      </c>
      <c r="G369" s="56">
        <v>48</v>
      </c>
      <c r="H369" s="56">
        <v>48</v>
      </c>
      <c r="I369" s="56">
        <v>153</v>
      </c>
      <c r="J369" s="57">
        <v>8157.9760000000097</v>
      </c>
      <c r="K369" s="57">
        <v>169.95783333333301</v>
      </c>
      <c r="L369" s="58">
        <v>1</v>
      </c>
      <c r="M369" s="58">
        <v>3.1875</v>
      </c>
      <c r="N369" s="57">
        <v>3055.5259999999998</v>
      </c>
      <c r="O369" s="59">
        <v>0.37454461743942402</v>
      </c>
      <c r="P369" s="57">
        <v>1514.7260000000001</v>
      </c>
      <c r="Q369" s="59">
        <v>0.185674240767563</v>
      </c>
      <c r="R369" s="76">
        <v>218</v>
      </c>
      <c r="S369" s="76">
        <v>193</v>
      </c>
      <c r="T369" s="76">
        <v>196</v>
      </c>
    </row>
    <row r="370" spans="1:20" x14ac:dyDescent="0.25">
      <c r="A370" s="53">
        <v>2022</v>
      </c>
      <c r="B370" s="54">
        <v>976942</v>
      </c>
      <c r="C370" s="54" t="s">
        <v>277</v>
      </c>
      <c r="D370" s="54" t="s">
        <v>434</v>
      </c>
      <c r="E370" s="54" t="s">
        <v>522</v>
      </c>
      <c r="F370" s="54" t="s">
        <v>15</v>
      </c>
      <c r="G370" s="56">
        <v>40</v>
      </c>
      <c r="H370" s="56">
        <v>64</v>
      </c>
      <c r="I370" s="56">
        <v>106</v>
      </c>
      <c r="J370" s="57">
        <v>5874.3519999999999</v>
      </c>
      <c r="K370" s="57">
        <v>146.8588</v>
      </c>
      <c r="L370" s="58">
        <v>1.6</v>
      </c>
      <c r="M370" s="58">
        <v>1.65625</v>
      </c>
      <c r="N370" s="57">
        <v>2189.6019999999999</v>
      </c>
      <c r="O370" s="59">
        <v>0.37273932512045599</v>
      </c>
      <c r="P370" s="57">
        <v>839.202</v>
      </c>
      <c r="Q370" s="59">
        <v>0.14285865062222999</v>
      </c>
      <c r="R370" s="76">
        <v>256</v>
      </c>
      <c r="S370" s="76">
        <v>231</v>
      </c>
      <c r="T370" s="76">
        <v>255</v>
      </c>
    </row>
    <row r="371" spans="1:20" x14ac:dyDescent="0.25">
      <c r="A371" s="53">
        <v>2022</v>
      </c>
      <c r="B371" s="54">
        <v>980507</v>
      </c>
      <c r="C371" s="54" t="s">
        <v>278</v>
      </c>
      <c r="D371" s="54" t="s">
        <v>434</v>
      </c>
      <c r="E371" s="54" t="s">
        <v>522</v>
      </c>
      <c r="F371" s="54" t="s">
        <v>15</v>
      </c>
      <c r="G371" s="56">
        <v>6</v>
      </c>
      <c r="H371" s="56">
        <v>8</v>
      </c>
      <c r="I371" s="56">
        <v>8</v>
      </c>
      <c r="J371" s="57">
        <v>324.73599999999999</v>
      </c>
      <c r="K371" s="57">
        <v>54.122666666666703</v>
      </c>
      <c r="L371" s="58">
        <v>1.3333333333333299</v>
      </c>
      <c r="M371" s="58">
        <v>1</v>
      </c>
      <c r="N371" s="57">
        <v>125.486</v>
      </c>
      <c r="O371" s="59">
        <v>0.386424664958613</v>
      </c>
      <c r="P371" s="57">
        <v>-75.313999999999993</v>
      </c>
      <c r="Q371" s="59">
        <v>-0.23192377808435199</v>
      </c>
      <c r="R371" s="76">
        <v>375</v>
      </c>
      <c r="S371" s="76">
        <v>371</v>
      </c>
      <c r="T371" s="76">
        <v>360</v>
      </c>
    </row>
    <row r="372" spans="1:20" x14ac:dyDescent="0.25">
      <c r="A372" s="53">
        <v>2022</v>
      </c>
      <c r="B372" s="54">
        <v>981931</v>
      </c>
      <c r="C372" s="54" t="s">
        <v>406</v>
      </c>
      <c r="D372" s="54" t="s">
        <v>435</v>
      </c>
      <c r="E372" s="54" t="s">
        <v>521</v>
      </c>
      <c r="F372" s="54" t="s">
        <v>15</v>
      </c>
      <c r="G372" s="56">
        <v>62</v>
      </c>
      <c r="H372" s="56">
        <v>166</v>
      </c>
      <c r="I372" s="56">
        <v>564</v>
      </c>
      <c r="J372" s="57">
        <v>23898.5664</v>
      </c>
      <c r="K372" s="57">
        <v>385.460748387097</v>
      </c>
      <c r="L372" s="58">
        <v>2.67741935483871</v>
      </c>
      <c r="M372" s="58">
        <v>3.3975903614457801</v>
      </c>
      <c r="N372" s="57">
        <v>7080.3663999999999</v>
      </c>
      <c r="O372" s="59">
        <v>0.29626741125358902</v>
      </c>
      <c r="P372" s="57">
        <v>4705.9664000000002</v>
      </c>
      <c r="Q372" s="59">
        <v>0.19691417138728401</v>
      </c>
      <c r="R372" s="76">
        <v>133</v>
      </c>
      <c r="S372" s="76">
        <v>117</v>
      </c>
      <c r="T372" s="76">
        <v>102</v>
      </c>
    </row>
    <row r="373" spans="1:20" x14ac:dyDescent="0.25">
      <c r="A373" s="53">
        <v>2022</v>
      </c>
      <c r="B373" s="54">
        <v>984391</v>
      </c>
      <c r="C373" s="54" t="s">
        <v>286</v>
      </c>
      <c r="D373" s="54" t="s">
        <v>430</v>
      </c>
      <c r="E373" s="54" t="s">
        <v>492</v>
      </c>
      <c r="F373" s="54" t="s">
        <v>15</v>
      </c>
      <c r="G373" s="56">
        <v>250</v>
      </c>
      <c r="H373" s="56">
        <v>487</v>
      </c>
      <c r="I373" s="56">
        <v>2365</v>
      </c>
      <c r="J373" s="57">
        <v>84646.012000000104</v>
      </c>
      <c r="K373" s="57">
        <v>338.584048</v>
      </c>
      <c r="L373" s="58">
        <v>1.948</v>
      </c>
      <c r="M373" s="58">
        <v>4.8562628336755704</v>
      </c>
      <c r="N373" s="57">
        <v>11675.312</v>
      </c>
      <c r="O373" s="59">
        <v>0.13793103448275801</v>
      </c>
      <c r="P373" s="57">
        <v>2843.9119999999898</v>
      </c>
      <c r="Q373" s="59">
        <v>3.3597708064497897E-2</v>
      </c>
      <c r="R373" s="76">
        <v>51</v>
      </c>
      <c r="S373" s="76">
        <v>77</v>
      </c>
      <c r="T373" s="76">
        <v>143</v>
      </c>
    </row>
    <row r="374" spans="1:20" x14ac:dyDescent="0.25">
      <c r="A374" s="53">
        <v>2022</v>
      </c>
      <c r="B374" s="54">
        <v>984729</v>
      </c>
      <c r="C374" s="54" t="s">
        <v>389</v>
      </c>
      <c r="D374" s="54" t="s">
        <v>431</v>
      </c>
      <c r="E374" s="54" t="s">
        <v>515</v>
      </c>
      <c r="F374" s="54" t="s">
        <v>15</v>
      </c>
      <c r="G374" s="56">
        <v>43</v>
      </c>
      <c r="H374" s="56">
        <v>81</v>
      </c>
      <c r="I374" s="56">
        <v>180</v>
      </c>
      <c r="J374" s="57">
        <v>8854.56</v>
      </c>
      <c r="K374" s="57">
        <v>205.92</v>
      </c>
      <c r="L374" s="58">
        <v>1.8837209302325599</v>
      </c>
      <c r="M374" s="58">
        <v>2.2222222222222201</v>
      </c>
      <c r="N374" s="57">
        <v>3493.86</v>
      </c>
      <c r="O374" s="59">
        <v>0.39458313004824602</v>
      </c>
      <c r="P374" s="57">
        <v>2072.31</v>
      </c>
      <c r="Q374" s="59">
        <v>0.23403873258524399</v>
      </c>
      <c r="R374" s="76">
        <v>207</v>
      </c>
      <c r="S374" s="76">
        <v>172</v>
      </c>
      <c r="T374" s="76">
        <v>168</v>
      </c>
    </row>
    <row r="375" spans="1:20" x14ac:dyDescent="0.25">
      <c r="A375" s="53">
        <v>2022</v>
      </c>
      <c r="B375" s="54">
        <v>988636</v>
      </c>
      <c r="C375" s="54" t="s">
        <v>279</v>
      </c>
      <c r="D375" s="54" t="s">
        <v>434</v>
      </c>
      <c r="E375" s="54" t="s">
        <v>522</v>
      </c>
      <c r="F375" s="54" t="s">
        <v>15</v>
      </c>
      <c r="G375" s="56">
        <v>16</v>
      </c>
      <c r="H375" s="56">
        <v>31</v>
      </c>
      <c r="I375" s="56">
        <v>75</v>
      </c>
      <c r="J375" s="57">
        <v>4555.3999999999996</v>
      </c>
      <c r="K375" s="57">
        <v>284.71249999999998</v>
      </c>
      <c r="L375" s="58">
        <v>1.9375</v>
      </c>
      <c r="M375" s="58">
        <v>2.4193548387096802</v>
      </c>
      <c r="N375" s="57">
        <v>1592.6</v>
      </c>
      <c r="O375" s="59">
        <v>0.34960705975326001</v>
      </c>
      <c r="P375" s="57">
        <v>1046.5</v>
      </c>
      <c r="Q375" s="59">
        <v>0.22972735654388199</v>
      </c>
      <c r="R375" s="76">
        <v>281</v>
      </c>
      <c r="S375" s="76">
        <v>260</v>
      </c>
      <c r="T375" s="76">
        <v>233</v>
      </c>
    </row>
    <row r="376" spans="1:20" x14ac:dyDescent="0.25">
      <c r="A376" s="53">
        <v>2022</v>
      </c>
      <c r="B376" s="54">
        <v>998761</v>
      </c>
      <c r="C376" s="54" t="s">
        <v>182</v>
      </c>
      <c r="D376" s="54" t="s">
        <v>432</v>
      </c>
      <c r="E376" s="54" t="s">
        <v>494</v>
      </c>
      <c r="F376" s="54" t="s">
        <v>15</v>
      </c>
      <c r="G376" s="56">
        <v>241</v>
      </c>
      <c r="H376" s="56">
        <v>1155</v>
      </c>
      <c r="I376" s="56">
        <v>6327</v>
      </c>
      <c r="J376" s="57">
        <v>255839.82449999999</v>
      </c>
      <c r="K376" s="57">
        <v>1061.57603526971</v>
      </c>
      <c r="L376" s="58">
        <v>4.7925311203319501</v>
      </c>
      <c r="M376" s="58">
        <v>5.4779220779220799</v>
      </c>
      <c r="N376" s="57">
        <v>52973.124499999998</v>
      </c>
      <c r="O376" s="59">
        <v>0.20705581941172699</v>
      </c>
      <c r="P376" s="57">
        <v>45081.124499999998</v>
      </c>
      <c r="Q376" s="59">
        <v>0.176208393623253</v>
      </c>
      <c r="R376" s="76">
        <v>10</v>
      </c>
      <c r="S376" s="76">
        <v>5</v>
      </c>
      <c r="T376" s="76">
        <v>4</v>
      </c>
    </row>
    <row r="377" spans="1:20" x14ac:dyDescent="0.25">
      <c r="A377" s="53">
        <v>2022</v>
      </c>
      <c r="B377" s="54">
        <v>998890</v>
      </c>
      <c r="C377" s="54" t="s">
        <v>280</v>
      </c>
      <c r="D377" s="54" t="s">
        <v>433</v>
      </c>
      <c r="E377" s="54" t="s">
        <v>519</v>
      </c>
      <c r="F377" s="54" t="s">
        <v>15</v>
      </c>
      <c r="G377" s="56">
        <v>10</v>
      </c>
      <c r="H377" s="56">
        <v>28</v>
      </c>
      <c r="I377" s="56">
        <v>109</v>
      </c>
      <c r="J377" s="57">
        <v>4484.7280000000001</v>
      </c>
      <c r="K377" s="57">
        <v>448.47280000000001</v>
      </c>
      <c r="L377" s="58">
        <v>2.8</v>
      </c>
      <c r="M377" s="58">
        <v>3.8928571428571401</v>
      </c>
      <c r="N377" s="57">
        <v>1813.578</v>
      </c>
      <c r="O377" s="59">
        <v>0.40438974225415703</v>
      </c>
      <c r="P377" s="57">
        <v>1473.8779999999999</v>
      </c>
      <c r="Q377" s="59">
        <v>0.32864378843042402</v>
      </c>
      <c r="R377" s="76">
        <v>283</v>
      </c>
      <c r="S377" s="76">
        <v>250</v>
      </c>
      <c r="T377" s="76">
        <v>199</v>
      </c>
    </row>
    <row r="378" spans="1:20" x14ac:dyDescent="0.25">
      <c r="A378" s="53">
        <v>2023</v>
      </c>
      <c r="B378" s="54">
        <v>104983</v>
      </c>
      <c r="C378" s="54" t="s">
        <v>14</v>
      </c>
      <c r="D378" s="54" t="s">
        <v>432</v>
      </c>
      <c r="E378" s="54" t="s">
        <v>498</v>
      </c>
      <c r="F378" s="54" t="s">
        <v>15</v>
      </c>
      <c r="G378" s="56">
        <v>41</v>
      </c>
      <c r="H378" s="56">
        <v>73</v>
      </c>
      <c r="I378" s="56">
        <v>199</v>
      </c>
      <c r="J378" s="57">
        <v>10267.208000000001</v>
      </c>
      <c r="K378" s="57">
        <v>250.41970731707301</v>
      </c>
      <c r="L378" s="58">
        <v>1.7804878048780499</v>
      </c>
      <c r="M378" s="58">
        <v>2.7260273972602702</v>
      </c>
      <c r="N378" s="57">
        <v>2309.7080000000001</v>
      </c>
      <c r="O378" s="59">
        <v>0.22495969693026599</v>
      </c>
      <c r="P378" s="57">
        <v>1089.2080000000001</v>
      </c>
      <c r="Q378" s="59">
        <v>0.106086094681241</v>
      </c>
      <c r="R378" s="76">
        <v>205</v>
      </c>
      <c r="S378" s="76">
        <v>184</v>
      </c>
      <c r="T378" s="76">
        <v>159</v>
      </c>
    </row>
    <row r="379" spans="1:20" x14ac:dyDescent="0.25">
      <c r="A379" s="53">
        <v>2023</v>
      </c>
      <c r="B379" s="54">
        <v>105021</v>
      </c>
      <c r="C379" s="54" t="s">
        <v>17</v>
      </c>
      <c r="D379" s="54" t="s">
        <v>433</v>
      </c>
      <c r="E379" s="54" t="s">
        <v>502</v>
      </c>
      <c r="F379" s="54" t="s">
        <v>15</v>
      </c>
      <c r="G379" s="56">
        <v>85</v>
      </c>
      <c r="H379" s="56">
        <v>231</v>
      </c>
      <c r="I379" s="56">
        <v>1097</v>
      </c>
      <c r="J379" s="57">
        <v>48626.1</v>
      </c>
      <c r="K379" s="57">
        <v>572.07176470588195</v>
      </c>
      <c r="L379" s="58">
        <v>2.71764705882353</v>
      </c>
      <c r="M379" s="58">
        <v>4.7489177489177496</v>
      </c>
      <c r="N379" s="57">
        <v>6851.0999999999904</v>
      </c>
      <c r="O379" s="59">
        <v>0.14089347079037801</v>
      </c>
      <c r="P379" s="57">
        <v>3772.68</v>
      </c>
      <c r="Q379" s="59">
        <v>7.7585494209899603E-2</v>
      </c>
      <c r="R379" s="76">
        <v>108</v>
      </c>
      <c r="S379" s="76">
        <v>90</v>
      </c>
      <c r="T379" s="76">
        <v>81</v>
      </c>
    </row>
    <row r="380" spans="1:20" x14ac:dyDescent="0.25">
      <c r="A380" s="53">
        <v>2023</v>
      </c>
      <c r="B380" s="54">
        <v>105397</v>
      </c>
      <c r="C380" s="54" t="s">
        <v>300</v>
      </c>
      <c r="D380" s="54" t="s">
        <v>434</v>
      </c>
      <c r="E380" s="54" t="s">
        <v>522</v>
      </c>
      <c r="F380" s="54" t="s">
        <v>15</v>
      </c>
      <c r="G380" s="56">
        <v>40</v>
      </c>
      <c r="H380" s="56">
        <v>67</v>
      </c>
      <c r="I380" s="56">
        <v>171</v>
      </c>
      <c r="J380" s="57">
        <v>8684.232</v>
      </c>
      <c r="K380" s="57">
        <v>217.10579999999999</v>
      </c>
      <c r="L380" s="58">
        <v>1.675</v>
      </c>
      <c r="M380" s="58">
        <v>2.5522388059701502</v>
      </c>
      <c r="N380" s="57">
        <v>1627.232</v>
      </c>
      <c r="O380" s="59">
        <v>0.187377766968916</v>
      </c>
      <c r="P380" s="57">
        <v>273.53199999999998</v>
      </c>
      <c r="Q380" s="59">
        <v>3.1497546357582402E-2</v>
      </c>
      <c r="R380" s="76">
        <v>242</v>
      </c>
      <c r="S380" s="76">
        <v>231</v>
      </c>
      <c r="T380" s="76">
        <v>256</v>
      </c>
    </row>
    <row r="381" spans="1:20" x14ac:dyDescent="0.25">
      <c r="A381" s="53">
        <v>2023</v>
      </c>
      <c r="B381" s="54">
        <v>106224</v>
      </c>
      <c r="C381" s="54" t="s">
        <v>393</v>
      </c>
      <c r="D381" s="54" t="s">
        <v>433</v>
      </c>
      <c r="E381" s="54" t="s">
        <v>503</v>
      </c>
      <c r="F381" s="54" t="s">
        <v>15</v>
      </c>
      <c r="G381" s="56">
        <v>130</v>
      </c>
      <c r="H381" s="56">
        <v>463</v>
      </c>
      <c r="I381" s="56">
        <v>2379</v>
      </c>
      <c r="J381" s="57">
        <v>102830.147</v>
      </c>
      <c r="K381" s="57">
        <v>791.00113076923105</v>
      </c>
      <c r="L381" s="58">
        <v>3.56153846153846</v>
      </c>
      <c r="M381" s="58">
        <v>5.1382289416846696</v>
      </c>
      <c r="N381" s="57">
        <v>11569.647000000001</v>
      </c>
      <c r="O381" s="59">
        <v>0.11251220908981099</v>
      </c>
      <c r="P381" s="57">
        <v>6733.4969999999903</v>
      </c>
      <c r="Q381" s="59">
        <v>6.5481740486085099E-2</v>
      </c>
      <c r="R381" s="76">
        <v>53</v>
      </c>
      <c r="S381" s="76">
        <v>49</v>
      </c>
      <c r="T381" s="76">
        <v>45</v>
      </c>
    </row>
    <row r="382" spans="1:20" x14ac:dyDescent="0.25">
      <c r="A382" s="53">
        <v>2023</v>
      </c>
      <c r="B382" s="54">
        <v>107439</v>
      </c>
      <c r="C382" s="54" t="s">
        <v>2</v>
      </c>
      <c r="D382" s="54" t="s">
        <v>432</v>
      </c>
      <c r="E382" s="54" t="s">
        <v>497</v>
      </c>
      <c r="F382" s="54" t="s">
        <v>4</v>
      </c>
      <c r="G382" s="56">
        <v>617</v>
      </c>
      <c r="H382" s="56">
        <v>1586</v>
      </c>
      <c r="I382" s="56">
        <v>5955</v>
      </c>
      <c r="J382" s="57">
        <v>210891.87</v>
      </c>
      <c r="K382" s="57">
        <v>341.80205834684</v>
      </c>
      <c r="L382" s="58">
        <v>2.5705024311183098</v>
      </c>
      <c r="M382" s="58">
        <v>3.7547288776797001</v>
      </c>
      <c r="N382" s="57">
        <v>-4702.6300000000201</v>
      </c>
      <c r="O382" s="59">
        <v>-2.2298773300270001E-2</v>
      </c>
      <c r="P382" s="57">
        <v>-24738.58</v>
      </c>
      <c r="Q382" s="59">
        <v>-0.117304569398526</v>
      </c>
      <c r="R382" s="76">
        <v>20</v>
      </c>
      <c r="S382" s="76">
        <v>401</v>
      </c>
      <c r="T382" s="76">
        <v>408</v>
      </c>
    </row>
    <row r="383" spans="1:20" x14ac:dyDescent="0.25">
      <c r="A383" s="53">
        <v>2023</v>
      </c>
      <c r="B383" s="54">
        <v>110765</v>
      </c>
      <c r="C383" s="54" t="s">
        <v>18</v>
      </c>
      <c r="D383" s="54" t="s">
        <v>433</v>
      </c>
      <c r="E383" s="54" t="s">
        <v>502</v>
      </c>
      <c r="F383" s="54" t="s">
        <v>15</v>
      </c>
      <c r="G383" s="56">
        <v>133</v>
      </c>
      <c r="H383" s="56">
        <v>524</v>
      </c>
      <c r="I383" s="56">
        <v>2511</v>
      </c>
      <c r="J383" s="57">
        <v>104460.1652</v>
      </c>
      <c r="K383" s="57">
        <v>785.41477593984996</v>
      </c>
      <c r="L383" s="58">
        <v>3.9398496240601499</v>
      </c>
      <c r="M383" s="58">
        <v>4.7919847328244298</v>
      </c>
      <c r="N383" s="57">
        <v>9239.4151999999794</v>
      </c>
      <c r="O383" s="59">
        <v>8.8449172776150095E-2</v>
      </c>
      <c r="P383" s="57">
        <v>4232.3251999999802</v>
      </c>
      <c r="Q383" s="59">
        <v>4.0516164146368598E-2</v>
      </c>
      <c r="R383" s="76">
        <v>52</v>
      </c>
      <c r="S383" s="76">
        <v>65</v>
      </c>
      <c r="T383" s="76">
        <v>70</v>
      </c>
    </row>
    <row r="384" spans="1:20" x14ac:dyDescent="0.25">
      <c r="A384" s="53">
        <v>2023</v>
      </c>
      <c r="B384" s="54">
        <v>113724</v>
      </c>
      <c r="C384" s="54" t="s">
        <v>298</v>
      </c>
      <c r="D384" s="54" t="s">
        <v>430</v>
      </c>
      <c r="E384" s="54" t="s">
        <v>518</v>
      </c>
      <c r="F384" s="54" t="s">
        <v>15</v>
      </c>
      <c r="G384" s="56">
        <v>41</v>
      </c>
      <c r="H384" s="56">
        <v>76</v>
      </c>
      <c r="I384" s="56">
        <v>157</v>
      </c>
      <c r="J384" s="57">
        <v>7989.1440000000002</v>
      </c>
      <c r="K384" s="57">
        <v>194.85717073170699</v>
      </c>
      <c r="L384" s="58">
        <v>1.8536585365853699</v>
      </c>
      <c r="M384" s="58">
        <v>2.0657894736842102</v>
      </c>
      <c r="N384" s="57">
        <v>1898.144</v>
      </c>
      <c r="O384" s="59">
        <v>0.237590410186623</v>
      </c>
      <c r="P384" s="57">
        <v>543.54399999999998</v>
      </c>
      <c r="Q384" s="59">
        <v>6.80353239345792E-2</v>
      </c>
      <c r="R384" s="76">
        <v>255</v>
      </c>
      <c r="S384" s="76">
        <v>207</v>
      </c>
      <c r="T384" s="76">
        <v>217</v>
      </c>
    </row>
    <row r="385" spans="1:20" x14ac:dyDescent="0.25">
      <c r="A385" s="53">
        <v>2023</v>
      </c>
      <c r="B385" s="54">
        <v>114251</v>
      </c>
      <c r="C385" s="54" t="s">
        <v>19</v>
      </c>
      <c r="D385" s="54" t="s">
        <v>430</v>
      </c>
      <c r="E385" s="54" t="s">
        <v>518</v>
      </c>
      <c r="F385" s="54" t="s">
        <v>15</v>
      </c>
      <c r="G385" s="56">
        <v>7</v>
      </c>
      <c r="H385" s="56">
        <v>11</v>
      </c>
      <c r="I385" s="56">
        <v>29</v>
      </c>
      <c r="J385" s="57">
        <v>1619.768</v>
      </c>
      <c r="K385" s="57">
        <v>231.39542857142899</v>
      </c>
      <c r="L385" s="58">
        <v>1.5714285714285701</v>
      </c>
      <c r="M385" s="58">
        <v>2.6363636363636398</v>
      </c>
      <c r="N385" s="57">
        <v>481.76799999999997</v>
      </c>
      <c r="O385" s="59">
        <v>0.29743024927026601</v>
      </c>
      <c r="P385" s="57">
        <v>252.66800000000001</v>
      </c>
      <c r="Q385" s="59">
        <v>0.155990240577663</v>
      </c>
      <c r="R385" s="76">
        <v>377</v>
      </c>
      <c r="S385" s="76">
        <v>340</v>
      </c>
      <c r="T385" s="76">
        <v>259</v>
      </c>
    </row>
    <row r="386" spans="1:20" x14ac:dyDescent="0.25">
      <c r="A386" s="53">
        <v>2023</v>
      </c>
      <c r="B386" s="54">
        <v>116138</v>
      </c>
      <c r="C386" s="54" t="s">
        <v>46</v>
      </c>
      <c r="D386" s="54" t="s">
        <v>433</v>
      </c>
      <c r="E386" s="54" t="s">
        <v>504</v>
      </c>
      <c r="F386" s="54" t="s">
        <v>4</v>
      </c>
      <c r="G386" s="56">
        <v>296</v>
      </c>
      <c r="H386" s="56">
        <v>945</v>
      </c>
      <c r="I386" s="56">
        <v>4578</v>
      </c>
      <c r="J386" s="57">
        <v>197502.14850000001</v>
      </c>
      <c r="K386" s="57">
        <v>667.23698817567595</v>
      </c>
      <c r="L386" s="58">
        <v>3.1925675675675702</v>
      </c>
      <c r="M386" s="58">
        <v>4.8444444444444397</v>
      </c>
      <c r="N386" s="57">
        <v>20338.398499999999</v>
      </c>
      <c r="O386" s="59">
        <v>0.102978112665949</v>
      </c>
      <c r="P386" s="57">
        <v>10200.8285</v>
      </c>
      <c r="Q386" s="59">
        <v>5.1649202692091299E-2</v>
      </c>
      <c r="R386" s="76">
        <v>26</v>
      </c>
      <c r="S386" s="76">
        <v>24</v>
      </c>
      <c r="T386" s="76">
        <v>23</v>
      </c>
    </row>
    <row r="387" spans="1:20" x14ac:dyDescent="0.25">
      <c r="A387" s="53">
        <v>2023</v>
      </c>
      <c r="B387" s="54">
        <v>117127</v>
      </c>
      <c r="C387" s="54" t="s">
        <v>297</v>
      </c>
      <c r="D387" s="54" t="s">
        <v>430</v>
      </c>
      <c r="E387" s="54" t="s">
        <v>518</v>
      </c>
      <c r="F387" s="54" t="s">
        <v>15</v>
      </c>
      <c r="G387" s="56">
        <v>32</v>
      </c>
      <c r="H387" s="56">
        <v>76</v>
      </c>
      <c r="I387" s="56">
        <v>308</v>
      </c>
      <c r="J387" s="57">
        <v>17927.135999999999</v>
      </c>
      <c r="K387" s="57">
        <v>560.22299999999996</v>
      </c>
      <c r="L387" s="58">
        <v>2.375</v>
      </c>
      <c r="M387" s="58">
        <v>4.0526315789473699</v>
      </c>
      <c r="N387" s="57">
        <v>3916.636</v>
      </c>
      <c r="O387" s="59">
        <v>0.218475276809413</v>
      </c>
      <c r="P387" s="57">
        <v>2842.136</v>
      </c>
      <c r="Q387" s="59">
        <v>0.15853820710681299</v>
      </c>
      <c r="R387" s="76">
        <v>166</v>
      </c>
      <c r="S387" s="76">
        <v>134</v>
      </c>
      <c r="T387" s="76">
        <v>97</v>
      </c>
    </row>
    <row r="388" spans="1:20" x14ac:dyDescent="0.25">
      <c r="A388" s="53">
        <v>2023</v>
      </c>
      <c r="B388" s="54">
        <v>119707</v>
      </c>
      <c r="C388" s="54" t="s">
        <v>20</v>
      </c>
      <c r="D388" s="54" t="s">
        <v>435</v>
      </c>
      <c r="E388" s="54" t="s">
        <v>525</v>
      </c>
      <c r="F388" s="54" t="s">
        <v>15</v>
      </c>
      <c r="G388" s="56">
        <v>13</v>
      </c>
      <c r="H388" s="56">
        <v>28</v>
      </c>
      <c r="I388" s="56">
        <v>81</v>
      </c>
      <c r="J388" s="57">
        <v>3233.752</v>
      </c>
      <c r="K388" s="57">
        <v>248.75015384615401</v>
      </c>
      <c r="L388" s="58">
        <v>2.1538461538461502</v>
      </c>
      <c r="M388" s="58">
        <v>2.8928571428571401</v>
      </c>
      <c r="N388" s="57">
        <v>692.25199999999995</v>
      </c>
      <c r="O388" s="59">
        <v>0.21407083783790501</v>
      </c>
      <c r="P388" s="57">
        <v>229.65199999999999</v>
      </c>
      <c r="Q388" s="59">
        <v>7.1017196123883394E-2</v>
      </c>
      <c r="R388" s="76">
        <v>336</v>
      </c>
      <c r="S388" s="76">
        <v>310</v>
      </c>
      <c r="T388" s="76">
        <v>268</v>
      </c>
    </row>
    <row r="389" spans="1:20" x14ac:dyDescent="0.25">
      <c r="A389" s="53">
        <v>2023</v>
      </c>
      <c r="B389" s="54">
        <v>122003</v>
      </c>
      <c r="C389" s="54" t="s">
        <v>22</v>
      </c>
      <c r="D389" s="54" t="s">
        <v>433</v>
      </c>
      <c r="E389" s="54" t="s">
        <v>519</v>
      </c>
      <c r="F389" s="54" t="s">
        <v>15</v>
      </c>
      <c r="G389" s="56">
        <v>5</v>
      </c>
      <c r="H389" s="56">
        <v>17</v>
      </c>
      <c r="I389" s="56">
        <v>56</v>
      </c>
      <c r="J389" s="57">
        <v>3206.752</v>
      </c>
      <c r="K389" s="57">
        <v>641.35040000000004</v>
      </c>
      <c r="L389" s="58">
        <v>3.4</v>
      </c>
      <c r="M389" s="58">
        <v>3.2941176470588198</v>
      </c>
      <c r="N389" s="57">
        <v>375.25200000000001</v>
      </c>
      <c r="O389" s="59">
        <v>0.11701933919430001</v>
      </c>
      <c r="P389" s="57">
        <v>189.852</v>
      </c>
      <c r="Q389" s="59">
        <v>5.9203829918871201E-2</v>
      </c>
      <c r="R389" s="76">
        <v>337</v>
      </c>
      <c r="S389" s="76">
        <v>350</v>
      </c>
      <c r="T389" s="76">
        <v>276</v>
      </c>
    </row>
    <row r="390" spans="1:20" x14ac:dyDescent="0.25">
      <c r="A390" s="53">
        <v>2023</v>
      </c>
      <c r="B390" s="54">
        <v>122095</v>
      </c>
      <c r="C390" s="54" t="s">
        <v>472</v>
      </c>
      <c r="D390" s="54" t="s">
        <v>434</v>
      </c>
      <c r="E390" s="54" t="s">
        <v>526</v>
      </c>
      <c r="F390" s="54" t="s">
        <v>4</v>
      </c>
      <c r="G390" s="56">
        <v>454</v>
      </c>
      <c r="H390" s="56">
        <v>1465</v>
      </c>
      <c r="I390" s="56">
        <v>5951</v>
      </c>
      <c r="J390" s="57">
        <v>213933.894</v>
      </c>
      <c r="K390" s="57">
        <v>471.22003083700503</v>
      </c>
      <c r="L390" s="58">
        <v>3.2268722466960398</v>
      </c>
      <c r="M390" s="58">
        <v>4.0621160409556296</v>
      </c>
      <c r="N390" s="57">
        <v>-4202.8560000000298</v>
      </c>
      <c r="O390" s="59">
        <v>-1.9645582667700199E-2</v>
      </c>
      <c r="P390" s="57">
        <v>-19440.506000000001</v>
      </c>
      <c r="Q390" s="59">
        <v>-9.0871556799690598E-2</v>
      </c>
      <c r="R390" s="76">
        <v>19</v>
      </c>
      <c r="S390" s="76">
        <v>400</v>
      </c>
      <c r="T390" s="76">
        <v>405</v>
      </c>
    </row>
    <row r="391" spans="1:20" x14ac:dyDescent="0.25">
      <c r="A391" s="53">
        <v>2023</v>
      </c>
      <c r="B391" s="54">
        <v>123654</v>
      </c>
      <c r="C391" s="54" t="s">
        <v>289</v>
      </c>
      <c r="D391" s="54" t="s">
        <v>430</v>
      </c>
      <c r="E391" s="54" t="s">
        <v>507</v>
      </c>
      <c r="F391" s="54" t="s">
        <v>15</v>
      </c>
      <c r="G391" s="56">
        <v>211</v>
      </c>
      <c r="H391" s="56">
        <v>711</v>
      </c>
      <c r="I391" s="56">
        <v>3689</v>
      </c>
      <c r="J391" s="57">
        <v>147821.12150000001</v>
      </c>
      <c r="K391" s="57">
        <v>700.574035545024</v>
      </c>
      <c r="L391" s="58">
        <v>3.3696682464454999</v>
      </c>
      <c r="M391" s="58">
        <v>5.1884669479606202</v>
      </c>
      <c r="N391" s="57">
        <v>6702.8715000000002</v>
      </c>
      <c r="O391" s="59">
        <v>4.5344477379032702E-2</v>
      </c>
      <c r="P391" s="57">
        <v>-609.22850000000506</v>
      </c>
      <c r="Q391" s="59">
        <v>-4.1213900545329397E-3</v>
      </c>
      <c r="R391" s="76">
        <v>38</v>
      </c>
      <c r="S391" s="76">
        <v>92</v>
      </c>
      <c r="T391" s="76">
        <v>378</v>
      </c>
    </row>
    <row r="392" spans="1:20" x14ac:dyDescent="0.25">
      <c r="A392" s="53">
        <v>2023</v>
      </c>
      <c r="B392" s="54">
        <v>126102</v>
      </c>
      <c r="C392" s="54" t="s">
        <v>24</v>
      </c>
      <c r="D392" s="54" t="s">
        <v>433</v>
      </c>
      <c r="E392" s="54" t="s">
        <v>519</v>
      </c>
      <c r="F392" s="54" t="s">
        <v>15</v>
      </c>
      <c r="G392" s="56">
        <v>25</v>
      </c>
      <c r="H392" s="56">
        <v>73</v>
      </c>
      <c r="I392" s="56">
        <v>145</v>
      </c>
      <c r="J392" s="57">
        <v>7079.64</v>
      </c>
      <c r="K392" s="57">
        <v>283.18560000000002</v>
      </c>
      <c r="L392" s="58">
        <v>2.92</v>
      </c>
      <c r="M392" s="58">
        <v>1.9863013698630101</v>
      </c>
      <c r="N392" s="57">
        <v>1698.14</v>
      </c>
      <c r="O392" s="59">
        <v>0.23986247888310699</v>
      </c>
      <c r="P392" s="57">
        <v>788.06</v>
      </c>
      <c r="Q392" s="59">
        <v>0.11131356961653401</v>
      </c>
      <c r="R392" s="76">
        <v>268</v>
      </c>
      <c r="S392" s="76">
        <v>226</v>
      </c>
      <c r="T392" s="76">
        <v>191</v>
      </c>
    </row>
    <row r="393" spans="1:20" x14ac:dyDescent="0.25">
      <c r="A393" s="53">
        <v>2023</v>
      </c>
      <c r="B393" s="54">
        <v>126747</v>
      </c>
      <c r="C393" s="54" t="s">
        <v>299</v>
      </c>
      <c r="D393" s="54" t="s">
        <v>430</v>
      </c>
      <c r="E393" s="54" t="s">
        <v>518</v>
      </c>
      <c r="F393" s="54" t="s">
        <v>15</v>
      </c>
      <c r="G393" s="56">
        <v>52</v>
      </c>
      <c r="H393" s="56">
        <v>157</v>
      </c>
      <c r="I393" s="56">
        <v>595</v>
      </c>
      <c r="J393" s="57">
        <v>32209.64</v>
      </c>
      <c r="K393" s="57">
        <v>619.41615384615397</v>
      </c>
      <c r="L393" s="58">
        <v>3.0192307692307701</v>
      </c>
      <c r="M393" s="58">
        <v>3.7898089171974498</v>
      </c>
      <c r="N393" s="57">
        <v>7350.39</v>
      </c>
      <c r="O393" s="59">
        <v>0.228204661709973</v>
      </c>
      <c r="P393" s="57">
        <v>5568.99</v>
      </c>
      <c r="Q393" s="59">
        <v>0.17289823791883399</v>
      </c>
      <c r="R393" s="76">
        <v>132</v>
      </c>
      <c r="S393" s="76">
        <v>82</v>
      </c>
      <c r="T393" s="76">
        <v>53</v>
      </c>
    </row>
    <row r="394" spans="1:20" x14ac:dyDescent="0.25">
      <c r="A394" s="53">
        <v>2023</v>
      </c>
      <c r="B394" s="54">
        <v>127511</v>
      </c>
      <c r="C394" s="54" t="s">
        <v>25</v>
      </c>
      <c r="D394" s="54" t="s">
        <v>433</v>
      </c>
      <c r="E394" s="54" t="s">
        <v>519</v>
      </c>
      <c r="F394" s="54" t="s">
        <v>15</v>
      </c>
      <c r="G394" s="56">
        <v>36</v>
      </c>
      <c r="H394" s="56">
        <v>36</v>
      </c>
      <c r="I394" s="56">
        <v>54</v>
      </c>
      <c r="J394" s="57">
        <v>2446.768</v>
      </c>
      <c r="K394" s="57">
        <v>67.965777777777802</v>
      </c>
      <c r="L394" s="58">
        <v>1</v>
      </c>
      <c r="M394" s="58">
        <v>1.5</v>
      </c>
      <c r="N394" s="57">
        <v>521.01800000000003</v>
      </c>
      <c r="O394" s="59">
        <v>0.21294131687189</v>
      </c>
      <c r="P394" s="57">
        <v>-710.18200000000002</v>
      </c>
      <c r="Q394" s="59">
        <v>-0.29025310123395398</v>
      </c>
      <c r="R394" s="76">
        <v>351</v>
      </c>
      <c r="S394" s="76">
        <v>336</v>
      </c>
      <c r="T394" s="76">
        <v>382</v>
      </c>
    </row>
    <row r="395" spans="1:20" x14ac:dyDescent="0.25">
      <c r="A395" s="53">
        <v>2023</v>
      </c>
      <c r="B395" s="54">
        <v>128453</v>
      </c>
      <c r="C395" s="54" t="s">
        <v>137</v>
      </c>
      <c r="D395" s="54" t="s">
        <v>431</v>
      </c>
      <c r="E395" s="54" t="s">
        <v>501</v>
      </c>
      <c r="F395" s="54" t="s">
        <v>4</v>
      </c>
      <c r="G395" s="56">
        <v>440</v>
      </c>
      <c r="H395" s="56">
        <v>955</v>
      </c>
      <c r="I395" s="56">
        <v>4015</v>
      </c>
      <c r="J395" s="57">
        <v>173875.33799999999</v>
      </c>
      <c r="K395" s="57">
        <v>395.171222727273</v>
      </c>
      <c r="L395" s="58">
        <v>2.1704545454545499</v>
      </c>
      <c r="M395" s="58">
        <v>4.2041884816753896</v>
      </c>
      <c r="N395" s="57">
        <v>20166.588</v>
      </c>
      <c r="O395" s="59">
        <v>0.115983026874116</v>
      </c>
      <c r="P395" s="57">
        <v>5414.9979999999996</v>
      </c>
      <c r="Q395" s="59">
        <v>3.1142990502770401E-2</v>
      </c>
      <c r="R395" s="76">
        <v>28</v>
      </c>
      <c r="S395" s="76">
        <v>25</v>
      </c>
      <c r="T395" s="76">
        <v>55</v>
      </c>
    </row>
    <row r="396" spans="1:20" x14ac:dyDescent="0.25">
      <c r="A396" s="53">
        <v>2023</v>
      </c>
      <c r="B396" s="54">
        <v>129543</v>
      </c>
      <c r="C396" s="54" t="s">
        <v>26</v>
      </c>
      <c r="D396" s="54" t="s">
        <v>432</v>
      </c>
      <c r="E396" s="54" t="s">
        <v>498</v>
      </c>
      <c r="F396" s="54" t="s">
        <v>15</v>
      </c>
      <c r="G396" s="56">
        <v>12</v>
      </c>
      <c r="H396" s="56">
        <v>18</v>
      </c>
      <c r="I396" s="56">
        <v>75</v>
      </c>
      <c r="J396" s="57">
        <v>3391.4</v>
      </c>
      <c r="K396" s="57">
        <v>282.61666666666702</v>
      </c>
      <c r="L396" s="58">
        <v>1.5</v>
      </c>
      <c r="M396" s="58">
        <v>4.1666666666666696</v>
      </c>
      <c r="N396" s="57">
        <v>751.4</v>
      </c>
      <c r="O396" s="59">
        <v>0.22156041752668501</v>
      </c>
      <c r="P396" s="57">
        <v>397.4</v>
      </c>
      <c r="Q396" s="59">
        <v>0.117178746240491</v>
      </c>
      <c r="R396" s="76">
        <v>330</v>
      </c>
      <c r="S396" s="76">
        <v>307</v>
      </c>
      <c r="T396" s="76">
        <v>236</v>
      </c>
    </row>
    <row r="397" spans="1:20" x14ac:dyDescent="0.25">
      <c r="A397" s="53">
        <v>2023</v>
      </c>
      <c r="B397" s="54">
        <v>130897</v>
      </c>
      <c r="C397" s="54" t="s">
        <v>301</v>
      </c>
      <c r="D397" s="54" t="s">
        <v>430</v>
      </c>
      <c r="E397" s="54" t="s">
        <v>518</v>
      </c>
      <c r="F397" s="54" t="s">
        <v>15</v>
      </c>
      <c r="G397" s="56">
        <v>6</v>
      </c>
      <c r="H397" s="56">
        <v>9</v>
      </c>
      <c r="I397" s="56">
        <v>18</v>
      </c>
      <c r="J397" s="57">
        <v>559.85599999999999</v>
      </c>
      <c r="K397" s="57">
        <v>93.309333333333299</v>
      </c>
      <c r="L397" s="58">
        <v>1.5</v>
      </c>
      <c r="M397" s="58">
        <v>2</v>
      </c>
      <c r="N397" s="57">
        <v>134.35599999999999</v>
      </c>
      <c r="O397" s="59">
        <v>0.23998313852133399</v>
      </c>
      <c r="P397" s="57">
        <v>-61.543999999999997</v>
      </c>
      <c r="Q397" s="59">
        <v>-0.109928267268726</v>
      </c>
      <c r="R397" s="76">
        <v>398</v>
      </c>
      <c r="S397" s="76">
        <v>380</v>
      </c>
      <c r="T397" s="76">
        <v>333</v>
      </c>
    </row>
    <row r="398" spans="1:20" x14ac:dyDescent="0.25">
      <c r="A398" s="53">
        <v>2023</v>
      </c>
      <c r="B398" s="54">
        <v>131289</v>
      </c>
      <c r="C398" s="54" t="s">
        <v>364</v>
      </c>
      <c r="D398" s="54" t="s">
        <v>432</v>
      </c>
      <c r="E398" s="54" t="s">
        <v>500</v>
      </c>
      <c r="F398" s="54" t="s">
        <v>15</v>
      </c>
      <c r="G398" s="56">
        <v>39</v>
      </c>
      <c r="H398" s="56">
        <v>138</v>
      </c>
      <c r="I398" s="56">
        <v>548</v>
      </c>
      <c r="J398" s="57">
        <v>26200.796399999999</v>
      </c>
      <c r="K398" s="57">
        <v>671.81529230769195</v>
      </c>
      <c r="L398" s="58">
        <v>3.5384615384615401</v>
      </c>
      <c r="M398" s="58">
        <v>3.97101449275362</v>
      </c>
      <c r="N398" s="57">
        <v>5446.0464000000002</v>
      </c>
      <c r="O398" s="59">
        <v>0.207858048162231</v>
      </c>
      <c r="P398" s="57">
        <v>4216.5464000000002</v>
      </c>
      <c r="Q398" s="59">
        <v>0.16093199365497099</v>
      </c>
      <c r="R398" s="76">
        <v>146</v>
      </c>
      <c r="S398" s="76">
        <v>111</v>
      </c>
      <c r="T398" s="76">
        <v>71</v>
      </c>
    </row>
    <row r="399" spans="1:20" x14ac:dyDescent="0.25">
      <c r="A399" s="53">
        <v>2023</v>
      </c>
      <c r="B399" s="54">
        <v>133279</v>
      </c>
      <c r="C399" s="54" t="s">
        <v>27</v>
      </c>
      <c r="D399" s="54" t="s">
        <v>431</v>
      </c>
      <c r="E399" s="54" t="s">
        <v>515</v>
      </c>
      <c r="F399" s="54" t="s">
        <v>15</v>
      </c>
      <c r="G399" s="56">
        <v>30</v>
      </c>
      <c r="H399" s="56">
        <v>48</v>
      </c>
      <c r="I399" s="56">
        <v>84</v>
      </c>
      <c r="J399" s="57">
        <v>3718.5279999999998</v>
      </c>
      <c r="K399" s="57">
        <v>123.950933333333</v>
      </c>
      <c r="L399" s="58">
        <v>1.6</v>
      </c>
      <c r="M399" s="58">
        <v>1.75</v>
      </c>
      <c r="N399" s="57">
        <v>812.52800000000002</v>
      </c>
      <c r="O399" s="59">
        <v>0.218507968744621</v>
      </c>
      <c r="P399" s="57">
        <v>-170.27199999999999</v>
      </c>
      <c r="Q399" s="59">
        <v>-4.5790162128670202E-2</v>
      </c>
      <c r="R399" s="76">
        <v>322</v>
      </c>
      <c r="S399" s="76">
        <v>296</v>
      </c>
      <c r="T399" s="76">
        <v>355</v>
      </c>
    </row>
    <row r="400" spans="1:20" x14ac:dyDescent="0.25">
      <c r="A400" s="53">
        <v>2023</v>
      </c>
      <c r="B400" s="54">
        <v>134581</v>
      </c>
      <c r="C400" s="54" t="s">
        <v>201</v>
      </c>
      <c r="D400" s="54" t="s">
        <v>430</v>
      </c>
      <c r="E400" s="54" t="s">
        <v>506</v>
      </c>
      <c r="F400" s="54" t="s">
        <v>15</v>
      </c>
      <c r="G400" s="56">
        <v>58</v>
      </c>
      <c r="H400" s="56">
        <v>447</v>
      </c>
      <c r="I400" s="56">
        <v>2245</v>
      </c>
      <c r="J400" s="57">
        <v>80538.539000000004</v>
      </c>
      <c r="K400" s="57">
        <v>1388.5954999999999</v>
      </c>
      <c r="L400" s="58">
        <v>7.7068965517241397</v>
      </c>
      <c r="M400" s="58">
        <v>5.0223713646532397</v>
      </c>
      <c r="N400" s="57">
        <v>-7700.4610000000002</v>
      </c>
      <c r="O400" s="59">
        <v>-9.5612126760829405E-2</v>
      </c>
      <c r="P400" s="57">
        <v>-9952.1910000000007</v>
      </c>
      <c r="Q400" s="59">
        <v>-0.12357054304151199</v>
      </c>
      <c r="R400" s="76">
        <v>70</v>
      </c>
      <c r="S400" s="76">
        <v>407</v>
      </c>
      <c r="T400" s="76">
        <v>400</v>
      </c>
    </row>
    <row r="401" spans="1:20" x14ac:dyDescent="0.25">
      <c r="A401" s="53">
        <v>2023</v>
      </c>
      <c r="B401" s="54">
        <v>135228</v>
      </c>
      <c r="C401" s="54" t="s">
        <v>303</v>
      </c>
      <c r="D401" s="54" t="s">
        <v>435</v>
      </c>
      <c r="E401" s="54" t="s">
        <v>525</v>
      </c>
      <c r="F401" s="54" t="s">
        <v>15</v>
      </c>
      <c r="G401" s="56">
        <v>7</v>
      </c>
      <c r="H401" s="56">
        <v>7</v>
      </c>
      <c r="I401" s="56">
        <v>13</v>
      </c>
      <c r="J401" s="57">
        <v>647.89599999999996</v>
      </c>
      <c r="K401" s="57">
        <v>92.556571428571402</v>
      </c>
      <c r="L401" s="58">
        <v>1</v>
      </c>
      <c r="M401" s="58">
        <v>1.8571428571428601</v>
      </c>
      <c r="N401" s="57">
        <v>199.89599999999999</v>
      </c>
      <c r="O401" s="59">
        <v>0.30853099880227702</v>
      </c>
      <c r="P401" s="57">
        <v>-39.503999999999998</v>
      </c>
      <c r="Q401" s="59">
        <v>-6.0972748712756403E-2</v>
      </c>
      <c r="R401" s="76">
        <v>395</v>
      </c>
      <c r="S401" s="76">
        <v>372</v>
      </c>
      <c r="T401" s="76">
        <v>326</v>
      </c>
    </row>
    <row r="402" spans="1:20" x14ac:dyDescent="0.25">
      <c r="A402" s="53">
        <v>2023</v>
      </c>
      <c r="B402" s="54">
        <v>135718</v>
      </c>
      <c r="C402" s="54" t="s">
        <v>302</v>
      </c>
      <c r="D402" s="54" t="s">
        <v>431</v>
      </c>
      <c r="E402" s="54" t="s">
        <v>501</v>
      </c>
      <c r="F402" s="54" t="s">
        <v>15</v>
      </c>
      <c r="G402" s="56">
        <v>61</v>
      </c>
      <c r="H402" s="56">
        <v>95</v>
      </c>
      <c r="I402" s="56">
        <v>567</v>
      </c>
      <c r="J402" s="57">
        <v>21310.077600000001</v>
      </c>
      <c r="K402" s="57">
        <v>349.34553442622899</v>
      </c>
      <c r="L402" s="58">
        <v>1.55737704918033</v>
      </c>
      <c r="M402" s="58">
        <v>5.9684210526315802</v>
      </c>
      <c r="N402" s="57">
        <v>2888.0776000000001</v>
      </c>
      <c r="O402" s="59">
        <v>0.135526376497099</v>
      </c>
      <c r="P402" s="57">
        <v>893.12759999999901</v>
      </c>
      <c r="Q402" s="59">
        <v>4.1911044002955603E-2</v>
      </c>
      <c r="R402" s="76">
        <v>157</v>
      </c>
      <c r="S402" s="76">
        <v>157</v>
      </c>
      <c r="T402" s="76">
        <v>180</v>
      </c>
    </row>
    <row r="403" spans="1:20" x14ac:dyDescent="0.25">
      <c r="A403" s="53">
        <v>2023</v>
      </c>
      <c r="B403" s="54">
        <v>136833</v>
      </c>
      <c r="C403" s="54" t="s">
        <v>28</v>
      </c>
      <c r="D403" s="54" t="s">
        <v>430</v>
      </c>
      <c r="E403" s="54" t="s">
        <v>518</v>
      </c>
      <c r="F403" s="54" t="s">
        <v>15</v>
      </c>
      <c r="G403" s="56">
        <v>44</v>
      </c>
      <c r="H403" s="56">
        <v>80</v>
      </c>
      <c r="I403" s="56">
        <v>213</v>
      </c>
      <c r="J403" s="57">
        <v>9254.2960000000003</v>
      </c>
      <c r="K403" s="57">
        <v>210.32490909090899</v>
      </c>
      <c r="L403" s="58">
        <v>1.8181818181818199</v>
      </c>
      <c r="M403" s="58">
        <v>2.6625000000000001</v>
      </c>
      <c r="N403" s="57">
        <v>2239.5459999999998</v>
      </c>
      <c r="O403" s="59">
        <v>0.24200068811285</v>
      </c>
      <c r="P403" s="57">
        <v>787.54600000000005</v>
      </c>
      <c r="Q403" s="59">
        <v>8.5100584636583904E-2</v>
      </c>
      <c r="R403" s="76">
        <v>228</v>
      </c>
      <c r="S403" s="76">
        <v>190</v>
      </c>
      <c r="T403" s="76">
        <v>192</v>
      </c>
    </row>
    <row r="404" spans="1:20" x14ac:dyDescent="0.25">
      <c r="A404" s="53">
        <v>2023</v>
      </c>
      <c r="B404" s="54">
        <v>141109</v>
      </c>
      <c r="C404" s="54" t="s">
        <v>29</v>
      </c>
      <c r="D404" s="54" t="s">
        <v>430</v>
      </c>
      <c r="E404" s="54" t="s">
        <v>512</v>
      </c>
      <c r="F404" s="54" t="s">
        <v>15</v>
      </c>
      <c r="G404" s="56">
        <v>107</v>
      </c>
      <c r="H404" s="56">
        <v>418</v>
      </c>
      <c r="I404" s="56">
        <v>2105</v>
      </c>
      <c r="J404" s="57">
        <v>80654.364000000001</v>
      </c>
      <c r="K404" s="57">
        <v>753.77910280373806</v>
      </c>
      <c r="L404" s="58">
        <v>3.9065420560747701</v>
      </c>
      <c r="M404" s="58">
        <v>5.0358851674641096</v>
      </c>
      <c r="N404" s="57">
        <v>10509.114</v>
      </c>
      <c r="O404" s="59">
        <v>0.13029814480962201</v>
      </c>
      <c r="P404" s="57">
        <v>6741.6639999999898</v>
      </c>
      <c r="Q404" s="59">
        <v>8.3587095175655907E-2</v>
      </c>
      <c r="R404" s="76">
        <v>69</v>
      </c>
      <c r="S404" s="76">
        <v>54</v>
      </c>
      <c r="T404" s="76">
        <v>44</v>
      </c>
    </row>
    <row r="405" spans="1:20" x14ac:dyDescent="0.25">
      <c r="A405" s="53">
        <v>2023</v>
      </c>
      <c r="B405" s="54">
        <v>141852</v>
      </c>
      <c r="C405" s="54" t="s">
        <v>30</v>
      </c>
      <c r="D405" s="54" t="s">
        <v>434</v>
      </c>
      <c r="E405" s="54" t="s">
        <v>523</v>
      </c>
      <c r="F405" s="54" t="s">
        <v>15</v>
      </c>
      <c r="G405" s="56">
        <v>4</v>
      </c>
      <c r="H405" s="56">
        <v>4</v>
      </c>
      <c r="I405" s="56">
        <v>24</v>
      </c>
      <c r="J405" s="57">
        <v>1663.808</v>
      </c>
      <c r="K405" s="57">
        <v>415.952</v>
      </c>
      <c r="L405" s="58">
        <v>1</v>
      </c>
      <c r="M405" s="58">
        <v>6</v>
      </c>
      <c r="N405" s="57">
        <v>366.30799999999999</v>
      </c>
      <c r="O405" s="59">
        <v>0.22016242258722199</v>
      </c>
      <c r="P405" s="57">
        <v>233.90799999999999</v>
      </c>
      <c r="Q405" s="59">
        <v>0.14058593299226799</v>
      </c>
      <c r="R405" s="76">
        <v>375</v>
      </c>
      <c r="S405" s="76">
        <v>352</v>
      </c>
      <c r="T405" s="76">
        <v>267</v>
      </c>
    </row>
    <row r="406" spans="1:20" x14ac:dyDescent="0.25">
      <c r="A406" s="53">
        <v>2023</v>
      </c>
      <c r="B406" s="54">
        <v>144503</v>
      </c>
      <c r="C406" s="54" t="s">
        <v>33</v>
      </c>
      <c r="D406" s="54" t="s">
        <v>431</v>
      </c>
      <c r="E406" s="54" t="s">
        <v>515</v>
      </c>
      <c r="F406" s="54" t="s">
        <v>15</v>
      </c>
      <c r="G406" s="56">
        <v>47</v>
      </c>
      <c r="H406" s="56">
        <v>74</v>
      </c>
      <c r="I406" s="56">
        <v>231</v>
      </c>
      <c r="J406" s="57">
        <v>13272.552</v>
      </c>
      <c r="K406" s="57">
        <v>282.39472340425601</v>
      </c>
      <c r="L406" s="58">
        <v>1.5744680851063799</v>
      </c>
      <c r="M406" s="58">
        <v>3.1216216216216202</v>
      </c>
      <c r="N406" s="57">
        <v>2825.5520000000001</v>
      </c>
      <c r="O406" s="59">
        <v>0.212886866067656</v>
      </c>
      <c r="P406" s="57">
        <v>1287.152</v>
      </c>
      <c r="Q406" s="59">
        <v>9.6978486126857805E-2</v>
      </c>
      <c r="R406" s="76">
        <v>180</v>
      </c>
      <c r="S406" s="76">
        <v>160</v>
      </c>
      <c r="T406" s="76">
        <v>139</v>
      </c>
    </row>
    <row r="407" spans="1:20" x14ac:dyDescent="0.25">
      <c r="A407" s="53">
        <v>2023</v>
      </c>
      <c r="B407" s="54">
        <v>145784</v>
      </c>
      <c r="C407" s="54" t="s">
        <v>34</v>
      </c>
      <c r="D407" s="54" t="s">
        <v>432</v>
      </c>
      <c r="E407" s="54" t="s">
        <v>498</v>
      </c>
      <c r="F407" s="54" t="s">
        <v>15</v>
      </c>
      <c r="G407" s="56">
        <v>37</v>
      </c>
      <c r="H407" s="56">
        <v>117</v>
      </c>
      <c r="I407" s="56">
        <v>345</v>
      </c>
      <c r="J407" s="57">
        <v>17105.240000000002</v>
      </c>
      <c r="K407" s="57">
        <v>462.30378378378401</v>
      </c>
      <c r="L407" s="58">
        <v>3.1621621621621601</v>
      </c>
      <c r="M407" s="58">
        <v>2.9487179487179498</v>
      </c>
      <c r="N407" s="57">
        <v>4025.99</v>
      </c>
      <c r="O407" s="59">
        <v>0.23536588787997101</v>
      </c>
      <c r="P407" s="57">
        <v>2875.99</v>
      </c>
      <c r="Q407" s="59">
        <v>0.16813502762895999</v>
      </c>
      <c r="R407" s="76">
        <v>168</v>
      </c>
      <c r="S407" s="76">
        <v>131</v>
      </c>
      <c r="T407" s="76">
        <v>95</v>
      </c>
    </row>
    <row r="408" spans="1:20" x14ac:dyDescent="0.25">
      <c r="A408" s="53">
        <v>2023</v>
      </c>
      <c r="B408" s="54">
        <v>145944</v>
      </c>
      <c r="C408" s="54" t="s">
        <v>448</v>
      </c>
      <c r="D408" s="54" t="s">
        <v>435</v>
      </c>
      <c r="E408" s="54" t="s">
        <v>521</v>
      </c>
      <c r="F408" s="54" t="s">
        <v>15</v>
      </c>
      <c r="G408" s="56">
        <v>166</v>
      </c>
      <c r="H408" s="56">
        <v>621</v>
      </c>
      <c r="I408" s="56">
        <v>2357</v>
      </c>
      <c r="J408" s="57">
        <v>115098.9194</v>
      </c>
      <c r="K408" s="57">
        <v>693.36698433734898</v>
      </c>
      <c r="L408" s="58">
        <v>3.7409638554216902</v>
      </c>
      <c r="M408" s="58">
        <v>3.7954911433172298</v>
      </c>
      <c r="N408" s="57">
        <v>26233.169399999999</v>
      </c>
      <c r="O408" s="59">
        <v>0.227918468190241</v>
      </c>
      <c r="P408" s="57">
        <v>20021.769400000001</v>
      </c>
      <c r="Q408" s="59">
        <v>0.17395271392965</v>
      </c>
      <c r="R408" s="76">
        <v>48</v>
      </c>
      <c r="S408" s="76">
        <v>14</v>
      </c>
      <c r="T408" s="76">
        <v>12</v>
      </c>
    </row>
    <row r="409" spans="1:20" x14ac:dyDescent="0.25">
      <c r="A409" s="53">
        <v>2023</v>
      </c>
      <c r="B409" s="54">
        <v>146932</v>
      </c>
      <c r="C409" s="54" t="s">
        <v>447</v>
      </c>
      <c r="D409" s="54" t="s">
        <v>434</v>
      </c>
      <c r="E409" s="54" t="s">
        <v>526</v>
      </c>
      <c r="F409" s="54" t="s">
        <v>15</v>
      </c>
      <c r="G409" s="56">
        <v>82</v>
      </c>
      <c r="H409" s="56">
        <v>261</v>
      </c>
      <c r="I409" s="56">
        <v>1166</v>
      </c>
      <c r="J409" s="57">
        <v>51248.637999999999</v>
      </c>
      <c r="K409" s="57">
        <v>624.98339024390202</v>
      </c>
      <c r="L409" s="58">
        <v>3.1829268292682902</v>
      </c>
      <c r="M409" s="58">
        <v>4.4674329501915704</v>
      </c>
      <c r="N409" s="57">
        <v>6623.1379999999899</v>
      </c>
      <c r="O409" s="59">
        <v>0.12923539548504701</v>
      </c>
      <c r="P409" s="57">
        <v>3714.78799999999</v>
      </c>
      <c r="Q409" s="59">
        <v>7.2485594641558904E-2</v>
      </c>
      <c r="R409" s="76">
        <v>105</v>
      </c>
      <c r="S409" s="76">
        <v>94</v>
      </c>
      <c r="T409" s="76">
        <v>82</v>
      </c>
    </row>
    <row r="410" spans="1:20" x14ac:dyDescent="0.25">
      <c r="A410" s="53">
        <v>2023</v>
      </c>
      <c r="B410" s="54">
        <v>155535</v>
      </c>
      <c r="C410" s="54" t="s">
        <v>36</v>
      </c>
      <c r="D410" s="54" t="s">
        <v>434</v>
      </c>
      <c r="E410" s="54" t="s">
        <v>522</v>
      </c>
      <c r="F410" s="54" t="s">
        <v>15</v>
      </c>
      <c r="G410" s="56">
        <v>42</v>
      </c>
      <c r="H410" s="56">
        <v>69</v>
      </c>
      <c r="I410" s="56">
        <v>186</v>
      </c>
      <c r="J410" s="57">
        <v>9743.3119999999999</v>
      </c>
      <c r="K410" s="57">
        <v>231.98361904761899</v>
      </c>
      <c r="L410" s="58">
        <v>1.6428571428571399</v>
      </c>
      <c r="M410" s="58">
        <v>2.6956521739130399</v>
      </c>
      <c r="N410" s="57">
        <v>2344.0619999999999</v>
      </c>
      <c r="O410" s="59">
        <v>0.24058164205354399</v>
      </c>
      <c r="P410" s="57">
        <v>924.16200000000094</v>
      </c>
      <c r="Q410" s="59">
        <v>9.4850909013280096E-2</v>
      </c>
      <c r="R410" s="76">
        <v>217</v>
      </c>
      <c r="S410" s="76">
        <v>183</v>
      </c>
      <c r="T410" s="76">
        <v>178</v>
      </c>
    </row>
    <row r="411" spans="1:20" x14ac:dyDescent="0.25">
      <c r="A411" s="53">
        <v>2023</v>
      </c>
      <c r="B411" s="54">
        <v>160544</v>
      </c>
      <c r="C411" s="54" t="s">
        <v>37</v>
      </c>
      <c r="D411" s="54" t="s">
        <v>435</v>
      </c>
      <c r="E411" s="54" t="s">
        <v>525</v>
      </c>
      <c r="F411" s="54" t="s">
        <v>15</v>
      </c>
      <c r="G411" s="56">
        <v>34</v>
      </c>
      <c r="H411" s="56">
        <v>86</v>
      </c>
      <c r="I411" s="56">
        <v>210</v>
      </c>
      <c r="J411" s="57">
        <v>10110.32</v>
      </c>
      <c r="K411" s="57">
        <v>297.36235294117603</v>
      </c>
      <c r="L411" s="58">
        <v>2.52941176470588</v>
      </c>
      <c r="M411" s="58">
        <v>2.4418604651162799</v>
      </c>
      <c r="N411" s="57">
        <v>2308.8200000000002</v>
      </c>
      <c r="O411" s="59">
        <v>0.22836270266420799</v>
      </c>
      <c r="P411" s="57">
        <v>1084.21</v>
      </c>
      <c r="Q411" s="59">
        <v>0.107237950925391</v>
      </c>
      <c r="R411" s="76">
        <v>209</v>
      </c>
      <c r="S411" s="76">
        <v>185</v>
      </c>
      <c r="T411" s="76">
        <v>160</v>
      </c>
    </row>
    <row r="412" spans="1:20" x14ac:dyDescent="0.25">
      <c r="A412" s="53">
        <v>2023</v>
      </c>
      <c r="B412" s="54">
        <v>160574</v>
      </c>
      <c r="C412" s="54" t="s">
        <v>451</v>
      </c>
      <c r="D412" s="54" t="s">
        <v>434</v>
      </c>
      <c r="E412" s="54" t="s">
        <v>526</v>
      </c>
      <c r="F412" s="54" t="s">
        <v>15</v>
      </c>
      <c r="G412" s="56">
        <v>23</v>
      </c>
      <c r="H412" s="56">
        <v>45</v>
      </c>
      <c r="I412" s="56">
        <v>132</v>
      </c>
      <c r="J412" s="57">
        <v>6738.9780000000001</v>
      </c>
      <c r="K412" s="57">
        <v>292.999043478261</v>
      </c>
      <c r="L412" s="58">
        <v>1.9565217391304299</v>
      </c>
      <c r="M412" s="58">
        <v>2.93333333333333</v>
      </c>
      <c r="N412" s="57">
        <v>949.47799999999995</v>
      </c>
      <c r="O412" s="59">
        <v>0.14089347079037801</v>
      </c>
      <c r="P412" s="57">
        <v>163.97800000000001</v>
      </c>
      <c r="Q412" s="59">
        <v>2.43327697463918E-2</v>
      </c>
      <c r="R412" s="76">
        <v>271</v>
      </c>
      <c r="S412" s="76">
        <v>281</v>
      </c>
      <c r="T412" s="76">
        <v>284</v>
      </c>
    </row>
    <row r="413" spans="1:20" x14ac:dyDescent="0.25">
      <c r="A413" s="53">
        <v>2023</v>
      </c>
      <c r="B413" s="54">
        <v>162866</v>
      </c>
      <c r="C413" s="54" t="s">
        <v>362</v>
      </c>
      <c r="D413" s="54" t="s">
        <v>434</v>
      </c>
      <c r="E413" s="54" t="s">
        <v>523</v>
      </c>
      <c r="F413" s="54" t="s">
        <v>15</v>
      </c>
      <c r="G413" s="56">
        <v>44</v>
      </c>
      <c r="H413" s="56">
        <v>71</v>
      </c>
      <c r="I413" s="56">
        <v>170</v>
      </c>
      <c r="J413" s="57">
        <v>8635.44</v>
      </c>
      <c r="K413" s="57">
        <v>196.26</v>
      </c>
      <c r="L413" s="58">
        <v>1.61363636363636</v>
      </c>
      <c r="M413" s="58">
        <v>2.3943661971830998</v>
      </c>
      <c r="N413" s="57">
        <v>1789.19</v>
      </c>
      <c r="O413" s="59">
        <v>0.20719152700962501</v>
      </c>
      <c r="P413" s="57">
        <v>303.090000000001</v>
      </c>
      <c r="Q413" s="59">
        <v>3.50983852588867E-2</v>
      </c>
      <c r="R413" s="76">
        <v>246</v>
      </c>
      <c r="S413" s="76">
        <v>220</v>
      </c>
      <c r="T413" s="76">
        <v>252</v>
      </c>
    </row>
    <row r="414" spans="1:20" x14ac:dyDescent="0.25">
      <c r="A414" s="53">
        <v>2023</v>
      </c>
      <c r="B414" s="54">
        <v>166523</v>
      </c>
      <c r="C414" s="54" t="s">
        <v>38</v>
      </c>
      <c r="D414" s="54" t="s">
        <v>431</v>
      </c>
      <c r="E414" s="54" t="s">
        <v>524</v>
      </c>
      <c r="F414" s="54" t="s">
        <v>15</v>
      </c>
      <c r="G414" s="56">
        <v>22</v>
      </c>
      <c r="H414" s="56">
        <v>40</v>
      </c>
      <c r="I414" s="56">
        <v>98</v>
      </c>
      <c r="J414" s="57">
        <v>5724.8159999999998</v>
      </c>
      <c r="K414" s="57">
        <v>260.21890909090899</v>
      </c>
      <c r="L414" s="58">
        <v>1.8181818181818199</v>
      </c>
      <c r="M414" s="58">
        <v>2.4500000000000002</v>
      </c>
      <c r="N414" s="57">
        <v>1155.316</v>
      </c>
      <c r="O414" s="59">
        <v>0.20180840746671999</v>
      </c>
      <c r="P414" s="57">
        <v>429.31599999999997</v>
      </c>
      <c r="Q414" s="59">
        <v>7.4992104549735705E-2</v>
      </c>
      <c r="R414" s="76">
        <v>286</v>
      </c>
      <c r="S414" s="76">
        <v>256</v>
      </c>
      <c r="T414" s="76">
        <v>230</v>
      </c>
    </row>
    <row r="415" spans="1:20" x14ac:dyDescent="0.25">
      <c r="A415" s="53">
        <v>2023</v>
      </c>
      <c r="B415" s="54">
        <v>167210</v>
      </c>
      <c r="C415" s="54" t="s">
        <v>39</v>
      </c>
      <c r="D415" s="54" t="s">
        <v>433</v>
      </c>
      <c r="E415" s="54" t="s">
        <v>519</v>
      </c>
      <c r="F415" s="54" t="s">
        <v>15</v>
      </c>
      <c r="G415" s="56">
        <v>34</v>
      </c>
      <c r="H415" s="56">
        <v>81</v>
      </c>
      <c r="I415" s="56">
        <v>182</v>
      </c>
      <c r="J415" s="57">
        <v>9072.1440000000002</v>
      </c>
      <c r="K415" s="57">
        <v>266.82776470588198</v>
      </c>
      <c r="L415" s="58">
        <v>2.3823529411764701</v>
      </c>
      <c r="M415" s="58">
        <v>2.2469135802469098</v>
      </c>
      <c r="N415" s="57">
        <v>2226.1439999999998</v>
      </c>
      <c r="O415" s="59">
        <v>0.24538234842833201</v>
      </c>
      <c r="P415" s="57">
        <v>1006.944</v>
      </c>
      <c r="Q415" s="59">
        <v>0.11099294720189599</v>
      </c>
      <c r="R415" s="76">
        <v>234</v>
      </c>
      <c r="S415" s="76">
        <v>192</v>
      </c>
      <c r="T415" s="76">
        <v>167</v>
      </c>
    </row>
    <row r="416" spans="1:20" x14ac:dyDescent="0.25">
      <c r="A416" s="53">
        <v>2023</v>
      </c>
      <c r="B416" s="54">
        <v>167223</v>
      </c>
      <c r="C416" s="54" t="s">
        <v>40</v>
      </c>
      <c r="D416" s="54" t="s">
        <v>431</v>
      </c>
      <c r="E416" s="54" t="s">
        <v>516</v>
      </c>
      <c r="F416" s="54" t="s">
        <v>15</v>
      </c>
      <c r="G416" s="56">
        <v>111</v>
      </c>
      <c r="H416" s="56">
        <v>424</v>
      </c>
      <c r="I416" s="56">
        <v>1579</v>
      </c>
      <c r="J416" s="57">
        <v>78367.111199999999</v>
      </c>
      <c r="K416" s="57">
        <v>706.01001081080994</v>
      </c>
      <c r="L416" s="58">
        <v>3.8198198198198199</v>
      </c>
      <c r="M416" s="58">
        <v>3.7240566037735801</v>
      </c>
      <c r="N416" s="57">
        <v>10273.611199999999</v>
      </c>
      <c r="O416" s="59">
        <v>0.13109595393635001</v>
      </c>
      <c r="P416" s="57">
        <v>6373.3611999999903</v>
      </c>
      <c r="Q416" s="59">
        <v>8.1326989120915794E-2</v>
      </c>
      <c r="R416" s="76">
        <v>73</v>
      </c>
      <c r="S416" s="76">
        <v>56</v>
      </c>
      <c r="T416" s="76">
        <v>46</v>
      </c>
    </row>
    <row r="417" spans="1:20" x14ac:dyDescent="0.25">
      <c r="A417" s="53">
        <v>2023</v>
      </c>
      <c r="B417" s="54">
        <v>167602</v>
      </c>
      <c r="C417" s="54" t="s">
        <v>9</v>
      </c>
      <c r="D417" s="54" t="s">
        <v>432</v>
      </c>
      <c r="E417" s="54" t="s">
        <v>496</v>
      </c>
      <c r="F417" s="54" t="s">
        <v>4</v>
      </c>
      <c r="G417" s="56">
        <v>153</v>
      </c>
      <c r="H417" s="56">
        <v>692</v>
      </c>
      <c r="I417" s="56">
        <v>4347</v>
      </c>
      <c r="J417" s="57">
        <v>159057.3818</v>
      </c>
      <c r="K417" s="57">
        <v>1039.59073071895</v>
      </c>
      <c r="L417" s="58">
        <v>4.5228758169934604</v>
      </c>
      <c r="M417" s="58">
        <v>6.2817919075144504</v>
      </c>
      <c r="N417" s="57">
        <v>-552.61820000001001</v>
      </c>
      <c r="O417" s="59">
        <v>-3.4743323053995499E-3</v>
      </c>
      <c r="P417" s="57">
        <v>-5778.7182000000103</v>
      </c>
      <c r="Q417" s="59">
        <v>-3.6331028051663897E-2</v>
      </c>
      <c r="R417" s="76">
        <v>34</v>
      </c>
      <c r="S417" s="76">
        <v>397</v>
      </c>
      <c r="T417" s="76">
        <v>398</v>
      </c>
    </row>
    <row r="418" spans="1:20" x14ac:dyDescent="0.25">
      <c r="A418" s="53">
        <v>2023</v>
      </c>
      <c r="B418" s="54">
        <v>169318</v>
      </c>
      <c r="C418" s="54" t="s">
        <v>42</v>
      </c>
      <c r="D418" s="54" t="s">
        <v>433</v>
      </c>
      <c r="E418" s="54" t="s">
        <v>504</v>
      </c>
      <c r="F418" s="54" t="s">
        <v>15</v>
      </c>
      <c r="G418" s="56">
        <v>20</v>
      </c>
      <c r="H418" s="56">
        <v>29</v>
      </c>
      <c r="I418" s="56">
        <v>38</v>
      </c>
      <c r="J418" s="57">
        <v>2226.8960000000002</v>
      </c>
      <c r="K418" s="57">
        <v>111.34480000000001</v>
      </c>
      <c r="L418" s="58">
        <v>1.45</v>
      </c>
      <c r="M418" s="58">
        <v>1.31034482758621</v>
      </c>
      <c r="N418" s="57">
        <v>507.39600000000002</v>
      </c>
      <c r="O418" s="59">
        <v>0.22784898800842099</v>
      </c>
      <c r="P418" s="57">
        <v>-187.404</v>
      </c>
      <c r="Q418" s="59">
        <v>-8.4154805612835004E-2</v>
      </c>
      <c r="R418" s="76">
        <v>355</v>
      </c>
      <c r="S418" s="76">
        <v>338</v>
      </c>
      <c r="T418" s="76">
        <v>357</v>
      </c>
    </row>
    <row r="419" spans="1:20" x14ac:dyDescent="0.25">
      <c r="A419" s="53">
        <v>2023</v>
      </c>
      <c r="B419" s="54">
        <v>173044</v>
      </c>
      <c r="C419" s="54" t="s">
        <v>43</v>
      </c>
      <c r="D419" s="54" t="s">
        <v>434</v>
      </c>
      <c r="E419" s="54" t="s">
        <v>523</v>
      </c>
      <c r="F419" s="54" t="s">
        <v>15</v>
      </c>
      <c r="G419" s="56">
        <v>28</v>
      </c>
      <c r="H419" s="56">
        <v>69</v>
      </c>
      <c r="I419" s="56">
        <v>186</v>
      </c>
      <c r="J419" s="57">
        <v>8039.3119999999999</v>
      </c>
      <c r="K419" s="57">
        <v>287.118285714286</v>
      </c>
      <c r="L419" s="58">
        <v>2.46428571428571</v>
      </c>
      <c r="M419" s="58">
        <v>2.6956521739130399</v>
      </c>
      <c r="N419" s="57">
        <v>1986.8119999999999</v>
      </c>
      <c r="O419" s="59">
        <v>0.247137068445658</v>
      </c>
      <c r="P419" s="57">
        <v>1017.112</v>
      </c>
      <c r="Q419" s="59">
        <v>0.12651729401719899</v>
      </c>
      <c r="R419" s="76">
        <v>254</v>
      </c>
      <c r="S419" s="76">
        <v>203</v>
      </c>
      <c r="T419" s="76">
        <v>165</v>
      </c>
    </row>
    <row r="420" spans="1:20" x14ac:dyDescent="0.25">
      <c r="A420" s="53">
        <v>2023</v>
      </c>
      <c r="B420" s="54">
        <v>178150</v>
      </c>
      <c r="C420" s="54" t="s">
        <v>44</v>
      </c>
      <c r="D420" s="54" t="s">
        <v>434</v>
      </c>
      <c r="E420" s="54" t="s">
        <v>523</v>
      </c>
      <c r="F420" s="54" t="s">
        <v>15</v>
      </c>
      <c r="G420" s="56">
        <v>22</v>
      </c>
      <c r="H420" s="56">
        <v>52</v>
      </c>
      <c r="I420" s="56">
        <v>124</v>
      </c>
      <c r="J420" s="57">
        <v>5429.4080000000004</v>
      </c>
      <c r="K420" s="57">
        <v>246.791272727273</v>
      </c>
      <c r="L420" s="58">
        <v>2.3636363636363602</v>
      </c>
      <c r="M420" s="58">
        <v>2.3846153846153801</v>
      </c>
      <c r="N420" s="57">
        <v>1352.4079999999999</v>
      </c>
      <c r="O420" s="59">
        <v>0.24908940348561001</v>
      </c>
      <c r="P420" s="57">
        <v>591.75800000000004</v>
      </c>
      <c r="Q420" s="59">
        <v>0.10899125650531299</v>
      </c>
      <c r="R420" s="76">
        <v>295</v>
      </c>
      <c r="S420" s="76">
        <v>246</v>
      </c>
      <c r="T420" s="76">
        <v>209</v>
      </c>
    </row>
    <row r="421" spans="1:20" x14ac:dyDescent="0.25">
      <c r="A421" s="53">
        <v>2023</v>
      </c>
      <c r="B421" s="54">
        <v>178362</v>
      </c>
      <c r="C421" s="54" t="s">
        <v>45</v>
      </c>
      <c r="D421" s="54" t="s">
        <v>432</v>
      </c>
      <c r="E421" s="54" t="s">
        <v>497</v>
      </c>
      <c r="F421" s="54" t="s">
        <v>15</v>
      </c>
      <c r="G421" s="56">
        <v>247</v>
      </c>
      <c r="H421" s="56">
        <v>310</v>
      </c>
      <c r="I421" s="56">
        <v>1274</v>
      </c>
      <c r="J421" s="57">
        <v>50902.3253999999</v>
      </c>
      <c r="K421" s="57">
        <v>206.08228906882499</v>
      </c>
      <c r="L421" s="58">
        <v>1.25506072874494</v>
      </c>
      <c r="M421" s="58">
        <v>4.1096774193548402</v>
      </c>
      <c r="N421" s="57">
        <v>5241.8253999999997</v>
      </c>
      <c r="O421" s="59">
        <v>0.102978112665949</v>
      </c>
      <c r="P421" s="57">
        <v>-1984.1746000000001</v>
      </c>
      <c r="Q421" s="59">
        <v>-3.89800384247279E-2</v>
      </c>
      <c r="R421" s="76">
        <v>106</v>
      </c>
      <c r="S421" s="76">
        <v>114</v>
      </c>
      <c r="T421" s="76">
        <v>393</v>
      </c>
    </row>
    <row r="422" spans="1:20" x14ac:dyDescent="0.25">
      <c r="A422" s="53">
        <v>2023</v>
      </c>
      <c r="B422" s="54">
        <v>178828</v>
      </c>
      <c r="C422" s="54" t="s">
        <v>49</v>
      </c>
      <c r="D422" s="54" t="s">
        <v>431</v>
      </c>
      <c r="E422" s="54" t="s">
        <v>524</v>
      </c>
      <c r="F422" s="54" t="s">
        <v>15</v>
      </c>
      <c r="G422" s="56">
        <v>15</v>
      </c>
      <c r="H422" s="56">
        <v>42</v>
      </c>
      <c r="I422" s="56">
        <v>118</v>
      </c>
      <c r="J422" s="57">
        <v>5863.8559999999998</v>
      </c>
      <c r="K422" s="57">
        <v>390.92373333333302</v>
      </c>
      <c r="L422" s="58">
        <v>2.8</v>
      </c>
      <c r="M422" s="58">
        <v>2.8095238095238102</v>
      </c>
      <c r="N422" s="57">
        <v>1210.856</v>
      </c>
      <c r="O422" s="59">
        <v>0.20649483889099601</v>
      </c>
      <c r="P422" s="57">
        <v>699.65599999999995</v>
      </c>
      <c r="Q422" s="59">
        <v>0.119316709005132</v>
      </c>
      <c r="R422" s="76">
        <v>285</v>
      </c>
      <c r="S422" s="76">
        <v>253</v>
      </c>
      <c r="T422" s="76">
        <v>202</v>
      </c>
    </row>
    <row r="423" spans="1:20" x14ac:dyDescent="0.25">
      <c r="A423" s="53">
        <v>2023</v>
      </c>
      <c r="B423" s="54">
        <v>181012</v>
      </c>
      <c r="C423" s="54" t="s">
        <v>51</v>
      </c>
      <c r="D423" s="54" t="s">
        <v>432</v>
      </c>
      <c r="E423" s="54" t="s">
        <v>510</v>
      </c>
      <c r="F423" s="54" t="s">
        <v>15</v>
      </c>
      <c r="G423" s="56">
        <v>48</v>
      </c>
      <c r="H423" s="56">
        <v>164</v>
      </c>
      <c r="I423" s="56">
        <v>564</v>
      </c>
      <c r="J423" s="57">
        <v>32518.6512</v>
      </c>
      <c r="K423" s="57">
        <v>677.47190000000001</v>
      </c>
      <c r="L423" s="58">
        <v>3.4166666666666701</v>
      </c>
      <c r="M423" s="58">
        <v>3.4390243902439002</v>
      </c>
      <c r="N423" s="57">
        <v>11292.6512</v>
      </c>
      <c r="O423" s="59">
        <v>0.34726690017204598</v>
      </c>
      <c r="P423" s="57">
        <v>9786.1512000000002</v>
      </c>
      <c r="Q423" s="59">
        <v>0.30093964044855598</v>
      </c>
      <c r="R423" s="76">
        <v>131</v>
      </c>
      <c r="S423" s="76">
        <v>50</v>
      </c>
      <c r="T423" s="76">
        <v>25</v>
      </c>
    </row>
    <row r="424" spans="1:20" x14ac:dyDescent="0.25">
      <c r="A424" s="53">
        <v>2023</v>
      </c>
      <c r="B424" s="54">
        <v>185163</v>
      </c>
      <c r="C424" s="54" t="s">
        <v>53</v>
      </c>
      <c r="D424" s="54" t="s">
        <v>431</v>
      </c>
      <c r="E424" s="54" t="s">
        <v>515</v>
      </c>
      <c r="F424" s="54" t="s">
        <v>15</v>
      </c>
      <c r="G424" s="56">
        <v>33</v>
      </c>
      <c r="H424" s="56">
        <v>93</v>
      </c>
      <c r="I424" s="56">
        <v>210</v>
      </c>
      <c r="J424" s="57">
        <v>10089.52</v>
      </c>
      <c r="K424" s="57">
        <v>305.74303030303003</v>
      </c>
      <c r="L424" s="58">
        <v>2.8181818181818201</v>
      </c>
      <c r="M424" s="58">
        <v>2.2580645161290298</v>
      </c>
      <c r="N424" s="57">
        <v>2404.52</v>
      </c>
      <c r="O424" s="59">
        <v>0.23831857214218299</v>
      </c>
      <c r="P424" s="57">
        <v>1280.32</v>
      </c>
      <c r="Q424" s="59">
        <v>0.12689602676837</v>
      </c>
      <c r="R424" s="76">
        <v>210</v>
      </c>
      <c r="S424" s="76">
        <v>178</v>
      </c>
      <c r="T424" s="76">
        <v>143</v>
      </c>
    </row>
    <row r="425" spans="1:20" x14ac:dyDescent="0.25">
      <c r="A425" s="53">
        <v>2023</v>
      </c>
      <c r="B425" s="54">
        <v>186360</v>
      </c>
      <c r="C425" s="54" t="s">
        <v>54</v>
      </c>
      <c r="D425" s="54" t="s">
        <v>432</v>
      </c>
      <c r="E425" s="54" t="s">
        <v>498</v>
      </c>
      <c r="F425" s="54" t="s">
        <v>15</v>
      </c>
      <c r="G425" s="56">
        <v>2</v>
      </c>
      <c r="H425" s="56">
        <v>2</v>
      </c>
      <c r="I425" s="56">
        <v>2</v>
      </c>
      <c r="J425" s="57">
        <v>55.985999999999997</v>
      </c>
      <c r="K425" s="57">
        <v>27.992999999999999</v>
      </c>
      <c r="L425" s="58">
        <v>1</v>
      </c>
      <c r="M425" s="58">
        <v>1</v>
      </c>
      <c r="N425" s="57">
        <v>15.486000000000001</v>
      </c>
      <c r="O425" s="59">
        <v>0.27660486550209001</v>
      </c>
      <c r="P425" s="57">
        <v>-42.514000000000003</v>
      </c>
      <c r="Q425" s="59">
        <v>-0.75936841353195506</v>
      </c>
      <c r="R425" s="76">
        <v>407</v>
      </c>
      <c r="S425" s="76">
        <v>391</v>
      </c>
      <c r="T425" s="76">
        <v>327</v>
      </c>
    </row>
    <row r="426" spans="1:20" x14ac:dyDescent="0.25">
      <c r="A426" s="53">
        <v>2023</v>
      </c>
      <c r="B426" s="54">
        <v>187782</v>
      </c>
      <c r="C426" s="54" t="s">
        <v>382</v>
      </c>
      <c r="D426" s="54" t="s">
        <v>435</v>
      </c>
      <c r="E426" s="54" t="s">
        <v>521</v>
      </c>
      <c r="F426" s="54" t="s">
        <v>15</v>
      </c>
      <c r="G426" s="56">
        <v>17</v>
      </c>
      <c r="H426" s="56">
        <v>49</v>
      </c>
      <c r="I426" s="56">
        <v>133</v>
      </c>
      <c r="J426" s="57">
        <v>5921.7690000000002</v>
      </c>
      <c r="K426" s="57">
        <v>348.339352941176</v>
      </c>
      <c r="L426" s="58">
        <v>2.8823529411764701</v>
      </c>
      <c r="M426" s="58">
        <v>2.71428571428571</v>
      </c>
      <c r="N426" s="57">
        <v>918.76900000000001</v>
      </c>
      <c r="O426" s="59">
        <v>0.15515110434061199</v>
      </c>
      <c r="P426" s="57">
        <v>298.96899999999999</v>
      </c>
      <c r="Q426" s="59">
        <v>5.0486434036856098E-2</v>
      </c>
      <c r="R426" s="76">
        <v>284</v>
      </c>
      <c r="S426" s="76">
        <v>283</v>
      </c>
      <c r="T426" s="76">
        <v>253</v>
      </c>
    </row>
    <row r="427" spans="1:20" x14ac:dyDescent="0.25">
      <c r="A427" s="53">
        <v>2023</v>
      </c>
      <c r="B427" s="54">
        <v>188132</v>
      </c>
      <c r="C427" s="54" t="s">
        <v>55</v>
      </c>
      <c r="D427" s="54" t="s">
        <v>431</v>
      </c>
      <c r="E427" s="54" t="s">
        <v>495</v>
      </c>
      <c r="F427" s="54" t="s">
        <v>4</v>
      </c>
      <c r="G427" s="56">
        <v>140</v>
      </c>
      <c r="H427" s="56">
        <v>310</v>
      </c>
      <c r="I427" s="56">
        <v>1597</v>
      </c>
      <c r="J427" s="57">
        <v>70208.406000000003</v>
      </c>
      <c r="K427" s="57">
        <v>501.48861428571399</v>
      </c>
      <c r="L427" s="58">
        <v>2.21428571428571</v>
      </c>
      <c r="M427" s="58">
        <v>5.1516129032258098</v>
      </c>
      <c r="N427" s="57">
        <v>9891.9060000000009</v>
      </c>
      <c r="O427" s="59">
        <v>0.14089347079037801</v>
      </c>
      <c r="P427" s="57">
        <v>4936.86599999999</v>
      </c>
      <c r="Q427" s="59">
        <v>7.03173064490311E-2</v>
      </c>
      <c r="R427" s="76">
        <v>80</v>
      </c>
      <c r="S427" s="76">
        <v>58</v>
      </c>
      <c r="T427" s="76">
        <v>61</v>
      </c>
    </row>
    <row r="428" spans="1:20" x14ac:dyDescent="0.25">
      <c r="A428" s="53">
        <v>2023</v>
      </c>
      <c r="B428" s="54">
        <v>190859</v>
      </c>
      <c r="C428" s="54" t="s">
        <v>23</v>
      </c>
      <c r="D428" s="54" t="s">
        <v>434</v>
      </c>
      <c r="E428" s="54" t="s">
        <v>513</v>
      </c>
      <c r="F428" s="54" t="s">
        <v>15</v>
      </c>
      <c r="G428" s="56">
        <v>246</v>
      </c>
      <c r="H428" s="56">
        <v>717</v>
      </c>
      <c r="I428" s="56">
        <v>3932</v>
      </c>
      <c r="J428" s="57">
        <v>168336.29519999999</v>
      </c>
      <c r="K428" s="57">
        <v>684.29388292682904</v>
      </c>
      <c r="L428" s="58">
        <v>2.9146341463414598</v>
      </c>
      <c r="M428" s="58">
        <v>5.4839609483960903</v>
      </c>
      <c r="N428" s="57">
        <v>10363.0452</v>
      </c>
      <c r="O428" s="59">
        <v>6.1561561561561499E-2</v>
      </c>
      <c r="P428" s="57">
        <v>1710.59519999998</v>
      </c>
      <c r="Q428" s="59">
        <v>1.0161772884259001E-2</v>
      </c>
      <c r="R428" s="76">
        <v>31</v>
      </c>
      <c r="S428" s="76">
        <v>55</v>
      </c>
      <c r="T428" s="76">
        <v>124</v>
      </c>
    </row>
    <row r="429" spans="1:20" x14ac:dyDescent="0.25">
      <c r="A429" s="53">
        <v>2023</v>
      </c>
      <c r="B429" s="54">
        <v>192425</v>
      </c>
      <c r="C429" s="54" t="s">
        <v>56</v>
      </c>
      <c r="D429" s="54" t="s">
        <v>434</v>
      </c>
      <c r="E429" s="54" t="s">
        <v>522</v>
      </c>
      <c r="F429" s="54" t="s">
        <v>15</v>
      </c>
      <c r="G429" s="56">
        <v>18</v>
      </c>
      <c r="H429" s="56">
        <v>37</v>
      </c>
      <c r="I429" s="56">
        <v>99</v>
      </c>
      <c r="J429" s="57">
        <v>4953.6080000000002</v>
      </c>
      <c r="K429" s="57">
        <v>275.20044444444397</v>
      </c>
      <c r="L429" s="58">
        <v>2.0555555555555598</v>
      </c>
      <c r="M429" s="58">
        <v>2.6756756756756799</v>
      </c>
      <c r="N429" s="57">
        <v>1205.6079999999999</v>
      </c>
      <c r="O429" s="59">
        <v>0.24337977490346399</v>
      </c>
      <c r="P429" s="57">
        <v>588.90800000000002</v>
      </c>
      <c r="Q429" s="59">
        <v>0.11888465942400001</v>
      </c>
      <c r="R429" s="76">
        <v>304</v>
      </c>
      <c r="S429" s="76">
        <v>254</v>
      </c>
      <c r="T429" s="76">
        <v>210</v>
      </c>
    </row>
    <row r="430" spans="1:20" x14ac:dyDescent="0.25">
      <c r="A430" s="53">
        <v>2023</v>
      </c>
      <c r="B430" s="54">
        <v>193040</v>
      </c>
      <c r="C430" s="54" t="s">
        <v>394</v>
      </c>
      <c r="D430" s="54" t="s">
        <v>432</v>
      </c>
      <c r="E430" s="54" t="s">
        <v>500</v>
      </c>
      <c r="F430" s="54" t="s">
        <v>15</v>
      </c>
      <c r="G430" s="56">
        <v>56</v>
      </c>
      <c r="H430" s="56">
        <v>212</v>
      </c>
      <c r="I430" s="56">
        <v>863</v>
      </c>
      <c r="J430" s="57">
        <v>35234.052000000003</v>
      </c>
      <c r="K430" s="57">
        <v>629.17949999999996</v>
      </c>
      <c r="L430" s="58">
        <v>3.78571428571429</v>
      </c>
      <c r="M430" s="58">
        <v>4.0707547169811296</v>
      </c>
      <c r="N430" s="57">
        <v>4086.5520000000001</v>
      </c>
      <c r="O430" s="59">
        <v>0.115983026874116</v>
      </c>
      <c r="P430" s="57">
        <v>2310.5520000000001</v>
      </c>
      <c r="Q430" s="59">
        <v>6.5577243287260903E-2</v>
      </c>
      <c r="R430" s="76">
        <v>125</v>
      </c>
      <c r="S430" s="76">
        <v>129</v>
      </c>
      <c r="T430" s="76">
        <v>110</v>
      </c>
    </row>
    <row r="431" spans="1:20" x14ac:dyDescent="0.25">
      <c r="A431" s="53">
        <v>2023</v>
      </c>
      <c r="B431" s="54">
        <v>202854</v>
      </c>
      <c r="C431" s="54" t="s">
        <v>57</v>
      </c>
      <c r="D431" s="54" t="s">
        <v>431</v>
      </c>
      <c r="E431" s="54" t="s">
        <v>501</v>
      </c>
      <c r="F431" s="54" t="s">
        <v>15</v>
      </c>
      <c r="G431" s="56">
        <v>87</v>
      </c>
      <c r="H431" s="56">
        <v>271</v>
      </c>
      <c r="I431" s="56">
        <v>1160</v>
      </c>
      <c r="J431" s="57">
        <v>43684.480000000003</v>
      </c>
      <c r="K431" s="57">
        <v>502.12045977011502</v>
      </c>
      <c r="L431" s="58">
        <v>3.11494252873563</v>
      </c>
      <c r="M431" s="58">
        <v>4.2804428044280396</v>
      </c>
      <c r="N431" s="57">
        <v>5925.23</v>
      </c>
      <c r="O431" s="59">
        <v>0.13563695848044899</v>
      </c>
      <c r="P431" s="57">
        <v>2936.1799999999898</v>
      </c>
      <c r="Q431" s="59">
        <v>6.7213344418887294E-2</v>
      </c>
      <c r="R431" s="76">
        <v>114</v>
      </c>
      <c r="S431" s="76">
        <v>104</v>
      </c>
      <c r="T431" s="76">
        <v>94</v>
      </c>
    </row>
    <row r="432" spans="1:20" x14ac:dyDescent="0.25">
      <c r="A432" s="53">
        <v>2023</v>
      </c>
      <c r="B432" s="54">
        <v>203761</v>
      </c>
      <c r="C432" s="54" t="s">
        <v>58</v>
      </c>
      <c r="D432" s="54" t="s">
        <v>433</v>
      </c>
      <c r="E432" s="54" t="s">
        <v>502</v>
      </c>
      <c r="F432" s="54" t="s">
        <v>15</v>
      </c>
      <c r="G432" s="56">
        <v>91</v>
      </c>
      <c r="H432" s="56">
        <v>253</v>
      </c>
      <c r="I432" s="56">
        <v>763</v>
      </c>
      <c r="J432" s="57">
        <v>36612.455999999998</v>
      </c>
      <c r="K432" s="57">
        <v>402.33468131868102</v>
      </c>
      <c r="L432" s="58">
        <v>2.7802197802197801</v>
      </c>
      <c r="M432" s="58">
        <v>3.01581027667984</v>
      </c>
      <c r="N432" s="57">
        <v>5158.4560000000001</v>
      </c>
      <c r="O432" s="59">
        <v>0.14089347079037801</v>
      </c>
      <c r="P432" s="57">
        <v>1853.7460000000001</v>
      </c>
      <c r="Q432" s="59">
        <v>5.06315664810904E-2</v>
      </c>
      <c r="R432" s="76">
        <v>124</v>
      </c>
      <c r="S432" s="76">
        <v>117</v>
      </c>
      <c r="T432" s="76">
        <v>121</v>
      </c>
    </row>
    <row r="433" spans="1:20" x14ac:dyDescent="0.25">
      <c r="A433" s="53">
        <v>2023</v>
      </c>
      <c r="B433" s="54">
        <v>205478</v>
      </c>
      <c r="C433" s="54" t="s">
        <v>13</v>
      </c>
      <c r="D433" s="54" t="s">
        <v>432</v>
      </c>
      <c r="E433" s="54" t="s">
        <v>494</v>
      </c>
      <c r="F433" s="54" t="s">
        <v>4</v>
      </c>
      <c r="G433" s="56">
        <v>729</v>
      </c>
      <c r="H433" s="56">
        <v>2149</v>
      </c>
      <c r="I433" s="56">
        <v>14563</v>
      </c>
      <c r="J433" s="57">
        <v>593279.61579999898</v>
      </c>
      <c r="K433" s="57">
        <v>813.82663347050595</v>
      </c>
      <c r="L433" s="58">
        <v>2.9478737997256501</v>
      </c>
      <c r="M433" s="58">
        <v>6.7766402978129401</v>
      </c>
      <c r="N433" s="57">
        <v>53148.8658</v>
      </c>
      <c r="O433" s="59">
        <v>8.9584850691915699E-2</v>
      </c>
      <c r="P433" s="57">
        <v>29032.715800000002</v>
      </c>
      <c r="Q433" s="59">
        <v>4.8935973909791701E-2</v>
      </c>
      <c r="R433" s="76">
        <v>4</v>
      </c>
      <c r="S433" s="76">
        <v>1</v>
      </c>
      <c r="T433" s="76">
        <v>5</v>
      </c>
    </row>
    <row r="434" spans="1:20" x14ac:dyDescent="0.25">
      <c r="A434" s="53">
        <v>2023</v>
      </c>
      <c r="B434" s="54">
        <v>206200</v>
      </c>
      <c r="C434" s="54" t="s">
        <v>367</v>
      </c>
      <c r="D434" s="54" t="s">
        <v>430</v>
      </c>
      <c r="E434" s="54" t="s">
        <v>507</v>
      </c>
      <c r="F434" s="54" t="s">
        <v>15</v>
      </c>
      <c r="G434" s="56">
        <v>144</v>
      </c>
      <c r="H434" s="56">
        <v>1009</v>
      </c>
      <c r="I434" s="56">
        <v>4785</v>
      </c>
      <c r="J434" s="57">
        <v>162393.69</v>
      </c>
      <c r="K434" s="57">
        <v>1127.7339583333301</v>
      </c>
      <c r="L434" s="58">
        <v>7.0069444444444402</v>
      </c>
      <c r="M434" s="58">
        <v>4.7423191278493597</v>
      </c>
      <c r="N434" s="57">
        <v>-6462.5600000000204</v>
      </c>
      <c r="O434" s="59">
        <v>-3.9795634916603102E-2</v>
      </c>
      <c r="P434" s="57">
        <v>-11990.26</v>
      </c>
      <c r="Q434" s="59">
        <v>-7.3834519062902199E-2</v>
      </c>
      <c r="R434" s="76">
        <v>33</v>
      </c>
      <c r="S434" s="76">
        <v>405</v>
      </c>
      <c r="T434" s="76">
        <v>403</v>
      </c>
    </row>
    <row r="435" spans="1:20" x14ac:dyDescent="0.25">
      <c r="A435" s="53">
        <v>2023</v>
      </c>
      <c r="B435" s="54">
        <v>206748</v>
      </c>
      <c r="C435" s="54" t="s">
        <v>59</v>
      </c>
      <c r="D435" s="54" t="s">
        <v>433</v>
      </c>
      <c r="E435" s="54" t="s">
        <v>504</v>
      </c>
      <c r="F435" s="54" t="s">
        <v>15</v>
      </c>
      <c r="G435" s="56">
        <v>24</v>
      </c>
      <c r="H435" s="56">
        <v>42</v>
      </c>
      <c r="I435" s="56">
        <v>147</v>
      </c>
      <c r="J435" s="57">
        <v>7402.0240000000003</v>
      </c>
      <c r="K435" s="57">
        <v>308.417666666667</v>
      </c>
      <c r="L435" s="58">
        <v>1.75</v>
      </c>
      <c r="M435" s="58">
        <v>3.5</v>
      </c>
      <c r="N435" s="57">
        <v>1424.7739999999999</v>
      </c>
      <c r="O435" s="59">
        <v>0.19248437994797099</v>
      </c>
      <c r="P435" s="57">
        <v>582.373999999999</v>
      </c>
      <c r="Q435" s="59">
        <v>7.8677669783291604E-2</v>
      </c>
      <c r="R435" s="76">
        <v>261</v>
      </c>
      <c r="S435" s="76">
        <v>244</v>
      </c>
      <c r="T435" s="76">
        <v>211</v>
      </c>
    </row>
    <row r="436" spans="1:20" x14ac:dyDescent="0.25">
      <c r="A436" s="53">
        <v>2023</v>
      </c>
      <c r="B436" s="54">
        <v>209666</v>
      </c>
      <c r="C436" s="54" t="s">
        <v>61</v>
      </c>
      <c r="D436" s="54" t="s">
        <v>433</v>
      </c>
      <c r="E436" s="54" t="s">
        <v>519</v>
      </c>
      <c r="F436" s="54" t="s">
        <v>15</v>
      </c>
      <c r="G436" s="56">
        <v>36</v>
      </c>
      <c r="H436" s="56">
        <v>84</v>
      </c>
      <c r="I436" s="56">
        <v>183</v>
      </c>
      <c r="J436" s="57">
        <v>9462.5360000000001</v>
      </c>
      <c r="K436" s="57">
        <v>262.84822222222198</v>
      </c>
      <c r="L436" s="58">
        <v>2.3333333333333299</v>
      </c>
      <c r="M436" s="58">
        <v>2.1785714285714302</v>
      </c>
      <c r="N436" s="57">
        <v>2431.2860000000001</v>
      </c>
      <c r="O436" s="59">
        <v>0.25693809777843901</v>
      </c>
      <c r="P436" s="57">
        <v>1143.7460000000001</v>
      </c>
      <c r="Q436" s="59">
        <v>0.120870980041714</v>
      </c>
      <c r="R436" s="76">
        <v>223</v>
      </c>
      <c r="S436" s="76">
        <v>175</v>
      </c>
      <c r="T436" s="76">
        <v>156</v>
      </c>
    </row>
    <row r="437" spans="1:20" x14ac:dyDescent="0.25">
      <c r="A437" s="53">
        <v>2023</v>
      </c>
      <c r="B437" s="54">
        <v>213016</v>
      </c>
      <c r="C437" s="54" t="s">
        <v>62</v>
      </c>
      <c r="D437" s="54" t="s">
        <v>434</v>
      </c>
      <c r="E437" s="54" t="s">
        <v>522</v>
      </c>
      <c r="F437" s="54" t="s">
        <v>15</v>
      </c>
      <c r="G437" s="56">
        <v>30</v>
      </c>
      <c r="H437" s="56">
        <v>41</v>
      </c>
      <c r="I437" s="56">
        <v>90</v>
      </c>
      <c r="J437" s="57">
        <v>4295.28</v>
      </c>
      <c r="K437" s="57">
        <v>143.17599999999999</v>
      </c>
      <c r="L437" s="58">
        <v>1.36666666666667</v>
      </c>
      <c r="M437" s="58">
        <v>2.1951219512195101</v>
      </c>
      <c r="N437" s="57">
        <v>1058.78</v>
      </c>
      <c r="O437" s="59">
        <v>0.24649848205472</v>
      </c>
      <c r="P437" s="57">
        <v>53.68</v>
      </c>
      <c r="Q437" s="59">
        <v>1.24974390493751E-2</v>
      </c>
      <c r="R437" s="76">
        <v>310</v>
      </c>
      <c r="S437" s="76">
        <v>269</v>
      </c>
      <c r="T437" s="76">
        <v>303</v>
      </c>
    </row>
    <row r="438" spans="1:20" x14ac:dyDescent="0.25">
      <c r="A438" s="53">
        <v>2023</v>
      </c>
      <c r="B438" s="54">
        <v>214228</v>
      </c>
      <c r="C438" s="54" t="s">
        <v>453</v>
      </c>
      <c r="D438" s="54" t="s">
        <v>431</v>
      </c>
      <c r="E438" s="54" t="s">
        <v>527</v>
      </c>
      <c r="F438" s="54" t="s">
        <v>15</v>
      </c>
      <c r="G438" s="56">
        <v>14</v>
      </c>
      <c r="H438" s="56">
        <v>30</v>
      </c>
      <c r="I438" s="56">
        <v>93</v>
      </c>
      <c r="J438" s="57">
        <v>2525.6559999999999</v>
      </c>
      <c r="K438" s="57">
        <v>180.404</v>
      </c>
      <c r="L438" s="58">
        <v>2.1428571428571401</v>
      </c>
      <c r="M438" s="58">
        <v>3.1</v>
      </c>
      <c r="N438" s="57">
        <v>661.15599999999995</v>
      </c>
      <c r="O438" s="59">
        <v>0.26177595048573499</v>
      </c>
      <c r="P438" s="57">
        <v>194.15600000000001</v>
      </c>
      <c r="Q438" s="59">
        <v>7.6873493460708806E-2</v>
      </c>
      <c r="R438" s="76">
        <v>349</v>
      </c>
      <c r="S438" s="76">
        <v>312</v>
      </c>
      <c r="T438" s="76">
        <v>275</v>
      </c>
    </row>
    <row r="439" spans="1:20" x14ac:dyDescent="0.25">
      <c r="A439" s="53">
        <v>2023</v>
      </c>
      <c r="B439" s="54">
        <v>219128</v>
      </c>
      <c r="C439" s="54" t="s">
        <v>63</v>
      </c>
      <c r="D439" s="54" t="s">
        <v>432</v>
      </c>
      <c r="E439" s="54" t="s">
        <v>498</v>
      </c>
      <c r="F439" s="54" t="s">
        <v>15</v>
      </c>
      <c r="G439" s="56">
        <v>47</v>
      </c>
      <c r="H439" s="56">
        <v>74</v>
      </c>
      <c r="I439" s="56">
        <v>216</v>
      </c>
      <c r="J439" s="57">
        <v>13204.672</v>
      </c>
      <c r="K439" s="57">
        <v>280.95046808510699</v>
      </c>
      <c r="L439" s="58">
        <v>1.5744680851063799</v>
      </c>
      <c r="M439" s="58">
        <v>2.9189189189189202</v>
      </c>
      <c r="N439" s="57">
        <v>3025.922</v>
      </c>
      <c r="O439" s="59">
        <v>0.229155408025281</v>
      </c>
      <c r="P439" s="57">
        <v>1635.922</v>
      </c>
      <c r="Q439" s="59">
        <v>0.12388963542600701</v>
      </c>
      <c r="R439" s="76">
        <v>181</v>
      </c>
      <c r="S439" s="76">
        <v>152</v>
      </c>
      <c r="T439" s="76">
        <v>127</v>
      </c>
    </row>
    <row r="440" spans="1:20" x14ac:dyDescent="0.25">
      <c r="A440" s="53">
        <v>2023</v>
      </c>
      <c r="B440" s="54">
        <v>221841</v>
      </c>
      <c r="C440" s="54" t="s">
        <v>64</v>
      </c>
      <c r="D440" s="54" t="s">
        <v>434</v>
      </c>
      <c r="E440" s="54" t="s">
        <v>499</v>
      </c>
      <c r="F440" s="54" t="s">
        <v>15</v>
      </c>
      <c r="G440" s="56">
        <v>127</v>
      </c>
      <c r="H440" s="56">
        <v>363</v>
      </c>
      <c r="I440" s="56">
        <v>1292</v>
      </c>
      <c r="J440" s="57">
        <v>60769.239000000001</v>
      </c>
      <c r="K440" s="57">
        <v>478.49794488189002</v>
      </c>
      <c r="L440" s="58">
        <v>2.8582677165354302</v>
      </c>
      <c r="M440" s="58">
        <v>3.5592286501377401</v>
      </c>
      <c r="N440" s="57">
        <v>8561.9889999999996</v>
      </c>
      <c r="O440" s="59">
        <v>0.14089347079037801</v>
      </c>
      <c r="P440" s="57">
        <v>4102.5389999999898</v>
      </c>
      <c r="Q440" s="59">
        <v>6.7510126299261203E-2</v>
      </c>
      <c r="R440" s="76">
        <v>89</v>
      </c>
      <c r="S440" s="76">
        <v>70</v>
      </c>
      <c r="T440" s="76">
        <v>73</v>
      </c>
    </row>
    <row r="441" spans="1:20" x14ac:dyDescent="0.25">
      <c r="A441" s="53">
        <v>2023</v>
      </c>
      <c r="B441" s="54">
        <v>223205</v>
      </c>
      <c r="C441" s="54" t="s">
        <v>65</v>
      </c>
      <c r="D441" s="54" t="s">
        <v>433</v>
      </c>
      <c r="E441" s="54" t="s">
        <v>504</v>
      </c>
      <c r="F441" s="54" t="s">
        <v>15</v>
      </c>
      <c r="G441" s="56">
        <v>8</v>
      </c>
      <c r="H441" s="56">
        <v>14</v>
      </c>
      <c r="I441" s="56">
        <v>14</v>
      </c>
      <c r="J441" s="57">
        <v>687.08799999999997</v>
      </c>
      <c r="K441" s="57">
        <v>85.885999999999996</v>
      </c>
      <c r="L441" s="58">
        <v>1.75</v>
      </c>
      <c r="M441" s="58">
        <v>1</v>
      </c>
      <c r="N441" s="57">
        <v>166.33799999999999</v>
      </c>
      <c r="O441" s="59">
        <v>0.242091260508115</v>
      </c>
      <c r="P441" s="57">
        <v>-114.462</v>
      </c>
      <c r="Q441" s="59">
        <v>-0.16659001467060999</v>
      </c>
      <c r="R441" s="76">
        <v>394</v>
      </c>
      <c r="S441" s="76">
        <v>377</v>
      </c>
      <c r="T441" s="76">
        <v>343</v>
      </c>
    </row>
    <row r="442" spans="1:20" x14ac:dyDescent="0.25">
      <c r="A442" s="53">
        <v>2023</v>
      </c>
      <c r="B442" s="54">
        <v>228068</v>
      </c>
      <c r="C442" s="54" t="s">
        <v>66</v>
      </c>
      <c r="D442" s="54" t="s">
        <v>435</v>
      </c>
      <c r="E442" s="54" t="s">
        <v>505</v>
      </c>
      <c r="F442" s="54" t="s">
        <v>15</v>
      </c>
      <c r="G442" s="56">
        <v>70</v>
      </c>
      <c r="H442" s="56">
        <v>155</v>
      </c>
      <c r="I442" s="56">
        <v>364</v>
      </c>
      <c r="J442" s="57">
        <v>16663.052</v>
      </c>
      <c r="K442" s="57">
        <v>238.0436</v>
      </c>
      <c r="L442" s="58">
        <v>2.21428571428571</v>
      </c>
      <c r="M442" s="58">
        <v>2.3483870967741902</v>
      </c>
      <c r="N442" s="57">
        <v>2364.3020000000001</v>
      </c>
      <c r="O442" s="59">
        <v>0.14188889286308401</v>
      </c>
      <c r="P442" s="57">
        <v>-131.108000000001</v>
      </c>
      <c r="Q442" s="59">
        <v>-7.8681864522778498E-3</v>
      </c>
      <c r="R442" s="76">
        <v>170</v>
      </c>
      <c r="S442" s="76">
        <v>181</v>
      </c>
      <c r="T442" s="76">
        <v>346</v>
      </c>
    </row>
    <row r="443" spans="1:20" x14ac:dyDescent="0.25">
      <c r="A443" s="53">
        <v>2023</v>
      </c>
      <c r="B443" s="54">
        <v>230574</v>
      </c>
      <c r="C443" s="54" t="s">
        <v>67</v>
      </c>
      <c r="D443" s="54" t="s">
        <v>435</v>
      </c>
      <c r="E443" s="54" t="s">
        <v>525</v>
      </c>
      <c r="F443" s="54" t="s">
        <v>15</v>
      </c>
      <c r="G443" s="56">
        <v>23</v>
      </c>
      <c r="H443" s="56">
        <v>32</v>
      </c>
      <c r="I443" s="56">
        <v>59</v>
      </c>
      <c r="J443" s="57">
        <v>3553.1280000000002</v>
      </c>
      <c r="K443" s="57">
        <v>154.48382608695701</v>
      </c>
      <c r="L443" s="58">
        <v>1.39130434782609</v>
      </c>
      <c r="M443" s="58">
        <v>1.84375</v>
      </c>
      <c r="N443" s="57">
        <v>826.62800000000004</v>
      </c>
      <c r="O443" s="59">
        <v>0.23264796539837601</v>
      </c>
      <c r="P443" s="57">
        <v>29.228000000000101</v>
      </c>
      <c r="Q443" s="59">
        <v>8.2259912955570599E-3</v>
      </c>
      <c r="R443" s="76">
        <v>325</v>
      </c>
      <c r="S443" s="76">
        <v>293</v>
      </c>
      <c r="T443" s="76">
        <v>308</v>
      </c>
    </row>
    <row r="444" spans="1:20" x14ac:dyDescent="0.25">
      <c r="A444" s="53">
        <v>2023</v>
      </c>
      <c r="B444" s="54">
        <v>234303</v>
      </c>
      <c r="C444" s="54" t="s">
        <v>68</v>
      </c>
      <c r="D444" s="54" t="s">
        <v>433</v>
      </c>
      <c r="E444" s="54" t="s">
        <v>519</v>
      </c>
      <c r="F444" s="54" t="s">
        <v>15</v>
      </c>
      <c r="G444" s="56">
        <v>3</v>
      </c>
      <c r="H444" s="56">
        <v>12</v>
      </c>
      <c r="I444" s="56">
        <v>29</v>
      </c>
      <c r="J444" s="57">
        <v>1790.1679999999999</v>
      </c>
      <c r="K444" s="57">
        <v>596.72266666666701</v>
      </c>
      <c r="L444" s="58">
        <v>4</v>
      </c>
      <c r="M444" s="58">
        <v>2.4166666666666701</v>
      </c>
      <c r="N444" s="57">
        <v>352.66800000000001</v>
      </c>
      <c r="O444" s="59">
        <v>0.197002739407698</v>
      </c>
      <c r="P444" s="57">
        <v>239.268</v>
      </c>
      <c r="Q444" s="59">
        <v>0.133656729424277</v>
      </c>
      <c r="R444" s="76">
        <v>370</v>
      </c>
      <c r="S444" s="76">
        <v>355</v>
      </c>
      <c r="T444" s="76">
        <v>264</v>
      </c>
    </row>
    <row r="445" spans="1:20" x14ac:dyDescent="0.25">
      <c r="A445" s="53">
        <v>2023</v>
      </c>
      <c r="B445" s="54">
        <v>235115</v>
      </c>
      <c r="C445" s="54" t="s">
        <v>69</v>
      </c>
      <c r="D445" s="54" t="s">
        <v>432</v>
      </c>
      <c r="E445" s="54" t="s">
        <v>498</v>
      </c>
      <c r="F445" s="54" t="s">
        <v>15</v>
      </c>
      <c r="G445" s="56">
        <v>6</v>
      </c>
      <c r="H445" s="56">
        <v>8</v>
      </c>
      <c r="I445" s="56">
        <v>26</v>
      </c>
      <c r="J445" s="57">
        <v>1303.7919999999999</v>
      </c>
      <c r="K445" s="57">
        <v>217.298666666667</v>
      </c>
      <c r="L445" s="58">
        <v>1.3333333333333299</v>
      </c>
      <c r="M445" s="58">
        <v>3.25</v>
      </c>
      <c r="N445" s="57">
        <v>111.292</v>
      </c>
      <c r="O445" s="59">
        <v>8.5360241510915993E-2</v>
      </c>
      <c r="P445" s="57">
        <v>-64.707999999999899</v>
      </c>
      <c r="Q445" s="59">
        <v>-4.9630615926466698E-2</v>
      </c>
      <c r="R445" s="76">
        <v>382</v>
      </c>
      <c r="S445" s="76">
        <v>385</v>
      </c>
      <c r="T445" s="76">
        <v>334</v>
      </c>
    </row>
    <row r="446" spans="1:20" x14ac:dyDescent="0.25">
      <c r="A446" s="53">
        <v>2023</v>
      </c>
      <c r="B446" s="54">
        <v>235689</v>
      </c>
      <c r="C446" s="54" t="s">
        <v>70</v>
      </c>
      <c r="D446" s="54" t="s">
        <v>431</v>
      </c>
      <c r="E446" s="54" t="s">
        <v>515</v>
      </c>
      <c r="F446" s="54" t="s">
        <v>15</v>
      </c>
      <c r="G446" s="56">
        <v>4</v>
      </c>
      <c r="H446" s="56">
        <v>8</v>
      </c>
      <c r="I446" s="56">
        <v>8</v>
      </c>
      <c r="J446" s="57">
        <v>407.13600000000002</v>
      </c>
      <c r="K446" s="57">
        <v>101.78400000000001</v>
      </c>
      <c r="L446" s="58">
        <v>2</v>
      </c>
      <c r="M446" s="58">
        <v>1</v>
      </c>
      <c r="N446" s="57">
        <v>63.136000000000003</v>
      </c>
      <c r="O446" s="59">
        <v>0.15507348895700701</v>
      </c>
      <c r="P446" s="57">
        <v>-69.664000000000001</v>
      </c>
      <c r="Q446" s="59">
        <v>-0.171107443213079</v>
      </c>
      <c r="R446" s="76">
        <v>403</v>
      </c>
      <c r="S446" s="76">
        <v>388</v>
      </c>
      <c r="T446" s="76">
        <v>335</v>
      </c>
    </row>
    <row r="447" spans="1:20" x14ac:dyDescent="0.25">
      <c r="A447" s="53">
        <v>2023</v>
      </c>
      <c r="B447" s="54">
        <v>235971</v>
      </c>
      <c r="C447" s="54" t="s">
        <v>72</v>
      </c>
      <c r="D447" s="54" t="s">
        <v>430</v>
      </c>
      <c r="E447" s="54" t="s">
        <v>518</v>
      </c>
      <c r="F447" s="54" t="s">
        <v>15</v>
      </c>
      <c r="G447" s="56">
        <v>21</v>
      </c>
      <c r="H447" s="56">
        <v>33</v>
      </c>
      <c r="I447" s="56">
        <v>69</v>
      </c>
      <c r="J447" s="57">
        <v>3029.848</v>
      </c>
      <c r="K447" s="57">
        <v>144.278476190476</v>
      </c>
      <c r="L447" s="58">
        <v>1.5714285714285701</v>
      </c>
      <c r="M447" s="58">
        <v>2.0909090909090899</v>
      </c>
      <c r="N447" s="57">
        <v>800.59799999999996</v>
      </c>
      <c r="O447" s="59">
        <v>0.264237017830597</v>
      </c>
      <c r="P447" s="57">
        <v>113.298</v>
      </c>
      <c r="Q447" s="59">
        <v>3.73939550762942E-2</v>
      </c>
      <c r="R447" s="76">
        <v>341</v>
      </c>
      <c r="S447" s="76">
        <v>299</v>
      </c>
      <c r="T447" s="76">
        <v>291</v>
      </c>
    </row>
    <row r="448" spans="1:20" x14ac:dyDescent="0.25">
      <c r="A448" s="53">
        <v>2023</v>
      </c>
      <c r="B448" s="54">
        <v>243906</v>
      </c>
      <c r="C448" s="54" t="s">
        <v>73</v>
      </c>
      <c r="D448" s="54" t="s">
        <v>433</v>
      </c>
      <c r="E448" s="54" t="s">
        <v>502</v>
      </c>
      <c r="F448" s="54" t="s">
        <v>15</v>
      </c>
      <c r="G448" s="56">
        <v>30</v>
      </c>
      <c r="H448" s="56">
        <v>52</v>
      </c>
      <c r="I448" s="56">
        <v>224</v>
      </c>
      <c r="J448" s="57">
        <v>9996.5319999999992</v>
      </c>
      <c r="K448" s="57">
        <v>333.217733333333</v>
      </c>
      <c r="L448" s="58">
        <v>1.7333333333333301</v>
      </c>
      <c r="M448" s="58">
        <v>4.3076923076923102</v>
      </c>
      <c r="N448" s="57">
        <v>1126.7819999999999</v>
      </c>
      <c r="O448" s="59">
        <v>0.11271729035629501</v>
      </c>
      <c r="P448" s="57">
        <v>74.381999999999294</v>
      </c>
      <c r="Q448" s="59">
        <v>7.44078046266438E-3</v>
      </c>
      <c r="R448" s="76">
        <v>211</v>
      </c>
      <c r="S448" s="76">
        <v>258</v>
      </c>
      <c r="T448" s="76">
        <v>299</v>
      </c>
    </row>
    <row r="449" spans="1:20" x14ac:dyDescent="0.25">
      <c r="A449" s="53">
        <v>2023</v>
      </c>
      <c r="B449" s="54">
        <v>245593</v>
      </c>
      <c r="C449" s="54" t="s">
        <v>456</v>
      </c>
      <c r="D449" s="54" t="s">
        <v>432</v>
      </c>
      <c r="E449" s="54" t="s">
        <v>498</v>
      </c>
      <c r="F449" s="54" t="s">
        <v>15</v>
      </c>
      <c r="G449" s="56">
        <v>39</v>
      </c>
      <c r="H449" s="56">
        <v>75</v>
      </c>
      <c r="I449" s="56">
        <v>192</v>
      </c>
      <c r="J449" s="57">
        <v>9363.2639999999992</v>
      </c>
      <c r="K449" s="57">
        <v>240.08369230769199</v>
      </c>
      <c r="L449" s="58">
        <v>1.92307692307692</v>
      </c>
      <c r="M449" s="58">
        <v>2.56</v>
      </c>
      <c r="N449" s="57">
        <v>2404.0140000000001</v>
      </c>
      <c r="O449" s="59">
        <v>0.25674956938093402</v>
      </c>
      <c r="P449" s="57">
        <v>1238.0139999999999</v>
      </c>
      <c r="Q449" s="59">
        <v>0.13222034538383201</v>
      </c>
      <c r="R449" s="76">
        <v>226</v>
      </c>
      <c r="S449" s="76">
        <v>179</v>
      </c>
      <c r="T449" s="76">
        <v>147</v>
      </c>
    </row>
    <row r="450" spans="1:20" x14ac:dyDescent="0.25">
      <c r="A450" s="53">
        <v>2023</v>
      </c>
      <c r="B450" s="54">
        <v>247473</v>
      </c>
      <c r="C450" s="54" t="s">
        <v>290</v>
      </c>
      <c r="D450" s="54" t="s">
        <v>430</v>
      </c>
      <c r="E450" s="54" t="s">
        <v>511</v>
      </c>
      <c r="F450" s="54" t="s">
        <v>4</v>
      </c>
      <c r="G450" s="56">
        <v>317</v>
      </c>
      <c r="H450" s="56">
        <v>717</v>
      </c>
      <c r="I450" s="56">
        <v>3201</v>
      </c>
      <c r="J450" s="57">
        <v>145005.1128</v>
      </c>
      <c r="K450" s="57">
        <v>457.42937791798101</v>
      </c>
      <c r="L450" s="58">
        <v>2.26182965299685</v>
      </c>
      <c r="M450" s="58">
        <v>4.4644351464435204</v>
      </c>
      <c r="N450" s="57">
        <v>19758.362799999999</v>
      </c>
      <c r="O450" s="59">
        <v>0.13625976642114601</v>
      </c>
      <c r="P450" s="57">
        <v>9148.7127999999902</v>
      </c>
      <c r="Q450" s="59">
        <v>6.3092346354838194E-2</v>
      </c>
      <c r="R450" s="76">
        <v>39</v>
      </c>
      <c r="S450" s="76">
        <v>26</v>
      </c>
      <c r="T450" s="76">
        <v>28</v>
      </c>
    </row>
    <row r="451" spans="1:20" x14ac:dyDescent="0.25">
      <c r="A451" s="53">
        <v>2023</v>
      </c>
      <c r="B451" s="54">
        <v>248351</v>
      </c>
      <c r="C451" s="54" t="s">
        <v>368</v>
      </c>
      <c r="D451" s="54" t="s">
        <v>432</v>
      </c>
      <c r="E451" s="54" t="s">
        <v>500</v>
      </c>
      <c r="F451" s="54" t="s">
        <v>15</v>
      </c>
      <c r="G451" s="56">
        <v>4</v>
      </c>
      <c r="H451" s="56">
        <v>9</v>
      </c>
      <c r="I451" s="56">
        <v>47</v>
      </c>
      <c r="J451" s="57">
        <v>2111.7557999999999</v>
      </c>
      <c r="K451" s="57">
        <v>527.93894999999998</v>
      </c>
      <c r="L451" s="58">
        <v>2.25</v>
      </c>
      <c r="M451" s="58">
        <v>5.2222222222222197</v>
      </c>
      <c r="N451" s="57">
        <v>581.50580000000002</v>
      </c>
      <c r="O451" s="59">
        <v>0.27536602480267802</v>
      </c>
      <c r="P451" s="57">
        <v>460.50580000000002</v>
      </c>
      <c r="Q451" s="59">
        <v>0.218067733021024</v>
      </c>
      <c r="R451" s="76">
        <v>357</v>
      </c>
      <c r="S451" s="76">
        <v>323</v>
      </c>
      <c r="T451" s="76">
        <v>227</v>
      </c>
    </row>
    <row r="452" spans="1:20" x14ac:dyDescent="0.25">
      <c r="A452" s="53">
        <v>2023</v>
      </c>
      <c r="B452" s="54">
        <v>249077</v>
      </c>
      <c r="C452" s="54" t="s">
        <v>284</v>
      </c>
      <c r="D452" s="54" t="s">
        <v>432</v>
      </c>
      <c r="E452" s="54" t="s">
        <v>498</v>
      </c>
      <c r="F452" s="54" t="s">
        <v>4</v>
      </c>
      <c r="G452" s="56">
        <v>494</v>
      </c>
      <c r="H452" s="56">
        <v>1608</v>
      </c>
      <c r="I452" s="56">
        <v>7359</v>
      </c>
      <c r="J452" s="57">
        <v>306019.84620000003</v>
      </c>
      <c r="K452" s="57">
        <v>619.47337287449398</v>
      </c>
      <c r="L452" s="58">
        <v>3.2550607287449398</v>
      </c>
      <c r="M452" s="58">
        <v>4.5764925373134302</v>
      </c>
      <c r="N452" s="57">
        <v>31513.3462</v>
      </c>
      <c r="O452" s="59">
        <v>0.102978112665949</v>
      </c>
      <c r="P452" s="57">
        <v>14477.2462</v>
      </c>
      <c r="Q452" s="59">
        <v>4.73081938304694E-2</v>
      </c>
      <c r="R452" s="76">
        <v>9</v>
      </c>
      <c r="S452" s="76">
        <v>9</v>
      </c>
      <c r="T452" s="76">
        <v>16</v>
      </c>
    </row>
    <row r="453" spans="1:20" x14ac:dyDescent="0.25">
      <c r="A453" s="53">
        <v>2023</v>
      </c>
      <c r="B453" s="54">
        <v>250641</v>
      </c>
      <c r="C453" s="54" t="s">
        <v>304</v>
      </c>
      <c r="D453" s="54" t="s">
        <v>432</v>
      </c>
      <c r="E453" s="54" t="s">
        <v>498</v>
      </c>
      <c r="F453" s="54" t="s">
        <v>15</v>
      </c>
      <c r="G453" s="56">
        <v>35</v>
      </c>
      <c r="H453" s="56">
        <v>103</v>
      </c>
      <c r="I453" s="56">
        <v>304</v>
      </c>
      <c r="J453" s="57">
        <v>12756.931200000001</v>
      </c>
      <c r="K453" s="57">
        <v>364.48374857142898</v>
      </c>
      <c r="L453" s="58">
        <v>2.94285714285714</v>
      </c>
      <c r="M453" s="58">
        <v>2.9514563106796099</v>
      </c>
      <c r="N453" s="57">
        <v>1599.1812</v>
      </c>
      <c r="O453" s="59">
        <v>0.125357829005145</v>
      </c>
      <c r="P453" s="57">
        <v>517.68119999999999</v>
      </c>
      <c r="Q453" s="59">
        <v>4.0580386605831902E-2</v>
      </c>
      <c r="R453" s="76">
        <v>185</v>
      </c>
      <c r="S453" s="76">
        <v>232</v>
      </c>
      <c r="T453" s="76">
        <v>219</v>
      </c>
    </row>
    <row r="454" spans="1:20" x14ac:dyDescent="0.25">
      <c r="A454" s="53">
        <v>2023</v>
      </c>
      <c r="B454" s="54">
        <v>251781</v>
      </c>
      <c r="C454" s="54" t="s">
        <v>378</v>
      </c>
      <c r="D454" s="54" t="s">
        <v>430</v>
      </c>
      <c r="E454" s="54" t="s">
        <v>518</v>
      </c>
      <c r="F454" s="54" t="s">
        <v>15</v>
      </c>
      <c r="G454" s="56">
        <v>29</v>
      </c>
      <c r="H454" s="56">
        <v>29</v>
      </c>
      <c r="I454" s="56">
        <v>38</v>
      </c>
      <c r="J454" s="57">
        <v>1926.096</v>
      </c>
      <c r="K454" s="57">
        <v>66.417103448275896</v>
      </c>
      <c r="L454" s="58">
        <v>1</v>
      </c>
      <c r="M454" s="58">
        <v>1.31034482758621</v>
      </c>
      <c r="N454" s="57">
        <v>561.346</v>
      </c>
      <c r="O454" s="59">
        <v>0.291442378780705</v>
      </c>
      <c r="P454" s="57">
        <v>-369.55399999999997</v>
      </c>
      <c r="Q454" s="59">
        <v>-0.19186686437228501</v>
      </c>
      <c r="R454" s="76">
        <v>366</v>
      </c>
      <c r="S454" s="76">
        <v>328</v>
      </c>
      <c r="T454" s="76">
        <v>367</v>
      </c>
    </row>
    <row r="455" spans="1:20" x14ac:dyDescent="0.25">
      <c r="A455" s="53">
        <v>2023</v>
      </c>
      <c r="B455" s="54">
        <v>253723</v>
      </c>
      <c r="C455" s="54" t="s">
        <v>74</v>
      </c>
      <c r="D455" s="54" t="s">
        <v>434</v>
      </c>
      <c r="E455" s="54" t="s">
        <v>523</v>
      </c>
      <c r="F455" s="54" t="s">
        <v>15</v>
      </c>
      <c r="G455" s="56">
        <v>29</v>
      </c>
      <c r="H455" s="56">
        <v>66</v>
      </c>
      <c r="I455" s="56">
        <v>174</v>
      </c>
      <c r="J455" s="57">
        <v>9215.4079999999994</v>
      </c>
      <c r="K455" s="57">
        <v>317.77268965517197</v>
      </c>
      <c r="L455" s="58">
        <v>2.27586206896552</v>
      </c>
      <c r="M455" s="58">
        <v>2.6363636363636398</v>
      </c>
      <c r="N455" s="57">
        <v>1952.4079999999999</v>
      </c>
      <c r="O455" s="59">
        <v>0.21186343567208299</v>
      </c>
      <c r="P455" s="57">
        <v>952.35799999999995</v>
      </c>
      <c r="Q455" s="59">
        <v>0.103344095019993</v>
      </c>
      <c r="R455" s="76">
        <v>229</v>
      </c>
      <c r="S455" s="76">
        <v>205</v>
      </c>
      <c r="T455" s="76">
        <v>174</v>
      </c>
    </row>
    <row r="456" spans="1:20" x14ac:dyDescent="0.25">
      <c r="A456" s="53">
        <v>2023</v>
      </c>
      <c r="B456" s="54">
        <v>259545</v>
      </c>
      <c r="C456" s="54" t="s">
        <v>476</v>
      </c>
      <c r="D456" s="54" t="s">
        <v>434</v>
      </c>
      <c r="E456" s="54" t="s">
        <v>526</v>
      </c>
      <c r="F456" s="54" t="s">
        <v>4</v>
      </c>
      <c r="G456" s="56">
        <v>204</v>
      </c>
      <c r="H456" s="56">
        <v>1303</v>
      </c>
      <c r="I456" s="56">
        <v>6690</v>
      </c>
      <c r="J456" s="57">
        <v>303661.11900000001</v>
      </c>
      <c r="K456" s="57">
        <v>1488.53489705882</v>
      </c>
      <c r="L456" s="58">
        <v>6.3872549019607803</v>
      </c>
      <c r="M456" s="58">
        <v>5.1343054489639304</v>
      </c>
      <c r="N456" s="57">
        <v>42783.868999999897</v>
      </c>
      <c r="O456" s="59">
        <v>0.14089347079037801</v>
      </c>
      <c r="P456" s="57">
        <v>35091.468999999997</v>
      </c>
      <c r="Q456" s="59">
        <v>0.115561284617409</v>
      </c>
      <c r="R456" s="76">
        <v>11</v>
      </c>
      <c r="S456" s="76">
        <v>6</v>
      </c>
      <c r="T456" s="76">
        <v>4</v>
      </c>
    </row>
    <row r="457" spans="1:20" x14ac:dyDescent="0.25">
      <c r="A457" s="53">
        <v>2023</v>
      </c>
      <c r="B457" s="54">
        <v>261329</v>
      </c>
      <c r="C457" s="54" t="s">
        <v>459</v>
      </c>
      <c r="D457" s="54" t="s">
        <v>435</v>
      </c>
      <c r="E457" s="54" t="s">
        <v>525</v>
      </c>
      <c r="F457" s="54" t="s">
        <v>15</v>
      </c>
      <c r="G457" s="56">
        <v>5</v>
      </c>
      <c r="H457" s="56">
        <v>11</v>
      </c>
      <c r="I457" s="56">
        <v>20</v>
      </c>
      <c r="J457" s="57">
        <v>1216.6400000000001</v>
      </c>
      <c r="K457" s="57">
        <v>243.328</v>
      </c>
      <c r="L457" s="58">
        <v>2.2000000000000002</v>
      </c>
      <c r="M457" s="58">
        <v>1.8181818181818199</v>
      </c>
      <c r="N457" s="57">
        <v>299.14</v>
      </c>
      <c r="O457" s="59">
        <v>0.24587388216728001</v>
      </c>
      <c r="P457" s="57">
        <v>120.94</v>
      </c>
      <c r="Q457" s="59">
        <v>9.9404918463966194E-2</v>
      </c>
      <c r="R457" s="76">
        <v>384</v>
      </c>
      <c r="S457" s="76">
        <v>363</v>
      </c>
      <c r="T457" s="76">
        <v>287</v>
      </c>
    </row>
    <row r="458" spans="1:20" x14ac:dyDescent="0.25">
      <c r="A458" s="53">
        <v>2023</v>
      </c>
      <c r="B458" s="54">
        <v>268288</v>
      </c>
      <c r="C458" s="54" t="s">
        <v>311</v>
      </c>
      <c r="D458" s="54" t="s">
        <v>431</v>
      </c>
      <c r="E458" s="54" t="s">
        <v>501</v>
      </c>
      <c r="F458" s="54" t="s">
        <v>15</v>
      </c>
      <c r="G458" s="56">
        <v>149</v>
      </c>
      <c r="H458" s="56">
        <v>394</v>
      </c>
      <c r="I458" s="56">
        <v>1171</v>
      </c>
      <c r="J458" s="57">
        <v>46323.125999999997</v>
      </c>
      <c r="K458" s="57">
        <v>310.89346308724902</v>
      </c>
      <c r="L458" s="58">
        <v>2.6442953020134201</v>
      </c>
      <c r="M458" s="58">
        <v>2.9720812182741101</v>
      </c>
      <c r="N458" s="57">
        <v>6526.6259999999902</v>
      </c>
      <c r="O458" s="59">
        <v>0.14089347079037801</v>
      </c>
      <c r="P458" s="57">
        <v>1476.4259999999999</v>
      </c>
      <c r="Q458" s="59">
        <v>3.1872330895803401E-2</v>
      </c>
      <c r="R458" s="76">
        <v>109</v>
      </c>
      <c r="S458" s="76">
        <v>95</v>
      </c>
      <c r="T458" s="76">
        <v>131</v>
      </c>
    </row>
    <row r="459" spans="1:20" x14ac:dyDescent="0.25">
      <c r="A459" s="53">
        <v>2023</v>
      </c>
      <c r="B459" s="54">
        <v>270575</v>
      </c>
      <c r="C459" s="54" t="s">
        <v>75</v>
      </c>
      <c r="D459" s="54" t="s">
        <v>432</v>
      </c>
      <c r="E459" s="54" t="s">
        <v>498</v>
      </c>
      <c r="F459" s="54" t="s">
        <v>15</v>
      </c>
      <c r="G459" s="56">
        <v>48</v>
      </c>
      <c r="H459" s="56">
        <v>66</v>
      </c>
      <c r="I459" s="56">
        <v>129</v>
      </c>
      <c r="J459" s="57">
        <v>7195.7970000000096</v>
      </c>
      <c r="K459" s="57">
        <v>149.91243750000001</v>
      </c>
      <c r="L459" s="58">
        <v>1.375</v>
      </c>
      <c r="M459" s="58">
        <v>1.9545454545454499</v>
      </c>
      <c r="N459" s="57">
        <v>837.046999999999</v>
      </c>
      <c r="O459" s="59">
        <v>0.116324432165054</v>
      </c>
      <c r="P459" s="57">
        <v>-572.953000000001</v>
      </c>
      <c r="Q459" s="59">
        <v>-7.9623285648552894E-2</v>
      </c>
      <c r="R459" s="76">
        <v>266</v>
      </c>
      <c r="S459" s="76">
        <v>291</v>
      </c>
      <c r="T459" s="76">
        <v>377</v>
      </c>
    </row>
    <row r="460" spans="1:20" x14ac:dyDescent="0.25">
      <c r="A460" s="53">
        <v>2023</v>
      </c>
      <c r="B460" s="54">
        <v>271885</v>
      </c>
      <c r="C460" s="54" t="s">
        <v>363</v>
      </c>
      <c r="D460" s="54" t="s">
        <v>430</v>
      </c>
      <c r="E460" s="54" t="s">
        <v>511</v>
      </c>
      <c r="F460" s="54" t="s">
        <v>15</v>
      </c>
      <c r="G460" s="56">
        <v>234</v>
      </c>
      <c r="H460" s="56">
        <v>556</v>
      </c>
      <c r="I460" s="56">
        <v>2172</v>
      </c>
      <c r="J460" s="57">
        <v>82392.631599999993</v>
      </c>
      <c r="K460" s="57">
        <v>352.10526324786298</v>
      </c>
      <c r="L460" s="58">
        <v>2.3760683760683801</v>
      </c>
      <c r="M460" s="58">
        <v>3.9064748201438899</v>
      </c>
      <c r="N460" s="57">
        <v>7381.1315999999997</v>
      </c>
      <c r="O460" s="59">
        <v>8.9584850691915505E-2</v>
      </c>
      <c r="P460" s="57">
        <v>-477.31839999999897</v>
      </c>
      <c r="Q460" s="59">
        <v>-5.7932170720955403E-3</v>
      </c>
      <c r="R460" s="76">
        <v>66</v>
      </c>
      <c r="S460" s="76">
        <v>80</v>
      </c>
      <c r="T460" s="76">
        <v>373</v>
      </c>
    </row>
    <row r="461" spans="1:20" x14ac:dyDescent="0.25">
      <c r="A461" s="53">
        <v>2023</v>
      </c>
      <c r="B461" s="54">
        <v>273027</v>
      </c>
      <c r="C461" s="54" t="s">
        <v>309</v>
      </c>
      <c r="D461" s="54" t="s">
        <v>434</v>
      </c>
      <c r="E461" s="54" t="s">
        <v>523</v>
      </c>
      <c r="F461" s="54" t="s">
        <v>15</v>
      </c>
      <c r="G461" s="56">
        <v>34</v>
      </c>
      <c r="H461" s="56">
        <v>61</v>
      </c>
      <c r="I461" s="56">
        <v>187</v>
      </c>
      <c r="J461" s="57">
        <v>10162.504000000001</v>
      </c>
      <c r="K461" s="57">
        <v>298.89717647058802</v>
      </c>
      <c r="L461" s="58">
        <v>1.79411764705882</v>
      </c>
      <c r="M461" s="58">
        <v>3.0655737704917998</v>
      </c>
      <c r="N461" s="57">
        <v>2500.7539999999999</v>
      </c>
      <c r="O461" s="59">
        <v>0.246076557509842</v>
      </c>
      <c r="P461" s="57">
        <v>1345.654</v>
      </c>
      <c r="Q461" s="59">
        <v>0.13241362561825301</v>
      </c>
      <c r="R461" s="76">
        <v>207</v>
      </c>
      <c r="S461" s="76">
        <v>169</v>
      </c>
      <c r="T461" s="76">
        <v>134</v>
      </c>
    </row>
    <row r="462" spans="1:20" x14ac:dyDescent="0.25">
      <c r="A462" s="53">
        <v>2023</v>
      </c>
      <c r="B462" s="54">
        <v>280877</v>
      </c>
      <c r="C462" s="54" t="s">
        <v>307</v>
      </c>
      <c r="D462" s="54" t="s">
        <v>434</v>
      </c>
      <c r="E462" s="54" t="s">
        <v>522</v>
      </c>
      <c r="F462" s="54" t="s">
        <v>15</v>
      </c>
      <c r="G462" s="56">
        <v>7</v>
      </c>
      <c r="H462" s="56">
        <v>16</v>
      </c>
      <c r="I462" s="56">
        <v>34</v>
      </c>
      <c r="J462" s="57">
        <v>1771.7280000000001</v>
      </c>
      <c r="K462" s="57">
        <v>253.10400000000001</v>
      </c>
      <c r="L462" s="58">
        <v>2.28571428571429</v>
      </c>
      <c r="M462" s="58">
        <v>2.125</v>
      </c>
      <c r="N462" s="57">
        <v>242.47800000000001</v>
      </c>
      <c r="O462" s="59">
        <v>0.136859608246864</v>
      </c>
      <c r="P462" s="57">
        <v>0.87799999999983303</v>
      </c>
      <c r="Q462" s="59">
        <v>4.9556139542854998E-4</v>
      </c>
      <c r="R462" s="76">
        <v>372</v>
      </c>
      <c r="S462" s="76">
        <v>369</v>
      </c>
      <c r="T462" s="76">
        <v>317</v>
      </c>
    </row>
    <row r="463" spans="1:20" x14ac:dyDescent="0.25">
      <c r="A463" s="53">
        <v>2023</v>
      </c>
      <c r="B463" s="54">
        <v>281083</v>
      </c>
      <c r="C463" s="54" t="s">
        <v>76</v>
      </c>
      <c r="D463" s="54" t="s">
        <v>435</v>
      </c>
      <c r="E463" s="54" t="s">
        <v>525</v>
      </c>
      <c r="F463" s="54" t="s">
        <v>4</v>
      </c>
      <c r="G463" s="56">
        <v>38</v>
      </c>
      <c r="H463" s="56">
        <v>62</v>
      </c>
      <c r="I463" s="56">
        <v>139</v>
      </c>
      <c r="J463" s="57">
        <v>5433.5519999999997</v>
      </c>
      <c r="K463" s="57">
        <v>142.98821052631601</v>
      </c>
      <c r="L463" s="58">
        <v>1.6315789473684199</v>
      </c>
      <c r="M463" s="58">
        <v>2.2419354838709702</v>
      </c>
      <c r="N463" s="57">
        <v>765.551999999999</v>
      </c>
      <c r="O463" s="59">
        <v>0.14089347079037801</v>
      </c>
      <c r="P463" s="57">
        <v>-562.84800000000098</v>
      </c>
      <c r="Q463" s="59">
        <v>-0.103587487521975</v>
      </c>
      <c r="R463" s="76">
        <v>294</v>
      </c>
      <c r="S463" s="76">
        <v>305</v>
      </c>
      <c r="T463" s="76">
        <v>376</v>
      </c>
    </row>
    <row r="464" spans="1:20" x14ac:dyDescent="0.25">
      <c r="A464" s="53">
        <v>2023</v>
      </c>
      <c r="B464" s="54">
        <v>282916</v>
      </c>
      <c r="C464" s="54" t="s">
        <v>412</v>
      </c>
      <c r="D464" s="54" t="s">
        <v>432</v>
      </c>
      <c r="E464" s="54" t="s">
        <v>500</v>
      </c>
      <c r="F464" s="54" t="s">
        <v>15</v>
      </c>
      <c r="G464" s="56">
        <v>18</v>
      </c>
      <c r="H464" s="56">
        <v>18</v>
      </c>
      <c r="I464" s="56">
        <v>36</v>
      </c>
      <c r="J464" s="57">
        <v>1852.1790000000001</v>
      </c>
      <c r="K464" s="57">
        <v>102.898833333333</v>
      </c>
      <c r="L464" s="58">
        <v>1</v>
      </c>
      <c r="M464" s="58">
        <v>2</v>
      </c>
      <c r="N464" s="57">
        <v>365.67899999999997</v>
      </c>
      <c r="O464" s="59">
        <v>0.19743178170144501</v>
      </c>
      <c r="P464" s="57">
        <v>-156.321</v>
      </c>
      <c r="Q464" s="59">
        <v>-8.43984301733256E-2</v>
      </c>
      <c r="R464" s="76">
        <v>368</v>
      </c>
      <c r="S464" s="76">
        <v>353</v>
      </c>
      <c r="T464" s="76">
        <v>352</v>
      </c>
    </row>
    <row r="465" spans="1:20" x14ac:dyDescent="0.25">
      <c r="A465" s="53">
        <v>2023</v>
      </c>
      <c r="B465" s="54">
        <v>284988</v>
      </c>
      <c r="C465" s="54" t="s">
        <v>310</v>
      </c>
      <c r="D465" s="54" t="s">
        <v>430</v>
      </c>
      <c r="E465" s="54" t="s">
        <v>512</v>
      </c>
      <c r="F465" s="54" t="s">
        <v>15</v>
      </c>
      <c r="G465" s="56">
        <v>31</v>
      </c>
      <c r="H465" s="56">
        <v>92</v>
      </c>
      <c r="I465" s="56">
        <v>465</v>
      </c>
      <c r="J465" s="57">
        <v>19090.331999999999</v>
      </c>
      <c r="K465" s="57">
        <v>615.81716129032304</v>
      </c>
      <c r="L465" s="58">
        <v>2.9677419354838701</v>
      </c>
      <c r="M465" s="58">
        <v>5.0543478260869596</v>
      </c>
      <c r="N465" s="57">
        <v>2492.8319999999999</v>
      </c>
      <c r="O465" s="59">
        <v>0.13058086155861501</v>
      </c>
      <c r="P465" s="57">
        <v>1430.6320000000001</v>
      </c>
      <c r="Q465" s="59">
        <v>7.4940131999799695E-2</v>
      </c>
      <c r="R465" s="76">
        <v>163</v>
      </c>
      <c r="S465" s="76">
        <v>171</v>
      </c>
      <c r="T465" s="76">
        <v>133</v>
      </c>
    </row>
    <row r="466" spans="1:20" x14ac:dyDescent="0.25">
      <c r="A466" s="53">
        <v>2023</v>
      </c>
      <c r="B466" s="54">
        <v>287037</v>
      </c>
      <c r="C466" s="54" t="s">
        <v>77</v>
      </c>
      <c r="D466" s="54" t="s">
        <v>434</v>
      </c>
      <c r="E466" s="54" t="s">
        <v>508</v>
      </c>
      <c r="F466" s="54" t="s">
        <v>15</v>
      </c>
      <c r="G466" s="56">
        <v>124</v>
      </c>
      <c r="H466" s="56">
        <v>493</v>
      </c>
      <c r="I466" s="56">
        <v>2596</v>
      </c>
      <c r="J466" s="57">
        <v>115577.02800000001</v>
      </c>
      <c r="K466" s="57">
        <v>932.07280645161302</v>
      </c>
      <c r="L466" s="58">
        <v>3.9758064516128999</v>
      </c>
      <c r="M466" s="58">
        <v>5.2657200811358997</v>
      </c>
      <c r="N466" s="57">
        <v>13102.778</v>
      </c>
      <c r="O466" s="59">
        <v>0.11336835897874099</v>
      </c>
      <c r="P466" s="57">
        <v>8601.2779999999893</v>
      </c>
      <c r="Q466" s="59">
        <v>7.4420307814109798E-2</v>
      </c>
      <c r="R466" s="76">
        <v>47</v>
      </c>
      <c r="S466" s="76">
        <v>42</v>
      </c>
      <c r="T466" s="76">
        <v>31</v>
      </c>
    </row>
    <row r="467" spans="1:20" x14ac:dyDescent="0.25">
      <c r="A467" s="53">
        <v>2023</v>
      </c>
      <c r="B467" s="54">
        <v>288308</v>
      </c>
      <c r="C467" s="54" t="s">
        <v>78</v>
      </c>
      <c r="D467" s="54" t="s">
        <v>431</v>
      </c>
      <c r="E467" s="54" t="s">
        <v>524</v>
      </c>
      <c r="F467" s="54" t="s">
        <v>15</v>
      </c>
      <c r="G467" s="56">
        <v>37</v>
      </c>
      <c r="H467" s="56">
        <v>37</v>
      </c>
      <c r="I467" s="56">
        <v>92</v>
      </c>
      <c r="J467" s="57">
        <v>4744.8639999999996</v>
      </c>
      <c r="K467" s="57">
        <v>128.239567567568</v>
      </c>
      <c r="L467" s="58">
        <v>1</v>
      </c>
      <c r="M467" s="58">
        <v>2.48648648648649</v>
      </c>
      <c r="N467" s="57">
        <v>818.86400000000003</v>
      </c>
      <c r="O467" s="59">
        <v>0.17257902439353401</v>
      </c>
      <c r="P467" s="57">
        <v>-368.83600000000001</v>
      </c>
      <c r="Q467" s="59">
        <v>-7.7733734834128002E-2</v>
      </c>
      <c r="R467" s="76">
        <v>307</v>
      </c>
      <c r="S467" s="76">
        <v>294</v>
      </c>
      <c r="T467" s="76">
        <v>366</v>
      </c>
    </row>
    <row r="468" spans="1:20" x14ac:dyDescent="0.25">
      <c r="A468" s="53">
        <v>2023</v>
      </c>
      <c r="B468" s="54">
        <v>289007</v>
      </c>
      <c r="C468" s="54" t="s">
        <v>79</v>
      </c>
      <c r="D468" s="54" t="s">
        <v>432</v>
      </c>
      <c r="E468" s="54" t="s">
        <v>500</v>
      </c>
      <c r="F468" s="54" t="s">
        <v>15</v>
      </c>
      <c r="G468" s="56">
        <v>13</v>
      </c>
      <c r="H468" s="56">
        <v>13</v>
      </c>
      <c r="I468" s="56">
        <v>58</v>
      </c>
      <c r="J468" s="57">
        <v>1939.8184000000001</v>
      </c>
      <c r="K468" s="57">
        <v>149.21680000000001</v>
      </c>
      <c r="L468" s="58">
        <v>1</v>
      </c>
      <c r="M468" s="58">
        <v>4.4615384615384599</v>
      </c>
      <c r="N468" s="57">
        <v>-385.4316</v>
      </c>
      <c r="O468" s="59">
        <v>-0.198694681935175</v>
      </c>
      <c r="P468" s="57">
        <v>-762.4316</v>
      </c>
      <c r="Q468" s="59">
        <v>-0.39304277142643901</v>
      </c>
      <c r="R468" s="76">
        <v>365</v>
      </c>
      <c r="S468" s="76">
        <v>396</v>
      </c>
      <c r="T468" s="76">
        <v>383</v>
      </c>
    </row>
    <row r="469" spans="1:20" x14ac:dyDescent="0.25">
      <c r="A469" s="53">
        <v>2023</v>
      </c>
      <c r="B469" s="54">
        <v>294766</v>
      </c>
      <c r="C469" s="54" t="s">
        <v>80</v>
      </c>
      <c r="D469" s="54" t="s">
        <v>435</v>
      </c>
      <c r="E469" s="54" t="s">
        <v>505</v>
      </c>
      <c r="F469" s="54" t="s">
        <v>15</v>
      </c>
      <c r="G469" s="56">
        <v>96</v>
      </c>
      <c r="H469" s="56">
        <v>246</v>
      </c>
      <c r="I469" s="56">
        <v>810</v>
      </c>
      <c r="J469" s="57">
        <v>41944.158000000003</v>
      </c>
      <c r="K469" s="57">
        <v>436.91831250000001</v>
      </c>
      <c r="L469" s="58">
        <v>2.5625</v>
      </c>
      <c r="M469" s="58">
        <v>3.2926829268292699</v>
      </c>
      <c r="N469" s="57">
        <v>5909.6579999999904</v>
      </c>
      <c r="O469" s="59">
        <v>0.14089347079037801</v>
      </c>
      <c r="P469" s="57">
        <v>2449.998</v>
      </c>
      <c r="Q469" s="59">
        <v>5.8410947240852801E-2</v>
      </c>
      <c r="R469" s="76">
        <v>118</v>
      </c>
      <c r="S469" s="76">
        <v>105</v>
      </c>
      <c r="T469" s="76">
        <v>105</v>
      </c>
    </row>
    <row r="470" spans="1:20" x14ac:dyDescent="0.25">
      <c r="A470" s="53">
        <v>2023</v>
      </c>
      <c r="B470" s="54">
        <v>298703</v>
      </c>
      <c r="C470" s="54" t="s">
        <v>81</v>
      </c>
      <c r="D470" s="54" t="s">
        <v>431</v>
      </c>
      <c r="E470" s="54" t="s">
        <v>501</v>
      </c>
      <c r="F470" s="54" t="s">
        <v>15</v>
      </c>
      <c r="G470" s="56">
        <v>124</v>
      </c>
      <c r="H470" s="56">
        <v>508</v>
      </c>
      <c r="I470" s="56">
        <v>1753</v>
      </c>
      <c r="J470" s="57">
        <v>70851.225000000006</v>
      </c>
      <c r="K470" s="57">
        <v>571.38084677419397</v>
      </c>
      <c r="L470" s="58">
        <v>4.0967741935483897</v>
      </c>
      <c r="M470" s="58">
        <v>3.4507874015748001</v>
      </c>
      <c r="N470" s="57">
        <v>9982.4750000000004</v>
      </c>
      <c r="O470" s="59">
        <v>0.14089347079037801</v>
      </c>
      <c r="P470" s="57">
        <v>5591.2249999999904</v>
      </c>
      <c r="Q470" s="59">
        <v>7.8915008173817705E-2</v>
      </c>
      <c r="R470" s="76">
        <v>78</v>
      </c>
      <c r="S470" s="76">
        <v>57</v>
      </c>
      <c r="T470" s="76">
        <v>52</v>
      </c>
    </row>
    <row r="471" spans="1:20" x14ac:dyDescent="0.25">
      <c r="A471" s="53">
        <v>2023</v>
      </c>
      <c r="B471" s="54">
        <v>302233</v>
      </c>
      <c r="C471" s="54" t="s">
        <v>82</v>
      </c>
      <c r="D471" s="54" t="s">
        <v>430</v>
      </c>
      <c r="E471" s="54" t="s">
        <v>512</v>
      </c>
      <c r="F471" s="54" t="s">
        <v>4</v>
      </c>
      <c r="G471" s="56">
        <v>171</v>
      </c>
      <c r="H471" s="56">
        <v>536</v>
      </c>
      <c r="I471" s="56">
        <v>1788</v>
      </c>
      <c r="J471" s="57">
        <v>74990.408999999898</v>
      </c>
      <c r="K471" s="57">
        <v>438.54040350877199</v>
      </c>
      <c r="L471" s="58">
        <v>3.1345029239766098</v>
      </c>
      <c r="M471" s="58">
        <v>3.33582089552239</v>
      </c>
      <c r="N471" s="57">
        <v>10565.659</v>
      </c>
      <c r="O471" s="59">
        <v>0.14089347079037801</v>
      </c>
      <c r="P471" s="57">
        <v>4852.9589999999898</v>
      </c>
      <c r="Q471" s="59">
        <v>6.4714395676919098E-2</v>
      </c>
      <c r="R471" s="76">
        <v>77</v>
      </c>
      <c r="S471" s="76">
        <v>53</v>
      </c>
      <c r="T471" s="76">
        <v>64</v>
      </c>
    </row>
    <row r="472" spans="1:20" x14ac:dyDescent="0.25">
      <c r="A472" s="53">
        <v>2023</v>
      </c>
      <c r="B472" s="54">
        <v>303477</v>
      </c>
      <c r="C472" s="54" t="s">
        <v>288</v>
      </c>
      <c r="D472" s="54" t="s">
        <v>432</v>
      </c>
      <c r="E472" s="54" t="s">
        <v>493</v>
      </c>
      <c r="F472" s="54" t="s">
        <v>15</v>
      </c>
      <c r="G472" s="56">
        <v>68</v>
      </c>
      <c r="H472" s="56">
        <v>556</v>
      </c>
      <c r="I472" s="56">
        <v>4078</v>
      </c>
      <c r="J472" s="57">
        <v>206768.70480000001</v>
      </c>
      <c r="K472" s="57">
        <v>3040.71624705882</v>
      </c>
      <c r="L472" s="58">
        <v>8.1764705882352899</v>
      </c>
      <c r="M472" s="58">
        <v>7.3345323741007196</v>
      </c>
      <c r="N472" s="57">
        <v>52623.9548</v>
      </c>
      <c r="O472" s="59">
        <v>0.254506381180369</v>
      </c>
      <c r="P472" s="57">
        <v>50204.2048</v>
      </c>
      <c r="Q472" s="59">
        <v>0.242803691441414</v>
      </c>
      <c r="R472" s="76">
        <v>22</v>
      </c>
      <c r="S472" s="76">
        <v>2</v>
      </c>
      <c r="T472" s="76">
        <v>1</v>
      </c>
    </row>
    <row r="473" spans="1:20" x14ac:dyDescent="0.25">
      <c r="A473" s="53">
        <v>2023</v>
      </c>
      <c r="B473" s="54">
        <v>304909</v>
      </c>
      <c r="C473" s="54" t="s">
        <v>305</v>
      </c>
      <c r="D473" s="54" t="s">
        <v>433</v>
      </c>
      <c r="E473" s="54" t="s">
        <v>504</v>
      </c>
      <c r="F473" s="54" t="s">
        <v>15</v>
      </c>
      <c r="G473" s="56">
        <v>6</v>
      </c>
      <c r="H473" s="56">
        <v>10</v>
      </c>
      <c r="I473" s="56">
        <v>28</v>
      </c>
      <c r="J473" s="57">
        <v>994.17600000000004</v>
      </c>
      <c r="K473" s="57">
        <v>165.696</v>
      </c>
      <c r="L473" s="58">
        <v>1.6666666666666701</v>
      </c>
      <c r="M473" s="58">
        <v>2.8</v>
      </c>
      <c r="N473" s="57">
        <v>326.42599999999999</v>
      </c>
      <c r="O473" s="59">
        <v>0.32833824192094802</v>
      </c>
      <c r="P473" s="57">
        <v>116.426</v>
      </c>
      <c r="Q473" s="59">
        <v>0.117108037208703</v>
      </c>
      <c r="R473" s="76">
        <v>386</v>
      </c>
      <c r="S473" s="76">
        <v>360</v>
      </c>
      <c r="T473" s="76">
        <v>289</v>
      </c>
    </row>
    <row r="474" spans="1:20" x14ac:dyDescent="0.25">
      <c r="A474" s="53">
        <v>2023</v>
      </c>
      <c r="B474" s="54">
        <v>309059</v>
      </c>
      <c r="C474" s="54" t="s">
        <v>306</v>
      </c>
      <c r="D474" s="54" t="s">
        <v>434</v>
      </c>
      <c r="E474" s="54" t="s">
        <v>499</v>
      </c>
      <c r="F474" s="54" t="s">
        <v>15</v>
      </c>
      <c r="G474" s="56">
        <v>49</v>
      </c>
      <c r="H474" s="56">
        <v>76</v>
      </c>
      <c r="I474" s="56">
        <v>277</v>
      </c>
      <c r="J474" s="57">
        <v>13573.161</v>
      </c>
      <c r="K474" s="57">
        <v>277.00328571428599</v>
      </c>
      <c r="L474" s="58">
        <v>1.5510204081632699</v>
      </c>
      <c r="M474" s="58">
        <v>3.6447368421052602</v>
      </c>
      <c r="N474" s="57">
        <v>1004.1609999999999</v>
      </c>
      <c r="O474" s="59">
        <v>7.3981366610180094E-2</v>
      </c>
      <c r="P474" s="57">
        <v>-647.43900000000201</v>
      </c>
      <c r="Q474" s="59">
        <v>-4.7699942555754098E-2</v>
      </c>
      <c r="R474" s="76">
        <v>179</v>
      </c>
      <c r="S474" s="76">
        <v>275</v>
      </c>
      <c r="T474" s="76">
        <v>380</v>
      </c>
    </row>
    <row r="475" spans="1:20" x14ac:dyDescent="0.25">
      <c r="A475" s="53">
        <v>2023</v>
      </c>
      <c r="B475" s="54">
        <v>309319</v>
      </c>
      <c r="C475" s="54" t="s">
        <v>361</v>
      </c>
      <c r="D475" s="54" t="s">
        <v>434</v>
      </c>
      <c r="E475" s="54" t="s">
        <v>523</v>
      </c>
      <c r="F475" s="54" t="s">
        <v>15</v>
      </c>
      <c r="G475" s="56">
        <v>28</v>
      </c>
      <c r="H475" s="56">
        <v>37</v>
      </c>
      <c r="I475" s="56">
        <v>100</v>
      </c>
      <c r="J475" s="57">
        <v>3471.2</v>
      </c>
      <c r="K475" s="57">
        <v>123.971428571429</v>
      </c>
      <c r="L475" s="58">
        <v>1.3214285714285701</v>
      </c>
      <c r="M475" s="58">
        <v>2.7027027027027</v>
      </c>
      <c r="N475" s="57">
        <v>994.69999999999902</v>
      </c>
      <c r="O475" s="59">
        <v>0.28655796266420802</v>
      </c>
      <c r="P475" s="57">
        <v>57.999999999999901</v>
      </c>
      <c r="Q475" s="59">
        <v>1.67089191057847E-2</v>
      </c>
      <c r="R475" s="76">
        <v>328</v>
      </c>
      <c r="S475" s="76">
        <v>277</v>
      </c>
      <c r="T475" s="76">
        <v>302</v>
      </c>
    </row>
    <row r="476" spans="1:20" x14ac:dyDescent="0.25">
      <c r="A476" s="53">
        <v>2023</v>
      </c>
      <c r="B476" s="54">
        <v>309592</v>
      </c>
      <c r="C476" s="54" t="s">
        <v>436</v>
      </c>
      <c r="D476" s="54" t="s">
        <v>431</v>
      </c>
      <c r="E476" s="54" t="s">
        <v>515</v>
      </c>
      <c r="F476" s="54" t="s">
        <v>15</v>
      </c>
      <c r="G476" s="56">
        <v>18</v>
      </c>
      <c r="H476" s="56">
        <v>27</v>
      </c>
      <c r="I476" s="56">
        <v>115</v>
      </c>
      <c r="J476" s="57">
        <v>5995.08</v>
      </c>
      <c r="K476" s="57">
        <v>333.06</v>
      </c>
      <c r="L476" s="58">
        <v>1.5</v>
      </c>
      <c r="M476" s="58">
        <v>4.2592592592592604</v>
      </c>
      <c r="N476" s="57">
        <v>1356.83</v>
      </c>
      <c r="O476" s="59">
        <v>0.22632391894687001</v>
      </c>
      <c r="P476" s="57">
        <v>769.13</v>
      </c>
      <c r="Q476" s="59">
        <v>0.128293534031239</v>
      </c>
      <c r="R476" s="76">
        <v>281</v>
      </c>
      <c r="S476" s="76">
        <v>245</v>
      </c>
      <c r="T476" s="76">
        <v>196</v>
      </c>
    </row>
    <row r="477" spans="1:20" x14ac:dyDescent="0.25">
      <c r="A477" s="53">
        <v>2023</v>
      </c>
      <c r="B477" s="54">
        <v>310640</v>
      </c>
      <c r="C477" s="54" t="s">
        <v>84</v>
      </c>
      <c r="D477" s="54" t="s">
        <v>432</v>
      </c>
      <c r="E477" s="54" t="s">
        <v>498</v>
      </c>
      <c r="F477" s="54" t="s">
        <v>15</v>
      </c>
      <c r="G477" s="56">
        <v>20</v>
      </c>
      <c r="H477" s="56">
        <v>20</v>
      </c>
      <c r="I477" s="56">
        <v>30</v>
      </c>
      <c r="J477" s="57">
        <v>1423.76</v>
      </c>
      <c r="K477" s="57">
        <v>71.188000000000002</v>
      </c>
      <c r="L477" s="58">
        <v>1</v>
      </c>
      <c r="M477" s="58">
        <v>1.5</v>
      </c>
      <c r="N477" s="57">
        <v>354.26</v>
      </c>
      <c r="O477" s="59">
        <v>0.24882002584705301</v>
      </c>
      <c r="P477" s="57">
        <v>-225.74</v>
      </c>
      <c r="Q477" s="59">
        <v>-0.15855200314659801</v>
      </c>
      <c r="R477" s="76">
        <v>379</v>
      </c>
      <c r="S477" s="76">
        <v>354</v>
      </c>
      <c r="T477" s="76">
        <v>360</v>
      </c>
    </row>
    <row r="478" spans="1:20" x14ac:dyDescent="0.25">
      <c r="A478" s="53">
        <v>2023</v>
      </c>
      <c r="B478" s="54">
        <v>311100</v>
      </c>
      <c r="C478" s="54" t="s">
        <v>308</v>
      </c>
      <c r="D478" s="54" t="s">
        <v>430</v>
      </c>
      <c r="E478" s="54" t="s">
        <v>517</v>
      </c>
      <c r="F478" s="54" t="s">
        <v>15</v>
      </c>
      <c r="G478" s="56">
        <v>125</v>
      </c>
      <c r="H478" s="56">
        <v>197</v>
      </c>
      <c r="I478" s="56">
        <v>885</v>
      </c>
      <c r="J478" s="57">
        <v>44815.067999999999</v>
      </c>
      <c r="K478" s="57">
        <v>358.52054399999997</v>
      </c>
      <c r="L478" s="58">
        <v>1.5760000000000001</v>
      </c>
      <c r="M478" s="58">
        <v>4.4923857868020303</v>
      </c>
      <c r="N478" s="57">
        <v>6962.5679999999902</v>
      </c>
      <c r="O478" s="59">
        <v>0.15536220987101901</v>
      </c>
      <c r="P478" s="57">
        <v>2870.8679999999899</v>
      </c>
      <c r="Q478" s="59">
        <v>6.4060328994703195E-2</v>
      </c>
      <c r="R478" s="76">
        <v>112</v>
      </c>
      <c r="S478" s="76">
        <v>87</v>
      </c>
      <c r="T478" s="76">
        <v>96</v>
      </c>
    </row>
    <row r="479" spans="1:20" x14ac:dyDescent="0.25">
      <c r="A479" s="53">
        <v>2023</v>
      </c>
      <c r="B479" s="54">
        <v>314704</v>
      </c>
      <c r="C479" s="54" t="s">
        <v>384</v>
      </c>
      <c r="D479" s="54" t="s">
        <v>430</v>
      </c>
      <c r="E479" s="54" t="s">
        <v>512</v>
      </c>
      <c r="F479" s="54" t="s">
        <v>15</v>
      </c>
      <c r="G479" s="56">
        <v>17</v>
      </c>
      <c r="H479" s="56">
        <v>17</v>
      </c>
      <c r="I479" s="56">
        <v>72</v>
      </c>
      <c r="J479" s="57">
        <v>2646.9216000000001</v>
      </c>
      <c r="K479" s="57">
        <v>155.70127058823499</v>
      </c>
      <c r="L479" s="58">
        <v>1</v>
      </c>
      <c r="M479" s="58">
        <v>4.2352941176470598</v>
      </c>
      <c r="N479" s="57">
        <v>630.42160000000001</v>
      </c>
      <c r="O479" s="59">
        <v>0.23817161792778399</v>
      </c>
      <c r="P479" s="57">
        <v>84.721599999999896</v>
      </c>
      <c r="Q479" s="59">
        <v>3.2007597051608903E-2</v>
      </c>
      <c r="R479" s="76">
        <v>346</v>
      </c>
      <c r="S479" s="76">
        <v>318</v>
      </c>
      <c r="T479" s="76">
        <v>296</v>
      </c>
    </row>
    <row r="480" spans="1:20" x14ac:dyDescent="0.25">
      <c r="A480" s="53">
        <v>2023</v>
      </c>
      <c r="B480" s="54">
        <v>315225</v>
      </c>
      <c r="C480" s="54" t="s">
        <v>313</v>
      </c>
      <c r="D480" s="54" t="s">
        <v>432</v>
      </c>
      <c r="E480" s="54" t="s">
        <v>498</v>
      </c>
      <c r="F480" s="54" t="s">
        <v>15</v>
      </c>
      <c r="G480" s="56">
        <v>19</v>
      </c>
      <c r="H480" s="56">
        <v>45</v>
      </c>
      <c r="I480" s="56">
        <v>108</v>
      </c>
      <c r="J480" s="57">
        <v>4972.0439999999999</v>
      </c>
      <c r="K480" s="57">
        <v>261.68652631578999</v>
      </c>
      <c r="L480" s="58">
        <v>2.3684210526315801</v>
      </c>
      <c r="M480" s="58">
        <v>2.4</v>
      </c>
      <c r="N480" s="57">
        <v>567.79399999999896</v>
      </c>
      <c r="O480" s="59">
        <v>0.11419729994344401</v>
      </c>
      <c r="P480" s="57">
        <v>-8.2060000000005608</v>
      </c>
      <c r="Q480" s="59">
        <v>-1.65042787231983E-3</v>
      </c>
      <c r="R480" s="76">
        <v>303</v>
      </c>
      <c r="S480" s="76">
        <v>326</v>
      </c>
      <c r="T480" s="76">
        <v>319</v>
      </c>
    </row>
    <row r="481" spans="1:20" x14ac:dyDescent="0.25">
      <c r="A481" s="53">
        <v>2023</v>
      </c>
      <c r="B481" s="54">
        <v>316008</v>
      </c>
      <c r="C481" s="54" t="s">
        <v>111</v>
      </c>
      <c r="D481" s="54" t="s">
        <v>431</v>
      </c>
      <c r="E481" s="54" t="s">
        <v>515</v>
      </c>
      <c r="F481" s="54" t="s">
        <v>4</v>
      </c>
      <c r="G481" s="56">
        <v>93</v>
      </c>
      <c r="H481" s="56">
        <v>341</v>
      </c>
      <c r="I481" s="56">
        <v>1490</v>
      </c>
      <c r="J481" s="57">
        <v>62625.840900000003</v>
      </c>
      <c r="K481" s="57">
        <v>673.39613870967798</v>
      </c>
      <c r="L481" s="58">
        <v>3.6666666666666701</v>
      </c>
      <c r="M481" s="58">
        <v>4.3695014662756604</v>
      </c>
      <c r="N481" s="57">
        <v>6449.0909000000102</v>
      </c>
      <c r="O481" s="59">
        <v>0.102978112665949</v>
      </c>
      <c r="P481" s="57">
        <v>3266.4409000000001</v>
      </c>
      <c r="Q481" s="59">
        <v>5.2158036571769303E-2</v>
      </c>
      <c r="R481" s="76">
        <v>87</v>
      </c>
      <c r="S481" s="76">
        <v>96</v>
      </c>
      <c r="T481" s="76">
        <v>87</v>
      </c>
    </row>
    <row r="482" spans="1:20" x14ac:dyDescent="0.25">
      <c r="A482" s="53">
        <v>2023</v>
      </c>
      <c r="B482" s="54">
        <v>316478</v>
      </c>
      <c r="C482" s="54" t="s">
        <v>312</v>
      </c>
      <c r="D482" s="54" t="s">
        <v>432</v>
      </c>
      <c r="E482" s="54" t="s">
        <v>500</v>
      </c>
      <c r="F482" s="54" t="s">
        <v>15</v>
      </c>
      <c r="G482" s="56">
        <v>6</v>
      </c>
      <c r="H482" s="56">
        <v>22</v>
      </c>
      <c r="I482" s="56">
        <v>60</v>
      </c>
      <c r="J482" s="57">
        <v>2331.9032000000002</v>
      </c>
      <c r="K482" s="57">
        <v>388.65053333333299</v>
      </c>
      <c r="L482" s="58">
        <v>3.6666666666666701</v>
      </c>
      <c r="M482" s="58">
        <v>2.7272727272727302</v>
      </c>
      <c r="N482" s="57">
        <v>208.9032</v>
      </c>
      <c r="O482" s="59">
        <v>8.9584850691915505E-2</v>
      </c>
      <c r="P482" s="57">
        <v>19.903199999999899</v>
      </c>
      <c r="Q482" s="59">
        <v>8.5351741873332908E-3</v>
      </c>
      <c r="R482" s="76">
        <v>353</v>
      </c>
      <c r="S482" s="76">
        <v>371</v>
      </c>
      <c r="T482" s="76">
        <v>310</v>
      </c>
    </row>
    <row r="483" spans="1:20" x14ac:dyDescent="0.25">
      <c r="A483" s="53">
        <v>2023</v>
      </c>
      <c r="B483" s="54">
        <v>317731</v>
      </c>
      <c r="C483" s="54" t="s">
        <v>369</v>
      </c>
      <c r="D483" s="54" t="s">
        <v>432</v>
      </c>
      <c r="E483" s="54" t="s">
        <v>498</v>
      </c>
      <c r="F483" s="54" t="s">
        <v>15</v>
      </c>
      <c r="G483" s="56">
        <v>36</v>
      </c>
      <c r="H483" s="56">
        <v>69</v>
      </c>
      <c r="I483" s="56">
        <v>183</v>
      </c>
      <c r="J483" s="57">
        <v>8661.9189999999999</v>
      </c>
      <c r="K483" s="57">
        <v>240.608861111111</v>
      </c>
      <c r="L483" s="58">
        <v>1.9166666666666701</v>
      </c>
      <c r="M483" s="58">
        <v>2.6521739130434798</v>
      </c>
      <c r="N483" s="57">
        <v>1257.4190000000001</v>
      </c>
      <c r="O483" s="59">
        <v>0.14516633092505199</v>
      </c>
      <c r="P483" s="57">
        <v>180.91900000000001</v>
      </c>
      <c r="Q483" s="59">
        <v>2.0886711131794199E-2</v>
      </c>
      <c r="R483" s="76">
        <v>243</v>
      </c>
      <c r="S483" s="76">
        <v>249</v>
      </c>
      <c r="T483" s="76">
        <v>280</v>
      </c>
    </row>
    <row r="484" spans="1:20" x14ac:dyDescent="0.25">
      <c r="A484" s="53">
        <v>2023</v>
      </c>
      <c r="B484" s="54">
        <v>321904</v>
      </c>
      <c r="C484" s="54" t="s">
        <v>387</v>
      </c>
      <c r="D484" s="54" t="s">
        <v>433</v>
      </c>
      <c r="E484" s="54" t="s">
        <v>502</v>
      </c>
      <c r="F484" s="54" t="s">
        <v>15</v>
      </c>
      <c r="G484" s="56">
        <v>17</v>
      </c>
      <c r="H484" s="56">
        <v>26</v>
      </c>
      <c r="I484" s="56">
        <v>51</v>
      </c>
      <c r="J484" s="57">
        <v>2184.3429999999998</v>
      </c>
      <c r="K484" s="57">
        <v>128.49076470588199</v>
      </c>
      <c r="L484" s="58">
        <v>1.52941176470588</v>
      </c>
      <c r="M484" s="58">
        <v>1.9615384615384599</v>
      </c>
      <c r="N484" s="57">
        <v>210.59299999999999</v>
      </c>
      <c r="O484" s="59">
        <v>9.6410224950934903E-2</v>
      </c>
      <c r="P484" s="57">
        <v>-381.60700000000003</v>
      </c>
      <c r="Q484" s="59">
        <v>-0.17470104283072799</v>
      </c>
      <c r="R484" s="76">
        <v>356</v>
      </c>
      <c r="S484" s="76">
        <v>370</v>
      </c>
      <c r="T484" s="76">
        <v>370</v>
      </c>
    </row>
    <row r="485" spans="1:20" x14ac:dyDescent="0.25">
      <c r="A485" s="53">
        <v>2023</v>
      </c>
      <c r="B485" s="54">
        <v>322483</v>
      </c>
      <c r="C485" s="54" t="s">
        <v>85</v>
      </c>
      <c r="D485" s="54" t="s">
        <v>435</v>
      </c>
      <c r="E485" s="54" t="s">
        <v>525</v>
      </c>
      <c r="F485" s="54" t="s">
        <v>15</v>
      </c>
      <c r="G485" s="56">
        <v>7</v>
      </c>
      <c r="H485" s="56">
        <v>7</v>
      </c>
      <c r="I485" s="56">
        <v>7</v>
      </c>
      <c r="J485" s="57">
        <v>359.14400000000001</v>
      </c>
      <c r="K485" s="57">
        <v>51.3062857142857</v>
      </c>
      <c r="L485" s="58">
        <v>1</v>
      </c>
      <c r="M485" s="58">
        <v>1</v>
      </c>
      <c r="N485" s="57">
        <v>78.644000000000005</v>
      </c>
      <c r="O485" s="59">
        <v>0.218976232374758</v>
      </c>
      <c r="P485" s="57">
        <v>-160.756</v>
      </c>
      <c r="Q485" s="59">
        <v>-0.44760875860379101</v>
      </c>
      <c r="R485" s="76">
        <v>404</v>
      </c>
      <c r="S485" s="76">
        <v>387</v>
      </c>
      <c r="T485" s="76">
        <v>354</v>
      </c>
    </row>
    <row r="486" spans="1:20" x14ac:dyDescent="0.25">
      <c r="A486" s="53">
        <v>2023</v>
      </c>
      <c r="B486" s="54">
        <v>322666</v>
      </c>
      <c r="C486" s="54" t="s">
        <v>87</v>
      </c>
      <c r="D486" s="54" t="s">
        <v>433</v>
      </c>
      <c r="E486" s="54" t="s">
        <v>503</v>
      </c>
      <c r="F486" s="54" t="s">
        <v>15</v>
      </c>
      <c r="G486" s="56">
        <v>18</v>
      </c>
      <c r="H486" s="56">
        <v>36</v>
      </c>
      <c r="I486" s="56">
        <v>82</v>
      </c>
      <c r="J486" s="57">
        <v>3965.748</v>
      </c>
      <c r="K486" s="57">
        <v>220.31933333333299</v>
      </c>
      <c r="L486" s="58">
        <v>2</v>
      </c>
      <c r="M486" s="58">
        <v>2.2777777777777799</v>
      </c>
      <c r="N486" s="57">
        <v>558.74800000000005</v>
      </c>
      <c r="O486" s="59">
        <v>0.14089347079037801</v>
      </c>
      <c r="P486" s="57">
        <v>-78.452000000000396</v>
      </c>
      <c r="Q486" s="59">
        <v>-1.97823966626221E-2</v>
      </c>
      <c r="R486" s="76">
        <v>318</v>
      </c>
      <c r="S486" s="76">
        <v>331</v>
      </c>
      <c r="T486" s="76">
        <v>336</v>
      </c>
    </row>
    <row r="487" spans="1:20" x14ac:dyDescent="0.25">
      <c r="A487" s="53">
        <v>2023</v>
      </c>
      <c r="B487" s="54">
        <v>327287</v>
      </c>
      <c r="C487" s="54" t="s">
        <v>88</v>
      </c>
      <c r="D487" s="54" t="s">
        <v>433</v>
      </c>
      <c r="E487" s="54" t="s">
        <v>504</v>
      </c>
      <c r="F487" s="54" t="s">
        <v>15</v>
      </c>
      <c r="G487" s="56">
        <v>7</v>
      </c>
      <c r="H487" s="56">
        <v>7</v>
      </c>
      <c r="I487" s="56">
        <v>7</v>
      </c>
      <c r="J487" s="57">
        <v>471.94400000000002</v>
      </c>
      <c r="K487" s="57">
        <v>67.420571428571407</v>
      </c>
      <c r="L487" s="58">
        <v>1</v>
      </c>
      <c r="M487" s="58">
        <v>1</v>
      </c>
      <c r="N487" s="57">
        <v>91.944000000000003</v>
      </c>
      <c r="O487" s="59">
        <v>0.19481972437407799</v>
      </c>
      <c r="P487" s="57">
        <v>-147.45599999999999</v>
      </c>
      <c r="Q487" s="59">
        <v>-0.31244384927025198</v>
      </c>
      <c r="R487" s="76">
        <v>402</v>
      </c>
      <c r="S487" s="76">
        <v>386</v>
      </c>
      <c r="T487" s="76">
        <v>349</v>
      </c>
    </row>
    <row r="488" spans="1:20" x14ac:dyDescent="0.25">
      <c r="A488" s="53">
        <v>2023</v>
      </c>
      <c r="B488" s="54">
        <v>328781</v>
      </c>
      <c r="C488" s="54" t="s">
        <v>452</v>
      </c>
      <c r="D488" s="54" t="s">
        <v>431</v>
      </c>
      <c r="E488" s="54" t="s">
        <v>528</v>
      </c>
      <c r="F488" s="54" t="s">
        <v>15</v>
      </c>
      <c r="G488" s="56">
        <v>8</v>
      </c>
      <c r="H488" s="56">
        <v>12</v>
      </c>
      <c r="I488" s="56">
        <v>39</v>
      </c>
      <c r="J488" s="57">
        <v>1680.4880000000001</v>
      </c>
      <c r="K488" s="57">
        <v>210.06100000000001</v>
      </c>
      <c r="L488" s="58">
        <v>1.5</v>
      </c>
      <c r="M488" s="58">
        <v>3.25</v>
      </c>
      <c r="N488" s="57">
        <v>443.738</v>
      </c>
      <c r="O488" s="59">
        <v>0.264053060777584</v>
      </c>
      <c r="P488" s="57">
        <v>182.53800000000001</v>
      </c>
      <c r="Q488" s="59">
        <v>0.108622019318198</v>
      </c>
      <c r="R488" s="76">
        <v>374</v>
      </c>
      <c r="S488" s="76">
        <v>343</v>
      </c>
      <c r="T488" s="76">
        <v>279</v>
      </c>
    </row>
    <row r="489" spans="1:20" x14ac:dyDescent="0.25">
      <c r="A489" s="53">
        <v>2023</v>
      </c>
      <c r="B489" s="54">
        <v>329101</v>
      </c>
      <c r="C489" s="54" t="s">
        <v>89</v>
      </c>
      <c r="D489" s="54" t="s">
        <v>430</v>
      </c>
      <c r="E489" s="54" t="s">
        <v>517</v>
      </c>
      <c r="F489" s="54" t="s">
        <v>4</v>
      </c>
      <c r="G489" s="56">
        <v>21</v>
      </c>
      <c r="H489" s="56">
        <v>30</v>
      </c>
      <c r="I489" s="56">
        <v>89</v>
      </c>
      <c r="J489" s="57">
        <v>5329.6880000000001</v>
      </c>
      <c r="K489" s="57">
        <v>253.79466666666701</v>
      </c>
      <c r="L489" s="58">
        <v>1.4285714285714299</v>
      </c>
      <c r="M489" s="58">
        <v>2.9666666666666699</v>
      </c>
      <c r="N489" s="57">
        <v>1233.6880000000001</v>
      </c>
      <c r="O489" s="59">
        <v>0.231474712966312</v>
      </c>
      <c r="P489" s="57">
        <v>549.68799999999999</v>
      </c>
      <c r="Q489" s="59">
        <v>0.103136994135492</v>
      </c>
      <c r="R489" s="76">
        <v>296</v>
      </c>
      <c r="S489" s="76">
        <v>250</v>
      </c>
      <c r="T489" s="76">
        <v>216</v>
      </c>
    </row>
    <row r="490" spans="1:20" x14ac:dyDescent="0.25">
      <c r="A490" s="53">
        <v>2023</v>
      </c>
      <c r="B490" s="54">
        <v>331231</v>
      </c>
      <c r="C490" s="54" t="s">
        <v>314</v>
      </c>
      <c r="D490" s="54" t="s">
        <v>432</v>
      </c>
      <c r="E490" s="54" t="s">
        <v>498</v>
      </c>
      <c r="F490" s="54" t="s">
        <v>15</v>
      </c>
      <c r="G490" s="56">
        <v>35</v>
      </c>
      <c r="H490" s="56">
        <v>72</v>
      </c>
      <c r="I490" s="56">
        <v>202</v>
      </c>
      <c r="J490" s="57">
        <v>7238.1455999999998</v>
      </c>
      <c r="K490" s="57">
        <v>206.80416</v>
      </c>
      <c r="L490" s="58">
        <v>2.05714285714286</v>
      </c>
      <c r="M490" s="58">
        <v>2.8055555555555598</v>
      </c>
      <c r="N490" s="57">
        <v>1054.1456000000001</v>
      </c>
      <c r="O490" s="59">
        <v>0.14563752351154699</v>
      </c>
      <c r="P490" s="57">
        <v>3.14559999999936</v>
      </c>
      <c r="Q490" s="59">
        <v>4.3458644987734999E-4</v>
      </c>
      <c r="R490" s="76">
        <v>264</v>
      </c>
      <c r="S490" s="76">
        <v>271</v>
      </c>
      <c r="T490" s="76">
        <v>316</v>
      </c>
    </row>
    <row r="491" spans="1:20" x14ac:dyDescent="0.25">
      <c r="A491" s="53">
        <v>2023</v>
      </c>
      <c r="B491" s="54">
        <v>333866</v>
      </c>
      <c r="C491" s="54" t="s">
        <v>292</v>
      </c>
      <c r="D491" s="54" t="s">
        <v>430</v>
      </c>
      <c r="E491" s="54" t="s">
        <v>492</v>
      </c>
      <c r="F491" s="54" t="s">
        <v>4</v>
      </c>
      <c r="G491" s="56">
        <v>339</v>
      </c>
      <c r="H491" s="56">
        <v>2935</v>
      </c>
      <c r="I491" s="56">
        <v>22202</v>
      </c>
      <c r="J491" s="57">
        <v>863042.01780000003</v>
      </c>
      <c r="K491" s="57">
        <v>2545.8466601769901</v>
      </c>
      <c r="L491" s="58">
        <v>8.6578171091445402</v>
      </c>
      <c r="M491" s="58">
        <v>7.5645655877342399</v>
      </c>
      <c r="N491" s="57">
        <v>40470.517800000001</v>
      </c>
      <c r="O491" s="59">
        <v>4.6892870758673197E-2</v>
      </c>
      <c r="P491" s="57">
        <v>26623.0177999999</v>
      </c>
      <c r="Q491" s="59">
        <v>3.08478813903699E-2</v>
      </c>
      <c r="R491" s="76">
        <v>1</v>
      </c>
      <c r="S491" s="76">
        <v>7</v>
      </c>
      <c r="T491" s="76">
        <v>6</v>
      </c>
    </row>
    <row r="492" spans="1:20" x14ac:dyDescent="0.25">
      <c r="A492" s="53">
        <v>2023</v>
      </c>
      <c r="B492" s="54">
        <v>335207</v>
      </c>
      <c r="C492" s="54" t="s">
        <v>32</v>
      </c>
      <c r="D492" s="54" t="s">
        <v>433</v>
      </c>
      <c r="E492" s="54" t="s">
        <v>502</v>
      </c>
      <c r="F492" s="54" t="s">
        <v>4</v>
      </c>
      <c r="G492" s="56">
        <v>261</v>
      </c>
      <c r="H492" s="56">
        <v>749</v>
      </c>
      <c r="I492" s="56">
        <v>3052</v>
      </c>
      <c r="J492" s="57">
        <v>134529.59099999999</v>
      </c>
      <c r="K492" s="57">
        <v>515.43904597701203</v>
      </c>
      <c r="L492" s="58">
        <v>2.8697318007662802</v>
      </c>
      <c r="M492" s="58">
        <v>4.0747663551401896</v>
      </c>
      <c r="N492" s="57">
        <v>18954.341</v>
      </c>
      <c r="O492" s="59">
        <v>0.14089347079037801</v>
      </c>
      <c r="P492" s="57">
        <v>10165.181</v>
      </c>
      <c r="Q492" s="59">
        <v>7.5560929936968099E-2</v>
      </c>
      <c r="R492" s="76">
        <v>41</v>
      </c>
      <c r="S492" s="76">
        <v>28</v>
      </c>
      <c r="T492" s="76">
        <v>24</v>
      </c>
    </row>
    <row r="493" spans="1:20" x14ac:dyDescent="0.25">
      <c r="A493" s="53">
        <v>2023</v>
      </c>
      <c r="B493" s="54">
        <v>343812</v>
      </c>
      <c r="C493" s="54" t="s">
        <v>91</v>
      </c>
      <c r="D493" s="54" t="s">
        <v>430</v>
      </c>
      <c r="E493" s="54" t="s">
        <v>518</v>
      </c>
      <c r="F493" s="54" t="s">
        <v>15</v>
      </c>
      <c r="G493" s="56">
        <v>16</v>
      </c>
      <c r="H493" s="56">
        <v>32</v>
      </c>
      <c r="I493" s="56">
        <v>77</v>
      </c>
      <c r="J493" s="57">
        <v>3996.1840000000002</v>
      </c>
      <c r="K493" s="57">
        <v>249.76150000000001</v>
      </c>
      <c r="L493" s="58">
        <v>2</v>
      </c>
      <c r="M493" s="58">
        <v>2.40625</v>
      </c>
      <c r="N493" s="57">
        <v>964.68399999999997</v>
      </c>
      <c r="O493" s="59">
        <v>0.241401296837183</v>
      </c>
      <c r="P493" s="57">
        <v>433.48399999999998</v>
      </c>
      <c r="Q493" s="59">
        <v>0.108474484658364</v>
      </c>
      <c r="R493" s="76">
        <v>316</v>
      </c>
      <c r="S493" s="76">
        <v>280</v>
      </c>
      <c r="T493" s="76">
        <v>229</v>
      </c>
    </row>
    <row r="494" spans="1:20" x14ac:dyDescent="0.25">
      <c r="A494" s="53">
        <v>2023</v>
      </c>
      <c r="B494" s="54">
        <v>350201</v>
      </c>
      <c r="C494" s="54" t="s">
        <v>92</v>
      </c>
      <c r="D494" s="54" t="s">
        <v>431</v>
      </c>
      <c r="E494" s="54" t="s">
        <v>501</v>
      </c>
      <c r="F494" s="54" t="s">
        <v>15</v>
      </c>
      <c r="G494" s="56">
        <v>42</v>
      </c>
      <c r="H494" s="56">
        <v>51</v>
      </c>
      <c r="I494" s="56">
        <v>130</v>
      </c>
      <c r="J494" s="57">
        <v>5563.9440000000004</v>
      </c>
      <c r="K494" s="57">
        <v>132.47485714285699</v>
      </c>
      <c r="L494" s="58">
        <v>1.21428571428571</v>
      </c>
      <c r="M494" s="58">
        <v>2.5490196078431402</v>
      </c>
      <c r="N494" s="57">
        <v>805.69399999999905</v>
      </c>
      <c r="O494" s="59">
        <v>0.14480627411059499</v>
      </c>
      <c r="P494" s="57">
        <v>-552.40600000000097</v>
      </c>
      <c r="Q494" s="59">
        <v>-9.9283170355417102E-2</v>
      </c>
      <c r="R494" s="76">
        <v>289</v>
      </c>
      <c r="S494" s="76">
        <v>298</v>
      </c>
      <c r="T494" s="76">
        <v>375</v>
      </c>
    </row>
    <row r="495" spans="1:20" x14ac:dyDescent="0.25">
      <c r="A495" s="53">
        <v>2023</v>
      </c>
      <c r="B495" s="54">
        <v>351916</v>
      </c>
      <c r="C495" s="54" t="s">
        <v>478</v>
      </c>
      <c r="D495" s="54" t="s">
        <v>433</v>
      </c>
      <c r="E495" s="54" t="s">
        <v>530</v>
      </c>
      <c r="F495" s="54" t="s">
        <v>15</v>
      </c>
      <c r="G495" s="56">
        <v>49</v>
      </c>
      <c r="H495" s="56">
        <v>209</v>
      </c>
      <c r="I495" s="56">
        <v>717</v>
      </c>
      <c r="J495" s="57">
        <v>30572.169000000002</v>
      </c>
      <c r="K495" s="57">
        <v>623.92181632653103</v>
      </c>
      <c r="L495" s="58">
        <v>4.2653061224489797</v>
      </c>
      <c r="M495" s="58">
        <v>3.43062200956938</v>
      </c>
      <c r="N495" s="57">
        <v>4307.4189999999999</v>
      </c>
      <c r="O495" s="59">
        <v>0.14089347079037801</v>
      </c>
      <c r="P495" s="57">
        <v>2444.029</v>
      </c>
      <c r="Q495" s="59">
        <v>7.9942937643711104E-2</v>
      </c>
      <c r="R495" s="76">
        <v>135</v>
      </c>
      <c r="S495" s="76">
        <v>126</v>
      </c>
      <c r="T495" s="76">
        <v>106</v>
      </c>
    </row>
    <row r="496" spans="1:20" x14ac:dyDescent="0.25">
      <c r="A496" s="53">
        <v>2023</v>
      </c>
      <c r="B496" s="54">
        <v>354104</v>
      </c>
      <c r="C496" s="54" t="s">
        <v>96</v>
      </c>
      <c r="D496" s="54" t="s">
        <v>433</v>
      </c>
      <c r="E496" s="54" t="s">
        <v>502</v>
      </c>
      <c r="F496" s="54" t="s">
        <v>15</v>
      </c>
      <c r="G496" s="56">
        <v>9</v>
      </c>
      <c r="H496" s="56">
        <v>33</v>
      </c>
      <c r="I496" s="56">
        <v>79</v>
      </c>
      <c r="J496" s="57">
        <v>3596.7469999999998</v>
      </c>
      <c r="K496" s="57">
        <v>399.63855555555602</v>
      </c>
      <c r="L496" s="58">
        <v>3.6666666666666701</v>
      </c>
      <c r="M496" s="58">
        <v>2.39393939393939</v>
      </c>
      <c r="N496" s="57">
        <v>370.24700000000001</v>
      </c>
      <c r="O496" s="59">
        <v>0.10293940607999399</v>
      </c>
      <c r="P496" s="57">
        <v>35.5369999999998</v>
      </c>
      <c r="Q496" s="59">
        <v>9.8803168529784796E-3</v>
      </c>
      <c r="R496" s="76">
        <v>324</v>
      </c>
      <c r="S496" s="76">
        <v>351</v>
      </c>
      <c r="T496" s="76">
        <v>306</v>
      </c>
    </row>
    <row r="497" spans="1:20" x14ac:dyDescent="0.25">
      <c r="A497" s="53">
        <v>2023</v>
      </c>
      <c r="B497" s="54">
        <v>354709</v>
      </c>
      <c r="C497" s="54" t="s">
        <v>97</v>
      </c>
      <c r="D497" s="54" t="s">
        <v>435</v>
      </c>
      <c r="E497" s="54" t="s">
        <v>521</v>
      </c>
      <c r="F497" s="54" t="s">
        <v>15</v>
      </c>
      <c r="G497" s="56">
        <v>11</v>
      </c>
      <c r="H497" s="56">
        <v>48</v>
      </c>
      <c r="I497" s="56">
        <v>209</v>
      </c>
      <c r="J497" s="57">
        <v>8460.4987999999994</v>
      </c>
      <c r="K497" s="57">
        <v>769.13625454545399</v>
      </c>
      <c r="L497" s="58">
        <v>4.3636363636363598</v>
      </c>
      <c r="M497" s="58">
        <v>4.3541666666666696</v>
      </c>
      <c r="N497" s="57">
        <v>910.74879999999905</v>
      </c>
      <c r="O497" s="59">
        <v>0.107647175601514</v>
      </c>
      <c r="P497" s="57">
        <v>491.32879999999898</v>
      </c>
      <c r="Q497" s="59">
        <v>5.8073266318529403E-2</v>
      </c>
      <c r="R497" s="76">
        <v>249</v>
      </c>
      <c r="S497" s="76">
        <v>284</v>
      </c>
      <c r="T497" s="76">
        <v>221</v>
      </c>
    </row>
    <row r="498" spans="1:20" x14ac:dyDescent="0.25">
      <c r="A498" s="53">
        <v>2023</v>
      </c>
      <c r="B498" s="54">
        <v>356398</v>
      </c>
      <c r="C498" s="54" t="s">
        <v>98</v>
      </c>
      <c r="D498" s="54" t="s">
        <v>430</v>
      </c>
      <c r="E498" s="54" t="s">
        <v>518</v>
      </c>
      <c r="F498" s="54" t="s">
        <v>15</v>
      </c>
      <c r="G498" s="56">
        <v>10</v>
      </c>
      <c r="H498" s="56">
        <v>19</v>
      </c>
      <c r="I498" s="56">
        <v>28</v>
      </c>
      <c r="J498" s="57">
        <v>1851.7760000000001</v>
      </c>
      <c r="K498" s="57">
        <v>185.17760000000001</v>
      </c>
      <c r="L498" s="58">
        <v>1.9</v>
      </c>
      <c r="M498" s="58">
        <v>1.4736842105263199</v>
      </c>
      <c r="N498" s="57">
        <v>451.52600000000001</v>
      </c>
      <c r="O498" s="59">
        <v>0.243834027441764</v>
      </c>
      <c r="P498" s="57">
        <v>120.626</v>
      </c>
      <c r="Q498" s="59">
        <v>6.5140708163406405E-2</v>
      </c>
      <c r="R498" s="76">
        <v>369</v>
      </c>
      <c r="S498" s="76">
        <v>342</v>
      </c>
      <c r="T498" s="76">
        <v>288</v>
      </c>
    </row>
    <row r="499" spans="1:20" x14ac:dyDescent="0.25">
      <c r="A499" s="53">
        <v>2023</v>
      </c>
      <c r="B499" s="54">
        <v>356684</v>
      </c>
      <c r="C499" s="54" t="s">
        <v>410</v>
      </c>
      <c r="D499" s="54" t="s">
        <v>435</v>
      </c>
      <c r="E499" s="54" t="s">
        <v>525</v>
      </c>
      <c r="F499" s="54" t="s">
        <v>15</v>
      </c>
      <c r="G499" s="56">
        <v>4</v>
      </c>
      <c r="H499" s="56">
        <v>4</v>
      </c>
      <c r="I499" s="56">
        <v>15</v>
      </c>
      <c r="J499" s="57">
        <v>745.48</v>
      </c>
      <c r="K499" s="57">
        <v>186.37</v>
      </c>
      <c r="L499" s="58">
        <v>1</v>
      </c>
      <c r="M499" s="58">
        <v>3.75</v>
      </c>
      <c r="N499" s="57">
        <v>276.48</v>
      </c>
      <c r="O499" s="59">
        <v>0.37087514084884898</v>
      </c>
      <c r="P499" s="57">
        <v>139.68</v>
      </c>
      <c r="Q499" s="59">
        <v>0.187369211783012</v>
      </c>
      <c r="R499" s="76">
        <v>393</v>
      </c>
      <c r="S499" s="76">
        <v>366</v>
      </c>
      <c r="T499" s="76">
        <v>285</v>
      </c>
    </row>
    <row r="500" spans="1:20" x14ac:dyDescent="0.25">
      <c r="A500" s="53">
        <v>2023</v>
      </c>
      <c r="B500" s="54">
        <v>358146</v>
      </c>
      <c r="C500" s="54" t="s">
        <v>437</v>
      </c>
      <c r="D500" s="54" t="s">
        <v>431</v>
      </c>
      <c r="E500" s="54" t="s">
        <v>515</v>
      </c>
      <c r="F500" s="54" t="s">
        <v>15</v>
      </c>
      <c r="G500" s="56">
        <v>6</v>
      </c>
      <c r="H500" s="56">
        <v>6</v>
      </c>
      <c r="I500" s="56">
        <v>15</v>
      </c>
      <c r="J500" s="57">
        <v>768.68</v>
      </c>
      <c r="K500" s="57">
        <v>128.113333333333</v>
      </c>
      <c r="L500" s="58">
        <v>1</v>
      </c>
      <c r="M500" s="58">
        <v>2.5</v>
      </c>
      <c r="N500" s="57">
        <v>264.68</v>
      </c>
      <c r="O500" s="59">
        <v>0.34433054066711799</v>
      </c>
      <c r="P500" s="57">
        <v>72.08</v>
      </c>
      <c r="Q500" s="59">
        <v>9.3771140136337597E-2</v>
      </c>
      <c r="R500" s="76">
        <v>391</v>
      </c>
      <c r="S500" s="76">
        <v>368</v>
      </c>
      <c r="T500" s="76">
        <v>300</v>
      </c>
    </row>
    <row r="501" spans="1:20" x14ac:dyDescent="0.25">
      <c r="A501" s="53">
        <v>2023</v>
      </c>
      <c r="B501" s="54">
        <v>359285</v>
      </c>
      <c r="C501" s="54" t="s">
        <v>316</v>
      </c>
      <c r="D501" s="54" t="s">
        <v>431</v>
      </c>
      <c r="E501" s="54" t="s">
        <v>524</v>
      </c>
      <c r="F501" s="54" t="s">
        <v>15</v>
      </c>
      <c r="G501" s="56">
        <v>35</v>
      </c>
      <c r="H501" s="56">
        <v>77</v>
      </c>
      <c r="I501" s="56">
        <v>354</v>
      </c>
      <c r="J501" s="57">
        <v>21167.567999999999</v>
      </c>
      <c r="K501" s="57">
        <v>604.78765714285703</v>
      </c>
      <c r="L501" s="58">
        <v>2.2000000000000002</v>
      </c>
      <c r="M501" s="58">
        <v>4.5974025974026</v>
      </c>
      <c r="N501" s="57">
        <v>4716.5680000000002</v>
      </c>
      <c r="O501" s="59">
        <v>0.222820495958723</v>
      </c>
      <c r="P501" s="57">
        <v>3547.4180000000001</v>
      </c>
      <c r="Q501" s="59">
        <v>0.167587414860318</v>
      </c>
      <c r="R501" s="76">
        <v>158</v>
      </c>
      <c r="S501" s="76">
        <v>120</v>
      </c>
      <c r="T501" s="76">
        <v>83</v>
      </c>
    </row>
    <row r="502" spans="1:20" x14ac:dyDescent="0.25">
      <c r="A502" s="53">
        <v>2023</v>
      </c>
      <c r="B502" s="54">
        <v>364956</v>
      </c>
      <c r="C502" s="54" t="s">
        <v>99</v>
      </c>
      <c r="D502" s="54" t="s">
        <v>435</v>
      </c>
      <c r="E502" s="54" t="s">
        <v>525</v>
      </c>
      <c r="F502" s="54" t="s">
        <v>15</v>
      </c>
      <c r="G502" s="56">
        <v>31</v>
      </c>
      <c r="H502" s="56">
        <v>40</v>
      </c>
      <c r="I502" s="56">
        <v>94</v>
      </c>
      <c r="J502" s="57">
        <v>4029.6480000000001</v>
      </c>
      <c r="K502" s="57">
        <v>129.98864516129001</v>
      </c>
      <c r="L502" s="58">
        <v>1.2903225806451599</v>
      </c>
      <c r="M502" s="58">
        <v>2.35</v>
      </c>
      <c r="N502" s="57">
        <v>1089.3979999999999</v>
      </c>
      <c r="O502" s="59">
        <v>0.27034569768873101</v>
      </c>
      <c r="P502" s="57">
        <v>18.3979999999999</v>
      </c>
      <c r="Q502" s="59">
        <v>4.5656593330236101E-3</v>
      </c>
      <c r="R502" s="76">
        <v>312</v>
      </c>
      <c r="S502" s="76">
        <v>263</v>
      </c>
      <c r="T502" s="76">
        <v>311</v>
      </c>
    </row>
    <row r="503" spans="1:20" x14ac:dyDescent="0.25">
      <c r="A503" s="53">
        <v>2023</v>
      </c>
      <c r="B503" s="54">
        <v>365924</v>
      </c>
      <c r="C503" s="54" t="s">
        <v>317</v>
      </c>
      <c r="D503" s="54" t="s">
        <v>433</v>
      </c>
      <c r="E503" s="54" t="s">
        <v>504</v>
      </c>
      <c r="F503" s="54" t="s">
        <v>15</v>
      </c>
      <c r="G503" s="56">
        <v>42</v>
      </c>
      <c r="H503" s="56">
        <v>70</v>
      </c>
      <c r="I503" s="56">
        <v>243</v>
      </c>
      <c r="J503" s="57">
        <v>10139.656000000001</v>
      </c>
      <c r="K503" s="57">
        <v>241.42038095238101</v>
      </c>
      <c r="L503" s="58">
        <v>1.6666666666666701</v>
      </c>
      <c r="M503" s="58">
        <v>3.4714285714285702</v>
      </c>
      <c r="N503" s="57">
        <v>2260.6559999999999</v>
      </c>
      <c r="O503" s="59">
        <v>0.22295194235386301</v>
      </c>
      <c r="P503" s="57">
        <v>790.65599999999995</v>
      </c>
      <c r="Q503" s="59">
        <v>7.7976609857375798E-2</v>
      </c>
      <c r="R503" s="76">
        <v>208</v>
      </c>
      <c r="S503" s="76">
        <v>188</v>
      </c>
      <c r="T503" s="76">
        <v>190</v>
      </c>
    </row>
    <row r="504" spans="1:20" x14ac:dyDescent="0.25">
      <c r="A504" s="53">
        <v>2023</v>
      </c>
      <c r="B504" s="54">
        <v>368143</v>
      </c>
      <c r="C504" s="54" t="s">
        <v>315</v>
      </c>
      <c r="D504" s="54" t="s">
        <v>434</v>
      </c>
      <c r="E504" s="54" t="s">
        <v>508</v>
      </c>
      <c r="F504" s="54" t="s">
        <v>15</v>
      </c>
      <c r="G504" s="56">
        <v>126</v>
      </c>
      <c r="H504" s="56">
        <v>377</v>
      </c>
      <c r="I504" s="56">
        <v>1733</v>
      </c>
      <c r="J504" s="57">
        <v>81971.042400000006</v>
      </c>
      <c r="K504" s="57">
        <v>650.56382857142899</v>
      </c>
      <c r="L504" s="58">
        <v>2.9920634920634899</v>
      </c>
      <c r="M504" s="58">
        <v>4.5968169761273199</v>
      </c>
      <c r="N504" s="57">
        <v>11799.7924</v>
      </c>
      <c r="O504" s="59">
        <v>0.143950742292866</v>
      </c>
      <c r="P504" s="57">
        <v>7358.5923999999904</v>
      </c>
      <c r="Q504" s="59">
        <v>8.9770633440181699E-2</v>
      </c>
      <c r="R504" s="76">
        <v>67</v>
      </c>
      <c r="S504" s="76">
        <v>47</v>
      </c>
      <c r="T504" s="76">
        <v>39</v>
      </c>
    </row>
    <row r="505" spans="1:20" x14ac:dyDescent="0.25">
      <c r="A505" s="53">
        <v>2023</v>
      </c>
      <c r="B505" s="54">
        <v>369346</v>
      </c>
      <c r="C505" s="54" t="s">
        <v>100</v>
      </c>
      <c r="D505" s="54" t="s">
        <v>434</v>
      </c>
      <c r="E505" s="54" t="s">
        <v>523</v>
      </c>
      <c r="F505" s="54" t="s">
        <v>15</v>
      </c>
      <c r="G505" s="56">
        <v>42</v>
      </c>
      <c r="H505" s="56">
        <v>60</v>
      </c>
      <c r="I505" s="56">
        <v>159</v>
      </c>
      <c r="J505" s="57">
        <v>7437.1279999999997</v>
      </c>
      <c r="K505" s="57">
        <v>177.07447619047599</v>
      </c>
      <c r="L505" s="58">
        <v>1.4285714285714299</v>
      </c>
      <c r="M505" s="58">
        <v>2.65</v>
      </c>
      <c r="N505" s="57">
        <v>1669.6279999999999</v>
      </c>
      <c r="O505" s="59">
        <v>0.224499027043773</v>
      </c>
      <c r="P505" s="57">
        <v>259.62799999999999</v>
      </c>
      <c r="Q505" s="59">
        <v>3.4909712458895403E-2</v>
      </c>
      <c r="R505" s="76">
        <v>260</v>
      </c>
      <c r="S505" s="76">
        <v>228</v>
      </c>
      <c r="T505" s="76">
        <v>258</v>
      </c>
    </row>
    <row r="506" spans="1:20" x14ac:dyDescent="0.25">
      <c r="A506" s="53">
        <v>2023</v>
      </c>
      <c r="B506" s="54">
        <v>370695</v>
      </c>
      <c r="C506" s="54" t="s">
        <v>101</v>
      </c>
      <c r="D506" s="54" t="s">
        <v>431</v>
      </c>
      <c r="E506" s="54" t="s">
        <v>501</v>
      </c>
      <c r="F506" s="54" t="s">
        <v>15</v>
      </c>
      <c r="G506" s="56">
        <v>90</v>
      </c>
      <c r="H506" s="56">
        <v>204</v>
      </c>
      <c r="I506" s="56">
        <v>1045</v>
      </c>
      <c r="J506" s="57">
        <v>41657.385000000002</v>
      </c>
      <c r="K506" s="57">
        <v>462.859833333334</v>
      </c>
      <c r="L506" s="58">
        <v>2.2666666666666702</v>
      </c>
      <c r="M506" s="58">
        <v>5.12254901960784</v>
      </c>
      <c r="N506" s="57">
        <v>5245.1350000000002</v>
      </c>
      <c r="O506" s="59">
        <v>0.125911287998514</v>
      </c>
      <c r="P506" s="57">
        <v>2232.3850000000002</v>
      </c>
      <c r="Q506" s="59">
        <v>5.3589177525185397E-2</v>
      </c>
      <c r="R506" s="76">
        <v>119</v>
      </c>
      <c r="S506" s="76">
        <v>113</v>
      </c>
      <c r="T506" s="76">
        <v>114</v>
      </c>
    </row>
    <row r="507" spans="1:20" x14ac:dyDescent="0.25">
      <c r="A507" s="53">
        <v>2023</v>
      </c>
      <c r="B507" s="54">
        <v>375019</v>
      </c>
      <c r="C507" s="54" t="s">
        <v>102</v>
      </c>
      <c r="D507" s="54" t="s">
        <v>433</v>
      </c>
      <c r="E507" s="54" t="s">
        <v>503</v>
      </c>
      <c r="F507" s="54" t="s">
        <v>15</v>
      </c>
      <c r="G507" s="56">
        <v>137</v>
      </c>
      <c r="H507" s="56">
        <v>548</v>
      </c>
      <c r="I507" s="56">
        <v>1487</v>
      </c>
      <c r="J507" s="57">
        <v>67569.909</v>
      </c>
      <c r="K507" s="57">
        <v>493.21101459853998</v>
      </c>
      <c r="L507" s="58">
        <v>4</v>
      </c>
      <c r="M507" s="58">
        <v>2.7135036496350402</v>
      </c>
      <c r="N507" s="57">
        <v>9520.1589999999906</v>
      </c>
      <c r="O507" s="59">
        <v>0.14089347079037801</v>
      </c>
      <c r="P507" s="57">
        <v>4349.7489999999898</v>
      </c>
      <c r="Q507" s="59">
        <v>6.4374054433016803E-2</v>
      </c>
      <c r="R507" s="76">
        <v>83</v>
      </c>
      <c r="S507" s="76">
        <v>61</v>
      </c>
      <c r="T507" s="76">
        <v>69</v>
      </c>
    </row>
    <row r="508" spans="1:20" x14ac:dyDescent="0.25">
      <c r="A508" s="53">
        <v>2023</v>
      </c>
      <c r="B508" s="54">
        <v>375945</v>
      </c>
      <c r="C508" s="54" t="s">
        <v>103</v>
      </c>
      <c r="D508" s="54" t="s">
        <v>435</v>
      </c>
      <c r="E508" s="54" t="s">
        <v>521</v>
      </c>
      <c r="F508" s="54" t="s">
        <v>15</v>
      </c>
      <c r="G508" s="56">
        <v>2</v>
      </c>
      <c r="H508" s="56">
        <v>4</v>
      </c>
      <c r="I508" s="56">
        <v>6</v>
      </c>
      <c r="J508" s="57">
        <v>141.39920000000001</v>
      </c>
      <c r="K508" s="57">
        <v>70.699600000000004</v>
      </c>
      <c r="L508" s="58">
        <v>2</v>
      </c>
      <c r="M508" s="58">
        <v>1.5</v>
      </c>
      <c r="N508" s="57">
        <v>19.8992</v>
      </c>
      <c r="O508" s="59">
        <v>0.14073064062597199</v>
      </c>
      <c r="P508" s="57">
        <v>-50.900799999999997</v>
      </c>
      <c r="Q508" s="59">
        <v>-0.359979405824078</v>
      </c>
      <c r="R508" s="76">
        <v>406</v>
      </c>
      <c r="S508" s="76">
        <v>390</v>
      </c>
      <c r="T508" s="76">
        <v>329</v>
      </c>
    </row>
    <row r="509" spans="1:20" x14ac:dyDescent="0.25">
      <c r="A509" s="53">
        <v>2023</v>
      </c>
      <c r="B509" s="54">
        <v>375968</v>
      </c>
      <c r="C509" s="54" t="s">
        <v>104</v>
      </c>
      <c r="D509" s="54" t="s">
        <v>431</v>
      </c>
      <c r="E509" s="54" t="s">
        <v>515</v>
      </c>
      <c r="F509" s="54" t="s">
        <v>15</v>
      </c>
      <c r="G509" s="56">
        <v>6</v>
      </c>
      <c r="H509" s="56">
        <v>18</v>
      </c>
      <c r="I509" s="56">
        <v>64</v>
      </c>
      <c r="J509" s="57">
        <v>2358.6880000000001</v>
      </c>
      <c r="K509" s="57">
        <v>393.11466666666701</v>
      </c>
      <c r="L509" s="58">
        <v>3</v>
      </c>
      <c r="M509" s="58">
        <v>3.5555555555555598</v>
      </c>
      <c r="N509" s="57">
        <v>529.43799999999999</v>
      </c>
      <c r="O509" s="59">
        <v>0.22446292175989399</v>
      </c>
      <c r="P509" s="57">
        <v>323.63799999999998</v>
      </c>
      <c r="Q509" s="59">
        <v>0.13721102579060901</v>
      </c>
      <c r="R509" s="76">
        <v>352</v>
      </c>
      <c r="S509" s="76">
        <v>334</v>
      </c>
      <c r="T509" s="76">
        <v>247</v>
      </c>
    </row>
    <row r="510" spans="1:20" x14ac:dyDescent="0.25">
      <c r="A510" s="53">
        <v>2023</v>
      </c>
      <c r="B510" s="54">
        <v>380543</v>
      </c>
      <c r="C510" s="54" t="s">
        <v>401</v>
      </c>
      <c r="D510" s="54" t="s">
        <v>433</v>
      </c>
      <c r="E510" s="54" t="s">
        <v>502</v>
      </c>
      <c r="F510" s="54" t="s">
        <v>15</v>
      </c>
      <c r="G510" s="56">
        <v>119</v>
      </c>
      <c r="H510" s="56">
        <v>254</v>
      </c>
      <c r="I510" s="56">
        <v>873</v>
      </c>
      <c r="J510" s="57">
        <v>33430.370999999999</v>
      </c>
      <c r="K510" s="57">
        <v>280.92748739495801</v>
      </c>
      <c r="L510" s="58">
        <v>2.1344537815126099</v>
      </c>
      <c r="M510" s="58">
        <v>3.4370078740157499</v>
      </c>
      <c r="N510" s="57">
        <v>4710.1210000000001</v>
      </c>
      <c r="O510" s="59">
        <v>0.14089347079037801</v>
      </c>
      <c r="P510" s="57">
        <v>479.580999999997</v>
      </c>
      <c r="Q510" s="59">
        <v>1.4345667895818299E-2</v>
      </c>
      <c r="R510" s="76">
        <v>129</v>
      </c>
      <c r="S510" s="76">
        <v>121</v>
      </c>
      <c r="T510" s="76">
        <v>225</v>
      </c>
    </row>
    <row r="511" spans="1:20" x14ac:dyDescent="0.25">
      <c r="A511" s="53">
        <v>2023</v>
      </c>
      <c r="B511" s="54">
        <v>384965</v>
      </c>
      <c r="C511" s="54" t="s">
        <v>105</v>
      </c>
      <c r="D511" s="54" t="s">
        <v>431</v>
      </c>
      <c r="E511" s="54" t="s">
        <v>524</v>
      </c>
      <c r="F511" s="54" t="s">
        <v>15</v>
      </c>
      <c r="G511" s="56">
        <v>39</v>
      </c>
      <c r="H511" s="56">
        <v>96</v>
      </c>
      <c r="I511" s="56">
        <v>268</v>
      </c>
      <c r="J511" s="57">
        <v>12592.255999999999</v>
      </c>
      <c r="K511" s="57">
        <v>322.878358974359</v>
      </c>
      <c r="L511" s="58">
        <v>2.4615384615384599</v>
      </c>
      <c r="M511" s="58">
        <v>2.7916666666666701</v>
      </c>
      <c r="N511" s="57">
        <v>2770.7559999999999</v>
      </c>
      <c r="O511" s="59">
        <v>0.220036504975756</v>
      </c>
      <c r="P511" s="57">
        <v>1457.2560000000001</v>
      </c>
      <c r="Q511" s="59">
        <v>0.115726363885868</v>
      </c>
      <c r="R511" s="76">
        <v>186</v>
      </c>
      <c r="S511" s="76">
        <v>162</v>
      </c>
      <c r="T511" s="76">
        <v>132</v>
      </c>
    </row>
    <row r="512" spans="1:20" x14ac:dyDescent="0.25">
      <c r="A512" s="53">
        <v>2023</v>
      </c>
      <c r="B512" s="54">
        <v>392244</v>
      </c>
      <c r="C512" s="54" t="s">
        <v>106</v>
      </c>
      <c r="D512" s="54" t="s">
        <v>431</v>
      </c>
      <c r="E512" s="54" t="s">
        <v>524</v>
      </c>
      <c r="F512" s="54" t="s">
        <v>15</v>
      </c>
      <c r="G512" s="56">
        <v>24</v>
      </c>
      <c r="H512" s="56">
        <v>33</v>
      </c>
      <c r="I512" s="56">
        <v>95</v>
      </c>
      <c r="J512" s="57">
        <v>4818.4399999999996</v>
      </c>
      <c r="K512" s="57">
        <v>200.768333333333</v>
      </c>
      <c r="L512" s="58">
        <v>1.375</v>
      </c>
      <c r="M512" s="58">
        <v>2.8787878787878798</v>
      </c>
      <c r="N512" s="57">
        <v>1021.94</v>
      </c>
      <c r="O512" s="59">
        <v>0.21208938992703</v>
      </c>
      <c r="P512" s="57">
        <v>241.64</v>
      </c>
      <c r="Q512" s="59">
        <v>5.0149010883190397E-2</v>
      </c>
      <c r="R512" s="76">
        <v>305</v>
      </c>
      <c r="S512" s="76">
        <v>273</v>
      </c>
      <c r="T512" s="76">
        <v>262</v>
      </c>
    </row>
    <row r="513" spans="1:20" x14ac:dyDescent="0.25">
      <c r="A513" s="53">
        <v>2023</v>
      </c>
      <c r="B513" s="54">
        <v>398755</v>
      </c>
      <c r="C513" s="54" t="s">
        <v>107</v>
      </c>
      <c r="D513" s="54" t="s">
        <v>432</v>
      </c>
      <c r="E513" s="54" t="s">
        <v>498</v>
      </c>
      <c r="F513" s="54" t="s">
        <v>15</v>
      </c>
      <c r="G513" s="56">
        <v>11</v>
      </c>
      <c r="H513" s="56">
        <v>20</v>
      </c>
      <c r="I513" s="56">
        <v>53</v>
      </c>
      <c r="J513" s="57">
        <v>3160.4184</v>
      </c>
      <c r="K513" s="57">
        <v>287.31076363636402</v>
      </c>
      <c r="L513" s="58">
        <v>1.8181818181818199</v>
      </c>
      <c r="M513" s="58">
        <v>2.65</v>
      </c>
      <c r="N513" s="57">
        <v>301.41840000000002</v>
      </c>
      <c r="O513" s="59">
        <v>9.53729417598633E-2</v>
      </c>
      <c r="P513" s="57">
        <v>-26.5815999999997</v>
      </c>
      <c r="Q513" s="59">
        <v>-8.4107851036431293E-3</v>
      </c>
      <c r="R513" s="76">
        <v>338</v>
      </c>
      <c r="S513" s="76">
        <v>362</v>
      </c>
      <c r="T513" s="76">
        <v>322</v>
      </c>
    </row>
    <row r="514" spans="1:20" x14ac:dyDescent="0.25">
      <c r="A514" s="53">
        <v>2023</v>
      </c>
      <c r="B514" s="54">
        <v>399454</v>
      </c>
      <c r="C514" s="54" t="s">
        <v>108</v>
      </c>
      <c r="D514" s="54" t="s">
        <v>431</v>
      </c>
      <c r="E514" s="54" t="s">
        <v>509</v>
      </c>
      <c r="F514" s="54" t="s">
        <v>15</v>
      </c>
      <c r="G514" s="56">
        <v>232</v>
      </c>
      <c r="H514" s="56">
        <v>486</v>
      </c>
      <c r="I514" s="56">
        <v>1609</v>
      </c>
      <c r="J514" s="57">
        <v>61259.664199999999</v>
      </c>
      <c r="K514" s="57">
        <v>264.05027672413797</v>
      </c>
      <c r="L514" s="58">
        <v>2.0948275862068999</v>
      </c>
      <c r="M514" s="58">
        <v>3.31069958847737</v>
      </c>
      <c r="N514" s="57">
        <v>2827.4142000000002</v>
      </c>
      <c r="O514" s="59">
        <v>4.6154582087963802E-2</v>
      </c>
      <c r="P514" s="57">
        <v>-4894.7857999999997</v>
      </c>
      <c r="Q514" s="59">
        <v>-7.9902262996733794E-2</v>
      </c>
      <c r="R514" s="76">
        <v>88</v>
      </c>
      <c r="S514" s="76">
        <v>159</v>
      </c>
      <c r="T514" s="76">
        <v>395</v>
      </c>
    </row>
    <row r="515" spans="1:20" x14ac:dyDescent="0.25">
      <c r="A515" s="53">
        <v>2023</v>
      </c>
      <c r="B515" s="54">
        <v>400447</v>
      </c>
      <c r="C515" s="54" t="s">
        <v>440</v>
      </c>
      <c r="D515" s="54" t="s">
        <v>431</v>
      </c>
      <c r="E515" s="54" t="s">
        <v>528</v>
      </c>
      <c r="F515" s="54" t="s">
        <v>15</v>
      </c>
      <c r="G515" s="56">
        <v>9</v>
      </c>
      <c r="H515" s="56">
        <v>31</v>
      </c>
      <c r="I515" s="56">
        <v>73</v>
      </c>
      <c r="J515" s="57">
        <v>3345.8159999999998</v>
      </c>
      <c r="K515" s="57">
        <v>371.75733333333301</v>
      </c>
      <c r="L515" s="58">
        <v>3.4444444444444402</v>
      </c>
      <c r="M515" s="58">
        <v>2.3548387096774199</v>
      </c>
      <c r="N515" s="57">
        <v>829.81600000000003</v>
      </c>
      <c r="O515" s="59">
        <v>0.248016029572457</v>
      </c>
      <c r="P515" s="57">
        <v>517.81600000000003</v>
      </c>
      <c r="Q515" s="59">
        <v>0.15476523514741999</v>
      </c>
      <c r="R515" s="76">
        <v>331</v>
      </c>
      <c r="S515" s="76">
        <v>292</v>
      </c>
      <c r="T515" s="76">
        <v>218</v>
      </c>
    </row>
    <row r="516" spans="1:20" x14ac:dyDescent="0.25">
      <c r="A516" s="53">
        <v>2023</v>
      </c>
      <c r="B516" s="54">
        <v>400575</v>
      </c>
      <c r="C516" s="54" t="s">
        <v>109</v>
      </c>
      <c r="D516" s="54" t="s">
        <v>430</v>
      </c>
      <c r="E516" s="54" t="s">
        <v>518</v>
      </c>
      <c r="F516" s="54" t="s">
        <v>4</v>
      </c>
      <c r="G516" s="56">
        <v>122</v>
      </c>
      <c r="H516" s="56">
        <v>331</v>
      </c>
      <c r="I516" s="56">
        <v>1268</v>
      </c>
      <c r="J516" s="57">
        <v>57499.563000000002</v>
      </c>
      <c r="K516" s="57">
        <v>471.30789344262303</v>
      </c>
      <c r="L516" s="58">
        <v>2.7131147540983598</v>
      </c>
      <c r="M516" s="58">
        <v>3.8308157099697899</v>
      </c>
      <c r="N516" s="57">
        <v>8101.3130000000001</v>
      </c>
      <c r="O516" s="59">
        <v>0.14089347079037801</v>
      </c>
      <c r="P516" s="57">
        <v>3961.2629999999999</v>
      </c>
      <c r="Q516" s="59">
        <v>6.8892054014393106E-2</v>
      </c>
      <c r="R516" s="76">
        <v>97</v>
      </c>
      <c r="S516" s="76">
        <v>72</v>
      </c>
      <c r="T516" s="76">
        <v>77</v>
      </c>
    </row>
    <row r="517" spans="1:20" x14ac:dyDescent="0.25">
      <c r="A517" s="53">
        <v>2023</v>
      </c>
      <c r="B517" s="54">
        <v>401800</v>
      </c>
      <c r="C517" s="54" t="s">
        <v>110</v>
      </c>
      <c r="D517" s="54" t="s">
        <v>434</v>
      </c>
      <c r="E517" s="54" t="s">
        <v>522</v>
      </c>
      <c r="F517" s="54" t="s">
        <v>15</v>
      </c>
      <c r="G517" s="56">
        <v>48</v>
      </c>
      <c r="H517" s="56">
        <v>81</v>
      </c>
      <c r="I517" s="56">
        <v>258</v>
      </c>
      <c r="J517" s="57">
        <v>13001.936</v>
      </c>
      <c r="K517" s="57">
        <v>270.87366666666702</v>
      </c>
      <c r="L517" s="58">
        <v>1.6875</v>
      </c>
      <c r="M517" s="58">
        <v>3.18518518518519</v>
      </c>
      <c r="N517" s="57">
        <v>2911.1860000000001</v>
      </c>
      <c r="O517" s="59">
        <v>0.22390404013679199</v>
      </c>
      <c r="P517" s="57">
        <v>1286.086</v>
      </c>
      <c r="Q517" s="59">
        <v>9.8914961587259001E-2</v>
      </c>
      <c r="R517" s="76">
        <v>182</v>
      </c>
      <c r="S517" s="76">
        <v>156</v>
      </c>
      <c r="T517" s="76">
        <v>141</v>
      </c>
    </row>
    <row r="518" spans="1:20" x14ac:dyDescent="0.25">
      <c r="A518" s="53">
        <v>2023</v>
      </c>
      <c r="B518" s="54">
        <v>405328</v>
      </c>
      <c r="C518" s="54" t="s">
        <v>112</v>
      </c>
      <c r="D518" s="54" t="s">
        <v>433</v>
      </c>
      <c r="E518" s="54" t="s">
        <v>503</v>
      </c>
      <c r="F518" s="54" t="s">
        <v>4</v>
      </c>
      <c r="G518" s="56">
        <v>93</v>
      </c>
      <c r="H518" s="56">
        <v>542</v>
      </c>
      <c r="I518" s="56">
        <v>2306</v>
      </c>
      <c r="J518" s="57">
        <v>86345.161800000002</v>
      </c>
      <c r="K518" s="57">
        <v>928.44259999999997</v>
      </c>
      <c r="L518" s="58">
        <v>5.8279569892473102</v>
      </c>
      <c r="M518" s="58">
        <v>4.2546125461254602</v>
      </c>
      <c r="N518" s="57">
        <v>8891.6618000000108</v>
      </c>
      <c r="O518" s="59">
        <v>0.102978112665949</v>
      </c>
      <c r="P518" s="57">
        <v>5388.9117999999999</v>
      </c>
      <c r="Q518" s="59">
        <v>6.2411276875967397E-2</v>
      </c>
      <c r="R518" s="76">
        <v>63</v>
      </c>
      <c r="S518" s="76">
        <v>67</v>
      </c>
      <c r="T518" s="76">
        <v>56</v>
      </c>
    </row>
    <row r="519" spans="1:20" x14ac:dyDescent="0.25">
      <c r="A519" s="53">
        <v>2023</v>
      </c>
      <c r="B519" s="54">
        <v>419039</v>
      </c>
      <c r="C519" s="54" t="s">
        <v>113</v>
      </c>
      <c r="D519" s="54" t="s">
        <v>430</v>
      </c>
      <c r="E519" s="54" t="s">
        <v>518</v>
      </c>
      <c r="F519" s="54" t="s">
        <v>15</v>
      </c>
      <c r="G519" s="56">
        <v>29</v>
      </c>
      <c r="H519" s="56">
        <v>65</v>
      </c>
      <c r="I519" s="56">
        <v>155</v>
      </c>
      <c r="J519" s="57">
        <v>8786.76</v>
      </c>
      <c r="K519" s="57">
        <v>302.99172413793099</v>
      </c>
      <c r="L519" s="58">
        <v>2.2413793103448301</v>
      </c>
      <c r="M519" s="58">
        <v>2.3846153846153801</v>
      </c>
      <c r="N519" s="57">
        <v>2196.2600000000002</v>
      </c>
      <c r="O519" s="59">
        <v>0.24995106273529699</v>
      </c>
      <c r="P519" s="57">
        <v>1225.76</v>
      </c>
      <c r="Q519" s="59">
        <v>0.139500794376995</v>
      </c>
      <c r="R519" s="76">
        <v>238</v>
      </c>
      <c r="S519" s="76">
        <v>194</v>
      </c>
      <c r="T519" s="76">
        <v>149</v>
      </c>
    </row>
    <row r="520" spans="1:20" x14ac:dyDescent="0.25">
      <c r="A520" s="53">
        <v>2023</v>
      </c>
      <c r="B520" s="54">
        <v>422074</v>
      </c>
      <c r="C520" s="54" t="s">
        <v>114</v>
      </c>
      <c r="D520" s="54" t="s">
        <v>432</v>
      </c>
      <c r="E520" s="54" t="s">
        <v>498</v>
      </c>
      <c r="F520" s="54" t="s">
        <v>15</v>
      </c>
      <c r="G520" s="56">
        <v>135</v>
      </c>
      <c r="H520" s="56">
        <v>585</v>
      </c>
      <c r="I520" s="56">
        <v>1765</v>
      </c>
      <c r="J520" s="57">
        <v>66352.782999999996</v>
      </c>
      <c r="K520" s="57">
        <v>491.50209629629597</v>
      </c>
      <c r="L520" s="58">
        <v>4.3333333333333304</v>
      </c>
      <c r="M520" s="58">
        <v>3.0170940170940201</v>
      </c>
      <c r="N520" s="57">
        <v>-6067.7169999999996</v>
      </c>
      <c r="O520" s="59">
        <v>-9.1446307534681706E-2</v>
      </c>
      <c r="P520" s="57">
        <v>-10414.717000000001</v>
      </c>
      <c r="Q520" s="59">
        <v>-0.15695976158226799</v>
      </c>
      <c r="R520" s="76">
        <v>86</v>
      </c>
      <c r="S520" s="76">
        <v>404</v>
      </c>
      <c r="T520" s="76">
        <v>401</v>
      </c>
    </row>
    <row r="521" spans="1:20" x14ac:dyDescent="0.25">
      <c r="A521" s="53">
        <v>2023</v>
      </c>
      <c r="B521" s="54">
        <v>423222</v>
      </c>
      <c r="C521" s="54" t="s">
        <v>115</v>
      </c>
      <c r="D521" s="54" t="s">
        <v>434</v>
      </c>
      <c r="E521" s="54" t="s">
        <v>508</v>
      </c>
      <c r="F521" s="54" t="s">
        <v>15</v>
      </c>
      <c r="G521" s="56">
        <v>45</v>
      </c>
      <c r="H521" s="56">
        <v>186</v>
      </c>
      <c r="I521" s="56">
        <v>882</v>
      </c>
      <c r="J521" s="57">
        <v>39436.953200000004</v>
      </c>
      <c r="K521" s="57">
        <v>876.37673777777798</v>
      </c>
      <c r="L521" s="58">
        <v>4.1333333333333302</v>
      </c>
      <c r="M521" s="58">
        <v>4.7419354838709697</v>
      </c>
      <c r="N521" s="57">
        <v>7004.9531999999999</v>
      </c>
      <c r="O521" s="59">
        <v>0.17762409698526099</v>
      </c>
      <c r="P521" s="57">
        <v>5365.3031999999903</v>
      </c>
      <c r="Q521" s="59">
        <v>0.136047609276266</v>
      </c>
      <c r="R521" s="76">
        <v>120</v>
      </c>
      <c r="S521" s="76">
        <v>86</v>
      </c>
      <c r="T521" s="76">
        <v>57</v>
      </c>
    </row>
    <row r="522" spans="1:20" x14ac:dyDescent="0.25">
      <c r="A522" s="53">
        <v>2023</v>
      </c>
      <c r="B522" s="54">
        <v>423877</v>
      </c>
      <c r="C522" s="54" t="s">
        <v>95</v>
      </c>
      <c r="D522" s="54" t="s">
        <v>432</v>
      </c>
      <c r="E522" s="54" t="s">
        <v>510</v>
      </c>
      <c r="F522" s="54" t="s">
        <v>4</v>
      </c>
      <c r="G522" s="56">
        <v>334</v>
      </c>
      <c r="H522" s="56">
        <v>939</v>
      </c>
      <c r="I522" s="56">
        <v>3791</v>
      </c>
      <c r="J522" s="57">
        <v>173630.38800000001</v>
      </c>
      <c r="K522" s="57">
        <v>519.85146107784499</v>
      </c>
      <c r="L522" s="58">
        <v>2.81137724550898</v>
      </c>
      <c r="M522" s="58">
        <v>4.0372736954206596</v>
      </c>
      <c r="N522" s="57">
        <v>24463.387999999999</v>
      </c>
      <c r="O522" s="59">
        <v>0.14089347079037801</v>
      </c>
      <c r="P522" s="57">
        <v>13420.938</v>
      </c>
      <c r="Q522" s="59">
        <v>7.7296020325658493E-2</v>
      </c>
      <c r="R522" s="76">
        <v>29</v>
      </c>
      <c r="S522" s="76">
        <v>17</v>
      </c>
      <c r="T522" s="76">
        <v>18</v>
      </c>
    </row>
    <row r="523" spans="1:20" x14ac:dyDescent="0.25">
      <c r="A523" s="53">
        <v>2023</v>
      </c>
      <c r="B523" s="54">
        <v>425978</v>
      </c>
      <c r="C523" s="54" t="s">
        <v>117</v>
      </c>
      <c r="D523" s="54" t="s">
        <v>434</v>
      </c>
      <c r="E523" s="54" t="s">
        <v>508</v>
      </c>
      <c r="F523" s="54" t="s">
        <v>15</v>
      </c>
      <c r="G523" s="56">
        <v>30</v>
      </c>
      <c r="H523" s="56">
        <v>121</v>
      </c>
      <c r="I523" s="56">
        <v>654</v>
      </c>
      <c r="J523" s="57">
        <v>29868.530999999999</v>
      </c>
      <c r="K523" s="57">
        <v>995.61770000000001</v>
      </c>
      <c r="L523" s="58">
        <v>4.0333333333333297</v>
      </c>
      <c r="M523" s="58">
        <v>5.4049586776859497</v>
      </c>
      <c r="N523" s="57">
        <v>4208.2809999999999</v>
      </c>
      <c r="O523" s="59">
        <v>0.14089347079037801</v>
      </c>
      <c r="P523" s="57">
        <v>3117.3809999999999</v>
      </c>
      <c r="Q523" s="59">
        <v>0.104370081005992</v>
      </c>
      <c r="R523" s="76">
        <v>138</v>
      </c>
      <c r="S523" s="76">
        <v>127</v>
      </c>
      <c r="T523" s="76">
        <v>90</v>
      </c>
    </row>
    <row r="524" spans="1:20" x14ac:dyDescent="0.25">
      <c r="A524" s="53">
        <v>2023</v>
      </c>
      <c r="B524" s="54">
        <v>426484</v>
      </c>
      <c r="C524" s="54" t="s">
        <v>118</v>
      </c>
      <c r="D524" s="54" t="s">
        <v>433</v>
      </c>
      <c r="E524" s="54" t="s">
        <v>504</v>
      </c>
      <c r="F524" s="54" t="s">
        <v>15</v>
      </c>
      <c r="G524" s="56">
        <v>45</v>
      </c>
      <c r="H524" s="56">
        <v>106</v>
      </c>
      <c r="I524" s="56">
        <v>427</v>
      </c>
      <c r="J524" s="57">
        <v>22098.984</v>
      </c>
      <c r="K524" s="57">
        <v>491.08853333333298</v>
      </c>
      <c r="L524" s="58">
        <v>2.3555555555555601</v>
      </c>
      <c r="M524" s="58">
        <v>4.02830188679245</v>
      </c>
      <c r="N524" s="57">
        <v>4007.7339999999999</v>
      </c>
      <c r="O524" s="59">
        <v>0.181353767213914</v>
      </c>
      <c r="P524" s="57">
        <v>2397.424</v>
      </c>
      <c r="Q524" s="59">
        <v>0.108485711379311</v>
      </c>
      <c r="R524" s="76">
        <v>155</v>
      </c>
      <c r="S524" s="76">
        <v>132</v>
      </c>
      <c r="T524" s="76">
        <v>107</v>
      </c>
    </row>
    <row r="525" spans="1:20" x14ac:dyDescent="0.25">
      <c r="A525" s="53">
        <v>2023</v>
      </c>
      <c r="B525" s="54">
        <v>427110</v>
      </c>
      <c r="C525" s="54" t="s">
        <v>374</v>
      </c>
      <c r="D525" s="54" t="s">
        <v>432</v>
      </c>
      <c r="E525" s="54" t="s">
        <v>498</v>
      </c>
      <c r="F525" s="54" t="s">
        <v>15</v>
      </c>
      <c r="G525" s="56">
        <v>28</v>
      </c>
      <c r="H525" s="56">
        <v>55</v>
      </c>
      <c r="I525" s="56">
        <v>128</v>
      </c>
      <c r="J525" s="57">
        <v>5189.5583999999999</v>
      </c>
      <c r="K525" s="57">
        <v>185.34137142857099</v>
      </c>
      <c r="L525" s="58">
        <v>1.96428571428571</v>
      </c>
      <c r="M525" s="58">
        <v>2.3272727272727298</v>
      </c>
      <c r="N525" s="57">
        <v>622.55840000000001</v>
      </c>
      <c r="O525" s="59">
        <v>0.119963656252524</v>
      </c>
      <c r="P525" s="57">
        <v>-216.44159999999999</v>
      </c>
      <c r="Q525" s="59">
        <v>-4.1707132537520002E-2</v>
      </c>
      <c r="R525" s="76">
        <v>300</v>
      </c>
      <c r="S525" s="76">
        <v>320</v>
      </c>
      <c r="T525" s="76">
        <v>359</v>
      </c>
    </row>
    <row r="526" spans="1:20" x14ac:dyDescent="0.25">
      <c r="A526" s="53">
        <v>2023</v>
      </c>
      <c r="B526" s="54">
        <v>427511</v>
      </c>
      <c r="C526" s="54" t="s">
        <v>119</v>
      </c>
      <c r="D526" s="54" t="s">
        <v>433</v>
      </c>
      <c r="E526" s="54" t="s">
        <v>503</v>
      </c>
      <c r="F526" s="54" t="s">
        <v>15</v>
      </c>
      <c r="G526" s="56">
        <v>60</v>
      </c>
      <c r="H526" s="56">
        <v>87</v>
      </c>
      <c r="I526" s="56">
        <v>340</v>
      </c>
      <c r="J526" s="57">
        <v>14175.773999999999</v>
      </c>
      <c r="K526" s="57">
        <v>236.2629</v>
      </c>
      <c r="L526" s="58">
        <v>1.45</v>
      </c>
      <c r="M526" s="58">
        <v>3.9080459770114899</v>
      </c>
      <c r="N526" s="57">
        <v>1997.2739999999999</v>
      </c>
      <c r="O526" s="59">
        <v>0.14089347079037801</v>
      </c>
      <c r="P526" s="57">
        <v>-87.126000000001895</v>
      </c>
      <c r="Q526" s="59">
        <v>-6.1461194288228603E-3</v>
      </c>
      <c r="R526" s="76">
        <v>177</v>
      </c>
      <c r="S526" s="76">
        <v>202</v>
      </c>
      <c r="T526" s="76">
        <v>339</v>
      </c>
    </row>
    <row r="527" spans="1:20" x14ac:dyDescent="0.25">
      <c r="A527" s="53">
        <v>2023</v>
      </c>
      <c r="B527" s="54">
        <v>428625</v>
      </c>
      <c r="C527" s="54" t="s">
        <v>120</v>
      </c>
      <c r="D527" s="54" t="s">
        <v>432</v>
      </c>
      <c r="E527" s="54" t="s">
        <v>500</v>
      </c>
      <c r="F527" s="54" t="s">
        <v>15</v>
      </c>
      <c r="G527" s="56">
        <v>56</v>
      </c>
      <c r="H527" s="56">
        <v>136</v>
      </c>
      <c r="I527" s="56">
        <v>603</v>
      </c>
      <c r="J527" s="57">
        <v>21738.25</v>
      </c>
      <c r="K527" s="57">
        <v>388.18303571428601</v>
      </c>
      <c r="L527" s="58">
        <v>2.4285714285714302</v>
      </c>
      <c r="M527" s="58">
        <v>4.4338235294117601</v>
      </c>
      <c r="N527" s="57">
        <v>0</v>
      </c>
      <c r="O527" s="59">
        <v>0</v>
      </c>
      <c r="P527" s="57">
        <v>-1702.5</v>
      </c>
      <c r="Q527" s="59">
        <v>-7.8318171885961393E-2</v>
      </c>
      <c r="R527" s="76">
        <v>156</v>
      </c>
      <c r="S527" s="76">
        <v>395</v>
      </c>
      <c r="T527" s="76">
        <v>391</v>
      </c>
    </row>
    <row r="528" spans="1:20" x14ac:dyDescent="0.25">
      <c r="A528" s="53">
        <v>2023</v>
      </c>
      <c r="B528" s="54">
        <v>431898</v>
      </c>
      <c r="C528" s="54" t="s">
        <v>50</v>
      </c>
      <c r="D528" s="54" t="s">
        <v>432</v>
      </c>
      <c r="E528" s="54" t="s">
        <v>497</v>
      </c>
      <c r="F528" s="54" t="s">
        <v>15</v>
      </c>
      <c r="G528" s="56">
        <v>250</v>
      </c>
      <c r="H528" s="56">
        <v>456</v>
      </c>
      <c r="I528" s="56">
        <v>5584</v>
      </c>
      <c r="J528" s="57">
        <v>234390.03325000001</v>
      </c>
      <c r="K528" s="57">
        <v>937.56013299999995</v>
      </c>
      <c r="L528" s="58">
        <v>1.8240000000000001</v>
      </c>
      <c r="M528" s="58">
        <v>12.2456140350877</v>
      </c>
      <c r="N528" s="57">
        <v>25672.28325</v>
      </c>
      <c r="O528" s="59">
        <v>0.109528049866429</v>
      </c>
      <c r="P528" s="57">
        <v>18217.78325</v>
      </c>
      <c r="Q528" s="59">
        <v>7.7724223156574901E-2</v>
      </c>
      <c r="R528" s="76">
        <v>14</v>
      </c>
      <c r="S528" s="76">
        <v>16</v>
      </c>
      <c r="T528" s="76">
        <v>13</v>
      </c>
    </row>
    <row r="529" spans="1:20" x14ac:dyDescent="0.25">
      <c r="A529" s="53">
        <v>2023</v>
      </c>
      <c r="B529" s="54">
        <v>432450</v>
      </c>
      <c r="C529" s="54" t="s">
        <v>449</v>
      </c>
      <c r="D529" s="54" t="s">
        <v>431</v>
      </c>
      <c r="E529" s="54" t="s">
        <v>528</v>
      </c>
      <c r="F529" s="54" t="s">
        <v>15</v>
      </c>
      <c r="G529" s="56">
        <v>15</v>
      </c>
      <c r="H529" s="56">
        <v>34</v>
      </c>
      <c r="I529" s="56">
        <v>79</v>
      </c>
      <c r="J529" s="57">
        <v>4092.1680000000001</v>
      </c>
      <c r="K529" s="57">
        <v>272.81119999999999</v>
      </c>
      <c r="L529" s="58">
        <v>2.2666666666666702</v>
      </c>
      <c r="M529" s="58">
        <v>2.3235294117647101</v>
      </c>
      <c r="N529" s="57">
        <v>1055.1679999999999</v>
      </c>
      <c r="O529" s="59">
        <v>0.257850606328968</v>
      </c>
      <c r="P529" s="57">
        <v>552.76800000000003</v>
      </c>
      <c r="Q529" s="59">
        <v>0.13507949820241999</v>
      </c>
      <c r="R529" s="76">
        <v>311</v>
      </c>
      <c r="S529" s="76">
        <v>270</v>
      </c>
      <c r="T529" s="76">
        <v>214</v>
      </c>
    </row>
    <row r="530" spans="1:20" x14ac:dyDescent="0.25">
      <c r="A530" s="53">
        <v>2023</v>
      </c>
      <c r="B530" s="54">
        <v>435694</v>
      </c>
      <c r="C530" s="54" t="s">
        <v>121</v>
      </c>
      <c r="D530" s="54" t="s">
        <v>430</v>
      </c>
      <c r="E530" s="54" t="s">
        <v>517</v>
      </c>
      <c r="F530" s="54" t="s">
        <v>15</v>
      </c>
      <c r="G530" s="56">
        <v>82</v>
      </c>
      <c r="H530" s="56">
        <v>315</v>
      </c>
      <c r="I530" s="56">
        <v>1277</v>
      </c>
      <c r="J530" s="57">
        <v>56510.270199999999</v>
      </c>
      <c r="K530" s="57">
        <v>689.14963658536601</v>
      </c>
      <c r="L530" s="58">
        <v>3.8414634146341502</v>
      </c>
      <c r="M530" s="58">
        <v>4.0539682539682502</v>
      </c>
      <c r="N530" s="57">
        <v>8718.0201999999899</v>
      </c>
      <c r="O530" s="59">
        <v>0.15427319970591799</v>
      </c>
      <c r="P530" s="57">
        <v>5835.0201999999999</v>
      </c>
      <c r="Q530" s="59">
        <v>0.103255924619522</v>
      </c>
      <c r="R530" s="76">
        <v>98</v>
      </c>
      <c r="S530" s="76">
        <v>68</v>
      </c>
      <c r="T530" s="76">
        <v>49</v>
      </c>
    </row>
    <row r="531" spans="1:20" x14ac:dyDescent="0.25">
      <c r="A531" s="53">
        <v>2023</v>
      </c>
      <c r="B531" s="54">
        <v>437005</v>
      </c>
      <c r="C531" s="54" t="s">
        <v>123</v>
      </c>
      <c r="D531" s="54" t="s">
        <v>435</v>
      </c>
      <c r="E531" s="54" t="s">
        <v>521</v>
      </c>
      <c r="F531" s="54" t="s">
        <v>15</v>
      </c>
      <c r="G531" s="56">
        <v>23</v>
      </c>
      <c r="H531" s="56">
        <v>84</v>
      </c>
      <c r="I531" s="56">
        <v>215</v>
      </c>
      <c r="J531" s="57">
        <v>9700.4519999999993</v>
      </c>
      <c r="K531" s="57">
        <v>421.75878260869598</v>
      </c>
      <c r="L531" s="58">
        <v>3.6521739130434798</v>
      </c>
      <c r="M531" s="58">
        <v>2.5595238095238102</v>
      </c>
      <c r="N531" s="57">
        <v>1068.702</v>
      </c>
      <c r="O531" s="59">
        <v>0.110170330207293</v>
      </c>
      <c r="P531" s="57">
        <v>210.671999999999</v>
      </c>
      <c r="Q531" s="59">
        <v>2.17177508841855E-2</v>
      </c>
      <c r="R531" s="76">
        <v>218</v>
      </c>
      <c r="S531" s="76">
        <v>266</v>
      </c>
      <c r="T531" s="76">
        <v>272</v>
      </c>
    </row>
    <row r="532" spans="1:20" x14ac:dyDescent="0.25">
      <c r="A532" s="53">
        <v>2023</v>
      </c>
      <c r="B532" s="54">
        <v>438205</v>
      </c>
      <c r="C532" s="54" t="s">
        <v>124</v>
      </c>
      <c r="D532" s="54" t="s">
        <v>430</v>
      </c>
      <c r="E532" s="54" t="s">
        <v>514</v>
      </c>
      <c r="F532" s="54" t="s">
        <v>15</v>
      </c>
      <c r="G532" s="56">
        <v>132</v>
      </c>
      <c r="H532" s="56">
        <v>472</v>
      </c>
      <c r="I532" s="56">
        <v>1487</v>
      </c>
      <c r="J532" s="57">
        <v>60225.069000000003</v>
      </c>
      <c r="K532" s="57">
        <v>456.25052272727299</v>
      </c>
      <c r="L532" s="58">
        <v>3.5757575757575801</v>
      </c>
      <c r="M532" s="58">
        <v>3.1504237288135601</v>
      </c>
      <c r="N532" s="57">
        <v>8485.3189999999995</v>
      </c>
      <c r="O532" s="59">
        <v>0.14089347079037801</v>
      </c>
      <c r="P532" s="57">
        <v>3884.56899999999</v>
      </c>
      <c r="Q532" s="59">
        <v>6.4500864249736098E-2</v>
      </c>
      <c r="R532" s="76">
        <v>91</v>
      </c>
      <c r="S532" s="76">
        <v>71</v>
      </c>
      <c r="T532" s="76">
        <v>78</v>
      </c>
    </row>
    <row r="533" spans="1:20" x14ac:dyDescent="0.25">
      <c r="A533" s="53">
        <v>2023</v>
      </c>
      <c r="B533" s="54">
        <v>439017</v>
      </c>
      <c r="C533" s="54" t="s">
        <v>450</v>
      </c>
      <c r="D533" s="54" t="s">
        <v>430</v>
      </c>
      <c r="E533" s="54" t="s">
        <v>512</v>
      </c>
      <c r="F533" s="54" t="s">
        <v>4</v>
      </c>
      <c r="G533" s="56">
        <v>328</v>
      </c>
      <c r="H533" s="56">
        <v>2727</v>
      </c>
      <c r="I533" s="56">
        <v>20166</v>
      </c>
      <c r="J533" s="57">
        <v>785132.88489999995</v>
      </c>
      <c r="K533" s="57">
        <v>2393.69781981707</v>
      </c>
      <c r="L533" s="58">
        <v>8.3140243902438993</v>
      </c>
      <c r="M533" s="58">
        <v>7.3949394939494004</v>
      </c>
      <c r="N533" s="57">
        <v>36817.134899999997</v>
      </c>
      <c r="O533" s="59">
        <v>4.6892870758673197E-2</v>
      </c>
      <c r="P533" s="57">
        <v>23475.314899999899</v>
      </c>
      <c r="Q533" s="59">
        <v>2.9899798303557101E-2</v>
      </c>
      <c r="R533" s="76">
        <v>2</v>
      </c>
      <c r="S533" s="76">
        <v>8</v>
      </c>
      <c r="T533" s="76">
        <v>9</v>
      </c>
    </row>
    <row r="534" spans="1:20" x14ac:dyDescent="0.25">
      <c r="A534" s="53">
        <v>2023</v>
      </c>
      <c r="B534" s="54">
        <v>444410</v>
      </c>
      <c r="C534" s="54" t="s">
        <v>373</v>
      </c>
      <c r="D534" s="54" t="s">
        <v>431</v>
      </c>
      <c r="E534" s="54" t="s">
        <v>516</v>
      </c>
      <c r="F534" s="54" t="s">
        <v>15</v>
      </c>
      <c r="G534" s="56">
        <v>114</v>
      </c>
      <c r="H534" s="56">
        <v>396</v>
      </c>
      <c r="I534" s="56">
        <v>1691</v>
      </c>
      <c r="J534" s="57">
        <v>79306.624800000005</v>
      </c>
      <c r="K534" s="57">
        <v>695.67214736842095</v>
      </c>
      <c r="L534" s="58">
        <v>3.4736842105263199</v>
      </c>
      <c r="M534" s="58">
        <v>4.2702020202020199</v>
      </c>
      <c r="N534" s="57">
        <v>8943.1247999999996</v>
      </c>
      <c r="O534" s="59">
        <v>0.112766428057597</v>
      </c>
      <c r="P534" s="57">
        <v>4978.47479999999</v>
      </c>
      <c r="Q534" s="59">
        <v>6.2775018008331601E-2</v>
      </c>
      <c r="R534" s="76">
        <v>71</v>
      </c>
      <c r="S534" s="76">
        <v>66</v>
      </c>
      <c r="T534" s="76">
        <v>60</v>
      </c>
    </row>
    <row r="535" spans="1:20" x14ac:dyDescent="0.25">
      <c r="A535" s="53">
        <v>2023</v>
      </c>
      <c r="B535" s="54">
        <v>444980</v>
      </c>
      <c r="C535" s="54" t="s">
        <v>320</v>
      </c>
      <c r="D535" s="54" t="s">
        <v>432</v>
      </c>
      <c r="E535" s="54" t="s">
        <v>498</v>
      </c>
      <c r="F535" s="54" t="s">
        <v>15</v>
      </c>
      <c r="G535" s="56">
        <v>30</v>
      </c>
      <c r="H535" s="56">
        <v>30</v>
      </c>
      <c r="I535" s="56">
        <v>75</v>
      </c>
      <c r="J535" s="57">
        <v>3529.5749999999998</v>
      </c>
      <c r="K535" s="57">
        <v>117.6525</v>
      </c>
      <c r="L535" s="58">
        <v>1</v>
      </c>
      <c r="M535" s="58">
        <v>2.5</v>
      </c>
      <c r="N535" s="57">
        <v>489.32499999999999</v>
      </c>
      <c r="O535" s="59">
        <v>0.13863567143353001</v>
      </c>
      <c r="P535" s="57">
        <v>-380.67500000000001</v>
      </c>
      <c r="Q535" s="59">
        <v>-0.107852928468725</v>
      </c>
      <c r="R535" s="76">
        <v>326</v>
      </c>
      <c r="S535" s="76">
        <v>339</v>
      </c>
      <c r="T535" s="76">
        <v>369</v>
      </c>
    </row>
    <row r="536" spans="1:20" x14ac:dyDescent="0.25">
      <c r="A536" s="53">
        <v>2023</v>
      </c>
      <c r="B536" s="54">
        <v>448696</v>
      </c>
      <c r="C536" s="54" t="s">
        <v>376</v>
      </c>
      <c r="D536" s="54" t="s">
        <v>434</v>
      </c>
      <c r="E536" s="54" t="s">
        <v>523</v>
      </c>
      <c r="F536" s="54" t="s">
        <v>15</v>
      </c>
      <c r="G536" s="56">
        <v>54</v>
      </c>
      <c r="H536" s="56">
        <v>63</v>
      </c>
      <c r="I536" s="56">
        <v>162</v>
      </c>
      <c r="J536" s="57">
        <v>6397.9040000000095</v>
      </c>
      <c r="K536" s="57">
        <v>118.479703703704</v>
      </c>
      <c r="L536" s="58">
        <v>1.1666666666666701</v>
      </c>
      <c r="M536" s="58">
        <v>2.5714285714285698</v>
      </c>
      <c r="N536" s="57">
        <v>1102.654</v>
      </c>
      <c r="O536" s="59">
        <v>0.17234613085785599</v>
      </c>
      <c r="P536" s="57">
        <v>-694.64599999999996</v>
      </c>
      <c r="Q536" s="59">
        <v>-0.10857399548352099</v>
      </c>
      <c r="R536" s="76">
        <v>275</v>
      </c>
      <c r="S536" s="76">
        <v>261</v>
      </c>
      <c r="T536" s="76">
        <v>381</v>
      </c>
    </row>
    <row r="537" spans="1:20" x14ac:dyDescent="0.25">
      <c r="A537" s="53">
        <v>2023</v>
      </c>
      <c r="B537" s="54">
        <v>458704</v>
      </c>
      <c r="C537" s="54" t="s">
        <v>319</v>
      </c>
      <c r="D537" s="54" t="s">
        <v>432</v>
      </c>
      <c r="E537" s="54" t="s">
        <v>498</v>
      </c>
      <c r="F537" s="54" t="s">
        <v>15</v>
      </c>
      <c r="G537" s="56">
        <v>11</v>
      </c>
      <c r="H537" s="56">
        <v>45</v>
      </c>
      <c r="I537" s="56">
        <v>170</v>
      </c>
      <c r="J537" s="57">
        <v>8825.84</v>
      </c>
      <c r="K537" s="57">
        <v>802.34909090909105</v>
      </c>
      <c r="L537" s="58">
        <v>4.0909090909090899</v>
      </c>
      <c r="M537" s="58">
        <v>3.7777777777777799</v>
      </c>
      <c r="N537" s="57">
        <v>2042.34</v>
      </c>
      <c r="O537" s="59">
        <v>0.23140460284800099</v>
      </c>
      <c r="P537" s="57">
        <v>1690.84</v>
      </c>
      <c r="Q537" s="59">
        <v>0.19157836534539499</v>
      </c>
      <c r="R537" s="76">
        <v>237</v>
      </c>
      <c r="S537" s="76">
        <v>198</v>
      </c>
      <c r="T537" s="76">
        <v>126</v>
      </c>
    </row>
    <row r="538" spans="1:20" x14ac:dyDescent="0.25">
      <c r="A538" s="53">
        <v>2023</v>
      </c>
      <c r="B538" s="54">
        <v>459139</v>
      </c>
      <c r="C538" s="54" t="s">
        <v>237</v>
      </c>
      <c r="D538" s="54" t="s">
        <v>431</v>
      </c>
      <c r="E538" s="54" t="s">
        <v>501</v>
      </c>
      <c r="F538" s="54" t="s">
        <v>4</v>
      </c>
      <c r="G538" s="56">
        <v>169</v>
      </c>
      <c r="H538" s="56">
        <v>877</v>
      </c>
      <c r="I538" s="56">
        <v>5587</v>
      </c>
      <c r="J538" s="57">
        <v>237638.25399999999</v>
      </c>
      <c r="K538" s="57">
        <v>1406.1435147929001</v>
      </c>
      <c r="L538" s="58">
        <v>5.18934911242604</v>
      </c>
      <c r="M538" s="58">
        <v>6.3705815279361504</v>
      </c>
      <c r="N538" s="57">
        <v>27562.004000000001</v>
      </c>
      <c r="O538" s="59">
        <v>0.115983026874116</v>
      </c>
      <c r="P538" s="57">
        <v>21391.304</v>
      </c>
      <c r="Q538" s="59">
        <v>9.0016247973274496E-2</v>
      </c>
      <c r="R538" s="76">
        <v>13</v>
      </c>
      <c r="S538" s="76">
        <v>12</v>
      </c>
      <c r="T538" s="76">
        <v>11</v>
      </c>
    </row>
    <row r="539" spans="1:20" x14ac:dyDescent="0.25">
      <c r="A539" s="53">
        <v>2023</v>
      </c>
      <c r="B539" s="54">
        <v>461878</v>
      </c>
      <c r="C539" s="54" t="s">
        <v>383</v>
      </c>
      <c r="D539" s="54" t="s">
        <v>435</v>
      </c>
      <c r="E539" s="54" t="s">
        <v>505</v>
      </c>
      <c r="F539" s="54" t="s">
        <v>15</v>
      </c>
      <c r="G539" s="56">
        <v>135</v>
      </c>
      <c r="H539" s="56">
        <v>207</v>
      </c>
      <c r="I539" s="56">
        <v>1014</v>
      </c>
      <c r="J539" s="57">
        <v>45742.2192</v>
      </c>
      <c r="K539" s="57">
        <v>338.831253333333</v>
      </c>
      <c r="L539" s="58">
        <v>1.5333333333333301</v>
      </c>
      <c r="M539" s="58">
        <v>4.8985507246376798</v>
      </c>
      <c r="N539" s="57">
        <v>5712.7191999999995</v>
      </c>
      <c r="O539" s="59">
        <v>0.124889419444695</v>
      </c>
      <c r="P539" s="57">
        <v>1009.3192</v>
      </c>
      <c r="Q539" s="59">
        <v>2.2065374563199999E-2</v>
      </c>
      <c r="R539" s="76">
        <v>110</v>
      </c>
      <c r="S539" s="76">
        <v>107</v>
      </c>
      <c r="T539" s="76">
        <v>166</v>
      </c>
    </row>
    <row r="540" spans="1:20" x14ac:dyDescent="0.25">
      <c r="A540" s="53">
        <v>2023</v>
      </c>
      <c r="B540" s="54">
        <v>463072</v>
      </c>
      <c r="C540" s="54" t="s">
        <v>125</v>
      </c>
      <c r="D540" s="54" t="s">
        <v>435</v>
      </c>
      <c r="E540" s="54" t="s">
        <v>521</v>
      </c>
      <c r="F540" s="54" t="s">
        <v>15</v>
      </c>
      <c r="G540" s="56">
        <v>89</v>
      </c>
      <c r="H540" s="56">
        <v>337</v>
      </c>
      <c r="I540" s="56">
        <v>1196</v>
      </c>
      <c r="J540" s="57">
        <v>59535.388800000001</v>
      </c>
      <c r="K540" s="57">
        <v>668.93695280898896</v>
      </c>
      <c r="L540" s="58">
        <v>3.78651685393258</v>
      </c>
      <c r="M540" s="58">
        <v>3.5489614243323402</v>
      </c>
      <c r="N540" s="57">
        <v>8000.1387999999997</v>
      </c>
      <c r="O540" s="59">
        <v>0.134376191392236</v>
      </c>
      <c r="P540" s="57">
        <v>4665.2287999999999</v>
      </c>
      <c r="Q540" s="59">
        <v>7.8360600208257997E-2</v>
      </c>
      <c r="R540" s="76">
        <v>94</v>
      </c>
      <c r="S540" s="76">
        <v>73</v>
      </c>
      <c r="T540" s="76">
        <v>67</v>
      </c>
    </row>
    <row r="541" spans="1:20" x14ac:dyDescent="0.25">
      <c r="A541" s="53">
        <v>2023</v>
      </c>
      <c r="B541" s="54">
        <v>465325</v>
      </c>
      <c r="C541" s="54" t="s">
        <v>126</v>
      </c>
      <c r="D541" s="54" t="s">
        <v>430</v>
      </c>
      <c r="E541" s="54" t="s">
        <v>518</v>
      </c>
      <c r="F541" s="54" t="s">
        <v>15</v>
      </c>
      <c r="G541" s="56">
        <v>3</v>
      </c>
      <c r="H541" s="56">
        <v>3</v>
      </c>
      <c r="I541" s="56">
        <v>4</v>
      </c>
      <c r="J541" s="57">
        <v>166.36799999999999</v>
      </c>
      <c r="K541" s="57">
        <v>55.456000000000003</v>
      </c>
      <c r="L541" s="58">
        <v>1</v>
      </c>
      <c r="M541" s="58">
        <v>1.3333333333333299</v>
      </c>
      <c r="N541" s="57">
        <v>47.368000000000002</v>
      </c>
      <c r="O541" s="59">
        <v>0.28471821504135397</v>
      </c>
      <c r="P541" s="57">
        <v>-48.932000000000002</v>
      </c>
      <c r="Q541" s="59">
        <v>-0.29411906135795302</v>
      </c>
      <c r="R541" s="76">
        <v>405</v>
      </c>
      <c r="S541" s="76">
        <v>389</v>
      </c>
      <c r="T541" s="76">
        <v>328</v>
      </c>
    </row>
    <row r="542" spans="1:20" x14ac:dyDescent="0.25">
      <c r="A542" s="53">
        <v>2023</v>
      </c>
      <c r="B542" s="54">
        <v>466132</v>
      </c>
      <c r="C542" s="54" t="s">
        <v>127</v>
      </c>
      <c r="D542" s="54" t="s">
        <v>434</v>
      </c>
      <c r="E542" s="54" t="s">
        <v>508</v>
      </c>
      <c r="F542" s="54" t="s">
        <v>15</v>
      </c>
      <c r="G542" s="56">
        <v>64</v>
      </c>
      <c r="H542" s="56">
        <v>221</v>
      </c>
      <c r="I542" s="56">
        <v>817</v>
      </c>
      <c r="J542" s="57">
        <v>37267.788</v>
      </c>
      <c r="K542" s="57">
        <v>582.30918750000001</v>
      </c>
      <c r="L542" s="58">
        <v>3.453125</v>
      </c>
      <c r="M542" s="58">
        <v>3.6968325791855201</v>
      </c>
      <c r="N542" s="57">
        <v>5250.7879999999996</v>
      </c>
      <c r="O542" s="59">
        <v>0.14089347079037801</v>
      </c>
      <c r="P542" s="57">
        <v>2963.538</v>
      </c>
      <c r="Q542" s="59">
        <v>7.9520093867658501E-2</v>
      </c>
      <c r="R542" s="76">
        <v>121</v>
      </c>
      <c r="S542" s="76">
        <v>112</v>
      </c>
      <c r="T542" s="76">
        <v>92</v>
      </c>
    </row>
    <row r="543" spans="1:20" x14ac:dyDescent="0.25">
      <c r="A543" s="53">
        <v>2023</v>
      </c>
      <c r="B543" s="54">
        <v>466514</v>
      </c>
      <c r="C543" s="54" t="s">
        <v>128</v>
      </c>
      <c r="D543" s="54" t="s">
        <v>432</v>
      </c>
      <c r="E543" s="54" t="s">
        <v>498</v>
      </c>
      <c r="F543" s="54" t="s">
        <v>15</v>
      </c>
      <c r="G543" s="56">
        <v>121</v>
      </c>
      <c r="H543" s="56">
        <v>420</v>
      </c>
      <c r="I543" s="56">
        <v>1479</v>
      </c>
      <c r="J543" s="57">
        <v>59647.652699999999</v>
      </c>
      <c r="K543" s="57">
        <v>492.95580743801702</v>
      </c>
      <c r="L543" s="58">
        <v>3.4710743801652901</v>
      </c>
      <c r="M543" s="58">
        <v>3.52142857142857</v>
      </c>
      <c r="N543" s="57">
        <v>6142.4026999999996</v>
      </c>
      <c r="O543" s="59">
        <v>0.102978112665949</v>
      </c>
      <c r="P543" s="57">
        <v>2339.9027000000001</v>
      </c>
      <c r="Q543" s="59">
        <v>3.9228747387070301E-2</v>
      </c>
      <c r="R543" s="76">
        <v>93</v>
      </c>
      <c r="S543" s="76">
        <v>100</v>
      </c>
      <c r="T543" s="76">
        <v>108</v>
      </c>
    </row>
    <row r="544" spans="1:20" x14ac:dyDescent="0.25">
      <c r="A544" s="53">
        <v>2023</v>
      </c>
      <c r="B544" s="54">
        <v>466846</v>
      </c>
      <c r="C544" s="54" t="s">
        <v>129</v>
      </c>
      <c r="D544" s="54" t="s">
        <v>432</v>
      </c>
      <c r="E544" s="54" t="s">
        <v>498</v>
      </c>
      <c r="F544" s="54" t="s">
        <v>15</v>
      </c>
      <c r="G544" s="56">
        <v>12</v>
      </c>
      <c r="H544" s="56">
        <v>19</v>
      </c>
      <c r="I544" s="56">
        <v>55</v>
      </c>
      <c r="J544" s="57">
        <v>2513.373</v>
      </c>
      <c r="K544" s="57">
        <v>209.44775000000001</v>
      </c>
      <c r="L544" s="58">
        <v>1.5833333333333299</v>
      </c>
      <c r="M544" s="58">
        <v>2.8947368421052602</v>
      </c>
      <c r="N544" s="57">
        <v>559.87300000000005</v>
      </c>
      <c r="O544" s="59">
        <v>0.222757624912816</v>
      </c>
      <c r="P544" s="57">
        <v>204.87299999999999</v>
      </c>
      <c r="Q544" s="59">
        <v>8.1513169752360504E-2</v>
      </c>
      <c r="R544" s="76">
        <v>350</v>
      </c>
      <c r="S544" s="76">
        <v>329</v>
      </c>
      <c r="T544" s="76">
        <v>274</v>
      </c>
    </row>
    <row r="545" spans="1:20" x14ac:dyDescent="0.25">
      <c r="A545" s="53">
        <v>2023</v>
      </c>
      <c r="B545" s="54">
        <v>469339</v>
      </c>
      <c r="C545" s="54" t="s">
        <v>130</v>
      </c>
      <c r="D545" s="54" t="s">
        <v>430</v>
      </c>
      <c r="E545" s="54" t="s">
        <v>518</v>
      </c>
      <c r="F545" s="54" t="s">
        <v>4</v>
      </c>
      <c r="G545" s="56">
        <v>72</v>
      </c>
      <c r="H545" s="56">
        <v>191</v>
      </c>
      <c r="I545" s="56">
        <v>579</v>
      </c>
      <c r="J545" s="57">
        <v>28216.968000000001</v>
      </c>
      <c r="K545" s="57">
        <v>391.90233333333299</v>
      </c>
      <c r="L545" s="58">
        <v>2.6527777777777799</v>
      </c>
      <c r="M545" s="58">
        <v>3.0314136125654501</v>
      </c>
      <c r="N545" s="57">
        <v>6182.9679999999998</v>
      </c>
      <c r="O545" s="59">
        <v>0.21912233802015901</v>
      </c>
      <c r="P545" s="57">
        <v>3834.0680000000002</v>
      </c>
      <c r="Q545" s="59">
        <v>0.13587810001414799</v>
      </c>
      <c r="R545" s="76">
        <v>145</v>
      </c>
      <c r="S545" s="76">
        <v>99</v>
      </c>
      <c r="T545" s="76">
        <v>79</v>
      </c>
    </row>
    <row r="546" spans="1:20" x14ac:dyDescent="0.25">
      <c r="A546" s="53">
        <v>2023</v>
      </c>
      <c r="B546" s="54">
        <v>470647</v>
      </c>
      <c r="C546" s="54" t="s">
        <v>131</v>
      </c>
      <c r="D546" s="54" t="s">
        <v>433</v>
      </c>
      <c r="E546" s="54" t="s">
        <v>519</v>
      </c>
      <c r="F546" s="54" t="s">
        <v>15</v>
      </c>
      <c r="G546" s="56">
        <v>51</v>
      </c>
      <c r="H546" s="56">
        <v>87</v>
      </c>
      <c r="I546" s="56">
        <v>159</v>
      </c>
      <c r="J546" s="57">
        <v>7906.7280000000101</v>
      </c>
      <c r="K546" s="57">
        <v>155.03388235294099</v>
      </c>
      <c r="L546" s="58">
        <v>1.70588235294118</v>
      </c>
      <c r="M546" s="58">
        <v>1.82758620689655</v>
      </c>
      <c r="N546" s="57">
        <v>1882.4780000000001</v>
      </c>
      <c r="O546" s="59">
        <v>0.23808558989255699</v>
      </c>
      <c r="P546" s="57">
        <v>95.077999999999605</v>
      </c>
      <c r="Q546" s="59">
        <v>1.202494887898E-2</v>
      </c>
      <c r="R546" s="76">
        <v>257</v>
      </c>
      <c r="S546" s="76">
        <v>209</v>
      </c>
      <c r="T546" s="76">
        <v>293</v>
      </c>
    </row>
    <row r="547" spans="1:20" x14ac:dyDescent="0.25">
      <c r="A547" s="53">
        <v>2023</v>
      </c>
      <c r="B547" s="54">
        <v>476374</v>
      </c>
      <c r="C547" s="54" t="s">
        <v>132</v>
      </c>
      <c r="D547" s="54" t="s">
        <v>433</v>
      </c>
      <c r="E547" s="54" t="s">
        <v>519</v>
      </c>
      <c r="F547" s="54" t="s">
        <v>15</v>
      </c>
      <c r="G547" s="56">
        <v>7</v>
      </c>
      <c r="H547" s="56">
        <v>12</v>
      </c>
      <c r="I547" s="56">
        <v>12</v>
      </c>
      <c r="J547" s="57">
        <v>634.30399999999997</v>
      </c>
      <c r="K547" s="57">
        <v>90.614857142857204</v>
      </c>
      <c r="L547" s="58">
        <v>1.71428571428571</v>
      </c>
      <c r="M547" s="58">
        <v>1</v>
      </c>
      <c r="N547" s="57">
        <v>113.804</v>
      </c>
      <c r="O547" s="59">
        <v>0.17941554838058699</v>
      </c>
      <c r="P547" s="57">
        <v>-131.596</v>
      </c>
      <c r="Q547" s="59">
        <v>-0.207465190192715</v>
      </c>
      <c r="R547" s="76">
        <v>396</v>
      </c>
      <c r="S547" s="76">
        <v>384</v>
      </c>
      <c r="T547" s="76">
        <v>347</v>
      </c>
    </row>
    <row r="548" spans="1:20" x14ac:dyDescent="0.25">
      <c r="A548" s="53">
        <v>2023</v>
      </c>
      <c r="B548" s="54">
        <v>477716</v>
      </c>
      <c r="C548" s="54" t="s">
        <v>455</v>
      </c>
      <c r="D548" s="54" t="s">
        <v>431</v>
      </c>
      <c r="E548" s="54" t="s">
        <v>528</v>
      </c>
      <c r="F548" s="54" t="s">
        <v>15</v>
      </c>
      <c r="G548" s="56">
        <v>101</v>
      </c>
      <c r="H548" s="56">
        <v>282</v>
      </c>
      <c r="I548" s="56">
        <v>1374</v>
      </c>
      <c r="J548" s="57">
        <v>55987.955999999998</v>
      </c>
      <c r="K548" s="57">
        <v>554.33619801980205</v>
      </c>
      <c r="L548" s="58">
        <v>2.7920792079207901</v>
      </c>
      <c r="M548" s="58">
        <v>4.8723404255319096</v>
      </c>
      <c r="N548" s="57">
        <v>3446.7059999999901</v>
      </c>
      <c r="O548" s="59">
        <v>6.1561561561561402E-2</v>
      </c>
      <c r="P548" s="57">
        <v>8.2559999999919107</v>
      </c>
      <c r="Q548" s="59">
        <v>1.47460285922778E-4</v>
      </c>
      <c r="R548" s="76">
        <v>99</v>
      </c>
      <c r="S548" s="76">
        <v>145</v>
      </c>
      <c r="T548" s="76">
        <v>314</v>
      </c>
    </row>
    <row r="549" spans="1:20" x14ac:dyDescent="0.25">
      <c r="A549" s="53">
        <v>2023</v>
      </c>
      <c r="B549" s="54">
        <v>478552</v>
      </c>
      <c r="C549" s="54" t="s">
        <v>400</v>
      </c>
      <c r="D549" s="54" t="s">
        <v>432</v>
      </c>
      <c r="E549" s="54" t="s">
        <v>498</v>
      </c>
      <c r="F549" s="54" t="s">
        <v>15</v>
      </c>
      <c r="G549" s="56">
        <v>15</v>
      </c>
      <c r="H549" s="56">
        <v>33</v>
      </c>
      <c r="I549" s="56">
        <v>60</v>
      </c>
      <c r="J549" s="57">
        <v>2798.9279999999999</v>
      </c>
      <c r="K549" s="57">
        <v>186.59520000000001</v>
      </c>
      <c r="L549" s="58">
        <v>2.2000000000000002</v>
      </c>
      <c r="M549" s="58">
        <v>1.8181818181818199</v>
      </c>
      <c r="N549" s="57">
        <v>174.678</v>
      </c>
      <c r="O549" s="59">
        <v>6.2408893690727302E-2</v>
      </c>
      <c r="P549" s="57">
        <v>-278.322</v>
      </c>
      <c r="Q549" s="59">
        <v>-9.9438785134880303E-2</v>
      </c>
      <c r="R549" s="76">
        <v>343</v>
      </c>
      <c r="S549" s="76">
        <v>376</v>
      </c>
      <c r="T549" s="76">
        <v>363</v>
      </c>
    </row>
    <row r="550" spans="1:20" x14ac:dyDescent="0.25">
      <c r="A550" s="53">
        <v>2023</v>
      </c>
      <c r="B550" s="54">
        <v>480813</v>
      </c>
      <c r="C550" s="54" t="s">
        <v>479</v>
      </c>
      <c r="D550" s="54" t="s">
        <v>433</v>
      </c>
      <c r="E550" s="54" t="s">
        <v>530</v>
      </c>
      <c r="F550" s="54" t="s">
        <v>15</v>
      </c>
      <c r="G550" s="56">
        <v>83</v>
      </c>
      <c r="H550" s="56">
        <v>92</v>
      </c>
      <c r="I550" s="56">
        <v>470</v>
      </c>
      <c r="J550" s="57">
        <v>20573.495999999999</v>
      </c>
      <c r="K550" s="57">
        <v>247.87344578313201</v>
      </c>
      <c r="L550" s="58">
        <v>1.1084337349397599</v>
      </c>
      <c r="M550" s="58">
        <v>5.1086956521739104</v>
      </c>
      <c r="N550" s="57">
        <v>3746.4960000000001</v>
      </c>
      <c r="O550" s="59">
        <v>0.18210303197861999</v>
      </c>
      <c r="P550" s="57">
        <v>897.09599999999796</v>
      </c>
      <c r="Q550" s="59">
        <v>4.3604451085999099E-2</v>
      </c>
      <c r="R550" s="76">
        <v>160</v>
      </c>
      <c r="S550" s="76">
        <v>138</v>
      </c>
      <c r="T550" s="76">
        <v>179</v>
      </c>
    </row>
    <row r="551" spans="1:20" x14ac:dyDescent="0.25">
      <c r="A551" s="53">
        <v>2023</v>
      </c>
      <c r="B551" s="54">
        <v>481214</v>
      </c>
      <c r="C551" s="54" t="s">
        <v>274</v>
      </c>
      <c r="D551" s="54" t="s">
        <v>432</v>
      </c>
      <c r="E551" s="54" t="s">
        <v>500</v>
      </c>
      <c r="F551" s="54" t="s">
        <v>4</v>
      </c>
      <c r="G551" s="56">
        <v>252</v>
      </c>
      <c r="H551" s="56">
        <v>935</v>
      </c>
      <c r="I551" s="56">
        <v>5923</v>
      </c>
      <c r="J551" s="57">
        <v>250223.93900000001</v>
      </c>
      <c r="K551" s="57">
        <v>992.95213888888895</v>
      </c>
      <c r="L551" s="58">
        <v>3.71031746031746</v>
      </c>
      <c r="M551" s="58">
        <v>6.3347593582887702</v>
      </c>
      <c r="N551" s="57">
        <v>25741.938999999998</v>
      </c>
      <c r="O551" s="59">
        <v>0.102875604559962</v>
      </c>
      <c r="P551" s="57">
        <v>17094.188999999998</v>
      </c>
      <c r="Q551" s="59">
        <v>6.8315561925511803E-2</v>
      </c>
      <c r="R551" s="76">
        <v>12</v>
      </c>
      <c r="S551" s="76">
        <v>15</v>
      </c>
      <c r="T551" s="76">
        <v>14</v>
      </c>
    </row>
    <row r="552" spans="1:20" x14ac:dyDescent="0.25">
      <c r="A552" s="53">
        <v>2023</v>
      </c>
      <c r="B552" s="54">
        <v>484340</v>
      </c>
      <c r="C552" s="54" t="s">
        <v>133</v>
      </c>
      <c r="D552" s="54" t="s">
        <v>430</v>
      </c>
      <c r="E552" s="54" t="s">
        <v>518</v>
      </c>
      <c r="F552" s="54" t="s">
        <v>15</v>
      </c>
      <c r="G552" s="56">
        <v>31</v>
      </c>
      <c r="H552" s="56">
        <v>71</v>
      </c>
      <c r="I552" s="56">
        <v>268</v>
      </c>
      <c r="J552" s="57">
        <v>11664.255999999999</v>
      </c>
      <c r="K552" s="57">
        <v>376.26632258064501</v>
      </c>
      <c r="L552" s="58">
        <v>2.2903225806451601</v>
      </c>
      <c r="M552" s="58">
        <v>3.77464788732394</v>
      </c>
      <c r="N552" s="57">
        <v>3070.0059999999999</v>
      </c>
      <c r="O552" s="59">
        <v>0.26319775560481501</v>
      </c>
      <c r="P552" s="57">
        <v>2032.0060000000001</v>
      </c>
      <c r="Q552" s="59">
        <v>0.17420793919475</v>
      </c>
      <c r="R552" s="76">
        <v>196</v>
      </c>
      <c r="S552" s="76">
        <v>151</v>
      </c>
      <c r="T552" s="76">
        <v>119</v>
      </c>
    </row>
    <row r="553" spans="1:20" x14ac:dyDescent="0.25">
      <c r="A553" s="53">
        <v>2023</v>
      </c>
      <c r="B553" s="54">
        <v>493267</v>
      </c>
      <c r="C553" s="54" t="s">
        <v>446</v>
      </c>
      <c r="D553" s="54" t="s">
        <v>430</v>
      </c>
      <c r="E553" s="54" t="s">
        <v>518</v>
      </c>
      <c r="F553" s="54" t="s">
        <v>15</v>
      </c>
      <c r="G553" s="56">
        <v>33</v>
      </c>
      <c r="H553" s="56">
        <v>90</v>
      </c>
      <c r="I553" s="56">
        <v>349</v>
      </c>
      <c r="J553" s="57">
        <v>16268.407999999999</v>
      </c>
      <c r="K553" s="57">
        <v>492.982060606061</v>
      </c>
      <c r="L553" s="58">
        <v>2.7272727272727302</v>
      </c>
      <c r="M553" s="58">
        <v>3.87777777777778</v>
      </c>
      <c r="N553" s="57">
        <v>3189.1579999999999</v>
      </c>
      <c r="O553" s="59">
        <v>0.19603380982330901</v>
      </c>
      <c r="P553" s="57">
        <v>2068.808</v>
      </c>
      <c r="Q553" s="59">
        <v>0.12716720652690799</v>
      </c>
      <c r="R553" s="76">
        <v>171</v>
      </c>
      <c r="S553" s="76">
        <v>148</v>
      </c>
      <c r="T553" s="76">
        <v>117</v>
      </c>
    </row>
    <row r="554" spans="1:20" x14ac:dyDescent="0.25">
      <c r="A554" s="53">
        <v>2023</v>
      </c>
      <c r="B554" s="54">
        <v>495647</v>
      </c>
      <c r="C554" s="54" t="s">
        <v>134</v>
      </c>
      <c r="D554" s="54" t="s">
        <v>432</v>
      </c>
      <c r="E554" s="54" t="s">
        <v>500</v>
      </c>
      <c r="F554" s="54" t="s">
        <v>4</v>
      </c>
      <c r="G554" s="56">
        <v>120</v>
      </c>
      <c r="H554" s="56">
        <v>274</v>
      </c>
      <c r="I554" s="56">
        <v>958</v>
      </c>
      <c r="J554" s="57">
        <v>44680.0308</v>
      </c>
      <c r="K554" s="57">
        <v>372.33359000000002</v>
      </c>
      <c r="L554" s="58">
        <v>2.2833333333333301</v>
      </c>
      <c r="M554" s="58">
        <v>3.4963503649634999</v>
      </c>
      <c r="N554" s="57">
        <v>6823.5308000000005</v>
      </c>
      <c r="O554" s="59">
        <v>0.15271992158071701</v>
      </c>
      <c r="P554" s="57">
        <v>3191.5308</v>
      </c>
      <c r="Q554" s="59">
        <v>7.14308102043653E-2</v>
      </c>
      <c r="R554" s="76">
        <v>113</v>
      </c>
      <c r="S554" s="76">
        <v>91</v>
      </c>
      <c r="T554" s="76">
        <v>89</v>
      </c>
    </row>
    <row r="555" spans="1:20" x14ac:dyDescent="0.25">
      <c r="A555" s="53">
        <v>2023</v>
      </c>
      <c r="B555" s="54">
        <v>495920</v>
      </c>
      <c r="C555" s="54" t="s">
        <v>445</v>
      </c>
      <c r="D555" s="54" t="s">
        <v>433</v>
      </c>
      <c r="E555" s="54" t="s">
        <v>504</v>
      </c>
      <c r="F555" s="54" t="s">
        <v>15</v>
      </c>
      <c r="G555" s="56">
        <v>37</v>
      </c>
      <c r="H555" s="56">
        <v>55</v>
      </c>
      <c r="I555" s="56">
        <v>130</v>
      </c>
      <c r="J555" s="57">
        <v>6246.96</v>
      </c>
      <c r="K555" s="57">
        <v>168.83675675675701</v>
      </c>
      <c r="L555" s="58">
        <v>1.48648648648649</v>
      </c>
      <c r="M555" s="58">
        <v>2.3636363636363602</v>
      </c>
      <c r="N555" s="57">
        <v>1672.46</v>
      </c>
      <c r="O555" s="59">
        <v>0.26772382086646901</v>
      </c>
      <c r="P555" s="57">
        <v>385.46</v>
      </c>
      <c r="Q555" s="59">
        <v>6.17036126371866E-2</v>
      </c>
      <c r="R555" s="76">
        <v>276</v>
      </c>
      <c r="S555" s="76">
        <v>227</v>
      </c>
      <c r="T555" s="76">
        <v>240</v>
      </c>
    </row>
    <row r="556" spans="1:20" x14ac:dyDescent="0.25">
      <c r="A556" s="53">
        <v>2023</v>
      </c>
      <c r="B556" s="54">
        <v>497086</v>
      </c>
      <c r="C556" s="54" t="s">
        <v>135</v>
      </c>
      <c r="D556" s="54" t="s">
        <v>431</v>
      </c>
      <c r="E556" s="54" t="s">
        <v>524</v>
      </c>
      <c r="F556" s="54" t="s">
        <v>15</v>
      </c>
      <c r="G556" s="56">
        <v>50</v>
      </c>
      <c r="H556" s="56">
        <v>86</v>
      </c>
      <c r="I556" s="56">
        <v>167</v>
      </c>
      <c r="J556" s="57">
        <v>9327.4639999999999</v>
      </c>
      <c r="K556" s="57">
        <v>186.54928000000001</v>
      </c>
      <c r="L556" s="58">
        <v>1.72</v>
      </c>
      <c r="M556" s="58">
        <v>1.9418604651162801</v>
      </c>
      <c r="N556" s="57">
        <v>2495.4639999999999</v>
      </c>
      <c r="O556" s="59">
        <v>0.26753938691159801</v>
      </c>
      <c r="P556" s="57">
        <v>851.41399999999999</v>
      </c>
      <c r="Q556" s="59">
        <v>9.1280330859491901E-2</v>
      </c>
      <c r="R556" s="76">
        <v>227</v>
      </c>
      <c r="S556" s="76">
        <v>170</v>
      </c>
      <c r="T556" s="76">
        <v>184</v>
      </c>
    </row>
    <row r="557" spans="1:20" x14ac:dyDescent="0.25">
      <c r="A557" s="53">
        <v>2023</v>
      </c>
      <c r="B557" s="54">
        <v>498034</v>
      </c>
      <c r="C557" s="54" t="s">
        <v>461</v>
      </c>
      <c r="D557" s="54" t="s">
        <v>431</v>
      </c>
      <c r="E557" s="54" t="s">
        <v>528</v>
      </c>
      <c r="F557" s="54" t="s">
        <v>15</v>
      </c>
      <c r="G557" s="56">
        <v>8</v>
      </c>
      <c r="H557" s="56">
        <v>13</v>
      </c>
      <c r="I557" s="56">
        <v>22</v>
      </c>
      <c r="J557" s="57">
        <v>545.42399999999998</v>
      </c>
      <c r="K557" s="57">
        <v>68.177999999999997</v>
      </c>
      <c r="L557" s="58">
        <v>1.625</v>
      </c>
      <c r="M557" s="58">
        <v>1.6923076923076901</v>
      </c>
      <c r="N557" s="57">
        <v>130.67400000000001</v>
      </c>
      <c r="O557" s="59">
        <v>0.239582416615331</v>
      </c>
      <c r="P557" s="57">
        <v>-131.626</v>
      </c>
      <c r="Q557" s="59">
        <v>-0.24132784769280399</v>
      </c>
      <c r="R557" s="76">
        <v>400</v>
      </c>
      <c r="S557" s="76">
        <v>382</v>
      </c>
      <c r="T557" s="76">
        <v>348</v>
      </c>
    </row>
    <row r="558" spans="1:20" x14ac:dyDescent="0.25">
      <c r="A558" s="53">
        <v>2023</v>
      </c>
      <c r="B558" s="54">
        <v>499295</v>
      </c>
      <c r="C558" s="54" t="s">
        <v>48</v>
      </c>
      <c r="D558" s="54" t="s">
        <v>432</v>
      </c>
      <c r="E558" s="54" t="s">
        <v>493</v>
      </c>
      <c r="F558" s="54" t="s">
        <v>4</v>
      </c>
      <c r="G558" s="56">
        <v>369</v>
      </c>
      <c r="H558" s="56">
        <v>2031</v>
      </c>
      <c r="I558" s="56">
        <v>10055</v>
      </c>
      <c r="J558" s="57">
        <v>386668.39250000002</v>
      </c>
      <c r="K558" s="57">
        <v>1047.8818224932299</v>
      </c>
      <c r="L558" s="58">
        <v>5.5040650406504099</v>
      </c>
      <c r="M558" s="58">
        <v>4.9507631708517996</v>
      </c>
      <c r="N558" s="57">
        <v>15134.6425</v>
      </c>
      <c r="O558" s="59">
        <v>3.9141142109255803E-2</v>
      </c>
      <c r="P558" s="57">
        <v>2316.9924999999998</v>
      </c>
      <c r="Q558" s="59">
        <v>5.9921952374216696E-3</v>
      </c>
      <c r="R558" s="76">
        <v>6</v>
      </c>
      <c r="S558" s="76">
        <v>34</v>
      </c>
      <c r="T558" s="76">
        <v>109</v>
      </c>
    </row>
    <row r="559" spans="1:20" x14ac:dyDescent="0.25">
      <c r="A559" s="53">
        <v>2023</v>
      </c>
      <c r="B559" s="54">
        <v>504704</v>
      </c>
      <c r="C559" s="54" t="s">
        <v>138</v>
      </c>
      <c r="D559" s="54" t="s">
        <v>435</v>
      </c>
      <c r="E559" s="54" t="s">
        <v>505</v>
      </c>
      <c r="F559" s="54" t="s">
        <v>15</v>
      </c>
      <c r="G559" s="56">
        <v>112</v>
      </c>
      <c r="H559" s="56">
        <v>351</v>
      </c>
      <c r="I559" s="56">
        <v>1179</v>
      </c>
      <c r="J559" s="57">
        <v>53319.93</v>
      </c>
      <c r="K559" s="57">
        <v>476.07080357142797</v>
      </c>
      <c r="L559" s="58">
        <v>3.1339285714285698</v>
      </c>
      <c r="M559" s="58">
        <v>3.3589743589743599</v>
      </c>
      <c r="N559" s="57">
        <v>7512.43</v>
      </c>
      <c r="O559" s="59">
        <v>0.14089347079037801</v>
      </c>
      <c r="P559" s="57">
        <v>3403.49</v>
      </c>
      <c r="Q559" s="59">
        <v>6.3831479148603501E-2</v>
      </c>
      <c r="R559" s="76">
        <v>102</v>
      </c>
      <c r="S559" s="76">
        <v>79</v>
      </c>
      <c r="T559" s="76">
        <v>85</v>
      </c>
    </row>
    <row r="560" spans="1:20" x14ac:dyDescent="0.25">
      <c r="A560" s="53">
        <v>2023</v>
      </c>
      <c r="B560" s="54">
        <v>504855</v>
      </c>
      <c r="C560" s="54" t="s">
        <v>139</v>
      </c>
      <c r="D560" s="54" t="s">
        <v>433</v>
      </c>
      <c r="E560" s="54" t="s">
        <v>502</v>
      </c>
      <c r="F560" s="54" t="s">
        <v>15</v>
      </c>
      <c r="G560" s="56">
        <v>56</v>
      </c>
      <c r="H560" s="56">
        <v>170</v>
      </c>
      <c r="I560" s="56">
        <v>628</v>
      </c>
      <c r="J560" s="57">
        <v>24334.603999999999</v>
      </c>
      <c r="K560" s="57">
        <v>434.54649999999998</v>
      </c>
      <c r="L560" s="58">
        <v>3.03571428571429</v>
      </c>
      <c r="M560" s="58">
        <v>3.6941176470588202</v>
      </c>
      <c r="N560" s="57">
        <v>2757.8539999999998</v>
      </c>
      <c r="O560" s="59">
        <v>0.113330547725371</v>
      </c>
      <c r="P560" s="57">
        <v>710.26399999999705</v>
      </c>
      <c r="Q560" s="59">
        <v>2.91874073644263E-2</v>
      </c>
      <c r="R560" s="76">
        <v>150</v>
      </c>
      <c r="S560" s="76">
        <v>163</v>
      </c>
      <c r="T560" s="76">
        <v>201</v>
      </c>
    </row>
    <row r="561" spans="1:20" x14ac:dyDescent="0.25">
      <c r="A561" s="53">
        <v>2023</v>
      </c>
      <c r="B561" s="54">
        <v>507312</v>
      </c>
      <c r="C561" s="54" t="s">
        <v>322</v>
      </c>
      <c r="D561" s="54" t="s">
        <v>435</v>
      </c>
      <c r="E561" s="54" t="s">
        <v>525</v>
      </c>
      <c r="F561" s="54" t="s">
        <v>15</v>
      </c>
      <c r="G561" s="56">
        <v>45</v>
      </c>
      <c r="H561" s="56">
        <v>78</v>
      </c>
      <c r="I561" s="56">
        <v>222</v>
      </c>
      <c r="J561" s="57">
        <v>11634.224</v>
      </c>
      <c r="K561" s="57">
        <v>258.538311111111</v>
      </c>
      <c r="L561" s="58">
        <v>1.7333333333333301</v>
      </c>
      <c r="M561" s="58">
        <v>2.8461538461538498</v>
      </c>
      <c r="N561" s="57">
        <v>2351.4740000000002</v>
      </c>
      <c r="O561" s="59">
        <v>0.20211696113122801</v>
      </c>
      <c r="P561" s="57">
        <v>773.46400000000096</v>
      </c>
      <c r="Q561" s="59">
        <v>6.6481786838555004E-2</v>
      </c>
      <c r="R561" s="76">
        <v>197</v>
      </c>
      <c r="S561" s="76">
        <v>182</v>
      </c>
      <c r="T561" s="76">
        <v>194</v>
      </c>
    </row>
    <row r="562" spans="1:20" x14ac:dyDescent="0.25">
      <c r="A562" s="53">
        <v>2023</v>
      </c>
      <c r="B562" s="54">
        <v>519375</v>
      </c>
      <c r="C562" s="54" t="s">
        <v>321</v>
      </c>
      <c r="D562" s="54" t="s">
        <v>432</v>
      </c>
      <c r="E562" s="54" t="s">
        <v>498</v>
      </c>
      <c r="F562" s="54" t="s">
        <v>15</v>
      </c>
      <c r="G562" s="56">
        <v>42</v>
      </c>
      <c r="H562" s="56">
        <v>81</v>
      </c>
      <c r="I562" s="56">
        <v>243</v>
      </c>
      <c r="J562" s="57">
        <v>9581.9418000000005</v>
      </c>
      <c r="K562" s="57">
        <v>228.14147142857101</v>
      </c>
      <c r="L562" s="58">
        <v>1.9285714285714299</v>
      </c>
      <c r="M562" s="58">
        <v>3</v>
      </c>
      <c r="N562" s="57">
        <v>1926.9418000000001</v>
      </c>
      <c r="O562" s="59">
        <v>0.20110138844717201</v>
      </c>
      <c r="P562" s="57">
        <v>670.44179999999903</v>
      </c>
      <c r="Q562" s="59">
        <v>6.9969304134157806E-2</v>
      </c>
      <c r="R562" s="76">
        <v>220</v>
      </c>
      <c r="S562" s="76">
        <v>206</v>
      </c>
      <c r="T562" s="76">
        <v>203</v>
      </c>
    </row>
    <row r="563" spans="1:20" x14ac:dyDescent="0.25">
      <c r="A563" s="53">
        <v>2023</v>
      </c>
      <c r="B563" s="54">
        <v>521200</v>
      </c>
      <c r="C563" s="54" t="s">
        <v>377</v>
      </c>
      <c r="D563" s="54" t="s">
        <v>432</v>
      </c>
      <c r="E563" s="54" t="s">
        <v>498</v>
      </c>
      <c r="F563" s="54" t="s">
        <v>15</v>
      </c>
      <c r="G563" s="56">
        <v>48</v>
      </c>
      <c r="H563" s="56">
        <v>70</v>
      </c>
      <c r="I563" s="56">
        <v>132</v>
      </c>
      <c r="J563" s="57">
        <v>5939.0496000000003</v>
      </c>
      <c r="K563" s="57">
        <v>123.7302</v>
      </c>
      <c r="L563" s="58">
        <v>1.4583333333333299</v>
      </c>
      <c r="M563" s="58">
        <v>1.8857142857142899</v>
      </c>
      <c r="N563" s="57">
        <v>1042.2996000000001</v>
      </c>
      <c r="O563" s="59">
        <v>0.17549939303419901</v>
      </c>
      <c r="P563" s="57">
        <v>-371.7004</v>
      </c>
      <c r="Q563" s="59">
        <v>-6.2585838650008996E-2</v>
      </c>
      <c r="R563" s="76">
        <v>282</v>
      </c>
      <c r="S563" s="76">
        <v>272</v>
      </c>
      <c r="T563" s="76">
        <v>368</v>
      </c>
    </row>
    <row r="564" spans="1:20" x14ac:dyDescent="0.25">
      <c r="A564" s="53">
        <v>2023</v>
      </c>
      <c r="B564" s="54">
        <v>522997</v>
      </c>
      <c r="C564" s="54" t="s">
        <v>140</v>
      </c>
      <c r="D564" s="54" t="s">
        <v>433</v>
      </c>
      <c r="E564" s="54" t="s">
        <v>502</v>
      </c>
      <c r="F564" s="54" t="s">
        <v>15</v>
      </c>
      <c r="G564" s="56">
        <v>16</v>
      </c>
      <c r="H564" s="56">
        <v>48</v>
      </c>
      <c r="I564" s="56">
        <v>111</v>
      </c>
      <c r="J564" s="57">
        <v>4016.3820000000001</v>
      </c>
      <c r="K564" s="57">
        <v>251.023875</v>
      </c>
      <c r="L564" s="58">
        <v>3</v>
      </c>
      <c r="M564" s="58">
        <v>2.3125</v>
      </c>
      <c r="N564" s="57">
        <v>565.88199999999995</v>
      </c>
      <c r="O564" s="59">
        <v>0.14089347079037801</v>
      </c>
      <c r="P564" s="57">
        <v>-19.088000000000399</v>
      </c>
      <c r="Q564" s="59">
        <v>-4.7525359888577201E-3</v>
      </c>
      <c r="R564" s="76">
        <v>313</v>
      </c>
      <c r="S564" s="76">
        <v>327</v>
      </c>
      <c r="T564" s="76">
        <v>321</v>
      </c>
    </row>
    <row r="565" spans="1:20" x14ac:dyDescent="0.25">
      <c r="A565" s="53">
        <v>2023</v>
      </c>
      <c r="B565" s="54">
        <v>524048</v>
      </c>
      <c r="C565" s="54" t="s">
        <v>464</v>
      </c>
      <c r="D565" s="54" t="s">
        <v>431</v>
      </c>
      <c r="E565" s="54" t="s">
        <v>516</v>
      </c>
      <c r="F565" s="54" t="s">
        <v>4</v>
      </c>
      <c r="G565" s="56">
        <v>204</v>
      </c>
      <c r="H565" s="56">
        <v>354</v>
      </c>
      <c r="I565" s="56">
        <v>1217</v>
      </c>
      <c r="J565" s="57">
        <v>54732.735000000001</v>
      </c>
      <c r="K565" s="57">
        <v>268.29772058823499</v>
      </c>
      <c r="L565" s="58">
        <v>1.73529411764706</v>
      </c>
      <c r="M565" s="58">
        <v>3.4378531073446301</v>
      </c>
      <c r="N565" s="57">
        <v>7711.4849999999997</v>
      </c>
      <c r="O565" s="59">
        <v>0.14089347079037801</v>
      </c>
      <c r="P565" s="57">
        <v>964.78499999999497</v>
      </c>
      <c r="Q565" s="59">
        <v>1.76272024410985E-2</v>
      </c>
      <c r="R565" s="76">
        <v>100</v>
      </c>
      <c r="S565" s="76">
        <v>75</v>
      </c>
      <c r="T565" s="76">
        <v>171</v>
      </c>
    </row>
    <row r="566" spans="1:20" x14ac:dyDescent="0.25">
      <c r="A566" s="53">
        <v>2023</v>
      </c>
      <c r="B566" s="54">
        <v>529212</v>
      </c>
      <c r="C566" s="54" t="s">
        <v>141</v>
      </c>
      <c r="D566" s="54" t="s">
        <v>434</v>
      </c>
      <c r="E566" s="54" t="s">
        <v>508</v>
      </c>
      <c r="F566" s="54" t="s">
        <v>4</v>
      </c>
      <c r="G566" s="56">
        <v>143</v>
      </c>
      <c r="H566" s="56">
        <v>290</v>
      </c>
      <c r="I566" s="56">
        <v>868</v>
      </c>
      <c r="J566" s="57">
        <v>43108.936800000003</v>
      </c>
      <c r="K566" s="57">
        <v>301.461096503497</v>
      </c>
      <c r="L566" s="58">
        <v>2.0279720279720301</v>
      </c>
      <c r="M566" s="58">
        <v>2.9931034482758601</v>
      </c>
      <c r="N566" s="57">
        <v>7183.1867999999904</v>
      </c>
      <c r="O566" s="59">
        <v>0.16662871629902901</v>
      </c>
      <c r="P566" s="57">
        <v>2290.3868000000002</v>
      </c>
      <c r="Q566" s="59">
        <v>5.3130208490783197E-2</v>
      </c>
      <c r="R566" s="76">
        <v>116</v>
      </c>
      <c r="S566" s="76">
        <v>85</v>
      </c>
      <c r="T566" s="76">
        <v>112</v>
      </c>
    </row>
    <row r="567" spans="1:20" x14ac:dyDescent="0.25">
      <c r="A567" s="53">
        <v>2023</v>
      </c>
      <c r="B567" s="54">
        <v>531401</v>
      </c>
      <c r="C567" s="54" t="s">
        <v>323</v>
      </c>
      <c r="D567" s="54" t="s">
        <v>430</v>
      </c>
      <c r="E567" s="54" t="s">
        <v>514</v>
      </c>
      <c r="F567" s="54" t="s">
        <v>15</v>
      </c>
      <c r="G567" s="56">
        <v>61</v>
      </c>
      <c r="H567" s="56">
        <v>110</v>
      </c>
      <c r="I567" s="56">
        <v>417</v>
      </c>
      <c r="J567" s="57">
        <v>16824.117600000001</v>
      </c>
      <c r="K567" s="57">
        <v>275.80520655737701</v>
      </c>
      <c r="L567" s="58">
        <v>1.8032786885245899</v>
      </c>
      <c r="M567" s="58">
        <v>3.7909090909090901</v>
      </c>
      <c r="N567" s="57">
        <v>2507.8676</v>
      </c>
      <c r="O567" s="59">
        <v>0.149063841541383</v>
      </c>
      <c r="P567" s="57">
        <v>495.86759999999998</v>
      </c>
      <c r="Q567" s="59">
        <v>2.94736170888392E-2</v>
      </c>
      <c r="R567" s="76">
        <v>169</v>
      </c>
      <c r="S567" s="76">
        <v>168</v>
      </c>
      <c r="T567" s="76">
        <v>220</v>
      </c>
    </row>
    <row r="568" spans="1:20" x14ac:dyDescent="0.25">
      <c r="A568" s="53">
        <v>2023</v>
      </c>
      <c r="B568" s="54">
        <v>537905</v>
      </c>
      <c r="C568" s="54" t="s">
        <v>116</v>
      </c>
      <c r="D568" s="54" t="s">
        <v>432</v>
      </c>
      <c r="E568" s="54" t="s">
        <v>496</v>
      </c>
      <c r="F568" s="54" t="s">
        <v>4</v>
      </c>
      <c r="G568" s="56">
        <v>588</v>
      </c>
      <c r="H568" s="56">
        <v>1983</v>
      </c>
      <c r="I568" s="56">
        <v>9722</v>
      </c>
      <c r="J568" s="57">
        <v>394412.92560000002</v>
      </c>
      <c r="K568" s="57">
        <v>670.770281632653</v>
      </c>
      <c r="L568" s="58">
        <v>3.37244897959184</v>
      </c>
      <c r="M568" s="58">
        <v>4.9026727181038803</v>
      </c>
      <c r="N568" s="57">
        <v>24280.675599999999</v>
      </c>
      <c r="O568" s="59">
        <v>6.1561561561561597E-2</v>
      </c>
      <c r="P568" s="57">
        <v>4725.7255999999397</v>
      </c>
      <c r="Q568" s="59">
        <v>1.1981670207209701E-2</v>
      </c>
      <c r="R568" s="76">
        <v>5</v>
      </c>
      <c r="S568" s="76">
        <v>18</v>
      </c>
      <c r="T568" s="76">
        <v>66</v>
      </c>
    </row>
    <row r="569" spans="1:20" x14ac:dyDescent="0.25">
      <c r="A569" s="53">
        <v>2023</v>
      </c>
      <c r="B569" s="54">
        <v>539714</v>
      </c>
      <c r="C569" s="54" t="s">
        <v>143</v>
      </c>
      <c r="D569" s="54" t="s">
        <v>431</v>
      </c>
      <c r="E569" s="54" t="s">
        <v>524</v>
      </c>
      <c r="F569" s="54" t="s">
        <v>15</v>
      </c>
      <c r="G569" s="56">
        <v>31</v>
      </c>
      <c r="H569" s="56">
        <v>31</v>
      </c>
      <c r="I569" s="56">
        <v>121</v>
      </c>
      <c r="J569" s="57">
        <v>5291.0320000000002</v>
      </c>
      <c r="K569" s="57">
        <v>170.67845161290299</v>
      </c>
      <c r="L569" s="58">
        <v>1</v>
      </c>
      <c r="M569" s="58">
        <v>3.9032258064516099</v>
      </c>
      <c r="N569" s="57">
        <v>1314.0319999999999</v>
      </c>
      <c r="O569" s="59">
        <v>0.24835079432519</v>
      </c>
      <c r="P569" s="57">
        <v>318.93200000000002</v>
      </c>
      <c r="Q569" s="59">
        <v>6.02778437174449E-2</v>
      </c>
      <c r="R569" s="76">
        <v>299</v>
      </c>
      <c r="S569" s="76">
        <v>247</v>
      </c>
      <c r="T569" s="76">
        <v>248</v>
      </c>
    </row>
    <row r="570" spans="1:20" x14ac:dyDescent="0.25">
      <c r="A570" s="53">
        <v>2023</v>
      </c>
      <c r="B570" s="54">
        <v>545957</v>
      </c>
      <c r="C570" s="54" t="s">
        <v>142</v>
      </c>
      <c r="D570" s="54" t="s">
        <v>431</v>
      </c>
      <c r="E570" s="54" t="s">
        <v>509</v>
      </c>
      <c r="F570" s="54" t="s">
        <v>15</v>
      </c>
      <c r="G570" s="56">
        <v>204</v>
      </c>
      <c r="H570" s="56">
        <v>457</v>
      </c>
      <c r="I570" s="56">
        <v>4141</v>
      </c>
      <c r="J570" s="57">
        <v>156054.696</v>
      </c>
      <c r="K570" s="57">
        <v>764.97400000000005</v>
      </c>
      <c r="L570" s="58">
        <v>2.2401960784313699</v>
      </c>
      <c r="M570" s="58">
        <v>9.0612691466083195</v>
      </c>
      <c r="N570" s="57">
        <v>11826.696</v>
      </c>
      <c r="O570" s="59">
        <v>7.5785582255083195E-2</v>
      </c>
      <c r="P570" s="57">
        <v>5003.2960000000103</v>
      </c>
      <c r="Q570" s="59">
        <v>3.2061169117269098E-2</v>
      </c>
      <c r="R570" s="76">
        <v>35</v>
      </c>
      <c r="S570" s="76">
        <v>46</v>
      </c>
      <c r="T570" s="76">
        <v>59</v>
      </c>
    </row>
    <row r="571" spans="1:20" x14ac:dyDescent="0.25">
      <c r="A571" s="53">
        <v>2023</v>
      </c>
      <c r="B571" s="54">
        <v>547050</v>
      </c>
      <c r="C571" s="54" t="s">
        <v>144</v>
      </c>
      <c r="D571" s="54" t="s">
        <v>435</v>
      </c>
      <c r="E571" s="54" t="s">
        <v>521</v>
      </c>
      <c r="F571" s="54" t="s">
        <v>4</v>
      </c>
      <c r="G571" s="56">
        <v>109</v>
      </c>
      <c r="H571" s="56">
        <v>274</v>
      </c>
      <c r="I571" s="56">
        <v>759</v>
      </c>
      <c r="J571" s="57">
        <v>33139.661999999997</v>
      </c>
      <c r="K571" s="57">
        <v>304.03359633027497</v>
      </c>
      <c r="L571" s="58">
        <v>2.5137614678899101</v>
      </c>
      <c r="M571" s="58">
        <v>2.7700729927007299</v>
      </c>
      <c r="N571" s="57">
        <v>4669.1620000000003</v>
      </c>
      <c r="O571" s="59">
        <v>0.14089347079037801</v>
      </c>
      <c r="P571" s="57">
        <v>877.21199999999499</v>
      </c>
      <c r="Q571" s="59">
        <v>2.6470155308162002E-2</v>
      </c>
      <c r="R571" s="76">
        <v>130</v>
      </c>
      <c r="S571" s="76">
        <v>122</v>
      </c>
      <c r="T571" s="76">
        <v>182</v>
      </c>
    </row>
    <row r="572" spans="1:20" x14ac:dyDescent="0.25">
      <c r="A572" s="53">
        <v>2023</v>
      </c>
      <c r="B572" s="54">
        <v>548541</v>
      </c>
      <c r="C572" s="54" t="s">
        <v>180</v>
      </c>
      <c r="D572" s="54" t="s">
        <v>435</v>
      </c>
      <c r="E572" s="54" t="s">
        <v>505</v>
      </c>
      <c r="F572" s="54" t="s">
        <v>4</v>
      </c>
      <c r="G572" s="56">
        <v>184</v>
      </c>
      <c r="H572" s="56">
        <v>617</v>
      </c>
      <c r="I572" s="56">
        <v>3787</v>
      </c>
      <c r="J572" s="57">
        <v>144844.88320000001</v>
      </c>
      <c r="K572" s="57">
        <v>787.20045217391305</v>
      </c>
      <c r="L572" s="58">
        <v>3.35326086956522</v>
      </c>
      <c r="M572" s="58">
        <v>6.1377633711507302</v>
      </c>
      <c r="N572" s="57">
        <v>7610.1331999999902</v>
      </c>
      <c r="O572" s="59">
        <v>5.25398828862461E-2</v>
      </c>
      <c r="P572" s="57">
        <v>1122.9731999999899</v>
      </c>
      <c r="Q572" s="59">
        <v>7.75293662565493E-3</v>
      </c>
      <c r="R572" s="76">
        <v>40</v>
      </c>
      <c r="S572" s="76">
        <v>76</v>
      </c>
      <c r="T572" s="76">
        <v>158</v>
      </c>
    </row>
    <row r="573" spans="1:20" x14ac:dyDescent="0.25">
      <c r="A573" s="53">
        <v>2023</v>
      </c>
      <c r="B573" s="54">
        <v>550437</v>
      </c>
      <c r="C573" s="54" t="s">
        <v>444</v>
      </c>
      <c r="D573" s="54" t="s">
        <v>433</v>
      </c>
      <c r="E573" s="54" t="s">
        <v>502</v>
      </c>
      <c r="F573" s="54" t="s">
        <v>15</v>
      </c>
      <c r="G573" s="56">
        <v>36</v>
      </c>
      <c r="H573" s="56">
        <v>134</v>
      </c>
      <c r="I573" s="56">
        <v>688</v>
      </c>
      <c r="J573" s="57">
        <v>34906.628799999999</v>
      </c>
      <c r="K573" s="57">
        <v>969.62857777777799</v>
      </c>
      <c r="L573" s="58">
        <v>3.7222222222222201</v>
      </c>
      <c r="M573" s="58">
        <v>5.1343283582089496</v>
      </c>
      <c r="N573" s="57">
        <v>6212.1288000000004</v>
      </c>
      <c r="O573" s="59">
        <v>0.177964157913754</v>
      </c>
      <c r="P573" s="57">
        <v>4865.2187999999996</v>
      </c>
      <c r="Q573" s="59">
        <v>0.13937807709462899</v>
      </c>
      <c r="R573" s="76">
        <v>127</v>
      </c>
      <c r="S573" s="76">
        <v>98</v>
      </c>
      <c r="T573" s="76">
        <v>63</v>
      </c>
    </row>
    <row r="574" spans="1:20" x14ac:dyDescent="0.25">
      <c r="A574" s="53">
        <v>2023</v>
      </c>
      <c r="B574" s="54">
        <v>551554</v>
      </c>
      <c r="C574" s="54" t="s">
        <v>145</v>
      </c>
      <c r="D574" s="54" t="s">
        <v>434</v>
      </c>
      <c r="E574" s="54" t="s">
        <v>513</v>
      </c>
      <c r="F574" s="54" t="s">
        <v>15</v>
      </c>
      <c r="G574" s="56">
        <v>252</v>
      </c>
      <c r="H574" s="56">
        <v>476</v>
      </c>
      <c r="I574" s="56">
        <v>2004</v>
      </c>
      <c r="J574" s="57">
        <v>76849.775999999998</v>
      </c>
      <c r="K574" s="57">
        <v>304.95942857142899</v>
      </c>
      <c r="L574" s="58">
        <v>1.8888888888888899</v>
      </c>
      <c r="M574" s="58">
        <v>4.21008403361345</v>
      </c>
      <c r="N574" s="57">
        <v>-999.47400000000903</v>
      </c>
      <c r="O574" s="59">
        <v>-1.30055551495688E-2</v>
      </c>
      <c r="P574" s="57">
        <v>-9584.8739999999998</v>
      </c>
      <c r="Q574" s="59">
        <v>-0.124722211291806</v>
      </c>
      <c r="R574" s="76">
        <v>75</v>
      </c>
      <c r="S574" s="76">
        <v>398</v>
      </c>
      <c r="T574" s="76">
        <v>399</v>
      </c>
    </row>
    <row r="575" spans="1:20" x14ac:dyDescent="0.25">
      <c r="A575" s="53">
        <v>2023</v>
      </c>
      <c r="B575" s="54">
        <v>551613</v>
      </c>
      <c r="C575" s="54" t="s">
        <v>146</v>
      </c>
      <c r="D575" s="54" t="s">
        <v>432</v>
      </c>
      <c r="E575" s="54" t="s">
        <v>510</v>
      </c>
      <c r="F575" s="54" t="s">
        <v>15</v>
      </c>
      <c r="G575" s="56">
        <v>85</v>
      </c>
      <c r="H575" s="56">
        <v>311</v>
      </c>
      <c r="I575" s="56">
        <v>1128</v>
      </c>
      <c r="J575" s="57">
        <v>60034.639199999998</v>
      </c>
      <c r="K575" s="57">
        <v>706.28987294117599</v>
      </c>
      <c r="L575" s="58">
        <v>3.6588235294117601</v>
      </c>
      <c r="M575" s="58">
        <v>3.6270096463022501</v>
      </c>
      <c r="N575" s="57">
        <v>16539.639200000001</v>
      </c>
      <c r="O575" s="59">
        <v>0.275501600749189</v>
      </c>
      <c r="P575" s="57">
        <v>13856.1392</v>
      </c>
      <c r="Q575" s="59">
        <v>0.23080240648802</v>
      </c>
      <c r="R575" s="76">
        <v>92</v>
      </c>
      <c r="S575" s="76">
        <v>31</v>
      </c>
      <c r="T575" s="76">
        <v>17</v>
      </c>
    </row>
    <row r="576" spans="1:20" x14ac:dyDescent="0.25">
      <c r="A576" s="53">
        <v>2023</v>
      </c>
      <c r="B576" s="54">
        <v>551787</v>
      </c>
      <c r="C576" s="54" t="s">
        <v>147</v>
      </c>
      <c r="D576" s="54" t="s">
        <v>432</v>
      </c>
      <c r="E576" s="54" t="s">
        <v>500</v>
      </c>
      <c r="F576" s="54" t="s">
        <v>15</v>
      </c>
      <c r="G576" s="56">
        <v>51</v>
      </c>
      <c r="H576" s="56">
        <v>136</v>
      </c>
      <c r="I576" s="56">
        <v>608</v>
      </c>
      <c r="J576" s="57">
        <v>29276.736000000001</v>
      </c>
      <c r="K576" s="57">
        <v>574.05364705882403</v>
      </c>
      <c r="L576" s="58">
        <v>2.6666666666666701</v>
      </c>
      <c r="M576" s="58">
        <v>4.4705882352941204</v>
      </c>
      <c r="N576" s="57">
        <v>6860.2359999999999</v>
      </c>
      <c r="O576" s="59">
        <v>0.234323798937149</v>
      </c>
      <c r="P576" s="57">
        <v>5297.7359999999999</v>
      </c>
      <c r="Q576" s="59">
        <v>0.18095377845399199</v>
      </c>
      <c r="R576" s="76">
        <v>140</v>
      </c>
      <c r="S576" s="76">
        <v>89</v>
      </c>
      <c r="T576" s="76">
        <v>58</v>
      </c>
    </row>
    <row r="577" spans="1:20" x14ac:dyDescent="0.25">
      <c r="A577" s="53">
        <v>2023</v>
      </c>
      <c r="B577" s="54">
        <v>552357</v>
      </c>
      <c r="C577" s="54" t="s">
        <v>325</v>
      </c>
      <c r="D577" s="54" t="s">
        <v>431</v>
      </c>
      <c r="E577" s="54" t="s">
        <v>524</v>
      </c>
      <c r="F577" s="54" t="s">
        <v>15</v>
      </c>
      <c r="G577" s="56">
        <v>16</v>
      </c>
      <c r="H577" s="56">
        <v>25</v>
      </c>
      <c r="I577" s="56">
        <v>52</v>
      </c>
      <c r="J577" s="57">
        <v>1767.5840000000001</v>
      </c>
      <c r="K577" s="57">
        <v>110.474</v>
      </c>
      <c r="L577" s="58">
        <v>1.5625</v>
      </c>
      <c r="M577" s="58">
        <v>2.08</v>
      </c>
      <c r="N577" s="57">
        <v>400.334</v>
      </c>
      <c r="O577" s="59">
        <v>0.22648654887122799</v>
      </c>
      <c r="P577" s="57">
        <v>-123.166</v>
      </c>
      <c r="Q577" s="59">
        <v>-6.9680422542860707E-2</v>
      </c>
      <c r="R577" s="76">
        <v>373</v>
      </c>
      <c r="S577" s="76">
        <v>347</v>
      </c>
      <c r="T577" s="76">
        <v>345</v>
      </c>
    </row>
    <row r="578" spans="1:20" x14ac:dyDescent="0.25">
      <c r="A578" s="53">
        <v>2023</v>
      </c>
      <c r="B578" s="54">
        <v>552957</v>
      </c>
      <c r="C578" s="54" t="s">
        <v>148</v>
      </c>
      <c r="D578" s="54" t="s">
        <v>435</v>
      </c>
      <c r="E578" s="54" t="s">
        <v>505</v>
      </c>
      <c r="F578" s="54" t="s">
        <v>15</v>
      </c>
      <c r="G578" s="56">
        <v>71</v>
      </c>
      <c r="H578" s="56">
        <v>304</v>
      </c>
      <c r="I578" s="56">
        <v>1443</v>
      </c>
      <c r="J578" s="57">
        <v>67059.494999999995</v>
      </c>
      <c r="K578" s="57">
        <v>944.49992957746497</v>
      </c>
      <c r="L578" s="58">
        <v>4.28169014084507</v>
      </c>
      <c r="M578" s="58">
        <v>4.7467105263157903</v>
      </c>
      <c r="N578" s="57">
        <v>9448.2449999999899</v>
      </c>
      <c r="O578" s="59">
        <v>0.14089347079037801</v>
      </c>
      <c r="P578" s="57">
        <v>6749.8849999999902</v>
      </c>
      <c r="Q578" s="59">
        <v>0.100655171948432</v>
      </c>
      <c r="R578" s="76">
        <v>85</v>
      </c>
      <c r="S578" s="76">
        <v>62</v>
      </c>
      <c r="T578" s="76">
        <v>43</v>
      </c>
    </row>
    <row r="579" spans="1:20" x14ac:dyDescent="0.25">
      <c r="A579" s="53">
        <v>2023</v>
      </c>
      <c r="B579" s="54">
        <v>553426</v>
      </c>
      <c r="C579" s="54" t="s">
        <v>149</v>
      </c>
      <c r="D579" s="54" t="s">
        <v>435</v>
      </c>
      <c r="E579" s="54" t="s">
        <v>525</v>
      </c>
      <c r="F579" s="54" t="s">
        <v>15</v>
      </c>
      <c r="G579" s="56">
        <v>5</v>
      </c>
      <c r="H579" s="56">
        <v>7</v>
      </c>
      <c r="I579" s="56">
        <v>22</v>
      </c>
      <c r="J579" s="57">
        <v>766.22400000000005</v>
      </c>
      <c r="K579" s="57">
        <v>153.2448</v>
      </c>
      <c r="L579" s="58">
        <v>1.4</v>
      </c>
      <c r="M579" s="58">
        <v>3.1428571428571401</v>
      </c>
      <c r="N579" s="57">
        <v>182.72399999999999</v>
      </c>
      <c r="O579" s="59">
        <v>0.238473344609409</v>
      </c>
      <c r="P579" s="57">
        <v>9.3239999999999998</v>
      </c>
      <c r="Q579" s="59">
        <v>1.21687652696861E-2</v>
      </c>
      <c r="R579" s="76">
        <v>392</v>
      </c>
      <c r="S579" s="76">
        <v>374</v>
      </c>
      <c r="T579" s="76">
        <v>312</v>
      </c>
    </row>
    <row r="580" spans="1:20" x14ac:dyDescent="0.25">
      <c r="A580" s="53">
        <v>2023</v>
      </c>
      <c r="B580" s="54">
        <v>553736</v>
      </c>
      <c r="C580" s="54" t="s">
        <v>469</v>
      </c>
      <c r="D580" s="54" t="s">
        <v>433</v>
      </c>
      <c r="E580" s="54" t="s">
        <v>530</v>
      </c>
      <c r="F580" s="54" t="s">
        <v>15</v>
      </c>
      <c r="G580" s="56">
        <v>17</v>
      </c>
      <c r="H580" s="56">
        <v>33</v>
      </c>
      <c r="I580" s="56">
        <v>72</v>
      </c>
      <c r="J580" s="57">
        <v>4319.424</v>
      </c>
      <c r="K580" s="57">
        <v>254.083764705882</v>
      </c>
      <c r="L580" s="58">
        <v>1.9411764705882399</v>
      </c>
      <c r="M580" s="58">
        <v>2.1818181818181799</v>
      </c>
      <c r="N580" s="57">
        <v>884.17399999999998</v>
      </c>
      <c r="O580" s="59">
        <v>0.20469720036745601</v>
      </c>
      <c r="P580" s="57">
        <v>283.57400000000001</v>
      </c>
      <c r="Q580" s="59">
        <v>6.5650883080707004E-2</v>
      </c>
      <c r="R580" s="76">
        <v>309</v>
      </c>
      <c r="S580" s="76">
        <v>287</v>
      </c>
      <c r="T580" s="76">
        <v>255</v>
      </c>
    </row>
    <row r="581" spans="1:20" x14ac:dyDescent="0.25">
      <c r="A581" s="53">
        <v>2023</v>
      </c>
      <c r="B581" s="54">
        <v>554730</v>
      </c>
      <c r="C581" s="54" t="s">
        <v>151</v>
      </c>
      <c r="D581" s="54" t="s">
        <v>434</v>
      </c>
      <c r="E581" s="54" t="s">
        <v>508</v>
      </c>
      <c r="F581" s="54" t="s">
        <v>15</v>
      </c>
      <c r="G581" s="56">
        <v>100</v>
      </c>
      <c r="H581" s="56">
        <v>351</v>
      </c>
      <c r="I581" s="56">
        <v>1665</v>
      </c>
      <c r="J581" s="57">
        <v>70700.652000000002</v>
      </c>
      <c r="K581" s="57">
        <v>707.00652000000002</v>
      </c>
      <c r="L581" s="58">
        <v>3.51</v>
      </c>
      <c r="M581" s="58">
        <v>4.7435897435897401</v>
      </c>
      <c r="N581" s="57">
        <v>11154.402</v>
      </c>
      <c r="O581" s="59">
        <v>0.15776943612910399</v>
      </c>
      <c r="P581" s="57">
        <v>7572.152</v>
      </c>
      <c r="Q581" s="59">
        <v>0.107101586559626</v>
      </c>
      <c r="R581" s="76">
        <v>79</v>
      </c>
      <c r="S581" s="76">
        <v>52</v>
      </c>
      <c r="T581" s="76">
        <v>38</v>
      </c>
    </row>
    <row r="582" spans="1:20" x14ac:dyDescent="0.25">
      <c r="A582" s="53">
        <v>2023</v>
      </c>
      <c r="B582" s="54">
        <v>557371</v>
      </c>
      <c r="C582" s="54" t="s">
        <v>380</v>
      </c>
      <c r="D582" s="54" t="s">
        <v>430</v>
      </c>
      <c r="E582" s="54" t="s">
        <v>517</v>
      </c>
      <c r="F582" s="54" t="s">
        <v>15</v>
      </c>
      <c r="G582" s="56">
        <v>30</v>
      </c>
      <c r="H582" s="56">
        <v>71</v>
      </c>
      <c r="I582" s="56">
        <v>340</v>
      </c>
      <c r="J582" s="57">
        <v>15443.079</v>
      </c>
      <c r="K582" s="57">
        <v>514.76930000000004</v>
      </c>
      <c r="L582" s="58">
        <v>2.3666666666666698</v>
      </c>
      <c r="M582" s="58">
        <v>4.7887323943661997</v>
      </c>
      <c r="N582" s="57">
        <v>2175.8290000000002</v>
      </c>
      <c r="O582" s="59">
        <v>0.14089347079037801</v>
      </c>
      <c r="P582" s="57">
        <v>1167.729</v>
      </c>
      <c r="Q582" s="59">
        <v>7.5615037648903996E-2</v>
      </c>
      <c r="R582" s="76">
        <v>174</v>
      </c>
      <c r="S582" s="76">
        <v>195</v>
      </c>
      <c r="T582" s="76">
        <v>153</v>
      </c>
    </row>
    <row r="583" spans="1:20" x14ac:dyDescent="0.25">
      <c r="A583" s="53">
        <v>2023</v>
      </c>
      <c r="B583" s="54">
        <v>558463</v>
      </c>
      <c r="C583" s="54" t="s">
        <v>150</v>
      </c>
      <c r="D583" s="54" t="s">
        <v>434</v>
      </c>
      <c r="E583" s="54" t="s">
        <v>523</v>
      </c>
      <c r="F583" s="54" t="s">
        <v>15</v>
      </c>
      <c r="G583" s="56">
        <v>44</v>
      </c>
      <c r="H583" s="56">
        <v>124</v>
      </c>
      <c r="I583" s="56">
        <v>604</v>
      </c>
      <c r="J583" s="57">
        <v>30403.168000000001</v>
      </c>
      <c r="K583" s="57">
        <v>690.98109090909099</v>
      </c>
      <c r="L583" s="58">
        <v>2.8181818181818201</v>
      </c>
      <c r="M583" s="58">
        <v>4.8709677419354804</v>
      </c>
      <c r="N583" s="57">
        <v>7355.9180000000097</v>
      </c>
      <c r="O583" s="59">
        <v>0.24194577354570401</v>
      </c>
      <c r="P583" s="57">
        <v>5814.268</v>
      </c>
      <c r="Q583" s="59">
        <v>0.19123888668444</v>
      </c>
      <c r="R583" s="76">
        <v>136</v>
      </c>
      <c r="S583" s="76">
        <v>81</v>
      </c>
      <c r="T583" s="76">
        <v>50</v>
      </c>
    </row>
    <row r="584" spans="1:20" x14ac:dyDescent="0.25">
      <c r="A584" s="53">
        <v>2023</v>
      </c>
      <c r="B584" s="54">
        <v>560409</v>
      </c>
      <c r="C584" s="54" t="s">
        <v>152</v>
      </c>
      <c r="D584" s="54" t="s">
        <v>430</v>
      </c>
      <c r="E584" s="54" t="s">
        <v>520</v>
      </c>
      <c r="F584" s="54" t="s">
        <v>15</v>
      </c>
      <c r="G584" s="56">
        <v>18</v>
      </c>
      <c r="H584" s="56">
        <v>33</v>
      </c>
      <c r="I584" s="56">
        <v>123</v>
      </c>
      <c r="J584" s="57">
        <v>5545.2960000000003</v>
      </c>
      <c r="K584" s="57">
        <v>308.072</v>
      </c>
      <c r="L584" s="58">
        <v>1.8333333333333299</v>
      </c>
      <c r="M584" s="58">
        <v>3.7272727272727302</v>
      </c>
      <c r="N584" s="57">
        <v>781.29599999999903</v>
      </c>
      <c r="O584" s="59">
        <v>0.14089347079037801</v>
      </c>
      <c r="P584" s="57">
        <v>186.99599999999899</v>
      </c>
      <c r="Q584" s="59">
        <v>3.3721554268699001E-2</v>
      </c>
      <c r="R584" s="76">
        <v>290</v>
      </c>
      <c r="S584" s="76">
        <v>301</v>
      </c>
      <c r="T584" s="76">
        <v>277</v>
      </c>
    </row>
    <row r="585" spans="1:20" x14ac:dyDescent="0.25">
      <c r="A585" s="53">
        <v>2023</v>
      </c>
      <c r="B585" s="54">
        <v>562725</v>
      </c>
      <c r="C585" s="54" t="s">
        <v>153</v>
      </c>
      <c r="D585" s="54" t="s">
        <v>433</v>
      </c>
      <c r="E585" s="54" t="s">
        <v>503</v>
      </c>
      <c r="F585" s="54" t="s">
        <v>15</v>
      </c>
      <c r="G585" s="56">
        <v>4</v>
      </c>
      <c r="H585" s="56">
        <v>54</v>
      </c>
      <c r="I585" s="56">
        <v>236</v>
      </c>
      <c r="J585" s="57">
        <v>8638.6880000000001</v>
      </c>
      <c r="K585" s="57">
        <v>2159.672</v>
      </c>
      <c r="L585" s="58">
        <v>13.5</v>
      </c>
      <c r="M585" s="58">
        <v>4.3703703703703702</v>
      </c>
      <c r="N585" s="57">
        <v>654.68800000000101</v>
      </c>
      <c r="O585" s="59">
        <v>7.5785582255083306E-2</v>
      </c>
      <c r="P585" s="57">
        <v>471.43800000000101</v>
      </c>
      <c r="Q585" s="59">
        <v>5.4572870324753102E-2</v>
      </c>
      <c r="R585" s="76">
        <v>245</v>
      </c>
      <c r="S585" s="76">
        <v>315</v>
      </c>
      <c r="T585" s="76">
        <v>226</v>
      </c>
    </row>
    <row r="586" spans="1:20" x14ac:dyDescent="0.25">
      <c r="A586" s="53">
        <v>2023</v>
      </c>
      <c r="B586" s="54">
        <v>563414</v>
      </c>
      <c r="C586" s="54" t="s">
        <v>154</v>
      </c>
      <c r="D586" s="54" t="s">
        <v>434</v>
      </c>
      <c r="E586" s="54" t="s">
        <v>523</v>
      </c>
      <c r="F586" s="54" t="s">
        <v>15</v>
      </c>
      <c r="G586" s="56">
        <v>20</v>
      </c>
      <c r="H586" s="56">
        <v>29</v>
      </c>
      <c r="I586" s="56">
        <v>88</v>
      </c>
      <c r="J586" s="57">
        <v>3979.2959999999998</v>
      </c>
      <c r="K586" s="57">
        <v>198.9648</v>
      </c>
      <c r="L586" s="58">
        <v>1.45</v>
      </c>
      <c r="M586" s="58">
        <v>3.0344827586206899</v>
      </c>
      <c r="N586" s="57">
        <v>995.54600000000005</v>
      </c>
      <c r="O586" s="59">
        <v>0.25018143912893098</v>
      </c>
      <c r="P586" s="57">
        <v>323.64600000000002</v>
      </c>
      <c r="Q586" s="59">
        <v>8.1332476900436601E-2</v>
      </c>
      <c r="R586" s="76">
        <v>317</v>
      </c>
      <c r="S586" s="76">
        <v>276</v>
      </c>
      <c r="T586" s="76">
        <v>246</v>
      </c>
    </row>
    <row r="587" spans="1:20" x14ac:dyDescent="0.25">
      <c r="A587" s="53">
        <v>2023</v>
      </c>
      <c r="B587" s="54">
        <v>572805</v>
      </c>
      <c r="C587" s="54" t="s">
        <v>155</v>
      </c>
      <c r="D587" s="54" t="s">
        <v>431</v>
      </c>
      <c r="E587" s="54" t="s">
        <v>515</v>
      </c>
      <c r="F587" s="54" t="s">
        <v>15</v>
      </c>
      <c r="G587" s="56">
        <v>21</v>
      </c>
      <c r="H587" s="56">
        <v>39</v>
      </c>
      <c r="I587" s="56">
        <v>102</v>
      </c>
      <c r="J587" s="57">
        <v>5293.5839999999998</v>
      </c>
      <c r="K587" s="57">
        <v>252.075428571429</v>
      </c>
      <c r="L587" s="58">
        <v>1.8571428571428601</v>
      </c>
      <c r="M587" s="58">
        <v>2.6153846153846199</v>
      </c>
      <c r="N587" s="57">
        <v>1088.5840000000001</v>
      </c>
      <c r="O587" s="59">
        <v>0.20564215095103799</v>
      </c>
      <c r="P587" s="57">
        <v>394.68400000000003</v>
      </c>
      <c r="Q587" s="59">
        <v>7.45589377631488E-2</v>
      </c>
      <c r="R587" s="76">
        <v>298</v>
      </c>
      <c r="S587" s="76">
        <v>264</v>
      </c>
      <c r="T587" s="76">
        <v>237</v>
      </c>
    </row>
    <row r="588" spans="1:20" x14ac:dyDescent="0.25">
      <c r="A588" s="53">
        <v>2023</v>
      </c>
      <c r="B588" s="54">
        <v>576838</v>
      </c>
      <c r="C588" s="54" t="s">
        <v>156</v>
      </c>
      <c r="D588" s="54" t="s">
        <v>435</v>
      </c>
      <c r="E588" s="54" t="s">
        <v>521</v>
      </c>
      <c r="F588" s="54" t="s">
        <v>15</v>
      </c>
      <c r="G588" s="56">
        <v>90</v>
      </c>
      <c r="H588" s="56">
        <v>356</v>
      </c>
      <c r="I588" s="56">
        <v>1820</v>
      </c>
      <c r="J588" s="57">
        <v>90436.688999999998</v>
      </c>
      <c r="K588" s="57">
        <v>1004.8521</v>
      </c>
      <c r="L588" s="58">
        <v>3.9555555555555602</v>
      </c>
      <c r="M588" s="58">
        <v>5.1123595505618002</v>
      </c>
      <c r="N588" s="57">
        <v>12741.939</v>
      </c>
      <c r="O588" s="59">
        <v>0.14089347079037801</v>
      </c>
      <c r="P588" s="57">
        <v>9351.2289999999994</v>
      </c>
      <c r="Q588" s="59">
        <v>0.103400833261377</v>
      </c>
      <c r="R588" s="76">
        <v>61</v>
      </c>
      <c r="S588" s="76">
        <v>44</v>
      </c>
      <c r="T588" s="76">
        <v>27</v>
      </c>
    </row>
    <row r="589" spans="1:20" x14ac:dyDescent="0.25">
      <c r="A589" s="53">
        <v>2023</v>
      </c>
      <c r="B589" s="54">
        <v>577416</v>
      </c>
      <c r="C589" s="54" t="s">
        <v>157</v>
      </c>
      <c r="D589" s="54" t="s">
        <v>433</v>
      </c>
      <c r="E589" s="54" t="s">
        <v>502</v>
      </c>
      <c r="F589" s="54" t="s">
        <v>15</v>
      </c>
      <c r="G589" s="56">
        <v>130</v>
      </c>
      <c r="H589" s="56">
        <v>264</v>
      </c>
      <c r="I589" s="56">
        <v>963</v>
      </c>
      <c r="J589" s="57">
        <v>43579.578000000001</v>
      </c>
      <c r="K589" s="57">
        <v>335.22752307692298</v>
      </c>
      <c r="L589" s="58">
        <v>2.0307692307692302</v>
      </c>
      <c r="M589" s="58">
        <v>3.6477272727272698</v>
      </c>
      <c r="N589" s="57">
        <v>6140.0780000000004</v>
      </c>
      <c r="O589" s="59">
        <v>0.14089347079037801</v>
      </c>
      <c r="P589" s="57">
        <v>1537.058</v>
      </c>
      <c r="Q589" s="59">
        <v>3.52701441946041E-2</v>
      </c>
      <c r="R589" s="76">
        <v>115</v>
      </c>
      <c r="S589" s="76">
        <v>101</v>
      </c>
      <c r="T589" s="76">
        <v>128</v>
      </c>
    </row>
    <row r="590" spans="1:20" x14ac:dyDescent="0.25">
      <c r="A590" s="53">
        <v>2023</v>
      </c>
      <c r="B590" s="54">
        <v>578075</v>
      </c>
      <c r="C590" s="54" t="s">
        <v>477</v>
      </c>
      <c r="D590" s="54" t="s">
        <v>433</v>
      </c>
      <c r="E590" s="54" t="s">
        <v>530</v>
      </c>
      <c r="F590" s="54" t="s">
        <v>15</v>
      </c>
      <c r="G590" s="56">
        <v>11</v>
      </c>
      <c r="H590" s="56">
        <v>11</v>
      </c>
      <c r="I590" s="56">
        <v>20</v>
      </c>
      <c r="J590" s="57">
        <v>605.44000000000005</v>
      </c>
      <c r="K590" s="57">
        <v>55.04</v>
      </c>
      <c r="L590" s="58">
        <v>1</v>
      </c>
      <c r="M590" s="58">
        <v>1.8181818181818199</v>
      </c>
      <c r="N590" s="57">
        <v>165.94</v>
      </c>
      <c r="O590" s="59">
        <v>0.27408165961945002</v>
      </c>
      <c r="P590" s="57">
        <v>-210.26</v>
      </c>
      <c r="Q590" s="59">
        <v>-0.34728461945031702</v>
      </c>
      <c r="R590" s="76">
        <v>397</v>
      </c>
      <c r="S590" s="76">
        <v>378</v>
      </c>
      <c r="T590" s="76">
        <v>358</v>
      </c>
    </row>
    <row r="591" spans="1:20" x14ac:dyDescent="0.25">
      <c r="A591" s="53">
        <v>2023</v>
      </c>
      <c r="B591" s="54">
        <v>583353</v>
      </c>
      <c r="C591" s="54" t="s">
        <v>158</v>
      </c>
      <c r="D591" s="54" t="s">
        <v>431</v>
      </c>
      <c r="E591" s="54" t="s">
        <v>501</v>
      </c>
      <c r="F591" s="54" t="s">
        <v>4</v>
      </c>
      <c r="G591" s="56">
        <v>185</v>
      </c>
      <c r="H591" s="56">
        <v>522</v>
      </c>
      <c r="I591" s="56">
        <v>2084</v>
      </c>
      <c r="J591" s="57">
        <v>100825.68</v>
      </c>
      <c r="K591" s="57">
        <v>545.00367567567503</v>
      </c>
      <c r="L591" s="58">
        <v>2.8216216216216199</v>
      </c>
      <c r="M591" s="58">
        <v>3.99233716475096</v>
      </c>
      <c r="N591" s="57">
        <v>14205.68</v>
      </c>
      <c r="O591" s="59">
        <v>0.14089347079037801</v>
      </c>
      <c r="P591" s="57">
        <v>7814.6299999999901</v>
      </c>
      <c r="Q591" s="59">
        <v>7.7506345605603599E-2</v>
      </c>
      <c r="R591" s="76">
        <v>54</v>
      </c>
      <c r="S591" s="76">
        <v>37</v>
      </c>
      <c r="T591" s="76">
        <v>36</v>
      </c>
    </row>
    <row r="592" spans="1:20" x14ac:dyDescent="0.25">
      <c r="A592" s="53">
        <v>2023</v>
      </c>
      <c r="B592" s="54">
        <v>583942</v>
      </c>
      <c r="C592" s="54" t="s">
        <v>159</v>
      </c>
      <c r="D592" s="54" t="s">
        <v>434</v>
      </c>
      <c r="E592" s="54" t="s">
        <v>508</v>
      </c>
      <c r="F592" s="54" t="s">
        <v>15</v>
      </c>
      <c r="G592" s="56">
        <v>100</v>
      </c>
      <c r="H592" s="56">
        <v>118</v>
      </c>
      <c r="I592" s="56">
        <v>480</v>
      </c>
      <c r="J592" s="57">
        <v>23590.608</v>
      </c>
      <c r="K592" s="57">
        <v>235.90608</v>
      </c>
      <c r="L592" s="58">
        <v>1.18</v>
      </c>
      <c r="M592" s="58">
        <v>4.0677966101694896</v>
      </c>
      <c r="N592" s="57">
        <v>4121.6080000000002</v>
      </c>
      <c r="O592" s="59">
        <v>0.174713937004082</v>
      </c>
      <c r="P592" s="57">
        <v>791.80799999999704</v>
      </c>
      <c r="Q592" s="59">
        <v>3.35645439914053E-2</v>
      </c>
      <c r="R592" s="76">
        <v>153</v>
      </c>
      <c r="S592" s="76">
        <v>128</v>
      </c>
      <c r="T592" s="76">
        <v>189</v>
      </c>
    </row>
    <row r="593" spans="1:20" x14ac:dyDescent="0.25">
      <c r="A593" s="53">
        <v>2023</v>
      </c>
      <c r="B593" s="54">
        <v>584221</v>
      </c>
      <c r="C593" s="54" t="s">
        <v>160</v>
      </c>
      <c r="D593" s="54" t="s">
        <v>435</v>
      </c>
      <c r="E593" s="54" t="s">
        <v>525</v>
      </c>
      <c r="F593" s="54" t="s">
        <v>15</v>
      </c>
      <c r="G593" s="56">
        <v>25</v>
      </c>
      <c r="H593" s="56">
        <v>34</v>
      </c>
      <c r="I593" s="56">
        <v>61</v>
      </c>
      <c r="J593" s="57">
        <v>3510.712</v>
      </c>
      <c r="K593" s="57">
        <v>140.42848000000001</v>
      </c>
      <c r="L593" s="58">
        <v>1.36</v>
      </c>
      <c r="M593" s="58">
        <v>1.79411764705882</v>
      </c>
      <c r="N593" s="57">
        <v>838.21199999999999</v>
      </c>
      <c r="O593" s="59">
        <v>0.23875840570231899</v>
      </c>
      <c r="P593" s="57">
        <v>-27.587999999999798</v>
      </c>
      <c r="Q593" s="59">
        <v>-7.8582350246901005E-3</v>
      </c>
      <c r="R593" s="76">
        <v>327</v>
      </c>
      <c r="S593" s="76">
        <v>290</v>
      </c>
      <c r="T593" s="76">
        <v>323</v>
      </c>
    </row>
    <row r="594" spans="1:20" x14ac:dyDescent="0.25">
      <c r="A594" s="53">
        <v>2023</v>
      </c>
      <c r="B594" s="54">
        <v>586197</v>
      </c>
      <c r="C594" s="54" t="s">
        <v>161</v>
      </c>
      <c r="D594" s="54" t="s">
        <v>430</v>
      </c>
      <c r="E594" s="54" t="s">
        <v>518</v>
      </c>
      <c r="F594" s="54" t="s">
        <v>15</v>
      </c>
      <c r="G594" s="56">
        <v>35</v>
      </c>
      <c r="H594" s="56">
        <v>53</v>
      </c>
      <c r="I594" s="56">
        <v>143</v>
      </c>
      <c r="J594" s="57">
        <v>8367.65600000001</v>
      </c>
      <c r="K594" s="57">
        <v>239.07588571428599</v>
      </c>
      <c r="L594" s="58">
        <v>1.51428571428571</v>
      </c>
      <c r="M594" s="58">
        <v>2.6981132075471699</v>
      </c>
      <c r="N594" s="57">
        <v>1700.6559999999999</v>
      </c>
      <c r="O594" s="59">
        <v>0.20324162465569801</v>
      </c>
      <c r="P594" s="57">
        <v>557.35600000000204</v>
      </c>
      <c r="Q594" s="59">
        <v>6.6608378738322996E-2</v>
      </c>
      <c r="R594" s="76">
        <v>251</v>
      </c>
      <c r="S594" s="76">
        <v>225</v>
      </c>
      <c r="T594" s="76">
        <v>213</v>
      </c>
    </row>
    <row r="595" spans="1:20" x14ac:dyDescent="0.25">
      <c r="A595" s="53">
        <v>2023</v>
      </c>
      <c r="B595" s="54">
        <v>587438</v>
      </c>
      <c r="C595" s="54" t="s">
        <v>339</v>
      </c>
      <c r="D595" s="54" t="s">
        <v>432</v>
      </c>
      <c r="E595" s="54" t="s">
        <v>497</v>
      </c>
      <c r="F595" s="54" t="s">
        <v>15</v>
      </c>
      <c r="G595" s="56">
        <v>250</v>
      </c>
      <c r="H595" s="56">
        <v>892</v>
      </c>
      <c r="I595" s="56">
        <v>3866</v>
      </c>
      <c r="J595" s="57">
        <v>197720.05119999999</v>
      </c>
      <c r="K595" s="57">
        <v>790.88020480000102</v>
      </c>
      <c r="L595" s="58">
        <v>3.5680000000000001</v>
      </c>
      <c r="M595" s="58">
        <v>4.3340807174887903</v>
      </c>
      <c r="N595" s="57">
        <v>45064.0511999999</v>
      </c>
      <c r="O595" s="59">
        <v>0.22791846819024</v>
      </c>
      <c r="P595" s="57">
        <v>37186.051200000002</v>
      </c>
      <c r="Q595" s="59">
        <v>0.18807425435260999</v>
      </c>
      <c r="R595" s="76">
        <v>25</v>
      </c>
      <c r="S595" s="76">
        <v>4</v>
      </c>
      <c r="T595" s="76">
        <v>3</v>
      </c>
    </row>
    <row r="596" spans="1:20" x14ac:dyDescent="0.25">
      <c r="A596" s="53">
        <v>2023</v>
      </c>
      <c r="B596" s="54">
        <v>587622</v>
      </c>
      <c r="C596" s="54" t="s">
        <v>442</v>
      </c>
      <c r="D596" s="54" t="s">
        <v>433</v>
      </c>
      <c r="E596" s="54" t="s">
        <v>530</v>
      </c>
      <c r="F596" s="54" t="s">
        <v>15</v>
      </c>
      <c r="G596" s="56">
        <v>69</v>
      </c>
      <c r="H596" s="56">
        <v>134</v>
      </c>
      <c r="I596" s="56">
        <v>242</v>
      </c>
      <c r="J596" s="57">
        <v>8128.2120000000004</v>
      </c>
      <c r="K596" s="57">
        <v>117.800173913043</v>
      </c>
      <c r="L596" s="58">
        <v>1.9420289855072499</v>
      </c>
      <c r="M596" s="58">
        <v>1.8059701492537299</v>
      </c>
      <c r="N596" s="57">
        <v>1145.212</v>
      </c>
      <c r="O596" s="59">
        <v>0.14089347079037801</v>
      </c>
      <c r="P596" s="57">
        <v>-1290.6980000000001</v>
      </c>
      <c r="Q596" s="59">
        <v>-0.15879236417554099</v>
      </c>
      <c r="R596" s="76">
        <v>252</v>
      </c>
      <c r="S596" s="76">
        <v>257</v>
      </c>
      <c r="T596" s="76">
        <v>390</v>
      </c>
    </row>
    <row r="597" spans="1:20" x14ac:dyDescent="0.25">
      <c r="A597" s="53">
        <v>2023</v>
      </c>
      <c r="B597" s="54">
        <v>589473</v>
      </c>
      <c r="C597" s="54" t="s">
        <v>162</v>
      </c>
      <c r="D597" s="54" t="s">
        <v>430</v>
      </c>
      <c r="E597" s="54" t="s">
        <v>518</v>
      </c>
      <c r="F597" s="54" t="s">
        <v>15</v>
      </c>
      <c r="G597" s="56">
        <v>31</v>
      </c>
      <c r="H597" s="56">
        <v>70</v>
      </c>
      <c r="I597" s="56">
        <v>208</v>
      </c>
      <c r="J597" s="57">
        <v>11006.335999999999</v>
      </c>
      <c r="K597" s="57">
        <v>355.043096774194</v>
      </c>
      <c r="L597" s="58">
        <v>2.2580645161290298</v>
      </c>
      <c r="M597" s="58">
        <v>2.9714285714285702</v>
      </c>
      <c r="N597" s="57">
        <v>2824.3359999999998</v>
      </c>
      <c r="O597" s="59">
        <v>0.25661001081558799</v>
      </c>
      <c r="P597" s="57">
        <v>1786.886</v>
      </c>
      <c r="Q597" s="59">
        <v>0.16235066783350999</v>
      </c>
      <c r="R597" s="76">
        <v>200</v>
      </c>
      <c r="S597" s="76">
        <v>161</v>
      </c>
      <c r="T597" s="76">
        <v>123</v>
      </c>
    </row>
    <row r="598" spans="1:20" x14ac:dyDescent="0.25">
      <c r="A598" s="53">
        <v>2023</v>
      </c>
      <c r="B598" s="54">
        <v>595666</v>
      </c>
      <c r="C598" s="54" t="s">
        <v>164</v>
      </c>
      <c r="D598" s="54" t="s">
        <v>430</v>
      </c>
      <c r="E598" s="54" t="s">
        <v>520</v>
      </c>
      <c r="F598" s="54" t="s">
        <v>15</v>
      </c>
      <c r="G598" s="56">
        <v>4</v>
      </c>
      <c r="H598" s="56">
        <v>4</v>
      </c>
      <c r="I598" s="56">
        <v>29</v>
      </c>
      <c r="J598" s="57">
        <v>1616.797</v>
      </c>
      <c r="K598" s="57">
        <v>404.19925000000001</v>
      </c>
      <c r="L598" s="58">
        <v>1</v>
      </c>
      <c r="M598" s="58">
        <v>7.25</v>
      </c>
      <c r="N598" s="57">
        <v>194.797</v>
      </c>
      <c r="O598" s="59">
        <v>0.120483276502863</v>
      </c>
      <c r="P598" s="57">
        <v>66.396999999999906</v>
      </c>
      <c r="Q598" s="59">
        <v>4.1066998516201998E-2</v>
      </c>
      <c r="R598" s="76">
        <v>378</v>
      </c>
      <c r="S598" s="76">
        <v>373</v>
      </c>
      <c r="T598" s="76">
        <v>301</v>
      </c>
    </row>
    <row r="599" spans="1:20" x14ac:dyDescent="0.25">
      <c r="A599" s="53">
        <v>2023</v>
      </c>
      <c r="B599" s="54">
        <v>596579</v>
      </c>
      <c r="C599" s="54" t="s">
        <v>165</v>
      </c>
      <c r="D599" s="54" t="s">
        <v>432</v>
      </c>
      <c r="E599" s="54" t="s">
        <v>500</v>
      </c>
      <c r="F599" s="54" t="s">
        <v>15</v>
      </c>
      <c r="G599" s="56">
        <v>7</v>
      </c>
      <c r="H599" s="56">
        <v>27</v>
      </c>
      <c r="I599" s="56">
        <v>123</v>
      </c>
      <c r="J599" s="57">
        <v>5056.1754000000001</v>
      </c>
      <c r="K599" s="57">
        <v>722.310771428571</v>
      </c>
      <c r="L599" s="58">
        <v>3.8571428571428599</v>
      </c>
      <c r="M599" s="58">
        <v>4.5555555555555598</v>
      </c>
      <c r="N599" s="57">
        <v>520.67539999999997</v>
      </c>
      <c r="O599" s="59">
        <v>0.102978112665949</v>
      </c>
      <c r="P599" s="57">
        <v>297.67540000000002</v>
      </c>
      <c r="Q599" s="59">
        <v>5.8873630056425701E-2</v>
      </c>
      <c r="R599" s="76">
        <v>302</v>
      </c>
      <c r="S599" s="76">
        <v>337</v>
      </c>
      <c r="T599" s="76">
        <v>254</v>
      </c>
    </row>
    <row r="600" spans="1:20" x14ac:dyDescent="0.25">
      <c r="A600" s="53">
        <v>2023</v>
      </c>
      <c r="B600" s="54">
        <v>599426</v>
      </c>
      <c r="C600" s="54" t="s">
        <v>360</v>
      </c>
      <c r="D600" s="54" t="s">
        <v>433</v>
      </c>
      <c r="E600" s="54" t="s">
        <v>504</v>
      </c>
      <c r="F600" s="54" t="s">
        <v>15</v>
      </c>
      <c r="G600" s="56">
        <v>36</v>
      </c>
      <c r="H600" s="56">
        <v>88</v>
      </c>
      <c r="I600" s="56">
        <v>228</v>
      </c>
      <c r="J600" s="57">
        <v>9942.9760000000006</v>
      </c>
      <c r="K600" s="57">
        <v>276.193777777778</v>
      </c>
      <c r="L600" s="58">
        <v>2.4444444444444402</v>
      </c>
      <c r="M600" s="58">
        <v>2.5909090909090899</v>
      </c>
      <c r="N600" s="57">
        <v>2543.4760000000001</v>
      </c>
      <c r="O600" s="59">
        <v>0.25580630990158298</v>
      </c>
      <c r="P600" s="57">
        <v>1250.5060000000001</v>
      </c>
      <c r="Q600" s="59">
        <v>0.125767778178284</v>
      </c>
      <c r="R600" s="76">
        <v>212</v>
      </c>
      <c r="S600" s="76">
        <v>167</v>
      </c>
      <c r="T600" s="76">
        <v>145</v>
      </c>
    </row>
    <row r="601" spans="1:20" x14ac:dyDescent="0.25">
      <c r="A601" s="53">
        <v>2023</v>
      </c>
      <c r="B601" s="54">
        <v>601052</v>
      </c>
      <c r="C601" s="54" t="s">
        <v>326</v>
      </c>
      <c r="D601" s="54" t="s">
        <v>432</v>
      </c>
      <c r="E601" s="54" t="s">
        <v>498</v>
      </c>
      <c r="F601" s="54" t="s">
        <v>15</v>
      </c>
      <c r="G601" s="56">
        <v>18</v>
      </c>
      <c r="H601" s="56">
        <v>65</v>
      </c>
      <c r="I601" s="56">
        <v>137</v>
      </c>
      <c r="J601" s="57">
        <v>6193.3040000000001</v>
      </c>
      <c r="K601" s="57">
        <v>344.07244444444399</v>
      </c>
      <c r="L601" s="58">
        <v>3.6111111111111098</v>
      </c>
      <c r="M601" s="58">
        <v>2.10769230769231</v>
      </c>
      <c r="N601" s="57">
        <v>1571.3040000000001</v>
      </c>
      <c r="O601" s="59">
        <v>0.25371013597911501</v>
      </c>
      <c r="P601" s="57">
        <v>1004.304</v>
      </c>
      <c r="Q601" s="59">
        <v>0.16215964854946599</v>
      </c>
      <c r="R601" s="76">
        <v>277</v>
      </c>
      <c r="S601" s="76">
        <v>233</v>
      </c>
      <c r="T601" s="76">
        <v>168</v>
      </c>
    </row>
    <row r="602" spans="1:20" x14ac:dyDescent="0.25">
      <c r="A602" s="53">
        <v>2023</v>
      </c>
      <c r="B602" s="54">
        <v>604851</v>
      </c>
      <c r="C602" s="54" t="s">
        <v>166</v>
      </c>
      <c r="D602" s="54" t="s">
        <v>431</v>
      </c>
      <c r="E602" s="54" t="s">
        <v>495</v>
      </c>
      <c r="F602" s="54" t="s">
        <v>15</v>
      </c>
      <c r="G602" s="56">
        <v>31</v>
      </c>
      <c r="H602" s="56">
        <v>83</v>
      </c>
      <c r="I602" s="56">
        <v>292</v>
      </c>
      <c r="J602" s="57">
        <v>14181.454400000001</v>
      </c>
      <c r="K602" s="57">
        <v>457.46627096774199</v>
      </c>
      <c r="L602" s="58">
        <v>2.67741935483871</v>
      </c>
      <c r="M602" s="58">
        <v>3.5180722891566298</v>
      </c>
      <c r="N602" s="57">
        <v>1704.7044000000001</v>
      </c>
      <c r="O602" s="59">
        <v>0.120206598837986</v>
      </c>
      <c r="P602" s="57">
        <v>652.40439999999796</v>
      </c>
      <c r="Q602" s="59">
        <v>4.60040544219497E-2</v>
      </c>
      <c r="R602" s="76">
        <v>176</v>
      </c>
      <c r="S602" s="76">
        <v>223</v>
      </c>
      <c r="T602" s="76">
        <v>206</v>
      </c>
    </row>
    <row r="603" spans="1:20" x14ac:dyDescent="0.25">
      <c r="A603" s="53">
        <v>2023</v>
      </c>
      <c r="B603" s="54">
        <v>609362</v>
      </c>
      <c r="C603" s="54" t="s">
        <v>328</v>
      </c>
      <c r="D603" s="54" t="s">
        <v>431</v>
      </c>
      <c r="E603" s="54" t="s">
        <v>515</v>
      </c>
      <c r="F603" s="54" t="s">
        <v>15</v>
      </c>
      <c r="G603" s="56">
        <v>8</v>
      </c>
      <c r="H603" s="56">
        <v>9</v>
      </c>
      <c r="I603" s="56">
        <v>27</v>
      </c>
      <c r="J603" s="57">
        <v>1621.384</v>
      </c>
      <c r="K603" s="57">
        <v>202.673</v>
      </c>
      <c r="L603" s="58">
        <v>1.125</v>
      </c>
      <c r="M603" s="58">
        <v>3</v>
      </c>
      <c r="N603" s="57">
        <v>473.38400000000001</v>
      </c>
      <c r="O603" s="59">
        <v>0.29196291563257099</v>
      </c>
      <c r="P603" s="57">
        <v>215.48400000000001</v>
      </c>
      <c r="Q603" s="59">
        <v>0.13290127446675201</v>
      </c>
      <c r="R603" s="76">
        <v>376</v>
      </c>
      <c r="S603" s="76">
        <v>341</v>
      </c>
      <c r="T603" s="76">
        <v>269</v>
      </c>
    </row>
    <row r="604" spans="1:20" x14ac:dyDescent="0.25">
      <c r="A604" s="53">
        <v>2023</v>
      </c>
      <c r="B604" s="54">
        <v>609954</v>
      </c>
      <c r="C604" s="54" t="s">
        <v>168</v>
      </c>
      <c r="D604" s="54" t="s">
        <v>434</v>
      </c>
      <c r="E604" s="54" t="s">
        <v>522</v>
      </c>
      <c r="F604" s="54" t="s">
        <v>4</v>
      </c>
      <c r="G604" s="56">
        <v>56</v>
      </c>
      <c r="H604" s="56">
        <v>200</v>
      </c>
      <c r="I604" s="56">
        <v>763</v>
      </c>
      <c r="J604" s="57">
        <v>31881.758999999998</v>
      </c>
      <c r="K604" s="57">
        <v>569.31712500000003</v>
      </c>
      <c r="L604" s="58">
        <v>3.5714285714285698</v>
      </c>
      <c r="M604" s="58">
        <v>3.8149999999999999</v>
      </c>
      <c r="N604" s="57">
        <v>3866.259</v>
      </c>
      <c r="O604" s="59">
        <v>0.121268685331948</v>
      </c>
      <c r="P604" s="57">
        <v>2024.1590000000001</v>
      </c>
      <c r="Q604" s="59">
        <v>6.3489564675524898E-2</v>
      </c>
      <c r="R604" s="76">
        <v>133</v>
      </c>
      <c r="S604" s="76">
        <v>135</v>
      </c>
      <c r="T604" s="76">
        <v>120</v>
      </c>
    </row>
    <row r="605" spans="1:20" x14ac:dyDescent="0.25">
      <c r="A605" s="53">
        <v>2023</v>
      </c>
      <c r="B605" s="54">
        <v>610296</v>
      </c>
      <c r="C605" s="54" t="s">
        <v>471</v>
      </c>
      <c r="D605" s="54" t="s">
        <v>431</v>
      </c>
      <c r="E605" s="54" t="s">
        <v>528</v>
      </c>
      <c r="F605" s="54" t="s">
        <v>15</v>
      </c>
      <c r="G605" s="56">
        <v>29</v>
      </c>
      <c r="H605" s="56">
        <v>71</v>
      </c>
      <c r="I605" s="56">
        <v>178</v>
      </c>
      <c r="J605" s="57">
        <v>8742.5759999999991</v>
      </c>
      <c r="K605" s="57">
        <v>301.46813793103502</v>
      </c>
      <c r="L605" s="58">
        <v>2.4482758620689702</v>
      </c>
      <c r="M605" s="58">
        <v>2.5070422535211301</v>
      </c>
      <c r="N605" s="57">
        <v>1840.076</v>
      </c>
      <c r="O605" s="59">
        <v>0.21047297730096901</v>
      </c>
      <c r="P605" s="57">
        <v>863.52599999999995</v>
      </c>
      <c r="Q605" s="59">
        <v>9.8772489938892205E-2</v>
      </c>
      <c r="R605" s="76">
        <v>240</v>
      </c>
      <c r="S605" s="76">
        <v>214</v>
      </c>
      <c r="T605" s="76">
        <v>183</v>
      </c>
    </row>
    <row r="606" spans="1:20" x14ac:dyDescent="0.25">
      <c r="A606" s="53">
        <v>2023</v>
      </c>
      <c r="B606" s="54">
        <v>613934</v>
      </c>
      <c r="C606" s="54" t="s">
        <v>169</v>
      </c>
      <c r="D606" s="54" t="s">
        <v>434</v>
      </c>
      <c r="E606" s="54" t="s">
        <v>499</v>
      </c>
      <c r="F606" s="54" t="s">
        <v>15</v>
      </c>
      <c r="G606" s="56">
        <v>34</v>
      </c>
      <c r="H606" s="56">
        <v>105</v>
      </c>
      <c r="I606" s="56">
        <v>359</v>
      </c>
      <c r="J606" s="57">
        <v>17659.334999999999</v>
      </c>
      <c r="K606" s="57">
        <v>519.39220588235298</v>
      </c>
      <c r="L606" s="58">
        <v>3.0882352941176499</v>
      </c>
      <c r="M606" s="58">
        <v>3.4190476190476198</v>
      </c>
      <c r="N606" s="57">
        <v>2488.085</v>
      </c>
      <c r="O606" s="59">
        <v>0.14089347079037801</v>
      </c>
      <c r="P606" s="57">
        <v>1286.2349999999999</v>
      </c>
      <c r="Q606" s="59">
        <v>7.28359816493655E-2</v>
      </c>
      <c r="R606" s="76">
        <v>167</v>
      </c>
      <c r="S606" s="76">
        <v>172</v>
      </c>
      <c r="T606" s="76">
        <v>140</v>
      </c>
    </row>
    <row r="607" spans="1:20" x14ac:dyDescent="0.25">
      <c r="A607" s="53">
        <v>2023</v>
      </c>
      <c r="B607" s="54">
        <v>615144</v>
      </c>
      <c r="C607" s="54" t="s">
        <v>170</v>
      </c>
      <c r="D607" s="54" t="s">
        <v>434</v>
      </c>
      <c r="E607" s="54" t="s">
        <v>523</v>
      </c>
      <c r="F607" s="54" t="s">
        <v>15</v>
      </c>
      <c r="G607" s="56">
        <v>20</v>
      </c>
      <c r="H607" s="56">
        <v>36</v>
      </c>
      <c r="I607" s="56">
        <v>63</v>
      </c>
      <c r="J607" s="57">
        <v>3730.6959999999999</v>
      </c>
      <c r="K607" s="57">
        <v>186.53479999999999</v>
      </c>
      <c r="L607" s="58">
        <v>1.8</v>
      </c>
      <c r="M607" s="58">
        <v>1.75</v>
      </c>
      <c r="N607" s="57">
        <v>767.94600000000003</v>
      </c>
      <c r="O607" s="59">
        <v>0.205845236384846</v>
      </c>
      <c r="P607" s="57">
        <v>88.346000000000203</v>
      </c>
      <c r="Q607" s="59">
        <v>2.3680835961976E-2</v>
      </c>
      <c r="R607" s="76">
        <v>321</v>
      </c>
      <c r="S607" s="76">
        <v>304</v>
      </c>
      <c r="T607" s="76">
        <v>295</v>
      </c>
    </row>
    <row r="608" spans="1:20" x14ac:dyDescent="0.25">
      <c r="A608" s="53">
        <v>2023</v>
      </c>
      <c r="B608" s="54">
        <v>618134</v>
      </c>
      <c r="C608" s="54" t="s">
        <v>171</v>
      </c>
      <c r="D608" s="54" t="s">
        <v>435</v>
      </c>
      <c r="E608" s="54" t="s">
        <v>521</v>
      </c>
      <c r="F608" s="54" t="s">
        <v>15</v>
      </c>
      <c r="G608" s="56">
        <v>18</v>
      </c>
      <c r="H608" s="56">
        <v>63</v>
      </c>
      <c r="I608" s="56">
        <v>200</v>
      </c>
      <c r="J608" s="57">
        <v>8707.2999999999993</v>
      </c>
      <c r="K608" s="57">
        <v>483.73888888888899</v>
      </c>
      <c r="L608" s="58">
        <v>3.5</v>
      </c>
      <c r="M608" s="58">
        <v>3.17460317460317</v>
      </c>
      <c r="N608" s="57">
        <v>845.8</v>
      </c>
      <c r="O608" s="59">
        <v>9.7136885142351803E-2</v>
      </c>
      <c r="P608" s="57">
        <v>177.97</v>
      </c>
      <c r="Q608" s="59">
        <v>2.0439171729468301E-2</v>
      </c>
      <c r="R608" s="76">
        <v>241</v>
      </c>
      <c r="S608" s="76">
        <v>289</v>
      </c>
      <c r="T608" s="76">
        <v>282</v>
      </c>
    </row>
    <row r="609" spans="1:20" x14ac:dyDescent="0.25">
      <c r="A609" s="53">
        <v>2023</v>
      </c>
      <c r="B609" s="54">
        <v>619986</v>
      </c>
      <c r="C609" s="54" t="s">
        <v>172</v>
      </c>
      <c r="D609" s="54" t="s">
        <v>435</v>
      </c>
      <c r="E609" s="54" t="s">
        <v>525</v>
      </c>
      <c r="F609" s="54" t="s">
        <v>15</v>
      </c>
      <c r="G609" s="56">
        <v>37</v>
      </c>
      <c r="H609" s="56">
        <v>91</v>
      </c>
      <c r="I609" s="56">
        <v>232</v>
      </c>
      <c r="J609" s="57">
        <v>11402.144</v>
      </c>
      <c r="K609" s="57">
        <v>308.16605405405397</v>
      </c>
      <c r="L609" s="58">
        <v>2.4594594594594601</v>
      </c>
      <c r="M609" s="58">
        <v>2.5494505494505502</v>
      </c>
      <c r="N609" s="57">
        <v>2606.1439999999998</v>
      </c>
      <c r="O609" s="59">
        <v>0.22856613633365799</v>
      </c>
      <c r="P609" s="57">
        <v>1276.5340000000001</v>
      </c>
      <c r="Q609" s="59">
        <v>0.111955611155235</v>
      </c>
      <c r="R609" s="76">
        <v>198</v>
      </c>
      <c r="S609" s="76">
        <v>166</v>
      </c>
      <c r="T609" s="76">
        <v>144</v>
      </c>
    </row>
    <row r="610" spans="1:20" x14ac:dyDescent="0.25">
      <c r="A610" s="53">
        <v>2023</v>
      </c>
      <c r="B610" s="54">
        <v>621024</v>
      </c>
      <c r="C610" s="54" t="s">
        <v>163</v>
      </c>
      <c r="D610" s="54" t="s">
        <v>430</v>
      </c>
      <c r="E610" s="54" t="s">
        <v>514</v>
      </c>
      <c r="F610" s="54" t="s">
        <v>15</v>
      </c>
      <c r="G610" s="56">
        <v>250</v>
      </c>
      <c r="H610" s="56">
        <v>603</v>
      </c>
      <c r="I610" s="56">
        <v>2818</v>
      </c>
      <c r="J610" s="57">
        <v>97155.695600000006</v>
      </c>
      <c r="K610" s="57">
        <v>388.62278240000001</v>
      </c>
      <c r="L610" s="58">
        <v>2.4119999999999999</v>
      </c>
      <c r="M610" s="58">
        <v>4.67330016583748</v>
      </c>
      <c r="N610" s="57">
        <v>-5389.80439999999</v>
      </c>
      <c r="O610" s="59">
        <v>-5.54759488542017E-2</v>
      </c>
      <c r="P610" s="57">
        <v>-13798.704400000001</v>
      </c>
      <c r="Q610" s="59">
        <v>-0.14202671613623799</v>
      </c>
      <c r="R610" s="76">
        <v>56</v>
      </c>
      <c r="S610" s="76">
        <v>403</v>
      </c>
      <c r="T610" s="76">
        <v>404</v>
      </c>
    </row>
    <row r="611" spans="1:20" x14ac:dyDescent="0.25">
      <c r="A611" s="53">
        <v>2023</v>
      </c>
      <c r="B611" s="54">
        <v>623122</v>
      </c>
      <c r="C611" s="54" t="s">
        <v>174</v>
      </c>
      <c r="D611" s="54" t="s">
        <v>430</v>
      </c>
      <c r="E611" s="54" t="s">
        <v>518</v>
      </c>
      <c r="F611" s="54" t="s">
        <v>15</v>
      </c>
      <c r="G611" s="56">
        <v>10</v>
      </c>
      <c r="H611" s="56">
        <v>30</v>
      </c>
      <c r="I611" s="56">
        <v>74</v>
      </c>
      <c r="J611" s="57">
        <v>3998.6080000000002</v>
      </c>
      <c r="K611" s="57">
        <v>399.86079999999998</v>
      </c>
      <c r="L611" s="58">
        <v>3</v>
      </c>
      <c r="M611" s="58">
        <v>2.4666666666666699</v>
      </c>
      <c r="N611" s="57">
        <v>1087.8579999999999</v>
      </c>
      <c r="O611" s="59">
        <v>0.27205917659345502</v>
      </c>
      <c r="P611" s="57">
        <v>744.85799999999995</v>
      </c>
      <c r="Q611" s="59">
        <v>0.18627932520517099</v>
      </c>
      <c r="R611" s="76">
        <v>315</v>
      </c>
      <c r="S611" s="76">
        <v>265</v>
      </c>
      <c r="T611" s="76">
        <v>198</v>
      </c>
    </row>
    <row r="612" spans="1:20" x14ac:dyDescent="0.25">
      <c r="A612" s="53">
        <v>2023</v>
      </c>
      <c r="B612" s="54">
        <v>623397</v>
      </c>
      <c r="C612" s="54" t="s">
        <v>167</v>
      </c>
      <c r="D612" s="54" t="s">
        <v>433</v>
      </c>
      <c r="E612" s="54" t="s">
        <v>502</v>
      </c>
      <c r="F612" s="54" t="s">
        <v>4</v>
      </c>
      <c r="G612" s="56">
        <v>157</v>
      </c>
      <c r="H612" s="56">
        <v>658</v>
      </c>
      <c r="I612" s="56">
        <v>2218</v>
      </c>
      <c r="J612" s="57">
        <v>84869.082999999897</v>
      </c>
      <c r="K612" s="57">
        <v>540.56740764331096</v>
      </c>
      <c r="L612" s="58">
        <v>4.1910828025477702</v>
      </c>
      <c r="M612" s="58">
        <v>3.37082066869301</v>
      </c>
      <c r="N612" s="57">
        <v>3966.0830000000001</v>
      </c>
      <c r="O612" s="59">
        <v>4.6731776281829403E-2</v>
      </c>
      <c r="P612" s="57">
        <v>-1703.2170000000001</v>
      </c>
      <c r="Q612" s="59">
        <v>-2.00687569582907E-2</v>
      </c>
      <c r="R612" s="76">
        <v>64</v>
      </c>
      <c r="S612" s="76">
        <v>133</v>
      </c>
      <c r="T612" s="76">
        <v>392</v>
      </c>
    </row>
    <row r="613" spans="1:20" x14ac:dyDescent="0.25">
      <c r="A613" s="53">
        <v>2023</v>
      </c>
      <c r="B613" s="54">
        <v>626603</v>
      </c>
      <c r="C613" s="54" t="s">
        <v>409</v>
      </c>
      <c r="D613" s="54" t="s">
        <v>431</v>
      </c>
      <c r="E613" s="54" t="s">
        <v>515</v>
      </c>
      <c r="F613" s="54" t="s">
        <v>15</v>
      </c>
      <c r="G613" s="56">
        <v>32</v>
      </c>
      <c r="H613" s="56">
        <v>32</v>
      </c>
      <c r="I613" s="56">
        <v>86</v>
      </c>
      <c r="J613" s="57">
        <v>3299.3119999999999</v>
      </c>
      <c r="K613" s="57">
        <v>103.1035</v>
      </c>
      <c r="L613" s="58">
        <v>1</v>
      </c>
      <c r="M613" s="58">
        <v>2.6875</v>
      </c>
      <c r="N613" s="57">
        <v>869.81200000000001</v>
      </c>
      <c r="O613" s="59">
        <v>0.26363435770851601</v>
      </c>
      <c r="P613" s="57">
        <v>-157.38800000000001</v>
      </c>
      <c r="Q613" s="59">
        <v>-4.7703278744174502E-2</v>
      </c>
      <c r="R613" s="76">
        <v>333</v>
      </c>
      <c r="S613" s="76">
        <v>288</v>
      </c>
      <c r="T613" s="76">
        <v>353</v>
      </c>
    </row>
    <row r="614" spans="1:20" x14ac:dyDescent="0.25">
      <c r="A614" s="53">
        <v>2023</v>
      </c>
      <c r="B614" s="54">
        <v>629125</v>
      </c>
      <c r="C614" s="54" t="s">
        <v>327</v>
      </c>
      <c r="D614" s="54" t="s">
        <v>433</v>
      </c>
      <c r="E614" s="54" t="s">
        <v>502</v>
      </c>
      <c r="F614" s="54" t="s">
        <v>15</v>
      </c>
      <c r="G614" s="56">
        <v>26</v>
      </c>
      <c r="H614" s="56">
        <v>104</v>
      </c>
      <c r="I614" s="56">
        <v>487</v>
      </c>
      <c r="J614" s="57">
        <v>26118.414000000001</v>
      </c>
      <c r="K614" s="57">
        <v>1004.5543846153799</v>
      </c>
      <c r="L614" s="58">
        <v>4</v>
      </c>
      <c r="M614" s="58">
        <v>4.6826923076923102</v>
      </c>
      <c r="N614" s="57">
        <v>3679.9140000000002</v>
      </c>
      <c r="O614" s="59">
        <v>0.14089347079037801</v>
      </c>
      <c r="P614" s="57">
        <v>2698.3739999999998</v>
      </c>
      <c r="Q614" s="59">
        <v>0.10331308784675799</v>
      </c>
      <c r="R614" s="76">
        <v>147</v>
      </c>
      <c r="S614" s="76">
        <v>139</v>
      </c>
      <c r="T614" s="76">
        <v>100</v>
      </c>
    </row>
    <row r="615" spans="1:20" x14ac:dyDescent="0.25">
      <c r="A615" s="53">
        <v>2023</v>
      </c>
      <c r="B615" s="54">
        <v>630627</v>
      </c>
      <c r="C615" s="54" t="s">
        <v>465</v>
      </c>
      <c r="D615" s="54" t="s">
        <v>431</v>
      </c>
      <c r="E615" s="54" t="s">
        <v>527</v>
      </c>
      <c r="F615" s="54" t="s">
        <v>15</v>
      </c>
      <c r="G615" s="56">
        <v>163</v>
      </c>
      <c r="H615" s="56">
        <v>483</v>
      </c>
      <c r="I615" s="56">
        <v>2659</v>
      </c>
      <c r="J615" s="57">
        <v>108054.77039999999</v>
      </c>
      <c r="K615" s="57">
        <v>662.91270184049097</v>
      </c>
      <c r="L615" s="58">
        <v>2.96319018404908</v>
      </c>
      <c r="M615" s="58">
        <v>5.5051759834368497</v>
      </c>
      <c r="N615" s="57">
        <v>6652.0203999999903</v>
      </c>
      <c r="O615" s="59">
        <v>6.1561561561561499E-2</v>
      </c>
      <c r="P615" s="57">
        <v>1074.87039999999</v>
      </c>
      <c r="Q615" s="59">
        <v>9.9474590156547697E-3</v>
      </c>
      <c r="R615" s="76">
        <v>50</v>
      </c>
      <c r="S615" s="76">
        <v>93</v>
      </c>
      <c r="T615" s="76">
        <v>162</v>
      </c>
    </row>
    <row r="616" spans="1:20" x14ac:dyDescent="0.25">
      <c r="A616" s="53">
        <v>2023</v>
      </c>
      <c r="B616" s="54">
        <v>633660</v>
      </c>
      <c r="C616" s="54" t="s">
        <v>176</v>
      </c>
      <c r="D616" s="54" t="s">
        <v>432</v>
      </c>
      <c r="E616" s="54" t="s">
        <v>500</v>
      </c>
      <c r="F616" s="54" t="s">
        <v>15</v>
      </c>
      <c r="G616" s="56">
        <v>96</v>
      </c>
      <c r="H616" s="56">
        <v>300</v>
      </c>
      <c r="I616" s="56">
        <v>988</v>
      </c>
      <c r="J616" s="57">
        <v>36742.872000000003</v>
      </c>
      <c r="K616" s="57">
        <v>382.73824999999999</v>
      </c>
      <c r="L616" s="58">
        <v>3.125</v>
      </c>
      <c r="M616" s="58">
        <v>3.2933333333333299</v>
      </c>
      <c r="N616" s="57">
        <v>-2573.1280000000102</v>
      </c>
      <c r="O616" s="59">
        <v>-7.0030671527255797E-2</v>
      </c>
      <c r="P616" s="57">
        <v>-5555.1280000000097</v>
      </c>
      <c r="Q616" s="59">
        <v>-0.15118927012564501</v>
      </c>
      <c r="R616" s="76">
        <v>123</v>
      </c>
      <c r="S616" s="76">
        <v>399</v>
      </c>
      <c r="T616" s="76">
        <v>396</v>
      </c>
    </row>
    <row r="617" spans="1:20" x14ac:dyDescent="0.25">
      <c r="A617" s="53">
        <v>2023</v>
      </c>
      <c r="B617" s="54">
        <v>635306</v>
      </c>
      <c r="C617" s="54" t="s">
        <v>177</v>
      </c>
      <c r="D617" s="54" t="s">
        <v>435</v>
      </c>
      <c r="E617" s="54" t="s">
        <v>525</v>
      </c>
      <c r="F617" s="54" t="s">
        <v>15</v>
      </c>
      <c r="G617" s="56">
        <v>36</v>
      </c>
      <c r="H617" s="56">
        <v>93</v>
      </c>
      <c r="I617" s="56">
        <v>192</v>
      </c>
      <c r="J617" s="57">
        <v>10334.464</v>
      </c>
      <c r="K617" s="57">
        <v>287.06844444444499</v>
      </c>
      <c r="L617" s="58">
        <v>2.5833333333333299</v>
      </c>
      <c r="M617" s="58">
        <v>2.0645161290322598</v>
      </c>
      <c r="N617" s="57">
        <v>2441.2139999999999</v>
      </c>
      <c r="O617" s="59">
        <v>0.236220669015829</v>
      </c>
      <c r="P617" s="57">
        <v>1143.384</v>
      </c>
      <c r="Q617" s="59">
        <v>0.11063795858208</v>
      </c>
      <c r="R617" s="76">
        <v>204</v>
      </c>
      <c r="S617" s="76">
        <v>174</v>
      </c>
      <c r="T617" s="76">
        <v>157</v>
      </c>
    </row>
    <row r="618" spans="1:20" x14ac:dyDescent="0.25">
      <c r="A618" s="53">
        <v>2023</v>
      </c>
      <c r="B618" s="54">
        <v>636281</v>
      </c>
      <c r="C618" s="54" t="s">
        <v>178</v>
      </c>
      <c r="D618" s="54" t="s">
        <v>431</v>
      </c>
      <c r="E618" s="54" t="s">
        <v>501</v>
      </c>
      <c r="F618" s="54" t="s">
        <v>4</v>
      </c>
      <c r="G618" s="56">
        <v>110</v>
      </c>
      <c r="H618" s="56">
        <v>240</v>
      </c>
      <c r="I618" s="56">
        <v>691</v>
      </c>
      <c r="J618" s="57">
        <v>30646.762999999999</v>
      </c>
      <c r="K618" s="57">
        <v>278.60693636363601</v>
      </c>
      <c r="L618" s="58">
        <v>2.1818181818181799</v>
      </c>
      <c r="M618" s="58">
        <v>2.87916666666667</v>
      </c>
      <c r="N618" s="57">
        <v>3664.2629999999899</v>
      </c>
      <c r="O618" s="59">
        <v>0.119564438175738</v>
      </c>
      <c r="P618" s="57">
        <v>-7.53700000000297</v>
      </c>
      <c r="Q618" s="59">
        <v>-2.4593135660046602E-4</v>
      </c>
      <c r="R618" s="76">
        <v>134</v>
      </c>
      <c r="S618" s="76">
        <v>140</v>
      </c>
      <c r="T618" s="76">
        <v>318</v>
      </c>
    </row>
    <row r="619" spans="1:20" x14ac:dyDescent="0.25">
      <c r="A619" s="53">
        <v>2023</v>
      </c>
      <c r="B619" s="54">
        <v>648045</v>
      </c>
      <c r="C619" s="54" t="s">
        <v>184</v>
      </c>
      <c r="D619" s="54" t="s">
        <v>433</v>
      </c>
      <c r="E619" s="54" t="s">
        <v>519</v>
      </c>
      <c r="F619" s="54" t="s">
        <v>4</v>
      </c>
      <c r="G619" s="56">
        <v>73</v>
      </c>
      <c r="H619" s="56">
        <v>252</v>
      </c>
      <c r="I619" s="56">
        <v>991</v>
      </c>
      <c r="J619" s="57">
        <v>45728.872000000003</v>
      </c>
      <c r="K619" s="57">
        <v>626.42290410958901</v>
      </c>
      <c r="L619" s="58">
        <v>3.4520547945205502</v>
      </c>
      <c r="M619" s="58">
        <v>3.9325396825396801</v>
      </c>
      <c r="N619" s="57">
        <v>11231.121999999999</v>
      </c>
      <c r="O619" s="59">
        <v>0.245602428155237</v>
      </c>
      <c r="P619" s="57">
        <v>8873.0220000000008</v>
      </c>
      <c r="Q619" s="59">
        <v>0.19403544439058101</v>
      </c>
      <c r="R619" s="76">
        <v>111</v>
      </c>
      <c r="S619" s="76">
        <v>51</v>
      </c>
      <c r="T619" s="76">
        <v>29</v>
      </c>
    </row>
    <row r="620" spans="1:20" x14ac:dyDescent="0.25">
      <c r="A620" s="53">
        <v>2023</v>
      </c>
      <c r="B620" s="54">
        <v>650314</v>
      </c>
      <c r="C620" s="54" t="s">
        <v>185</v>
      </c>
      <c r="D620" s="54" t="s">
        <v>432</v>
      </c>
      <c r="E620" s="54" t="s">
        <v>498</v>
      </c>
      <c r="F620" s="54" t="s">
        <v>15</v>
      </c>
      <c r="G620" s="56">
        <v>51</v>
      </c>
      <c r="H620" s="56">
        <v>97</v>
      </c>
      <c r="I620" s="56">
        <v>407</v>
      </c>
      <c r="J620" s="57">
        <v>19307.944</v>
      </c>
      <c r="K620" s="57">
        <v>378.58713725490202</v>
      </c>
      <c r="L620" s="58">
        <v>1.9019607843137301</v>
      </c>
      <c r="M620" s="58">
        <v>4.1958762886597896</v>
      </c>
      <c r="N620" s="57">
        <v>4471.1940000000004</v>
      </c>
      <c r="O620" s="59">
        <v>0.23157276611119201</v>
      </c>
      <c r="P620" s="57">
        <v>2946.694</v>
      </c>
      <c r="Q620" s="59">
        <v>0.15261562805444201</v>
      </c>
      <c r="R620" s="76">
        <v>162</v>
      </c>
      <c r="S620" s="76">
        <v>124</v>
      </c>
      <c r="T620" s="76">
        <v>93</v>
      </c>
    </row>
    <row r="621" spans="1:20" x14ac:dyDescent="0.25">
      <c r="A621" s="53">
        <v>2023</v>
      </c>
      <c r="B621" s="54">
        <v>650722</v>
      </c>
      <c r="C621" s="54" t="s">
        <v>186</v>
      </c>
      <c r="D621" s="54" t="s">
        <v>434</v>
      </c>
      <c r="E621" s="54" t="s">
        <v>499</v>
      </c>
      <c r="F621" s="54" t="s">
        <v>15</v>
      </c>
      <c r="G621" s="56">
        <v>30</v>
      </c>
      <c r="H621" s="56">
        <v>108</v>
      </c>
      <c r="I621" s="56">
        <v>225</v>
      </c>
      <c r="J621" s="57">
        <v>9921.42</v>
      </c>
      <c r="K621" s="57">
        <v>330.714</v>
      </c>
      <c r="L621" s="58">
        <v>3.6</v>
      </c>
      <c r="M621" s="58">
        <v>2.0833333333333299</v>
      </c>
      <c r="N621" s="57">
        <v>1535.17</v>
      </c>
      <c r="O621" s="59">
        <v>0.154732891057933</v>
      </c>
      <c r="P621" s="57">
        <v>456.91999999999899</v>
      </c>
      <c r="Q621" s="59">
        <v>4.6053891479243797E-2</v>
      </c>
      <c r="R621" s="76">
        <v>213</v>
      </c>
      <c r="S621" s="76">
        <v>236</v>
      </c>
      <c r="T621" s="76">
        <v>228</v>
      </c>
    </row>
    <row r="622" spans="1:20" x14ac:dyDescent="0.25">
      <c r="A622" s="53">
        <v>2023</v>
      </c>
      <c r="B622" s="54">
        <v>652071</v>
      </c>
      <c r="C622" s="54" t="s">
        <v>467</v>
      </c>
      <c r="D622" s="54" t="s">
        <v>435</v>
      </c>
      <c r="E622" s="54" t="s">
        <v>529</v>
      </c>
      <c r="F622" s="54" t="s">
        <v>15</v>
      </c>
      <c r="G622" s="56">
        <v>18</v>
      </c>
      <c r="H622" s="56">
        <v>57</v>
      </c>
      <c r="I622" s="56">
        <v>193</v>
      </c>
      <c r="J622" s="57">
        <v>8071.2503999999999</v>
      </c>
      <c r="K622" s="57">
        <v>448.40280000000001</v>
      </c>
      <c r="L622" s="58">
        <v>3.1666666666666701</v>
      </c>
      <c r="M622" s="58">
        <v>3.3859649122806998</v>
      </c>
      <c r="N622" s="57">
        <v>1068.5003999999999</v>
      </c>
      <c r="O622" s="59">
        <v>0.13238350280893299</v>
      </c>
      <c r="P622" s="57">
        <v>406.10039999999901</v>
      </c>
      <c r="Q622" s="59">
        <v>5.0314434551553398E-2</v>
      </c>
      <c r="R622" s="76">
        <v>253</v>
      </c>
      <c r="S622" s="76">
        <v>267</v>
      </c>
      <c r="T622" s="76">
        <v>234</v>
      </c>
    </row>
    <row r="623" spans="1:20" x14ac:dyDescent="0.25">
      <c r="A623" s="53">
        <v>2023</v>
      </c>
      <c r="B623" s="54">
        <v>652151</v>
      </c>
      <c r="C623" s="54" t="s">
        <v>240</v>
      </c>
      <c r="D623" s="54" t="s">
        <v>432</v>
      </c>
      <c r="E623" s="54" t="s">
        <v>494</v>
      </c>
      <c r="F623" s="54" t="s">
        <v>4</v>
      </c>
      <c r="G623" s="56">
        <v>326</v>
      </c>
      <c r="H623" s="56">
        <v>635</v>
      </c>
      <c r="I623" s="56">
        <v>2319</v>
      </c>
      <c r="J623" s="57">
        <v>83180.795500000197</v>
      </c>
      <c r="K623" s="57">
        <v>255.15581441717799</v>
      </c>
      <c r="L623" s="58">
        <v>1.9478527607362</v>
      </c>
      <c r="M623" s="58">
        <v>3.65196850393701</v>
      </c>
      <c r="N623" s="57">
        <v>-11096.7045</v>
      </c>
      <c r="O623" s="59">
        <v>-0.13340464506617999</v>
      </c>
      <c r="P623" s="57">
        <v>-21193.584500000001</v>
      </c>
      <c r="Q623" s="59">
        <v>-0.25478939426589098</v>
      </c>
      <c r="R623" s="76">
        <v>65</v>
      </c>
      <c r="S623" s="76">
        <v>408</v>
      </c>
      <c r="T623" s="76">
        <v>406</v>
      </c>
    </row>
    <row r="624" spans="1:20" x14ac:dyDescent="0.25">
      <c r="A624" s="53">
        <v>2023</v>
      </c>
      <c r="B624" s="54">
        <v>656457</v>
      </c>
      <c r="C624" s="54" t="s">
        <v>187</v>
      </c>
      <c r="D624" s="54" t="s">
        <v>434</v>
      </c>
      <c r="E624" s="54" t="s">
        <v>508</v>
      </c>
      <c r="F624" s="54" t="s">
        <v>15</v>
      </c>
      <c r="G624" s="56">
        <v>89</v>
      </c>
      <c r="H624" s="56">
        <v>183</v>
      </c>
      <c r="I624" s="56">
        <v>580</v>
      </c>
      <c r="J624" s="57">
        <v>23978.109</v>
      </c>
      <c r="K624" s="57">
        <v>269.41695505617997</v>
      </c>
      <c r="L624" s="58">
        <v>2.0561797752809001</v>
      </c>
      <c r="M624" s="58">
        <v>3.16939890710383</v>
      </c>
      <c r="N624" s="57">
        <v>3378.3589999999999</v>
      </c>
      <c r="O624" s="59">
        <v>0.14089347079037801</v>
      </c>
      <c r="P624" s="57">
        <v>329.60899999999702</v>
      </c>
      <c r="Q624" s="59">
        <v>1.3746246628539301E-2</v>
      </c>
      <c r="R624" s="76">
        <v>152</v>
      </c>
      <c r="S624" s="76">
        <v>147</v>
      </c>
      <c r="T624" s="76">
        <v>245</v>
      </c>
    </row>
    <row r="625" spans="1:20" x14ac:dyDescent="0.25">
      <c r="A625" s="53">
        <v>2023</v>
      </c>
      <c r="B625" s="54">
        <v>658048</v>
      </c>
      <c r="C625" s="54" t="s">
        <v>386</v>
      </c>
      <c r="D625" s="54" t="s">
        <v>431</v>
      </c>
      <c r="E625" s="54" t="s">
        <v>524</v>
      </c>
      <c r="F625" s="54" t="s">
        <v>15</v>
      </c>
      <c r="G625" s="56">
        <v>32</v>
      </c>
      <c r="H625" s="56">
        <v>56</v>
      </c>
      <c r="I625" s="56">
        <v>180</v>
      </c>
      <c r="J625" s="57">
        <v>9123.36</v>
      </c>
      <c r="K625" s="57">
        <v>285.10500000000002</v>
      </c>
      <c r="L625" s="58">
        <v>1.75</v>
      </c>
      <c r="M625" s="58">
        <v>3.21428571428571</v>
      </c>
      <c r="N625" s="57">
        <v>2238.86</v>
      </c>
      <c r="O625" s="59">
        <v>0.24539862506795701</v>
      </c>
      <c r="P625" s="57">
        <v>1185.81</v>
      </c>
      <c r="Q625" s="59">
        <v>0.12997514073762301</v>
      </c>
      <c r="R625" s="76">
        <v>232</v>
      </c>
      <c r="S625" s="76">
        <v>191</v>
      </c>
      <c r="T625" s="76">
        <v>152</v>
      </c>
    </row>
    <row r="626" spans="1:20" x14ac:dyDescent="0.25">
      <c r="A626" s="53">
        <v>2023</v>
      </c>
      <c r="B626" s="54">
        <v>659545</v>
      </c>
      <c r="C626" s="54" t="s">
        <v>188</v>
      </c>
      <c r="D626" s="54" t="s">
        <v>432</v>
      </c>
      <c r="E626" s="54" t="s">
        <v>510</v>
      </c>
      <c r="F626" s="54" t="s">
        <v>15</v>
      </c>
      <c r="G626" s="56">
        <v>108</v>
      </c>
      <c r="H626" s="56">
        <v>424</v>
      </c>
      <c r="I626" s="56">
        <v>1932</v>
      </c>
      <c r="J626" s="57">
        <v>68931.635200000004</v>
      </c>
      <c r="K626" s="57">
        <v>638.25588148148199</v>
      </c>
      <c r="L626" s="58">
        <v>3.92592592592593</v>
      </c>
      <c r="M626" s="58">
        <v>4.5566037735849099</v>
      </c>
      <c r="N626" s="57">
        <v>2940.3852000000002</v>
      </c>
      <c r="O626" s="59">
        <v>4.2656542115513299E-2</v>
      </c>
      <c r="P626" s="57">
        <v>-503.11480000000199</v>
      </c>
      <c r="Q626" s="59">
        <v>-7.2987504001646303E-3</v>
      </c>
      <c r="R626" s="76">
        <v>82</v>
      </c>
      <c r="S626" s="76">
        <v>155</v>
      </c>
      <c r="T626" s="76">
        <v>374</v>
      </c>
    </row>
    <row r="627" spans="1:20" x14ac:dyDescent="0.25">
      <c r="A627" s="53">
        <v>2023</v>
      </c>
      <c r="B627" s="54">
        <v>661754</v>
      </c>
      <c r="C627" s="54" t="s">
        <v>189</v>
      </c>
      <c r="D627" s="54" t="s">
        <v>430</v>
      </c>
      <c r="E627" s="54" t="s">
        <v>518</v>
      </c>
      <c r="F627" s="54" t="s">
        <v>15</v>
      </c>
      <c r="G627" s="56">
        <v>36</v>
      </c>
      <c r="H627" s="56">
        <v>59</v>
      </c>
      <c r="I627" s="56">
        <v>176</v>
      </c>
      <c r="J627" s="57">
        <v>7840.192</v>
      </c>
      <c r="K627" s="57">
        <v>217.783111111111</v>
      </c>
      <c r="L627" s="58">
        <v>1.6388888888888899</v>
      </c>
      <c r="M627" s="58">
        <v>2.9830508474576298</v>
      </c>
      <c r="N627" s="57">
        <v>2000.692</v>
      </c>
      <c r="O627" s="59">
        <v>0.25518405671697802</v>
      </c>
      <c r="P627" s="57">
        <v>820.34199999999998</v>
      </c>
      <c r="Q627" s="59">
        <v>0.10463289674538601</v>
      </c>
      <c r="R627" s="76">
        <v>258</v>
      </c>
      <c r="S627" s="76">
        <v>201</v>
      </c>
      <c r="T627" s="76">
        <v>186</v>
      </c>
    </row>
    <row r="628" spans="1:20" x14ac:dyDescent="0.25">
      <c r="A628" s="53">
        <v>2023</v>
      </c>
      <c r="B628" s="54">
        <v>665540</v>
      </c>
      <c r="C628" s="54" t="s">
        <v>190</v>
      </c>
      <c r="D628" s="54" t="s">
        <v>430</v>
      </c>
      <c r="E628" s="54" t="s">
        <v>518</v>
      </c>
      <c r="F628" s="54" t="s">
        <v>15</v>
      </c>
      <c r="G628" s="56">
        <v>46</v>
      </c>
      <c r="H628" s="56">
        <v>73</v>
      </c>
      <c r="I628" s="56">
        <v>199</v>
      </c>
      <c r="J628" s="57">
        <v>9866.4079999999994</v>
      </c>
      <c r="K628" s="57">
        <v>214.48713043478301</v>
      </c>
      <c r="L628" s="58">
        <v>1.5869565217391299</v>
      </c>
      <c r="M628" s="58">
        <v>2.7260273972602702</v>
      </c>
      <c r="N628" s="57">
        <v>2658.4079999999999</v>
      </c>
      <c r="O628" s="59">
        <v>0.269440306948588</v>
      </c>
      <c r="P628" s="57">
        <v>1152.1079999999999</v>
      </c>
      <c r="Q628" s="59">
        <v>0.116770763990299</v>
      </c>
      <c r="R628" s="76">
        <v>215</v>
      </c>
      <c r="S628" s="76">
        <v>164</v>
      </c>
      <c r="T628" s="76">
        <v>155</v>
      </c>
    </row>
    <row r="629" spans="1:20" x14ac:dyDescent="0.25">
      <c r="A629" s="53">
        <v>2023</v>
      </c>
      <c r="B629" s="54">
        <v>667972</v>
      </c>
      <c r="C629" s="54" t="s">
        <v>366</v>
      </c>
      <c r="D629" s="54" t="s">
        <v>433</v>
      </c>
      <c r="E629" s="54" t="s">
        <v>504</v>
      </c>
      <c r="F629" s="54" t="s">
        <v>15</v>
      </c>
      <c r="G629" s="56">
        <v>15</v>
      </c>
      <c r="H629" s="56">
        <v>25</v>
      </c>
      <c r="I629" s="56">
        <v>52</v>
      </c>
      <c r="J629" s="57">
        <v>2097.9839999999999</v>
      </c>
      <c r="K629" s="57">
        <v>139.8656</v>
      </c>
      <c r="L629" s="58">
        <v>1.6666666666666701</v>
      </c>
      <c r="M629" s="58">
        <v>2.08</v>
      </c>
      <c r="N629" s="57">
        <v>618.48400000000004</v>
      </c>
      <c r="O629" s="59">
        <v>0.294799197705988</v>
      </c>
      <c r="P629" s="57">
        <v>93.483999999999995</v>
      </c>
      <c r="Q629" s="59">
        <v>4.45589670845917E-2</v>
      </c>
      <c r="R629" s="76">
        <v>359</v>
      </c>
      <c r="S629" s="76">
        <v>321</v>
      </c>
      <c r="T629" s="76">
        <v>294</v>
      </c>
    </row>
    <row r="630" spans="1:20" x14ac:dyDescent="0.25">
      <c r="A630" s="53">
        <v>2023</v>
      </c>
      <c r="B630" s="54">
        <v>668464</v>
      </c>
      <c r="C630" s="54" t="s">
        <v>391</v>
      </c>
      <c r="D630" s="54" t="s">
        <v>432</v>
      </c>
      <c r="E630" s="54" t="s">
        <v>498</v>
      </c>
      <c r="F630" s="54" t="s">
        <v>15</v>
      </c>
      <c r="G630" s="56">
        <v>33</v>
      </c>
      <c r="H630" s="56">
        <v>51</v>
      </c>
      <c r="I630" s="56">
        <v>134</v>
      </c>
      <c r="J630" s="57">
        <v>6074.1279999999997</v>
      </c>
      <c r="K630" s="57">
        <v>184.06448484848499</v>
      </c>
      <c r="L630" s="58">
        <v>1.5454545454545501</v>
      </c>
      <c r="M630" s="58">
        <v>2.62745098039216</v>
      </c>
      <c r="N630" s="57">
        <v>1161.1279999999999</v>
      </c>
      <c r="O630" s="59">
        <v>0.19115961994874001</v>
      </c>
      <c r="P630" s="57">
        <v>186.12799999999999</v>
      </c>
      <c r="Q630" s="59">
        <v>3.06427523423939E-2</v>
      </c>
      <c r="R630" s="76">
        <v>280</v>
      </c>
      <c r="S630" s="76">
        <v>255</v>
      </c>
      <c r="T630" s="76">
        <v>278</v>
      </c>
    </row>
    <row r="631" spans="1:20" x14ac:dyDescent="0.25">
      <c r="A631" s="53">
        <v>2023</v>
      </c>
      <c r="B631" s="54">
        <v>673382</v>
      </c>
      <c r="C631" s="54" t="s">
        <v>329</v>
      </c>
      <c r="D631" s="54" t="s">
        <v>435</v>
      </c>
      <c r="E631" s="54" t="s">
        <v>505</v>
      </c>
      <c r="F631" s="54" t="s">
        <v>15</v>
      </c>
      <c r="G631" s="56">
        <v>22</v>
      </c>
      <c r="H631" s="56">
        <v>71</v>
      </c>
      <c r="I631" s="56">
        <v>268</v>
      </c>
      <c r="J631" s="57">
        <v>12827.28</v>
      </c>
      <c r="K631" s="57">
        <v>583.05818181818199</v>
      </c>
      <c r="L631" s="58">
        <v>3.2272727272727302</v>
      </c>
      <c r="M631" s="58">
        <v>3.77464788732394</v>
      </c>
      <c r="N631" s="57">
        <v>1807.28</v>
      </c>
      <c r="O631" s="59">
        <v>0.14089347079037801</v>
      </c>
      <c r="P631" s="57">
        <v>999.02999999999804</v>
      </c>
      <c r="Q631" s="59">
        <v>7.7883230115815494E-2</v>
      </c>
      <c r="R631" s="76">
        <v>184</v>
      </c>
      <c r="S631" s="76">
        <v>219</v>
      </c>
      <c r="T631" s="76">
        <v>169</v>
      </c>
    </row>
    <row r="632" spans="1:20" x14ac:dyDescent="0.25">
      <c r="A632" s="53">
        <v>2023</v>
      </c>
      <c r="B632" s="54">
        <v>676623</v>
      </c>
      <c r="C632" s="54" t="s">
        <v>281</v>
      </c>
      <c r="D632" s="54" t="s">
        <v>430</v>
      </c>
      <c r="E632" s="54" t="s">
        <v>507</v>
      </c>
      <c r="F632" s="54" t="s">
        <v>4</v>
      </c>
      <c r="G632" s="56">
        <v>399</v>
      </c>
      <c r="H632" s="56">
        <v>948</v>
      </c>
      <c r="I632" s="56">
        <v>4969</v>
      </c>
      <c r="J632" s="57">
        <v>216706.2507</v>
      </c>
      <c r="K632" s="57">
        <v>543.12343533834598</v>
      </c>
      <c r="L632" s="58">
        <v>2.3759398496240598</v>
      </c>
      <c r="M632" s="58">
        <v>5.2415611814345997</v>
      </c>
      <c r="N632" s="57">
        <v>22316.000700000001</v>
      </c>
      <c r="O632" s="59">
        <v>0.102978112665949</v>
      </c>
      <c r="P632" s="57">
        <v>8862.3807000000106</v>
      </c>
      <c r="Q632" s="59">
        <v>4.0895824053865201E-2</v>
      </c>
      <c r="R632" s="76">
        <v>18</v>
      </c>
      <c r="S632" s="76">
        <v>21</v>
      </c>
      <c r="T632" s="76">
        <v>30</v>
      </c>
    </row>
    <row r="633" spans="1:20" x14ac:dyDescent="0.25">
      <c r="A633" s="53">
        <v>2023</v>
      </c>
      <c r="B633" s="54">
        <v>678432</v>
      </c>
      <c r="C633" s="54" t="s">
        <v>331</v>
      </c>
      <c r="D633" s="54" t="s">
        <v>434</v>
      </c>
      <c r="E633" s="54" t="s">
        <v>513</v>
      </c>
      <c r="F633" s="54" t="s">
        <v>15</v>
      </c>
      <c r="G633" s="56">
        <v>239</v>
      </c>
      <c r="H633" s="56">
        <v>338</v>
      </c>
      <c r="I633" s="56">
        <v>1575</v>
      </c>
      <c r="J633" s="57">
        <v>67194.8486999999</v>
      </c>
      <c r="K633" s="57">
        <v>281.14999456066897</v>
      </c>
      <c r="L633" s="58">
        <v>1.4142259414225899</v>
      </c>
      <c r="M633" s="58">
        <v>4.6597633136094698</v>
      </c>
      <c r="N633" s="57">
        <v>6919.5986999999996</v>
      </c>
      <c r="O633" s="59">
        <v>0.102978112665949</v>
      </c>
      <c r="P633" s="57">
        <v>-1100.2012999999999</v>
      </c>
      <c r="Q633" s="59">
        <v>-1.6373298270407399E-2</v>
      </c>
      <c r="R633" s="76">
        <v>84</v>
      </c>
      <c r="S633" s="76">
        <v>88</v>
      </c>
      <c r="T633" s="76">
        <v>387</v>
      </c>
    </row>
    <row r="634" spans="1:20" x14ac:dyDescent="0.25">
      <c r="A634" s="53">
        <v>2023</v>
      </c>
      <c r="B634" s="54">
        <v>685207</v>
      </c>
      <c r="C634" s="54" t="s">
        <v>463</v>
      </c>
      <c r="D634" s="54" t="s">
        <v>430</v>
      </c>
      <c r="E634" s="54" t="s">
        <v>518</v>
      </c>
      <c r="F634" s="54" t="s">
        <v>15</v>
      </c>
      <c r="G634" s="56">
        <v>13</v>
      </c>
      <c r="H634" s="56">
        <v>25</v>
      </c>
      <c r="I634" s="56">
        <v>52</v>
      </c>
      <c r="J634" s="57">
        <v>2023.5840000000001</v>
      </c>
      <c r="K634" s="57">
        <v>155.66030769230801</v>
      </c>
      <c r="L634" s="58">
        <v>1.92307692307692</v>
      </c>
      <c r="M634" s="58">
        <v>2.08</v>
      </c>
      <c r="N634" s="57">
        <v>351.084</v>
      </c>
      <c r="O634" s="59">
        <v>0.17349613359267499</v>
      </c>
      <c r="P634" s="57">
        <v>-79.415999999999997</v>
      </c>
      <c r="Q634" s="59">
        <v>-3.9245220361497198E-2</v>
      </c>
      <c r="R634" s="76">
        <v>362</v>
      </c>
      <c r="S634" s="76">
        <v>357</v>
      </c>
      <c r="T634" s="76">
        <v>337</v>
      </c>
    </row>
    <row r="635" spans="1:20" x14ac:dyDescent="0.25">
      <c r="A635" s="53">
        <v>2023</v>
      </c>
      <c r="B635" s="54">
        <v>687380</v>
      </c>
      <c r="C635" s="54" t="s">
        <v>438</v>
      </c>
      <c r="D635" s="54" t="s">
        <v>435</v>
      </c>
      <c r="E635" s="54" t="s">
        <v>525</v>
      </c>
      <c r="F635" s="54" t="s">
        <v>15</v>
      </c>
      <c r="G635" s="56">
        <v>37</v>
      </c>
      <c r="H635" s="56">
        <v>90</v>
      </c>
      <c r="I635" s="56">
        <v>244</v>
      </c>
      <c r="J635" s="57">
        <v>12082.848</v>
      </c>
      <c r="K635" s="57">
        <v>326.56345945945998</v>
      </c>
      <c r="L635" s="58">
        <v>2.4324324324324298</v>
      </c>
      <c r="M635" s="58">
        <v>2.7111111111111099</v>
      </c>
      <c r="N635" s="57">
        <v>2618.348</v>
      </c>
      <c r="O635" s="59">
        <v>0.21669957281594501</v>
      </c>
      <c r="P635" s="57">
        <v>1289.348</v>
      </c>
      <c r="Q635" s="59">
        <v>0.10670894808905999</v>
      </c>
      <c r="R635" s="76">
        <v>191</v>
      </c>
      <c r="S635" s="76">
        <v>165</v>
      </c>
      <c r="T635" s="76">
        <v>138</v>
      </c>
    </row>
    <row r="636" spans="1:20" x14ac:dyDescent="0.25">
      <c r="A636" s="53">
        <v>2023</v>
      </c>
      <c r="B636" s="54">
        <v>688075</v>
      </c>
      <c r="C636" s="54" t="s">
        <v>191</v>
      </c>
      <c r="D636" s="54" t="s">
        <v>432</v>
      </c>
      <c r="E636" s="54" t="s">
        <v>510</v>
      </c>
      <c r="F636" s="54" t="s">
        <v>15</v>
      </c>
      <c r="G636" s="56">
        <v>56</v>
      </c>
      <c r="H636" s="56">
        <v>74</v>
      </c>
      <c r="I636" s="56">
        <v>349</v>
      </c>
      <c r="J636" s="57">
        <v>18118.0586</v>
      </c>
      <c r="K636" s="57">
        <v>323.536760714286</v>
      </c>
      <c r="L636" s="58">
        <v>1.3214285714285701</v>
      </c>
      <c r="M636" s="58">
        <v>4.7162162162162202</v>
      </c>
      <c r="N636" s="57">
        <v>5634.5586000000003</v>
      </c>
      <c r="O636" s="59">
        <v>0.31099130013852599</v>
      </c>
      <c r="P636" s="57">
        <v>3992.5585999999998</v>
      </c>
      <c r="Q636" s="59">
        <v>0.22036348861350999</v>
      </c>
      <c r="R636" s="76">
        <v>164</v>
      </c>
      <c r="S636" s="76">
        <v>108</v>
      </c>
      <c r="T636" s="76">
        <v>75</v>
      </c>
    </row>
    <row r="637" spans="1:20" x14ac:dyDescent="0.25">
      <c r="A637" s="53">
        <v>2023</v>
      </c>
      <c r="B637" s="54">
        <v>688564</v>
      </c>
      <c r="C637" s="54" t="s">
        <v>183</v>
      </c>
      <c r="D637" s="54" t="s">
        <v>432</v>
      </c>
      <c r="E637" s="54" t="s">
        <v>510</v>
      </c>
      <c r="F637" s="54" t="s">
        <v>4</v>
      </c>
      <c r="G637" s="56">
        <v>607</v>
      </c>
      <c r="H637" s="56">
        <v>1272</v>
      </c>
      <c r="I637" s="56">
        <v>4723</v>
      </c>
      <c r="J637" s="57">
        <v>208970.93220000001</v>
      </c>
      <c r="K637" s="57">
        <v>344.26842207578301</v>
      </c>
      <c r="L637" s="58">
        <v>2.0955518945634299</v>
      </c>
      <c r="M637" s="58">
        <v>3.7130503144654101</v>
      </c>
      <c r="N637" s="57">
        <v>21519.432199999999</v>
      </c>
      <c r="O637" s="59">
        <v>0.102978112665949</v>
      </c>
      <c r="P637" s="57">
        <v>1075.88220000001</v>
      </c>
      <c r="Q637" s="59">
        <v>5.1484777747476899E-3</v>
      </c>
      <c r="R637" s="76">
        <v>21</v>
      </c>
      <c r="S637" s="76">
        <v>23</v>
      </c>
      <c r="T637" s="76">
        <v>161</v>
      </c>
    </row>
    <row r="638" spans="1:20" x14ac:dyDescent="0.25">
      <c r="A638" s="53">
        <v>2023</v>
      </c>
      <c r="B638" s="54">
        <v>690065</v>
      </c>
      <c r="C638" s="54" t="s">
        <v>365</v>
      </c>
      <c r="D638" s="54" t="s">
        <v>434</v>
      </c>
      <c r="E638" s="54" t="s">
        <v>522</v>
      </c>
      <c r="F638" s="54" t="s">
        <v>15</v>
      </c>
      <c r="G638" s="56">
        <v>18</v>
      </c>
      <c r="H638" s="56">
        <v>33</v>
      </c>
      <c r="I638" s="56">
        <v>51</v>
      </c>
      <c r="J638" s="57">
        <v>1964.3920000000001</v>
      </c>
      <c r="K638" s="57">
        <v>109.132888888889</v>
      </c>
      <c r="L638" s="58">
        <v>1.8333333333333299</v>
      </c>
      <c r="M638" s="58">
        <v>1.5454545454545501</v>
      </c>
      <c r="N638" s="57">
        <v>527.39200000000005</v>
      </c>
      <c r="O638" s="59">
        <v>0.268475945737918</v>
      </c>
      <c r="P638" s="57">
        <v>-84.908000000000001</v>
      </c>
      <c r="Q638" s="59">
        <v>-4.3223552121979703E-2</v>
      </c>
      <c r="R638" s="76">
        <v>364</v>
      </c>
      <c r="S638" s="76">
        <v>335</v>
      </c>
      <c r="T638" s="76">
        <v>338</v>
      </c>
    </row>
    <row r="639" spans="1:20" x14ac:dyDescent="0.25">
      <c r="A639" s="53">
        <v>2023</v>
      </c>
      <c r="B639" s="54">
        <v>692504</v>
      </c>
      <c r="C639" s="54" t="s">
        <v>192</v>
      </c>
      <c r="D639" s="54" t="s">
        <v>430</v>
      </c>
      <c r="E639" s="54" t="s">
        <v>514</v>
      </c>
      <c r="F639" s="54" t="s">
        <v>15</v>
      </c>
      <c r="G639" s="56">
        <v>35</v>
      </c>
      <c r="H639" s="56">
        <v>144</v>
      </c>
      <c r="I639" s="56">
        <v>674</v>
      </c>
      <c r="J639" s="57">
        <v>28771.656800000001</v>
      </c>
      <c r="K639" s="57">
        <v>822.04733714285703</v>
      </c>
      <c r="L639" s="58">
        <v>4.1142857142857103</v>
      </c>
      <c r="M639" s="58">
        <v>4.6805555555555598</v>
      </c>
      <c r="N639" s="57">
        <v>2407.1568000000002</v>
      </c>
      <c r="O639" s="59">
        <v>8.3664170497126003E-2</v>
      </c>
      <c r="P639" s="57">
        <v>1165.9567999999899</v>
      </c>
      <c r="Q639" s="59">
        <v>4.0524492840467698E-2</v>
      </c>
      <c r="R639" s="76">
        <v>142</v>
      </c>
      <c r="S639" s="76">
        <v>177</v>
      </c>
      <c r="T639" s="76">
        <v>154</v>
      </c>
    </row>
    <row r="640" spans="1:20" x14ac:dyDescent="0.25">
      <c r="A640" s="53">
        <v>2023</v>
      </c>
      <c r="B640" s="54">
        <v>692546</v>
      </c>
      <c r="C640" s="54" t="s">
        <v>193</v>
      </c>
      <c r="D640" s="54" t="s">
        <v>430</v>
      </c>
      <c r="E640" s="54" t="s">
        <v>518</v>
      </c>
      <c r="F640" s="54" t="s">
        <v>15</v>
      </c>
      <c r="G640" s="56">
        <v>6</v>
      </c>
      <c r="H640" s="56">
        <v>6</v>
      </c>
      <c r="I640" s="56">
        <v>15</v>
      </c>
      <c r="J640" s="57">
        <v>815.08</v>
      </c>
      <c r="K640" s="57">
        <v>135.84666666666701</v>
      </c>
      <c r="L640" s="58">
        <v>1</v>
      </c>
      <c r="M640" s="58">
        <v>2.5</v>
      </c>
      <c r="N640" s="57">
        <v>270.58</v>
      </c>
      <c r="O640" s="59">
        <v>0.33196741424154702</v>
      </c>
      <c r="P640" s="57">
        <v>77.98</v>
      </c>
      <c r="Q640" s="59">
        <v>9.5671590518722094E-2</v>
      </c>
      <c r="R640" s="76">
        <v>389</v>
      </c>
      <c r="S640" s="76">
        <v>367</v>
      </c>
      <c r="T640" s="76">
        <v>297</v>
      </c>
    </row>
    <row r="641" spans="1:20" x14ac:dyDescent="0.25">
      <c r="A641" s="53">
        <v>2023</v>
      </c>
      <c r="B641" s="54">
        <v>692982</v>
      </c>
      <c r="C641" s="54" t="s">
        <v>330</v>
      </c>
      <c r="D641" s="54" t="s">
        <v>435</v>
      </c>
      <c r="E641" s="54" t="s">
        <v>525</v>
      </c>
      <c r="F641" s="54" t="s">
        <v>15</v>
      </c>
      <c r="G641" s="56">
        <v>6</v>
      </c>
      <c r="H641" s="56">
        <v>10</v>
      </c>
      <c r="I641" s="56">
        <v>28</v>
      </c>
      <c r="J641" s="57">
        <v>985.37599999999998</v>
      </c>
      <c r="K641" s="57">
        <v>164.22933333333299</v>
      </c>
      <c r="L641" s="58">
        <v>1.6666666666666701</v>
      </c>
      <c r="M641" s="58">
        <v>2.8</v>
      </c>
      <c r="N641" s="57">
        <v>324.12599999999998</v>
      </c>
      <c r="O641" s="59">
        <v>0.32893636540772297</v>
      </c>
      <c r="P641" s="57">
        <v>114.126</v>
      </c>
      <c r="Q641" s="59">
        <v>0.115819747994674</v>
      </c>
      <c r="R641" s="76">
        <v>388</v>
      </c>
      <c r="S641" s="76">
        <v>361</v>
      </c>
      <c r="T641" s="76">
        <v>290</v>
      </c>
    </row>
    <row r="642" spans="1:20" x14ac:dyDescent="0.25">
      <c r="A642" s="53">
        <v>2023</v>
      </c>
      <c r="B642" s="54">
        <v>693197</v>
      </c>
      <c r="C642" s="54" t="s">
        <v>443</v>
      </c>
      <c r="D642" s="54" t="s">
        <v>433</v>
      </c>
      <c r="E642" s="54" t="s">
        <v>502</v>
      </c>
      <c r="F642" s="54" t="s">
        <v>15</v>
      </c>
      <c r="G642" s="56">
        <v>59</v>
      </c>
      <c r="H642" s="56">
        <v>204</v>
      </c>
      <c r="I642" s="56">
        <v>891</v>
      </c>
      <c r="J642" s="57">
        <v>37100.463000000003</v>
      </c>
      <c r="K642" s="57">
        <v>628.82140677966095</v>
      </c>
      <c r="L642" s="58">
        <v>3.4576271186440701</v>
      </c>
      <c r="M642" s="58">
        <v>4.3676470588235299</v>
      </c>
      <c r="N642" s="57">
        <v>5227.2129999999997</v>
      </c>
      <c r="O642" s="59">
        <v>0.14089347079037801</v>
      </c>
      <c r="P642" s="57">
        <v>3041.7130000000002</v>
      </c>
      <c r="Q642" s="59">
        <v>8.1985850149632805E-2</v>
      </c>
      <c r="R642" s="76">
        <v>122</v>
      </c>
      <c r="S642" s="76">
        <v>115</v>
      </c>
      <c r="T642" s="76">
        <v>91</v>
      </c>
    </row>
    <row r="643" spans="1:20" x14ac:dyDescent="0.25">
      <c r="A643" s="53">
        <v>2023</v>
      </c>
      <c r="B643" s="54">
        <v>697252</v>
      </c>
      <c r="C643" s="54" t="s">
        <v>194</v>
      </c>
      <c r="D643" s="54" t="s">
        <v>431</v>
      </c>
      <c r="E643" s="54" t="s">
        <v>515</v>
      </c>
      <c r="F643" s="54" t="s">
        <v>15</v>
      </c>
      <c r="G643" s="56">
        <v>24</v>
      </c>
      <c r="H643" s="56">
        <v>24</v>
      </c>
      <c r="I643" s="56">
        <v>83</v>
      </c>
      <c r="J643" s="57">
        <v>2768.136</v>
      </c>
      <c r="K643" s="57">
        <v>115.339</v>
      </c>
      <c r="L643" s="58">
        <v>1</v>
      </c>
      <c r="M643" s="58">
        <v>3.4583333333333299</v>
      </c>
      <c r="N643" s="57">
        <v>809.63599999999997</v>
      </c>
      <c r="O643" s="59">
        <v>0.29248418430308298</v>
      </c>
      <c r="P643" s="57">
        <v>39.235999999999898</v>
      </c>
      <c r="Q643" s="59">
        <v>1.4174159073109101E-2</v>
      </c>
      <c r="R643" s="76">
        <v>344</v>
      </c>
      <c r="S643" s="76">
        <v>297</v>
      </c>
      <c r="T643" s="76">
        <v>305</v>
      </c>
    </row>
    <row r="644" spans="1:20" x14ac:dyDescent="0.25">
      <c r="A644" s="53">
        <v>2023</v>
      </c>
      <c r="B644" s="54">
        <v>701147</v>
      </c>
      <c r="C644" s="54" t="s">
        <v>332</v>
      </c>
      <c r="D644" s="54" t="s">
        <v>433</v>
      </c>
      <c r="E644" s="54" t="s">
        <v>504</v>
      </c>
      <c r="F644" s="54" t="s">
        <v>15</v>
      </c>
      <c r="G644" s="56">
        <v>23</v>
      </c>
      <c r="H644" s="56">
        <v>50</v>
      </c>
      <c r="I644" s="56">
        <v>185</v>
      </c>
      <c r="J644" s="57">
        <v>9042.52</v>
      </c>
      <c r="K644" s="57">
        <v>393.153043478261</v>
      </c>
      <c r="L644" s="58">
        <v>2.1739130434782599</v>
      </c>
      <c r="M644" s="58">
        <v>3.7</v>
      </c>
      <c r="N644" s="57">
        <v>2160.52</v>
      </c>
      <c r="O644" s="59">
        <v>0.23892897112751699</v>
      </c>
      <c r="P644" s="57">
        <v>1341.52</v>
      </c>
      <c r="Q644" s="59">
        <v>0.14835687396876099</v>
      </c>
      <c r="R644" s="76">
        <v>235</v>
      </c>
      <c r="S644" s="76">
        <v>196</v>
      </c>
      <c r="T644" s="76">
        <v>135</v>
      </c>
    </row>
    <row r="645" spans="1:20" x14ac:dyDescent="0.25">
      <c r="A645" s="53">
        <v>2023</v>
      </c>
      <c r="B645" s="54">
        <v>703561</v>
      </c>
      <c r="C645" s="54" t="s">
        <v>462</v>
      </c>
      <c r="D645" s="54" t="s">
        <v>433</v>
      </c>
      <c r="E645" s="54" t="s">
        <v>519</v>
      </c>
      <c r="F645" s="54" t="s">
        <v>15</v>
      </c>
      <c r="G645" s="56">
        <v>3</v>
      </c>
      <c r="H645" s="56">
        <v>7</v>
      </c>
      <c r="I645" s="56">
        <v>21</v>
      </c>
      <c r="J645" s="57">
        <v>1247.8320000000001</v>
      </c>
      <c r="K645" s="57">
        <v>415.94400000000002</v>
      </c>
      <c r="L645" s="58">
        <v>2.3333333333333299</v>
      </c>
      <c r="M645" s="58">
        <v>3</v>
      </c>
      <c r="N645" s="57">
        <v>412.83199999999999</v>
      </c>
      <c r="O645" s="59">
        <v>0.33083940786900801</v>
      </c>
      <c r="P645" s="57">
        <v>305.43200000000002</v>
      </c>
      <c r="Q645" s="59">
        <v>0.24477012931227901</v>
      </c>
      <c r="R645" s="76">
        <v>383</v>
      </c>
      <c r="S645" s="76">
        <v>346</v>
      </c>
      <c r="T645" s="76">
        <v>251</v>
      </c>
    </row>
    <row r="646" spans="1:20" x14ac:dyDescent="0.25">
      <c r="A646" s="53">
        <v>2023</v>
      </c>
      <c r="B646" s="54">
        <v>703857</v>
      </c>
      <c r="C646" s="54" t="s">
        <v>291</v>
      </c>
      <c r="D646" s="54" t="s">
        <v>432</v>
      </c>
      <c r="E646" s="54" t="s">
        <v>493</v>
      </c>
      <c r="F646" s="54" t="s">
        <v>15</v>
      </c>
      <c r="G646" s="56">
        <v>152</v>
      </c>
      <c r="H646" s="56">
        <v>1735</v>
      </c>
      <c r="I646" s="56">
        <v>9234</v>
      </c>
      <c r="J646" s="57">
        <v>369825.43599999999</v>
      </c>
      <c r="K646" s="57">
        <v>2433.0620789473701</v>
      </c>
      <c r="L646" s="58">
        <v>11.414473684210501</v>
      </c>
      <c r="M646" s="58">
        <v>5.3221902017291098</v>
      </c>
      <c r="N646" s="57">
        <v>28027.436000000002</v>
      </c>
      <c r="O646" s="59">
        <v>7.5785582255083306E-2</v>
      </c>
      <c r="P646" s="57">
        <v>22295.186000000002</v>
      </c>
      <c r="Q646" s="59">
        <v>6.02857019277604E-2</v>
      </c>
      <c r="R646" s="76">
        <v>7</v>
      </c>
      <c r="S646" s="76">
        <v>10</v>
      </c>
      <c r="T646" s="76">
        <v>10</v>
      </c>
    </row>
    <row r="647" spans="1:20" x14ac:dyDescent="0.25">
      <c r="A647" s="53">
        <v>2023</v>
      </c>
      <c r="B647" s="54">
        <v>707741</v>
      </c>
      <c r="C647" s="54" t="s">
        <v>385</v>
      </c>
      <c r="D647" s="54" t="s">
        <v>433</v>
      </c>
      <c r="E647" s="54" t="s">
        <v>519</v>
      </c>
      <c r="F647" s="54" t="s">
        <v>15</v>
      </c>
      <c r="G647" s="56">
        <v>5</v>
      </c>
      <c r="H647" s="56">
        <v>14</v>
      </c>
      <c r="I647" s="56">
        <v>47</v>
      </c>
      <c r="J647" s="57">
        <v>1784.424</v>
      </c>
      <c r="K647" s="57">
        <v>356.88479999999998</v>
      </c>
      <c r="L647" s="58">
        <v>2.8</v>
      </c>
      <c r="M647" s="58">
        <v>3.3571428571428599</v>
      </c>
      <c r="N647" s="57">
        <v>393.67399999999998</v>
      </c>
      <c r="O647" s="59">
        <v>0.22061684891034899</v>
      </c>
      <c r="P647" s="57">
        <v>211.874</v>
      </c>
      <c r="Q647" s="59">
        <v>0.11873523333019501</v>
      </c>
      <c r="R647" s="76">
        <v>371</v>
      </c>
      <c r="S647" s="76">
        <v>348</v>
      </c>
      <c r="T647" s="76">
        <v>271</v>
      </c>
    </row>
    <row r="648" spans="1:20" x14ac:dyDescent="0.25">
      <c r="A648" s="53">
        <v>2023</v>
      </c>
      <c r="B648" s="54">
        <v>713162</v>
      </c>
      <c r="C648" s="54" t="s">
        <v>195</v>
      </c>
      <c r="D648" s="54" t="s">
        <v>435</v>
      </c>
      <c r="E648" s="54" t="s">
        <v>505</v>
      </c>
      <c r="F648" s="54" t="s">
        <v>4</v>
      </c>
      <c r="G648" s="56">
        <v>193</v>
      </c>
      <c r="H648" s="56">
        <v>443</v>
      </c>
      <c r="I648" s="56">
        <v>1879</v>
      </c>
      <c r="J648" s="57">
        <v>91965.767999999895</v>
      </c>
      <c r="K648" s="57">
        <v>476.50656994818598</v>
      </c>
      <c r="L648" s="58">
        <v>2.2953367875647701</v>
      </c>
      <c r="M648" s="58">
        <v>4.2415349887133198</v>
      </c>
      <c r="N648" s="57">
        <v>21875.518</v>
      </c>
      <c r="O648" s="59">
        <v>0.237865876355211</v>
      </c>
      <c r="P648" s="57">
        <v>15103.727999999999</v>
      </c>
      <c r="Q648" s="59">
        <v>0.16423206513101701</v>
      </c>
      <c r="R648" s="76">
        <v>59</v>
      </c>
      <c r="S648" s="76">
        <v>22</v>
      </c>
      <c r="T648" s="76">
        <v>15</v>
      </c>
    </row>
    <row r="649" spans="1:20" x14ac:dyDescent="0.25">
      <c r="A649" s="53">
        <v>2023</v>
      </c>
      <c r="B649" s="54">
        <v>714082</v>
      </c>
      <c r="C649" s="54" t="s">
        <v>196</v>
      </c>
      <c r="D649" s="54" t="s">
        <v>433</v>
      </c>
      <c r="E649" s="54" t="s">
        <v>519</v>
      </c>
      <c r="F649" s="54" t="s">
        <v>15</v>
      </c>
      <c r="G649" s="56">
        <v>5</v>
      </c>
      <c r="H649" s="56">
        <v>7</v>
      </c>
      <c r="I649" s="56">
        <v>10</v>
      </c>
      <c r="J649" s="57">
        <v>549.52</v>
      </c>
      <c r="K649" s="57">
        <v>109.904</v>
      </c>
      <c r="L649" s="58">
        <v>1.4</v>
      </c>
      <c r="M649" s="58">
        <v>1.4285714285714299</v>
      </c>
      <c r="N649" s="57">
        <v>121.02</v>
      </c>
      <c r="O649" s="59">
        <v>0.22022856310962299</v>
      </c>
      <c r="P649" s="57">
        <v>-52.38</v>
      </c>
      <c r="Q649" s="59">
        <v>-9.5319551608676598E-2</v>
      </c>
      <c r="R649" s="76">
        <v>399</v>
      </c>
      <c r="S649" s="76">
        <v>383</v>
      </c>
      <c r="T649" s="76">
        <v>330</v>
      </c>
    </row>
    <row r="650" spans="1:20" x14ac:dyDescent="0.25">
      <c r="A650" s="53">
        <v>2023</v>
      </c>
      <c r="B650" s="54">
        <v>716851</v>
      </c>
      <c r="C650" s="54" t="s">
        <v>392</v>
      </c>
      <c r="D650" s="54" t="s">
        <v>433</v>
      </c>
      <c r="E650" s="54" t="s">
        <v>502</v>
      </c>
      <c r="F650" s="54" t="s">
        <v>15</v>
      </c>
      <c r="G650" s="56">
        <v>50</v>
      </c>
      <c r="H650" s="56">
        <v>106</v>
      </c>
      <c r="I650" s="56">
        <v>294</v>
      </c>
      <c r="J650" s="57">
        <v>11763.674999999999</v>
      </c>
      <c r="K650" s="57">
        <v>235.27350000000001</v>
      </c>
      <c r="L650" s="58">
        <v>2.12</v>
      </c>
      <c r="M650" s="58">
        <v>2.7735849056603801</v>
      </c>
      <c r="N650" s="57">
        <v>1657.425</v>
      </c>
      <c r="O650" s="59">
        <v>0.14089347079037801</v>
      </c>
      <c r="P650" s="57">
        <v>-117.885000000001</v>
      </c>
      <c r="Q650" s="59">
        <v>-1.0021103099159099E-2</v>
      </c>
      <c r="R650" s="76">
        <v>195</v>
      </c>
      <c r="S650" s="76">
        <v>229</v>
      </c>
      <c r="T650" s="76">
        <v>344</v>
      </c>
    </row>
    <row r="651" spans="1:20" x14ac:dyDescent="0.25">
      <c r="A651" s="53">
        <v>2023</v>
      </c>
      <c r="B651" s="54">
        <v>725619</v>
      </c>
      <c r="C651" s="54" t="s">
        <v>197</v>
      </c>
      <c r="D651" s="54" t="s">
        <v>432</v>
      </c>
      <c r="E651" s="54" t="s">
        <v>498</v>
      </c>
      <c r="F651" s="54" t="s">
        <v>15</v>
      </c>
      <c r="G651" s="56">
        <v>93</v>
      </c>
      <c r="H651" s="56">
        <v>309</v>
      </c>
      <c r="I651" s="56">
        <v>1309</v>
      </c>
      <c r="J651" s="57">
        <v>49769.2042</v>
      </c>
      <c r="K651" s="57">
        <v>535.152733333333</v>
      </c>
      <c r="L651" s="58">
        <v>3.32258064516129</v>
      </c>
      <c r="M651" s="58">
        <v>4.2362459546925599</v>
      </c>
      <c r="N651" s="57">
        <v>890.45420000000001</v>
      </c>
      <c r="O651" s="59">
        <v>1.7891670447887101E-2</v>
      </c>
      <c r="P651" s="57">
        <v>-2018.5458000000001</v>
      </c>
      <c r="Q651" s="59">
        <v>-4.05581289161943E-2</v>
      </c>
      <c r="R651" s="76">
        <v>107</v>
      </c>
      <c r="S651" s="76">
        <v>286</v>
      </c>
      <c r="T651" s="76">
        <v>394</v>
      </c>
    </row>
    <row r="652" spans="1:20" x14ac:dyDescent="0.25">
      <c r="A652" s="53">
        <v>2023</v>
      </c>
      <c r="B652" s="54">
        <v>726602</v>
      </c>
      <c r="C652" s="54" t="s">
        <v>198</v>
      </c>
      <c r="D652" s="54" t="s">
        <v>432</v>
      </c>
      <c r="E652" s="54" t="s">
        <v>498</v>
      </c>
      <c r="F652" s="54" t="s">
        <v>15</v>
      </c>
      <c r="G652" s="56">
        <v>19</v>
      </c>
      <c r="H652" s="56">
        <v>54</v>
      </c>
      <c r="I652" s="56">
        <v>154</v>
      </c>
      <c r="J652" s="57">
        <v>7023.6804000000002</v>
      </c>
      <c r="K652" s="57">
        <v>369.66738947368401</v>
      </c>
      <c r="L652" s="58">
        <v>2.8421052631578898</v>
      </c>
      <c r="M652" s="58">
        <v>2.8518518518518499</v>
      </c>
      <c r="N652" s="57">
        <v>986.43039999999996</v>
      </c>
      <c r="O652" s="59">
        <v>0.14044352018067299</v>
      </c>
      <c r="P652" s="57">
        <v>400.930399999999</v>
      </c>
      <c r="Q652" s="59">
        <v>5.7082665663431897E-2</v>
      </c>
      <c r="R652" s="76">
        <v>269</v>
      </c>
      <c r="S652" s="76">
        <v>279</v>
      </c>
      <c r="T652" s="76">
        <v>235</v>
      </c>
    </row>
    <row r="653" spans="1:20" x14ac:dyDescent="0.25">
      <c r="A653" s="53">
        <v>2023</v>
      </c>
      <c r="B653" s="54">
        <v>727745</v>
      </c>
      <c r="C653" s="54" t="s">
        <v>199</v>
      </c>
      <c r="D653" s="54" t="s">
        <v>435</v>
      </c>
      <c r="E653" s="54" t="s">
        <v>521</v>
      </c>
      <c r="F653" s="54" t="s">
        <v>15</v>
      </c>
      <c r="G653" s="56">
        <v>24</v>
      </c>
      <c r="H653" s="56">
        <v>64</v>
      </c>
      <c r="I653" s="56">
        <v>201</v>
      </c>
      <c r="J653" s="57">
        <v>10163.466</v>
      </c>
      <c r="K653" s="57">
        <v>423.47775000000001</v>
      </c>
      <c r="L653" s="58">
        <v>2.6666666666666701</v>
      </c>
      <c r="M653" s="58">
        <v>3.140625</v>
      </c>
      <c r="N653" s="57">
        <v>1431.9659999999999</v>
      </c>
      <c r="O653" s="59">
        <v>0.14089347079037801</v>
      </c>
      <c r="P653" s="57">
        <v>563.16599999999903</v>
      </c>
      <c r="Q653" s="59">
        <v>5.5410821465826599E-2</v>
      </c>
      <c r="R653" s="76">
        <v>206</v>
      </c>
      <c r="S653" s="76">
        <v>242</v>
      </c>
      <c r="T653" s="76">
        <v>212</v>
      </c>
    </row>
    <row r="654" spans="1:20" x14ac:dyDescent="0.25">
      <c r="A654" s="53">
        <v>2023</v>
      </c>
      <c r="B654" s="54">
        <v>728140</v>
      </c>
      <c r="C654" s="54" t="s">
        <v>200</v>
      </c>
      <c r="D654" s="54" t="s">
        <v>433</v>
      </c>
      <c r="E654" s="54" t="s">
        <v>504</v>
      </c>
      <c r="F654" s="54" t="s">
        <v>15</v>
      </c>
      <c r="G654" s="56">
        <v>35</v>
      </c>
      <c r="H654" s="56">
        <v>81</v>
      </c>
      <c r="I654" s="56">
        <v>243</v>
      </c>
      <c r="J654" s="57">
        <v>9514.8559999999998</v>
      </c>
      <c r="K654" s="57">
        <v>271.85302857142898</v>
      </c>
      <c r="L654" s="58">
        <v>2.3142857142857101</v>
      </c>
      <c r="M654" s="58">
        <v>3</v>
      </c>
      <c r="N654" s="57">
        <v>2219.8560000000002</v>
      </c>
      <c r="O654" s="59">
        <v>0.23330421395762599</v>
      </c>
      <c r="P654" s="57">
        <v>968.28599999999904</v>
      </c>
      <c r="Q654" s="59">
        <v>0.101765701971738</v>
      </c>
      <c r="R654" s="76">
        <v>221</v>
      </c>
      <c r="S654" s="76">
        <v>193</v>
      </c>
      <c r="T654" s="76">
        <v>170</v>
      </c>
    </row>
    <row r="655" spans="1:20" x14ac:dyDescent="0.25">
      <c r="A655" s="53">
        <v>2023</v>
      </c>
      <c r="B655" s="54">
        <v>729882</v>
      </c>
      <c r="C655" s="54" t="s">
        <v>202</v>
      </c>
      <c r="D655" s="54" t="s">
        <v>430</v>
      </c>
      <c r="E655" s="54" t="s">
        <v>517</v>
      </c>
      <c r="F655" s="54" t="s">
        <v>15</v>
      </c>
      <c r="G655" s="56">
        <v>98</v>
      </c>
      <c r="H655" s="56">
        <v>333</v>
      </c>
      <c r="I655" s="56">
        <v>1428</v>
      </c>
      <c r="J655" s="57">
        <v>60238.289599999996</v>
      </c>
      <c r="K655" s="57">
        <v>614.67642448979598</v>
      </c>
      <c r="L655" s="58">
        <v>3.3979591836734699</v>
      </c>
      <c r="M655" s="58">
        <v>4.2882882882882898</v>
      </c>
      <c r="N655" s="57">
        <v>5218.0395999999901</v>
      </c>
      <c r="O655" s="59">
        <v>8.6623302797096596E-2</v>
      </c>
      <c r="P655" s="57">
        <v>1815.9395999999899</v>
      </c>
      <c r="Q655" s="59">
        <v>3.0145935617667201E-2</v>
      </c>
      <c r="R655" s="76">
        <v>90</v>
      </c>
      <c r="S655" s="76">
        <v>116</v>
      </c>
      <c r="T655" s="76">
        <v>122</v>
      </c>
    </row>
    <row r="656" spans="1:20" x14ac:dyDescent="0.25">
      <c r="A656" s="53">
        <v>2023</v>
      </c>
      <c r="B656" s="54">
        <v>731519</v>
      </c>
      <c r="C656" s="54" t="s">
        <v>203</v>
      </c>
      <c r="D656" s="54" t="s">
        <v>434</v>
      </c>
      <c r="E656" s="54" t="s">
        <v>523</v>
      </c>
      <c r="F656" s="54" t="s">
        <v>15</v>
      </c>
      <c r="G656" s="56">
        <v>33</v>
      </c>
      <c r="H656" s="56">
        <v>51</v>
      </c>
      <c r="I656" s="56">
        <v>132</v>
      </c>
      <c r="J656" s="57">
        <v>6145.3440000000001</v>
      </c>
      <c r="K656" s="57">
        <v>186.22254545454601</v>
      </c>
      <c r="L656" s="58">
        <v>1.5454545454545501</v>
      </c>
      <c r="M656" s="58">
        <v>2.5882352941176499</v>
      </c>
      <c r="N656" s="57">
        <v>1851.3440000000001</v>
      </c>
      <c r="O656" s="59">
        <v>0.30125962029139403</v>
      </c>
      <c r="P656" s="57">
        <v>739.24400000000003</v>
      </c>
      <c r="Q656" s="59">
        <v>0.120293347288614</v>
      </c>
      <c r="R656" s="76">
        <v>278</v>
      </c>
      <c r="S656" s="76">
        <v>212</v>
      </c>
      <c r="T656" s="76">
        <v>199</v>
      </c>
    </row>
    <row r="657" spans="1:20" x14ac:dyDescent="0.25">
      <c r="A657" s="53">
        <v>2023</v>
      </c>
      <c r="B657" s="54">
        <v>733583</v>
      </c>
      <c r="C657" s="54" t="s">
        <v>204</v>
      </c>
      <c r="D657" s="54" t="s">
        <v>432</v>
      </c>
      <c r="E657" s="54" t="s">
        <v>498</v>
      </c>
      <c r="F657" s="54" t="s">
        <v>15</v>
      </c>
      <c r="G657" s="56">
        <v>48</v>
      </c>
      <c r="H657" s="56">
        <v>66</v>
      </c>
      <c r="I657" s="56">
        <v>165</v>
      </c>
      <c r="J657" s="57">
        <v>8629.8799999999992</v>
      </c>
      <c r="K657" s="57">
        <v>179.789166666667</v>
      </c>
      <c r="L657" s="58">
        <v>1.375</v>
      </c>
      <c r="M657" s="58">
        <v>2.5</v>
      </c>
      <c r="N657" s="57">
        <v>2005.38</v>
      </c>
      <c r="O657" s="59">
        <v>0.23237634822268699</v>
      </c>
      <c r="P657" s="57">
        <v>595.38</v>
      </c>
      <c r="Q657" s="59">
        <v>6.8990530575164397E-2</v>
      </c>
      <c r="R657" s="76">
        <v>247</v>
      </c>
      <c r="S657" s="76">
        <v>200</v>
      </c>
      <c r="T657" s="76">
        <v>207</v>
      </c>
    </row>
    <row r="658" spans="1:20" x14ac:dyDescent="0.25">
      <c r="A658" s="53">
        <v>2023</v>
      </c>
      <c r="B658" s="54">
        <v>734173</v>
      </c>
      <c r="C658" s="54" t="s">
        <v>71</v>
      </c>
      <c r="D658" s="54" t="s">
        <v>430</v>
      </c>
      <c r="E658" s="54" t="s">
        <v>512</v>
      </c>
      <c r="F658" s="54" t="s">
        <v>4</v>
      </c>
      <c r="G658" s="56">
        <v>325</v>
      </c>
      <c r="H658" s="56">
        <v>763</v>
      </c>
      <c r="I658" s="56">
        <v>3265</v>
      </c>
      <c r="J658" s="57">
        <v>130518.07799999999</v>
      </c>
      <c r="K658" s="57">
        <v>401.59408615384598</v>
      </c>
      <c r="L658" s="58">
        <v>2.3476923076923102</v>
      </c>
      <c r="M658" s="58">
        <v>4.2791612057667097</v>
      </c>
      <c r="N658" s="57">
        <v>13632.078</v>
      </c>
      <c r="O658" s="59">
        <v>0.10444589905775301</v>
      </c>
      <c r="P658" s="57">
        <v>2753.8379999999802</v>
      </c>
      <c r="Q658" s="59">
        <v>2.10992840394108E-2</v>
      </c>
      <c r="R658" s="76">
        <v>42</v>
      </c>
      <c r="S658" s="76">
        <v>40</v>
      </c>
      <c r="T658" s="76">
        <v>99</v>
      </c>
    </row>
    <row r="659" spans="1:20" x14ac:dyDescent="0.25">
      <c r="A659" s="53">
        <v>2023</v>
      </c>
      <c r="B659" s="54">
        <v>734174</v>
      </c>
      <c r="C659" s="54" t="s">
        <v>390</v>
      </c>
      <c r="D659" s="54" t="s">
        <v>435</v>
      </c>
      <c r="E659" s="54" t="s">
        <v>505</v>
      </c>
      <c r="F659" s="54" t="s">
        <v>15</v>
      </c>
      <c r="G659" s="56">
        <v>60</v>
      </c>
      <c r="H659" s="56">
        <v>129</v>
      </c>
      <c r="I659" s="56">
        <v>583</v>
      </c>
      <c r="J659" s="57">
        <v>28979.402399999999</v>
      </c>
      <c r="K659" s="57">
        <v>482.99004000000002</v>
      </c>
      <c r="L659" s="58">
        <v>2.15</v>
      </c>
      <c r="M659" s="58">
        <v>4.5193798449612403</v>
      </c>
      <c r="N659" s="57">
        <v>3643.1523999999999</v>
      </c>
      <c r="O659" s="59">
        <v>0.12571523559091699</v>
      </c>
      <c r="P659" s="57">
        <v>1508.9423999999999</v>
      </c>
      <c r="Q659" s="59">
        <v>5.2069479527983603E-2</v>
      </c>
      <c r="R659" s="76">
        <v>141</v>
      </c>
      <c r="S659" s="76">
        <v>141</v>
      </c>
      <c r="T659" s="76">
        <v>130</v>
      </c>
    </row>
    <row r="660" spans="1:20" x14ac:dyDescent="0.25">
      <c r="A660" s="53">
        <v>2023</v>
      </c>
      <c r="B660" s="54">
        <v>735008</v>
      </c>
      <c r="C660" s="54" t="s">
        <v>388</v>
      </c>
      <c r="D660" s="54" t="s">
        <v>432</v>
      </c>
      <c r="E660" s="54" t="s">
        <v>498</v>
      </c>
      <c r="F660" s="54" t="s">
        <v>15</v>
      </c>
      <c r="G660" s="56">
        <v>45</v>
      </c>
      <c r="H660" s="56">
        <v>105</v>
      </c>
      <c r="I660" s="56">
        <v>448</v>
      </c>
      <c r="J660" s="57">
        <v>25438.815999999999</v>
      </c>
      <c r="K660" s="57">
        <v>565.30702222222203</v>
      </c>
      <c r="L660" s="58">
        <v>2.3333333333333299</v>
      </c>
      <c r="M660" s="58">
        <v>4.2666666666666702</v>
      </c>
      <c r="N660" s="57">
        <v>5446.8159999999998</v>
      </c>
      <c r="O660" s="59">
        <v>0.21411436758691901</v>
      </c>
      <c r="P660" s="57">
        <v>4083.3159999999998</v>
      </c>
      <c r="Q660" s="59">
        <v>0.16051517492009101</v>
      </c>
      <c r="R660" s="76">
        <v>148</v>
      </c>
      <c r="S660" s="76">
        <v>110</v>
      </c>
      <c r="T660" s="76">
        <v>74</v>
      </c>
    </row>
    <row r="661" spans="1:20" x14ac:dyDescent="0.25">
      <c r="A661" s="53">
        <v>2023</v>
      </c>
      <c r="B661" s="54">
        <v>736536</v>
      </c>
      <c r="C661" s="54" t="s">
        <v>205</v>
      </c>
      <c r="D661" s="54" t="s">
        <v>432</v>
      </c>
      <c r="E661" s="54" t="s">
        <v>498</v>
      </c>
      <c r="F661" s="54" t="s">
        <v>15</v>
      </c>
      <c r="G661" s="56">
        <v>5</v>
      </c>
      <c r="H661" s="56">
        <v>13</v>
      </c>
      <c r="I661" s="56">
        <v>34</v>
      </c>
      <c r="J661" s="57">
        <v>1343</v>
      </c>
      <c r="K661" s="57">
        <v>268.60000000000002</v>
      </c>
      <c r="L661" s="58">
        <v>2.6</v>
      </c>
      <c r="M661" s="58">
        <v>2.6153846153846199</v>
      </c>
      <c r="N661" s="57">
        <v>0</v>
      </c>
      <c r="O661" s="59">
        <v>0</v>
      </c>
      <c r="P661" s="57">
        <v>-153</v>
      </c>
      <c r="Q661" s="59">
        <v>-0.113924050632911</v>
      </c>
      <c r="R661" s="76">
        <v>381</v>
      </c>
      <c r="S661" s="76">
        <v>394</v>
      </c>
      <c r="T661" s="76">
        <v>351</v>
      </c>
    </row>
    <row r="662" spans="1:20" x14ac:dyDescent="0.25">
      <c r="A662" s="53">
        <v>2023</v>
      </c>
      <c r="B662" s="54">
        <v>737682</v>
      </c>
      <c r="C662" s="54" t="s">
        <v>206</v>
      </c>
      <c r="D662" s="54" t="s">
        <v>430</v>
      </c>
      <c r="E662" s="54" t="s">
        <v>512</v>
      </c>
      <c r="F662" s="54" t="s">
        <v>15</v>
      </c>
      <c r="G662" s="56">
        <v>63</v>
      </c>
      <c r="H662" s="56">
        <v>180</v>
      </c>
      <c r="I662" s="56">
        <v>556</v>
      </c>
      <c r="J662" s="57">
        <v>24736.745999999999</v>
      </c>
      <c r="K662" s="57">
        <v>392.646761904762</v>
      </c>
      <c r="L662" s="58">
        <v>2.8571428571428599</v>
      </c>
      <c r="M662" s="58">
        <v>3.0888888888888899</v>
      </c>
      <c r="N662" s="57">
        <v>3485.2460000000001</v>
      </c>
      <c r="O662" s="59">
        <v>0.14089347079037801</v>
      </c>
      <c r="P662" s="57">
        <v>1336.9960000000001</v>
      </c>
      <c r="Q662" s="59">
        <v>5.4048984454139498E-2</v>
      </c>
      <c r="R662" s="76">
        <v>149</v>
      </c>
      <c r="S662" s="76">
        <v>144</v>
      </c>
      <c r="T662" s="76">
        <v>136</v>
      </c>
    </row>
    <row r="663" spans="1:20" x14ac:dyDescent="0.25">
      <c r="A663" s="53">
        <v>2023</v>
      </c>
      <c r="B663" s="54">
        <v>737951</v>
      </c>
      <c r="C663" s="54" t="s">
        <v>413</v>
      </c>
      <c r="D663" s="54" t="s">
        <v>434</v>
      </c>
      <c r="E663" s="54" t="s">
        <v>508</v>
      </c>
      <c r="F663" s="54" t="s">
        <v>15</v>
      </c>
      <c r="G663" s="56">
        <v>115</v>
      </c>
      <c r="H663" s="56">
        <v>413</v>
      </c>
      <c r="I663" s="56">
        <v>1843</v>
      </c>
      <c r="J663" s="57">
        <v>77286.698999999993</v>
      </c>
      <c r="K663" s="57">
        <v>672.05825217391305</v>
      </c>
      <c r="L663" s="58">
        <v>3.5913043478260902</v>
      </c>
      <c r="M663" s="58">
        <v>4.4624697336561701</v>
      </c>
      <c r="N663" s="57">
        <v>9613.4489999999896</v>
      </c>
      <c r="O663" s="59">
        <v>0.124386849540566</v>
      </c>
      <c r="P663" s="57">
        <v>5487.3989999999903</v>
      </c>
      <c r="Q663" s="59">
        <v>7.1000561170299098E-2</v>
      </c>
      <c r="R663" s="76">
        <v>74</v>
      </c>
      <c r="S663" s="76">
        <v>60</v>
      </c>
      <c r="T663" s="76">
        <v>54</v>
      </c>
    </row>
    <row r="664" spans="1:20" x14ac:dyDescent="0.25">
      <c r="A664" s="53">
        <v>2023</v>
      </c>
      <c r="B664" s="54">
        <v>739560</v>
      </c>
      <c r="C664" s="54" t="s">
        <v>207</v>
      </c>
      <c r="D664" s="54" t="s">
        <v>431</v>
      </c>
      <c r="E664" s="54" t="s">
        <v>516</v>
      </c>
      <c r="F664" s="54" t="s">
        <v>15</v>
      </c>
      <c r="G664" s="56">
        <v>2</v>
      </c>
      <c r="H664" s="56">
        <v>2</v>
      </c>
      <c r="I664" s="56">
        <v>3</v>
      </c>
      <c r="J664" s="57">
        <v>51.216000000000001</v>
      </c>
      <c r="K664" s="57">
        <v>25.608000000000001</v>
      </c>
      <c r="L664" s="58">
        <v>1</v>
      </c>
      <c r="M664" s="58">
        <v>1.5</v>
      </c>
      <c r="N664" s="57">
        <v>7.2159999999999904</v>
      </c>
      <c r="O664" s="59">
        <v>0.14089347079037801</v>
      </c>
      <c r="P664" s="57">
        <v>-56.984000000000002</v>
      </c>
      <c r="Q664" s="59">
        <v>-1.11262105592003</v>
      </c>
      <c r="R664" s="76">
        <v>408</v>
      </c>
      <c r="S664" s="76">
        <v>392</v>
      </c>
      <c r="T664" s="76">
        <v>332</v>
      </c>
    </row>
    <row r="665" spans="1:20" x14ac:dyDescent="0.25">
      <c r="A665" s="53">
        <v>2023</v>
      </c>
      <c r="B665" s="54">
        <v>742625</v>
      </c>
      <c r="C665" s="54" t="s">
        <v>209</v>
      </c>
      <c r="D665" s="54" t="s">
        <v>433</v>
      </c>
      <c r="E665" s="54" t="s">
        <v>502</v>
      </c>
      <c r="F665" s="54" t="s">
        <v>15</v>
      </c>
      <c r="G665" s="56">
        <v>56</v>
      </c>
      <c r="H665" s="56">
        <v>83</v>
      </c>
      <c r="I665" s="56">
        <v>194</v>
      </c>
      <c r="J665" s="57">
        <v>9420.6420000000107</v>
      </c>
      <c r="K665" s="57">
        <v>168.22575000000001</v>
      </c>
      <c r="L665" s="58">
        <v>1.4821428571428601</v>
      </c>
      <c r="M665" s="58">
        <v>2.3373493975903599</v>
      </c>
      <c r="N665" s="57">
        <v>1091.1420000000001</v>
      </c>
      <c r="O665" s="59">
        <v>0.11582459029862301</v>
      </c>
      <c r="P665" s="57">
        <v>-856.45800000000099</v>
      </c>
      <c r="Q665" s="59">
        <v>-9.0912912304702803E-2</v>
      </c>
      <c r="R665" s="76">
        <v>225</v>
      </c>
      <c r="S665" s="76">
        <v>262</v>
      </c>
      <c r="T665" s="76">
        <v>386</v>
      </c>
    </row>
    <row r="666" spans="1:20" x14ac:dyDescent="0.25">
      <c r="A666" s="53">
        <v>2023</v>
      </c>
      <c r="B666" s="54">
        <v>743099</v>
      </c>
      <c r="C666" s="54" t="s">
        <v>210</v>
      </c>
      <c r="D666" s="54" t="s">
        <v>432</v>
      </c>
      <c r="E666" s="54" t="s">
        <v>500</v>
      </c>
      <c r="F666" s="54" t="s">
        <v>4</v>
      </c>
      <c r="G666" s="56">
        <v>221</v>
      </c>
      <c r="H666" s="56">
        <v>463</v>
      </c>
      <c r="I666" s="56">
        <v>1775</v>
      </c>
      <c r="J666" s="57">
        <v>69478.577999999994</v>
      </c>
      <c r="K666" s="57">
        <v>314.38270588235298</v>
      </c>
      <c r="L666" s="58">
        <v>2.0950226244343901</v>
      </c>
      <c r="M666" s="58">
        <v>3.8336933045356401</v>
      </c>
      <c r="N666" s="57">
        <v>9789.0779999999904</v>
      </c>
      <c r="O666" s="59">
        <v>0.14089347079037801</v>
      </c>
      <c r="P666" s="57">
        <v>2639.9779999999901</v>
      </c>
      <c r="Q666" s="59">
        <v>3.79970067896322E-2</v>
      </c>
      <c r="R666" s="76">
        <v>81</v>
      </c>
      <c r="S666" s="76">
        <v>59</v>
      </c>
      <c r="T666" s="76">
        <v>104</v>
      </c>
    </row>
    <row r="667" spans="1:20" x14ac:dyDescent="0.25">
      <c r="A667" s="53">
        <v>2023</v>
      </c>
      <c r="B667" s="54">
        <v>753097</v>
      </c>
      <c r="C667" s="54" t="s">
        <v>211</v>
      </c>
      <c r="D667" s="54" t="s">
        <v>431</v>
      </c>
      <c r="E667" s="54" t="s">
        <v>524</v>
      </c>
      <c r="F667" s="54" t="s">
        <v>15</v>
      </c>
      <c r="G667" s="56">
        <v>41</v>
      </c>
      <c r="H667" s="56">
        <v>78</v>
      </c>
      <c r="I667" s="56">
        <v>141</v>
      </c>
      <c r="J667" s="57">
        <v>5938.0720000000101</v>
      </c>
      <c r="K667" s="57">
        <v>144.83102439024401</v>
      </c>
      <c r="L667" s="58">
        <v>1.90243902439024</v>
      </c>
      <c r="M667" s="58">
        <v>1.8076923076923099</v>
      </c>
      <c r="N667" s="57">
        <v>1257.8219999999999</v>
      </c>
      <c r="O667" s="59">
        <v>0.21182329887546</v>
      </c>
      <c r="P667" s="57">
        <v>-98.427999999999997</v>
      </c>
      <c r="Q667" s="59">
        <v>-1.6575750512961101E-2</v>
      </c>
      <c r="R667" s="76">
        <v>283</v>
      </c>
      <c r="S667" s="76">
        <v>248</v>
      </c>
      <c r="T667" s="76">
        <v>340</v>
      </c>
    </row>
    <row r="668" spans="1:20" x14ac:dyDescent="0.25">
      <c r="A668" s="53">
        <v>2023</v>
      </c>
      <c r="B668" s="54">
        <v>754348</v>
      </c>
      <c r="C668" s="54" t="s">
        <v>470</v>
      </c>
      <c r="D668" s="54" t="s">
        <v>435</v>
      </c>
      <c r="E668" s="54" t="s">
        <v>529</v>
      </c>
      <c r="F668" s="54" t="s">
        <v>15</v>
      </c>
      <c r="G668" s="56">
        <v>42</v>
      </c>
      <c r="H668" s="56">
        <v>69</v>
      </c>
      <c r="I668" s="56">
        <v>195</v>
      </c>
      <c r="J668" s="57">
        <v>9624.84</v>
      </c>
      <c r="K668" s="57">
        <v>229.16285714285701</v>
      </c>
      <c r="L668" s="58">
        <v>1.6428571428571399</v>
      </c>
      <c r="M668" s="58">
        <v>2.8260869565217401</v>
      </c>
      <c r="N668" s="57">
        <v>1703.34</v>
      </c>
      <c r="O668" s="59">
        <v>0.17697333150473099</v>
      </c>
      <c r="P668" s="57">
        <v>234.54</v>
      </c>
      <c r="Q668" s="59">
        <v>2.4368197289513401E-2</v>
      </c>
      <c r="R668" s="76">
        <v>219</v>
      </c>
      <c r="S668" s="76">
        <v>224</v>
      </c>
      <c r="T668" s="76">
        <v>266</v>
      </c>
    </row>
    <row r="669" spans="1:20" x14ac:dyDescent="0.25">
      <c r="A669" s="53">
        <v>2023</v>
      </c>
      <c r="B669" s="54">
        <v>755085</v>
      </c>
      <c r="C669" s="54" t="s">
        <v>212</v>
      </c>
      <c r="D669" s="54" t="s">
        <v>434</v>
      </c>
      <c r="E669" s="54" t="s">
        <v>522</v>
      </c>
      <c r="F669" s="54" t="s">
        <v>15</v>
      </c>
      <c r="G669" s="56">
        <v>35</v>
      </c>
      <c r="H669" s="56">
        <v>44</v>
      </c>
      <c r="I669" s="56">
        <v>71</v>
      </c>
      <c r="J669" s="57">
        <v>3300.232</v>
      </c>
      <c r="K669" s="57">
        <v>94.292342857142899</v>
      </c>
      <c r="L669" s="58">
        <v>1.25714285714286</v>
      </c>
      <c r="M669" s="58">
        <v>1.61363636363636</v>
      </c>
      <c r="N669" s="57">
        <v>730.73199999999997</v>
      </c>
      <c r="O669" s="59">
        <v>0.221418373011352</v>
      </c>
      <c r="P669" s="57">
        <v>-437.66800000000001</v>
      </c>
      <c r="Q669" s="59">
        <v>-0.13261734326556401</v>
      </c>
      <c r="R669" s="76">
        <v>332</v>
      </c>
      <c r="S669" s="76">
        <v>308</v>
      </c>
      <c r="T669" s="76">
        <v>372</v>
      </c>
    </row>
    <row r="670" spans="1:20" x14ac:dyDescent="0.25">
      <c r="A670" s="53">
        <v>2023</v>
      </c>
      <c r="B670" s="54">
        <v>755161</v>
      </c>
      <c r="C670" s="54" t="s">
        <v>221</v>
      </c>
      <c r="D670" s="54" t="s">
        <v>431</v>
      </c>
      <c r="E670" s="54" t="s">
        <v>509</v>
      </c>
      <c r="F670" s="54" t="s">
        <v>15</v>
      </c>
      <c r="G670" s="56">
        <v>145</v>
      </c>
      <c r="H670" s="56">
        <v>1068</v>
      </c>
      <c r="I670" s="56">
        <v>5865</v>
      </c>
      <c r="J670" s="57">
        <v>226221.5845</v>
      </c>
      <c r="K670" s="57">
        <v>1560.1488586206899</v>
      </c>
      <c r="L670" s="58">
        <v>7.36551724137931</v>
      </c>
      <c r="M670" s="58">
        <v>5.4915730337078603</v>
      </c>
      <c r="N670" s="57">
        <v>17144.334500000001</v>
      </c>
      <c r="O670" s="59">
        <v>7.5785582255083306E-2</v>
      </c>
      <c r="P670" s="57">
        <v>11511.3845</v>
      </c>
      <c r="Q670" s="59">
        <v>5.0885438387511701E-2</v>
      </c>
      <c r="R670" s="76">
        <v>16</v>
      </c>
      <c r="S670" s="76">
        <v>30</v>
      </c>
      <c r="T670" s="76">
        <v>21</v>
      </c>
    </row>
    <row r="671" spans="1:20" x14ac:dyDescent="0.25">
      <c r="A671" s="53">
        <v>2023</v>
      </c>
      <c r="B671" s="54">
        <v>755634</v>
      </c>
      <c r="C671" s="54" t="s">
        <v>213</v>
      </c>
      <c r="D671" s="54" t="s">
        <v>431</v>
      </c>
      <c r="E671" s="54" t="s">
        <v>524</v>
      </c>
      <c r="F671" s="54" t="s">
        <v>15</v>
      </c>
      <c r="G671" s="56">
        <v>9</v>
      </c>
      <c r="H671" s="56">
        <v>14</v>
      </c>
      <c r="I671" s="56">
        <v>41</v>
      </c>
      <c r="J671" s="57">
        <v>993.27200000000005</v>
      </c>
      <c r="K671" s="57">
        <v>110.363555555556</v>
      </c>
      <c r="L671" s="58">
        <v>1.55555555555556</v>
      </c>
      <c r="M671" s="58">
        <v>2.9285714285714302</v>
      </c>
      <c r="N671" s="57">
        <v>276.77199999999999</v>
      </c>
      <c r="O671" s="59">
        <v>0.27864673523465899</v>
      </c>
      <c r="P671" s="57">
        <v>-17.628</v>
      </c>
      <c r="Q671" s="59">
        <v>-1.77474045377299E-2</v>
      </c>
      <c r="R671" s="76">
        <v>387</v>
      </c>
      <c r="S671" s="76">
        <v>365</v>
      </c>
      <c r="T671" s="76">
        <v>320</v>
      </c>
    </row>
    <row r="672" spans="1:20" x14ac:dyDescent="0.25">
      <c r="A672" s="53">
        <v>2023</v>
      </c>
      <c r="B672" s="54">
        <v>758545</v>
      </c>
      <c r="C672" s="54" t="s">
        <v>214</v>
      </c>
      <c r="D672" s="54" t="s">
        <v>432</v>
      </c>
      <c r="E672" s="54" t="s">
        <v>498</v>
      </c>
      <c r="F672" s="54" t="s">
        <v>15</v>
      </c>
      <c r="G672" s="56">
        <v>27</v>
      </c>
      <c r="H672" s="56">
        <v>49</v>
      </c>
      <c r="I672" s="56">
        <v>121</v>
      </c>
      <c r="J672" s="57">
        <v>5682.0888000000004</v>
      </c>
      <c r="K672" s="57">
        <v>210.44773333333299</v>
      </c>
      <c r="L672" s="58">
        <v>1.81481481481481</v>
      </c>
      <c r="M672" s="58">
        <v>2.4693877551020398</v>
      </c>
      <c r="N672" s="57">
        <v>813.83879999999999</v>
      </c>
      <c r="O672" s="59">
        <v>0.143228806983798</v>
      </c>
      <c r="P672" s="57">
        <v>8.8387999999995692</v>
      </c>
      <c r="Q672" s="59">
        <v>1.5555547107957101E-3</v>
      </c>
      <c r="R672" s="76">
        <v>287</v>
      </c>
      <c r="S672" s="76">
        <v>295</v>
      </c>
      <c r="T672" s="76">
        <v>313</v>
      </c>
    </row>
    <row r="673" spans="1:20" x14ac:dyDescent="0.25">
      <c r="A673" s="53">
        <v>2023</v>
      </c>
      <c r="B673" s="54">
        <v>758786</v>
      </c>
      <c r="C673" s="54" t="s">
        <v>215</v>
      </c>
      <c r="D673" s="54" t="s">
        <v>432</v>
      </c>
      <c r="E673" s="54" t="s">
        <v>500</v>
      </c>
      <c r="F673" s="54" t="s">
        <v>15</v>
      </c>
      <c r="G673" s="56">
        <v>31</v>
      </c>
      <c r="H673" s="56">
        <v>74</v>
      </c>
      <c r="I673" s="56">
        <v>191</v>
      </c>
      <c r="J673" s="57">
        <v>12400.281000000001</v>
      </c>
      <c r="K673" s="57">
        <v>400.009064516129</v>
      </c>
      <c r="L673" s="58">
        <v>2.3870967741935498</v>
      </c>
      <c r="M673" s="58">
        <v>2.5810810810810798</v>
      </c>
      <c r="N673" s="57">
        <v>3595.7809999999999</v>
      </c>
      <c r="O673" s="59">
        <v>0.289975767484624</v>
      </c>
      <c r="P673" s="57">
        <v>2654.2809999999999</v>
      </c>
      <c r="Q673" s="59">
        <v>0.21405006870408799</v>
      </c>
      <c r="R673" s="76">
        <v>188</v>
      </c>
      <c r="S673" s="76">
        <v>142</v>
      </c>
      <c r="T673" s="76">
        <v>103</v>
      </c>
    </row>
    <row r="674" spans="1:20" x14ac:dyDescent="0.25">
      <c r="A674" s="53">
        <v>2023</v>
      </c>
      <c r="B674" s="54">
        <v>759445</v>
      </c>
      <c r="C674" s="54" t="s">
        <v>216</v>
      </c>
      <c r="D674" s="54" t="s">
        <v>431</v>
      </c>
      <c r="E674" s="54" t="s">
        <v>515</v>
      </c>
      <c r="F674" s="54" t="s">
        <v>15</v>
      </c>
      <c r="G674" s="56">
        <v>27</v>
      </c>
      <c r="H674" s="56">
        <v>36</v>
      </c>
      <c r="I674" s="56">
        <v>54</v>
      </c>
      <c r="J674" s="57">
        <v>2971.5680000000002</v>
      </c>
      <c r="K674" s="57">
        <v>110.058074074074</v>
      </c>
      <c r="L674" s="58">
        <v>1.3333333333333299</v>
      </c>
      <c r="M674" s="58">
        <v>1.5</v>
      </c>
      <c r="N674" s="57">
        <v>706.06799999999998</v>
      </c>
      <c r="O674" s="59">
        <v>0.23760788916827699</v>
      </c>
      <c r="P674" s="57">
        <v>-170.53200000000001</v>
      </c>
      <c r="Q674" s="59">
        <v>-5.7387884106976601E-2</v>
      </c>
      <c r="R674" s="76">
        <v>342</v>
      </c>
      <c r="S674" s="76">
        <v>309</v>
      </c>
      <c r="T674" s="76">
        <v>356</v>
      </c>
    </row>
    <row r="675" spans="1:20" x14ac:dyDescent="0.25">
      <c r="A675" s="53">
        <v>2023</v>
      </c>
      <c r="B675" s="54">
        <v>762085</v>
      </c>
      <c r="C675" s="54" t="s">
        <v>217</v>
      </c>
      <c r="D675" s="54" t="s">
        <v>431</v>
      </c>
      <c r="E675" s="54" t="s">
        <v>516</v>
      </c>
      <c r="F675" s="54" t="s">
        <v>15</v>
      </c>
      <c r="G675" s="56">
        <v>137</v>
      </c>
      <c r="H675" s="56">
        <v>541</v>
      </c>
      <c r="I675" s="56">
        <v>2196</v>
      </c>
      <c r="J675" s="57">
        <v>91691.480999999898</v>
      </c>
      <c r="K675" s="57">
        <v>669.28088321167797</v>
      </c>
      <c r="L675" s="58">
        <v>3.9489051094890502</v>
      </c>
      <c r="M675" s="58">
        <v>4.0591497227356701</v>
      </c>
      <c r="N675" s="57">
        <v>12918.731</v>
      </c>
      <c r="O675" s="59">
        <v>0.14089347079037801</v>
      </c>
      <c r="P675" s="57">
        <v>8082.6809999999896</v>
      </c>
      <c r="Q675" s="59">
        <v>8.8150839225729097E-2</v>
      </c>
      <c r="R675" s="76">
        <v>60</v>
      </c>
      <c r="S675" s="76">
        <v>43</v>
      </c>
      <c r="T675" s="76">
        <v>34</v>
      </c>
    </row>
    <row r="676" spans="1:20" x14ac:dyDescent="0.25">
      <c r="A676" s="53">
        <v>2023</v>
      </c>
      <c r="B676" s="54">
        <v>762662</v>
      </c>
      <c r="C676" s="54" t="s">
        <v>333</v>
      </c>
      <c r="D676" s="54" t="s">
        <v>432</v>
      </c>
      <c r="E676" s="54" t="s">
        <v>498</v>
      </c>
      <c r="F676" s="54" t="s">
        <v>15</v>
      </c>
      <c r="G676" s="56">
        <v>4</v>
      </c>
      <c r="H676" s="56">
        <v>19</v>
      </c>
      <c r="I676" s="56">
        <v>28</v>
      </c>
      <c r="J676" s="57">
        <v>1912.576</v>
      </c>
      <c r="K676" s="57">
        <v>478.14400000000001</v>
      </c>
      <c r="L676" s="58">
        <v>4.75</v>
      </c>
      <c r="M676" s="58">
        <v>1.4736842105263199</v>
      </c>
      <c r="N676" s="57">
        <v>391.57600000000002</v>
      </c>
      <c r="O676" s="59">
        <v>0.20473748494177499</v>
      </c>
      <c r="P676" s="57">
        <v>261.07600000000002</v>
      </c>
      <c r="Q676" s="59">
        <v>0.13650490228885001</v>
      </c>
      <c r="R676" s="76">
        <v>367</v>
      </c>
      <c r="S676" s="76">
        <v>349</v>
      </c>
      <c r="T676" s="76">
        <v>257</v>
      </c>
    </row>
    <row r="677" spans="1:20" x14ac:dyDescent="0.25">
      <c r="A677" s="53">
        <v>2023</v>
      </c>
      <c r="B677" s="54">
        <v>765294</v>
      </c>
      <c r="C677" s="54" t="s">
        <v>407</v>
      </c>
      <c r="D677" s="54" t="s">
        <v>435</v>
      </c>
      <c r="E677" s="54" t="s">
        <v>525</v>
      </c>
      <c r="F677" s="54" t="s">
        <v>15</v>
      </c>
      <c r="G677" s="56">
        <v>20</v>
      </c>
      <c r="H677" s="56">
        <v>45</v>
      </c>
      <c r="I677" s="56">
        <v>117</v>
      </c>
      <c r="J677" s="57">
        <v>5096.6639999999998</v>
      </c>
      <c r="K677" s="57">
        <v>254.83320000000001</v>
      </c>
      <c r="L677" s="58">
        <v>2.25</v>
      </c>
      <c r="M677" s="58">
        <v>2.6</v>
      </c>
      <c r="N677" s="57">
        <v>1520.164</v>
      </c>
      <c r="O677" s="59">
        <v>0.29826647391313199</v>
      </c>
      <c r="P677" s="57">
        <v>806.75400000000002</v>
      </c>
      <c r="Q677" s="59">
        <v>0.15829059949802399</v>
      </c>
      <c r="R677" s="76">
        <v>301</v>
      </c>
      <c r="S677" s="76">
        <v>237</v>
      </c>
      <c r="T677" s="76">
        <v>187</v>
      </c>
    </row>
    <row r="678" spans="1:20" x14ac:dyDescent="0.25">
      <c r="A678" s="53">
        <v>2023</v>
      </c>
      <c r="B678" s="54">
        <v>765645</v>
      </c>
      <c r="C678" s="54" t="s">
        <v>443</v>
      </c>
      <c r="D678" s="54" t="s">
        <v>435</v>
      </c>
      <c r="E678" s="54" t="s">
        <v>529</v>
      </c>
      <c r="F678" s="54" t="s">
        <v>15</v>
      </c>
      <c r="G678" s="56">
        <v>17</v>
      </c>
      <c r="H678" s="56">
        <v>59</v>
      </c>
      <c r="I678" s="56">
        <v>165</v>
      </c>
      <c r="J678" s="57">
        <v>7255.48</v>
      </c>
      <c r="K678" s="57">
        <v>426.792941176471</v>
      </c>
      <c r="L678" s="58">
        <v>3.47058823529412</v>
      </c>
      <c r="M678" s="58">
        <v>2.79661016949153</v>
      </c>
      <c r="N678" s="57">
        <v>1835.23</v>
      </c>
      <c r="O678" s="59">
        <v>0.25294398165248899</v>
      </c>
      <c r="P678" s="57">
        <v>1204.6099999999999</v>
      </c>
      <c r="Q678" s="59">
        <v>0.166027609475872</v>
      </c>
      <c r="R678" s="76">
        <v>263</v>
      </c>
      <c r="S678" s="76">
        <v>215</v>
      </c>
      <c r="T678" s="76">
        <v>150</v>
      </c>
    </row>
    <row r="679" spans="1:20" x14ac:dyDescent="0.25">
      <c r="A679" s="53">
        <v>2023</v>
      </c>
      <c r="B679" s="54">
        <v>766167</v>
      </c>
      <c r="C679" s="54" t="s">
        <v>218</v>
      </c>
      <c r="D679" s="54" t="s">
        <v>435</v>
      </c>
      <c r="E679" s="54" t="s">
        <v>525</v>
      </c>
      <c r="F679" s="54" t="s">
        <v>15</v>
      </c>
      <c r="G679" s="56">
        <v>29</v>
      </c>
      <c r="H679" s="56">
        <v>68</v>
      </c>
      <c r="I679" s="56">
        <v>149</v>
      </c>
      <c r="J679" s="57">
        <v>7769.2079999999996</v>
      </c>
      <c r="K679" s="57">
        <v>267.90372413793102</v>
      </c>
      <c r="L679" s="58">
        <v>2.3448275862068999</v>
      </c>
      <c r="M679" s="58">
        <v>2.1911764705882399</v>
      </c>
      <c r="N679" s="57">
        <v>1832.9580000000001</v>
      </c>
      <c r="O679" s="59">
        <v>0.235925978555343</v>
      </c>
      <c r="P679" s="57">
        <v>794.35799999999995</v>
      </c>
      <c r="Q679" s="59">
        <v>0.102244398656851</v>
      </c>
      <c r="R679" s="76">
        <v>259</v>
      </c>
      <c r="S679" s="76">
        <v>216</v>
      </c>
      <c r="T679" s="76">
        <v>188</v>
      </c>
    </row>
    <row r="680" spans="1:20" x14ac:dyDescent="0.25">
      <c r="A680" s="53">
        <v>2023</v>
      </c>
      <c r="B680" s="54">
        <v>767999</v>
      </c>
      <c r="C680" s="54" t="s">
        <v>334</v>
      </c>
      <c r="D680" s="54" t="s">
        <v>432</v>
      </c>
      <c r="E680" s="54" t="s">
        <v>510</v>
      </c>
      <c r="F680" s="54" t="s">
        <v>15</v>
      </c>
      <c r="G680" s="56">
        <v>47</v>
      </c>
      <c r="H680" s="56">
        <v>56</v>
      </c>
      <c r="I680" s="56">
        <v>219</v>
      </c>
      <c r="J680" s="57">
        <v>9149.4284000000007</v>
      </c>
      <c r="K680" s="57">
        <v>194.66868936170201</v>
      </c>
      <c r="L680" s="58">
        <v>1.19148936170213</v>
      </c>
      <c r="M680" s="58">
        <v>3.91071428571429</v>
      </c>
      <c r="N680" s="57">
        <v>1061.1784</v>
      </c>
      <c r="O680" s="59">
        <v>0.115983026874116</v>
      </c>
      <c r="P680" s="57">
        <v>-310.82159999999999</v>
      </c>
      <c r="Q680" s="59">
        <v>-3.3971695980483302E-2</v>
      </c>
      <c r="R680" s="76">
        <v>231</v>
      </c>
      <c r="S680" s="76">
        <v>268</v>
      </c>
      <c r="T680" s="76">
        <v>364</v>
      </c>
    </row>
    <row r="681" spans="1:20" x14ac:dyDescent="0.25">
      <c r="A681" s="53">
        <v>2023</v>
      </c>
      <c r="B681" s="54">
        <v>768405</v>
      </c>
      <c r="C681" s="54" t="s">
        <v>335</v>
      </c>
      <c r="D681" s="54" t="s">
        <v>430</v>
      </c>
      <c r="E681" s="54" t="s">
        <v>512</v>
      </c>
      <c r="F681" s="54" t="s">
        <v>15</v>
      </c>
      <c r="G681" s="56">
        <v>64</v>
      </c>
      <c r="H681" s="56">
        <v>177</v>
      </c>
      <c r="I681" s="56">
        <v>898</v>
      </c>
      <c r="J681" s="57">
        <v>35160.374799999998</v>
      </c>
      <c r="K681" s="57">
        <v>549.38085624999997</v>
      </c>
      <c r="L681" s="58">
        <v>2.765625</v>
      </c>
      <c r="M681" s="58">
        <v>5.0734463276836204</v>
      </c>
      <c r="N681" s="57">
        <v>5721.6247999999996</v>
      </c>
      <c r="O681" s="59">
        <v>0.162729346104695</v>
      </c>
      <c r="P681" s="57">
        <v>3544.0248000000001</v>
      </c>
      <c r="Q681" s="59">
        <v>0.100795990377213</v>
      </c>
      <c r="R681" s="76">
        <v>126</v>
      </c>
      <c r="S681" s="76">
        <v>106</v>
      </c>
      <c r="T681" s="76">
        <v>84</v>
      </c>
    </row>
    <row r="682" spans="1:20" x14ac:dyDescent="0.25">
      <c r="A682" s="53">
        <v>2023</v>
      </c>
      <c r="B682" s="54">
        <v>769640</v>
      </c>
      <c r="C682" s="54" t="s">
        <v>411</v>
      </c>
      <c r="D682" s="54" t="s">
        <v>430</v>
      </c>
      <c r="E682" s="54" t="s">
        <v>520</v>
      </c>
      <c r="F682" s="54" t="s">
        <v>15</v>
      </c>
      <c r="G682" s="56">
        <v>96</v>
      </c>
      <c r="H682" s="56">
        <v>141</v>
      </c>
      <c r="I682" s="56">
        <v>502</v>
      </c>
      <c r="J682" s="57">
        <v>24257.925200000001</v>
      </c>
      <c r="K682" s="57">
        <v>252.686720833333</v>
      </c>
      <c r="L682" s="58">
        <v>1.46875</v>
      </c>
      <c r="M682" s="58">
        <v>3.5602836879432598</v>
      </c>
      <c r="N682" s="57">
        <v>3395.4252000000001</v>
      </c>
      <c r="O682" s="59">
        <v>0.139971789508197</v>
      </c>
      <c r="P682" s="57">
        <v>240.32519999999701</v>
      </c>
      <c r="Q682" s="59">
        <v>9.9070797695425799E-3</v>
      </c>
      <c r="R682" s="76">
        <v>151</v>
      </c>
      <c r="S682" s="76">
        <v>146</v>
      </c>
      <c r="T682" s="76">
        <v>263</v>
      </c>
    </row>
    <row r="683" spans="1:20" x14ac:dyDescent="0.25">
      <c r="A683" s="53">
        <v>2023</v>
      </c>
      <c r="B683" s="54">
        <v>769640</v>
      </c>
      <c r="C683" s="54" t="s">
        <v>441</v>
      </c>
      <c r="D683" s="54" t="s">
        <v>434</v>
      </c>
      <c r="E683" s="54" t="s">
        <v>526</v>
      </c>
      <c r="F683" s="54" t="s">
        <v>15</v>
      </c>
      <c r="G683" s="56">
        <v>96</v>
      </c>
      <c r="H683" s="56">
        <v>141</v>
      </c>
      <c r="I683" s="56">
        <v>502</v>
      </c>
      <c r="J683" s="57">
        <v>24257.925200000001</v>
      </c>
      <c r="K683" s="57">
        <v>252.686720833333</v>
      </c>
      <c r="L683" s="58">
        <v>1.46875</v>
      </c>
      <c r="M683" s="58">
        <v>3.5602836879432598</v>
      </c>
      <c r="N683" s="57">
        <v>3395.4252000000001</v>
      </c>
      <c r="O683" s="59">
        <v>0.139971789508197</v>
      </c>
      <c r="P683" s="57">
        <v>240.32519999999701</v>
      </c>
      <c r="Q683" s="59">
        <v>9.9070797695425799E-3</v>
      </c>
      <c r="R683" s="76">
        <v>151</v>
      </c>
      <c r="S683" s="76">
        <v>146</v>
      </c>
      <c r="T683" s="76">
        <v>263</v>
      </c>
    </row>
    <row r="684" spans="1:20" x14ac:dyDescent="0.25">
      <c r="A684" s="53">
        <v>2023</v>
      </c>
      <c r="B684" s="54">
        <v>772049</v>
      </c>
      <c r="C684" s="54" t="s">
        <v>219</v>
      </c>
      <c r="D684" s="54" t="s">
        <v>434</v>
      </c>
      <c r="E684" s="54" t="s">
        <v>522</v>
      </c>
      <c r="F684" s="54" t="s">
        <v>15</v>
      </c>
      <c r="G684" s="56">
        <v>24</v>
      </c>
      <c r="H684" s="56">
        <v>33</v>
      </c>
      <c r="I684" s="56">
        <v>71</v>
      </c>
      <c r="J684" s="57">
        <v>3133.8319999999999</v>
      </c>
      <c r="K684" s="57">
        <v>130.576333333333</v>
      </c>
      <c r="L684" s="58">
        <v>1.375</v>
      </c>
      <c r="M684" s="58">
        <v>2.15151515151515</v>
      </c>
      <c r="N684" s="57">
        <v>770.08199999999999</v>
      </c>
      <c r="O684" s="59">
        <v>0.24573174311832899</v>
      </c>
      <c r="P684" s="57">
        <v>-34.217999999999897</v>
      </c>
      <c r="Q684" s="59">
        <v>-1.0918900566463E-2</v>
      </c>
      <c r="R684" s="76">
        <v>339</v>
      </c>
      <c r="S684" s="76">
        <v>303</v>
      </c>
      <c r="T684" s="76">
        <v>324</v>
      </c>
    </row>
    <row r="685" spans="1:20" x14ac:dyDescent="0.25">
      <c r="A685" s="53">
        <v>2023</v>
      </c>
      <c r="B685" s="54">
        <v>772168</v>
      </c>
      <c r="C685" s="54" t="s">
        <v>220</v>
      </c>
      <c r="D685" s="54" t="s">
        <v>432</v>
      </c>
      <c r="E685" s="54" t="s">
        <v>500</v>
      </c>
      <c r="F685" s="54" t="s">
        <v>4</v>
      </c>
      <c r="G685" s="56">
        <v>36</v>
      </c>
      <c r="H685" s="56">
        <v>91</v>
      </c>
      <c r="I685" s="56">
        <v>471</v>
      </c>
      <c r="J685" s="57">
        <v>17945.771700000001</v>
      </c>
      <c r="K685" s="57">
        <v>498.49365833333297</v>
      </c>
      <c r="L685" s="58">
        <v>2.5277777777777799</v>
      </c>
      <c r="M685" s="58">
        <v>5.1758241758241796</v>
      </c>
      <c r="N685" s="57">
        <v>1848.0217</v>
      </c>
      <c r="O685" s="59">
        <v>0.102978112665949</v>
      </c>
      <c r="P685" s="57">
        <v>750.02170000000206</v>
      </c>
      <c r="Q685" s="59">
        <v>4.1793783657684797E-2</v>
      </c>
      <c r="R685" s="76">
        <v>165</v>
      </c>
      <c r="S685" s="76">
        <v>213</v>
      </c>
      <c r="T685" s="76">
        <v>197</v>
      </c>
    </row>
    <row r="686" spans="1:20" x14ac:dyDescent="0.25">
      <c r="A686" s="53">
        <v>2023</v>
      </c>
      <c r="B686" s="54">
        <v>772869</v>
      </c>
      <c r="C686" s="54" t="s">
        <v>223</v>
      </c>
      <c r="D686" s="54" t="s">
        <v>435</v>
      </c>
      <c r="E686" s="54" t="s">
        <v>525</v>
      </c>
      <c r="F686" s="54" t="s">
        <v>15</v>
      </c>
      <c r="G686" s="56">
        <v>45</v>
      </c>
      <c r="H686" s="56">
        <v>70</v>
      </c>
      <c r="I686" s="56">
        <v>133</v>
      </c>
      <c r="J686" s="57">
        <v>6085.3360000000002</v>
      </c>
      <c r="K686" s="57">
        <v>135.229688888889</v>
      </c>
      <c r="L686" s="58">
        <v>1.55555555555556</v>
      </c>
      <c r="M686" s="58">
        <v>1.9</v>
      </c>
      <c r="N686" s="57">
        <v>1229.586</v>
      </c>
      <c r="O686" s="59">
        <v>0.20205720768746399</v>
      </c>
      <c r="P686" s="57">
        <v>-339.41399999999999</v>
      </c>
      <c r="Q686" s="59">
        <v>-5.5775720518965503E-2</v>
      </c>
      <c r="R686" s="76">
        <v>279</v>
      </c>
      <c r="S686" s="76">
        <v>252</v>
      </c>
      <c r="T686" s="76">
        <v>365</v>
      </c>
    </row>
    <row r="687" spans="1:20" x14ac:dyDescent="0.25">
      <c r="A687" s="53">
        <v>2023</v>
      </c>
      <c r="B687" s="54">
        <v>775247</v>
      </c>
      <c r="C687" s="54" t="s">
        <v>93</v>
      </c>
      <c r="D687" s="54" t="s">
        <v>433</v>
      </c>
      <c r="E687" s="54" t="s">
        <v>503</v>
      </c>
      <c r="F687" s="54" t="s">
        <v>4</v>
      </c>
      <c r="G687" s="56">
        <v>164</v>
      </c>
      <c r="H687" s="56">
        <v>548</v>
      </c>
      <c r="I687" s="56">
        <v>4092</v>
      </c>
      <c r="J687" s="57">
        <v>153924.34959999999</v>
      </c>
      <c r="K687" s="57">
        <v>938.56310731707299</v>
      </c>
      <c r="L687" s="58">
        <v>3.3414634146341502</v>
      </c>
      <c r="M687" s="58">
        <v>7.4671532846715296</v>
      </c>
      <c r="N687" s="57">
        <v>352.09959999999199</v>
      </c>
      <c r="O687" s="59">
        <v>2.2874847346439002E-3</v>
      </c>
      <c r="P687" s="57">
        <v>-5623.7904000000099</v>
      </c>
      <c r="Q687" s="59">
        <v>-3.6536067325373997E-2</v>
      </c>
      <c r="R687" s="76">
        <v>36</v>
      </c>
      <c r="S687" s="76">
        <v>356</v>
      </c>
      <c r="T687" s="76">
        <v>397</v>
      </c>
    </row>
    <row r="688" spans="1:20" x14ac:dyDescent="0.25">
      <c r="A688" s="53">
        <v>2023</v>
      </c>
      <c r="B688" s="54">
        <v>776236</v>
      </c>
      <c r="C688" s="54" t="s">
        <v>224</v>
      </c>
      <c r="D688" s="54" t="s">
        <v>435</v>
      </c>
      <c r="E688" s="54" t="s">
        <v>525</v>
      </c>
      <c r="F688" s="54" t="s">
        <v>15</v>
      </c>
      <c r="G688" s="56">
        <v>17</v>
      </c>
      <c r="H688" s="56">
        <v>17</v>
      </c>
      <c r="I688" s="56">
        <v>45</v>
      </c>
      <c r="J688" s="57">
        <v>2271.64</v>
      </c>
      <c r="K688" s="57">
        <v>133.62588235294101</v>
      </c>
      <c r="L688" s="58">
        <v>1</v>
      </c>
      <c r="M688" s="58">
        <v>2.6470588235294099</v>
      </c>
      <c r="N688" s="57">
        <v>433.14</v>
      </c>
      <c r="O688" s="59">
        <v>0.19067281787607199</v>
      </c>
      <c r="P688" s="57">
        <v>-148.26</v>
      </c>
      <c r="Q688" s="59">
        <v>-6.5265623074078696E-2</v>
      </c>
      <c r="R688" s="76">
        <v>354</v>
      </c>
      <c r="S688" s="76">
        <v>345</v>
      </c>
      <c r="T688" s="76">
        <v>350</v>
      </c>
    </row>
    <row r="689" spans="1:20" x14ac:dyDescent="0.25">
      <c r="A689" s="53">
        <v>2023</v>
      </c>
      <c r="B689" s="54">
        <v>781121</v>
      </c>
      <c r="C689" s="54" t="s">
        <v>466</v>
      </c>
      <c r="D689" s="54" t="s">
        <v>433</v>
      </c>
      <c r="E689" s="54" t="s">
        <v>504</v>
      </c>
      <c r="F689" s="54" t="s">
        <v>4</v>
      </c>
      <c r="G689" s="56">
        <v>307</v>
      </c>
      <c r="H689" s="56">
        <v>969</v>
      </c>
      <c r="I689" s="56">
        <v>4348</v>
      </c>
      <c r="J689" s="57">
        <v>184101.41639999999</v>
      </c>
      <c r="K689" s="57">
        <v>599.67888078175895</v>
      </c>
      <c r="L689" s="58">
        <v>3.1563517915309398</v>
      </c>
      <c r="M689" s="58">
        <v>4.48710010319917</v>
      </c>
      <c r="N689" s="57">
        <v>18958.416399999998</v>
      </c>
      <c r="O689" s="59">
        <v>0.102978112665949</v>
      </c>
      <c r="P689" s="57">
        <v>7950.6064000000097</v>
      </c>
      <c r="Q689" s="59">
        <v>4.3186014292935199E-2</v>
      </c>
      <c r="R689" s="76">
        <v>27</v>
      </c>
      <c r="S689" s="76">
        <v>27</v>
      </c>
      <c r="T689" s="76">
        <v>35</v>
      </c>
    </row>
    <row r="690" spans="1:20" x14ac:dyDescent="0.25">
      <c r="A690" s="53">
        <v>2023</v>
      </c>
      <c r="B690" s="54">
        <v>782190</v>
      </c>
      <c r="C690" s="54" t="s">
        <v>60</v>
      </c>
      <c r="D690" s="54" t="s">
        <v>434</v>
      </c>
      <c r="E690" s="54" t="s">
        <v>499</v>
      </c>
      <c r="F690" s="54" t="s">
        <v>4</v>
      </c>
      <c r="G690" s="56">
        <v>567</v>
      </c>
      <c r="H690" s="56">
        <v>1747</v>
      </c>
      <c r="I690" s="56">
        <v>7154</v>
      </c>
      <c r="J690" s="57">
        <v>303875.58600000001</v>
      </c>
      <c r="K690" s="57">
        <v>535.93577777777796</v>
      </c>
      <c r="L690" s="58">
        <v>3.0811287477954101</v>
      </c>
      <c r="M690" s="58">
        <v>4.0950200343445902</v>
      </c>
      <c r="N690" s="57">
        <v>42814.085999999697</v>
      </c>
      <c r="O690" s="59">
        <v>0.14089347079037701</v>
      </c>
      <c r="P690" s="57">
        <v>23798.466000000099</v>
      </c>
      <c r="Q690" s="59">
        <v>7.8316479165917899E-2</v>
      </c>
      <c r="R690" s="76">
        <v>10</v>
      </c>
      <c r="S690" s="76">
        <v>5</v>
      </c>
      <c r="T690" s="76">
        <v>8</v>
      </c>
    </row>
    <row r="691" spans="1:20" x14ac:dyDescent="0.25">
      <c r="A691" s="53">
        <v>2023</v>
      </c>
      <c r="B691" s="54">
        <v>783424</v>
      </c>
      <c r="C691" s="54" t="s">
        <v>395</v>
      </c>
      <c r="D691" s="54" t="s">
        <v>430</v>
      </c>
      <c r="E691" s="54" t="s">
        <v>517</v>
      </c>
      <c r="F691" s="54" t="s">
        <v>15</v>
      </c>
      <c r="G691" s="56">
        <v>127</v>
      </c>
      <c r="H691" s="56">
        <v>349</v>
      </c>
      <c r="I691" s="56">
        <v>1692</v>
      </c>
      <c r="J691" s="57">
        <v>79108.617599999998</v>
      </c>
      <c r="K691" s="57">
        <v>622.90250078740098</v>
      </c>
      <c r="L691" s="58">
        <v>2.7480314960629899</v>
      </c>
      <c r="M691" s="58">
        <v>4.8481375358166199</v>
      </c>
      <c r="N691" s="57">
        <v>11668.8676</v>
      </c>
      <c r="O691" s="59">
        <v>0.14750438010434899</v>
      </c>
      <c r="P691" s="57">
        <v>7350.1675999999898</v>
      </c>
      <c r="Q691" s="59">
        <v>9.2912350423880893E-2</v>
      </c>
      <c r="R691" s="76">
        <v>72</v>
      </c>
      <c r="S691" s="76">
        <v>48</v>
      </c>
      <c r="T691" s="76">
        <v>40</v>
      </c>
    </row>
    <row r="692" spans="1:20" x14ac:dyDescent="0.25">
      <c r="A692" s="53">
        <v>2023</v>
      </c>
      <c r="B692" s="54">
        <v>784350</v>
      </c>
      <c r="C692" s="54" t="s">
        <v>397</v>
      </c>
      <c r="D692" s="54" t="s">
        <v>434</v>
      </c>
      <c r="E692" s="54" t="s">
        <v>499</v>
      </c>
      <c r="F692" s="54" t="s">
        <v>15</v>
      </c>
      <c r="G692" s="56">
        <v>22</v>
      </c>
      <c r="H692" s="56">
        <v>41</v>
      </c>
      <c r="I692" s="56">
        <v>101</v>
      </c>
      <c r="J692" s="57">
        <v>4509.6270000000004</v>
      </c>
      <c r="K692" s="57">
        <v>204.98304545454499</v>
      </c>
      <c r="L692" s="58">
        <v>1.86363636363636</v>
      </c>
      <c r="M692" s="58">
        <v>2.4634146341463401</v>
      </c>
      <c r="N692" s="57">
        <v>635.37699999999995</v>
      </c>
      <c r="O692" s="59">
        <v>0.14089347079037801</v>
      </c>
      <c r="P692" s="57">
        <v>-113.723</v>
      </c>
      <c r="Q692" s="59">
        <v>-2.5217828436808799E-2</v>
      </c>
      <c r="R692" s="76">
        <v>308</v>
      </c>
      <c r="S692" s="76">
        <v>317</v>
      </c>
      <c r="T692" s="76">
        <v>342</v>
      </c>
    </row>
    <row r="693" spans="1:20" x14ac:dyDescent="0.25">
      <c r="A693" s="53">
        <v>2023</v>
      </c>
      <c r="B693" s="54">
        <v>784373</v>
      </c>
      <c r="C693" s="54" t="s">
        <v>225</v>
      </c>
      <c r="D693" s="54" t="s">
        <v>431</v>
      </c>
      <c r="E693" s="54" t="s">
        <v>515</v>
      </c>
      <c r="F693" s="54" t="s">
        <v>15</v>
      </c>
      <c r="G693" s="56">
        <v>9</v>
      </c>
      <c r="H693" s="56">
        <v>18</v>
      </c>
      <c r="I693" s="56">
        <v>75</v>
      </c>
      <c r="J693" s="57">
        <v>3649</v>
      </c>
      <c r="K693" s="57">
        <v>405.444444444444</v>
      </c>
      <c r="L693" s="58">
        <v>2</v>
      </c>
      <c r="M693" s="58">
        <v>4.1666666666666696</v>
      </c>
      <c r="N693" s="57">
        <v>653</v>
      </c>
      <c r="O693" s="59">
        <v>0.17895313784598499</v>
      </c>
      <c r="P693" s="57">
        <v>354.2</v>
      </c>
      <c r="Q693" s="59">
        <v>9.7067689778021299E-2</v>
      </c>
      <c r="R693" s="76">
        <v>323</v>
      </c>
      <c r="S693" s="76">
        <v>316</v>
      </c>
      <c r="T693" s="76">
        <v>244</v>
      </c>
    </row>
    <row r="694" spans="1:20" x14ac:dyDescent="0.25">
      <c r="A694" s="53">
        <v>2023</v>
      </c>
      <c r="B694" s="54">
        <v>787678</v>
      </c>
      <c r="C694" s="54" t="s">
        <v>458</v>
      </c>
      <c r="D694" s="54" t="s">
        <v>435</v>
      </c>
      <c r="E694" s="54" t="s">
        <v>529</v>
      </c>
      <c r="F694" s="54" t="s">
        <v>15</v>
      </c>
      <c r="G694" s="56">
        <v>12</v>
      </c>
      <c r="H694" s="56">
        <v>12</v>
      </c>
      <c r="I694" s="56">
        <v>17</v>
      </c>
      <c r="J694" s="57">
        <v>539.06399999999996</v>
      </c>
      <c r="K694" s="57">
        <v>44.921999999999997</v>
      </c>
      <c r="L694" s="58">
        <v>1</v>
      </c>
      <c r="M694" s="58">
        <v>1.4166666666666701</v>
      </c>
      <c r="N694" s="57">
        <v>133.06399999999999</v>
      </c>
      <c r="O694" s="59">
        <v>0.24684267545226499</v>
      </c>
      <c r="P694" s="57">
        <v>-277.33600000000001</v>
      </c>
      <c r="Q694" s="59">
        <v>-0.51447694522357301</v>
      </c>
      <c r="R694" s="76">
        <v>401</v>
      </c>
      <c r="S694" s="76">
        <v>381</v>
      </c>
      <c r="T694" s="76">
        <v>362</v>
      </c>
    </row>
    <row r="695" spans="1:20" x14ac:dyDescent="0.25">
      <c r="A695" s="53">
        <v>2023</v>
      </c>
      <c r="B695" s="54">
        <v>789083</v>
      </c>
      <c r="C695" s="54" t="s">
        <v>370</v>
      </c>
      <c r="D695" s="54" t="s">
        <v>435</v>
      </c>
      <c r="E695" s="54" t="s">
        <v>505</v>
      </c>
      <c r="F695" s="54" t="s">
        <v>15</v>
      </c>
      <c r="G695" s="56">
        <v>40</v>
      </c>
      <c r="H695" s="56">
        <v>58</v>
      </c>
      <c r="I695" s="56">
        <v>152</v>
      </c>
      <c r="J695" s="57">
        <v>6715.3263999999999</v>
      </c>
      <c r="K695" s="57">
        <v>167.88316</v>
      </c>
      <c r="L695" s="58">
        <v>1.45</v>
      </c>
      <c r="M695" s="58">
        <v>2.6206896551724101</v>
      </c>
      <c r="N695" s="57">
        <v>569.57639999999901</v>
      </c>
      <c r="O695" s="59">
        <v>8.4817381326393798E-2</v>
      </c>
      <c r="P695" s="57">
        <v>-820.02360000000101</v>
      </c>
      <c r="Q695" s="59">
        <v>-0.122112247589336</v>
      </c>
      <c r="R695" s="76">
        <v>273</v>
      </c>
      <c r="S695" s="76">
        <v>325</v>
      </c>
      <c r="T695" s="76">
        <v>385</v>
      </c>
    </row>
    <row r="696" spans="1:20" x14ac:dyDescent="0.25">
      <c r="A696" s="53">
        <v>2023</v>
      </c>
      <c r="B696" s="54">
        <v>790239</v>
      </c>
      <c r="C696" s="54" t="s">
        <v>226</v>
      </c>
      <c r="D696" s="54" t="s">
        <v>432</v>
      </c>
      <c r="E696" s="54" t="s">
        <v>500</v>
      </c>
      <c r="F696" s="54" t="s">
        <v>15</v>
      </c>
      <c r="G696" s="56">
        <v>32</v>
      </c>
      <c r="H696" s="56">
        <v>41</v>
      </c>
      <c r="I696" s="56">
        <v>148</v>
      </c>
      <c r="J696" s="57">
        <v>7909.902</v>
      </c>
      <c r="K696" s="57">
        <v>247.1844375</v>
      </c>
      <c r="L696" s="58">
        <v>1.28125</v>
      </c>
      <c r="M696" s="58">
        <v>3.6097560975609801</v>
      </c>
      <c r="N696" s="57">
        <v>1763.902</v>
      </c>
      <c r="O696" s="59">
        <v>0.22299922299922301</v>
      </c>
      <c r="P696" s="57">
        <v>826.90200000000004</v>
      </c>
      <c r="Q696" s="59">
        <v>0.104540106818011</v>
      </c>
      <c r="R696" s="76">
        <v>256</v>
      </c>
      <c r="S696" s="76">
        <v>221</v>
      </c>
      <c r="T696" s="76">
        <v>185</v>
      </c>
    </row>
    <row r="697" spans="1:20" x14ac:dyDescent="0.25">
      <c r="A697" s="53">
        <v>2023</v>
      </c>
      <c r="B697" s="54">
        <v>791348</v>
      </c>
      <c r="C697" s="54" t="s">
        <v>227</v>
      </c>
      <c r="D697" s="54" t="s">
        <v>430</v>
      </c>
      <c r="E697" s="54" t="s">
        <v>517</v>
      </c>
      <c r="F697" s="54" t="s">
        <v>15</v>
      </c>
      <c r="G697" s="56">
        <v>63</v>
      </c>
      <c r="H697" s="56">
        <v>207</v>
      </c>
      <c r="I697" s="56">
        <v>820</v>
      </c>
      <c r="J697" s="57">
        <v>33896.016000000003</v>
      </c>
      <c r="K697" s="57">
        <v>538.03200000000004</v>
      </c>
      <c r="L697" s="58">
        <v>3.28571428571429</v>
      </c>
      <c r="M697" s="58">
        <v>3.9613526570048299</v>
      </c>
      <c r="N697" s="57">
        <v>6339.2659999999996</v>
      </c>
      <c r="O697" s="59">
        <v>0.18702097615247701</v>
      </c>
      <c r="P697" s="57">
        <v>4161.866</v>
      </c>
      <c r="Q697" s="59">
        <v>0.12278333831327</v>
      </c>
      <c r="R697" s="76">
        <v>128</v>
      </c>
      <c r="S697" s="76">
        <v>97</v>
      </c>
      <c r="T697" s="76">
        <v>72</v>
      </c>
    </row>
    <row r="698" spans="1:20" x14ac:dyDescent="0.25">
      <c r="A698" s="53">
        <v>2023</v>
      </c>
      <c r="B698" s="54">
        <v>791644</v>
      </c>
      <c r="C698" s="54" t="s">
        <v>228</v>
      </c>
      <c r="D698" s="54" t="s">
        <v>431</v>
      </c>
      <c r="E698" s="54" t="s">
        <v>515</v>
      </c>
      <c r="F698" s="54" t="s">
        <v>15</v>
      </c>
      <c r="G698" s="56">
        <v>5</v>
      </c>
      <c r="H698" s="56">
        <v>17</v>
      </c>
      <c r="I698" s="56">
        <v>35</v>
      </c>
      <c r="J698" s="57">
        <v>2028.52</v>
      </c>
      <c r="K698" s="57">
        <v>405.70400000000001</v>
      </c>
      <c r="L698" s="58">
        <v>3.4</v>
      </c>
      <c r="M698" s="58">
        <v>2.0588235294117601</v>
      </c>
      <c r="N698" s="57">
        <v>550.52</v>
      </c>
      <c r="O698" s="59">
        <v>0.27138997890087402</v>
      </c>
      <c r="P698" s="57">
        <v>376.82</v>
      </c>
      <c r="Q698" s="59">
        <v>0.18576104746317501</v>
      </c>
      <c r="R698" s="76">
        <v>361</v>
      </c>
      <c r="S698" s="76">
        <v>332</v>
      </c>
      <c r="T698" s="76">
        <v>241</v>
      </c>
    </row>
    <row r="699" spans="1:20" x14ac:dyDescent="0.25">
      <c r="A699" s="53">
        <v>2023</v>
      </c>
      <c r="B699" s="54">
        <v>794144</v>
      </c>
      <c r="C699" s="54" t="s">
        <v>229</v>
      </c>
      <c r="D699" s="54" t="s">
        <v>435</v>
      </c>
      <c r="E699" s="54" t="s">
        <v>521</v>
      </c>
      <c r="F699" s="54" t="s">
        <v>15</v>
      </c>
      <c r="G699" s="56">
        <v>90</v>
      </c>
      <c r="H699" s="56">
        <v>293</v>
      </c>
      <c r="I699" s="56">
        <v>1188</v>
      </c>
      <c r="J699" s="57">
        <v>42671.366999999998</v>
      </c>
      <c r="K699" s="57">
        <v>474.12630000000001</v>
      </c>
      <c r="L699" s="58">
        <v>3.25555555555556</v>
      </c>
      <c r="M699" s="58">
        <v>4.0546075085324196</v>
      </c>
      <c r="N699" s="57">
        <v>6012.1170000000002</v>
      </c>
      <c r="O699" s="59">
        <v>0.14089347079037801</v>
      </c>
      <c r="P699" s="57">
        <v>2690.5169999999998</v>
      </c>
      <c r="Q699" s="59">
        <v>6.3052046117950594E-2</v>
      </c>
      <c r="R699" s="76">
        <v>117</v>
      </c>
      <c r="S699" s="76">
        <v>102</v>
      </c>
      <c r="T699" s="76">
        <v>101</v>
      </c>
    </row>
    <row r="700" spans="1:20" x14ac:dyDescent="0.25">
      <c r="A700" s="53">
        <v>2023</v>
      </c>
      <c r="B700" s="54">
        <v>794844</v>
      </c>
      <c r="C700" s="54" t="s">
        <v>230</v>
      </c>
      <c r="D700" s="54" t="s">
        <v>435</v>
      </c>
      <c r="E700" s="54" t="s">
        <v>521</v>
      </c>
      <c r="F700" s="54" t="s">
        <v>15</v>
      </c>
      <c r="G700" s="56">
        <v>58</v>
      </c>
      <c r="H700" s="56">
        <v>172</v>
      </c>
      <c r="I700" s="56">
        <v>746</v>
      </c>
      <c r="J700" s="57">
        <v>29921.878000000001</v>
      </c>
      <c r="K700" s="57">
        <v>515.89444827586203</v>
      </c>
      <c r="L700" s="58">
        <v>2.9655172413793101</v>
      </c>
      <c r="M700" s="58">
        <v>4.3372093023255802</v>
      </c>
      <c r="N700" s="57">
        <v>3006.8780000000002</v>
      </c>
      <c r="O700" s="59">
        <v>0.100490951804562</v>
      </c>
      <c r="P700" s="57">
        <v>890.01799999999798</v>
      </c>
      <c r="Q700" s="59">
        <v>2.9744723910711701E-2</v>
      </c>
      <c r="R700" s="76">
        <v>137</v>
      </c>
      <c r="S700" s="76">
        <v>153</v>
      </c>
      <c r="T700" s="76">
        <v>181</v>
      </c>
    </row>
    <row r="701" spans="1:20" x14ac:dyDescent="0.25">
      <c r="A701" s="53">
        <v>2023</v>
      </c>
      <c r="B701" s="54">
        <v>798176</v>
      </c>
      <c r="C701" s="54" t="s">
        <v>231</v>
      </c>
      <c r="D701" s="54" t="s">
        <v>431</v>
      </c>
      <c r="E701" s="54" t="s">
        <v>516</v>
      </c>
      <c r="F701" s="54" t="s">
        <v>15</v>
      </c>
      <c r="G701" s="56">
        <v>17</v>
      </c>
      <c r="H701" s="56">
        <v>59</v>
      </c>
      <c r="I701" s="56">
        <v>241</v>
      </c>
      <c r="J701" s="57">
        <v>10972.446</v>
      </c>
      <c r="K701" s="57">
        <v>645.43799999999999</v>
      </c>
      <c r="L701" s="58">
        <v>3.47058823529412</v>
      </c>
      <c r="M701" s="58">
        <v>4.0847457627118597</v>
      </c>
      <c r="N701" s="57">
        <v>1545.9459999999999</v>
      </c>
      <c r="O701" s="59">
        <v>0.14089347079037801</v>
      </c>
      <c r="P701" s="57">
        <v>955.695999999999</v>
      </c>
      <c r="Q701" s="59">
        <v>8.7099631203470904E-2</v>
      </c>
      <c r="R701" s="76">
        <v>201</v>
      </c>
      <c r="S701" s="76">
        <v>234</v>
      </c>
      <c r="T701" s="76">
        <v>172</v>
      </c>
    </row>
    <row r="702" spans="1:20" x14ac:dyDescent="0.25">
      <c r="A702" s="53">
        <v>2023</v>
      </c>
      <c r="B702" s="54">
        <v>800587</v>
      </c>
      <c r="C702" s="54" t="s">
        <v>396</v>
      </c>
      <c r="D702" s="54" t="s">
        <v>435</v>
      </c>
      <c r="E702" s="54" t="s">
        <v>525</v>
      </c>
      <c r="F702" s="54" t="s">
        <v>15</v>
      </c>
      <c r="G702" s="56">
        <v>20</v>
      </c>
      <c r="H702" s="56">
        <v>20</v>
      </c>
      <c r="I702" s="56">
        <v>83</v>
      </c>
      <c r="J702" s="57">
        <v>3424.136</v>
      </c>
      <c r="K702" s="57">
        <v>171.20679999999999</v>
      </c>
      <c r="L702" s="58">
        <v>1</v>
      </c>
      <c r="M702" s="58">
        <v>4.1500000000000004</v>
      </c>
      <c r="N702" s="57">
        <v>990.63599999999997</v>
      </c>
      <c r="O702" s="59">
        <v>0.289309770406315</v>
      </c>
      <c r="P702" s="57">
        <v>306.63600000000002</v>
      </c>
      <c r="Q702" s="59">
        <v>8.9551349595927199E-2</v>
      </c>
      <c r="R702" s="76">
        <v>329</v>
      </c>
      <c r="S702" s="76">
        <v>278</v>
      </c>
      <c r="T702" s="76">
        <v>250</v>
      </c>
    </row>
    <row r="703" spans="1:20" x14ac:dyDescent="0.25">
      <c r="A703" s="53">
        <v>2023</v>
      </c>
      <c r="B703" s="54">
        <v>809850</v>
      </c>
      <c r="C703" s="54" t="s">
        <v>232</v>
      </c>
      <c r="D703" s="54" t="s">
        <v>435</v>
      </c>
      <c r="E703" s="54" t="s">
        <v>525</v>
      </c>
      <c r="F703" s="54" t="s">
        <v>15</v>
      </c>
      <c r="G703" s="56">
        <v>7</v>
      </c>
      <c r="H703" s="56">
        <v>16</v>
      </c>
      <c r="I703" s="56">
        <v>24</v>
      </c>
      <c r="J703" s="57">
        <v>1196.6079999999999</v>
      </c>
      <c r="K703" s="57">
        <v>170.94399999999999</v>
      </c>
      <c r="L703" s="58">
        <v>2.28571428571429</v>
      </c>
      <c r="M703" s="58">
        <v>1.5</v>
      </c>
      <c r="N703" s="57">
        <v>282.108</v>
      </c>
      <c r="O703" s="59">
        <v>0.23575640477081899</v>
      </c>
      <c r="P703" s="57">
        <v>31.908000000000001</v>
      </c>
      <c r="Q703" s="59">
        <v>2.6665374124191E-2</v>
      </c>
      <c r="R703" s="76">
        <v>385</v>
      </c>
      <c r="S703" s="76">
        <v>364</v>
      </c>
      <c r="T703" s="76">
        <v>307</v>
      </c>
    </row>
    <row r="704" spans="1:20" x14ac:dyDescent="0.25">
      <c r="A704" s="53">
        <v>2023</v>
      </c>
      <c r="B704" s="54">
        <v>809877</v>
      </c>
      <c r="C704" s="54" t="s">
        <v>233</v>
      </c>
      <c r="D704" s="54" t="s">
        <v>431</v>
      </c>
      <c r="E704" s="54" t="s">
        <v>515</v>
      </c>
      <c r="F704" s="54" t="s">
        <v>15</v>
      </c>
      <c r="G704" s="56">
        <v>8</v>
      </c>
      <c r="H704" s="56">
        <v>28</v>
      </c>
      <c r="I704" s="56">
        <v>72</v>
      </c>
      <c r="J704" s="57">
        <v>3811.424</v>
      </c>
      <c r="K704" s="57">
        <v>476.428</v>
      </c>
      <c r="L704" s="58">
        <v>3.5</v>
      </c>
      <c r="M704" s="58">
        <v>2.5714285714285698</v>
      </c>
      <c r="N704" s="57">
        <v>761.92399999999998</v>
      </c>
      <c r="O704" s="59">
        <v>0.19990533721779599</v>
      </c>
      <c r="P704" s="57">
        <v>483.12400000000002</v>
      </c>
      <c r="Q704" s="59">
        <v>0.12675682369634</v>
      </c>
      <c r="R704" s="76">
        <v>320</v>
      </c>
      <c r="S704" s="76">
        <v>306</v>
      </c>
      <c r="T704" s="76">
        <v>224</v>
      </c>
    </row>
    <row r="705" spans="1:20" x14ac:dyDescent="0.25">
      <c r="A705" s="53">
        <v>2023</v>
      </c>
      <c r="B705" s="54">
        <v>810749</v>
      </c>
      <c r="C705" s="54" t="s">
        <v>234</v>
      </c>
      <c r="D705" s="54" t="s">
        <v>434</v>
      </c>
      <c r="E705" s="54" t="s">
        <v>508</v>
      </c>
      <c r="F705" s="54" t="s">
        <v>15</v>
      </c>
      <c r="G705" s="56">
        <v>13</v>
      </c>
      <c r="H705" s="56">
        <v>42</v>
      </c>
      <c r="I705" s="56">
        <v>96</v>
      </c>
      <c r="J705" s="57">
        <v>3822.8670000000002</v>
      </c>
      <c r="K705" s="57">
        <v>294.06669230769199</v>
      </c>
      <c r="L705" s="58">
        <v>3.2307692307692299</v>
      </c>
      <c r="M705" s="58">
        <v>2.28571428571429</v>
      </c>
      <c r="N705" s="57">
        <v>538.61699999999996</v>
      </c>
      <c r="O705" s="59">
        <v>0.14089347079037801</v>
      </c>
      <c r="P705" s="57">
        <v>77.516999999999499</v>
      </c>
      <c r="Q705" s="59">
        <v>2.02771898682323E-2</v>
      </c>
      <c r="R705" s="76">
        <v>319</v>
      </c>
      <c r="S705" s="76">
        <v>333</v>
      </c>
      <c r="T705" s="76">
        <v>298</v>
      </c>
    </row>
    <row r="706" spans="1:20" x14ac:dyDescent="0.25">
      <c r="A706" s="53">
        <v>2023</v>
      </c>
      <c r="B706" s="54">
        <v>811025</v>
      </c>
      <c r="C706" s="54" t="s">
        <v>287</v>
      </c>
      <c r="D706" s="54" t="s">
        <v>432</v>
      </c>
      <c r="E706" s="54" t="s">
        <v>497</v>
      </c>
      <c r="F706" s="54" t="s">
        <v>4</v>
      </c>
      <c r="G706" s="56">
        <v>225</v>
      </c>
      <c r="H706" s="56">
        <v>1465</v>
      </c>
      <c r="I706" s="56">
        <v>7783</v>
      </c>
      <c r="J706" s="57">
        <v>339436.65899999999</v>
      </c>
      <c r="K706" s="57">
        <v>1508.6073733333301</v>
      </c>
      <c r="L706" s="58">
        <v>6.5111111111111102</v>
      </c>
      <c r="M706" s="58">
        <v>5.3126279863481196</v>
      </c>
      <c r="N706" s="57">
        <v>47824.408999999898</v>
      </c>
      <c r="O706" s="59">
        <v>0.14089347079037801</v>
      </c>
      <c r="P706" s="57">
        <v>39969.209000000003</v>
      </c>
      <c r="Q706" s="59">
        <v>0.117751597949825</v>
      </c>
      <c r="R706" s="76">
        <v>8</v>
      </c>
      <c r="S706" s="76">
        <v>3</v>
      </c>
      <c r="T706" s="76">
        <v>2</v>
      </c>
    </row>
    <row r="707" spans="1:20" x14ac:dyDescent="0.25">
      <c r="A707" s="53">
        <v>2023</v>
      </c>
      <c r="B707" s="54">
        <v>812659</v>
      </c>
      <c r="C707" s="54" t="s">
        <v>235</v>
      </c>
      <c r="D707" s="54" t="s">
        <v>430</v>
      </c>
      <c r="E707" s="54" t="s">
        <v>518</v>
      </c>
      <c r="F707" s="54" t="s">
        <v>15</v>
      </c>
      <c r="G707" s="56">
        <v>44</v>
      </c>
      <c r="H707" s="56">
        <v>89</v>
      </c>
      <c r="I707" s="56">
        <v>255</v>
      </c>
      <c r="J707" s="57">
        <v>13737.96</v>
      </c>
      <c r="K707" s="57">
        <v>312.226363636364</v>
      </c>
      <c r="L707" s="58">
        <v>2.0227272727272698</v>
      </c>
      <c r="M707" s="58">
        <v>2.8651685393258401</v>
      </c>
      <c r="N707" s="57">
        <v>3511.46</v>
      </c>
      <c r="O707" s="59">
        <v>0.25560272413080198</v>
      </c>
      <c r="P707" s="57">
        <v>2049.56</v>
      </c>
      <c r="Q707" s="59">
        <v>0.14918954488148201</v>
      </c>
      <c r="R707" s="76">
        <v>178</v>
      </c>
      <c r="S707" s="76">
        <v>143</v>
      </c>
      <c r="T707" s="76">
        <v>118</v>
      </c>
    </row>
    <row r="708" spans="1:20" x14ac:dyDescent="0.25">
      <c r="A708" s="53">
        <v>2023</v>
      </c>
      <c r="B708" s="54">
        <v>820884</v>
      </c>
      <c r="C708" s="54" t="s">
        <v>474</v>
      </c>
      <c r="D708" s="54" t="s">
        <v>435</v>
      </c>
      <c r="E708" s="54" t="s">
        <v>521</v>
      </c>
      <c r="F708" s="54" t="s">
        <v>15</v>
      </c>
      <c r="G708" s="56">
        <v>51</v>
      </c>
      <c r="H708" s="56">
        <v>125</v>
      </c>
      <c r="I708" s="56">
        <v>484</v>
      </c>
      <c r="J708" s="57">
        <v>20777.098399999999</v>
      </c>
      <c r="K708" s="57">
        <v>407.39408627451002</v>
      </c>
      <c r="L708" s="58">
        <v>2.4509803921568598</v>
      </c>
      <c r="M708" s="58">
        <v>3.8719999999999999</v>
      </c>
      <c r="N708" s="57">
        <v>4030.5983999999999</v>
      </c>
      <c r="O708" s="59">
        <v>0.19399236228288699</v>
      </c>
      <c r="P708" s="57">
        <v>2198.7784000000001</v>
      </c>
      <c r="Q708" s="59">
        <v>0.10582701961887001</v>
      </c>
      <c r="R708" s="76">
        <v>159</v>
      </c>
      <c r="S708" s="76">
        <v>130</v>
      </c>
      <c r="T708" s="76">
        <v>115</v>
      </c>
    </row>
    <row r="709" spans="1:20" x14ac:dyDescent="0.25">
      <c r="A709" s="53">
        <v>2023</v>
      </c>
      <c r="B709" s="54">
        <v>826226</v>
      </c>
      <c r="C709" s="54" t="s">
        <v>236</v>
      </c>
      <c r="D709" s="54" t="s">
        <v>430</v>
      </c>
      <c r="E709" s="54" t="s">
        <v>512</v>
      </c>
      <c r="F709" s="54" t="s">
        <v>4</v>
      </c>
      <c r="G709" s="56">
        <v>70</v>
      </c>
      <c r="H709" s="56">
        <v>156</v>
      </c>
      <c r="I709" s="56">
        <v>477</v>
      </c>
      <c r="J709" s="57">
        <v>16150.8364</v>
      </c>
      <c r="K709" s="57">
        <v>230.72623428571401</v>
      </c>
      <c r="L709" s="58">
        <v>2.22857142857143</v>
      </c>
      <c r="M709" s="58">
        <v>3.0576923076923102</v>
      </c>
      <c r="N709" s="57">
        <v>1641.5863999999999</v>
      </c>
      <c r="O709" s="59">
        <v>0.10164095278681699</v>
      </c>
      <c r="P709" s="57">
        <v>-795.08360000000198</v>
      </c>
      <c r="Q709" s="59">
        <v>-4.9228633137538398E-2</v>
      </c>
      <c r="R709" s="76">
        <v>172</v>
      </c>
      <c r="S709" s="76">
        <v>230</v>
      </c>
      <c r="T709" s="76">
        <v>384</v>
      </c>
    </row>
    <row r="710" spans="1:20" x14ac:dyDescent="0.25">
      <c r="A710" s="53">
        <v>2023</v>
      </c>
      <c r="B710" s="54">
        <v>827265</v>
      </c>
      <c r="C710" s="54" t="s">
        <v>475</v>
      </c>
      <c r="D710" s="54" t="s">
        <v>435</v>
      </c>
      <c r="E710" s="54" t="s">
        <v>529</v>
      </c>
      <c r="F710" s="54" t="s">
        <v>15</v>
      </c>
      <c r="G710" s="56">
        <v>24</v>
      </c>
      <c r="H710" s="56">
        <v>55</v>
      </c>
      <c r="I710" s="56">
        <v>138</v>
      </c>
      <c r="J710" s="57">
        <v>5626.8959999999997</v>
      </c>
      <c r="K710" s="57">
        <v>234.45400000000001</v>
      </c>
      <c r="L710" s="58">
        <v>2.2916666666666701</v>
      </c>
      <c r="M710" s="58">
        <v>2.5090909090909101</v>
      </c>
      <c r="N710" s="57">
        <v>1515.396</v>
      </c>
      <c r="O710" s="59">
        <v>0.269312956912657</v>
      </c>
      <c r="P710" s="57">
        <v>657.98599999999999</v>
      </c>
      <c r="Q710" s="59">
        <v>0.116935873703726</v>
      </c>
      <c r="R710" s="76">
        <v>288</v>
      </c>
      <c r="S710" s="76">
        <v>239</v>
      </c>
      <c r="T710" s="76">
        <v>205</v>
      </c>
    </row>
    <row r="711" spans="1:20" x14ac:dyDescent="0.25">
      <c r="A711" s="53">
        <v>2023</v>
      </c>
      <c r="B711" s="54">
        <v>828176</v>
      </c>
      <c r="C711" s="54" t="s">
        <v>238</v>
      </c>
      <c r="D711" s="54" t="s">
        <v>430</v>
      </c>
      <c r="E711" s="54" t="s">
        <v>518</v>
      </c>
      <c r="F711" s="54" t="s">
        <v>15</v>
      </c>
      <c r="G711" s="56">
        <v>12</v>
      </c>
      <c r="H711" s="56">
        <v>21</v>
      </c>
      <c r="I711" s="56">
        <v>47</v>
      </c>
      <c r="J711" s="57">
        <v>2109.2240000000002</v>
      </c>
      <c r="K711" s="57">
        <v>175.768666666667</v>
      </c>
      <c r="L711" s="58">
        <v>1.75</v>
      </c>
      <c r="M711" s="58">
        <v>2.2380952380952399</v>
      </c>
      <c r="N711" s="57">
        <v>434.97399999999999</v>
      </c>
      <c r="O711" s="59">
        <v>0.206224658926695</v>
      </c>
      <c r="P711" s="57">
        <v>39.874000000000002</v>
      </c>
      <c r="Q711" s="59">
        <v>1.8904582917698601E-2</v>
      </c>
      <c r="R711" s="76">
        <v>358</v>
      </c>
      <c r="S711" s="76">
        <v>344</v>
      </c>
      <c r="T711" s="76">
        <v>304</v>
      </c>
    </row>
    <row r="712" spans="1:20" x14ac:dyDescent="0.25">
      <c r="A712" s="53">
        <v>2023</v>
      </c>
      <c r="B712" s="54">
        <v>832569</v>
      </c>
      <c r="C712" s="54" t="s">
        <v>239</v>
      </c>
      <c r="D712" s="54" t="s">
        <v>430</v>
      </c>
      <c r="E712" s="54" t="s">
        <v>520</v>
      </c>
      <c r="F712" s="54" t="s">
        <v>15</v>
      </c>
      <c r="G712" s="56">
        <v>95</v>
      </c>
      <c r="H712" s="56">
        <v>376</v>
      </c>
      <c r="I712" s="56">
        <v>1408</v>
      </c>
      <c r="J712" s="57">
        <v>59240.944000000003</v>
      </c>
      <c r="K712" s="57">
        <v>623.58888421052598</v>
      </c>
      <c r="L712" s="58">
        <v>3.95789473684211</v>
      </c>
      <c r="M712" s="58">
        <v>3.7446808510638299</v>
      </c>
      <c r="N712" s="57">
        <v>7327.9439999999904</v>
      </c>
      <c r="O712" s="59">
        <v>0.123697286120221</v>
      </c>
      <c r="P712" s="57">
        <v>3973.7439999999901</v>
      </c>
      <c r="Q712" s="59">
        <v>6.7077661692899304E-2</v>
      </c>
      <c r="R712" s="76">
        <v>95</v>
      </c>
      <c r="S712" s="76">
        <v>83</v>
      </c>
      <c r="T712" s="76">
        <v>76</v>
      </c>
    </row>
    <row r="713" spans="1:20" x14ac:dyDescent="0.25">
      <c r="A713" s="53">
        <v>2023</v>
      </c>
      <c r="B713" s="54">
        <v>833196</v>
      </c>
      <c r="C713" s="54" t="s">
        <v>336</v>
      </c>
      <c r="D713" s="54" t="s">
        <v>435</v>
      </c>
      <c r="E713" s="54" t="s">
        <v>525</v>
      </c>
      <c r="F713" s="54" t="s">
        <v>15</v>
      </c>
      <c r="G713" s="56">
        <v>21</v>
      </c>
      <c r="H713" s="56">
        <v>54</v>
      </c>
      <c r="I713" s="56">
        <v>117</v>
      </c>
      <c r="J713" s="57">
        <v>6523.8639999999996</v>
      </c>
      <c r="K713" s="57">
        <v>310.66019047619102</v>
      </c>
      <c r="L713" s="58">
        <v>2.5714285714285698</v>
      </c>
      <c r="M713" s="58">
        <v>2.1666666666666701</v>
      </c>
      <c r="N713" s="57">
        <v>1539.114</v>
      </c>
      <c r="O713" s="59">
        <v>0.23592061391837699</v>
      </c>
      <c r="P713" s="57">
        <v>781.904</v>
      </c>
      <c r="Q713" s="59">
        <v>0.119852896994787</v>
      </c>
      <c r="R713" s="76">
        <v>274</v>
      </c>
      <c r="S713" s="76">
        <v>235</v>
      </c>
      <c r="T713" s="76">
        <v>193</v>
      </c>
    </row>
    <row r="714" spans="1:20" x14ac:dyDescent="0.25">
      <c r="A714" s="53">
        <v>2023</v>
      </c>
      <c r="B714" s="54">
        <v>833290</v>
      </c>
      <c r="C714" s="54" t="s">
        <v>241</v>
      </c>
      <c r="D714" s="54" t="s">
        <v>432</v>
      </c>
      <c r="E714" s="54" t="s">
        <v>498</v>
      </c>
      <c r="F714" s="54" t="s">
        <v>15</v>
      </c>
      <c r="G714" s="56">
        <v>35</v>
      </c>
      <c r="H714" s="56">
        <v>123</v>
      </c>
      <c r="I714" s="56">
        <v>267</v>
      </c>
      <c r="J714" s="57">
        <v>9893.25</v>
      </c>
      <c r="K714" s="57">
        <v>282.664285714286</v>
      </c>
      <c r="L714" s="58">
        <v>3.5142857142857098</v>
      </c>
      <c r="M714" s="58">
        <v>2.1707317073170702</v>
      </c>
      <c r="N714" s="57">
        <v>0</v>
      </c>
      <c r="O714" s="59">
        <v>0</v>
      </c>
      <c r="P714" s="57">
        <v>-1103</v>
      </c>
      <c r="Q714" s="59">
        <v>-0.111490157430571</v>
      </c>
      <c r="R714" s="76">
        <v>214</v>
      </c>
      <c r="S714" s="76">
        <v>393</v>
      </c>
      <c r="T714" s="76">
        <v>388</v>
      </c>
    </row>
    <row r="715" spans="1:20" x14ac:dyDescent="0.25">
      <c r="A715" s="53">
        <v>2023</v>
      </c>
      <c r="B715" s="54">
        <v>836042</v>
      </c>
      <c r="C715" s="54" t="s">
        <v>242</v>
      </c>
      <c r="D715" s="54" t="s">
        <v>434</v>
      </c>
      <c r="E715" s="54" t="s">
        <v>522</v>
      </c>
      <c r="F715" s="54" t="s">
        <v>15</v>
      </c>
      <c r="G715" s="56">
        <v>2</v>
      </c>
      <c r="H715" s="56">
        <v>3</v>
      </c>
      <c r="I715" s="56">
        <v>12</v>
      </c>
      <c r="J715" s="57">
        <v>806.30399999999997</v>
      </c>
      <c r="K715" s="57">
        <v>403.15199999999999</v>
      </c>
      <c r="L715" s="58">
        <v>1.5</v>
      </c>
      <c r="M715" s="58">
        <v>4</v>
      </c>
      <c r="N715" s="57">
        <v>178.304</v>
      </c>
      <c r="O715" s="59">
        <v>0.22113743699646801</v>
      </c>
      <c r="P715" s="57">
        <v>111.004</v>
      </c>
      <c r="Q715" s="59">
        <v>0.13767015914593</v>
      </c>
      <c r="R715" s="76">
        <v>390</v>
      </c>
      <c r="S715" s="76">
        <v>375</v>
      </c>
      <c r="T715" s="76">
        <v>292</v>
      </c>
    </row>
    <row r="716" spans="1:20" x14ac:dyDescent="0.25">
      <c r="A716" s="53">
        <v>2023</v>
      </c>
      <c r="B716" s="54">
        <v>852031</v>
      </c>
      <c r="C716" s="54" t="s">
        <v>243</v>
      </c>
      <c r="D716" s="54" t="s">
        <v>434</v>
      </c>
      <c r="E716" s="54" t="s">
        <v>508</v>
      </c>
      <c r="F716" s="54" t="s">
        <v>15</v>
      </c>
      <c r="G716" s="56">
        <v>19</v>
      </c>
      <c r="H716" s="56">
        <v>68</v>
      </c>
      <c r="I716" s="56">
        <v>196</v>
      </c>
      <c r="J716" s="57">
        <v>9468.7487999999994</v>
      </c>
      <c r="K716" s="57">
        <v>498.35520000000002</v>
      </c>
      <c r="L716" s="58">
        <v>3.57894736842105</v>
      </c>
      <c r="M716" s="58">
        <v>2.8823529411764701</v>
      </c>
      <c r="N716" s="57">
        <v>1109.7488000000001</v>
      </c>
      <c r="O716" s="59">
        <v>0.117201208252562</v>
      </c>
      <c r="P716" s="57">
        <v>429.14879999999903</v>
      </c>
      <c r="Q716" s="59">
        <v>4.53226512884152E-2</v>
      </c>
      <c r="R716" s="76">
        <v>222</v>
      </c>
      <c r="S716" s="76">
        <v>260</v>
      </c>
      <c r="T716" s="76">
        <v>231</v>
      </c>
    </row>
    <row r="717" spans="1:20" x14ac:dyDescent="0.25">
      <c r="A717" s="53">
        <v>2023</v>
      </c>
      <c r="B717" s="54">
        <v>852968</v>
      </c>
      <c r="C717" s="54" t="s">
        <v>244</v>
      </c>
      <c r="D717" s="54" t="s">
        <v>435</v>
      </c>
      <c r="E717" s="54" t="s">
        <v>525</v>
      </c>
      <c r="F717" s="54" t="s">
        <v>15</v>
      </c>
      <c r="G717" s="56">
        <v>21</v>
      </c>
      <c r="H717" s="56">
        <v>53</v>
      </c>
      <c r="I717" s="56">
        <v>125</v>
      </c>
      <c r="J717" s="57">
        <v>5308.6</v>
      </c>
      <c r="K717" s="57">
        <v>252.790476190476</v>
      </c>
      <c r="L717" s="58">
        <v>2.5238095238095202</v>
      </c>
      <c r="M717" s="58">
        <v>2.35849056603774</v>
      </c>
      <c r="N717" s="57">
        <v>1005.85</v>
      </c>
      <c r="O717" s="59">
        <v>0.18947556794635101</v>
      </c>
      <c r="P717" s="57">
        <v>249.84</v>
      </c>
      <c r="Q717" s="59">
        <v>4.7063255848999799E-2</v>
      </c>
      <c r="R717" s="76">
        <v>297</v>
      </c>
      <c r="S717" s="76">
        <v>274</v>
      </c>
      <c r="T717" s="76">
        <v>260</v>
      </c>
    </row>
    <row r="718" spans="1:20" x14ac:dyDescent="0.25">
      <c r="A718" s="53">
        <v>2023</v>
      </c>
      <c r="B718" s="54">
        <v>857703</v>
      </c>
      <c r="C718" s="54" t="s">
        <v>41</v>
      </c>
      <c r="D718" s="54" t="s">
        <v>430</v>
      </c>
      <c r="E718" s="54" t="s">
        <v>506</v>
      </c>
      <c r="F718" s="54" t="s">
        <v>15</v>
      </c>
      <c r="G718" s="56">
        <v>251</v>
      </c>
      <c r="H718" s="56">
        <v>881</v>
      </c>
      <c r="I718" s="56">
        <v>4869</v>
      </c>
      <c r="J718" s="57">
        <v>199112.07449999999</v>
      </c>
      <c r="K718" s="57">
        <v>793.27519721115505</v>
      </c>
      <c r="L718" s="58">
        <v>3.5099601593625498</v>
      </c>
      <c r="M718" s="58">
        <v>5.5266742338252</v>
      </c>
      <c r="N718" s="57">
        <v>15089.824500000001</v>
      </c>
      <c r="O718" s="59">
        <v>7.5785582255083306E-2</v>
      </c>
      <c r="P718" s="57">
        <v>6352.9245000000201</v>
      </c>
      <c r="Q718" s="59">
        <v>3.1906274473575497E-2</v>
      </c>
      <c r="R718" s="76">
        <v>24</v>
      </c>
      <c r="S718" s="76">
        <v>35</v>
      </c>
      <c r="T718" s="76">
        <v>47</v>
      </c>
    </row>
    <row r="719" spans="1:20" x14ac:dyDescent="0.25">
      <c r="A719" s="53">
        <v>2023</v>
      </c>
      <c r="B719" s="54">
        <v>858490</v>
      </c>
      <c r="C719" s="54" t="s">
        <v>468</v>
      </c>
      <c r="D719" s="54" t="s">
        <v>434</v>
      </c>
      <c r="E719" s="54" t="s">
        <v>508</v>
      </c>
      <c r="F719" s="54" t="s">
        <v>4</v>
      </c>
      <c r="G719" s="56">
        <v>459</v>
      </c>
      <c r="H719" s="56">
        <v>1420</v>
      </c>
      <c r="I719" s="56">
        <v>6346</v>
      </c>
      <c r="J719" s="57">
        <v>232567.524</v>
      </c>
      <c r="K719" s="57">
        <v>506.68305882353002</v>
      </c>
      <c r="L719" s="58">
        <v>3.0936819172113301</v>
      </c>
      <c r="M719" s="58">
        <v>4.4690140845070401</v>
      </c>
      <c r="N719" s="57">
        <v>-7325.4760000000297</v>
      </c>
      <c r="O719" s="59">
        <v>-3.1498275743779301E-2</v>
      </c>
      <c r="P719" s="57">
        <v>-23712.986000000001</v>
      </c>
      <c r="Q719" s="59">
        <v>-0.101961725318106</v>
      </c>
      <c r="R719" s="76">
        <v>15</v>
      </c>
      <c r="S719" s="76">
        <v>406</v>
      </c>
      <c r="T719" s="76">
        <v>407</v>
      </c>
    </row>
    <row r="720" spans="1:20" x14ac:dyDescent="0.25">
      <c r="A720" s="53">
        <v>2023</v>
      </c>
      <c r="B720" s="54">
        <v>864241</v>
      </c>
      <c r="C720" s="54" t="s">
        <v>136</v>
      </c>
      <c r="D720" s="54" t="s">
        <v>434</v>
      </c>
      <c r="E720" s="54" t="s">
        <v>513</v>
      </c>
      <c r="F720" s="54" t="s">
        <v>4</v>
      </c>
      <c r="G720" s="56">
        <v>68</v>
      </c>
      <c r="H720" s="56">
        <v>441</v>
      </c>
      <c r="I720" s="56">
        <v>2411</v>
      </c>
      <c r="J720" s="57">
        <v>99621.903999999995</v>
      </c>
      <c r="K720" s="57">
        <v>1465.028</v>
      </c>
      <c r="L720" s="58">
        <v>6.4852941176470598</v>
      </c>
      <c r="M720" s="58">
        <v>5.4671201814058996</v>
      </c>
      <c r="N720" s="57">
        <v>7549.9040000000095</v>
      </c>
      <c r="O720" s="59">
        <v>7.5785582255083306E-2</v>
      </c>
      <c r="P720" s="57">
        <v>4926.0440000000099</v>
      </c>
      <c r="Q720" s="59">
        <v>4.94473986363482E-2</v>
      </c>
      <c r="R720" s="76">
        <v>55</v>
      </c>
      <c r="S720" s="76">
        <v>78</v>
      </c>
      <c r="T720" s="76">
        <v>62</v>
      </c>
    </row>
    <row r="721" spans="1:20" x14ac:dyDescent="0.25">
      <c r="A721" s="53">
        <v>2023</v>
      </c>
      <c r="B721" s="54">
        <v>865220</v>
      </c>
      <c r="C721" s="54" t="s">
        <v>246</v>
      </c>
      <c r="D721" s="54" t="s">
        <v>433</v>
      </c>
      <c r="E721" s="54" t="s">
        <v>519</v>
      </c>
      <c r="F721" s="54" t="s">
        <v>15</v>
      </c>
      <c r="G721" s="56">
        <v>50</v>
      </c>
      <c r="H721" s="56">
        <v>101</v>
      </c>
      <c r="I721" s="56">
        <v>227</v>
      </c>
      <c r="J721" s="57">
        <v>11945.384</v>
      </c>
      <c r="K721" s="57">
        <v>238.90768</v>
      </c>
      <c r="L721" s="58">
        <v>2.02</v>
      </c>
      <c r="M721" s="58">
        <v>2.24752475247525</v>
      </c>
      <c r="N721" s="57">
        <v>2833.384</v>
      </c>
      <c r="O721" s="59">
        <v>0.237194886325965</v>
      </c>
      <c r="P721" s="57">
        <v>1063.444</v>
      </c>
      <c r="Q721" s="59">
        <v>8.9025518141568297E-2</v>
      </c>
      <c r="R721" s="76">
        <v>193</v>
      </c>
      <c r="S721" s="76">
        <v>158</v>
      </c>
      <c r="T721" s="76">
        <v>164</v>
      </c>
    </row>
    <row r="722" spans="1:20" x14ac:dyDescent="0.25">
      <c r="A722" s="53">
        <v>2023</v>
      </c>
      <c r="B722" s="54">
        <v>866033</v>
      </c>
      <c r="C722" s="54" t="s">
        <v>359</v>
      </c>
      <c r="D722" s="54" t="s">
        <v>432</v>
      </c>
      <c r="E722" s="54" t="s">
        <v>493</v>
      </c>
      <c r="F722" s="54" t="s">
        <v>4</v>
      </c>
      <c r="G722" s="56">
        <v>434</v>
      </c>
      <c r="H722" s="56">
        <v>2228</v>
      </c>
      <c r="I722" s="56">
        <v>16001</v>
      </c>
      <c r="J722" s="57">
        <v>636845.79385000002</v>
      </c>
      <c r="K722" s="57">
        <v>1467.38662177419</v>
      </c>
      <c r="L722" s="58">
        <v>5.1336405529953897</v>
      </c>
      <c r="M722" s="58">
        <v>7.18177737881508</v>
      </c>
      <c r="N722" s="57">
        <v>27482.2938499999</v>
      </c>
      <c r="O722" s="59">
        <v>4.3153765189933899E-2</v>
      </c>
      <c r="P722" s="57">
        <v>11706.29385</v>
      </c>
      <c r="Q722" s="59">
        <v>1.83816772648061E-2</v>
      </c>
      <c r="R722" s="76">
        <v>3</v>
      </c>
      <c r="S722" s="76">
        <v>13</v>
      </c>
      <c r="T722" s="76">
        <v>20</v>
      </c>
    </row>
    <row r="723" spans="1:20" x14ac:dyDescent="0.25">
      <c r="A723" s="53">
        <v>2023</v>
      </c>
      <c r="B723" s="54">
        <v>867297</v>
      </c>
      <c r="C723" s="54" t="s">
        <v>247</v>
      </c>
      <c r="D723" s="54" t="s">
        <v>431</v>
      </c>
      <c r="E723" s="54" t="s">
        <v>524</v>
      </c>
      <c r="F723" s="54" t="s">
        <v>15</v>
      </c>
      <c r="G723" s="56">
        <v>46</v>
      </c>
      <c r="H723" s="56">
        <v>104</v>
      </c>
      <c r="I723" s="56">
        <v>389</v>
      </c>
      <c r="J723" s="57">
        <v>19911.288</v>
      </c>
      <c r="K723" s="57">
        <v>432.85408695652097</v>
      </c>
      <c r="L723" s="58">
        <v>2.2608695652173898</v>
      </c>
      <c r="M723" s="58">
        <v>3.7403846153846199</v>
      </c>
      <c r="N723" s="57">
        <v>4360.0379999999996</v>
      </c>
      <c r="O723" s="59">
        <v>0.21897317742579001</v>
      </c>
      <c r="P723" s="57">
        <v>2821.288</v>
      </c>
      <c r="Q723" s="59">
        <v>0.14169289299617399</v>
      </c>
      <c r="R723" s="76">
        <v>161</v>
      </c>
      <c r="S723" s="76">
        <v>125</v>
      </c>
      <c r="T723" s="76">
        <v>98</v>
      </c>
    </row>
    <row r="724" spans="1:20" x14ac:dyDescent="0.25">
      <c r="A724" s="53">
        <v>2023</v>
      </c>
      <c r="B724" s="54">
        <v>868970</v>
      </c>
      <c r="C724" s="54" t="s">
        <v>398</v>
      </c>
      <c r="D724" s="54" t="s">
        <v>432</v>
      </c>
      <c r="E724" s="54" t="s">
        <v>498</v>
      </c>
      <c r="F724" s="54" t="s">
        <v>15</v>
      </c>
      <c r="G724" s="56">
        <v>34</v>
      </c>
      <c r="H724" s="56">
        <v>84</v>
      </c>
      <c r="I724" s="56">
        <v>222</v>
      </c>
      <c r="J724" s="57">
        <v>8530.4015999999992</v>
      </c>
      <c r="K724" s="57">
        <v>250.89416470588199</v>
      </c>
      <c r="L724" s="58">
        <v>2.47058823529412</v>
      </c>
      <c r="M724" s="58">
        <v>2.6428571428571401</v>
      </c>
      <c r="N724" s="57">
        <v>1427.4015999999999</v>
      </c>
      <c r="O724" s="59">
        <v>0.16733111369574899</v>
      </c>
      <c r="P724" s="57">
        <v>392.40159999999997</v>
      </c>
      <c r="Q724" s="59">
        <v>4.6000366500915997E-2</v>
      </c>
      <c r="R724" s="76">
        <v>248</v>
      </c>
      <c r="S724" s="76">
        <v>243</v>
      </c>
      <c r="T724" s="76">
        <v>238</v>
      </c>
    </row>
    <row r="725" spans="1:20" x14ac:dyDescent="0.25">
      <c r="A725" s="53">
        <v>2023</v>
      </c>
      <c r="B725" s="54">
        <v>870139</v>
      </c>
      <c r="C725" s="54" t="s">
        <v>181</v>
      </c>
      <c r="D725" s="54" t="s">
        <v>430</v>
      </c>
      <c r="E725" s="54" t="s">
        <v>514</v>
      </c>
      <c r="F725" s="54" t="s">
        <v>4</v>
      </c>
      <c r="G725" s="56">
        <v>143</v>
      </c>
      <c r="H725" s="56">
        <v>547</v>
      </c>
      <c r="I725" s="56">
        <v>2772</v>
      </c>
      <c r="J725" s="57">
        <v>105353.3106</v>
      </c>
      <c r="K725" s="57">
        <v>736.73643776223798</v>
      </c>
      <c r="L725" s="58">
        <v>3.8251748251748201</v>
      </c>
      <c r="M725" s="58">
        <v>5.0676416819012804</v>
      </c>
      <c r="N725" s="57">
        <v>9438.0606000000007</v>
      </c>
      <c r="O725" s="59">
        <v>8.9584850691915394E-2</v>
      </c>
      <c r="P725" s="57">
        <v>4459.9606000000003</v>
      </c>
      <c r="Q725" s="59">
        <v>4.23333692562671E-2</v>
      </c>
      <c r="R725" s="76">
        <v>51</v>
      </c>
      <c r="S725" s="76">
        <v>63</v>
      </c>
      <c r="T725" s="76">
        <v>68</v>
      </c>
    </row>
    <row r="726" spans="1:20" x14ac:dyDescent="0.25">
      <c r="A726" s="53">
        <v>2023</v>
      </c>
      <c r="B726" s="54">
        <v>873279</v>
      </c>
      <c r="C726" s="54" t="s">
        <v>337</v>
      </c>
      <c r="D726" s="54" t="s">
        <v>432</v>
      </c>
      <c r="E726" s="54" t="s">
        <v>510</v>
      </c>
      <c r="F726" s="54" t="s">
        <v>15</v>
      </c>
      <c r="G726" s="56">
        <v>4</v>
      </c>
      <c r="H726" s="56">
        <v>13</v>
      </c>
      <c r="I726" s="56">
        <v>55</v>
      </c>
      <c r="J726" s="57">
        <v>2602.4189999999999</v>
      </c>
      <c r="K726" s="57">
        <v>650.60474999999997</v>
      </c>
      <c r="L726" s="58">
        <v>3.25</v>
      </c>
      <c r="M726" s="58">
        <v>4.2307692307692299</v>
      </c>
      <c r="N726" s="57">
        <v>339.91899999999998</v>
      </c>
      <c r="O726" s="59">
        <v>0.13061655329138</v>
      </c>
      <c r="P726" s="57">
        <v>214.91900000000001</v>
      </c>
      <c r="Q726" s="59">
        <v>8.2584318666594395E-2</v>
      </c>
      <c r="R726" s="76">
        <v>348</v>
      </c>
      <c r="S726" s="76">
        <v>358</v>
      </c>
      <c r="T726" s="76">
        <v>270</v>
      </c>
    </row>
    <row r="727" spans="1:20" x14ac:dyDescent="0.25">
      <c r="A727" s="53">
        <v>2023</v>
      </c>
      <c r="B727" s="54">
        <v>873602</v>
      </c>
      <c r="C727" s="54" t="s">
        <v>248</v>
      </c>
      <c r="D727" s="54" t="s">
        <v>434</v>
      </c>
      <c r="E727" s="54" t="s">
        <v>523</v>
      </c>
      <c r="F727" s="54" t="s">
        <v>15</v>
      </c>
      <c r="G727" s="56">
        <v>32</v>
      </c>
      <c r="H727" s="56">
        <v>32</v>
      </c>
      <c r="I727" s="56">
        <v>59</v>
      </c>
      <c r="J727" s="57">
        <v>2624.328</v>
      </c>
      <c r="K727" s="57">
        <v>82.010249999999999</v>
      </c>
      <c r="L727" s="58">
        <v>1</v>
      </c>
      <c r="M727" s="58">
        <v>1.84375</v>
      </c>
      <c r="N727" s="57">
        <v>798.07799999999997</v>
      </c>
      <c r="O727" s="59">
        <v>0.30410756582256498</v>
      </c>
      <c r="P727" s="57">
        <v>-261.12200000000001</v>
      </c>
      <c r="Q727" s="59">
        <v>-9.9500519752104194E-2</v>
      </c>
      <c r="R727" s="76">
        <v>347</v>
      </c>
      <c r="S727" s="76">
        <v>300</v>
      </c>
      <c r="T727" s="76">
        <v>361</v>
      </c>
    </row>
    <row r="728" spans="1:20" x14ac:dyDescent="0.25">
      <c r="A728" s="53">
        <v>2023</v>
      </c>
      <c r="B728" s="54">
        <v>874423</v>
      </c>
      <c r="C728" s="54" t="s">
        <v>249</v>
      </c>
      <c r="D728" s="54" t="s">
        <v>431</v>
      </c>
      <c r="E728" s="54" t="s">
        <v>524</v>
      </c>
      <c r="F728" s="54" t="s">
        <v>15</v>
      </c>
      <c r="G728" s="56">
        <v>35</v>
      </c>
      <c r="H728" s="56">
        <v>80</v>
      </c>
      <c r="I728" s="56">
        <v>226</v>
      </c>
      <c r="J728" s="57">
        <v>9078.1919999999991</v>
      </c>
      <c r="K728" s="57">
        <v>259.37691428571401</v>
      </c>
      <c r="L728" s="58">
        <v>2.28571428571429</v>
      </c>
      <c r="M728" s="58">
        <v>2.8250000000000002</v>
      </c>
      <c r="N728" s="57">
        <v>2375.442</v>
      </c>
      <c r="O728" s="59">
        <v>0.26166465745602202</v>
      </c>
      <c r="P728" s="57">
        <v>1202.442</v>
      </c>
      <c r="Q728" s="59">
        <v>0.13245390712159399</v>
      </c>
      <c r="R728" s="76">
        <v>233</v>
      </c>
      <c r="S728" s="76">
        <v>180</v>
      </c>
      <c r="T728" s="76">
        <v>151</v>
      </c>
    </row>
    <row r="729" spans="1:20" x14ac:dyDescent="0.25">
      <c r="A729" s="53">
        <v>2023</v>
      </c>
      <c r="B729" s="54">
        <v>875444</v>
      </c>
      <c r="C729" s="54" t="s">
        <v>250</v>
      </c>
      <c r="D729" s="54" t="s">
        <v>433</v>
      </c>
      <c r="E729" s="54" t="s">
        <v>504</v>
      </c>
      <c r="F729" s="54" t="s">
        <v>15</v>
      </c>
      <c r="G729" s="56">
        <v>39</v>
      </c>
      <c r="H729" s="56">
        <v>85</v>
      </c>
      <c r="I729" s="56">
        <v>175</v>
      </c>
      <c r="J729" s="57">
        <v>8826.6</v>
      </c>
      <c r="K729" s="57">
        <v>226.323076923077</v>
      </c>
      <c r="L729" s="58">
        <v>2.1794871794871802</v>
      </c>
      <c r="M729" s="58">
        <v>2.0588235294117601</v>
      </c>
      <c r="N729" s="57">
        <v>1877.35</v>
      </c>
      <c r="O729" s="59">
        <v>0.212692316407224</v>
      </c>
      <c r="P729" s="57">
        <v>488.98</v>
      </c>
      <c r="Q729" s="59">
        <v>5.5398454671107801E-2</v>
      </c>
      <c r="R729" s="76">
        <v>236</v>
      </c>
      <c r="S729" s="76">
        <v>211</v>
      </c>
      <c r="T729" s="76">
        <v>222</v>
      </c>
    </row>
    <row r="730" spans="1:20" x14ac:dyDescent="0.25">
      <c r="A730" s="53">
        <v>2023</v>
      </c>
      <c r="B730" s="54">
        <v>879102</v>
      </c>
      <c r="C730" s="54" t="s">
        <v>454</v>
      </c>
      <c r="D730" s="54" t="s">
        <v>435</v>
      </c>
      <c r="E730" s="54" t="s">
        <v>529</v>
      </c>
      <c r="F730" s="54" t="s">
        <v>15</v>
      </c>
      <c r="G730" s="56">
        <v>66</v>
      </c>
      <c r="H730" s="56">
        <v>256</v>
      </c>
      <c r="I730" s="56">
        <v>1270</v>
      </c>
      <c r="J730" s="57">
        <v>53315.495999999999</v>
      </c>
      <c r="K730" s="57">
        <v>807.81054545454504</v>
      </c>
      <c r="L730" s="58">
        <v>3.8787878787878798</v>
      </c>
      <c r="M730" s="58">
        <v>4.9609375</v>
      </c>
      <c r="N730" s="57">
        <v>7306.9960000000001</v>
      </c>
      <c r="O730" s="59">
        <v>0.13705201204542899</v>
      </c>
      <c r="P730" s="57">
        <v>4825.3360000000002</v>
      </c>
      <c r="Q730" s="59">
        <v>9.0505319504108103E-2</v>
      </c>
      <c r="R730" s="76">
        <v>103</v>
      </c>
      <c r="S730" s="76">
        <v>84</v>
      </c>
      <c r="T730" s="76">
        <v>65</v>
      </c>
    </row>
    <row r="731" spans="1:20" x14ac:dyDescent="0.25">
      <c r="A731" s="53">
        <v>2023</v>
      </c>
      <c r="B731" s="54">
        <v>886262</v>
      </c>
      <c r="C731" s="54" t="s">
        <v>252</v>
      </c>
      <c r="D731" s="54" t="s">
        <v>434</v>
      </c>
      <c r="E731" s="54" t="s">
        <v>523</v>
      </c>
      <c r="F731" s="54" t="s">
        <v>15</v>
      </c>
      <c r="G731" s="56">
        <v>19</v>
      </c>
      <c r="H731" s="56">
        <v>46</v>
      </c>
      <c r="I731" s="56">
        <v>73</v>
      </c>
      <c r="J731" s="57">
        <v>3244.2159999999999</v>
      </c>
      <c r="K731" s="57">
        <v>170.748210526316</v>
      </c>
      <c r="L731" s="58">
        <v>2.42105263157895</v>
      </c>
      <c r="M731" s="58">
        <v>1.5869565217391299</v>
      </c>
      <c r="N731" s="57">
        <v>603.46600000000001</v>
      </c>
      <c r="O731" s="59">
        <v>0.186012891866633</v>
      </c>
      <c r="P731" s="57">
        <v>-55.133999999999801</v>
      </c>
      <c r="Q731" s="59">
        <v>-1.699455276714E-2</v>
      </c>
      <c r="R731" s="76">
        <v>335</v>
      </c>
      <c r="S731" s="76">
        <v>322</v>
      </c>
      <c r="T731" s="76">
        <v>331</v>
      </c>
    </row>
    <row r="732" spans="1:20" x14ac:dyDescent="0.25">
      <c r="A732" s="53">
        <v>2023</v>
      </c>
      <c r="B732" s="54">
        <v>888162</v>
      </c>
      <c r="C732" s="54" t="s">
        <v>399</v>
      </c>
      <c r="D732" s="54" t="s">
        <v>431</v>
      </c>
      <c r="E732" s="54" t="s">
        <v>516</v>
      </c>
      <c r="F732" s="54" t="s">
        <v>15</v>
      </c>
      <c r="G732" s="56">
        <v>23</v>
      </c>
      <c r="H732" s="56">
        <v>73</v>
      </c>
      <c r="I732" s="56">
        <v>254</v>
      </c>
      <c r="J732" s="57">
        <v>11242.420400000001</v>
      </c>
      <c r="K732" s="57">
        <v>488.80088695652199</v>
      </c>
      <c r="L732" s="58">
        <v>3.1739130434782599</v>
      </c>
      <c r="M732" s="58">
        <v>3.4794520547945198</v>
      </c>
      <c r="N732" s="57">
        <v>2036.6704</v>
      </c>
      <c r="O732" s="59">
        <v>0.18115942364154999</v>
      </c>
      <c r="P732" s="57">
        <v>1244.4703999999999</v>
      </c>
      <c r="Q732" s="59">
        <v>0.11069417044749499</v>
      </c>
      <c r="R732" s="76">
        <v>199</v>
      </c>
      <c r="S732" s="76">
        <v>199</v>
      </c>
      <c r="T732" s="76">
        <v>146</v>
      </c>
    </row>
    <row r="733" spans="1:20" x14ac:dyDescent="0.25">
      <c r="A733" s="53">
        <v>2023</v>
      </c>
      <c r="B733" s="54">
        <v>888177</v>
      </c>
      <c r="C733" s="54" t="s">
        <v>253</v>
      </c>
      <c r="D733" s="54" t="s">
        <v>431</v>
      </c>
      <c r="E733" s="54" t="s">
        <v>524</v>
      </c>
      <c r="F733" s="54" t="s">
        <v>15</v>
      </c>
      <c r="G733" s="56">
        <v>13</v>
      </c>
      <c r="H733" s="56">
        <v>18</v>
      </c>
      <c r="I733" s="56">
        <v>45</v>
      </c>
      <c r="J733" s="57">
        <v>2670.04</v>
      </c>
      <c r="K733" s="57">
        <v>205.38769230769199</v>
      </c>
      <c r="L733" s="58">
        <v>1.3846153846153799</v>
      </c>
      <c r="M733" s="58">
        <v>2.5</v>
      </c>
      <c r="N733" s="57">
        <v>660.04</v>
      </c>
      <c r="O733" s="59">
        <v>0.24720228910428299</v>
      </c>
      <c r="P733" s="57">
        <v>237.24</v>
      </c>
      <c r="Q733" s="59">
        <v>8.8852601459154204E-2</v>
      </c>
      <c r="R733" s="76">
        <v>345</v>
      </c>
      <c r="S733" s="76">
        <v>313</v>
      </c>
      <c r="T733" s="76">
        <v>265</v>
      </c>
    </row>
    <row r="734" spans="1:20" x14ac:dyDescent="0.25">
      <c r="A734" s="53">
        <v>2023</v>
      </c>
      <c r="B734" s="54">
        <v>892554</v>
      </c>
      <c r="C734" s="54" t="s">
        <v>254</v>
      </c>
      <c r="D734" s="54" t="s">
        <v>430</v>
      </c>
      <c r="E734" s="54" t="s">
        <v>518</v>
      </c>
      <c r="F734" s="54" t="s">
        <v>15</v>
      </c>
      <c r="G734" s="56">
        <v>40</v>
      </c>
      <c r="H734" s="56">
        <v>93</v>
      </c>
      <c r="I734" s="56">
        <v>403</v>
      </c>
      <c r="J734" s="57">
        <v>22371.175999999999</v>
      </c>
      <c r="K734" s="57">
        <v>559.27940000000001</v>
      </c>
      <c r="L734" s="58">
        <v>2.3250000000000002</v>
      </c>
      <c r="M734" s="58">
        <v>4.3333333333333304</v>
      </c>
      <c r="N734" s="57">
        <v>4538.9260000000004</v>
      </c>
      <c r="O734" s="59">
        <v>0.20289170314515401</v>
      </c>
      <c r="P734" s="57">
        <v>3197.1759999999999</v>
      </c>
      <c r="Q734" s="59">
        <v>0.142914972373379</v>
      </c>
      <c r="R734" s="76">
        <v>154</v>
      </c>
      <c r="S734" s="76">
        <v>123</v>
      </c>
      <c r="T734" s="76">
        <v>88</v>
      </c>
    </row>
    <row r="735" spans="1:20" x14ac:dyDescent="0.25">
      <c r="A735" s="53">
        <v>2023</v>
      </c>
      <c r="B735" s="54">
        <v>892687</v>
      </c>
      <c r="C735" s="54" t="s">
        <v>255</v>
      </c>
      <c r="D735" s="54" t="s">
        <v>431</v>
      </c>
      <c r="E735" s="54" t="s">
        <v>515</v>
      </c>
      <c r="F735" s="54" t="s">
        <v>15</v>
      </c>
      <c r="G735" s="56">
        <v>45</v>
      </c>
      <c r="H735" s="56">
        <v>75</v>
      </c>
      <c r="I735" s="56">
        <v>192</v>
      </c>
      <c r="J735" s="57">
        <v>9446.4639999999999</v>
      </c>
      <c r="K735" s="57">
        <v>209.92142222222199</v>
      </c>
      <c r="L735" s="58">
        <v>1.6666666666666701</v>
      </c>
      <c r="M735" s="58">
        <v>2.56</v>
      </c>
      <c r="N735" s="57">
        <v>2408.4639999999999</v>
      </c>
      <c r="O735" s="59">
        <v>0.25495931599379401</v>
      </c>
      <c r="P735" s="57">
        <v>930.96400000000006</v>
      </c>
      <c r="Q735" s="59">
        <v>9.8551585016361604E-2</v>
      </c>
      <c r="R735" s="76">
        <v>224</v>
      </c>
      <c r="S735" s="76">
        <v>176</v>
      </c>
      <c r="T735" s="76">
        <v>176</v>
      </c>
    </row>
    <row r="736" spans="1:20" x14ac:dyDescent="0.25">
      <c r="A736" s="53">
        <v>2023</v>
      </c>
      <c r="B736" s="54">
        <v>899280</v>
      </c>
      <c r="C736" s="54" t="s">
        <v>256</v>
      </c>
      <c r="D736" s="54" t="s">
        <v>433</v>
      </c>
      <c r="E736" s="54" t="s">
        <v>504</v>
      </c>
      <c r="F736" s="54" t="s">
        <v>15</v>
      </c>
      <c r="G736" s="56">
        <v>19</v>
      </c>
      <c r="H736" s="56">
        <v>37</v>
      </c>
      <c r="I736" s="56">
        <v>72</v>
      </c>
      <c r="J736" s="57">
        <v>3262.6239999999998</v>
      </c>
      <c r="K736" s="57">
        <v>171.71705263157901</v>
      </c>
      <c r="L736" s="58">
        <v>1.9473684210526301</v>
      </c>
      <c r="M736" s="58">
        <v>1.9459459459459501</v>
      </c>
      <c r="N736" s="57">
        <v>571.62400000000002</v>
      </c>
      <c r="O736" s="59">
        <v>0.17520376237041099</v>
      </c>
      <c r="P736" s="57">
        <v>-99.775999999999996</v>
      </c>
      <c r="Q736" s="59">
        <v>-3.0581519660248899E-2</v>
      </c>
      <c r="R736" s="76">
        <v>334</v>
      </c>
      <c r="S736" s="76">
        <v>324</v>
      </c>
      <c r="T736" s="76">
        <v>341</v>
      </c>
    </row>
    <row r="737" spans="1:20" x14ac:dyDescent="0.25">
      <c r="A737" s="53">
        <v>2023</v>
      </c>
      <c r="B737" s="54">
        <v>901914</v>
      </c>
      <c r="C737" s="54" t="s">
        <v>439</v>
      </c>
      <c r="D737" s="54" t="s">
        <v>435</v>
      </c>
      <c r="E737" s="54" t="s">
        <v>529</v>
      </c>
      <c r="F737" s="54" t="s">
        <v>15</v>
      </c>
      <c r="G737" s="56">
        <v>21</v>
      </c>
      <c r="H737" s="56">
        <v>46</v>
      </c>
      <c r="I737" s="56">
        <v>145</v>
      </c>
      <c r="J737" s="57">
        <v>7313.0832</v>
      </c>
      <c r="K737" s="57">
        <v>348.24205714285699</v>
      </c>
      <c r="L737" s="58">
        <v>2.1904761904761898</v>
      </c>
      <c r="M737" s="58">
        <v>3.1521739130434798</v>
      </c>
      <c r="N737" s="57">
        <v>1520.0832</v>
      </c>
      <c r="O737" s="59">
        <v>0.207858048162231</v>
      </c>
      <c r="P737" s="57">
        <v>771.88319999999999</v>
      </c>
      <c r="Q737" s="59">
        <v>0.105548259043463</v>
      </c>
      <c r="R737" s="76">
        <v>262</v>
      </c>
      <c r="S737" s="76">
        <v>238</v>
      </c>
      <c r="T737" s="76">
        <v>195</v>
      </c>
    </row>
    <row r="738" spans="1:20" x14ac:dyDescent="0.25">
      <c r="A738" s="53">
        <v>2023</v>
      </c>
      <c r="B738" s="54">
        <v>903026</v>
      </c>
      <c r="C738" s="54" t="s">
        <v>460</v>
      </c>
      <c r="D738" s="54" t="s">
        <v>434</v>
      </c>
      <c r="E738" s="54" t="s">
        <v>513</v>
      </c>
      <c r="F738" s="54" t="s">
        <v>15</v>
      </c>
      <c r="G738" s="56">
        <v>140</v>
      </c>
      <c r="H738" s="56">
        <v>353</v>
      </c>
      <c r="I738" s="56">
        <v>1882</v>
      </c>
      <c r="J738" s="57">
        <v>81947.304000000004</v>
      </c>
      <c r="K738" s="57">
        <v>585.33788571428602</v>
      </c>
      <c r="L738" s="58">
        <v>2.52142857142857</v>
      </c>
      <c r="M738" s="58">
        <v>5.3314447592067999</v>
      </c>
      <c r="N738" s="57">
        <v>5044.8039999999901</v>
      </c>
      <c r="O738" s="59">
        <v>6.1561561561561402E-2</v>
      </c>
      <c r="P738" s="57">
        <v>179.80399999998801</v>
      </c>
      <c r="Q738" s="59">
        <v>2.1941417377194998E-3</v>
      </c>
      <c r="R738" s="76">
        <v>68</v>
      </c>
      <c r="S738" s="76">
        <v>118</v>
      </c>
      <c r="T738" s="76">
        <v>281</v>
      </c>
    </row>
    <row r="739" spans="1:20" x14ac:dyDescent="0.25">
      <c r="A739" s="53">
        <v>2023</v>
      </c>
      <c r="B739" s="54">
        <v>903842</v>
      </c>
      <c r="C739" s="54" t="s">
        <v>257</v>
      </c>
      <c r="D739" s="54" t="s">
        <v>434</v>
      </c>
      <c r="E739" s="54" t="s">
        <v>499</v>
      </c>
      <c r="F739" s="54" t="s">
        <v>15</v>
      </c>
      <c r="G739" s="56">
        <v>69</v>
      </c>
      <c r="H739" s="56">
        <v>259</v>
      </c>
      <c r="I739" s="56">
        <v>1182</v>
      </c>
      <c r="J739" s="57">
        <v>53397.489600000001</v>
      </c>
      <c r="K739" s="57">
        <v>773.87666086956494</v>
      </c>
      <c r="L739" s="58">
        <v>3.7536231884058</v>
      </c>
      <c r="M739" s="58">
        <v>4.5637065637065604</v>
      </c>
      <c r="N739" s="57">
        <v>9260.4895999999899</v>
      </c>
      <c r="O739" s="59">
        <v>0.173425561189678</v>
      </c>
      <c r="P739" s="57">
        <v>6769.7896000000001</v>
      </c>
      <c r="Q739" s="59">
        <v>0.12678104627600301</v>
      </c>
      <c r="R739" s="76">
        <v>101</v>
      </c>
      <c r="S739" s="76">
        <v>64</v>
      </c>
      <c r="T739" s="76">
        <v>42</v>
      </c>
    </row>
    <row r="740" spans="1:20" x14ac:dyDescent="0.25">
      <c r="A740" s="53">
        <v>2023</v>
      </c>
      <c r="B740" s="54">
        <v>906206</v>
      </c>
      <c r="C740" s="54" t="s">
        <v>258</v>
      </c>
      <c r="D740" s="54" t="s">
        <v>434</v>
      </c>
      <c r="E740" s="54" t="s">
        <v>508</v>
      </c>
      <c r="F740" s="54" t="s">
        <v>15</v>
      </c>
      <c r="G740" s="56">
        <v>79</v>
      </c>
      <c r="H740" s="56">
        <v>160</v>
      </c>
      <c r="I740" s="56">
        <v>662</v>
      </c>
      <c r="J740" s="57">
        <v>28607.2012</v>
      </c>
      <c r="K740" s="57">
        <v>362.116470886076</v>
      </c>
      <c r="L740" s="58">
        <v>2.0253164556962</v>
      </c>
      <c r="M740" s="58">
        <v>4.1375000000000002</v>
      </c>
      <c r="N740" s="57">
        <v>4961.4512000000004</v>
      </c>
      <c r="O740" s="59">
        <v>0.173433645791256</v>
      </c>
      <c r="P740" s="57">
        <v>2258.5511999999999</v>
      </c>
      <c r="Q740" s="59">
        <v>7.8950442729783701E-2</v>
      </c>
      <c r="R740" s="76">
        <v>143</v>
      </c>
      <c r="S740" s="76">
        <v>119</v>
      </c>
      <c r="T740" s="76">
        <v>113</v>
      </c>
    </row>
    <row r="741" spans="1:20" x14ac:dyDescent="0.25">
      <c r="A741" s="53">
        <v>2023</v>
      </c>
      <c r="B741" s="54">
        <v>910039</v>
      </c>
      <c r="C741" s="54" t="s">
        <v>259</v>
      </c>
      <c r="D741" s="54" t="s">
        <v>433</v>
      </c>
      <c r="E741" s="54" t="s">
        <v>504</v>
      </c>
      <c r="F741" s="54" t="s">
        <v>15</v>
      </c>
      <c r="G741" s="56">
        <v>35</v>
      </c>
      <c r="H741" s="56">
        <v>45</v>
      </c>
      <c r="I741" s="56">
        <v>128</v>
      </c>
      <c r="J741" s="57">
        <v>5456.576</v>
      </c>
      <c r="K741" s="57">
        <v>155.90217142857099</v>
      </c>
      <c r="L741" s="58">
        <v>1.28571428571429</v>
      </c>
      <c r="M741" s="58">
        <v>2.8444444444444401</v>
      </c>
      <c r="N741" s="57">
        <v>1453.576</v>
      </c>
      <c r="O741" s="59">
        <v>0.26638976530337</v>
      </c>
      <c r="P741" s="57">
        <v>244.57599999999999</v>
      </c>
      <c r="Q741" s="59">
        <v>4.4822247504662197E-2</v>
      </c>
      <c r="R741" s="76">
        <v>293</v>
      </c>
      <c r="S741" s="76">
        <v>240</v>
      </c>
      <c r="T741" s="76">
        <v>261</v>
      </c>
    </row>
    <row r="742" spans="1:20" x14ac:dyDescent="0.25">
      <c r="A742" s="53">
        <v>2023</v>
      </c>
      <c r="B742" s="54">
        <v>911084</v>
      </c>
      <c r="C742" s="54" t="s">
        <v>260</v>
      </c>
      <c r="D742" s="54" t="s">
        <v>435</v>
      </c>
      <c r="E742" s="54" t="s">
        <v>505</v>
      </c>
      <c r="F742" s="54" t="s">
        <v>15</v>
      </c>
      <c r="G742" s="56">
        <v>15</v>
      </c>
      <c r="H742" s="56">
        <v>63</v>
      </c>
      <c r="I742" s="56">
        <v>184</v>
      </c>
      <c r="J742" s="57">
        <v>6900.5951999999997</v>
      </c>
      <c r="K742" s="57">
        <v>460.03967999999998</v>
      </c>
      <c r="L742" s="58">
        <v>4.2</v>
      </c>
      <c r="M742" s="58">
        <v>2.92063492063492</v>
      </c>
      <c r="N742" s="57">
        <v>1229.5952</v>
      </c>
      <c r="O742" s="59">
        <v>0.17818683234744701</v>
      </c>
      <c r="P742" s="57">
        <v>660.17519999999899</v>
      </c>
      <c r="Q742" s="59">
        <v>9.5669312699287107E-2</v>
      </c>
      <c r="R742" s="76">
        <v>270</v>
      </c>
      <c r="S742" s="76">
        <v>251</v>
      </c>
      <c r="T742" s="76">
        <v>204</v>
      </c>
    </row>
    <row r="743" spans="1:20" x14ac:dyDescent="0.25">
      <c r="A743" s="53">
        <v>2023</v>
      </c>
      <c r="B743" s="54">
        <v>913384</v>
      </c>
      <c r="C743" s="54" t="s">
        <v>261</v>
      </c>
      <c r="D743" s="54" t="s">
        <v>430</v>
      </c>
      <c r="E743" s="54" t="s">
        <v>518</v>
      </c>
      <c r="F743" s="54" t="s">
        <v>4</v>
      </c>
      <c r="G743" s="56">
        <v>132</v>
      </c>
      <c r="H743" s="56">
        <v>457</v>
      </c>
      <c r="I743" s="56">
        <v>1626</v>
      </c>
      <c r="J743" s="57">
        <v>87645.392000000007</v>
      </c>
      <c r="K743" s="57">
        <v>663.98024242424299</v>
      </c>
      <c r="L743" s="58">
        <v>3.4621212121212102</v>
      </c>
      <c r="M743" s="58">
        <v>3.5579868708971598</v>
      </c>
      <c r="N743" s="57">
        <v>18141.142</v>
      </c>
      <c r="O743" s="59">
        <v>0.206983408779779</v>
      </c>
      <c r="P743" s="57">
        <v>13333.772000000001</v>
      </c>
      <c r="Q743" s="59">
        <v>0.152133177748809</v>
      </c>
      <c r="R743" s="76">
        <v>62</v>
      </c>
      <c r="S743" s="76">
        <v>29</v>
      </c>
      <c r="T743" s="76">
        <v>19</v>
      </c>
    </row>
    <row r="744" spans="1:20" x14ac:dyDescent="0.25">
      <c r="A744" s="53">
        <v>2023</v>
      </c>
      <c r="B744" s="54">
        <v>915339</v>
      </c>
      <c r="C744" s="54" t="s">
        <v>457</v>
      </c>
      <c r="D744" s="54" t="s">
        <v>433</v>
      </c>
      <c r="E744" s="54" t="s">
        <v>519</v>
      </c>
      <c r="F744" s="54" t="s">
        <v>15</v>
      </c>
      <c r="G744" s="56">
        <v>16</v>
      </c>
      <c r="H744" s="56">
        <v>37</v>
      </c>
      <c r="I744" s="56">
        <v>82</v>
      </c>
      <c r="J744" s="57">
        <v>4000.1439999999998</v>
      </c>
      <c r="K744" s="57">
        <v>250.00899999999999</v>
      </c>
      <c r="L744" s="58">
        <v>2.3125</v>
      </c>
      <c r="M744" s="58">
        <v>2.2162162162162198</v>
      </c>
      <c r="N744" s="57">
        <v>890.89400000000001</v>
      </c>
      <c r="O744" s="59">
        <v>0.22271548224263901</v>
      </c>
      <c r="P744" s="57">
        <v>318.49400000000003</v>
      </c>
      <c r="Q744" s="59">
        <v>7.9620633657188397E-2</v>
      </c>
      <c r="R744" s="76">
        <v>314</v>
      </c>
      <c r="S744" s="76">
        <v>285</v>
      </c>
      <c r="T744" s="76">
        <v>249</v>
      </c>
    </row>
    <row r="745" spans="1:20" x14ac:dyDescent="0.25">
      <c r="A745" s="53">
        <v>2023</v>
      </c>
      <c r="B745" s="54">
        <v>915359</v>
      </c>
      <c r="C745" s="54" t="s">
        <v>47</v>
      </c>
      <c r="D745" s="54" t="s">
        <v>430</v>
      </c>
      <c r="E745" s="54" t="s">
        <v>514</v>
      </c>
      <c r="F745" s="54" t="s">
        <v>15</v>
      </c>
      <c r="G745" s="56">
        <v>192</v>
      </c>
      <c r="H745" s="56">
        <v>608</v>
      </c>
      <c r="I745" s="56">
        <v>3852</v>
      </c>
      <c r="J745" s="57">
        <v>126958.2184</v>
      </c>
      <c r="K745" s="57">
        <v>661.24072083333294</v>
      </c>
      <c r="L745" s="58">
        <v>3.1666666666666701</v>
      </c>
      <c r="M745" s="58">
        <v>6.3355263157894699</v>
      </c>
      <c r="N745" s="57">
        <v>-4867.2815999999902</v>
      </c>
      <c r="O745" s="59">
        <v>-3.8337664637549701E-2</v>
      </c>
      <c r="P745" s="57">
        <v>-11479.2816</v>
      </c>
      <c r="Q745" s="59">
        <v>-9.0417790550847796E-2</v>
      </c>
      <c r="R745" s="76">
        <v>43</v>
      </c>
      <c r="S745" s="76">
        <v>402</v>
      </c>
      <c r="T745" s="76">
        <v>402</v>
      </c>
    </row>
    <row r="746" spans="1:20" x14ac:dyDescent="0.25">
      <c r="A746" s="53">
        <v>2023</v>
      </c>
      <c r="B746" s="54">
        <v>916061</v>
      </c>
      <c r="C746" s="54" t="s">
        <v>262</v>
      </c>
      <c r="D746" s="54" t="s">
        <v>432</v>
      </c>
      <c r="E746" s="54" t="s">
        <v>498</v>
      </c>
      <c r="F746" s="54" t="s">
        <v>15</v>
      </c>
      <c r="G746" s="56">
        <v>36</v>
      </c>
      <c r="H746" s="56">
        <v>72</v>
      </c>
      <c r="I746" s="56">
        <v>197</v>
      </c>
      <c r="J746" s="57">
        <v>8743.7016000000003</v>
      </c>
      <c r="K746" s="57">
        <v>242.88059999999999</v>
      </c>
      <c r="L746" s="58">
        <v>2</v>
      </c>
      <c r="M746" s="58">
        <v>2.7361111111111098</v>
      </c>
      <c r="N746" s="57">
        <v>1440.4516000000001</v>
      </c>
      <c r="O746" s="59">
        <v>0.164741623844986</v>
      </c>
      <c r="P746" s="57">
        <v>360.45159999999902</v>
      </c>
      <c r="Q746" s="59">
        <v>4.1224142415838903E-2</v>
      </c>
      <c r="R746" s="76">
        <v>239</v>
      </c>
      <c r="S746" s="76">
        <v>241</v>
      </c>
      <c r="T746" s="76">
        <v>242</v>
      </c>
    </row>
    <row r="747" spans="1:20" x14ac:dyDescent="0.25">
      <c r="A747" s="53">
        <v>2023</v>
      </c>
      <c r="B747" s="54">
        <v>917647</v>
      </c>
      <c r="C747" s="54" t="s">
        <v>358</v>
      </c>
      <c r="D747" s="54" t="s">
        <v>430</v>
      </c>
      <c r="E747" s="54" t="s">
        <v>518</v>
      </c>
      <c r="F747" s="54" t="s">
        <v>15</v>
      </c>
      <c r="G747" s="56">
        <v>35</v>
      </c>
      <c r="H747" s="56">
        <v>85</v>
      </c>
      <c r="I747" s="56">
        <v>220</v>
      </c>
      <c r="J747" s="57">
        <v>10835.04</v>
      </c>
      <c r="K747" s="57">
        <v>309.57257142857202</v>
      </c>
      <c r="L747" s="58">
        <v>2.4285714285714302</v>
      </c>
      <c r="M747" s="58">
        <v>2.5882352941176499</v>
      </c>
      <c r="N747" s="57">
        <v>2463.79</v>
      </c>
      <c r="O747" s="59">
        <v>0.22739094641090399</v>
      </c>
      <c r="P747" s="57">
        <v>1285.8399999999999</v>
      </c>
      <c r="Q747" s="59">
        <v>0.118674227321727</v>
      </c>
      <c r="R747" s="76">
        <v>203</v>
      </c>
      <c r="S747" s="76">
        <v>173</v>
      </c>
      <c r="T747" s="76">
        <v>142</v>
      </c>
    </row>
    <row r="748" spans="1:20" x14ac:dyDescent="0.25">
      <c r="A748" s="53">
        <v>2023</v>
      </c>
      <c r="B748" s="54">
        <v>921547</v>
      </c>
      <c r="C748" s="54" t="s">
        <v>283</v>
      </c>
      <c r="D748" s="54" t="s">
        <v>432</v>
      </c>
      <c r="E748" s="54" t="s">
        <v>497</v>
      </c>
      <c r="F748" s="54" t="s">
        <v>15</v>
      </c>
      <c r="G748" s="56">
        <v>71</v>
      </c>
      <c r="H748" s="56">
        <v>528</v>
      </c>
      <c r="I748" s="56">
        <v>2357</v>
      </c>
      <c r="J748" s="57">
        <v>112743.216</v>
      </c>
      <c r="K748" s="57">
        <v>1587.93261971831</v>
      </c>
      <c r="L748" s="58">
        <v>7.4366197183098599</v>
      </c>
      <c r="M748" s="58">
        <v>4.4640151515151496</v>
      </c>
      <c r="N748" s="57">
        <v>27846.216</v>
      </c>
      <c r="O748" s="59">
        <v>0.24698795180722899</v>
      </c>
      <c r="P748" s="57">
        <v>25362.466</v>
      </c>
      <c r="Q748" s="59">
        <v>0.224957801452107</v>
      </c>
      <c r="R748" s="76">
        <v>49</v>
      </c>
      <c r="S748" s="76">
        <v>11</v>
      </c>
      <c r="T748" s="76">
        <v>7</v>
      </c>
    </row>
    <row r="749" spans="1:20" x14ac:dyDescent="0.25">
      <c r="A749" s="53">
        <v>2023</v>
      </c>
      <c r="B749" s="54">
        <v>923218</v>
      </c>
      <c r="C749" s="54" t="s">
        <v>263</v>
      </c>
      <c r="D749" s="54" t="s">
        <v>433</v>
      </c>
      <c r="E749" s="54" t="s">
        <v>504</v>
      </c>
      <c r="F749" s="54" t="s">
        <v>15</v>
      </c>
      <c r="G749" s="56">
        <v>25</v>
      </c>
      <c r="H749" s="56">
        <v>85</v>
      </c>
      <c r="I749" s="56">
        <v>247</v>
      </c>
      <c r="J749" s="57">
        <v>11939.624</v>
      </c>
      <c r="K749" s="57">
        <v>477.58496000000002</v>
      </c>
      <c r="L749" s="58">
        <v>3.4</v>
      </c>
      <c r="M749" s="58">
        <v>2.9058823529411799</v>
      </c>
      <c r="N749" s="57">
        <v>2254.6239999999998</v>
      </c>
      <c r="O749" s="59">
        <v>0.18883542731328901</v>
      </c>
      <c r="P749" s="57">
        <v>1328.884</v>
      </c>
      <c r="Q749" s="59">
        <v>0.11130032235520999</v>
      </c>
      <c r="R749" s="76">
        <v>194</v>
      </c>
      <c r="S749" s="76">
        <v>189</v>
      </c>
      <c r="T749" s="76">
        <v>137</v>
      </c>
    </row>
    <row r="750" spans="1:20" x14ac:dyDescent="0.25">
      <c r="A750" s="53">
        <v>2023</v>
      </c>
      <c r="B750" s="54">
        <v>925350</v>
      </c>
      <c r="C750" s="54" t="s">
        <v>173</v>
      </c>
      <c r="D750" s="54" t="s">
        <v>434</v>
      </c>
      <c r="E750" s="54" t="s">
        <v>499</v>
      </c>
      <c r="F750" s="54" t="s">
        <v>4</v>
      </c>
      <c r="G750" s="56">
        <v>460</v>
      </c>
      <c r="H750" s="56">
        <v>1030</v>
      </c>
      <c r="I750" s="56">
        <v>3709</v>
      </c>
      <c r="J750" s="57">
        <v>171353.60399999999</v>
      </c>
      <c r="K750" s="57">
        <v>372.507834782609</v>
      </c>
      <c r="L750" s="58">
        <v>2.2391304347826102</v>
      </c>
      <c r="M750" s="58">
        <v>3.6009708737864101</v>
      </c>
      <c r="N750" s="57">
        <v>24142.603999999999</v>
      </c>
      <c r="O750" s="59">
        <v>0.14089347079037801</v>
      </c>
      <c r="P750" s="57">
        <v>9458.0039999999699</v>
      </c>
      <c r="Q750" s="59">
        <v>5.5195827687405802E-2</v>
      </c>
      <c r="R750" s="76">
        <v>30</v>
      </c>
      <c r="S750" s="76">
        <v>19</v>
      </c>
      <c r="T750" s="76">
        <v>26</v>
      </c>
    </row>
    <row r="751" spans="1:20" x14ac:dyDescent="0.25">
      <c r="A751" s="53">
        <v>2023</v>
      </c>
      <c r="B751" s="54">
        <v>927217</v>
      </c>
      <c r="C751" s="54" t="s">
        <v>264</v>
      </c>
      <c r="D751" s="54" t="s">
        <v>432</v>
      </c>
      <c r="E751" s="54" t="s">
        <v>510</v>
      </c>
      <c r="F751" s="54" t="s">
        <v>15</v>
      </c>
      <c r="G751" s="56">
        <v>7</v>
      </c>
      <c r="H751" s="56">
        <v>14</v>
      </c>
      <c r="I751" s="56">
        <v>38</v>
      </c>
      <c r="J751" s="57">
        <v>2022.8579999999999</v>
      </c>
      <c r="K751" s="57">
        <v>288.97971428571401</v>
      </c>
      <c r="L751" s="58">
        <v>2</v>
      </c>
      <c r="M751" s="58">
        <v>2.71428571428571</v>
      </c>
      <c r="N751" s="57">
        <v>627.60799999999995</v>
      </c>
      <c r="O751" s="59">
        <v>0.31025806062511602</v>
      </c>
      <c r="P751" s="57">
        <v>417.608</v>
      </c>
      <c r="Q751" s="59">
        <v>0.20644454529185899</v>
      </c>
      <c r="R751" s="76">
        <v>363</v>
      </c>
      <c r="S751" s="76">
        <v>319</v>
      </c>
      <c r="T751" s="76">
        <v>232</v>
      </c>
    </row>
    <row r="752" spans="1:20" x14ac:dyDescent="0.25">
      <c r="A752" s="53">
        <v>2023</v>
      </c>
      <c r="B752" s="54">
        <v>934743</v>
      </c>
      <c r="C752" s="54" t="s">
        <v>265</v>
      </c>
      <c r="D752" s="54" t="s">
        <v>431</v>
      </c>
      <c r="E752" s="54" t="s">
        <v>515</v>
      </c>
      <c r="F752" s="54" t="s">
        <v>15</v>
      </c>
      <c r="G752" s="56">
        <v>23</v>
      </c>
      <c r="H752" s="56">
        <v>38</v>
      </c>
      <c r="I752" s="56">
        <v>87</v>
      </c>
      <c r="J752" s="57">
        <v>4765.7039999999997</v>
      </c>
      <c r="K752" s="57">
        <v>207.20452173913</v>
      </c>
      <c r="L752" s="58">
        <v>1.65217391304348</v>
      </c>
      <c r="M752" s="58">
        <v>2.2894736842105301</v>
      </c>
      <c r="N752" s="57">
        <v>1110.454</v>
      </c>
      <c r="O752" s="59">
        <v>0.23300943575177999</v>
      </c>
      <c r="P752" s="57">
        <v>355.654</v>
      </c>
      <c r="Q752" s="59">
        <v>7.4627798956880195E-2</v>
      </c>
      <c r="R752" s="76">
        <v>306</v>
      </c>
      <c r="S752" s="76">
        <v>259</v>
      </c>
      <c r="T752" s="76">
        <v>243</v>
      </c>
    </row>
    <row r="753" spans="1:20" x14ac:dyDescent="0.25">
      <c r="A753" s="53">
        <v>2023</v>
      </c>
      <c r="B753" s="54">
        <v>940550</v>
      </c>
      <c r="C753" s="54" t="s">
        <v>267</v>
      </c>
      <c r="D753" s="54" t="s">
        <v>435</v>
      </c>
      <c r="E753" s="54" t="s">
        <v>521</v>
      </c>
      <c r="F753" s="54" t="s">
        <v>15</v>
      </c>
      <c r="G753" s="56">
        <v>49</v>
      </c>
      <c r="H753" s="56">
        <v>82</v>
      </c>
      <c r="I753" s="56">
        <v>299</v>
      </c>
      <c r="J753" s="57">
        <v>12332.870999999999</v>
      </c>
      <c r="K753" s="57">
        <v>251.691244897959</v>
      </c>
      <c r="L753" s="58">
        <v>1.6734693877550999</v>
      </c>
      <c r="M753" s="58">
        <v>3.6463414634146298</v>
      </c>
      <c r="N753" s="57">
        <v>1737.6210000000001</v>
      </c>
      <c r="O753" s="59">
        <v>0.14089347079037801</v>
      </c>
      <c r="P753" s="57">
        <v>22.810999999998501</v>
      </c>
      <c r="Q753" s="59">
        <v>1.8496098759160399E-3</v>
      </c>
      <c r="R753" s="76">
        <v>189</v>
      </c>
      <c r="S753" s="76">
        <v>222</v>
      </c>
      <c r="T753" s="76">
        <v>309</v>
      </c>
    </row>
    <row r="754" spans="1:20" x14ac:dyDescent="0.25">
      <c r="A754" s="53">
        <v>2023</v>
      </c>
      <c r="B754" s="54">
        <v>944227</v>
      </c>
      <c r="C754" s="54" t="s">
        <v>402</v>
      </c>
      <c r="D754" s="54" t="s">
        <v>433</v>
      </c>
      <c r="E754" s="54" t="s">
        <v>519</v>
      </c>
      <c r="F754" s="54" t="s">
        <v>15</v>
      </c>
      <c r="G754" s="56">
        <v>50</v>
      </c>
      <c r="H754" s="56">
        <v>77</v>
      </c>
      <c r="I754" s="56">
        <v>249</v>
      </c>
      <c r="J754" s="57">
        <v>12293.208000000001</v>
      </c>
      <c r="K754" s="57">
        <v>245.86416</v>
      </c>
      <c r="L754" s="58">
        <v>1.54</v>
      </c>
      <c r="M754" s="58">
        <v>3.2337662337662301</v>
      </c>
      <c r="N754" s="57">
        <v>2294.4580000000001</v>
      </c>
      <c r="O754" s="59">
        <v>0.18664436492085701</v>
      </c>
      <c r="P754" s="57">
        <v>552.05799999999999</v>
      </c>
      <c r="Q754" s="59">
        <v>4.4907561964297703E-2</v>
      </c>
      <c r="R754" s="76">
        <v>190</v>
      </c>
      <c r="S754" s="76">
        <v>187</v>
      </c>
      <c r="T754" s="76">
        <v>215</v>
      </c>
    </row>
    <row r="755" spans="1:20" x14ac:dyDescent="0.25">
      <c r="A755" s="53">
        <v>2023</v>
      </c>
      <c r="B755" s="54">
        <v>946372</v>
      </c>
      <c r="C755" s="54" t="s">
        <v>268</v>
      </c>
      <c r="D755" s="54" t="s">
        <v>433</v>
      </c>
      <c r="E755" s="54" t="s">
        <v>503</v>
      </c>
      <c r="F755" s="54" t="s">
        <v>15</v>
      </c>
      <c r="G755" s="56">
        <v>34</v>
      </c>
      <c r="H755" s="56">
        <v>88</v>
      </c>
      <c r="I755" s="56">
        <v>258</v>
      </c>
      <c r="J755" s="57">
        <v>12915.744000000001</v>
      </c>
      <c r="K755" s="57">
        <v>379.87482352941203</v>
      </c>
      <c r="L755" s="58">
        <v>2.5882352941176499</v>
      </c>
      <c r="M755" s="58">
        <v>2.9318181818181799</v>
      </c>
      <c r="N755" s="57">
        <v>1819.7439999999999</v>
      </c>
      <c r="O755" s="59">
        <v>0.14089347079037801</v>
      </c>
      <c r="P755" s="57">
        <v>594.03399999999795</v>
      </c>
      <c r="Q755" s="59">
        <v>4.5993014417132903E-2</v>
      </c>
      <c r="R755" s="76">
        <v>183</v>
      </c>
      <c r="S755" s="76">
        <v>217</v>
      </c>
      <c r="T755" s="76">
        <v>208</v>
      </c>
    </row>
    <row r="756" spans="1:20" x14ac:dyDescent="0.25">
      <c r="A756" s="53">
        <v>2023</v>
      </c>
      <c r="B756" s="54">
        <v>947664</v>
      </c>
      <c r="C756" s="54" t="s">
        <v>379</v>
      </c>
      <c r="D756" s="54" t="s">
        <v>434</v>
      </c>
      <c r="E756" s="54" t="s">
        <v>499</v>
      </c>
      <c r="F756" s="54" t="s">
        <v>15</v>
      </c>
      <c r="G756" s="56">
        <v>95</v>
      </c>
      <c r="H756" s="56">
        <v>367</v>
      </c>
      <c r="I756" s="56">
        <v>1364</v>
      </c>
      <c r="J756" s="57">
        <v>51319.844799999999</v>
      </c>
      <c r="K756" s="57">
        <v>540.20889263157903</v>
      </c>
      <c r="L756" s="58">
        <v>3.8631578947368399</v>
      </c>
      <c r="M756" s="58">
        <v>3.7166212534059899</v>
      </c>
      <c r="N756" s="57">
        <v>5585.0947999999898</v>
      </c>
      <c r="O756" s="59">
        <v>0.108829144393671</v>
      </c>
      <c r="P756" s="57">
        <v>2144.6947999999902</v>
      </c>
      <c r="Q756" s="59">
        <v>4.1790749920584201E-2</v>
      </c>
      <c r="R756" s="76">
        <v>104</v>
      </c>
      <c r="S756" s="76">
        <v>109</v>
      </c>
      <c r="T756" s="76">
        <v>116</v>
      </c>
    </row>
    <row r="757" spans="1:20" x14ac:dyDescent="0.25">
      <c r="A757" s="53">
        <v>2023</v>
      </c>
      <c r="B757" s="54">
        <v>948416</v>
      </c>
      <c r="C757" s="54" t="s">
        <v>269</v>
      </c>
      <c r="D757" s="54" t="s">
        <v>431</v>
      </c>
      <c r="E757" s="54" t="s">
        <v>515</v>
      </c>
      <c r="F757" s="54" t="s">
        <v>15</v>
      </c>
      <c r="G757" s="56">
        <v>45</v>
      </c>
      <c r="H757" s="56">
        <v>98</v>
      </c>
      <c r="I757" s="56">
        <v>326</v>
      </c>
      <c r="J757" s="57">
        <v>14811.791999999999</v>
      </c>
      <c r="K757" s="57">
        <v>329.150933333333</v>
      </c>
      <c r="L757" s="58">
        <v>2.1777777777777798</v>
      </c>
      <c r="M757" s="58">
        <v>3.3265306122449001</v>
      </c>
      <c r="N757" s="57">
        <v>3799.7919999999999</v>
      </c>
      <c r="O757" s="59">
        <v>0.256538304075563</v>
      </c>
      <c r="P757" s="57">
        <v>2298.0920000000001</v>
      </c>
      <c r="Q757" s="59">
        <v>0.15515286739106199</v>
      </c>
      <c r="R757" s="76">
        <v>175</v>
      </c>
      <c r="S757" s="76">
        <v>136</v>
      </c>
      <c r="T757" s="76">
        <v>111</v>
      </c>
    </row>
    <row r="758" spans="1:20" x14ac:dyDescent="0.25">
      <c r="A758" s="53">
        <v>2023</v>
      </c>
      <c r="B758" s="54">
        <v>952514</v>
      </c>
      <c r="C758" s="54" t="s">
        <v>270</v>
      </c>
      <c r="D758" s="54" t="s">
        <v>430</v>
      </c>
      <c r="E758" s="54" t="s">
        <v>518</v>
      </c>
      <c r="F758" s="54" t="s">
        <v>15</v>
      </c>
      <c r="G758" s="56">
        <v>41</v>
      </c>
      <c r="H758" s="56">
        <v>50</v>
      </c>
      <c r="I758" s="56">
        <v>157</v>
      </c>
      <c r="J758" s="57">
        <v>8641.9439999999995</v>
      </c>
      <c r="K758" s="57">
        <v>210.77912195121999</v>
      </c>
      <c r="L758" s="58">
        <v>1.2195121951219501</v>
      </c>
      <c r="M758" s="58">
        <v>3.14</v>
      </c>
      <c r="N758" s="57">
        <v>1809.444</v>
      </c>
      <c r="O758" s="59">
        <v>0.20937927855121499</v>
      </c>
      <c r="P758" s="57">
        <v>483.44400000000002</v>
      </c>
      <c r="Q758" s="59">
        <v>5.5941579811209098E-2</v>
      </c>
      <c r="R758" s="76">
        <v>244</v>
      </c>
      <c r="S758" s="76">
        <v>218</v>
      </c>
      <c r="T758" s="76">
        <v>223</v>
      </c>
    </row>
    <row r="759" spans="1:20" x14ac:dyDescent="0.25">
      <c r="A759" s="53">
        <v>2023</v>
      </c>
      <c r="B759" s="54">
        <v>957289</v>
      </c>
      <c r="C759" s="54" t="s">
        <v>372</v>
      </c>
      <c r="D759" s="54" t="s">
        <v>434</v>
      </c>
      <c r="E759" s="54" t="s">
        <v>508</v>
      </c>
      <c r="F759" s="54" t="s">
        <v>15</v>
      </c>
      <c r="G759" s="56">
        <v>88</v>
      </c>
      <c r="H759" s="56">
        <v>133</v>
      </c>
      <c r="I759" s="56">
        <v>460</v>
      </c>
      <c r="J759" s="57">
        <v>15630.575999999999</v>
      </c>
      <c r="K759" s="57">
        <v>177.620181818182</v>
      </c>
      <c r="L759" s="58">
        <v>1.51136363636364</v>
      </c>
      <c r="M759" s="58">
        <v>3.4586466165413499</v>
      </c>
      <c r="N759" s="57">
        <v>3131.826</v>
      </c>
      <c r="O759" s="59">
        <v>0.200365360815878</v>
      </c>
      <c r="P759" s="57">
        <v>169.52599999999799</v>
      </c>
      <c r="Q759" s="59">
        <v>1.0845793526738701E-2</v>
      </c>
      <c r="R759" s="76">
        <v>173</v>
      </c>
      <c r="S759" s="76">
        <v>150</v>
      </c>
      <c r="T759" s="76">
        <v>283</v>
      </c>
    </row>
    <row r="760" spans="1:20" x14ac:dyDescent="0.25">
      <c r="A760" s="53">
        <v>2023</v>
      </c>
      <c r="B760" s="54">
        <v>960888</v>
      </c>
      <c r="C760" s="54" t="s">
        <v>338</v>
      </c>
      <c r="D760" s="54" t="s">
        <v>430</v>
      </c>
      <c r="E760" s="54" t="s">
        <v>518</v>
      </c>
      <c r="F760" s="54" t="s">
        <v>15</v>
      </c>
      <c r="G760" s="56">
        <v>6</v>
      </c>
      <c r="H760" s="56">
        <v>18</v>
      </c>
      <c r="I760" s="56">
        <v>38</v>
      </c>
      <c r="J760" s="57">
        <v>2038.896</v>
      </c>
      <c r="K760" s="57">
        <v>339.81599999999997</v>
      </c>
      <c r="L760" s="58">
        <v>3</v>
      </c>
      <c r="M760" s="58">
        <v>2.1111111111111098</v>
      </c>
      <c r="N760" s="57">
        <v>338.89600000000002</v>
      </c>
      <c r="O760" s="59">
        <v>0.16621544208238201</v>
      </c>
      <c r="P760" s="57">
        <v>133.096</v>
      </c>
      <c r="Q760" s="59">
        <v>6.5278464423884297E-2</v>
      </c>
      <c r="R760" s="76">
        <v>360</v>
      </c>
      <c r="S760" s="76">
        <v>359</v>
      </c>
      <c r="T760" s="76">
        <v>286</v>
      </c>
    </row>
    <row r="761" spans="1:20" x14ac:dyDescent="0.25">
      <c r="A761" s="53">
        <v>2023</v>
      </c>
      <c r="B761" s="54">
        <v>961606</v>
      </c>
      <c r="C761" s="54" t="s">
        <v>271</v>
      </c>
      <c r="D761" s="54" t="s">
        <v>433</v>
      </c>
      <c r="E761" s="54" t="s">
        <v>502</v>
      </c>
      <c r="F761" s="54" t="s">
        <v>15</v>
      </c>
      <c r="G761" s="56">
        <v>109</v>
      </c>
      <c r="H761" s="56">
        <v>434</v>
      </c>
      <c r="I761" s="56">
        <v>2082</v>
      </c>
      <c r="J761" s="57">
        <v>94965.073199999999</v>
      </c>
      <c r="K761" s="57">
        <v>871.23920366972402</v>
      </c>
      <c r="L761" s="58">
        <v>3.98165137614679</v>
      </c>
      <c r="M761" s="58">
        <v>4.7972350230414804</v>
      </c>
      <c r="N761" s="57">
        <v>15568.073200000001</v>
      </c>
      <c r="O761" s="59">
        <v>0.16393472542492599</v>
      </c>
      <c r="P761" s="57">
        <v>11453.423199999999</v>
      </c>
      <c r="Q761" s="59">
        <v>0.120606690586956</v>
      </c>
      <c r="R761" s="76">
        <v>58</v>
      </c>
      <c r="S761" s="76">
        <v>33</v>
      </c>
      <c r="T761" s="76">
        <v>22</v>
      </c>
    </row>
    <row r="762" spans="1:20" x14ac:dyDescent="0.25">
      <c r="A762" s="53">
        <v>2023</v>
      </c>
      <c r="B762" s="54">
        <v>962009</v>
      </c>
      <c r="C762" s="54" t="s">
        <v>403</v>
      </c>
      <c r="D762" s="54" t="s">
        <v>433</v>
      </c>
      <c r="E762" s="54" t="s">
        <v>502</v>
      </c>
      <c r="F762" s="54" t="s">
        <v>15</v>
      </c>
      <c r="G762" s="56">
        <v>23</v>
      </c>
      <c r="H762" s="56">
        <v>43</v>
      </c>
      <c r="I762" s="56">
        <v>108</v>
      </c>
      <c r="J762" s="57">
        <v>5498.1540000000005</v>
      </c>
      <c r="K762" s="57">
        <v>239.05017391304301</v>
      </c>
      <c r="L762" s="58">
        <v>1.8695652173913</v>
      </c>
      <c r="M762" s="58">
        <v>2.5116279069767402</v>
      </c>
      <c r="N762" s="57">
        <v>774.65399999999897</v>
      </c>
      <c r="O762" s="59">
        <v>0.14089347079037801</v>
      </c>
      <c r="P762" s="57">
        <v>-35.946000000000701</v>
      </c>
      <c r="Q762" s="59">
        <v>-6.5378306973578196E-3</v>
      </c>
      <c r="R762" s="76">
        <v>292</v>
      </c>
      <c r="S762" s="76">
        <v>302</v>
      </c>
      <c r="T762" s="76">
        <v>325</v>
      </c>
    </row>
    <row r="763" spans="1:20" x14ac:dyDescent="0.25">
      <c r="A763" s="53">
        <v>2023</v>
      </c>
      <c r="B763" s="54">
        <v>964263</v>
      </c>
      <c r="C763" s="54" t="s">
        <v>272</v>
      </c>
      <c r="D763" s="54" t="s">
        <v>430</v>
      </c>
      <c r="E763" s="54" t="s">
        <v>512</v>
      </c>
      <c r="F763" s="54" t="s">
        <v>4</v>
      </c>
      <c r="G763" s="56">
        <v>217</v>
      </c>
      <c r="H763" s="56">
        <v>475</v>
      </c>
      <c r="I763" s="56">
        <v>2149</v>
      </c>
      <c r="J763" s="57">
        <v>76827.426800000001</v>
      </c>
      <c r="K763" s="57">
        <v>354.043441474654</v>
      </c>
      <c r="L763" s="58">
        <v>2.1889400921658999</v>
      </c>
      <c r="M763" s="58">
        <v>4.5242105263157901</v>
      </c>
      <c r="N763" s="57">
        <v>7824.1767999999902</v>
      </c>
      <c r="O763" s="59">
        <v>0.101840932670675</v>
      </c>
      <c r="P763" s="57">
        <v>924.62679999998795</v>
      </c>
      <c r="Q763" s="59">
        <v>1.20351134811141E-2</v>
      </c>
      <c r="R763" s="76">
        <v>76</v>
      </c>
      <c r="S763" s="76">
        <v>74</v>
      </c>
      <c r="T763" s="76">
        <v>177</v>
      </c>
    </row>
    <row r="764" spans="1:20" x14ac:dyDescent="0.25">
      <c r="A764" s="53">
        <v>2023</v>
      </c>
      <c r="B764" s="54">
        <v>968160</v>
      </c>
      <c r="C764" s="54" t="s">
        <v>273</v>
      </c>
      <c r="D764" s="54" t="s">
        <v>433</v>
      </c>
      <c r="E764" s="54" t="s">
        <v>503</v>
      </c>
      <c r="F764" s="54" t="s">
        <v>15</v>
      </c>
      <c r="G764" s="56">
        <v>53</v>
      </c>
      <c r="H764" s="56">
        <v>90</v>
      </c>
      <c r="I764" s="56">
        <v>234</v>
      </c>
      <c r="J764" s="57">
        <v>10896.7688</v>
      </c>
      <c r="K764" s="57">
        <v>205.599411320755</v>
      </c>
      <c r="L764" s="58">
        <v>1.6981132075471701</v>
      </c>
      <c r="M764" s="58">
        <v>2.6</v>
      </c>
      <c r="N764" s="57">
        <v>656.26879999999801</v>
      </c>
      <c r="O764" s="59">
        <v>6.0226000206593203E-2</v>
      </c>
      <c r="P764" s="57">
        <v>-1200.1012000000001</v>
      </c>
      <c r="Q764" s="59">
        <v>-0.110133675590144</v>
      </c>
      <c r="R764" s="76">
        <v>202</v>
      </c>
      <c r="S764" s="76">
        <v>314</v>
      </c>
      <c r="T764" s="76">
        <v>389</v>
      </c>
    </row>
    <row r="765" spans="1:20" x14ac:dyDescent="0.25">
      <c r="A765" s="53">
        <v>2023</v>
      </c>
      <c r="B765" s="54">
        <v>969030</v>
      </c>
      <c r="C765" s="54" t="s">
        <v>404</v>
      </c>
      <c r="D765" s="54" t="s">
        <v>434</v>
      </c>
      <c r="E765" s="54" t="s">
        <v>523</v>
      </c>
      <c r="F765" s="54" t="s">
        <v>15</v>
      </c>
      <c r="G765" s="56">
        <v>40</v>
      </c>
      <c r="H765" s="56">
        <v>67</v>
      </c>
      <c r="I765" s="56">
        <v>189</v>
      </c>
      <c r="J765" s="57">
        <v>9840.8880000000008</v>
      </c>
      <c r="K765" s="57">
        <v>246.0222</v>
      </c>
      <c r="L765" s="58">
        <v>1.675</v>
      </c>
      <c r="M765" s="58">
        <v>2.8208955223880601</v>
      </c>
      <c r="N765" s="57">
        <v>2307.6379999999999</v>
      </c>
      <c r="O765" s="59">
        <v>0.23449489517612601</v>
      </c>
      <c r="P765" s="57">
        <v>954.48800000000006</v>
      </c>
      <c r="Q765" s="59">
        <v>9.6992060066124097E-2</v>
      </c>
      <c r="R765" s="76">
        <v>216</v>
      </c>
      <c r="S765" s="76">
        <v>186</v>
      </c>
      <c r="T765" s="76">
        <v>173</v>
      </c>
    </row>
    <row r="766" spans="1:20" x14ac:dyDescent="0.25">
      <c r="A766" s="53">
        <v>2023</v>
      </c>
      <c r="B766" s="54">
        <v>970339</v>
      </c>
      <c r="C766" s="54" t="s">
        <v>275</v>
      </c>
      <c r="D766" s="54" t="s">
        <v>431</v>
      </c>
      <c r="E766" s="54" t="s">
        <v>515</v>
      </c>
      <c r="F766" s="54" t="s">
        <v>15</v>
      </c>
      <c r="G766" s="56">
        <v>44</v>
      </c>
      <c r="H766" s="56">
        <v>104</v>
      </c>
      <c r="I766" s="56">
        <v>285</v>
      </c>
      <c r="J766" s="57">
        <v>11991.32</v>
      </c>
      <c r="K766" s="57">
        <v>272.52999999999997</v>
      </c>
      <c r="L766" s="58">
        <v>2.3636363636363602</v>
      </c>
      <c r="M766" s="58">
        <v>2.7403846153846199</v>
      </c>
      <c r="N766" s="57">
        <v>3176.82</v>
      </c>
      <c r="O766" s="59">
        <v>0.26492663026255697</v>
      </c>
      <c r="P766" s="57">
        <v>1698.42</v>
      </c>
      <c r="Q766" s="59">
        <v>0.141637451089622</v>
      </c>
      <c r="R766" s="76">
        <v>192</v>
      </c>
      <c r="S766" s="76">
        <v>149</v>
      </c>
      <c r="T766" s="76">
        <v>125</v>
      </c>
    </row>
    <row r="767" spans="1:20" x14ac:dyDescent="0.25">
      <c r="A767" s="53">
        <v>2023</v>
      </c>
      <c r="B767" s="54">
        <v>970419</v>
      </c>
      <c r="C767" s="54" t="s">
        <v>276</v>
      </c>
      <c r="D767" s="54" t="s">
        <v>431</v>
      </c>
      <c r="E767" s="54" t="s">
        <v>515</v>
      </c>
      <c r="F767" s="54" t="s">
        <v>15</v>
      </c>
      <c r="G767" s="56">
        <v>30</v>
      </c>
      <c r="H767" s="56">
        <v>48</v>
      </c>
      <c r="I767" s="56">
        <v>180</v>
      </c>
      <c r="J767" s="57">
        <v>9156.9599999999991</v>
      </c>
      <c r="K767" s="57">
        <v>305.23200000000003</v>
      </c>
      <c r="L767" s="58">
        <v>1.6</v>
      </c>
      <c r="M767" s="58">
        <v>3.75</v>
      </c>
      <c r="N767" s="57">
        <v>2047.46</v>
      </c>
      <c r="O767" s="59">
        <v>0.22359604060736299</v>
      </c>
      <c r="P767" s="57">
        <v>1064.6600000000001</v>
      </c>
      <c r="Q767" s="59">
        <v>0.11626784435008999</v>
      </c>
      <c r="R767" s="76">
        <v>230</v>
      </c>
      <c r="S767" s="76">
        <v>197</v>
      </c>
      <c r="T767" s="76">
        <v>163</v>
      </c>
    </row>
    <row r="768" spans="1:20" x14ac:dyDescent="0.25">
      <c r="A768" s="53">
        <v>2023</v>
      </c>
      <c r="B768" s="54">
        <v>972717</v>
      </c>
      <c r="C768" s="54" t="s">
        <v>405</v>
      </c>
      <c r="D768" s="54" t="s">
        <v>433</v>
      </c>
      <c r="E768" s="54" t="s">
        <v>504</v>
      </c>
      <c r="F768" s="54" t="s">
        <v>15</v>
      </c>
      <c r="G768" s="56">
        <v>48</v>
      </c>
      <c r="H768" s="56">
        <v>75</v>
      </c>
      <c r="I768" s="56">
        <v>179</v>
      </c>
      <c r="J768" s="57">
        <v>8421.7680000000091</v>
      </c>
      <c r="K768" s="57">
        <v>175.45349999999999</v>
      </c>
      <c r="L768" s="58">
        <v>1.5625</v>
      </c>
      <c r="M768" s="58">
        <v>2.3866666666666698</v>
      </c>
      <c r="N768" s="57">
        <v>1880.268</v>
      </c>
      <c r="O768" s="59">
        <v>0.22326285882014299</v>
      </c>
      <c r="P768" s="57">
        <v>206.268</v>
      </c>
      <c r="Q768" s="59">
        <v>2.4492244383839599E-2</v>
      </c>
      <c r="R768" s="76">
        <v>250</v>
      </c>
      <c r="S768" s="76">
        <v>210</v>
      </c>
      <c r="T768" s="76">
        <v>273</v>
      </c>
    </row>
    <row r="769" spans="1:20" x14ac:dyDescent="0.25">
      <c r="A769" s="53">
        <v>2023</v>
      </c>
      <c r="B769" s="54">
        <v>976942</v>
      </c>
      <c r="C769" s="54" t="s">
        <v>277</v>
      </c>
      <c r="D769" s="54" t="s">
        <v>434</v>
      </c>
      <c r="E769" s="54" t="s">
        <v>522</v>
      </c>
      <c r="F769" s="54" t="s">
        <v>15</v>
      </c>
      <c r="G769" s="56">
        <v>43</v>
      </c>
      <c r="H769" s="56">
        <v>83</v>
      </c>
      <c r="I769" s="56">
        <v>241</v>
      </c>
      <c r="J769" s="57">
        <v>12490.072</v>
      </c>
      <c r="K769" s="57">
        <v>290.46679069767498</v>
      </c>
      <c r="L769" s="58">
        <v>1.9302325581395301</v>
      </c>
      <c r="M769" s="58">
        <v>2.9036144578313299</v>
      </c>
      <c r="N769" s="57">
        <v>2986.3220000000001</v>
      </c>
      <c r="O769" s="59">
        <v>0.23909565933647101</v>
      </c>
      <c r="P769" s="57">
        <v>1519.5719999999999</v>
      </c>
      <c r="Q769" s="59">
        <v>0.121662389135947</v>
      </c>
      <c r="R769" s="76">
        <v>187</v>
      </c>
      <c r="S769" s="76">
        <v>154</v>
      </c>
      <c r="T769" s="76">
        <v>129</v>
      </c>
    </row>
    <row r="770" spans="1:20" x14ac:dyDescent="0.25">
      <c r="A770" s="53">
        <v>2023</v>
      </c>
      <c r="B770" s="54">
        <v>980507</v>
      </c>
      <c r="C770" s="54" t="s">
        <v>278</v>
      </c>
      <c r="D770" s="54" t="s">
        <v>434</v>
      </c>
      <c r="E770" s="54" t="s">
        <v>522</v>
      </c>
      <c r="F770" s="54" t="s">
        <v>15</v>
      </c>
      <c r="G770" s="56">
        <v>4</v>
      </c>
      <c r="H770" s="56">
        <v>7</v>
      </c>
      <c r="I770" s="56">
        <v>16</v>
      </c>
      <c r="J770" s="57">
        <v>1406.2719999999999</v>
      </c>
      <c r="K770" s="57">
        <v>351.56799999999998</v>
      </c>
      <c r="L770" s="58">
        <v>1.75</v>
      </c>
      <c r="M770" s="58">
        <v>2.28571428571429</v>
      </c>
      <c r="N770" s="57">
        <v>142.77199999999999</v>
      </c>
      <c r="O770" s="59">
        <v>0.101525167250717</v>
      </c>
      <c r="P770" s="57">
        <v>7.0720000000000702</v>
      </c>
      <c r="Q770" s="59">
        <v>5.0288991034451802E-3</v>
      </c>
      <c r="R770" s="76">
        <v>380</v>
      </c>
      <c r="S770" s="76">
        <v>379</v>
      </c>
      <c r="T770" s="76">
        <v>315</v>
      </c>
    </row>
    <row r="771" spans="1:20" x14ac:dyDescent="0.25">
      <c r="A771" s="53">
        <v>2023</v>
      </c>
      <c r="B771" s="54">
        <v>981931</v>
      </c>
      <c r="C771" s="54" t="s">
        <v>406</v>
      </c>
      <c r="D771" s="54" t="s">
        <v>435</v>
      </c>
      <c r="E771" s="54" t="s">
        <v>521</v>
      </c>
      <c r="F771" s="54" t="s">
        <v>15</v>
      </c>
      <c r="G771" s="56">
        <v>59</v>
      </c>
      <c r="H771" s="56">
        <v>141</v>
      </c>
      <c r="I771" s="56">
        <v>672</v>
      </c>
      <c r="J771" s="57">
        <v>28294.8472</v>
      </c>
      <c r="K771" s="57">
        <v>479.57368135593202</v>
      </c>
      <c r="L771" s="58">
        <v>2.3898305084745801</v>
      </c>
      <c r="M771" s="58">
        <v>4.7659574468085104</v>
      </c>
      <c r="N771" s="57">
        <v>5928.5972000000002</v>
      </c>
      <c r="O771" s="59">
        <v>0.20952921774392899</v>
      </c>
      <c r="P771" s="57">
        <v>3813.5772000000002</v>
      </c>
      <c r="Q771" s="59">
        <v>0.134779918514633</v>
      </c>
      <c r="R771" s="76">
        <v>144</v>
      </c>
      <c r="S771" s="76">
        <v>103</v>
      </c>
      <c r="T771" s="76">
        <v>80</v>
      </c>
    </row>
    <row r="772" spans="1:20" x14ac:dyDescent="0.25">
      <c r="A772" s="53">
        <v>2023</v>
      </c>
      <c r="B772" s="54">
        <v>984391</v>
      </c>
      <c r="C772" s="54" t="s">
        <v>286</v>
      </c>
      <c r="D772" s="54" t="s">
        <v>430</v>
      </c>
      <c r="E772" s="54" t="s">
        <v>492</v>
      </c>
      <c r="F772" s="54" t="s">
        <v>15</v>
      </c>
      <c r="G772" s="56">
        <v>203</v>
      </c>
      <c r="H772" s="56">
        <v>439</v>
      </c>
      <c r="I772" s="56">
        <v>2572</v>
      </c>
      <c r="J772" s="57">
        <v>125625.6988</v>
      </c>
      <c r="K772" s="57">
        <v>618.84580689655195</v>
      </c>
      <c r="L772" s="58">
        <v>2.1625615763546802</v>
      </c>
      <c r="M772" s="58">
        <v>5.8587699316628701</v>
      </c>
      <c r="N772" s="57">
        <v>14570.4488</v>
      </c>
      <c r="O772" s="59">
        <v>0.115983026874116</v>
      </c>
      <c r="P772" s="57">
        <v>7798.9488000000001</v>
      </c>
      <c r="Q772" s="59">
        <v>6.2080839147539098E-2</v>
      </c>
      <c r="R772" s="76">
        <v>44</v>
      </c>
      <c r="S772" s="76">
        <v>36</v>
      </c>
      <c r="T772" s="76">
        <v>37</v>
      </c>
    </row>
    <row r="773" spans="1:20" x14ac:dyDescent="0.25">
      <c r="A773" s="53">
        <v>2023</v>
      </c>
      <c r="B773" s="54">
        <v>984729</v>
      </c>
      <c r="C773" s="54" t="s">
        <v>389</v>
      </c>
      <c r="D773" s="54" t="s">
        <v>431</v>
      </c>
      <c r="E773" s="54" t="s">
        <v>515</v>
      </c>
      <c r="F773" s="54" t="s">
        <v>15</v>
      </c>
      <c r="G773" s="56">
        <v>38</v>
      </c>
      <c r="H773" s="56">
        <v>65</v>
      </c>
      <c r="I773" s="56">
        <v>128</v>
      </c>
      <c r="J773" s="57">
        <v>7098.9759999999997</v>
      </c>
      <c r="K773" s="57">
        <v>186.81515789473701</v>
      </c>
      <c r="L773" s="58">
        <v>1.7105263157894699</v>
      </c>
      <c r="M773" s="58">
        <v>1.96923076923077</v>
      </c>
      <c r="N773" s="57">
        <v>1962.7260000000001</v>
      </c>
      <c r="O773" s="59">
        <v>0.27648015713815599</v>
      </c>
      <c r="P773" s="57">
        <v>713.77599999999995</v>
      </c>
      <c r="Q773" s="59">
        <v>0.100546332316097</v>
      </c>
      <c r="R773" s="76">
        <v>267</v>
      </c>
      <c r="S773" s="76">
        <v>204</v>
      </c>
      <c r="T773" s="76">
        <v>200</v>
      </c>
    </row>
    <row r="774" spans="1:20" x14ac:dyDescent="0.25">
      <c r="A774" s="53">
        <v>2023</v>
      </c>
      <c r="B774" s="54">
        <v>988636</v>
      </c>
      <c r="C774" s="54" t="s">
        <v>279</v>
      </c>
      <c r="D774" s="54" t="s">
        <v>434</v>
      </c>
      <c r="E774" s="54" t="s">
        <v>522</v>
      </c>
      <c r="F774" s="54" t="s">
        <v>15</v>
      </c>
      <c r="G774" s="56">
        <v>27</v>
      </c>
      <c r="H774" s="56">
        <v>62</v>
      </c>
      <c r="I774" s="56">
        <v>167</v>
      </c>
      <c r="J774" s="57">
        <v>7237.0640000000003</v>
      </c>
      <c r="K774" s="57">
        <v>268.039407407407</v>
      </c>
      <c r="L774" s="58">
        <v>2.2962962962962998</v>
      </c>
      <c r="M774" s="58">
        <v>2.69354838709677</v>
      </c>
      <c r="N774" s="57">
        <v>1883.5640000000001</v>
      </c>
      <c r="O774" s="59">
        <v>0.26026631794329902</v>
      </c>
      <c r="P774" s="57">
        <v>951.36400000000003</v>
      </c>
      <c r="Q774" s="59">
        <v>0.13145717655668099</v>
      </c>
      <c r="R774" s="76">
        <v>265</v>
      </c>
      <c r="S774" s="76">
        <v>208</v>
      </c>
      <c r="T774" s="76">
        <v>175</v>
      </c>
    </row>
    <row r="775" spans="1:20" x14ac:dyDescent="0.25">
      <c r="A775" s="53">
        <v>2023</v>
      </c>
      <c r="B775" s="54">
        <v>998761</v>
      </c>
      <c r="C775" s="54" t="s">
        <v>182</v>
      </c>
      <c r="D775" s="54" t="s">
        <v>432</v>
      </c>
      <c r="E775" s="54" t="s">
        <v>494</v>
      </c>
      <c r="F775" s="54" t="s">
        <v>15</v>
      </c>
      <c r="G775" s="56">
        <v>228</v>
      </c>
      <c r="H775" s="56">
        <v>1109</v>
      </c>
      <c r="I775" s="56">
        <v>5883</v>
      </c>
      <c r="J775" s="57">
        <v>223043.06049999999</v>
      </c>
      <c r="K775" s="57">
        <v>978.25903728070102</v>
      </c>
      <c r="L775" s="58">
        <v>4.8640350877192997</v>
      </c>
      <c r="M775" s="58">
        <v>5.3047790802524801</v>
      </c>
      <c r="N775" s="57">
        <v>8694.0604999999905</v>
      </c>
      <c r="O775" s="59">
        <v>3.8979291624273597E-2</v>
      </c>
      <c r="P775" s="57">
        <v>1226.56049999999</v>
      </c>
      <c r="Q775" s="59">
        <v>5.4992094228369596E-3</v>
      </c>
      <c r="R775" s="76">
        <v>17</v>
      </c>
      <c r="S775" s="76">
        <v>69</v>
      </c>
      <c r="T775" s="76">
        <v>148</v>
      </c>
    </row>
    <row r="776" spans="1:20" x14ac:dyDescent="0.25">
      <c r="A776" s="53">
        <v>2023</v>
      </c>
      <c r="B776" s="54">
        <v>998890</v>
      </c>
      <c r="C776" s="54" t="s">
        <v>280</v>
      </c>
      <c r="D776" s="54" t="s">
        <v>433</v>
      </c>
      <c r="E776" s="54" t="s">
        <v>519</v>
      </c>
      <c r="F776" s="54" t="s">
        <v>15</v>
      </c>
      <c r="G776" s="56">
        <v>8</v>
      </c>
      <c r="H776" s="56">
        <v>23</v>
      </c>
      <c r="I776" s="56">
        <v>63</v>
      </c>
      <c r="J776" s="57">
        <v>3091.4960000000001</v>
      </c>
      <c r="K776" s="57">
        <v>386.43700000000001</v>
      </c>
      <c r="L776" s="58">
        <v>2.875</v>
      </c>
      <c r="M776" s="58">
        <v>2.7391304347826102</v>
      </c>
      <c r="N776" s="57">
        <v>681.49599999999998</v>
      </c>
      <c r="O776" s="59">
        <v>0.220442141927403</v>
      </c>
      <c r="P776" s="57">
        <v>389.89600000000002</v>
      </c>
      <c r="Q776" s="59">
        <v>0.12611887578052799</v>
      </c>
      <c r="R776" s="76">
        <v>340</v>
      </c>
      <c r="S776" s="76">
        <v>311</v>
      </c>
      <c r="T776" s="76">
        <v>239</v>
      </c>
    </row>
    <row r="777" spans="1:20" x14ac:dyDescent="0.25">
      <c r="A777" s="53">
        <v>2024</v>
      </c>
      <c r="B777" s="54">
        <v>104983</v>
      </c>
      <c r="C777" s="54" t="s">
        <v>14</v>
      </c>
      <c r="D777" s="54" t="s">
        <v>432</v>
      </c>
      <c r="E777" s="54" t="s">
        <v>498</v>
      </c>
      <c r="F777" s="54" t="s">
        <v>15</v>
      </c>
      <c r="G777" s="56">
        <v>46</v>
      </c>
      <c r="H777" s="56">
        <v>79</v>
      </c>
      <c r="I777" s="56">
        <v>169</v>
      </c>
      <c r="J777" s="57">
        <v>9605.0480000000007</v>
      </c>
      <c r="K777" s="57">
        <v>208.80539130434801</v>
      </c>
      <c r="L777" s="58">
        <v>1.7173913043478299</v>
      </c>
      <c r="M777" s="58">
        <v>2.1392405063291098</v>
      </c>
      <c r="N777" s="54">
        <v>2945.5479999999998</v>
      </c>
      <c r="O777" s="59">
        <v>0.30666666111403101</v>
      </c>
      <c r="P777" s="54">
        <v>1532.548</v>
      </c>
      <c r="Q777" s="59">
        <v>0.15955651653172401</v>
      </c>
      <c r="R777" s="76">
        <v>239</v>
      </c>
      <c r="S777" s="76">
        <v>211</v>
      </c>
      <c r="T777" s="76">
        <v>214</v>
      </c>
    </row>
    <row r="778" spans="1:20" x14ac:dyDescent="0.25">
      <c r="A778" s="53">
        <v>2024</v>
      </c>
      <c r="B778" s="54">
        <v>105021</v>
      </c>
      <c r="C778" s="54" t="s">
        <v>17</v>
      </c>
      <c r="D778" s="54" t="s">
        <v>433</v>
      </c>
      <c r="E778" s="54" t="s">
        <v>502</v>
      </c>
      <c r="F778" s="54" t="s">
        <v>15</v>
      </c>
      <c r="G778" s="56">
        <v>101</v>
      </c>
      <c r="H778" s="56">
        <v>309</v>
      </c>
      <c r="I778" s="56">
        <v>1539</v>
      </c>
      <c r="J778" s="57">
        <v>74945.7</v>
      </c>
      <c r="K778" s="57">
        <v>742.03663366336605</v>
      </c>
      <c r="L778" s="58">
        <v>3.0594059405940599</v>
      </c>
      <c r="M778" s="58">
        <v>4.9805825242718402</v>
      </c>
      <c r="N778" s="54">
        <v>12490.95</v>
      </c>
      <c r="O778" s="59">
        <v>0.16666666666666699</v>
      </c>
      <c r="P778" s="54">
        <v>8923.4500000000007</v>
      </c>
      <c r="Q778" s="59">
        <v>0.11906553678196399</v>
      </c>
      <c r="R778" s="76">
        <v>80</v>
      </c>
      <c r="S778" s="76">
        <v>75</v>
      </c>
      <c r="T778" s="76">
        <v>63</v>
      </c>
    </row>
    <row r="779" spans="1:20" x14ac:dyDescent="0.25">
      <c r="A779" s="53">
        <v>2024</v>
      </c>
      <c r="B779" s="54">
        <v>105397</v>
      </c>
      <c r="C779" s="54" t="s">
        <v>300</v>
      </c>
      <c r="D779" s="54" t="s">
        <v>434</v>
      </c>
      <c r="E779" s="54" t="s">
        <v>522</v>
      </c>
      <c r="F779" s="54" t="s">
        <v>15</v>
      </c>
      <c r="G779" s="56">
        <v>39</v>
      </c>
      <c r="H779" s="56">
        <v>48</v>
      </c>
      <c r="I779" s="56">
        <v>127</v>
      </c>
      <c r="J779" s="57">
        <v>6557.38400000001</v>
      </c>
      <c r="K779" s="57">
        <v>168.13805128205101</v>
      </c>
      <c r="L779" s="58">
        <v>1.2307692307692299</v>
      </c>
      <c r="M779" s="58">
        <v>2.6458333333333299</v>
      </c>
      <c r="N779" s="54">
        <v>1960.884</v>
      </c>
      <c r="O779" s="59">
        <v>0.29903449302343699</v>
      </c>
      <c r="P779" s="54">
        <v>699.08400000000097</v>
      </c>
      <c r="Q779" s="59">
        <v>0.10661019699319101</v>
      </c>
      <c r="R779" s="76">
        <v>293</v>
      </c>
      <c r="S779" s="76">
        <v>268</v>
      </c>
      <c r="T779" s="76">
        <v>292</v>
      </c>
    </row>
    <row r="780" spans="1:20" x14ac:dyDescent="0.25">
      <c r="A780" s="53">
        <v>2024</v>
      </c>
      <c r="B780" s="54">
        <v>106224</v>
      </c>
      <c r="C780" s="54" t="s">
        <v>393</v>
      </c>
      <c r="D780" s="54" t="s">
        <v>433</v>
      </c>
      <c r="E780" s="54" t="s">
        <v>503</v>
      </c>
      <c r="F780" s="54" t="s">
        <v>15</v>
      </c>
      <c r="G780" s="56">
        <v>110</v>
      </c>
      <c r="H780" s="56">
        <v>390</v>
      </c>
      <c r="I780" s="56">
        <v>1798</v>
      </c>
      <c r="J780" s="57">
        <v>79597.013999999996</v>
      </c>
      <c r="K780" s="57">
        <v>723.60921818181805</v>
      </c>
      <c r="L780" s="58">
        <v>3.5454545454545499</v>
      </c>
      <c r="M780" s="58">
        <v>4.6102564102564099</v>
      </c>
      <c r="N780" s="54">
        <v>15644.013999999999</v>
      </c>
      <c r="O780" s="59">
        <v>0.19654021192302501</v>
      </c>
      <c r="P780" s="54">
        <v>11702.714</v>
      </c>
      <c r="Q780" s="59">
        <v>0.147024535367621</v>
      </c>
      <c r="R780" s="76">
        <v>76</v>
      </c>
      <c r="S780" s="76">
        <v>60</v>
      </c>
      <c r="T780" s="76">
        <v>48</v>
      </c>
    </row>
    <row r="781" spans="1:20" x14ac:dyDescent="0.25">
      <c r="A781" s="53">
        <v>2024</v>
      </c>
      <c r="B781" s="54">
        <v>107439</v>
      </c>
      <c r="C781" s="54" t="s">
        <v>2</v>
      </c>
      <c r="D781" s="54" t="s">
        <v>432</v>
      </c>
      <c r="E781" s="54" t="s">
        <v>497</v>
      </c>
      <c r="F781" s="54" t="s">
        <v>4</v>
      </c>
      <c r="G781" s="56">
        <v>628</v>
      </c>
      <c r="H781" s="56">
        <v>1594</v>
      </c>
      <c r="I781" s="56">
        <v>5446</v>
      </c>
      <c r="J781" s="57">
        <v>221773.52400000099</v>
      </c>
      <c r="K781" s="57">
        <v>353.14255414012803</v>
      </c>
      <c r="L781" s="58">
        <v>2.5382165605095501</v>
      </c>
      <c r="M781" s="58">
        <v>3.4165621079046402</v>
      </c>
      <c r="N781" s="54">
        <v>16657.274000000001</v>
      </c>
      <c r="O781" s="59">
        <v>7.5109389522979894E-2</v>
      </c>
      <c r="P781" s="54">
        <v>-3817.0260000000198</v>
      </c>
      <c r="Q781" s="59">
        <v>-1.7211369198426099E-2</v>
      </c>
      <c r="R781" s="76">
        <v>20</v>
      </c>
      <c r="S781" s="76">
        <v>51</v>
      </c>
      <c r="T781" s="76">
        <v>414</v>
      </c>
    </row>
    <row r="782" spans="1:20" x14ac:dyDescent="0.25">
      <c r="A782" s="53">
        <v>2024</v>
      </c>
      <c r="B782" s="54">
        <v>110765</v>
      </c>
      <c r="C782" s="54" t="s">
        <v>18</v>
      </c>
      <c r="D782" s="54" t="s">
        <v>433</v>
      </c>
      <c r="E782" s="54" t="s">
        <v>502</v>
      </c>
      <c r="F782" s="54" t="s">
        <v>15</v>
      </c>
      <c r="G782" s="56">
        <v>114</v>
      </c>
      <c r="H782" s="56">
        <v>441</v>
      </c>
      <c r="I782" s="56">
        <v>1954</v>
      </c>
      <c r="J782" s="57">
        <v>88411.192800000004</v>
      </c>
      <c r="K782" s="57">
        <v>775.53677894736802</v>
      </c>
      <c r="L782" s="58">
        <v>3.8684210526315801</v>
      </c>
      <c r="M782" s="58">
        <v>4.4308390022675699</v>
      </c>
      <c r="N782" s="54">
        <v>15607.192800000001</v>
      </c>
      <c r="O782" s="59">
        <v>0.17652960338750201</v>
      </c>
      <c r="P782" s="54">
        <v>11480.692800000001</v>
      </c>
      <c r="Q782" s="59">
        <v>0.129855648774823</v>
      </c>
      <c r="R782" s="76">
        <v>67</v>
      </c>
      <c r="S782" s="76">
        <v>62</v>
      </c>
      <c r="T782" s="76">
        <v>50</v>
      </c>
    </row>
    <row r="783" spans="1:20" x14ac:dyDescent="0.25">
      <c r="A783" s="53">
        <v>2024</v>
      </c>
      <c r="B783" s="54">
        <v>114251</v>
      </c>
      <c r="C783" s="54" t="s">
        <v>19</v>
      </c>
      <c r="D783" s="54" t="s">
        <v>430</v>
      </c>
      <c r="E783" s="54" t="s">
        <v>518</v>
      </c>
      <c r="F783" s="54" t="s">
        <v>15</v>
      </c>
      <c r="G783" s="56">
        <v>4</v>
      </c>
      <c r="H783" s="56">
        <v>5</v>
      </c>
      <c r="I783" s="56">
        <v>5</v>
      </c>
      <c r="J783" s="57">
        <v>247.96</v>
      </c>
      <c r="K783" s="57">
        <v>61.99</v>
      </c>
      <c r="L783" s="58">
        <v>1.25</v>
      </c>
      <c r="M783" s="58">
        <v>1</v>
      </c>
      <c r="N783" s="54">
        <v>74.959999999999994</v>
      </c>
      <c r="O783" s="59">
        <v>0.30230682368123901</v>
      </c>
      <c r="P783" s="54">
        <v>-54.54</v>
      </c>
      <c r="Q783" s="59">
        <v>-0.21995483142442299</v>
      </c>
      <c r="R783" s="76">
        <v>411</v>
      </c>
      <c r="S783" s="76">
        <v>405</v>
      </c>
      <c r="T783" s="76">
        <v>380</v>
      </c>
    </row>
    <row r="784" spans="1:20" x14ac:dyDescent="0.25">
      <c r="A784" s="53">
        <v>2024</v>
      </c>
      <c r="B784" s="54">
        <v>116138</v>
      </c>
      <c r="C784" s="54" t="s">
        <v>46</v>
      </c>
      <c r="D784" s="54" t="s">
        <v>433</v>
      </c>
      <c r="E784" s="54" t="s">
        <v>504</v>
      </c>
      <c r="F784" s="54" t="s">
        <v>4</v>
      </c>
      <c r="G784" s="56">
        <v>302</v>
      </c>
      <c r="H784" s="56">
        <v>939</v>
      </c>
      <c r="I784" s="56">
        <v>4229</v>
      </c>
      <c r="J784" s="57">
        <v>182934.94500000001</v>
      </c>
      <c r="K784" s="57">
        <v>605.74485099337699</v>
      </c>
      <c r="L784" s="58">
        <v>3.1092715231788102</v>
      </c>
      <c r="M784" s="58">
        <v>4.5037273695420703</v>
      </c>
      <c r="N784" s="54">
        <v>22465.695</v>
      </c>
      <c r="O784" s="59">
        <v>0.12280701754386</v>
      </c>
      <c r="P784" s="54">
        <v>12121.875</v>
      </c>
      <c r="Q784" s="59">
        <v>6.6263310161981503E-2</v>
      </c>
      <c r="R784" s="76">
        <v>30</v>
      </c>
      <c r="S784" s="76">
        <v>35</v>
      </c>
      <c r="T784" s="76">
        <v>43</v>
      </c>
    </row>
    <row r="785" spans="1:20" x14ac:dyDescent="0.25">
      <c r="A785" s="53">
        <v>2024</v>
      </c>
      <c r="B785" s="54">
        <v>117127</v>
      </c>
      <c r="C785" s="54" t="s">
        <v>297</v>
      </c>
      <c r="D785" s="54" t="s">
        <v>430</v>
      </c>
      <c r="E785" s="54" t="s">
        <v>518</v>
      </c>
      <c r="F785" s="54" t="s">
        <v>15</v>
      </c>
      <c r="G785" s="56">
        <v>26</v>
      </c>
      <c r="H785" s="56">
        <v>75</v>
      </c>
      <c r="I785" s="56">
        <v>412</v>
      </c>
      <c r="J785" s="57">
        <v>20844.704000000002</v>
      </c>
      <c r="K785" s="57">
        <v>801.71938461538502</v>
      </c>
      <c r="L785" s="58">
        <v>2.8846153846153801</v>
      </c>
      <c r="M785" s="58">
        <v>5.4933333333333296</v>
      </c>
      <c r="N785" s="54">
        <v>7461.7039999999997</v>
      </c>
      <c r="O785" s="59">
        <v>0.35796641679344599</v>
      </c>
      <c r="P785" s="54">
        <v>6573.7539999999999</v>
      </c>
      <c r="Q785" s="59">
        <v>0.31536806663217698</v>
      </c>
      <c r="R785" s="76">
        <v>163</v>
      </c>
      <c r="S785" s="76">
        <v>118</v>
      </c>
      <c r="T785" s="76">
        <v>87</v>
      </c>
    </row>
    <row r="786" spans="1:20" x14ac:dyDescent="0.25">
      <c r="A786" s="53">
        <v>2024</v>
      </c>
      <c r="B786" s="54">
        <v>119707</v>
      </c>
      <c r="C786" s="54" t="s">
        <v>20</v>
      </c>
      <c r="D786" s="54" t="s">
        <v>435</v>
      </c>
      <c r="E786" s="54" t="s">
        <v>525</v>
      </c>
      <c r="F786" s="54" t="s">
        <v>15</v>
      </c>
      <c r="G786" s="56">
        <v>19</v>
      </c>
      <c r="H786" s="56">
        <v>54</v>
      </c>
      <c r="I786" s="56">
        <v>160</v>
      </c>
      <c r="J786" s="57">
        <v>6980.32</v>
      </c>
      <c r="K786" s="57">
        <v>367.385263157895</v>
      </c>
      <c r="L786" s="58">
        <v>2.8421052631578898</v>
      </c>
      <c r="M786" s="58">
        <v>2.9629629629629601</v>
      </c>
      <c r="N786" s="54">
        <v>1983.57</v>
      </c>
      <c r="O786" s="59">
        <v>0.28416605542439299</v>
      </c>
      <c r="P786" s="54">
        <v>1335.74</v>
      </c>
      <c r="Q786" s="59">
        <v>0.19135798931854101</v>
      </c>
      <c r="R786" s="76">
        <v>287</v>
      </c>
      <c r="S786" s="76">
        <v>265</v>
      </c>
      <c r="T786" s="76">
        <v>232</v>
      </c>
    </row>
    <row r="787" spans="1:20" x14ac:dyDescent="0.25">
      <c r="A787" s="53">
        <v>2024</v>
      </c>
      <c r="B787" s="54">
        <v>122003</v>
      </c>
      <c r="C787" s="54" t="s">
        <v>22</v>
      </c>
      <c r="D787" s="54" t="s">
        <v>433</v>
      </c>
      <c r="E787" s="54" t="s">
        <v>519</v>
      </c>
      <c r="F787" s="54" t="s">
        <v>15</v>
      </c>
      <c r="G787" s="56">
        <v>3</v>
      </c>
      <c r="H787" s="56">
        <v>17</v>
      </c>
      <c r="I787" s="56">
        <v>32</v>
      </c>
      <c r="J787" s="57">
        <v>1742.944</v>
      </c>
      <c r="K787" s="57">
        <v>580.98133333333305</v>
      </c>
      <c r="L787" s="58">
        <v>5.6666666666666696</v>
      </c>
      <c r="M787" s="58">
        <v>1.8823529411764699</v>
      </c>
      <c r="N787" s="54">
        <v>518.69399999999996</v>
      </c>
      <c r="O787" s="59">
        <v>0.29759648043769599</v>
      </c>
      <c r="P787" s="54">
        <v>405.09399999999999</v>
      </c>
      <c r="Q787" s="59">
        <v>0.232419400738062</v>
      </c>
      <c r="R787" s="76">
        <v>384</v>
      </c>
      <c r="S787" s="76">
        <v>376</v>
      </c>
      <c r="T787" s="76">
        <v>323</v>
      </c>
    </row>
    <row r="788" spans="1:20" x14ac:dyDescent="0.25">
      <c r="A788" s="53">
        <v>2024</v>
      </c>
      <c r="B788" s="54">
        <v>122095</v>
      </c>
      <c r="C788" s="54" t="s">
        <v>472</v>
      </c>
      <c r="D788" s="54" t="s">
        <v>434</v>
      </c>
      <c r="E788" s="54" t="s">
        <v>526</v>
      </c>
      <c r="F788" s="54" t="s">
        <v>4</v>
      </c>
      <c r="G788" s="56">
        <v>467</v>
      </c>
      <c r="H788" s="56">
        <v>1538</v>
      </c>
      <c r="I788" s="56">
        <v>6413</v>
      </c>
      <c r="J788" s="57">
        <v>253186.72200000001</v>
      </c>
      <c r="K788" s="57">
        <v>542.15572162741</v>
      </c>
      <c r="L788" s="58">
        <v>3.2933618843683101</v>
      </c>
      <c r="M788" s="58">
        <v>4.1697009102730798</v>
      </c>
      <c r="N788" s="54">
        <v>14116.972</v>
      </c>
      <c r="O788" s="59">
        <v>5.5757157754899797E-2</v>
      </c>
      <c r="P788" s="54">
        <v>-1477.76800000002</v>
      </c>
      <c r="Q788" s="59">
        <v>-5.8366725882253098E-3</v>
      </c>
      <c r="R788" s="76">
        <v>14</v>
      </c>
      <c r="S788" s="76">
        <v>66</v>
      </c>
      <c r="T788" s="76">
        <v>410</v>
      </c>
    </row>
    <row r="789" spans="1:20" x14ac:dyDescent="0.25">
      <c r="A789" s="53">
        <v>2024</v>
      </c>
      <c r="B789" s="54">
        <v>123654</v>
      </c>
      <c r="C789" s="54" t="s">
        <v>289</v>
      </c>
      <c r="D789" s="54" t="s">
        <v>430</v>
      </c>
      <c r="E789" s="54" t="s">
        <v>507</v>
      </c>
      <c r="F789" s="54" t="s">
        <v>15</v>
      </c>
      <c r="G789" s="56">
        <v>181</v>
      </c>
      <c r="H789" s="56">
        <v>638</v>
      </c>
      <c r="I789" s="56">
        <v>3627</v>
      </c>
      <c r="J789" s="57">
        <v>155260.7745</v>
      </c>
      <c r="K789" s="57">
        <v>857.79433425414402</v>
      </c>
      <c r="L789" s="58">
        <v>3.5248618784530401</v>
      </c>
      <c r="M789" s="58">
        <v>5.6849529780564296</v>
      </c>
      <c r="N789" s="54">
        <v>24143.0245</v>
      </c>
      <c r="O789" s="59">
        <v>0.15549983296006301</v>
      </c>
      <c r="P789" s="54">
        <v>17847.824499999999</v>
      </c>
      <c r="Q789" s="59">
        <v>0.114953854619603</v>
      </c>
      <c r="R789" s="76">
        <v>38</v>
      </c>
      <c r="S789" s="76">
        <v>31</v>
      </c>
      <c r="T789" s="76">
        <v>25</v>
      </c>
    </row>
    <row r="790" spans="1:20" x14ac:dyDescent="0.25">
      <c r="A790" s="53">
        <v>2024</v>
      </c>
      <c r="B790" s="54">
        <v>126102</v>
      </c>
      <c r="C790" s="54" t="s">
        <v>24</v>
      </c>
      <c r="D790" s="54" t="s">
        <v>433</v>
      </c>
      <c r="E790" s="54" t="s">
        <v>519</v>
      </c>
      <c r="F790" s="54" t="s">
        <v>15</v>
      </c>
      <c r="G790" s="56">
        <v>15</v>
      </c>
      <c r="H790" s="56">
        <v>24</v>
      </c>
      <c r="I790" s="56">
        <v>60</v>
      </c>
      <c r="J790" s="57">
        <v>3673.92</v>
      </c>
      <c r="K790" s="57">
        <v>244.928</v>
      </c>
      <c r="L790" s="58">
        <v>1.6</v>
      </c>
      <c r="M790" s="58">
        <v>2.5</v>
      </c>
      <c r="N790" s="54">
        <v>1155.92</v>
      </c>
      <c r="O790" s="59">
        <v>0.31462851667973202</v>
      </c>
      <c r="P790" s="54">
        <v>649.52</v>
      </c>
      <c r="Q790" s="59">
        <v>0.17679209128124701</v>
      </c>
      <c r="R790" s="76">
        <v>344</v>
      </c>
      <c r="S790" s="76">
        <v>322</v>
      </c>
      <c r="T790" s="76">
        <v>298</v>
      </c>
    </row>
    <row r="791" spans="1:20" x14ac:dyDescent="0.25">
      <c r="A791" s="53">
        <v>2024</v>
      </c>
      <c r="B791" s="54">
        <v>126747</v>
      </c>
      <c r="C791" s="54" t="s">
        <v>299</v>
      </c>
      <c r="D791" s="54" t="s">
        <v>430</v>
      </c>
      <c r="E791" s="54" t="s">
        <v>518</v>
      </c>
      <c r="F791" s="54" t="s">
        <v>15</v>
      </c>
      <c r="G791" s="56">
        <v>45</v>
      </c>
      <c r="H791" s="56">
        <v>127</v>
      </c>
      <c r="I791" s="56">
        <v>653</v>
      </c>
      <c r="J791" s="57">
        <v>34364.375999999997</v>
      </c>
      <c r="K791" s="57">
        <v>763.65279999999996</v>
      </c>
      <c r="L791" s="58">
        <v>2.8222222222222202</v>
      </c>
      <c r="M791" s="58">
        <v>5.1417322834645702</v>
      </c>
      <c r="N791" s="54">
        <v>11098.126</v>
      </c>
      <c r="O791" s="59">
        <v>0.32295438741561899</v>
      </c>
      <c r="P791" s="54">
        <v>9566.1759999999995</v>
      </c>
      <c r="Q791" s="59">
        <v>0.27837479138279703</v>
      </c>
      <c r="R791" s="76">
        <v>135</v>
      </c>
      <c r="S791" s="76">
        <v>82</v>
      </c>
      <c r="T791" s="76">
        <v>61</v>
      </c>
    </row>
    <row r="792" spans="1:20" x14ac:dyDescent="0.25">
      <c r="A792" s="53">
        <v>2024</v>
      </c>
      <c r="B792" s="54">
        <v>127511</v>
      </c>
      <c r="C792" s="54" t="s">
        <v>25</v>
      </c>
      <c r="D792" s="54" t="s">
        <v>433</v>
      </c>
      <c r="E792" s="54" t="s">
        <v>519</v>
      </c>
      <c r="F792" s="54" t="s">
        <v>15</v>
      </c>
      <c r="G792" s="56">
        <v>28</v>
      </c>
      <c r="H792" s="56">
        <v>46</v>
      </c>
      <c r="I792" s="56">
        <v>127</v>
      </c>
      <c r="J792" s="57">
        <v>6122.9840000000004</v>
      </c>
      <c r="K792" s="57">
        <v>218.678</v>
      </c>
      <c r="L792" s="58">
        <v>1.6428571428571399</v>
      </c>
      <c r="M792" s="58">
        <v>2.7608695652173898</v>
      </c>
      <c r="N792" s="54">
        <v>1777.9839999999999</v>
      </c>
      <c r="O792" s="59">
        <v>0.29037867810858198</v>
      </c>
      <c r="P792" s="54">
        <v>831.38400000000104</v>
      </c>
      <c r="Q792" s="59">
        <v>0.13578085456372299</v>
      </c>
      <c r="R792" s="76">
        <v>296</v>
      </c>
      <c r="S792" s="76">
        <v>280</v>
      </c>
      <c r="T792" s="76">
        <v>281</v>
      </c>
    </row>
    <row r="793" spans="1:20" x14ac:dyDescent="0.25">
      <c r="A793" s="53">
        <v>2024</v>
      </c>
      <c r="B793" s="54">
        <v>128453</v>
      </c>
      <c r="C793" s="54" t="s">
        <v>137</v>
      </c>
      <c r="D793" s="54" t="s">
        <v>431</v>
      </c>
      <c r="E793" s="54" t="s">
        <v>501</v>
      </c>
      <c r="F793" s="54" t="s">
        <v>4</v>
      </c>
      <c r="G793" s="56">
        <v>454</v>
      </c>
      <c r="H793" s="56">
        <v>1059</v>
      </c>
      <c r="I793" s="56">
        <v>4053</v>
      </c>
      <c r="J793" s="57">
        <v>178139.75</v>
      </c>
      <c r="K793" s="57">
        <v>392.37830396475903</v>
      </c>
      <c r="L793" s="58">
        <v>2.33259911894273</v>
      </c>
      <c r="M793" s="58">
        <v>3.8271954674220998</v>
      </c>
      <c r="N793" s="54">
        <v>24571</v>
      </c>
      <c r="O793" s="59">
        <v>0.13793103448275801</v>
      </c>
      <c r="P793" s="54">
        <v>9528.0799999999908</v>
      </c>
      <c r="Q793" s="59">
        <v>5.3486546377212098E-2</v>
      </c>
      <c r="R793" s="76">
        <v>33</v>
      </c>
      <c r="S793" s="76">
        <v>27</v>
      </c>
      <c r="T793" s="76">
        <v>62</v>
      </c>
    </row>
    <row r="794" spans="1:20" x14ac:dyDescent="0.25">
      <c r="A794" s="53">
        <v>2024</v>
      </c>
      <c r="B794" s="54">
        <v>129543</v>
      </c>
      <c r="C794" s="54" t="s">
        <v>26</v>
      </c>
      <c r="D794" s="54" t="s">
        <v>432</v>
      </c>
      <c r="E794" s="54" t="s">
        <v>498</v>
      </c>
      <c r="F794" s="54" t="s">
        <v>15</v>
      </c>
      <c r="G794" s="56">
        <v>9</v>
      </c>
      <c r="H794" s="56">
        <v>28</v>
      </c>
      <c r="I794" s="56">
        <v>115</v>
      </c>
      <c r="J794" s="57">
        <v>6977.48</v>
      </c>
      <c r="K794" s="57">
        <v>775.275555555555</v>
      </c>
      <c r="L794" s="58">
        <v>3.1111111111111098</v>
      </c>
      <c r="M794" s="58">
        <v>4.1071428571428603</v>
      </c>
      <c r="N794" s="54">
        <v>1812.73</v>
      </c>
      <c r="O794" s="59">
        <v>0.25979723338511901</v>
      </c>
      <c r="P794" s="54">
        <v>1524.21</v>
      </c>
      <c r="Q794" s="59">
        <v>0.21844706111662099</v>
      </c>
      <c r="R794" s="76">
        <v>288</v>
      </c>
      <c r="S794" s="76">
        <v>275</v>
      </c>
      <c r="T794" s="76">
        <v>215</v>
      </c>
    </row>
    <row r="795" spans="1:20" x14ac:dyDescent="0.25">
      <c r="A795" s="53">
        <v>2024</v>
      </c>
      <c r="B795" s="54">
        <v>130897</v>
      </c>
      <c r="C795" s="54" t="s">
        <v>301</v>
      </c>
      <c r="D795" s="54" t="s">
        <v>430</v>
      </c>
      <c r="E795" s="54" t="s">
        <v>518</v>
      </c>
      <c r="F795" s="54" t="s">
        <v>15</v>
      </c>
      <c r="G795" s="56">
        <v>4</v>
      </c>
      <c r="H795" s="56">
        <v>6</v>
      </c>
      <c r="I795" s="56">
        <v>15</v>
      </c>
      <c r="J795" s="57">
        <v>991.88</v>
      </c>
      <c r="K795" s="57">
        <v>247.97</v>
      </c>
      <c r="L795" s="58">
        <v>1.5</v>
      </c>
      <c r="M795" s="58">
        <v>2.5</v>
      </c>
      <c r="N795" s="54">
        <v>421.88</v>
      </c>
      <c r="O795" s="59">
        <v>0.42533370972294998</v>
      </c>
      <c r="P795" s="54">
        <v>291.27999999999997</v>
      </c>
      <c r="Q795" s="59">
        <v>0.29366455619631399</v>
      </c>
      <c r="R795" s="76">
        <v>405</v>
      </c>
      <c r="S795" s="76">
        <v>386</v>
      </c>
      <c r="T795" s="76">
        <v>332</v>
      </c>
    </row>
    <row r="796" spans="1:20" x14ac:dyDescent="0.25">
      <c r="A796" s="53">
        <v>2024</v>
      </c>
      <c r="B796" s="54">
        <v>131289</v>
      </c>
      <c r="C796" s="54" t="s">
        <v>364</v>
      </c>
      <c r="D796" s="54" t="s">
        <v>432</v>
      </c>
      <c r="E796" s="54" t="s">
        <v>500</v>
      </c>
      <c r="F796" s="54" t="s">
        <v>15</v>
      </c>
      <c r="G796" s="56">
        <v>43</v>
      </c>
      <c r="H796" s="56">
        <v>136</v>
      </c>
      <c r="I796" s="56">
        <v>589</v>
      </c>
      <c r="J796" s="57">
        <v>33827.31</v>
      </c>
      <c r="K796" s="57">
        <v>786.68162790697704</v>
      </c>
      <c r="L796" s="58">
        <v>3.1627906976744198</v>
      </c>
      <c r="M796" s="58">
        <v>4.3308823529411802</v>
      </c>
      <c r="N796" s="54">
        <v>8200.56</v>
      </c>
      <c r="O796" s="59">
        <v>0.24242424242424301</v>
      </c>
      <c r="P796" s="54">
        <v>6819.48</v>
      </c>
      <c r="Q796" s="59">
        <v>0.20159687542402899</v>
      </c>
      <c r="R796" s="76">
        <v>137</v>
      </c>
      <c r="S796" s="76">
        <v>109</v>
      </c>
      <c r="T796" s="76">
        <v>84</v>
      </c>
    </row>
    <row r="797" spans="1:20" x14ac:dyDescent="0.25">
      <c r="A797" s="53">
        <v>2024</v>
      </c>
      <c r="B797" s="54">
        <v>133279</v>
      </c>
      <c r="C797" s="54" t="s">
        <v>27</v>
      </c>
      <c r="D797" s="54" t="s">
        <v>431</v>
      </c>
      <c r="E797" s="54" t="s">
        <v>515</v>
      </c>
      <c r="F797" s="54" t="s">
        <v>15</v>
      </c>
      <c r="G797" s="56">
        <v>23</v>
      </c>
      <c r="H797" s="56">
        <v>23</v>
      </c>
      <c r="I797" s="56">
        <v>68</v>
      </c>
      <c r="J797" s="57">
        <v>3599.4560000000001</v>
      </c>
      <c r="K797" s="57">
        <v>156.498086956522</v>
      </c>
      <c r="L797" s="58">
        <v>1</v>
      </c>
      <c r="M797" s="58">
        <v>2.9565217391304301</v>
      </c>
      <c r="N797" s="54">
        <v>860.20600000000002</v>
      </c>
      <c r="O797" s="59">
        <v>0.238982223980512</v>
      </c>
      <c r="P797" s="54">
        <v>147.20599999999999</v>
      </c>
      <c r="Q797" s="59">
        <v>4.0896735506698798E-2</v>
      </c>
      <c r="R797" s="76">
        <v>347</v>
      </c>
      <c r="S797" s="76">
        <v>348</v>
      </c>
      <c r="T797" s="76">
        <v>359</v>
      </c>
    </row>
    <row r="798" spans="1:20" x14ac:dyDescent="0.25">
      <c r="A798" s="53">
        <v>2024</v>
      </c>
      <c r="B798" s="54">
        <v>135228</v>
      </c>
      <c r="C798" s="54" t="s">
        <v>303</v>
      </c>
      <c r="D798" s="54" t="s">
        <v>435</v>
      </c>
      <c r="E798" s="54" t="s">
        <v>525</v>
      </c>
      <c r="F798" s="54" t="s">
        <v>15</v>
      </c>
      <c r="G798" s="56">
        <v>3</v>
      </c>
      <c r="H798" s="56">
        <v>3</v>
      </c>
      <c r="I798" s="56">
        <v>6</v>
      </c>
      <c r="J798" s="57">
        <v>161.55199999999999</v>
      </c>
      <c r="K798" s="57">
        <v>53.850666666666697</v>
      </c>
      <c r="L798" s="58">
        <v>1</v>
      </c>
      <c r="M798" s="58">
        <v>2</v>
      </c>
      <c r="N798" s="54">
        <v>70.052000000000007</v>
      </c>
      <c r="O798" s="59">
        <v>0.433618896701991</v>
      </c>
      <c r="P798" s="54">
        <v>-26.248000000000001</v>
      </c>
      <c r="Q798" s="59">
        <v>-0.16247400217886501</v>
      </c>
      <c r="R798" s="76">
        <v>413</v>
      </c>
      <c r="S798" s="76">
        <v>406</v>
      </c>
      <c r="T798" s="76">
        <v>379</v>
      </c>
    </row>
    <row r="799" spans="1:20" x14ac:dyDescent="0.25">
      <c r="A799" s="53">
        <v>2024</v>
      </c>
      <c r="B799" s="54">
        <v>135718</v>
      </c>
      <c r="C799" s="54" t="s">
        <v>302</v>
      </c>
      <c r="D799" s="54" t="s">
        <v>431</v>
      </c>
      <c r="E799" s="54" t="s">
        <v>501</v>
      </c>
      <c r="F799" s="54" t="s">
        <v>15</v>
      </c>
      <c r="G799" s="56">
        <v>65</v>
      </c>
      <c r="H799" s="56">
        <v>100</v>
      </c>
      <c r="I799" s="56">
        <v>587</v>
      </c>
      <c r="J799" s="57">
        <v>23526.813600000001</v>
      </c>
      <c r="K799" s="57">
        <v>361.950978461538</v>
      </c>
      <c r="L799" s="58">
        <v>1.5384615384615401</v>
      </c>
      <c r="M799" s="58">
        <v>5.87</v>
      </c>
      <c r="N799" s="54">
        <v>5533.3136000000004</v>
      </c>
      <c r="O799" s="59">
        <v>0.235191798348757</v>
      </c>
      <c r="P799" s="54">
        <v>3483.7936</v>
      </c>
      <c r="Q799" s="59">
        <v>0.14807757902243099</v>
      </c>
      <c r="R799" s="76">
        <v>154</v>
      </c>
      <c r="S799" s="76">
        <v>148</v>
      </c>
      <c r="T799" s="76">
        <v>136</v>
      </c>
    </row>
    <row r="800" spans="1:20" x14ac:dyDescent="0.25">
      <c r="A800" s="53">
        <v>2024</v>
      </c>
      <c r="B800" s="54">
        <v>136833</v>
      </c>
      <c r="C800" s="54" t="s">
        <v>28</v>
      </c>
      <c r="D800" s="54" t="s">
        <v>430</v>
      </c>
      <c r="E800" s="54" t="s">
        <v>518</v>
      </c>
      <c r="F800" s="54" t="s">
        <v>15</v>
      </c>
      <c r="G800" s="56">
        <v>48</v>
      </c>
      <c r="H800" s="56">
        <v>105</v>
      </c>
      <c r="I800" s="56">
        <v>274</v>
      </c>
      <c r="J800" s="57">
        <v>13206.608</v>
      </c>
      <c r="K800" s="57">
        <v>275.13766666666697</v>
      </c>
      <c r="L800" s="58">
        <v>2.1875</v>
      </c>
      <c r="M800" s="58">
        <v>2.60952380952381</v>
      </c>
      <c r="N800" s="54">
        <v>4241.6080000000002</v>
      </c>
      <c r="O800" s="59">
        <v>0.32117315816445802</v>
      </c>
      <c r="P800" s="54">
        <v>2639.2080000000001</v>
      </c>
      <c r="Q800" s="59">
        <v>0.199839958905421</v>
      </c>
      <c r="R800" s="76">
        <v>194</v>
      </c>
      <c r="S800" s="76">
        <v>172</v>
      </c>
      <c r="T800" s="76">
        <v>154</v>
      </c>
    </row>
    <row r="801" spans="1:20" x14ac:dyDescent="0.25">
      <c r="A801" s="53">
        <v>2024</v>
      </c>
      <c r="B801" s="54">
        <v>137653</v>
      </c>
      <c r="C801" s="54" t="s">
        <v>569</v>
      </c>
      <c r="D801" s="54" t="s">
        <v>431</v>
      </c>
      <c r="E801" s="54" t="s">
        <v>515</v>
      </c>
      <c r="F801" s="54" t="s">
        <v>15</v>
      </c>
      <c r="G801" s="56">
        <v>7</v>
      </c>
      <c r="H801" s="56">
        <v>19</v>
      </c>
      <c r="I801" s="56">
        <v>71</v>
      </c>
      <c r="J801" s="57">
        <v>4237.0320000000002</v>
      </c>
      <c r="K801" s="57">
        <v>605.29028571428603</v>
      </c>
      <c r="L801" s="58">
        <v>2.71428571428571</v>
      </c>
      <c r="M801" s="58">
        <v>3.7368421052631602</v>
      </c>
      <c r="N801" s="54">
        <v>1020.282</v>
      </c>
      <c r="O801" s="59">
        <v>0.24080110794537299</v>
      </c>
      <c r="P801" s="54">
        <v>791.28200000000004</v>
      </c>
      <c r="Q801" s="59">
        <v>0.186753840896174</v>
      </c>
      <c r="R801" s="76">
        <v>334</v>
      </c>
      <c r="S801" s="76">
        <v>332</v>
      </c>
      <c r="T801" s="76">
        <v>284</v>
      </c>
    </row>
    <row r="802" spans="1:20" x14ac:dyDescent="0.25">
      <c r="A802" s="53">
        <v>2024</v>
      </c>
      <c r="B802" s="54">
        <v>141109</v>
      </c>
      <c r="C802" s="54" t="s">
        <v>29</v>
      </c>
      <c r="D802" s="54" t="s">
        <v>430</v>
      </c>
      <c r="E802" s="54" t="s">
        <v>512</v>
      </c>
      <c r="F802" s="54" t="s">
        <v>15</v>
      </c>
      <c r="G802" s="56">
        <v>86</v>
      </c>
      <c r="H802" s="56">
        <v>325</v>
      </c>
      <c r="I802" s="56">
        <v>1455</v>
      </c>
      <c r="J802" s="57">
        <v>65836.403999999995</v>
      </c>
      <c r="K802" s="57">
        <v>765.53958139534905</v>
      </c>
      <c r="L802" s="58">
        <v>3.7790697674418601</v>
      </c>
      <c r="M802" s="58">
        <v>4.4769230769230797</v>
      </c>
      <c r="N802" s="54">
        <v>15547.654</v>
      </c>
      <c r="O802" s="59">
        <v>0.23615588117479799</v>
      </c>
      <c r="P802" s="54">
        <v>12527.454</v>
      </c>
      <c r="Q802" s="59">
        <v>0.19028156519605799</v>
      </c>
      <c r="R802" s="76">
        <v>92</v>
      </c>
      <c r="S802" s="76">
        <v>64</v>
      </c>
      <c r="T802" s="76">
        <v>42</v>
      </c>
    </row>
    <row r="803" spans="1:20" x14ac:dyDescent="0.25">
      <c r="A803" s="53">
        <v>2024</v>
      </c>
      <c r="B803" s="54">
        <v>141852</v>
      </c>
      <c r="C803" s="54" t="s">
        <v>30</v>
      </c>
      <c r="D803" s="54" t="s">
        <v>434</v>
      </c>
      <c r="E803" s="54" t="s">
        <v>523</v>
      </c>
      <c r="F803" s="54" t="s">
        <v>15</v>
      </c>
      <c r="G803" s="56">
        <v>6</v>
      </c>
      <c r="H803" s="56">
        <v>15</v>
      </c>
      <c r="I803" s="56">
        <v>62</v>
      </c>
      <c r="J803" s="57">
        <v>2908.3040000000001</v>
      </c>
      <c r="K803" s="57">
        <v>484.71733333333299</v>
      </c>
      <c r="L803" s="58">
        <v>2.5</v>
      </c>
      <c r="M803" s="58">
        <v>4.1333333333333302</v>
      </c>
      <c r="N803" s="54">
        <v>665.80399999999997</v>
      </c>
      <c r="O803" s="59">
        <v>0.22893205111982801</v>
      </c>
      <c r="P803" s="54">
        <v>463.30399999999997</v>
      </c>
      <c r="Q803" s="59">
        <v>0.15930384168917699</v>
      </c>
      <c r="R803" s="76">
        <v>360</v>
      </c>
      <c r="S803" s="76">
        <v>360</v>
      </c>
      <c r="T803" s="76">
        <v>315</v>
      </c>
    </row>
    <row r="804" spans="1:20" x14ac:dyDescent="0.25">
      <c r="A804" s="53">
        <v>2024</v>
      </c>
      <c r="B804" s="54">
        <v>144503</v>
      </c>
      <c r="C804" s="54" t="s">
        <v>33</v>
      </c>
      <c r="D804" s="54" t="s">
        <v>431</v>
      </c>
      <c r="E804" s="54" t="s">
        <v>515</v>
      </c>
      <c r="F804" s="54" t="s">
        <v>15</v>
      </c>
      <c r="G804" s="56">
        <v>46</v>
      </c>
      <c r="H804" s="56">
        <v>64</v>
      </c>
      <c r="I804" s="56">
        <v>209</v>
      </c>
      <c r="J804" s="57">
        <v>11882.328</v>
      </c>
      <c r="K804" s="57">
        <v>258.31147826086999</v>
      </c>
      <c r="L804" s="58">
        <v>1.39130434782609</v>
      </c>
      <c r="M804" s="58">
        <v>3.265625</v>
      </c>
      <c r="N804" s="54">
        <v>3052.328</v>
      </c>
      <c r="O804" s="59">
        <v>0.25687962830179401</v>
      </c>
      <c r="P804" s="54">
        <v>1608.328</v>
      </c>
      <c r="Q804" s="59">
        <v>0.13535462074435201</v>
      </c>
      <c r="R804" s="76">
        <v>212</v>
      </c>
      <c r="S804" s="76">
        <v>207</v>
      </c>
      <c r="T804" s="76">
        <v>206</v>
      </c>
    </row>
    <row r="805" spans="1:20" x14ac:dyDescent="0.25">
      <c r="A805" s="53">
        <v>2024</v>
      </c>
      <c r="B805" s="54">
        <v>145784</v>
      </c>
      <c r="C805" s="54" t="s">
        <v>34</v>
      </c>
      <c r="D805" s="54" t="s">
        <v>432</v>
      </c>
      <c r="E805" s="54" t="s">
        <v>498</v>
      </c>
      <c r="F805" s="54" t="s">
        <v>15</v>
      </c>
      <c r="G805" s="56">
        <v>49</v>
      </c>
      <c r="H805" s="56">
        <v>144</v>
      </c>
      <c r="I805" s="56">
        <v>409</v>
      </c>
      <c r="J805" s="57">
        <v>23038.328000000001</v>
      </c>
      <c r="K805" s="57">
        <v>470.16995918367297</v>
      </c>
      <c r="L805" s="58">
        <v>2.93877551020408</v>
      </c>
      <c r="M805" s="58">
        <v>2.8402777777777799</v>
      </c>
      <c r="N805" s="54">
        <v>6929.3280000000004</v>
      </c>
      <c r="O805" s="59">
        <v>0.30077391032890899</v>
      </c>
      <c r="P805" s="54">
        <v>5367.2079999999996</v>
      </c>
      <c r="Q805" s="59">
        <v>0.23296864251607199</v>
      </c>
      <c r="R805" s="76">
        <v>155</v>
      </c>
      <c r="S805" s="76">
        <v>126</v>
      </c>
      <c r="T805" s="76">
        <v>101</v>
      </c>
    </row>
    <row r="806" spans="1:20" x14ac:dyDescent="0.25">
      <c r="A806" s="53">
        <v>2024</v>
      </c>
      <c r="B806" s="54">
        <v>145944</v>
      </c>
      <c r="C806" s="54" t="s">
        <v>448</v>
      </c>
      <c r="D806" s="54" t="s">
        <v>435</v>
      </c>
      <c r="E806" s="54" t="s">
        <v>521</v>
      </c>
      <c r="F806" s="54" t="s">
        <v>15</v>
      </c>
      <c r="G806" s="56">
        <v>164</v>
      </c>
      <c r="H806" s="56">
        <v>553</v>
      </c>
      <c r="I806" s="56">
        <v>2037</v>
      </c>
      <c r="J806" s="57">
        <v>106316.64</v>
      </c>
      <c r="K806" s="57">
        <v>648.27219512195097</v>
      </c>
      <c r="L806" s="58">
        <v>3.3719512195122001</v>
      </c>
      <c r="M806" s="58">
        <v>3.6835443037974702</v>
      </c>
      <c r="N806" s="54">
        <v>28142.639999999999</v>
      </c>
      <c r="O806" s="59">
        <v>0.26470588235294101</v>
      </c>
      <c r="P806" s="54">
        <v>22457.18</v>
      </c>
      <c r="Q806" s="59">
        <v>0.21122921115641</v>
      </c>
      <c r="R806" s="76">
        <v>55</v>
      </c>
      <c r="S806" s="76">
        <v>23</v>
      </c>
      <c r="T806" s="76">
        <v>18</v>
      </c>
    </row>
    <row r="807" spans="1:20" x14ac:dyDescent="0.25">
      <c r="A807" s="53">
        <v>2024</v>
      </c>
      <c r="B807" s="54">
        <v>146932</v>
      </c>
      <c r="C807" s="54" t="s">
        <v>447</v>
      </c>
      <c r="D807" s="54" t="s">
        <v>434</v>
      </c>
      <c r="E807" s="54" t="s">
        <v>526</v>
      </c>
      <c r="F807" s="54" t="s">
        <v>15</v>
      </c>
      <c r="G807" s="56">
        <v>114</v>
      </c>
      <c r="H807" s="56">
        <v>405</v>
      </c>
      <c r="I807" s="56">
        <v>2014</v>
      </c>
      <c r="J807" s="57">
        <v>102215.302</v>
      </c>
      <c r="K807" s="57">
        <v>896.62545614035105</v>
      </c>
      <c r="L807" s="58">
        <v>3.5526315789473699</v>
      </c>
      <c r="M807" s="58">
        <v>4.9728395061728401</v>
      </c>
      <c r="N807" s="54">
        <v>19132.552</v>
      </c>
      <c r="O807" s="59">
        <v>0.18717894117262401</v>
      </c>
      <c r="P807" s="54">
        <v>15158.182000000001</v>
      </c>
      <c r="Q807" s="59">
        <v>0.148296602401077</v>
      </c>
      <c r="R807" s="76">
        <v>60</v>
      </c>
      <c r="S807" s="76">
        <v>40</v>
      </c>
      <c r="T807" s="76">
        <v>29</v>
      </c>
    </row>
    <row r="808" spans="1:20" x14ac:dyDescent="0.25">
      <c r="A808" s="53">
        <v>2024</v>
      </c>
      <c r="B808" s="54">
        <v>155535</v>
      </c>
      <c r="C808" s="54" t="s">
        <v>36</v>
      </c>
      <c r="D808" s="54" t="s">
        <v>434</v>
      </c>
      <c r="E808" s="54" t="s">
        <v>522</v>
      </c>
      <c r="F808" s="54" t="s">
        <v>15</v>
      </c>
      <c r="G808" s="56">
        <v>45</v>
      </c>
      <c r="H808" s="56">
        <v>63</v>
      </c>
      <c r="I808" s="56">
        <v>144</v>
      </c>
      <c r="J808" s="57">
        <v>8039.6480000000101</v>
      </c>
      <c r="K808" s="57">
        <v>178.65884444444501</v>
      </c>
      <c r="L808" s="58">
        <v>1.4</v>
      </c>
      <c r="M808" s="58">
        <v>2.28571428571429</v>
      </c>
      <c r="N808" s="54">
        <v>2611.6480000000001</v>
      </c>
      <c r="O808" s="59">
        <v>0.32484606291220702</v>
      </c>
      <c r="P808" s="54">
        <v>1147.348</v>
      </c>
      <c r="Q808" s="59">
        <v>0.14271122317793</v>
      </c>
      <c r="R808" s="76">
        <v>266</v>
      </c>
      <c r="S808" s="76">
        <v>225</v>
      </c>
      <c r="T808" s="76">
        <v>246</v>
      </c>
    </row>
    <row r="809" spans="1:20" x14ac:dyDescent="0.25">
      <c r="A809" s="53">
        <v>2024</v>
      </c>
      <c r="B809" s="54">
        <v>158844</v>
      </c>
      <c r="C809" s="54" t="s">
        <v>570</v>
      </c>
      <c r="D809" s="54" t="s">
        <v>433</v>
      </c>
      <c r="E809" s="54" t="s">
        <v>571</v>
      </c>
      <c r="F809" s="54" t="s">
        <v>15</v>
      </c>
      <c r="G809" s="56">
        <v>9</v>
      </c>
      <c r="H809" s="56">
        <v>18</v>
      </c>
      <c r="I809" s="56">
        <v>73</v>
      </c>
      <c r="J809" s="57">
        <v>2506.616</v>
      </c>
      <c r="K809" s="57">
        <v>278.51288888888899</v>
      </c>
      <c r="L809" s="58">
        <v>2</v>
      </c>
      <c r="M809" s="58">
        <v>4.0555555555555598</v>
      </c>
      <c r="N809" s="54">
        <v>462.61599999999999</v>
      </c>
      <c r="O809" s="59">
        <v>0.18455798574651999</v>
      </c>
      <c r="P809" s="54">
        <v>154.816</v>
      </c>
      <c r="Q809" s="59">
        <v>6.1762950527723501E-2</v>
      </c>
      <c r="R809" s="76">
        <v>376</v>
      </c>
      <c r="S809" s="76">
        <v>384</v>
      </c>
      <c r="T809" s="76">
        <v>356</v>
      </c>
    </row>
    <row r="810" spans="1:20" x14ac:dyDescent="0.25">
      <c r="A810" s="53">
        <v>2024</v>
      </c>
      <c r="B810" s="54">
        <v>160544</v>
      </c>
      <c r="C810" s="54" t="s">
        <v>37</v>
      </c>
      <c r="D810" s="54" t="s">
        <v>435</v>
      </c>
      <c r="E810" s="54" t="s">
        <v>525</v>
      </c>
      <c r="F810" s="54" t="s">
        <v>15</v>
      </c>
      <c r="G810" s="56">
        <v>27</v>
      </c>
      <c r="H810" s="56">
        <v>62</v>
      </c>
      <c r="I810" s="56">
        <v>154</v>
      </c>
      <c r="J810" s="57">
        <v>8638.768</v>
      </c>
      <c r="K810" s="57">
        <v>319.95437037036999</v>
      </c>
      <c r="L810" s="58">
        <v>2.2962962962962998</v>
      </c>
      <c r="M810" s="58">
        <v>2.4838709677419399</v>
      </c>
      <c r="N810" s="54">
        <v>2368.018</v>
      </c>
      <c r="O810" s="59">
        <v>0.27411524421074901</v>
      </c>
      <c r="P810" s="54">
        <v>1463.9580000000001</v>
      </c>
      <c r="Q810" s="59">
        <v>0.16946374760845501</v>
      </c>
      <c r="R810" s="76">
        <v>258</v>
      </c>
      <c r="S810" s="76">
        <v>240</v>
      </c>
      <c r="T810" s="76">
        <v>221</v>
      </c>
    </row>
    <row r="811" spans="1:20" x14ac:dyDescent="0.25">
      <c r="A811" s="53">
        <v>2024</v>
      </c>
      <c r="B811" s="54">
        <v>160574</v>
      </c>
      <c r="C811" s="54" t="s">
        <v>451</v>
      </c>
      <c r="D811" s="54" t="s">
        <v>434</v>
      </c>
      <c r="E811" s="54" t="s">
        <v>526</v>
      </c>
      <c r="F811" s="54" t="s">
        <v>15</v>
      </c>
      <c r="G811" s="56">
        <v>25</v>
      </c>
      <c r="H811" s="56">
        <v>38</v>
      </c>
      <c r="I811" s="56">
        <v>96</v>
      </c>
      <c r="J811" s="57">
        <v>4455.6000000000004</v>
      </c>
      <c r="K811" s="57">
        <v>178.22399999999999</v>
      </c>
      <c r="L811" s="58">
        <v>1.52</v>
      </c>
      <c r="M811" s="58">
        <v>2.5263157894736801</v>
      </c>
      <c r="N811" s="54">
        <v>742.6</v>
      </c>
      <c r="O811" s="59">
        <v>0.16666666666666699</v>
      </c>
      <c r="P811" s="54">
        <v>-74.200000000000102</v>
      </c>
      <c r="Q811" s="59">
        <v>-1.6653200466828302E-2</v>
      </c>
      <c r="R811" s="76">
        <v>329</v>
      </c>
      <c r="S811" s="76">
        <v>356</v>
      </c>
      <c r="T811" s="76">
        <v>386</v>
      </c>
    </row>
    <row r="812" spans="1:20" x14ac:dyDescent="0.25">
      <c r="A812" s="53">
        <v>2024</v>
      </c>
      <c r="B812" s="54">
        <v>162866</v>
      </c>
      <c r="C812" s="54" t="s">
        <v>362</v>
      </c>
      <c r="D812" s="54" t="s">
        <v>434</v>
      </c>
      <c r="E812" s="54" t="s">
        <v>523</v>
      </c>
      <c r="F812" s="54" t="s">
        <v>15</v>
      </c>
      <c r="G812" s="56">
        <v>47</v>
      </c>
      <c r="H812" s="56">
        <v>74</v>
      </c>
      <c r="I812" s="56">
        <v>191</v>
      </c>
      <c r="J812" s="57">
        <v>10014.472</v>
      </c>
      <c r="K812" s="57">
        <v>213.07387234042599</v>
      </c>
      <c r="L812" s="58">
        <v>1.5744680851063799</v>
      </c>
      <c r="M812" s="58">
        <v>2.5810810810810798</v>
      </c>
      <c r="N812" s="54">
        <v>2713.2220000000002</v>
      </c>
      <c r="O812" s="59">
        <v>0.27093010994488798</v>
      </c>
      <c r="P812" s="54">
        <v>1174.8219999999999</v>
      </c>
      <c r="Q812" s="59">
        <v>0.117312425457878</v>
      </c>
      <c r="R812" s="76">
        <v>234</v>
      </c>
      <c r="S812" s="76">
        <v>220</v>
      </c>
      <c r="T812" s="76">
        <v>245</v>
      </c>
    </row>
    <row r="813" spans="1:20" x14ac:dyDescent="0.25">
      <c r="A813" s="53">
        <v>2024</v>
      </c>
      <c r="B813" s="54">
        <v>166523</v>
      </c>
      <c r="C813" s="54" t="s">
        <v>38</v>
      </c>
      <c r="D813" s="54" t="s">
        <v>431</v>
      </c>
      <c r="E813" s="54" t="s">
        <v>524</v>
      </c>
      <c r="F813" s="54" t="s">
        <v>15</v>
      </c>
      <c r="G813" s="56">
        <v>20</v>
      </c>
      <c r="H813" s="56">
        <v>29</v>
      </c>
      <c r="I813" s="56">
        <v>87</v>
      </c>
      <c r="J813" s="57">
        <v>5920.9040000000005</v>
      </c>
      <c r="K813" s="57">
        <v>296.04520000000002</v>
      </c>
      <c r="L813" s="58">
        <v>1.45</v>
      </c>
      <c r="M813" s="58">
        <v>3</v>
      </c>
      <c r="N813" s="54">
        <v>1662.904</v>
      </c>
      <c r="O813" s="59">
        <v>0.28085305892478502</v>
      </c>
      <c r="P813" s="54">
        <v>1033.904</v>
      </c>
      <c r="Q813" s="59">
        <v>0.17461928110977601</v>
      </c>
      <c r="R813" s="76">
        <v>300</v>
      </c>
      <c r="S813" s="76">
        <v>290</v>
      </c>
      <c r="T813" s="76">
        <v>257</v>
      </c>
    </row>
    <row r="814" spans="1:20" x14ac:dyDescent="0.25">
      <c r="A814" s="53">
        <v>2024</v>
      </c>
      <c r="B814" s="54">
        <v>167210</v>
      </c>
      <c r="C814" s="54" t="s">
        <v>39</v>
      </c>
      <c r="D814" s="54" t="s">
        <v>433</v>
      </c>
      <c r="E814" s="54" t="s">
        <v>519</v>
      </c>
      <c r="F814" s="54" t="s">
        <v>15</v>
      </c>
      <c r="G814" s="56">
        <v>30</v>
      </c>
      <c r="H814" s="56">
        <v>75</v>
      </c>
      <c r="I814" s="56">
        <v>223</v>
      </c>
      <c r="J814" s="57">
        <v>12132.616</v>
      </c>
      <c r="K814" s="57">
        <v>404.42053333333303</v>
      </c>
      <c r="L814" s="58">
        <v>2.5</v>
      </c>
      <c r="M814" s="58">
        <v>2.9733333333333301</v>
      </c>
      <c r="N814" s="54">
        <v>3548.866</v>
      </c>
      <c r="O814" s="59">
        <v>0.29250624927056101</v>
      </c>
      <c r="P814" s="54">
        <v>2506.366</v>
      </c>
      <c r="Q814" s="59">
        <v>0.20658083961447399</v>
      </c>
      <c r="R814" s="76">
        <v>210</v>
      </c>
      <c r="S814" s="76">
        <v>186</v>
      </c>
      <c r="T814" s="76">
        <v>159</v>
      </c>
    </row>
    <row r="815" spans="1:20" x14ac:dyDescent="0.25">
      <c r="A815" s="53">
        <v>2024</v>
      </c>
      <c r="B815" s="54">
        <v>167223</v>
      </c>
      <c r="C815" s="54" t="s">
        <v>40</v>
      </c>
      <c r="D815" s="54" t="s">
        <v>431</v>
      </c>
      <c r="E815" s="54" t="s">
        <v>516</v>
      </c>
      <c r="F815" s="54" t="s">
        <v>15</v>
      </c>
      <c r="G815" s="56">
        <v>112</v>
      </c>
      <c r="H815" s="56">
        <v>432</v>
      </c>
      <c r="I815" s="56">
        <v>1764</v>
      </c>
      <c r="J815" s="57">
        <v>86924.419200000004</v>
      </c>
      <c r="K815" s="57">
        <v>776.11088571428502</v>
      </c>
      <c r="L815" s="58">
        <v>3.8571428571428599</v>
      </c>
      <c r="M815" s="58">
        <v>4.0833333333333304</v>
      </c>
      <c r="N815" s="54">
        <v>15830.4192</v>
      </c>
      <c r="O815" s="59">
        <v>0.182117054628534</v>
      </c>
      <c r="P815" s="54">
        <v>12044.6592</v>
      </c>
      <c r="Q815" s="59">
        <v>0.138564736018391</v>
      </c>
      <c r="R815" s="76">
        <v>70</v>
      </c>
      <c r="S815" s="76">
        <v>58</v>
      </c>
      <c r="T815" s="76">
        <v>45</v>
      </c>
    </row>
    <row r="816" spans="1:20" x14ac:dyDescent="0.25">
      <c r="A816" s="53">
        <v>2024</v>
      </c>
      <c r="B816" s="54">
        <v>167602</v>
      </c>
      <c r="C816" s="54" t="s">
        <v>9</v>
      </c>
      <c r="D816" s="54" t="s">
        <v>432</v>
      </c>
      <c r="E816" s="54" t="s">
        <v>496</v>
      </c>
      <c r="F816" s="54" t="s">
        <v>4</v>
      </c>
      <c r="G816" s="56">
        <v>111</v>
      </c>
      <c r="H816" s="56">
        <v>483</v>
      </c>
      <c r="I816" s="56">
        <v>3044</v>
      </c>
      <c r="J816" s="57">
        <v>119151.2424</v>
      </c>
      <c r="K816" s="57">
        <v>1073.4346162162201</v>
      </c>
      <c r="L816" s="58">
        <v>4.35135135135135</v>
      </c>
      <c r="M816" s="58">
        <v>6.30227743271222</v>
      </c>
      <c r="N816" s="54">
        <v>12169.492399999999</v>
      </c>
      <c r="O816" s="59">
        <v>0.102134834307023</v>
      </c>
      <c r="P816" s="54">
        <v>8365.6623999999902</v>
      </c>
      <c r="Q816" s="59">
        <v>7.0210450445122599E-2</v>
      </c>
      <c r="R816" s="76">
        <v>50</v>
      </c>
      <c r="S816" s="76">
        <v>78</v>
      </c>
      <c r="T816" s="76">
        <v>67</v>
      </c>
    </row>
    <row r="817" spans="1:20" x14ac:dyDescent="0.25">
      <c r="A817" s="53">
        <v>2024</v>
      </c>
      <c r="B817" s="54">
        <v>169318</v>
      </c>
      <c r="C817" s="54" t="s">
        <v>42</v>
      </c>
      <c r="D817" s="54" t="s">
        <v>433</v>
      </c>
      <c r="E817" s="54" t="s">
        <v>504</v>
      </c>
      <c r="F817" s="54" t="s">
        <v>15</v>
      </c>
      <c r="G817" s="56">
        <v>21</v>
      </c>
      <c r="H817" s="56">
        <v>21</v>
      </c>
      <c r="I817" s="56">
        <v>48</v>
      </c>
      <c r="J817" s="57">
        <v>2697.2159999999999</v>
      </c>
      <c r="K817" s="57">
        <v>128.43885714285699</v>
      </c>
      <c r="L817" s="58">
        <v>1</v>
      </c>
      <c r="M817" s="58">
        <v>2.28571428571429</v>
      </c>
      <c r="N817" s="54">
        <v>884.71600000000001</v>
      </c>
      <c r="O817" s="59">
        <v>0.32801080818147299</v>
      </c>
      <c r="P817" s="54">
        <v>189.61600000000001</v>
      </c>
      <c r="Q817" s="59">
        <v>7.0300635914958207E-2</v>
      </c>
      <c r="R817" s="76">
        <v>370</v>
      </c>
      <c r="S817" s="76">
        <v>345</v>
      </c>
      <c r="T817" s="76">
        <v>353</v>
      </c>
    </row>
    <row r="818" spans="1:20" x14ac:dyDescent="0.25">
      <c r="A818" s="53">
        <v>2024</v>
      </c>
      <c r="B818" s="54">
        <v>173044</v>
      </c>
      <c r="C818" s="54" t="s">
        <v>43</v>
      </c>
      <c r="D818" s="54" t="s">
        <v>434</v>
      </c>
      <c r="E818" s="54" t="s">
        <v>523</v>
      </c>
      <c r="F818" s="54" t="s">
        <v>15</v>
      </c>
      <c r="G818" s="56">
        <v>15</v>
      </c>
      <c r="H818" s="56">
        <v>43</v>
      </c>
      <c r="I818" s="56">
        <v>115</v>
      </c>
      <c r="J818" s="57">
        <v>5232.68</v>
      </c>
      <c r="K818" s="57">
        <v>348.84533333333297</v>
      </c>
      <c r="L818" s="58">
        <v>2.8666666666666698</v>
      </c>
      <c r="M818" s="58">
        <v>2.67441860465116</v>
      </c>
      <c r="N818" s="54">
        <v>1147.68</v>
      </c>
      <c r="O818" s="59">
        <v>0.21932929206448701</v>
      </c>
      <c r="P818" s="54">
        <v>636.52</v>
      </c>
      <c r="Q818" s="59">
        <v>0.121643211509208</v>
      </c>
      <c r="R818" s="76">
        <v>310</v>
      </c>
      <c r="S818" s="76">
        <v>324</v>
      </c>
      <c r="T818" s="76">
        <v>300</v>
      </c>
    </row>
    <row r="819" spans="1:20" x14ac:dyDescent="0.25">
      <c r="A819" s="53">
        <v>2024</v>
      </c>
      <c r="B819" s="54">
        <v>178150</v>
      </c>
      <c r="C819" s="54" t="s">
        <v>44</v>
      </c>
      <c r="D819" s="54" t="s">
        <v>434</v>
      </c>
      <c r="E819" s="54" t="s">
        <v>523</v>
      </c>
      <c r="F819" s="54" t="s">
        <v>15</v>
      </c>
      <c r="G819" s="56">
        <v>28</v>
      </c>
      <c r="H819" s="56">
        <v>49</v>
      </c>
      <c r="I819" s="56">
        <v>130</v>
      </c>
      <c r="J819" s="57">
        <v>8830.16</v>
      </c>
      <c r="K819" s="57">
        <v>315.36285714285702</v>
      </c>
      <c r="L819" s="58">
        <v>1.75</v>
      </c>
      <c r="M819" s="58">
        <v>2.6530612244898002</v>
      </c>
      <c r="N819" s="54">
        <v>2804.41</v>
      </c>
      <c r="O819" s="59">
        <v>0.31759447167435201</v>
      </c>
      <c r="P819" s="54">
        <v>1883.08</v>
      </c>
      <c r="Q819" s="59">
        <v>0.21325547894941899</v>
      </c>
      <c r="R819" s="76">
        <v>253</v>
      </c>
      <c r="S819" s="76">
        <v>218</v>
      </c>
      <c r="T819" s="76">
        <v>192</v>
      </c>
    </row>
    <row r="820" spans="1:20" x14ac:dyDescent="0.25">
      <c r="A820" s="53">
        <v>2024</v>
      </c>
      <c r="B820" s="54">
        <v>178362</v>
      </c>
      <c r="C820" s="54" t="s">
        <v>45</v>
      </c>
      <c r="D820" s="54" t="s">
        <v>432</v>
      </c>
      <c r="E820" s="54" t="s">
        <v>497</v>
      </c>
      <c r="F820" s="54" t="s">
        <v>15</v>
      </c>
      <c r="G820" s="56">
        <v>248</v>
      </c>
      <c r="H820" s="56">
        <v>365</v>
      </c>
      <c r="I820" s="56">
        <v>1627</v>
      </c>
      <c r="J820" s="57">
        <v>74568.540000000095</v>
      </c>
      <c r="K820" s="57">
        <v>300.67959677419401</v>
      </c>
      <c r="L820" s="58">
        <v>1.4717741935483899</v>
      </c>
      <c r="M820" s="58">
        <v>4.4575342465753396</v>
      </c>
      <c r="N820" s="54">
        <v>9157.5400000000009</v>
      </c>
      <c r="O820" s="59">
        <v>0.12280701754386</v>
      </c>
      <c r="P820" s="54">
        <v>1600.54000000001</v>
      </c>
      <c r="Q820" s="59">
        <v>2.14640114986831E-2</v>
      </c>
      <c r="R820" s="76">
        <v>81</v>
      </c>
      <c r="S820" s="76">
        <v>97</v>
      </c>
      <c r="T820" s="76">
        <v>207</v>
      </c>
    </row>
    <row r="821" spans="1:20" x14ac:dyDescent="0.25">
      <c r="A821" s="53">
        <v>2024</v>
      </c>
      <c r="B821" s="54">
        <v>178828</v>
      </c>
      <c r="C821" s="54" t="s">
        <v>49</v>
      </c>
      <c r="D821" s="54" t="s">
        <v>431</v>
      </c>
      <c r="E821" s="54" t="s">
        <v>524</v>
      </c>
      <c r="F821" s="54" t="s">
        <v>15</v>
      </c>
      <c r="G821" s="56">
        <v>16</v>
      </c>
      <c r="H821" s="56">
        <v>34</v>
      </c>
      <c r="I821" s="56">
        <v>58</v>
      </c>
      <c r="J821" s="57">
        <v>3709.9360000000001</v>
      </c>
      <c r="K821" s="57">
        <v>231.87100000000001</v>
      </c>
      <c r="L821" s="58">
        <v>2.125</v>
      </c>
      <c r="M821" s="58">
        <v>1.70588235294118</v>
      </c>
      <c r="N821" s="54">
        <v>1157.9359999999999</v>
      </c>
      <c r="O821" s="59">
        <v>0.31211751361748602</v>
      </c>
      <c r="P821" s="54">
        <v>643.93600000000004</v>
      </c>
      <c r="Q821" s="59">
        <v>0.17357064919718301</v>
      </c>
      <c r="R821" s="76">
        <v>343</v>
      </c>
      <c r="S821" s="76">
        <v>320</v>
      </c>
      <c r="T821" s="76">
        <v>299</v>
      </c>
    </row>
    <row r="822" spans="1:20" x14ac:dyDescent="0.25">
      <c r="A822" s="53">
        <v>2024</v>
      </c>
      <c r="B822" s="54">
        <v>185163</v>
      </c>
      <c r="C822" s="54" t="s">
        <v>53</v>
      </c>
      <c r="D822" s="54" t="s">
        <v>431</v>
      </c>
      <c r="E822" s="54" t="s">
        <v>515</v>
      </c>
      <c r="F822" s="54" t="s">
        <v>15</v>
      </c>
      <c r="G822" s="56">
        <v>35</v>
      </c>
      <c r="H822" s="56">
        <v>75</v>
      </c>
      <c r="I822" s="56">
        <v>138</v>
      </c>
      <c r="J822" s="57">
        <v>7353.2960000000003</v>
      </c>
      <c r="K822" s="57">
        <v>210.094171428571</v>
      </c>
      <c r="L822" s="58">
        <v>2.1428571428571401</v>
      </c>
      <c r="M822" s="58">
        <v>1.84</v>
      </c>
      <c r="N822" s="54">
        <v>2222.5459999999998</v>
      </c>
      <c r="O822" s="59">
        <v>0.30225167054338598</v>
      </c>
      <c r="P822" s="54">
        <v>1098.5060000000001</v>
      </c>
      <c r="Q822" s="59">
        <v>0.149389607055122</v>
      </c>
      <c r="R822" s="76">
        <v>283</v>
      </c>
      <c r="S822" s="76">
        <v>247</v>
      </c>
      <c r="T822" s="76">
        <v>251</v>
      </c>
    </row>
    <row r="823" spans="1:20" x14ac:dyDescent="0.25">
      <c r="A823" s="53">
        <v>2024</v>
      </c>
      <c r="B823" s="54">
        <v>187782</v>
      </c>
      <c r="C823" s="54" t="s">
        <v>382</v>
      </c>
      <c r="D823" s="54" t="s">
        <v>435</v>
      </c>
      <c r="E823" s="54" t="s">
        <v>521</v>
      </c>
      <c r="F823" s="54" t="s">
        <v>15</v>
      </c>
      <c r="G823" s="56">
        <v>15</v>
      </c>
      <c r="H823" s="56">
        <v>41</v>
      </c>
      <c r="I823" s="56">
        <v>117</v>
      </c>
      <c r="J823" s="57">
        <v>4878.8810000000003</v>
      </c>
      <c r="K823" s="57">
        <v>325.258733333333</v>
      </c>
      <c r="L823" s="58">
        <v>2.7333333333333298</v>
      </c>
      <c r="M823" s="58">
        <v>2.8536585365853702</v>
      </c>
      <c r="N823" s="54">
        <v>1237.6310000000001</v>
      </c>
      <c r="O823" s="59">
        <v>0.25367107744583201</v>
      </c>
      <c r="P823" s="54">
        <v>727.53099999999995</v>
      </c>
      <c r="Q823" s="59">
        <v>0.14911841465286799</v>
      </c>
      <c r="R823" s="76">
        <v>319</v>
      </c>
      <c r="S823" s="76">
        <v>317</v>
      </c>
      <c r="T823" s="76">
        <v>291</v>
      </c>
    </row>
    <row r="824" spans="1:20" x14ac:dyDescent="0.25">
      <c r="A824" s="53">
        <v>2024</v>
      </c>
      <c r="B824" s="54">
        <v>188132</v>
      </c>
      <c r="C824" s="54" t="s">
        <v>55</v>
      </c>
      <c r="D824" s="54" t="s">
        <v>431</v>
      </c>
      <c r="E824" s="54" t="s">
        <v>495</v>
      </c>
      <c r="F824" s="54" t="s">
        <v>4</v>
      </c>
      <c r="G824" s="56">
        <v>165</v>
      </c>
      <c r="H824" s="56">
        <v>378</v>
      </c>
      <c r="I824" s="56">
        <v>1408</v>
      </c>
      <c r="J824" s="57">
        <v>62676.6</v>
      </c>
      <c r="K824" s="57">
        <v>379.858181818182</v>
      </c>
      <c r="L824" s="58">
        <v>2.2909090909090901</v>
      </c>
      <c r="M824" s="58">
        <v>3.7248677248677202</v>
      </c>
      <c r="N824" s="54">
        <v>10446.1</v>
      </c>
      <c r="O824" s="59">
        <v>0.16666666666666699</v>
      </c>
      <c r="P824" s="54">
        <v>4958.1099999999997</v>
      </c>
      <c r="Q824" s="59">
        <v>7.9106237415558597E-2</v>
      </c>
      <c r="R824" s="76">
        <v>98</v>
      </c>
      <c r="S824" s="76">
        <v>86</v>
      </c>
      <c r="T824" s="76">
        <v>105</v>
      </c>
    </row>
    <row r="825" spans="1:20" x14ac:dyDescent="0.25">
      <c r="A825" s="53">
        <v>2024</v>
      </c>
      <c r="B825" s="54">
        <v>190859</v>
      </c>
      <c r="C825" s="54" t="s">
        <v>23</v>
      </c>
      <c r="D825" s="54" t="s">
        <v>434</v>
      </c>
      <c r="E825" s="54" t="s">
        <v>513</v>
      </c>
      <c r="F825" s="54" t="s">
        <v>15</v>
      </c>
      <c r="G825" s="56">
        <v>246</v>
      </c>
      <c r="H825" s="56">
        <v>672</v>
      </c>
      <c r="I825" s="56">
        <v>3531</v>
      </c>
      <c r="J825" s="57">
        <v>132067.26</v>
      </c>
      <c r="K825" s="57">
        <v>536.85878048780501</v>
      </c>
      <c r="L825" s="58">
        <v>2.73170731707317</v>
      </c>
      <c r="M825" s="58">
        <v>5.25446428571429</v>
      </c>
      <c r="N825" s="54">
        <v>9782.7600000000093</v>
      </c>
      <c r="O825" s="59">
        <v>7.4074074074074195E-2</v>
      </c>
      <c r="P825" s="54">
        <v>1426.1100000000099</v>
      </c>
      <c r="Q825" s="59">
        <v>1.07983613804058E-2</v>
      </c>
      <c r="R825" s="76">
        <v>45</v>
      </c>
      <c r="S825" s="76">
        <v>92</v>
      </c>
      <c r="T825" s="76">
        <v>223</v>
      </c>
    </row>
    <row r="826" spans="1:20" x14ac:dyDescent="0.25">
      <c r="A826" s="53">
        <v>2024</v>
      </c>
      <c r="B826" s="54">
        <v>192425</v>
      </c>
      <c r="C826" s="54" t="s">
        <v>56</v>
      </c>
      <c r="D826" s="54" t="s">
        <v>434</v>
      </c>
      <c r="E826" s="54" t="s">
        <v>522</v>
      </c>
      <c r="F826" s="54" t="s">
        <v>15</v>
      </c>
      <c r="G826" s="56">
        <v>22</v>
      </c>
      <c r="H826" s="56">
        <v>49</v>
      </c>
      <c r="I826" s="56">
        <v>148</v>
      </c>
      <c r="J826" s="57">
        <v>8074.8159999999998</v>
      </c>
      <c r="K826" s="57">
        <v>367.03709090909098</v>
      </c>
      <c r="L826" s="58">
        <v>2.2272727272727302</v>
      </c>
      <c r="M826" s="58">
        <v>3.0204081632653099</v>
      </c>
      <c r="N826" s="54">
        <v>2598.3159999999998</v>
      </c>
      <c r="O826" s="59">
        <v>0.32178021146240399</v>
      </c>
      <c r="P826" s="54">
        <v>1863.556</v>
      </c>
      <c r="Q826" s="59">
        <v>0.23078618757381</v>
      </c>
      <c r="R826" s="76">
        <v>264</v>
      </c>
      <c r="S826" s="76">
        <v>226</v>
      </c>
      <c r="T826" s="76">
        <v>195</v>
      </c>
    </row>
    <row r="827" spans="1:20" x14ac:dyDescent="0.25">
      <c r="A827" s="53">
        <v>2024</v>
      </c>
      <c r="B827" s="54">
        <v>193040</v>
      </c>
      <c r="C827" s="54" t="s">
        <v>394</v>
      </c>
      <c r="D827" s="54" t="s">
        <v>432</v>
      </c>
      <c r="E827" s="54" t="s">
        <v>500</v>
      </c>
      <c r="F827" s="54" t="s">
        <v>15</v>
      </c>
      <c r="G827" s="56">
        <v>58</v>
      </c>
      <c r="H827" s="56">
        <v>217</v>
      </c>
      <c r="I827" s="56">
        <v>1011</v>
      </c>
      <c r="J827" s="57">
        <v>49862.6</v>
      </c>
      <c r="K827" s="57">
        <v>859.7</v>
      </c>
      <c r="L827" s="58">
        <v>3.7413793103448301</v>
      </c>
      <c r="M827" s="58">
        <v>4.65898617511521</v>
      </c>
      <c r="N827" s="54">
        <v>6877.5999999999904</v>
      </c>
      <c r="O827" s="59">
        <v>0.13793103448275901</v>
      </c>
      <c r="P827" s="54">
        <v>4981</v>
      </c>
      <c r="Q827" s="59">
        <v>9.9894510113792606E-2</v>
      </c>
      <c r="R827" s="76">
        <v>111</v>
      </c>
      <c r="S827" s="76">
        <v>128</v>
      </c>
      <c r="T827" s="76">
        <v>104</v>
      </c>
    </row>
    <row r="828" spans="1:20" x14ac:dyDescent="0.25">
      <c r="A828" s="53">
        <v>2024</v>
      </c>
      <c r="B828" s="54">
        <v>202854</v>
      </c>
      <c r="C828" s="54" t="s">
        <v>57</v>
      </c>
      <c r="D828" s="54" t="s">
        <v>431</v>
      </c>
      <c r="E828" s="54" t="s">
        <v>501</v>
      </c>
      <c r="F828" s="54" t="s">
        <v>15</v>
      </c>
      <c r="G828" s="56">
        <v>47</v>
      </c>
      <c r="H828" s="56">
        <v>148</v>
      </c>
      <c r="I828" s="56">
        <v>620</v>
      </c>
      <c r="J828" s="57">
        <v>25634.560000000001</v>
      </c>
      <c r="K828" s="57">
        <v>545.41617021276602</v>
      </c>
      <c r="L828" s="58">
        <v>3.1489361702127701</v>
      </c>
      <c r="M828" s="58">
        <v>4.1891891891891904</v>
      </c>
      <c r="N828" s="54">
        <v>5225.8100000000004</v>
      </c>
      <c r="O828" s="59">
        <v>0.203857994831977</v>
      </c>
      <c r="P828" s="54">
        <v>3671.65</v>
      </c>
      <c r="Q828" s="59">
        <v>0.14323046699455699</v>
      </c>
      <c r="R828" s="76">
        <v>149</v>
      </c>
      <c r="S828" s="76">
        <v>152</v>
      </c>
      <c r="T828" s="76">
        <v>129</v>
      </c>
    </row>
    <row r="829" spans="1:20" x14ac:dyDescent="0.25">
      <c r="A829" s="53">
        <v>2024</v>
      </c>
      <c r="B829" s="54">
        <v>203761</v>
      </c>
      <c r="C829" s="54" t="s">
        <v>58</v>
      </c>
      <c r="D829" s="54" t="s">
        <v>433</v>
      </c>
      <c r="E829" s="54" t="s">
        <v>502</v>
      </c>
      <c r="F829" s="54" t="s">
        <v>15</v>
      </c>
      <c r="G829" s="56">
        <v>94</v>
      </c>
      <c r="H829" s="56">
        <v>270</v>
      </c>
      <c r="I829" s="56">
        <v>752</v>
      </c>
      <c r="J829" s="57">
        <v>35826.9</v>
      </c>
      <c r="K829" s="57">
        <v>381.13723404255302</v>
      </c>
      <c r="L829" s="58">
        <v>2.87234042553191</v>
      </c>
      <c r="M829" s="58">
        <v>2.7851851851851901</v>
      </c>
      <c r="N829" s="54">
        <v>5971.15</v>
      </c>
      <c r="O829" s="59">
        <v>0.16666666666666699</v>
      </c>
      <c r="P829" s="54">
        <v>2669.45</v>
      </c>
      <c r="Q829" s="59">
        <v>7.4509656152220799E-2</v>
      </c>
      <c r="R829" s="76">
        <v>132</v>
      </c>
      <c r="S829" s="76">
        <v>138</v>
      </c>
      <c r="T829" s="76">
        <v>153</v>
      </c>
    </row>
    <row r="830" spans="1:20" x14ac:dyDescent="0.25">
      <c r="A830" s="53">
        <v>2024</v>
      </c>
      <c r="B830" s="54">
        <v>205478</v>
      </c>
      <c r="C830" s="54" t="s">
        <v>13</v>
      </c>
      <c r="D830" s="54" t="s">
        <v>432</v>
      </c>
      <c r="E830" s="54" t="s">
        <v>494</v>
      </c>
      <c r="F830" s="54" t="s">
        <v>4</v>
      </c>
      <c r="G830" s="56">
        <v>732</v>
      </c>
      <c r="H830" s="56">
        <v>2232</v>
      </c>
      <c r="I830" s="56">
        <v>15235</v>
      </c>
      <c r="J830" s="57">
        <v>632710.68000000005</v>
      </c>
      <c r="K830" s="57">
        <v>864.35885245901602</v>
      </c>
      <c r="L830" s="58">
        <v>3.0491803278688501</v>
      </c>
      <c r="M830" s="58">
        <v>6.8257168458781399</v>
      </c>
      <c r="N830" s="54">
        <v>67790.429999999993</v>
      </c>
      <c r="O830" s="59">
        <v>0.107142857142857</v>
      </c>
      <c r="P830" s="54">
        <v>43548.03</v>
      </c>
      <c r="Q830" s="59">
        <v>6.8827714430235304E-2</v>
      </c>
      <c r="R830" s="76">
        <v>3</v>
      </c>
      <c r="S830" s="76">
        <v>1</v>
      </c>
      <c r="T830" s="76">
        <v>4</v>
      </c>
    </row>
    <row r="831" spans="1:20" x14ac:dyDescent="0.25">
      <c r="A831" s="53">
        <v>2024</v>
      </c>
      <c r="B831" s="54">
        <v>206200</v>
      </c>
      <c r="C831" s="54" t="s">
        <v>367</v>
      </c>
      <c r="D831" s="54" t="s">
        <v>430</v>
      </c>
      <c r="E831" s="54" t="s">
        <v>507</v>
      </c>
      <c r="F831" s="54" t="s">
        <v>15</v>
      </c>
      <c r="G831" s="56">
        <v>145</v>
      </c>
      <c r="H831" s="56">
        <v>1115</v>
      </c>
      <c r="I831" s="56">
        <v>5581</v>
      </c>
      <c r="J831" s="57">
        <v>218596.31400000001</v>
      </c>
      <c r="K831" s="57">
        <v>1507.5607862069</v>
      </c>
      <c r="L831" s="58">
        <v>7.68965517241379</v>
      </c>
      <c r="M831" s="58">
        <v>5.00538116591928</v>
      </c>
      <c r="N831" s="54">
        <v>7450.3139999999803</v>
      </c>
      <c r="O831" s="59">
        <v>3.40825234592015E-2</v>
      </c>
      <c r="P831" s="54">
        <v>1791.7939999999801</v>
      </c>
      <c r="Q831" s="59">
        <v>8.1968170789923703E-3</v>
      </c>
      <c r="R831" s="76">
        <v>21</v>
      </c>
      <c r="S831" s="76">
        <v>119</v>
      </c>
      <c r="T831" s="76">
        <v>198</v>
      </c>
    </row>
    <row r="832" spans="1:20" x14ac:dyDescent="0.25">
      <c r="A832" s="53">
        <v>2024</v>
      </c>
      <c r="B832" s="54">
        <v>206748</v>
      </c>
      <c r="C832" s="54" t="s">
        <v>59</v>
      </c>
      <c r="D832" s="54" t="s">
        <v>433</v>
      </c>
      <c r="E832" s="54" t="s">
        <v>504</v>
      </c>
      <c r="F832" s="54" t="s">
        <v>15</v>
      </c>
      <c r="G832" s="56">
        <v>14</v>
      </c>
      <c r="H832" s="56">
        <v>14</v>
      </c>
      <c r="I832" s="56">
        <v>47</v>
      </c>
      <c r="J832" s="57">
        <v>2774.0239999999999</v>
      </c>
      <c r="K832" s="57">
        <v>198.144571428571</v>
      </c>
      <c r="L832" s="58">
        <v>1</v>
      </c>
      <c r="M832" s="58">
        <v>3.3571428571428599</v>
      </c>
      <c r="N832" s="54">
        <v>1095.2739999999999</v>
      </c>
      <c r="O832" s="59">
        <v>0.39483220044238998</v>
      </c>
      <c r="P832" s="54">
        <v>631.87400000000002</v>
      </c>
      <c r="Q832" s="59">
        <v>0.22778245609987499</v>
      </c>
      <c r="R832" s="76">
        <v>365</v>
      </c>
      <c r="S832" s="76">
        <v>329</v>
      </c>
      <c r="T832" s="76">
        <v>301</v>
      </c>
    </row>
    <row r="833" spans="1:20" x14ac:dyDescent="0.25">
      <c r="A833" s="53">
        <v>2024</v>
      </c>
      <c r="B833" s="54">
        <v>209666</v>
      </c>
      <c r="C833" s="54" t="s">
        <v>61</v>
      </c>
      <c r="D833" s="54" t="s">
        <v>433</v>
      </c>
      <c r="E833" s="54" t="s">
        <v>519</v>
      </c>
      <c r="F833" s="54" t="s">
        <v>15</v>
      </c>
      <c r="G833" s="56">
        <v>28</v>
      </c>
      <c r="H833" s="56">
        <v>87</v>
      </c>
      <c r="I833" s="56">
        <v>177</v>
      </c>
      <c r="J833" s="57">
        <v>10216.984</v>
      </c>
      <c r="K833" s="57">
        <v>364.892285714286</v>
      </c>
      <c r="L833" s="58">
        <v>3.1071428571428599</v>
      </c>
      <c r="M833" s="58">
        <v>2.0344827586206899</v>
      </c>
      <c r="N833" s="54">
        <v>3171.7339999999999</v>
      </c>
      <c r="O833" s="59">
        <v>0.310437405011107</v>
      </c>
      <c r="P833" s="54">
        <v>2182.2339999999999</v>
      </c>
      <c r="Q833" s="59">
        <v>0.21358886340626501</v>
      </c>
      <c r="R833" s="76">
        <v>229</v>
      </c>
      <c r="S833" s="76">
        <v>200</v>
      </c>
      <c r="T833" s="76">
        <v>177</v>
      </c>
    </row>
    <row r="834" spans="1:20" x14ac:dyDescent="0.25">
      <c r="A834" s="53">
        <v>2024</v>
      </c>
      <c r="B834" s="54">
        <v>213016</v>
      </c>
      <c r="C834" s="54" t="s">
        <v>62</v>
      </c>
      <c r="D834" s="54" t="s">
        <v>434</v>
      </c>
      <c r="E834" s="54" t="s">
        <v>522</v>
      </c>
      <c r="F834" s="54" t="s">
        <v>15</v>
      </c>
      <c r="G834" s="56">
        <v>28</v>
      </c>
      <c r="H834" s="56">
        <v>49</v>
      </c>
      <c r="I834" s="56">
        <v>183</v>
      </c>
      <c r="J834" s="57">
        <v>10231.335999999999</v>
      </c>
      <c r="K834" s="57">
        <v>365.404857142857</v>
      </c>
      <c r="L834" s="58">
        <v>1.75</v>
      </c>
      <c r="M834" s="58">
        <v>3.7346938775510199</v>
      </c>
      <c r="N834" s="54">
        <v>3384.3359999999998</v>
      </c>
      <c r="O834" s="59">
        <v>0.33078143460443499</v>
      </c>
      <c r="P834" s="54">
        <v>2462.4360000000001</v>
      </c>
      <c r="Q834" s="59">
        <v>0.24067589999976499</v>
      </c>
      <c r="R834" s="76">
        <v>228</v>
      </c>
      <c r="S834" s="76">
        <v>190</v>
      </c>
      <c r="T834" s="76">
        <v>160</v>
      </c>
    </row>
    <row r="835" spans="1:20" x14ac:dyDescent="0.25">
      <c r="A835" s="53">
        <v>2024</v>
      </c>
      <c r="B835" s="54">
        <v>214228</v>
      </c>
      <c r="C835" s="54" t="s">
        <v>453</v>
      </c>
      <c r="D835" s="54" t="s">
        <v>431</v>
      </c>
      <c r="E835" s="54" t="s">
        <v>527</v>
      </c>
      <c r="F835" s="54" t="s">
        <v>15</v>
      </c>
      <c r="G835" s="56">
        <v>11</v>
      </c>
      <c r="H835" s="56">
        <v>24</v>
      </c>
      <c r="I835" s="56">
        <v>51</v>
      </c>
      <c r="J835" s="57">
        <v>2112.3919999999998</v>
      </c>
      <c r="K835" s="57">
        <v>192.035636363636</v>
      </c>
      <c r="L835" s="58">
        <v>2.1818181818181799</v>
      </c>
      <c r="M835" s="58">
        <v>2.125</v>
      </c>
      <c r="N835" s="54">
        <v>576.64200000000005</v>
      </c>
      <c r="O835" s="59">
        <v>0.27298058314933998</v>
      </c>
      <c r="P835" s="54">
        <v>222.642</v>
      </c>
      <c r="Q835" s="59">
        <v>0.10539805111930001</v>
      </c>
      <c r="R835" s="76">
        <v>380</v>
      </c>
      <c r="S835" s="76">
        <v>368</v>
      </c>
      <c r="T835" s="76">
        <v>346</v>
      </c>
    </row>
    <row r="836" spans="1:20" x14ac:dyDescent="0.25">
      <c r="A836" s="53">
        <v>2024</v>
      </c>
      <c r="B836" s="54">
        <v>219128</v>
      </c>
      <c r="C836" s="54" t="s">
        <v>63</v>
      </c>
      <c r="D836" s="54" t="s">
        <v>432</v>
      </c>
      <c r="E836" s="54" t="s">
        <v>498</v>
      </c>
      <c r="F836" s="54" t="s">
        <v>15</v>
      </c>
      <c r="G836" s="56">
        <v>46</v>
      </c>
      <c r="H836" s="56">
        <v>91</v>
      </c>
      <c r="I836" s="56">
        <v>306</v>
      </c>
      <c r="J836" s="57">
        <v>15649.552</v>
      </c>
      <c r="K836" s="57">
        <v>340.207652173913</v>
      </c>
      <c r="L836" s="58">
        <v>1.97826086956522</v>
      </c>
      <c r="M836" s="58">
        <v>3.36263736263736</v>
      </c>
      <c r="N836" s="54">
        <v>4753.8019999999997</v>
      </c>
      <c r="O836" s="59">
        <v>0.303766011959959</v>
      </c>
      <c r="P836" s="54">
        <v>3328.8020000000001</v>
      </c>
      <c r="Q836" s="59">
        <v>0.21270909224749701</v>
      </c>
      <c r="R836" s="76">
        <v>182</v>
      </c>
      <c r="S836" s="76">
        <v>162</v>
      </c>
      <c r="T836" s="76">
        <v>138</v>
      </c>
    </row>
    <row r="837" spans="1:20" x14ac:dyDescent="0.25">
      <c r="A837" s="53">
        <v>2024</v>
      </c>
      <c r="B837" s="54">
        <v>221841</v>
      </c>
      <c r="C837" s="54" t="s">
        <v>64</v>
      </c>
      <c r="D837" s="54" t="s">
        <v>434</v>
      </c>
      <c r="E837" s="54" t="s">
        <v>499</v>
      </c>
      <c r="F837" s="54" t="s">
        <v>15</v>
      </c>
      <c r="G837" s="56">
        <v>126</v>
      </c>
      <c r="H837" s="56">
        <v>374</v>
      </c>
      <c r="I837" s="56">
        <v>1106</v>
      </c>
      <c r="J837" s="57">
        <v>51954.3</v>
      </c>
      <c r="K837" s="57">
        <v>412.335714285714</v>
      </c>
      <c r="L837" s="58">
        <v>2.9682539682539701</v>
      </c>
      <c r="M837" s="58">
        <v>2.9572192513369</v>
      </c>
      <c r="N837" s="54">
        <v>8659.0499999999993</v>
      </c>
      <c r="O837" s="59">
        <v>0.16666666666666699</v>
      </c>
      <c r="P837" s="54">
        <v>4350.7700000000004</v>
      </c>
      <c r="Q837" s="59">
        <v>8.3742250400833093E-2</v>
      </c>
      <c r="R837" s="76">
        <v>109</v>
      </c>
      <c r="S837" s="76">
        <v>103</v>
      </c>
      <c r="T837" s="76">
        <v>115</v>
      </c>
    </row>
    <row r="838" spans="1:20" x14ac:dyDescent="0.25">
      <c r="A838" s="53">
        <v>2024</v>
      </c>
      <c r="B838" s="54">
        <v>223205</v>
      </c>
      <c r="C838" s="54" t="s">
        <v>65</v>
      </c>
      <c r="D838" s="54" t="s">
        <v>433</v>
      </c>
      <c r="E838" s="54" t="s">
        <v>504</v>
      </c>
      <c r="F838" s="54" t="s">
        <v>15</v>
      </c>
      <c r="G838" s="56">
        <v>7</v>
      </c>
      <c r="H838" s="56">
        <v>28</v>
      </c>
      <c r="I838" s="56">
        <v>73</v>
      </c>
      <c r="J838" s="57">
        <v>2793.8159999999998</v>
      </c>
      <c r="K838" s="57">
        <v>399.11657142857098</v>
      </c>
      <c r="L838" s="58">
        <v>4</v>
      </c>
      <c r="M838" s="58">
        <v>2.6071428571428599</v>
      </c>
      <c r="N838" s="54">
        <v>651.81600000000003</v>
      </c>
      <c r="O838" s="59">
        <v>0.23330670308996701</v>
      </c>
      <c r="P838" s="54">
        <v>397.56599999999997</v>
      </c>
      <c r="Q838" s="59">
        <v>0.142302141586991</v>
      </c>
      <c r="R838" s="76">
        <v>364</v>
      </c>
      <c r="S838" s="76">
        <v>362</v>
      </c>
      <c r="T838" s="76">
        <v>325</v>
      </c>
    </row>
    <row r="839" spans="1:20" x14ac:dyDescent="0.25">
      <c r="A839" s="53">
        <v>2024</v>
      </c>
      <c r="B839" s="54">
        <v>228068</v>
      </c>
      <c r="C839" s="54" t="s">
        <v>66</v>
      </c>
      <c r="D839" s="54" t="s">
        <v>435</v>
      </c>
      <c r="E839" s="54" t="s">
        <v>505</v>
      </c>
      <c r="F839" s="54" t="s">
        <v>15</v>
      </c>
      <c r="G839" s="56">
        <v>64</v>
      </c>
      <c r="H839" s="56">
        <v>142</v>
      </c>
      <c r="I839" s="56">
        <v>551</v>
      </c>
      <c r="J839" s="57">
        <v>26719.343000000001</v>
      </c>
      <c r="K839" s="57">
        <v>417.48973437500001</v>
      </c>
      <c r="L839" s="58">
        <v>2.21875</v>
      </c>
      <c r="M839" s="58">
        <v>3.8802816901408499</v>
      </c>
      <c r="N839" s="54">
        <v>5812.0929999999998</v>
      </c>
      <c r="O839" s="59">
        <v>0.217523799144313</v>
      </c>
      <c r="P839" s="54">
        <v>3673.6030000000001</v>
      </c>
      <c r="Q839" s="59">
        <v>0.137488522827826</v>
      </c>
      <c r="R839" s="76">
        <v>147</v>
      </c>
      <c r="S839" s="76">
        <v>142</v>
      </c>
      <c r="T839" s="76">
        <v>128</v>
      </c>
    </row>
    <row r="840" spans="1:20" x14ac:dyDescent="0.25">
      <c r="A840" s="53">
        <v>2024</v>
      </c>
      <c r="B840" s="54">
        <v>230574</v>
      </c>
      <c r="C840" s="54" t="s">
        <v>67</v>
      </c>
      <c r="D840" s="54" t="s">
        <v>435</v>
      </c>
      <c r="E840" s="54" t="s">
        <v>525</v>
      </c>
      <c r="F840" s="54" t="s">
        <v>15</v>
      </c>
      <c r="G840" s="56">
        <v>31</v>
      </c>
      <c r="H840" s="56">
        <v>67</v>
      </c>
      <c r="I840" s="56">
        <v>157</v>
      </c>
      <c r="J840" s="57">
        <v>9247.5440000000108</v>
      </c>
      <c r="K840" s="57">
        <v>298.30787096774202</v>
      </c>
      <c r="L840" s="58">
        <v>2.1612903225806499</v>
      </c>
      <c r="M840" s="58">
        <v>2.3432835820895499</v>
      </c>
      <c r="N840" s="54">
        <v>2177.2939999999999</v>
      </c>
      <c r="O840" s="59">
        <v>0.23544564913667901</v>
      </c>
      <c r="P840" s="54">
        <v>1142.5940000000001</v>
      </c>
      <c r="Q840" s="59">
        <v>0.12355648159122</v>
      </c>
      <c r="R840" s="76">
        <v>244</v>
      </c>
      <c r="S840" s="76">
        <v>251</v>
      </c>
      <c r="T840" s="76">
        <v>247</v>
      </c>
    </row>
    <row r="841" spans="1:20" x14ac:dyDescent="0.25">
      <c r="A841" s="53">
        <v>2024</v>
      </c>
      <c r="B841" s="54">
        <v>234303</v>
      </c>
      <c r="C841" s="54" t="s">
        <v>68</v>
      </c>
      <c r="D841" s="54" t="s">
        <v>433</v>
      </c>
      <c r="E841" s="54" t="s">
        <v>519</v>
      </c>
      <c r="F841" s="54" t="s">
        <v>15</v>
      </c>
      <c r="G841" s="56">
        <v>4</v>
      </c>
      <c r="H841" s="56">
        <v>13</v>
      </c>
      <c r="I841" s="56">
        <v>27</v>
      </c>
      <c r="J841" s="57">
        <v>1054.184</v>
      </c>
      <c r="K841" s="57">
        <v>263.54599999999999</v>
      </c>
      <c r="L841" s="58">
        <v>3.25</v>
      </c>
      <c r="M841" s="58">
        <v>2.0769230769230802</v>
      </c>
      <c r="N841" s="54">
        <v>373.18400000000003</v>
      </c>
      <c r="O841" s="59">
        <v>0.354002716793273</v>
      </c>
      <c r="P841" s="54">
        <v>230.88399999999999</v>
      </c>
      <c r="Q841" s="59">
        <v>0.21901679403216101</v>
      </c>
      <c r="R841" s="76">
        <v>402</v>
      </c>
      <c r="S841" s="76">
        <v>391</v>
      </c>
      <c r="T841" s="76">
        <v>343</v>
      </c>
    </row>
    <row r="842" spans="1:20" x14ac:dyDescent="0.25">
      <c r="A842" s="53">
        <v>2024</v>
      </c>
      <c r="B842" s="54">
        <v>235115</v>
      </c>
      <c r="C842" s="54" t="s">
        <v>69</v>
      </c>
      <c r="D842" s="54" t="s">
        <v>432</v>
      </c>
      <c r="E842" s="54" t="s">
        <v>498</v>
      </c>
      <c r="F842" s="54" t="s">
        <v>15</v>
      </c>
      <c r="G842" s="56">
        <v>15</v>
      </c>
      <c r="H842" s="56">
        <v>31</v>
      </c>
      <c r="I842" s="56">
        <v>112</v>
      </c>
      <c r="J842" s="57">
        <v>5513.5039999999999</v>
      </c>
      <c r="K842" s="57">
        <v>367.566933333333</v>
      </c>
      <c r="L842" s="58">
        <v>2.06666666666667</v>
      </c>
      <c r="M842" s="58">
        <v>3.6129032258064502</v>
      </c>
      <c r="N842" s="54">
        <v>1973.0039999999999</v>
      </c>
      <c r="O842" s="59">
        <v>0.35784938217148299</v>
      </c>
      <c r="P842" s="54">
        <v>1507.0039999999999</v>
      </c>
      <c r="Q842" s="59">
        <v>0.27332962849033898</v>
      </c>
      <c r="R842" s="76">
        <v>303</v>
      </c>
      <c r="S842" s="76">
        <v>267</v>
      </c>
      <c r="T842" s="76">
        <v>217</v>
      </c>
    </row>
    <row r="843" spans="1:20" x14ac:dyDescent="0.25">
      <c r="A843" s="53">
        <v>2024</v>
      </c>
      <c r="B843" s="54">
        <v>235971</v>
      </c>
      <c r="C843" s="54" t="s">
        <v>72</v>
      </c>
      <c r="D843" s="54" t="s">
        <v>430</v>
      </c>
      <c r="E843" s="54" t="s">
        <v>518</v>
      </c>
      <c r="F843" s="54" t="s">
        <v>15</v>
      </c>
      <c r="G843" s="56">
        <v>26</v>
      </c>
      <c r="H843" s="56">
        <v>47</v>
      </c>
      <c r="I843" s="56">
        <v>110</v>
      </c>
      <c r="J843" s="57">
        <v>6635.92</v>
      </c>
      <c r="K843" s="57">
        <v>255.227692307692</v>
      </c>
      <c r="L843" s="58">
        <v>1.8076923076923099</v>
      </c>
      <c r="M843" s="58">
        <v>2.3404255319148901</v>
      </c>
      <c r="N843" s="54">
        <v>1902.17</v>
      </c>
      <c r="O843" s="59">
        <v>0.28664751835465202</v>
      </c>
      <c r="P843" s="54">
        <v>1044.47</v>
      </c>
      <c r="Q843" s="59">
        <v>0.157396412253312</v>
      </c>
      <c r="R843" s="76">
        <v>291</v>
      </c>
      <c r="S843" s="76">
        <v>271</v>
      </c>
      <c r="T843" s="76">
        <v>255</v>
      </c>
    </row>
    <row r="844" spans="1:20" x14ac:dyDescent="0.25">
      <c r="A844" s="53">
        <v>2024</v>
      </c>
      <c r="B844" s="54">
        <v>243584</v>
      </c>
      <c r="C844" s="54" t="s">
        <v>572</v>
      </c>
      <c r="D844" s="54" t="s">
        <v>433</v>
      </c>
      <c r="E844" s="54" t="s">
        <v>571</v>
      </c>
      <c r="F844" s="54" t="s">
        <v>15</v>
      </c>
      <c r="G844" s="56">
        <v>19</v>
      </c>
      <c r="H844" s="56">
        <v>84</v>
      </c>
      <c r="I844" s="56">
        <v>316</v>
      </c>
      <c r="J844" s="57">
        <v>10550.4</v>
      </c>
      <c r="K844" s="57">
        <v>555.28421052631597</v>
      </c>
      <c r="L844" s="58">
        <v>4.4210526315789496</v>
      </c>
      <c r="M844" s="58">
        <v>3.7619047619047601</v>
      </c>
      <c r="N844" s="54">
        <v>1758.4</v>
      </c>
      <c r="O844" s="59">
        <v>0.16666666666666699</v>
      </c>
      <c r="P844" s="54">
        <v>1062.4000000000001</v>
      </c>
      <c r="Q844" s="59">
        <v>0.10069760388231699</v>
      </c>
      <c r="R844" s="76">
        <v>223</v>
      </c>
      <c r="S844" s="76">
        <v>282</v>
      </c>
      <c r="T844" s="76">
        <v>253</v>
      </c>
    </row>
    <row r="845" spans="1:20" x14ac:dyDescent="0.25">
      <c r="A845" s="53">
        <v>2024</v>
      </c>
      <c r="B845" s="54">
        <v>243906</v>
      </c>
      <c r="C845" s="54" t="s">
        <v>73</v>
      </c>
      <c r="D845" s="54" t="s">
        <v>433</v>
      </c>
      <c r="E845" s="54" t="s">
        <v>502</v>
      </c>
      <c r="F845" s="54" t="s">
        <v>15</v>
      </c>
      <c r="G845" s="56">
        <v>22</v>
      </c>
      <c r="H845" s="56">
        <v>41</v>
      </c>
      <c r="I845" s="56">
        <v>172</v>
      </c>
      <c r="J845" s="57">
        <v>10960.796</v>
      </c>
      <c r="K845" s="57">
        <v>498.21800000000002</v>
      </c>
      <c r="L845" s="58">
        <v>1.86363636363636</v>
      </c>
      <c r="M845" s="58">
        <v>4.1951219512195097</v>
      </c>
      <c r="N845" s="54">
        <v>2041.796</v>
      </c>
      <c r="O845" s="59">
        <v>0.18628172625418801</v>
      </c>
      <c r="P845" s="54">
        <v>1292.6959999999999</v>
      </c>
      <c r="Q845" s="59">
        <v>0.117938149747518</v>
      </c>
      <c r="R845" s="76">
        <v>219</v>
      </c>
      <c r="S845" s="76">
        <v>261</v>
      </c>
      <c r="T845" s="76">
        <v>236</v>
      </c>
    </row>
    <row r="846" spans="1:20" x14ac:dyDescent="0.25">
      <c r="A846" s="53">
        <v>2024</v>
      </c>
      <c r="B846" s="54">
        <v>245593</v>
      </c>
      <c r="C846" s="54" t="s">
        <v>456</v>
      </c>
      <c r="D846" s="54" t="s">
        <v>432</v>
      </c>
      <c r="E846" s="54" t="s">
        <v>498</v>
      </c>
      <c r="F846" s="54" t="s">
        <v>15</v>
      </c>
      <c r="G846" s="56">
        <v>31</v>
      </c>
      <c r="H846" s="56">
        <v>58</v>
      </c>
      <c r="I846" s="56">
        <v>121</v>
      </c>
      <c r="J846" s="57">
        <v>6761.4319999999998</v>
      </c>
      <c r="K846" s="57">
        <v>218.11070967741901</v>
      </c>
      <c r="L846" s="58">
        <v>1.87096774193548</v>
      </c>
      <c r="M846" s="58">
        <v>2.0862068965517202</v>
      </c>
      <c r="N846" s="54">
        <v>1690.182</v>
      </c>
      <c r="O846" s="59">
        <v>0.24997397001108601</v>
      </c>
      <c r="P846" s="54">
        <v>733.66200000000003</v>
      </c>
      <c r="Q846" s="59">
        <v>0.10850689617228999</v>
      </c>
      <c r="R846" s="76">
        <v>290</v>
      </c>
      <c r="S846" s="76">
        <v>287</v>
      </c>
      <c r="T846" s="76">
        <v>290</v>
      </c>
    </row>
    <row r="847" spans="1:20" x14ac:dyDescent="0.25">
      <c r="A847" s="53">
        <v>2024</v>
      </c>
      <c r="B847" s="54">
        <v>247473</v>
      </c>
      <c r="C847" s="54" t="s">
        <v>290</v>
      </c>
      <c r="D847" s="54" t="s">
        <v>430</v>
      </c>
      <c r="E847" s="54" t="s">
        <v>511</v>
      </c>
      <c r="F847" s="54" t="s">
        <v>4</v>
      </c>
      <c r="G847" s="56">
        <v>311</v>
      </c>
      <c r="H847" s="56">
        <v>694</v>
      </c>
      <c r="I847" s="56">
        <v>2827</v>
      </c>
      <c r="J847" s="57">
        <v>132990.2856</v>
      </c>
      <c r="K847" s="57">
        <v>427.62149710610902</v>
      </c>
      <c r="L847" s="58">
        <v>2.2315112540192898</v>
      </c>
      <c r="M847" s="58">
        <v>4.0734870317002896</v>
      </c>
      <c r="N847" s="54">
        <v>27893.285599999999</v>
      </c>
      <c r="O847" s="59">
        <v>0.20973927136223799</v>
      </c>
      <c r="P847" s="54">
        <v>17566.2356</v>
      </c>
      <c r="Q847" s="59">
        <v>0.13208660708372799</v>
      </c>
      <c r="R847" s="76">
        <v>44</v>
      </c>
      <c r="S847" s="76">
        <v>24</v>
      </c>
      <c r="T847" s="76">
        <v>26</v>
      </c>
    </row>
    <row r="848" spans="1:20" x14ac:dyDescent="0.25">
      <c r="A848" s="53">
        <v>2024</v>
      </c>
      <c r="B848" s="54">
        <v>248351</v>
      </c>
      <c r="C848" s="54" t="s">
        <v>368</v>
      </c>
      <c r="D848" s="54" t="s">
        <v>432</v>
      </c>
      <c r="E848" s="54" t="s">
        <v>500</v>
      </c>
      <c r="F848" s="54" t="s">
        <v>15</v>
      </c>
      <c r="G848" s="56">
        <v>8</v>
      </c>
      <c r="H848" s="56">
        <v>28</v>
      </c>
      <c r="I848" s="56">
        <v>94</v>
      </c>
      <c r="J848" s="57">
        <v>4573.5316000000003</v>
      </c>
      <c r="K848" s="57">
        <v>571.69145000000003</v>
      </c>
      <c r="L848" s="58">
        <v>3.5</v>
      </c>
      <c r="M848" s="58">
        <v>3.3571428571428599</v>
      </c>
      <c r="N848" s="54">
        <v>1752.5316</v>
      </c>
      <c r="O848" s="59">
        <v>0.38319000572773998</v>
      </c>
      <c r="P848" s="54">
        <v>1493.4916000000001</v>
      </c>
      <c r="Q848" s="59">
        <v>0.32655106176592302</v>
      </c>
      <c r="R848" s="76">
        <v>326</v>
      </c>
      <c r="S848" s="76">
        <v>283</v>
      </c>
      <c r="T848" s="76">
        <v>218</v>
      </c>
    </row>
    <row r="849" spans="1:20" x14ac:dyDescent="0.25">
      <c r="A849" s="53">
        <v>2024</v>
      </c>
      <c r="B849" s="54">
        <v>249077</v>
      </c>
      <c r="C849" s="54" t="s">
        <v>284</v>
      </c>
      <c r="D849" s="54" t="s">
        <v>432</v>
      </c>
      <c r="E849" s="54" t="s">
        <v>498</v>
      </c>
      <c r="F849" s="54" t="s">
        <v>4</v>
      </c>
      <c r="G849" s="56">
        <v>499</v>
      </c>
      <c r="H849" s="56">
        <v>1683</v>
      </c>
      <c r="I849" s="56">
        <v>7612</v>
      </c>
      <c r="J849" s="57">
        <v>318103.60499999998</v>
      </c>
      <c r="K849" s="57">
        <v>637.48217434869696</v>
      </c>
      <c r="L849" s="58">
        <v>3.3727454909819601</v>
      </c>
      <c r="M849" s="58">
        <v>4.5228758169934604</v>
      </c>
      <c r="N849" s="54">
        <v>39065.355000000003</v>
      </c>
      <c r="O849" s="59">
        <v>0.12280701754386</v>
      </c>
      <c r="P849" s="54">
        <v>22106.325000000001</v>
      </c>
      <c r="Q849" s="59">
        <v>6.9494103972823601E-2</v>
      </c>
      <c r="R849" s="76">
        <v>8</v>
      </c>
      <c r="S849" s="76">
        <v>10</v>
      </c>
      <c r="T849" s="76">
        <v>19</v>
      </c>
    </row>
    <row r="850" spans="1:20" x14ac:dyDescent="0.25">
      <c r="A850" s="53">
        <v>2024</v>
      </c>
      <c r="B850" s="54">
        <v>250641</v>
      </c>
      <c r="C850" s="54" t="s">
        <v>304</v>
      </c>
      <c r="D850" s="54" t="s">
        <v>432</v>
      </c>
      <c r="E850" s="54" t="s">
        <v>498</v>
      </c>
      <c r="F850" s="54" t="s">
        <v>15</v>
      </c>
      <c r="G850" s="56">
        <v>32</v>
      </c>
      <c r="H850" s="56">
        <v>86</v>
      </c>
      <c r="I850" s="56">
        <v>245</v>
      </c>
      <c r="J850" s="57">
        <v>11286.396000000001</v>
      </c>
      <c r="K850" s="57">
        <v>352.69987500000002</v>
      </c>
      <c r="L850" s="58">
        <v>2.6875</v>
      </c>
      <c r="M850" s="58">
        <v>2.8488372093023302</v>
      </c>
      <c r="N850" s="54">
        <v>2890.3960000000002</v>
      </c>
      <c r="O850" s="59">
        <v>0.25609556850565901</v>
      </c>
      <c r="P850" s="54">
        <v>1877.356</v>
      </c>
      <c r="Q850" s="59">
        <v>0.166337952345461</v>
      </c>
      <c r="R850" s="76">
        <v>215</v>
      </c>
      <c r="S850" s="76">
        <v>213</v>
      </c>
      <c r="T850" s="76">
        <v>193</v>
      </c>
    </row>
    <row r="851" spans="1:20" x14ac:dyDescent="0.25">
      <c r="A851" s="53">
        <v>2024</v>
      </c>
      <c r="B851" s="54">
        <v>251556</v>
      </c>
      <c r="C851" s="54" t="s">
        <v>573</v>
      </c>
      <c r="D851" s="54" t="s">
        <v>435</v>
      </c>
      <c r="E851" s="54" t="s">
        <v>574</v>
      </c>
      <c r="F851" s="54" t="s">
        <v>15</v>
      </c>
      <c r="G851" s="56">
        <v>67</v>
      </c>
      <c r="H851" s="56">
        <v>232</v>
      </c>
      <c r="I851" s="56">
        <v>891</v>
      </c>
      <c r="J851" s="57">
        <v>44353.504800000002</v>
      </c>
      <c r="K851" s="57">
        <v>661.992608955224</v>
      </c>
      <c r="L851" s="58">
        <v>3.4626865671641802</v>
      </c>
      <c r="M851" s="58">
        <v>3.8405172413793101</v>
      </c>
      <c r="N851" s="54">
        <v>9908.7548000000006</v>
      </c>
      <c r="O851" s="59">
        <v>0.223404099510982</v>
      </c>
      <c r="P851" s="54">
        <v>7579.9748</v>
      </c>
      <c r="Q851" s="59">
        <v>0.170899116860772</v>
      </c>
      <c r="R851" s="76">
        <v>119</v>
      </c>
      <c r="S851" s="76">
        <v>91</v>
      </c>
      <c r="T851" s="76">
        <v>74</v>
      </c>
    </row>
    <row r="852" spans="1:20" x14ac:dyDescent="0.25">
      <c r="A852" s="53">
        <v>2024</v>
      </c>
      <c r="B852" s="54">
        <v>251768</v>
      </c>
      <c r="C852" s="54" t="s">
        <v>575</v>
      </c>
      <c r="D852" s="54" t="s">
        <v>435</v>
      </c>
      <c r="E852" s="54" t="s">
        <v>574</v>
      </c>
      <c r="F852" s="54" t="s">
        <v>15</v>
      </c>
      <c r="G852" s="56">
        <v>104</v>
      </c>
      <c r="H852" s="56">
        <v>222</v>
      </c>
      <c r="I852" s="56">
        <v>600</v>
      </c>
      <c r="J852" s="57">
        <v>28567.8</v>
      </c>
      <c r="K852" s="57">
        <v>274.69038461538503</v>
      </c>
      <c r="L852" s="58">
        <v>2.1346153846153801</v>
      </c>
      <c r="M852" s="58">
        <v>2.7027027027027</v>
      </c>
      <c r="N852" s="54">
        <v>4761.3</v>
      </c>
      <c r="O852" s="59">
        <v>0.16666666666666699</v>
      </c>
      <c r="P852" s="54">
        <v>1293.67</v>
      </c>
      <c r="Q852" s="59">
        <v>4.5284201093538902E-2</v>
      </c>
      <c r="R852" s="76">
        <v>146</v>
      </c>
      <c r="S852" s="76">
        <v>161</v>
      </c>
      <c r="T852" s="76">
        <v>235</v>
      </c>
    </row>
    <row r="853" spans="1:20" x14ac:dyDescent="0.25">
      <c r="A853" s="53">
        <v>2024</v>
      </c>
      <c r="B853" s="54">
        <v>251781</v>
      </c>
      <c r="C853" s="54" t="s">
        <v>378</v>
      </c>
      <c r="D853" s="54" t="s">
        <v>430</v>
      </c>
      <c r="E853" s="54" t="s">
        <v>518</v>
      </c>
      <c r="F853" s="54" t="s">
        <v>15</v>
      </c>
      <c r="G853" s="56">
        <v>27</v>
      </c>
      <c r="H853" s="56">
        <v>63</v>
      </c>
      <c r="I853" s="56">
        <v>162</v>
      </c>
      <c r="J853" s="57">
        <v>8669.9040000000005</v>
      </c>
      <c r="K853" s="57">
        <v>321.10755555555602</v>
      </c>
      <c r="L853" s="58">
        <v>2.3333333333333299</v>
      </c>
      <c r="M853" s="58">
        <v>2.5714285714285698</v>
      </c>
      <c r="N853" s="54">
        <v>2567.904</v>
      </c>
      <c r="O853" s="59">
        <v>0.296185978529866</v>
      </c>
      <c r="P853" s="54">
        <v>1661.604</v>
      </c>
      <c r="Q853" s="59">
        <v>0.191651949087326</v>
      </c>
      <c r="R853" s="76">
        <v>256</v>
      </c>
      <c r="S853" s="76">
        <v>229</v>
      </c>
      <c r="T853" s="76">
        <v>202</v>
      </c>
    </row>
    <row r="854" spans="1:20" x14ac:dyDescent="0.25">
      <c r="A854" s="53">
        <v>2024</v>
      </c>
      <c r="B854" s="54">
        <v>253723</v>
      </c>
      <c r="C854" s="54" t="s">
        <v>74</v>
      </c>
      <c r="D854" s="54" t="s">
        <v>434</v>
      </c>
      <c r="E854" s="54" t="s">
        <v>523</v>
      </c>
      <c r="F854" s="54" t="s">
        <v>15</v>
      </c>
      <c r="G854" s="56">
        <v>25</v>
      </c>
      <c r="H854" s="56">
        <v>55</v>
      </c>
      <c r="I854" s="56">
        <v>127</v>
      </c>
      <c r="J854" s="57">
        <v>7148.5839999999998</v>
      </c>
      <c r="K854" s="57">
        <v>285.94335999999998</v>
      </c>
      <c r="L854" s="58">
        <v>2.2000000000000002</v>
      </c>
      <c r="M854" s="58">
        <v>2.30909090909091</v>
      </c>
      <c r="N854" s="54">
        <v>2305.0839999999998</v>
      </c>
      <c r="O854" s="59">
        <v>0.32245322989839698</v>
      </c>
      <c r="P854" s="54">
        <v>1470.154</v>
      </c>
      <c r="Q854" s="59">
        <v>0.205656672706091</v>
      </c>
      <c r="R854" s="76">
        <v>285</v>
      </c>
      <c r="S854" s="76">
        <v>242</v>
      </c>
      <c r="T854" s="76">
        <v>220</v>
      </c>
    </row>
    <row r="855" spans="1:20" x14ac:dyDescent="0.25">
      <c r="A855" s="53">
        <v>2024</v>
      </c>
      <c r="B855" s="54">
        <v>259545</v>
      </c>
      <c r="C855" s="54" t="s">
        <v>476</v>
      </c>
      <c r="D855" s="54" t="s">
        <v>434</v>
      </c>
      <c r="E855" s="54" t="s">
        <v>526</v>
      </c>
      <c r="F855" s="54" t="s">
        <v>4</v>
      </c>
      <c r="G855" s="56">
        <v>206</v>
      </c>
      <c r="H855" s="56">
        <v>1393</v>
      </c>
      <c r="I855" s="56">
        <v>6995</v>
      </c>
      <c r="J855" s="57">
        <v>318243.59999999998</v>
      </c>
      <c r="K855" s="57">
        <v>1544.8718446601899</v>
      </c>
      <c r="L855" s="58">
        <v>6.7621359223301001</v>
      </c>
      <c r="M855" s="58">
        <v>5.0215362526920302</v>
      </c>
      <c r="N855" s="54">
        <v>53040.6</v>
      </c>
      <c r="O855" s="59">
        <v>0.16666666666666699</v>
      </c>
      <c r="P855" s="54">
        <v>45302.15</v>
      </c>
      <c r="Q855" s="59">
        <v>0.142350545305546</v>
      </c>
      <c r="R855" s="76">
        <v>7</v>
      </c>
      <c r="S855" s="76">
        <v>3</v>
      </c>
      <c r="T855" s="76">
        <v>2</v>
      </c>
    </row>
    <row r="856" spans="1:20" x14ac:dyDescent="0.25">
      <c r="A856" s="53">
        <v>2024</v>
      </c>
      <c r="B856" s="54">
        <v>260421</v>
      </c>
      <c r="C856" s="54" t="s">
        <v>576</v>
      </c>
      <c r="D856" s="54" t="s">
        <v>433</v>
      </c>
      <c r="E856" s="54" t="s">
        <v>571</v>
      </c>
      <c r="F856" s="54" t="s">
        <v>4</v>
      </c>
      <c r="G856" s="56">
        <v>119</v>
      </c>
      <c r="H856" s="56">
        <v>388</v>
      </c>
      <c r="I856" s="56">
        <v>2513</v>
      </c>
      <c r="J856" s="57">
        <v>103386.1594</v>
      </c>
      <c r="K856" s="57">
        <v>868.79125546218404</v>
      </c>
      <c r="L856" s="58">
        <v>3.26050420168067</v>
      </c>
      <c r="M856" s="58">
        <v>6.4768041237113403</v>
      </c>
      <c r="N856" s="54">
        <v>9954.9093999999895</v>
      </c>
      <c r="O856" s="59">
        <v>9.6288608240920795E-2</v>
      </c>
      <c r="P856" s="54">
        <v>5770.6093999999903</v>
      </c>
      <c r="Q856" s="59">
        <v>5.5816072804035201E-2</v>
      </c>
      <c r="R856" s="76">
        <v>59</v>
      </c>
      <c r="S856" s="76">
        <v>90</v>
      </c>
      <c r="T856" s="76">
        <v>98</v>
      </c>
    </row>
    <row r="857" spans="1:20" x14ac:dyDescent="0.25">
      <c r="A857" s="53">
        <v>2024</v>
      </c>
      <c r="B857" s="54">
        <v>261329</v>
      </c>
      <c r="C857" s="54" t="s">
        <v>459</v>
      </c>
      <c r="D857" s="54" t="s">
        <v>435</v>
      </c>
      <c r="E857" s="54" t="s">
        <v>525</v>
      </c>
      <c r="F857" s="54" t="s">
        <v>15</v>
      </c>
      <c r="G857" s="56">
        <v>3</v>
      </c>
      <c r="H857" s="56">
        <v>4</v>
      </c>
      <c r="I857" s="56">
        <v>4</v>
      </c>
      <c r="J857" s="57">
        <v>89.567999999999998</v>
      </c>
      <c r="K857" s="57">
        <v>29.856000000000002</v>
      </c>
      <c r="L857" s="58">
        <v>1.3333333333333299</v>
      </c>
      <c r="M857" s="58">
        <v>1</v>
      </c>
      <c r="N857" s="54">
        <v>37.817999999999998</v>
      </c>
      <c r="O857" s="59">
        <v>0.42222668810289399</v>
      </c>
      <c r="P857" s="54">
        <v>-59.582000000000001</v>
      </c>
      <c r="Q857" s="59">
        <v>-0.66521525544837401</v>
      </c>
      <c r="R857" s="76">
        <v>415</v>
      </c>
      <c r="S857" s="76">
        <v>410</v>
      </c>
      <c r="T857" s="76">
        <v>382</v>
      </c>
    </row>
    <row r="858" spans="1:20" x14ac:dyDescent="0.25">
      <c r="A858" s="53">
        <v>2024</v>
      </c>
      <c r="B858" s="54">
        <v>268288</v>
      </c>
      <c r="C858" s="54" t="s">
        <v>311</v>
      </c>
      <c r="D858" s="54" t="s">
        <v>431</v>
      </c>
      <c r="E858" s="54" t="s">
        <v>501</v>
      </c>
      <c r="F858" s="54" t="s">
        <v>15</v>
      </c>
      <c r="G858" s="56">
        <v>141</v>
      </c>
      <c r="H858" s="56">
        <v>425</v>
      </c>
      <c r="I858" s="56">
        <v>1452</v>
      </c>
      <c r="J858" s="57">
        <v>66450.899999999994</v>
      </c>
      <c r="K858" s="57">
        <v>471.28297872340403</v>
      </c>
      <c r="L858" s="58">
        <v>3.0141843971631199</v>
      </c>
      <c r="M858" s="58">
        <v>3.4164705882352902</v>
      </c>
      <c r="N858" s="54">
        <v>11075.15</v>
      </c>
      <c r="O858" s="59">
        <v>0.16666666666666699</v>
      </c>
      <c r="P858" s="54">
        <v>6424.4699999999903</v>
      </c>
      <c r="Q858" s="59">
        <v>9.6679954673300095E-2</v>
      </c>
      <c r="R858" s="76">
        <v>91</v>
      </c>
      <c r="S858" s="76">
        <v>83</v>
      </c>
      <c r="T858" s="76">
        <v>92</v>
      </c>
    </row>
    <row r="859" spans="1:20" x14ac:dyDescent="0.25">
      <c r="A859" s="53">
        <v>2024</v>
      </c>
      <c r="B859" s="54">
        <v>270575</v>
      </c>
      <c r="C859" s="54" t="s">
        <v>75</v>
      </c>
      <c r="D859" s="54" t="s">
        <v>432</v>
      </c>
      <c r="E859" s="54" t="s">
        <v>498</v>
      </c>
      <c r="F859" s="54" t="s">
        <v>15</v>
      </c>
      <c r="G859" s="56">
        <v>37</v>
      </c>
      <c r="H859" s="56">
        <v>37</v>
      </c>
      <c r="I859" s="56">
        <v>91</v>
      </c>
      <c r="J859" s="57">
        <v>3666.663</v>
      </c>
      <c r="K859" s="57">
        <v>99.099000000000004</v>
      </c>
      <c r="L859" s="58">
        <v>1</v>
      </c>
      <c r="M859" s="58">
        <v>2.4594594594594601</v>
      </c>
      <c r="N859" s="54">
        <v>592.41300000000001</v>
      </c>
      <c r="O859" s="59">
        <v>0.161567343385525</v>
      </c>
      <c r="P859" s="54">
        <v>-517.58699999999999</v>
      </c>
      <c r="Q859" s="59">
        <v>-0.14116023206932299</v>
      </c>
      <c r="R859" s="76">
        <v>345</v>
      </c>
      <c r="S859" s="76">
        <v>367</v>
      </c>
      <c r="T859" s="76">
        <v>404</v>
      </c>
    </row>
    <row r="860" spans="1:20" x14ac:dyDescent="0.25">
      <c r="A860" s="53">
        <v>2024</v>
      </c>
      <c r="B860" s="54">
        <v>271885</v>
      </c>
      <c r="C860" s="54" t="s">
        <v>363</v>
      </c>
      <c r="D860" s="54" t="s">
        <v>430</v>
      </c>
      <c r="E860" s="54" t="s">
        <v>511</v>
      </c>
      <c r="F860" s="54" t="s">
        <v>15</v>
      </c>
      <c r="G860" s="56">
        <v>194</v>
      </c>
      <c r="H860" s="56">
        <v>459</v>
      </c>
      <c r="I860" s="56">
        <v>1810</v>
      </c>
      <c r="J860" s="57">
        <v>80908.52</v>
      </c>
      <c r="K860" s="57">
        <v>417.05422680412403</v>
      </c>
      <c r="L860" s="58">
        <v>2.3659793814432999</v>
      </c>
      <c r="M860" s="58">
        <v>3.9433551198257102</v>
      </c>
      <c r="N860" s="54">
        <v>8668.77</v>
      </c>
      <c r="O860" s="59">
        <v>0.107142857142857</v>
      </c>
      <c r="P860" s="54">
        <v>2155.3700000000099</v>
      </c>
      <c r="Q860" s="59">
        <v>2.66395924681357E-2</v>
      </c>
      <c r="R860" s="76">
        <v>75</v>
      </c>
      <c r="S860" s="76">
        <v>102</v>
      </c>
      <c r="T860" s="76">
        <v>179</v>
      </c>
    </row>
    <row r="861" spans="1:20" x14ac:dyDescent="0.25">
      <c r="A861" s="53">
        <v>2024</v>
      </c>
      <c r="B861" s="54">
        <v>273027</v>
      </c>
      <c r="C861" s="54" t="s">
        <v>309</v>
      </c>
      <c r="D861" s="54" t="s">
        <v>434</v>
      </c>
      <c r="E861" s="54" t="s">
        <v>523</v>
      </c>
      <c r="F861" s="54" t="s">
        <v>15</v>
      </c>
      <c r="G861" s="56">
        <v>40</v>
      </c>
      <c r="H861" s="56">
        <v>58</v>
      </c>
      <c r="I861" s="56">
        <v>184</v>
      </c>
      <c r="J861" s="57">
        <v>10068.128000000001</v>
      </c>
      <c r="K861" s="57">
        <v>251.70320000000001</v>
      </c>
      <c r="L861" s="58">
        <v>1.45</v>
      </c>
      <c r="M861" s="58">
        <v>3.1724137931034502</v>
      </c>
      <c r="N861" s="54">
        <v>3380.6280000000002</v>
      </c>
      <c r="O861" s="59">
        <v>0.33577523050958402</v>
      </c>
      <c r="P861" s="54">
        <v>2076.828</v>
      </c>
      <c r="Q861" s="59">
        <v>0.20627747283308301</v>
      </c>
      <c r="R861" s="76">
        <v>231</v>
      </c>
      <c r="S861" s="76">
        <v>192</v>
      </c>
      <c r="T861" s="76">
        <v>185</v>
      </c>
    </row>
    <row r="862" spans="1:20" x14ac:dyDescent="0.25">
      <c r="A862" s="53">
        <v>2024</v>
      </c>
      <c r="B862" s="54">
        <v>280877</v>
      </c>
      <c r="C862" s="54" t="s">
        <v>307</v>
      </c>
      <c r="D862" s="54" t="s">
        <v>434</v>
      </c>
      <c r="E862" s="54" t="s">
        <v>522</v>
      </c>
      <c r="F862" s="54" t="s">
        <v>15</v>
      </c>
      <c r="G862" s="56">
        <v>7</v>
      </c>
      <c r="H862" s="56">
        <v>25</v>
      </c>
      <c r="I862" s="56">
        <v>61</v>
      </c>
      <c r="J862" s="57">
        <v>2695.5120000000002</v>
      </c>
      <c r="K862" s="57">
        <v>385.07314285714301</v>
      </c>
      <c r="L862" s="58">
        <v>3.5714285714285698</v>
      </c>
      <c r="M862" s="58">
        <v>2.44</v>
      </c>
      <c r="N862" s="54">
        <v>875.01199999999994</v>
      </c>
      <c r="O862" s="59">
        <v>0.32461810594796098</v>
      </c>
      <c r="P862" s="54">
        <v>630.51199999999994</v>
      </c>
      <c r="Q862" s="59">
        <v>0.23391177631559401</v>
      </c>
      <c r="R862" s="76">
        <v>371</v>
      </c>
      <c r="S862" s="76">
        <v>346</v>
      </c>
      <c r="T862" s="76">
        <v>302</v>
      </c>
    </row>
    <row r="863" spans="1:20" x14ac:dyDescent="0.25">
      <c r="A863" s="53">
        <v>2024</v>
      </c>
      <c r="B863" s="54">
        <v>281083</v>
      </c>
      <c r="C863" s="54" t="s">
        <v>76</v>
      </c>
      <c r="D863" s="54" t="s">
        <v>435</v>
      </c>
      <c r="E863" s="54" t="s">
        <v>525</v>
      </c>
      <c r="F863" s="54" t="s">
        <v>4</v>
      </c>
      <c r="G863" s="56">
        <v>42</v>
      </c>
      <c r="H863" s="56">
        <v>90</v>
      </c>
      <c r="I863" s="56">
        <v>301</v>
      </c>
      <c r="J863" s="57">
        <v>13981.2</v>
      </c>
      <c r="K863" s="57">
        <v>332.88571428571402</v>
      </c>
      <c r="L863" s="58">
        <v>2.1428571428571401</v>
      </c>
      <c r="M863" s="58">
        <v>3.3444444444444401</v>
      </c>
      <c r="N863" s="54">
        <v>2330.1999999999998</v>
      </c>
      <c r="O863" s="59">
        <v>0.16666666666666699</v>
      </c>
      <c r="P863" s="54">
        <v>903.74999999999898</v>
      </c>
      <c r="Q863" s="59">
        <v>6.4640374216805394E-2</v>
      </c>
      <c r="R863" s="76">
        <v>193</v>
      </c>
      <c r="S863" s="76">
        <v>241</v>
      </c>
      <c r="T863" s="76">
        <v>272</v>
      </c>
    </row>
    <row r="864" spans="1:20" x14ac:dyDescent="0.25">
      <c r="A864" s="53">
        <v>2024</v>
      </c>
      <c r="B864" s="54">
        <v>282916</v>
      </c>
      <c r="C864" s="54" t="s">
        <v>412</v>
      </c>
      <c r="D864" s="54" t="s">
        <v>432</v>
      </c>
      <c r="E864" s="54" t="s">
        <v>500</v>
      </c>
      <c r="F864" s="54" t="s">
        <v>15</v>
      </c>
      <c r="G864" s="56">
        <v>15</v>
      </c>
      <c r="H864" s="56">
        <v>42</v>
      </c>
      <c r="I864" s="56">
        <v>165</v>
      </c>
      <c r="J864" s="57">
        <v>4709.8999999999996</v>
      </c>
      <c r="K864" s="57">
        <v>313.993333333333</v>
      </c>
      <c r="L864" s="58">
        <v>2.8</v>
      </c>
      <c r="M864" s="58">
        <v>3.9285714285714302</v>
      </c>
      <c r="N864" s="54">
        <v>1086.9000000000001</v>
      </c>
      <c r="O864" s="59">
        <v>0.230769230769231</v>
      </c>
      <c r="P864" s="54">
        <v>609.9</v>
      </c>
      <c r="Q864" s="59">
        <v>0.129493195184611</v>
      </c>
      <c r="R864" s="76">
        <v>325</v>
      </c>
      <c r="S864" s="76">
        <v>330</v>
      </c>
      <c r="T864" s="76">
        <v>306</v>
      </c>
    </row>
    <row r="865" spans="1:20" x14ac:dyDescent="0.25">
      <c r="A865" s="53">
        <v>2024</v>
      </c>
      <c r="B865" s="54">
        <v>284988</v>
      </c>
      <c r="C865" s="54" t="s">
        <v>310</v>
      </c>
      <c r="D865" s="54" t="s">
        <v>430</v>
      </c>
      <c r="E865" s="54" t="s">
        <v>512</v>
      </c>
      <c r="F865" s="54" t="s">
        <v>15</v>
      </c>
      <c r="G865" s="56">
        <v>17</v>
      </c>
      <c r="H865" s="56">
        <v>51</v>
      </c>
      <c r="I865" s="56">
        <v>211</v>
      </c>
      <c r="J865" s="57">
        <v>10359.2808</v>
      </c>
      <c r="K865" s="57">
        <v>609.36945882352904</v>
      </c>
      <c r="L865" s="58">
        <v>3</v>
      </c>
      <c r="M865" s="58">
        <v>4.1372549019607803</v>
      </c>
      <c r="N865" s="54">
        <v>2197.5308</v>
      </c>
      <c r="O865" s="59">
        <v>0.21213159894266001</v>
      </c>
      <c r="P865" s="54">
        <v>1614.4308000000001</v>
      </c>
      <c r="Q865" s="59">
        <v>0.15584390761953301</v>
      </c>
      <c r="R865" s="76">
        <v>226</v>
      </c>
      <c r="S865" s="76">
        <v>250</v>
      </c>
      <c r="T865" s="76">
        <v>205</v>
      </c>
    </row>
    <row r="866" spans="1:20" x14ac:dyDescent="0.25">
      <c r="A866" s="53">
        <v>2024</v>
      </c>
      <c r="B866" s="54">
        <v>287037</v>
      </c>
      <c r="C866" s="54" t="s">
        <v>77</v>
      </c>
      <c r="D866" s="54" t="s">
        <v>434</v>
      </c>
      <c r="E866" s="54" t="s">
        <v>508</v>
      </c>
      <c r="F866" s="54" t="s">
        <v>15</v>
      </c>
      <c r="G866" s="56">
        <v>94</v>
      </c>
      <c r="H866" s="56">
        <v>357</v>
      </c>
      <c r="I866" s="56">
        <v>1767</v>
      </c>
      <c r="J866" s="57">
        <v>84984.430999999997</v>
      </c>
      <c r="K866" s="57">
        <v>904.08969148936103</v>
      </c>
      <c r="L866" s="58">
        <v>3.7978723404255299</v>
      </c>
      <c r="M866" s="58">
        <v>4.9495798319327697</v>
      </c>
      <c r="N866" s="54">
        <v>16265.681</v>
      </c>
      <c r="O866" s="59">
        <v>0.19139600993504299</v>
      </c>
      <c r="P866" s="54">
        <v>12965.251</v>
      </c>
      <c r="Q866" s="59">
        <v>0.15256030836989401</v>
      </c>
      <c r="R866" s="76">
        <v>71</v>
      </c>
      <c r="S866" s="76">
        <v>54</v>
      </c>
      <c r="T866" s="76">
        <v>40</v>
      </c>
    </row>
    <row r="867" spans="1:20" x14ac:dyDescent="0.25">
      <c r="A867" s="53">
        <v>2024</v>
      </c>
      <c r="B867" s="54">
        <v>288308</v>
      </c>
      <c r="C867" s="54" t="s">
        <v>78</v>
      </c>
      <c r="D867" s="54" t="s">
        <v>431</v>
      </c>
      <c r="E867" s="54" t="s">
        <v>524</v>
      </c>
      <c r="F867" s="54" t="s">
        <v>15</v>
      </c>
      <c r="G867" s="56">
        <v>34</v>
      </c>
      <c r="H867" s="56">
        <v>52</v>
      </c>
      <c r="I867" s="56">
        <v>170</v>
      </c>
      <c r="J867" s="57">
        <v>11227.44</v>
      </c>
      <c r="K867" s="57">
        <v>330.21882352941202</v>
      </c>
      <c r="L867" s="58">
        <v>1.52941176470588</v>
      </c>
      <c r="M867" s="58">
        <v>3.2692307692307701</v>
      </c>
      <c r="N867" s="54">
        <v>2449.69</v>
      </c>
      <c r="O867" s="59">
        <v>0.218187761413109</v>
      </c>
      <c r="P867" s="54">
        <v>1377.69</v>
      </c>
      <c r="Q867" s="59">
        <v>0.12270740257797</v>
      </c>
      <c r="R867" s="76">
        <v>217</v>
      </c>
      <c r="S867" s="76">
        <v>236</v>
      </c>
      <c r="T867" s="76">
        <v>226</v>
      </c>
    </row>
    <row r="868" spans="1:20" x14ac:dyDescent="0.25">
      <c r="A868" s="53">
        <v>2024</v>
      </c>
      <c r="B868" s="54">
        <v>289007</v>
      </c>
      <c r="C868" s="54" t="s">
        <v>79</v>
      </c>
      <c r="D868" s="54" t="s">
        <v>432</v>
      </c>
      <c r="E868" s="54" t="s">
        <v>500</v>
      </c>
      <c r="F868" s="54" t="s">
        <v>15</v>
      </c>
      <c r="G868" s="56">
        <v>20</v>
      </c>
      <c r="H868" s="56">
        <v>20</v>
      </c>
      <c r="I868" s="56">
        <v>77</v>
      </c>
      <c r="J868" s="57">
        <v>3242.8395999999998</v>
      </c>
      <c r="K868" s="57">
        <v>162.14197999999999</v>
      </c>
      <c r="L868" s="58">
        <v>1</v>
      </c>
      <c r="M868" s="58">
        <v>3.85</v>
      </c>
      <c r="N868" s="54">
        <v>-198.66040000000001</v>
      </c>
      <c r="O868" s="59">
        <v>-6.1261247704018397E-2</v>
      </c>
      <c r="P868" s="54">
        <v>-798.66039999999998</v>
      </c>
      <c r="Q868" s="59">
        <v>-0.24628427505325901</v>
      </c>
      <c r="R868" s="76">
        <v>353</v>
      </c>
      <c r="S868" s="76">
        <v>415</v>
      </c>
      <c r="T868" s="76">
        <v>407</v>
      </c>
    </row>
    <row r="869" spans="1:20" x14ac:dyDescent="0.25">
      <c r="A869" s="53">
        <v>2024</v>
      </c>
      <c r="B869" s="54">
        <v>294766</v>
      </c>
      <c r="C869" s="54" t="s">
        <v>80</v>
      </c>
      <c r="D869" s="54" t="s">
        <v>435</v>
      </c>
      <c r="E869" s="54" t="s">
        <v>505</v>
      </c>
      <c r="F869" s="54" t="s">
        <v>15</v>
      </c>
      <c r="G869" s="56">
        <v>42</v>
      </c>
      <c r="H869" s="56">
        <v>90</v>
      </c>
      <c r="I869" s="56">
        <v>336</v>
      </c>
      <c r="J869" s="57">
        <v>18627.599999999999</v>
      </c>
      <c r="K869" s="57">
        <v>443.51428571428602</v>
      </c>
      <c r="L869" s="58">
        <v>2.1428571428571401</v>
      </c>
      <c r="M869" s="58">
        <v>3.7333333333333298</v>
      </c>
      <c r="N869" s="54">
        <v>3104.6</v>
      </c>
      <c r="O869" s="59">
        <v>0.16666666666666699</v>
      </c>
      <c r="P869" s="54">
        <v>1704.74</v>
      </c>
      <c r="Q869" s="59">
        <v>9.15168889175203E-2</v>
      </c>
      <c r="R869" s="76">
        <v>173</v>
      </c>
      <c r="S869" s="76">
        <v>204</v>
      </c>
      <c r="T869" s="76">
        <v>200</v>
      </c>
    </row>
    <row r="870" spans="1:20" x14ac:dyDescent="0.25">
      <c r="A870" s="53">
        <v>2024</v>
      </c>
      <c r="B870" s="54">
        <v>302233</v>
      </c>
      <c r="C870" s="54" t="s">
        <v>82</v>
      </c>
      <c r="D870" s="54" t="s">
        <v>430</v>
      </c>
      <c r="E870" s="54" t="s">
        <v>512</v>
      </c>
      <c r="F870" s="54" t="s">
        <v>4</v>
      </c>
      <c r="G870" s="56">
        <v>178</v>
      </c>
      <c r="H870" s="56">
        <v>629</v>
      </c>
      <c r="I870" s="56">
        <v>2473</v>
      </c>
      <c r="J870" s="57">
        <v>120772.5</v>
      </c>
      <c r="K870" s="57">
        <v>678.49719101123605</v>
      </c>
      <c r="L870" s="58">
        <v>3.5337078651685401</v>
      </c>
      <c r="M870" s="58">
        <v>3.93163751987281</v>
      </c>
      <c r="N870" s="54">
        <v>20128.75</v>
      </c>
      <c r="O870" s="59">
        <v>0.16666666666666699</v>
      </c>
      <c r="P870" s="54">
        <v>14060.18</v>
      </c>
      <c r="Q870" s="59">
        <v>0.116418721149268</v>
      </c>
      <c r="R870" s="76">
        <v>48</v>
      </c>
      <c r="S870" s="76">
        <v>37</v>
      </c>
      <c r="T870" s="76">
        <v>36</v>
      </c>
    </row>
    <row r="871" spans="1:20" x14ac:dyDescent="0.25">
      <c r="A871" s="53">
        <v>2024</v>
      </c>
      <c r="B871" s="54">
        <v>303477</v>
      </c>
      <c r="C871" s="54" t="s">
        <v>288</v>
      </c>
      <c r="D871" s="54" t="s">
        <v>432</v>
      </c>
      <c r="E871" s="54" t="s">
        <v>493</v>
      </c>
      <c r="F871" s="54" t="s">
        <v>15</v>
      </c>
      <c r="G871" s="56">
        <v>62</v>
      </c>
      <c r="H871" s="56">
        <v>541</v>
      </c>
      <c r="I871" s="56">
        <v>4162</v>
      </c>
      <c r="J871" s="57">
        <v>236148.67920000001</v>
      </c>
      <c r="K871" s="57">
        <v>3808.8496645161299</v>
      </c>
      <c r="L871" s="58">
        <v>8.7258064516129004</v>
      </c>
      <c r="M871" s="58">
        <v>7.6931608133086904</v>
      </c>
      <c r="N871" s="54">
        <v>66398.679199999999</v>
      </c>
      <c r="O871" s="59">
        <v>0.281173197431968</v>
      </c>
      <c r="P871" s="54">
        <v>64103.059200000003</v>
      </c>
      <c r="Q871" s="59">
        <v>0.27145211828904398</v>
      </c>
      <c r="R871" s="76">
        <v>17</v>
      </c>
      <c r="S871" s="76">
        <v>2</v>
      </c>
      <c r="T871" s="76">
        <v>1</v>
      </c>
    </row>
    <row r="872" spans="1:20" x14ac:dyDescent="0.25">
      <c r="A872" s="53">
        <v>2024</v>
      </c>
      <c r="B872" s="54">
        <v>304909</v>
      </c>
      <c r="C872" s="54" t="s">
        <v>305</v>
      </c>
      <c r="D872" s="54" t="s">
        <v>433</v>
      </c>
      <c r="E872" s="54" t="s">
        <v>504</v>
      </c>
      <c r="F872" s="54" t="s">
        <v>15</v>
      </c>
      <c r="G872" s="56">
        <v>5</v>
      </c>
      <c r="H872" s="56">
        <v>30</v>
      </c>
      <c r="I872" s="56">
        <v>66</v>
      </c>
      <c r="J872" s="57">
        <v>4181.8720000000003</v>
      </c>
      <c r="K872" s="57">
        <v>836.37440000000004</v>
      </c>
      <c r="L872" s="58">
        <v>6</v>
      </c>
      <c r="M872" s="58">
        <v>2.2000000000000002</v>
      </c>
      <c r="N872" s="54">
        <v>1096.8720000000001</v>
      </c>
      <c r="O872" s="59">
        <v>0.26229210267554798</v>
      </c>
      <c r="P872" s="54">
        <v>906.072</v>
      </c>
      <c r="Q872" s="59">
        <v>0.21666660289937101</v>
      </c>
      <c r="R872" s="76">
        <v>337</v>
      </c>
      <c r="S872" s="76">
        <v>328</v>
      </c>
      <c r="T872" s="76">
        <v>271</v>
      </c>
    </row>
    <row r="873" spans="1:20" x14ac:dyDescent="0.25">
      <c r="A873" s="53">
        <v>2024</v>
      </c>
      <c r="B873" s="54">
        <v>309059</v>
      </c>
      <c r="C873" s="54" t="s">
        <v>306</v>
      </c>
      <c r="D873" s="54" t="s">
        <v>434</v>
      </c>
      <c r="E873" s="54" t="s">
        <v>499</v>
      </c>
      <c r="F873" s="54" t="s">
        <v>15</v>
      </c>
      <c r="G873" s="56">
        <v>56</v>
      </c>
      <c r="H873" s="56">
        <v>101</v>
      </c>
      <c r="I873" s="56">
        <v>330</v>
      </c>
      <c r="J873" s="57">
        <v>18720.59</v>
      </c>
      <c r="K873" s="57">
        <v>334.29624999999999</v>
      </c>
      <c r="L873" s="58">
        <v>1.8035714285714299</v>
      </c>
      <c r="M873" s="58">
        <v>3.2673267326732698</v>
      </c>
      <c r="N873" s="54">
        <v>3218.59</v>
      </c>
      <c r="O873" s="59">
        <v>0.17192780783084299</v>
      </c>
      <c r="P873" s="54">
        <v>1371.49</v>
      </c>
      <c r="Q873" s="59">
        <v>7.3261045725588794E-2</v>
      </c>
      <c r="R873" s="76">
        <v>171</v>
      </c>
      <c r="S873" s="76">
        <v>199</v>
      </c>
      <c r="T873" s="76">
        <v>227</v>
      </c>
    </row>
    <row r="874" spans="1:20" x14ac:dyDescent="0.25">
      <c r="A874" s="53">
        <v>2024</v>
      </c>
      <c r="B874" s="54">
        <v>309592</v>
      </c>
      <c r="C874" s="54" t="s">
        <v>436</v>
      </c>
      <c r="D874" s="54" t="s">
        <v>431</v>
      </c>
      <c r="E874" s="54" t="s">
        <v>515</v>
      </c>
      <c r="F874" s="54" t="s">
        <v>15</v>
      </c>
      <c r="G874" s="56">
        <v>30</v>
      </c>
      <c r="H874" s="56">
        <v>30</v>
      </c>
      <c r="I874" s="56">
        <v>63</v>
      </c>
      <c r="J874" s="57">
        <v>2705.096</v>
      </c>
      <c r="K874" s="57">
        <v>90.169866666666707</v>
      </c>
      <c r="L874" s="58">
        <v>1</v>
      </c>
      <c r="M874" s="58">
        <v>2.1</v>
      </c>
      <c r="N874" s="54">
        <v>607.846</v>
      </c>
      <c r="O874" s="59">
        <v>0.22470404007843001</v>
      </c>
      <c r="P874" s="54">
        <v>-322.154</v>
      </c>
      <c r="Q874" s="59">
        <v>-0.11909152207537201</v>
      </c>
      <c r="R874" s="76">
        <v>368</v>
      </c>
      <c r="S874" s="76">
        <v>365</v>
      </c>
      <c r="T874" s="76">
        <v>400</v>
      </c>
    </row>
    <row r="875" spans="1:20" x14ac:dyDescent="0.25">
      <c r="A875" s="53">
        <v>2024</v>
      </c>
      <c r="B875" s="54">
        <v>310424</v>
      </c>
      <c r="C875" s="54" t="s">
        <v>577</v>
      </c>
      <c r="D875" s="54" t="s">
        <v>435</v>
      </c>
      <c r="E875" s="54" t="s">
        <v>578</v>
      </c>
      <c r="F875" s="54" t="s">
        <v>15</v>
      </c>
      <c r="G875" s="56">
        <v>105</v>
      </c>
      <c r="H875" s="56">
        <v>309</v>
      </c>
      <c r="I875" s="56">
        <v>1214</v>
      </c>
      <c r="J875" s="57">
        <v>54845.601999999999</v>
      </c>
      <c r="K875" s="57">
        <v>522.33906666666701</v>
      </c>
      <c r="L875" s="58">
        <v>2.94285714285714</v>
      </c>
      <c r="M875" s="58">
        <v>3.9288025889967599</v>
      </c>
      <c r="N875" s="54">
        <v>12363.102000000001</v>
      </c>
      <c r="O875" s="59">
        <v>0.22541647003892801</v>
      </c>
      <c r="P875" s="54">
        <v>8768.2019999999993</v>
      </c>
      <c r="Q875" s="59">
        <v>0.15987064924549499</v>
      </c>
      <c r="R875" s="76">
        <v>106</v>
      </c>
      <c r="S875" s="76">
        <v>77</v>
      </c>
      <c r="T875" s="76">
        <v>65</v>
      </c>
    </row>
    <row r="876" spans="1:20" x14ac:dyDescent="0.25">
      <c r="A876" s="53">
        <v>2024</v>
      </c>
      <c r="B876" s="54">
        <v>310640</v>
      </c>
      <c r="C876" s="54" t="s">
        <v>84</v>
      </c>
      <c r="D876" s="54" t="s">
        <v>432</v>
      </c>
      <c r="E876" s="54" t="s">
        <v>498</v>
      </c>
      <c r="F876" s="54" t="s">
        <v>15</v>
      </c>
      <c r="G876" s="56">
        <v>19</v>
      </c>
      <c r="H876" s="56">
        <v>19</v>
      </c>
      <c r="I876" s="56">
        <v>66</v>
      </c>
      <c r="J876" s="57">
        <v>3217.0720000000001</v>
      </c>
      <c r="K876" s="57">
        <v>169.319578947368</v>
      </c>
      <c r="L876" s="58">
        <v>1</v>
      </c>
      <c r="M876" s="58">
        <v>3.4736842105263199</v>
      </c>
      <c r="N876" s="54">
        <v>848.822</v>
      </c>
      <c r="O876" s="59">
        <v>0.26384923930829002</v>
      </c>
      <c r="P876" s="54">
        <v>278.822</v>
      </c>
      <c r="Q876" s="59">
        <v>8.6669493253492699E-2</v>
      </c>
      <c r="R876" s="76">
        <v>354</v>
      </c>
      <c r="S876" s="76">
        <v>351</v>
      </c>
      <c r="T876" s="76">
        <v>333</v>
      </c>
    </row>
    <row r="877" spans="1:20" x14ac:dyDescent="0.25">
      <c r="A877" s="53">
        <v>2024</v>
      </c>
      <c r="B877" s="54">
        <v>311100</v>
      </c>
      <c r="C877" s="54" t="s">
        <v>308</v>
      </c>
      <c r="D877" s="54" t="s">
        <v>430</v>
      </c>
      <c r="E877" s="54" t="s">
        <v>517</v>
      </c>
      <c r="F877" s="54" t="s">
        <v>15</v>
      </c>
      <c r="G877" s="56">
        <v>132</v>
      </c>
      <c r="H877" s="56">
        <v>195</v>
      </c>
      <c r="I877" s="56">
        <v>856</v>
      </c>
      <c r="J877" s="57">
        <v>40063.996800000001</v>
      </c>
      <c r="K877" s="57">
        <v>303.515127272727</v>
      </c>
      <c r="L877" s="58">
        <v>1.47727272727273</v>
      </c>
      <c r="M877" s="58">
        <v>4.3897435897435901</v>
      </c>
      <c r="N877" s="54">
        <v>8397.9968000000008</v>
      </c>
      <c r="O877" s="59">
        <v>0.20961455348359101</v>
      </c>
      <c r="P877" s="54">
        <v>4091.4967999999899</v>
      </c>
      <c r="Q877" s="59">
        <v>0.102124029722367</v>
      </c>
      <c r="R877" s="76">
        <v>121</v>
      </c>
      <c r="S877" s="76">
        <v>107</v>
      </c>
      <c r="T877" s="76">
        <v>120</v>
      </c>
    </row>
    <row r="878" spans="1:20" x14ac:dyDescent="0.25">
      <c r="A878" s="53">
        <v>2024</v>
      </c>
      <c r="B878" s="54">
        <v>315225</v>
      </c>
      <c r="C878" s="54" t="s">
        <v>313</v>
      </c>
      <c r="D878" s="54" t="s">
        <v>432</v>
      </c>
      <c r="E878" s="54" t="s">
        <v>498</v>
      </c>
      <c r="F878" s="54" t="s">
        <v>15</v>
      </c>
      <c r="G878" s="56">
        <v>18</v>
      </c>
      <c r="H878" s="56">
        <v>29</v>
      </c>
      <c r="I878" s="56">
        <v>101</v>
      </c>
      <c r="J878" s="57">
        <v>4864.2929999999997</v>
      </c>
      <c r="K878" s="57">
        <v>270.23849999999999</v>
      </c>
      <c r="L878" s="58">
        <v>1.6111111111111101</v>
      </c>
      <c r="M878" s="58">
        <v>3.4827586206896601</v>
      </c>
      <c r="N878" s="54">
        <v>1156.2929999999999</v>
      </c>
      <c r="O878" s="59">
        <v>0.23771039285668</v>
      </c>
      <c r="P878" s="54">
        <v>605.29300000000001</v>
      </c>
      <c r="Q878" s="59">
        <v>0.124435966336732</v>
      </c>
      <c r="R878" s="76">
        <v>320</v>
      </c>
      <c r="S878" s="76">
        <v>321</v>
      </c>
      <c r="T878" s="76">
        <v>307</v>
      </c>
    </row>
    <row r="879" spans="1:20" x14ac:dyDescent="0.25">
      <c r="A879" s="53">
        <v>2024</v>
      </c>
      <c r="B879" s="54">
        <v>316478</v>
      </c>
      <c r="C879" s="54" t="s">
        <v>312</v>
      </c>
      <c r="D879" s="54" t="s">
        <v>432</v>
      </c>
      <c r="E879" s="54" t="s">
        <v>500</v>
      </c>
      <c r="F879" s="54" t="s">
        <v>15</v>
      </c>
      <c r="G879" s="56">
        <v>5</v>
      </c>
      <c r="H879" s="56">
        <v>15</v>
      </c>
      <c r="I879" s="56">
        <v>67</v>
      </c>
      <c r="J879" s="57">
        <v>3366.16</v>
      </c>
      <c r="K879" s="57">
        <v>673.23199999999997</v>
      </c>
      <c r="L879" s="58">
        <v>3</v>
      </c>
      <c r="M879" s="58">
        <v>4.4666666666666703</v>
      </c>
      <c r="N879" s="54">
        <v>360.66</v>
      </c>
      <c r="O879" s="59">
        <v>0.107142857142857</v>
      </c>
      <c r="P879" s="54">
        <v>200.66</v>
      </c>
      <c r="Q879" s="59">
        <v>5.9610951351094503E-2</v>
      </c>
      <c r="R879" s="76">
        <v>351</v>
      </c>
      <c r="S879" s="76">
        <v>393</v>
      </c>
      <c r="T879" s="76">
        <v>349</v>
      </c>
    </row>
    <row r="880" spans="1:20" x14ac:dyDescent="0.25">
      <c r="A880" s="53">
        <v>2024</v>
      </c>
      <c r="B880" s="54">
        <v>317731</v>
      </c>
      <c r="C880" s="54" t="s">
        <v>369</v>
      </c>
      <c r="D880" s="54" t="s">
        <v>432</v>
      </c>
      <c r="E880" s="54" t="s">
        <v>498</v>
      </c>
      <c r="F880" s="54" t="s">
        <v>15</v>
      </c>
      <c r="G880" s="56">
        <v>46</v>
      </c>
      <c r="H880" s="56">
        <v>96</v>
      </c>
      <c r="I880" s="56">
        <v>278</v>
      </c>
      <c r="J880" s="57">
        <v>12490.954</v>
      </c>
      <c r="K880" s="57">
        <v>271.54247826086998</v>
      </c>
      <c r="L880" s="58">
        <v>2.0869565217391299</v>
      </c>
      <c r="M880" s="58">
        <v>2.8958333333333299</v>
      </c>
      <c r="N880" s="54">
        <v>2664.9540000000002</v>
      </c>
      <c r="O880" s="59">
        <v>0.213350717647347</v>
      </c>
      <c r="P880" s="54">
        <v>1236.394</v>
      </c>
      <c r="Q880" s="59">
        <v>9.8983152127531504E-2</v>
      </c>
      <c r="R880" s="76">
        <v>203</v>
      </c>
      <c r="S880" s="76">
        <v>224</v>
      </c>
      <c r="T880" s="76">
        <v>240</v>
      </c>
    </row>
    <row r="881" spans="1:20" x14ac:dyDescent="0.25">
      <c r="A881" s="53">
        <v>2024</v>
      </c>
      <c r="B881" s="54">
        <v>321904</v>
      </c>
      <c r="C881" s="54" t="s">
        <v>387</v>
      </c>
      <c r="D881" s="54" t="s">
        <v>433</v>
      </c>
      <c r="E881" s="54" t="s">
        <v>502</v>
      </c>
      <c r="F881" s="54" t="s">
        <v>15</v>
      </c>
      <c r="G881" s="56">
        <v>24</v>
      </c>
      <c r="H881" s="56">
        <v>24</v>
      </c>
      <c r="I881" s="56">
        <v>63</v>
      </c>
      <c r="J881" s="57">
        <v>3504.4589999999998</v>
      </c>
      <c r="K881" s="57">
        <v>146.019125</v>
      </c>
      <c r="L881" s="58">
        <v>1</v>
      </c>
      <c r="M881" s="58">
        <v>2.625</v>
      </c>
      <c r="N881" s="54">
        <v>737.45899999999995</v>
      </c>
      <c r="O881" s="59">
        <v>0.21043447790372199</v>
      </c>
      <c r="P881" s="54">
        <v>-56.941000000000201</v>
      </c>
      <c r="Q881" s="59">
        <v>-1.6248156990850901E-2</v>
      </c>
      <c r="R881" s="76">
        <v>350</v>
      </c>
      <c r="S881" s="76">
        <v>358</v>
      </c>
      <c r="T881" s="76">
        <v>381</v>
      </c>
    </row>
    <row r="882" spans="1:20" x14ac:dyDescent="0.25">
      <c r="A882" s="53">
        <v>2024</v>
      </c>
      <c r="B882" s="54">
        <v>322483</v>
      </c>
      <c r="C882" s="54" t="s">
        <v>85</v>
      </c>
      <c r="D882" s="54" t="s">
        <v>435</v>
      </c>
      <c r="E882" s="54" t="s">
        <v>525</v>
      </c>
      <c r="F882" s="54" t="s">
        <v>15</v>
      </c>
      <c r="G882" s="56">
        <v>3</v>
      </c>
      <c r="H882" s="56">
        <v>3</v>
      </c>
      <c r="I882" s="56">
        <v>3</v>
      </c>
      <c r="J882" s="57">
        <v>88.775999999999996</v>
      </c>
      <c r="K882" s="57">
        <v>29.591999999999999</v>
      </c>
      <c r="L882" s="58">
        <v>1</v>
      </c>
      <c r="M882" s="58">
        <v>1</v>
      </c>
      <c r="N882" s="54">
        <v>33.276000000000003</v>
      </c>
      <c r="O882" s="59">
        <v>0.37483103541497698</v>
      </c>
      <c r="P882" s="54">
        <v>-63.024000000000001</v>
      </c>
      <c r="Q882" s="59">
        <v>-0.70992160043254904</v>
      </c>
      <c r="R882" s="76">
        <v>416</v>
      </c>
      <c r="S882" s="76">
        <v>411</v>
      </c>
      <c r="T882" s="76">
        <v>384</v>
      </c>
    </row>
    <row r="883" spans="1:20" x14ac:dyDescent="0.25">
      <c r="A883" s="53">
        <v>2024</v>
      </c>
      <c r="B883" s="54">
        <v>322666</v>
      </c>
      <c r="C883" s="54" t="s">
        <v>87</v>
      </c>
      <c r="D883" s="54" t="s">
        <v>433</v>
      </c>
      <c r="E883" s="54" t="s">
        <v>503</v>
      </c>
      <c r="F883" s="54" t="s">
        <v>15</v>
      </c>
      <c r="G883" s="56">
        <v>20</v>
      </c>
      <c r="H883" s="56">
        <v>46</v>
      </c>
      <c r="I883" s="56">
        <v>125</v>
      </c>
      <c r="J883" s="57">
        <v>7030.8</v>
      </c>
      <c r="K883" s="57">
        <v>351.54</v>
      </c>
      <c r="L883" s="58">
        <v>2.2999999999999998</v>
      </c>
      <c r="M883" s="58">
        <v>2.7173913043478302</v>
      </c>
      <c r="N883" s="54">
        <v>1171.8</v>
      </c>
      <c r="O883" s="59">
        <v>0.16666666666666699</v>
      </c>
      <c r="P883" s="54">
        <v>481.75</v>
      </c>
      <c r="Q883" s="59">
        <v>6.8519940831768794E-2</v>
      </c>
      <c r="R883" s="76">
        <v>286</v>
      </c>
      <c r="S883" s="76">
        <v>319</v>
      </c>
      <c r="T883" s="76">
        <v>313</v>
      </c>
    </row>
    <row r="884" spans="1:20" x14ac:dyDescent="0.25">
      <c r="A884" s="53">
        <v>2024</v>
      </c>
      <c r="B884" s="54">
        <v>327287</v>
      </c>
      <c r="C884" s="54" t="s">
        <v>88</v>
      </c>
      <c r="D884" s="54" t="s">
        <v>433</v>
      </c>
      <c r="E884" s="54" t="s">
        <v>504</v>
      </c>
      <c r="F884" s="54" t="s">
        <v>15</v>
      </c>
      <c r="G884" s="56">
        <v>11</v>
      </c>
      <c r="H884" s="56">
        <v>11</v>
      </c>
      <c r="I884" s="56">
        <v>11</v>
      </c>
      <c r="J884" s="57">
        <v>658.31200000000001</v>
      </c>
      <c r="K884" s="57">
        <v>59.846545454545499</v>
      </c>
      <c r="L884" s="58">
        <v>1</v>
      </c>
      <c r="M884" s="58">
        <v>1</v>
      </c>
      <c r="N884" s="54">
        <v>215.81200000000001</v>
      </c>
      <c r="O884" s="59">
        <v>0.327826319435161</v>
      </c>
      <c r="P884" s="54">
        <v>-148.28800000000001</v>
      </c>
      <c r="Q884" s="59">
        <v>-0.225254894335816</v>
      </c>
      <c r="R884" s="76">
        <v>407</v>
      </c>
      <c r="S884" s="76">
        <v>400</v>
      </c>
      <c r="T884" s="76">
        <v>393</v>
      </c>
    </row>
    <row r="885" spans="1:20" x14ac:dyDescent="0.25">
      <c r="A885" s="53">
        <v>2024</v>
      </c>
      <c r="B885" s="54">
        <v>328781</v>
      </c>
      <c r="C885" s="54" t="s">
        <v>452</v>
      </c>
      <c r="D885" s="54" t="s">
        <v>431</v>
      </c>
      <c r="E885" s="54" t="s">
        <v>528</v>
      </c>
      <c r="F885" s="54" t="s">
        <v>15</v>
      </c>
      <c r="G885" s="56">
        <v>16</v>
      </c>
      <c r="H885" s="56">
        <v>29</v>
      </c>
      <c r="I885" s="56">
        <v>80</v>
      </c>
      <c r="J885" s="57">
        <v>5459.36</v>
      </c>
      <c r="K885" s="57">
        <v>341.21</v>
      </c>
      <c r="L885" s="58">
        <v>1.8125</v>
      </c>
      <c r="M885" s="58">
        <v>2.7586206896551699</v>
      </c>
      <c r="N885" s="54">
        <v>1258.3599999999999</v>
      </c>
      <c r="O885" s="59">
        <v>0.230495882301222</v>
      </c>
      <c r="P885" s="54">
        <v>749.36</v>
      </c>
      <c r="Q885" s="59">
        <v>0.137261510506726</v>
      </c>
      <c r="R885" s="76">
        <v>306</v>
      </c>
      <c r="S885" s="76">
        <v>313</v>
      </c>
      <c r="T885" s="76">
        <v>288</v>
      </c>
    </row>
    <row r="886" spans="1:20" x14ac:dyDescent="0.25">
      <c r="A886" s="53">
        <v>2024</v>
      </c>
      <c r="B886" s="54">
        <v>329101</v>
      </c>
      <c r="C886" s="54" t="s">
        <v>89</v>
      </c>
      <c r="D886" s="54" t="s">
        <v>430</v>
      </c>
      <c r="E886" s="54" t="s">
        <v>517</v>
      </c>
      <c r="F886" s="54" t="s">
        <v>4</v>
      </c>
      <c r="G886" s="56">
        <v>20</v>
      </c>
      <c r="H886" s="56">
        <v>38</v>
      </c>
      <c r="I886" s="56">
        <v>92</v>
      </c>
      <c r="J886" s="57">
        <v>5204.8639999999996</v>
      </c>
      <c r="K886" s="57">
        <v>260.2432</v>
      </c>
      <c r="L886" s="58">
        <v>1.9</v>
      </c>
      <c r="M886" s="58">
        <v>2.42105263157895</v>
      </c>
      <c r="N886" s="54">
        <v>1682.864</v>
      </c>
      <c r="O886" s="59">
        <v>0.323325258834813</v>
      </c>
      <c r="P886" s="54">
        <v>1021.064</v>
      </c>
      <c r="Q886" s="59">
        <v>0.196174962496619</v>
      </c>
      <c r="R886" s="76">
        <v>311</v>
      </c>
      <c r="S886" s="76">
        <v>289</v>
      </c>
      <c r="T886" s="76">
        <v>260</v>
      </c>
    </row>
    <row r="887" spans="1:20" x14ac:dyDescent="0.25">
      <c r="A887" s="53">
        <v>2024</v>
      </c>
      <c r="B887" s="54">
        <v>331231</v>
      </c>
      <c r="C887" s="54" t="s">
        <v>314</v>
      </c>
      <c r="D887" s="54" t="s">
        <v>432</v>
      </c>
      <c r="E887" s="54" t="s">
        <v>498</v>
      </c>
      <c r="F887" s="54" t="s">
        <v>15</v>
      </c>
      <c r="G887" s="56">
        <v>24</v>
      </c>
      <c r="H887" s="56">
        <v>37</v>
      </c>
      <c r="I887" s="56">
        <v>107</v>
      </c>
      <c r="J887" s="57">
        <v>4960.0295999999998</v>
      </c>
      <c r="K887" s="57">
        <v>206.6679</v>
      </c>
      <c r="L887" s="58">
        <v>1.5416666666666701</v>
      </c>
      <c r="M887" s="58">
        <v>2.8918918918918899</v>
      </c>
      <c r="N887" s="54">
        <v>1107.7796000000001</v>
      </c>
      <c r="O887" s="59">
        <v>0.22334132844691101</v>
      </c>
      <c r="P887" s="54">
        <v>374.77960000000002</v>
      </c>
      <c r="Q887" s="59">
        <v>7.5559952303510397E-2</v>
      </c>
      <c r="R887" s="76">
        <v>317</v>
      </c>
      <c r="S887" s="76">
        <v>326</v>
      </c>
      <c r="T887" s="76">
        <v>328</v>
      </c>
    </row>
    <row r="888" spans="1:20" x14ac:dyDescent="0.25">
      <c r="A888" s="53">
        <v>2024</v>
      </c>
      <c r="B888" s="54">
        <v>333866</v>
      </c>
      <c r="C888" s="54" t="s">
        <v>292</v>
      </c>
      <c r="D888" s="54" t="s">
        <v>430</v>
      </c>
      <c r="E888" s="54" t="s">
        <v>492</v>
      </c>
      <c r="F888" s="54" t="s">
        <v>4</v>
      </c>
      <c r="G888" s="56">
        <v>326</v>
      </c>
      <c r="H888" s="56">
        <v>2535</v>
      </c>
      <c r="I888" s="56">
        <v>18347</v>
      </c>
      <c r="J888" s="57">
        <v>738398.65</v>
      </c>
      <c r="K888" s="57">
        <v>2265.0265337423298</v>
      </c>
      <c r="L888" s="58">
        <v>7.7760736196318998</v>
      </c>
      <c r="M888" s="58">
        <v>7.2374753451676499</v>
      </c>
      <c r="N888" s="54">
        <v>41796.15</v>
      </c>
      <c r="O888" s="59">
        <v>5.6603773584905703E-2</v>
      </c>
      <c r="P888" s="54">
        <v>29109.439999999999</v>
      </c>
      <c r="Q888" s="59">
        <v>3.9422390601607897E-2</v>
      </c>
      <c r="R888" s="76">
        <v>2</v>
      </c>
      <c r="S888" s="76">
        <v>9</v>
      </c>
      <c r="T888" s="76">
        <v>11</v>
      </c>
    </row>
    <row r="889" spans="1:20" x14ac:dyDescent="0.25">
      <c r="A889" s="53">
        <v>2024</v>
      </c>
      <c r="B889" s="54">
        <v>343812</v>
      </c>
      <c r="C889" s="54" t="s">
        <v>91</v>
      </c>
      <c r="D889" s="54" t="s">
        <v>430</v>
      </c>
      <c r="E889" s="54" t="s">
        <v>518</v>
      </c>
      <c r="F889" s="54" t="s">
        <v>15</v>
      </c>
      <c r="G889" s="56">
        <v>12</v>
      </c>
      <c r="H889" s="56">
        <v>28</v>
      </c>
      <c r="I889" s="56">
        <v>46</v>
      </c>
      <c r="J889" s="57">
        <v>2766.8319999999999</v>
      </c>
      <c r="K889" s="57">
        <v>230.56933333333299</v>
      </c>
      <c r="L889" s="58">
        <v>2.3333333333333299</v>
      </c>
      <c r="M889" s="58">
        <v>1.6428571428571399</v>
      </c>
      <c r="N889" s="54">
        <v>665.58199999999999</v>
      </c>
      <c r="O889" s="59">
        <v>0.24055743174865701</v>
      </c>
      <c r="P889" s="54">
        <v>263.33199999999999</v>
      </c>
      <c r="Q889" s="59">
        <v>9.51745534242774E-2</v>
      </c>
      <c r="R889" s="76">
        <v>366</v>
      </c>
      <c r="S889" s="76">
        <v>361</v>
      </c>
      <c r="T889" s="76">
        <v>335</v>
      </c>
    </row>
    <row r="890" spans="1:20" x14ac:dyDescent="0.25">
      <c r="A890" s="53">
        <v>2024</v>
      </c>
      <c r="B890" s="54">
        <v>350201</v>
      </c>
      <c r="C890" s="54" t="s">
        <v>92</v>
      </c>
      <c r="D890" s="54" t="s">
        <v>431</v>
      </c>
      <c r="E890" s="54" t="s">
        <v>501</v>
      </c>
      <c r="F890" s="54" t="s">
        <v>15</v>
      </c>
      <c r="G890" s="56">
        <v>40</v>
      </c>
      <c r="H890" s="56">
        <v>67</v>
      </c>
      <c r="I890" s="56">
        <v>198</v>
      </c>
      <c r="J890" s="57">
        <v>9936.7343999999994</v>
      </c>
      <c r="K890" s="57">
        <v>248.41836000000001</v>
      </c>
      <c r="L890" s="58">
        <v>1.675</v>
      </c>
      <c r="M890" s="58">
        <v>2.9552238805970199</v>
      </c>
      <c r="N890" s="54">
        <v>2161.9843999999998</v>
      </c>
      <c r="O890" s="59">
        <v>0.217574940918215</v>
      </c>
      <c r="P890" s="54">
        <v>894.98439999999903</v>
      </c>
      <c r="Q890" s="59">
        <v>9.0068262265317195E-2</v>
      </c>
      <c r="R890" s="76">
        <v>235</v>
      </c>
      <c r="S890" s="76">
        <v>253</v>
      </c>
      <c r="T890" s="76">
        <v>274</v>
      </c>
    </row>
    <row r="891" spans="1:20" x14ac:dyDescent="0.25">
      <c r="A891" s="53">
        <v>2024</v>
      </c>
      <c r="B891" s="54">
        <v>354104</v>
      </c>
      <c r="C891" s="54" t="s">
        <v>96</v>
      </c>
      <c r="D891" s="54" t="s">
        <v>433</v>
      </c>
      <c r="E891" s="54" t="s">
        <v>502</v>
      </c>
      <c r="F891" s="54" t="s">
        <v>15</v>
      </c>
      <c r="G891" s="56">
        <v>9</v>
      </c>
      <c r="H891" s="56">
        <v>19</v>
      </c>
      <c r="I891" s="56">
        <v>48</v>
      </c>
      <c r="J891" s="57">
        <v>2176.6640000000002</v>
      </c>
      <c r="K891" s="57">
        <v>241.85155555555599</v>
      </c>
      <c r="L891" s="58">
        <v>2.1111111111111098</v>
      </c>
      <c r="M891" s="58">
        <v>2.5263157894736801</v>
      </c>
      <c r="N891" s="54">
        <v>559.16399999999999</v>
      </c>
      <c r="O891" s="59">
        <v>0.25689036066200399</v>
      </c>
      <c r="P891" s="54">
        <v>250.26400000000001</v>
      </c>
      <c r="Q891" s="59">
        <v>0.114975944840361</v>
      </c>
      <c r="R891" s="76">
        <v>378</v>
      </c>
      <c r="S891" s="76">
        <v>370</v>
      </c>
      <c r="T891" s="76">
        <v>339</v>
      </c>
    </row>
    <row r="892" spans="1:20" x14ac:dyDescent="0.25">
      <c r="A892" s="53">
        <v>2024</v>
      </c>
      <c r="B892" s="54">
        <v>354709</v>
      </c>
      <c r="C892" s="54" t="s">
        <v>97</v>
      </c>
      <c r="D892" s="54" t="s">
        <v>435</v>
      </c>
      <c r="E892" s="54" t="s">
        <v>521</v>
      </c>
      <c r="F892" s="54" t="s">
        <v>15</v>
      </c>
      <c r="G892" s="56">
        <v>18</v>
      </c>
      <c r="H892" s="56">
        <v>74</v>
      </c>
      <c r="I892" s="56">
        <v>245</v>
      </c>
      <c r="J892" s="57">
        <v>10039.214</v>
      </c>
      <c r="K892" s="57">
        <v>557.73411111111102</v>
      </c>
      <c r="L892" s="58">
        <v>4.1111111111111098</v>
      </c>
      <c r="M892" s="58">
        <v>3.3108108108108101</v>
      </c>
      <c r="N892" s="54">
        <v>1697.2139999999999</v>
      </c>
      <c r="O892" s="59">
        <v>0.169058454177787</v>
      </c>
      <c r="P892" s="54">
        <v>1060.664</v>
      </c>
      <c r="Q892" s="59">
        <v>0.10565209587125</v>
      </c>
      <c r="R892" s="76">
        <v>232</v>
      </c>
      <c r="S892" s="76">
        <v>286</v>
      </c>
      <c r="T892" s="76">
        <v>254</v>
      </c>
    </row>
    <row r="893" spans="1:20" x14ac:dyDescent="0.25">
      <c r="A893" s="53">
        <v>2024</v>
      </c>
      <c r="B893" s="54">
        <v>356684</v>
      </c>
      <c r="C893" s="54" t="s">
        <v>410</v>
      </c>
      <c r="D893" s="54" t="s">
        <v>435</v>
      </c>
      <c r="E893" s="54" t="s">
        <v>525</v>
      </c>
      <c r="F893" s="54" t="s">
        <v>15</v>
      </c>
      <c r="G893" s="56">
        <v>8</v>
      </c>
      <c r="H893" s="56">
        <v>8</v>
      </c>
      <c r="I893" s="56">
        <v>29</v>
      </c>
      <c r="J893" s="57">
        <v>1197.3679999999999</v>
      </c>
      <c r="K893" s="57">
        <v>149.67099999999999</v>
      </c>
      <c r="L893" s="58">
        <v>1</v>
      </c>
      <c r="M893" s="58">
        <v>3.625</v>
      </c>
      <c r="N893" s="54">
        <v>480.61799999999999</v>
      </c>
      <c r="O893" s="59">
        <v>0.40139539389728102</v>
      </c>
      <c r="P893" s="54">
        <v>223.81800000000001</v>
      </c>
      <c r="Q893" s="59">
        <v>0.186924988808787</v>
      </c>
      <c r="R893" s="76">
        <v>395</v>
      </c>
      <c r="S893" s="76">
        <v>381</v>
      </c>
      <c r="T893" s="76">
        <v>344</v>
      </c>
    </row>
    <row r="894" spans="1:20" x14ac:dyDescent="0.25">
      <c r="A894" s="53">
        <v>2024</v>
      </c>
      <c r="B894" s="54">
        <v>358146</v>
      </c>
      <c r="C894" s="54" t="s">
        <v>437</v>
      </c>
      <c r="D894" s="54" t="s">
        <v>431</v>
      </c>
      <c r="E894" s="54" t="s">
        <v>515</v>
      </c>
      <c r="F894" s="54" t="s">
        <v>15</v>
      </c>
      <c r="G894" s="56">
        <v>8</v>
      </c>
      <c r="H894" s="56">
        <v>8</v>
      </c>
      <c r="I894" s="56">
        <v>17</v>
      </c>
      <c r="J894" s="57">
        <v>1032.664</v>
      </c>
      <c r="K894" s="57">
        <v>129.083</v>
      </c>
      <c r="L894" s="58">
        <v>1</v>
      </c>
      <c r="M894" s="58">
        <v>2.125</v>
      </c>
      <c r="N894" s="54">
        <v>387.16399999999999</v>
      </c>
      <c r="O894" s="59">
        <v>0.37491768861895097</v>
      </c>
      <c r="P894" s="54">
        <v>139.16399999999999</v>
      </c>
      <c r="Q894" s="59">
        <v>0.134762129792459</v>
      </c>
      <c r="R894" s="76">
        <v>403</v>
      </c>
      <c r="S894" s="76">
        <v>390</v>
      </c>
      <c r="T894" s="76">
        <v>362</v>
      </c>
    </row>
    <row r="895" spans="1:20" x14ac:dyDescent="0.25">
      <c r="A895" s="53">
        <v>2024</v>
      </c>
      <c r="B895" s="54">
        <v>359285</v>
      </c>
      <c r="C895" s="54" t="s">
        <v>316</v>
      </c>
      <c r="D895" s="54" t="s">
        <v>431</v>
      </c>
      <c r="E895" s="54" t="s">
        <v>524</v>
      </c>
      <c r="F895" s="54" t="s">
        <v>15</v>
      </c>
      <c r="G895" s="56">
        <v>37</v>
      </c>
      <c r="H895" s="56">
        <v>99</v>
      </c>
      <c r="I895" s="56">
        <v>397</v>
      </c>
      <c r="J895" s="57">
        <v>24419.223999999998</v>
      </c>
      <c r="K895" s="57">
        <v>659.97902702702697</v>
      </c>
      <c r="L895" s="58">
        <v>2.6756756756756799</v>
      </c>
      <c r="M895" s="58">
        <v>4.0101010101010104</v>
      </c>
      <c r="N895" s="54">
        <v>7695.9740000000002</v>
      </c>
      <c r="O895" s="59">
        <v>0.315160465377606</v>
      </c>
      <c r="P895" s="54">
        <v>6488.8940000000002</v>
      </c>
      <c r="Q895" s="59">
        <v>0.26572891914992902</v>
      </c>
      <c r="R895" s="76">
        <v>150</v>
      </c>
      <c r="S895" s="76">
        <v>116</v>
      </c>
      <c r="T895" s="76">
        <v>91</v>
      </c>
    </row>
    <row r="896" spans="1:20" x14ac:dyDescent="0.25">
      <c r="A896" s="53">
        <v>2024</v>
      </c>
      <c r="B896" s="54">
        <v>364956</v>
      </c>
      <c r="C896" s="54" t="s">
        <v>99</v>
      </c>
      <c r="D896" s="54" t="s">
        <v>435</v>
      </c>
      <c r="E896" s="54" t="s">
        <v>525</v>
      </c>
      <c r="F896" s="54" t="s">
        <v>15</v>
      </c>
      <c r="G896" s="56">
        <v>27</v>
      </c>
      <c r="H896" s="56">
        <v>45</v>
      </c>
      <c r="I896" s="56">
        <v>81</v>
      </c>
      <c r="J896" s="57">
        <v>3136.152</v>
      </c>
      <c r="K896" s="57">
        <v>116.153777777778</v>
      </c>
      <c r="L896" s="58">
        <v>1.6666666666666701</v>
      </c>
      <c r="M896" s="58">
        <v>1.8</v>
      </c>
      <c r="N896" s="54">
        <v>945.15200000000004</v>
      </c>
      <c r="O896" s="59">
        <v>0.301373147730084</v>
      </c>
      <c r="P896" s="54">
        <v>58.652000000000001</v>
      </c>
      <c r="Q896" s="59">
        <v>1.8701899652823002E-2</v>
      </c>
      <c r="R896" s="76">
        <v>356</v>
      </c>
      <c r="S896" s="76">
        <v>339</v>
      </c>
      <c r="T896" s="76">
        <v>373</v>
      </c>
    </row>
    <row r="897" spans="1:20" x14ac:dyDescent="0.25">
      <c r="A897" s="53">
        <v>2024</v>
      </c>
      <c r="B897" s="54">
        <v>365924</v>
      </c>
      <c r="C897" s="54" t="s">
        <v>317</v>
      </c>
      <c r="D897" s="54" t="s">
        <v>433</v>
      </c>
      <c r="E897" s="54" t="s">
        <v>504</v>
      </c>
      <c r="F897" s="54" t="s">
        <v>15</v>
      </c>
      <c r="G897" s="56">
        <v>45</v>
      </c>
      <c r="H897" s="56">
        <v>83</v>
      </c>
      <c r="I897" s="56">
        <v>202</v>
      </c>
      <c r="J897" s="57">
        <v>12388.784</v>
      </c>
      <c r="K897" s="57">
        <v>275.30631111111097</v>
      </c>
      <c r="L897" s="58">
        <v>1.8444444444444399</v>
      </c>
      <c r="M897" s="58">
        <v>2.4337349397590402</v>
      </c>
      <c r="N897" s="54">
        <v>3767.2840000000001</v>
      </c>
      <c r="O897" s="59">
        <v>0.30408827855905801</v>
      </c>
      <c r="P897" s="54">
        <v>2235.9839999999999</v>
      </c>
      <c r="Q897" s="59">
        <v>0.18048454150141</v>
      </c>
      <c r="R897" s="76">
        <v>205</v>
      </c>
      <c r="S897" s="76">
        <v>180</v>
      </c>
      <c r="T897" s="76">
        <v>173</v>
      </c>
    </row>
    <row r="898" spans="1:20" x14ac:dyDescent="0.25">
      <c r="A898" s="53">
        <v>2024</v>
      </c>
      <c r="B898" s="54">
        <v>368143</v>
      </c>
      <c r="C898" s="54" t="s">
        <v>315</v>
      </c>
      <c r="D898" s="54" t="s">
        <v>434</v>
      </c>
      <c r="E898" s="54" t="s">
        <v>508</v>
      </c>
      <c r="F898" s="54" t="s">
        <v>15</v>
      </c>
      <c r="G898" s="56">
        <v>74</v>
      </c>
      <c r="H898" s="56">
        <v>252</v>
      </c>
      <c r="I898" s="56">
        <v>917</v>
      </c>
      <c r="J898" s="57">
        <v>44743.5576</v>
      </c>
      <c r="K898" s="57">
        <v>604.64267027027097</v>
      </c>
      <c r="L898" s="58">
        <v>3.4054054054054101</v>
      </c>
      <c r="M898" s="58">
        <v>3.6388888888888902</v>
      </c>
      <c r="N898" s="54">
        <v>9752.0575999999892</v>
      </c>
      <c r="O898" s="59">
        <v>0.21795445250871101</v>
      </c>
      <c r="P898" s="54">
        <v>7183.7075999999997</v>
      </c>
      <c r="Q898" s="59">
        <v>0.160552892647052</v>
      </c>
      <c r="R898" s="76">
        <v>117</v>
      </c>
      <c r="S898" s="76">
        <v>93</v>
      </c>
      <c r="T898" s="76">
        <v>80</v>
      </c>
    </row>
    <row r="899" spans="1:20" x14ac:dyDescent="0.25">
      <c r="A899" s="53">
        <v>2024</v>
      </c>
      <c r="B899" s="54">
        <v>369346</v>
      </c>
      <c r="C899" s="54" t="s">
        <v>100</v>
      </c>
      <c r="D899" s="54" t="s">
        <v>434</v>
      </c>
      <c r="E899" s="54" t="s">
        <v>523</v>
      </c>
      <c r="F899" s="54" t="s">
        <v>15</v>
      </c>
      <c r="G899" s="56">
        <v>54</v>
      </c>
      <c r="H899" s="56">
        <v>72</v>
      </c>
      <c r="I899" s="56">
        <v>126</v>
      </c>
      <c r="J899" s="57">
        <v>8351.7920000000104</v>
      </c>
      <c r="K899" s="57">
        <v>154.66281481481499</v>
      </c>
      <c r="L899" s="58">
        <v>1.3333333333333299</v>
      </c>
      <c r="M899" s="58">
        <v>1.75</v>
      </c>
      <c r="N899" s="54">
        <v>2127.2919999999999</v>
      </c>
      <c r="O899" s="59">
        <v>0.25471084528924998</v>
      </c>
      <c r="P899" s="54">
        <v>374.09199999999998</v>
      </c>
      <c r="Q899" s="59">
        <v>4.4791824317463903E-2</v>
      </c>
      <c r="R899" s="76">
        <v>263</v>
      </c>
      <c r="S899" s="76">
        <v>257</v>
      </c>
      <c r="T899" s="76">
        <v>329</v>
      </c>
    </row>
    <row r="900" spans="1:20" x14ac:dyDescent="0.25">
      <c r="A900" s="53">
        <v>2024</v>
      </c>
      <c r="B900" s="54">
        <v>370695</v>
      </c>
      <c r="C900" s="54" t="s">
        <v>101</v>
      </c>
      <c r="D900" s="54" t="s">
        <v>431</v>
      </c>
      <c r="E900" s="54" t="s">
        <v>501</v>
      </c>
      <c r="F900" s="54" t="s">
        <v>15</v>
      </c>
      <c r="G900" s="56">
        <v>88</v>
      </c>
      <c r="H900" s="56">
        <v>216</v>
      </c>
      <c r="I900" s="56">
        <v>993</v>
      </c>
      <c r="J900" s="57">
        <v>52113.648999999998</v>
      </c>
      <c r="K900" s="57">
        <v>592.20055681818201</v>
      </c>
      <c r="L900" s="58">
        <v>2.4545454545454501</v>
      </c>
      <c r="M900" s="58">
        <v>4.5972222222222197</v>
      </c>
      <c r="N900" s="54">
        <v>10202.898999999999</v>
      </c>
      <c r="O900" s="59">
        <v>0.19578170394477701</v>
      </c>
      <c r="P900" s="54">
        <v>7348.3389999999999</v>
      </c>
      <c r="Q900" s="59">
        <v>0.141006034714629</v>
      </c>
      <c r="R900" s="76">
        <v>108</v>
      </c>
      <c r="S900" s="76">
        <v>89</v>
      </c>
      <c r="T900" s="76">
        <v>77</v>
      </c>
    </row>
    <row r="901" spans="1:20" x14ac:dyDescent="0.25">
      <c r="A901" s="53">
        <v>2024</v>
      </c>
      <c r="B901" s="54">
        <v>375019</v>
      </c>
      <c r="C901" s="54" t="s">
        <v>102</v>
      </c>
      <c r="D901" s="54" t="s">
        <v>433</v>
      </c>
      <c r="E901" s="54" t="s">
        <v>503</v>
      </c>
      <c r="F901" s="54" t="s">
        <v>15</v>
      </c>
      <c r="G901" s="56">
        <v>149</v>
      </c>
      <c r="H901" s="56">
        <v>568</v>
      </c>
      <c r="I901" s="56">
        <v>2373</v>
      </c>
      <c r="J901" s="57">
        <v>95109.3</v>
      </c>
      <c r="K901" s="57">
        <v>638.31744966442898</v>
      </c>
      <c r="L901" s="58">
        <v>3.8120805369127502</v>
      </c>
      <c r="M901" s="58">
        <v>4.1778169014084501</v>
      </c>
      <c r="N901" s="54">
        <v>15851.55</v>
      </c>
      <c r="O901" s="59">
        <v>0.16666666666666699</v>
      </c>
      <c r="P901" s="54">
        <v>10460.950000000001</v>
      </c>
      <c r="Q901" s="59">
        <v>0.109988718243116</v>
      </c>
      <c r="R901" s="76">
        <v>65</v>
      </c>
      <c r="S901" s="76">
        <v>57</v>
      </c>
      <c r="T901" s="76">
        <v>57</v>
      </c>
    </row>
    <row r="902" spans="1:20" x14ac:dyDescent="0.25">
      <c r="A902" s="53">
        <v>2024</v>
      </c>
      <c r="B902" s="54">
        <v>375945</v>
      </c>
      <c r="C902" s="54" t="s">
        <v>103</v>
      </c>
      <c r="D902" s="54" t="s">
        <v>435</v>
      </c>
      <c r="E902" s="54" t="s">
        <v>521</v>
      </c>
      <c r="F902" s="54" t="s">
        <v>15</v>
      </c>
      <c r="G902" s="56">
        <v>9</v>
      </c>
      <c r="H902" s="56">
        <v>19</v>
      </c>
      <c r="I902" s="56">
        <v>62</v>
      </c>
      <c r="J902" s="57">
        <v>3314.5783999999999</v>
      </c>
      <c r="K902" s="57">
        <v>368.28648888888898</v>
      </c>
      <c r="L902" s="58">
        <v>2.1111111111111098</v>
      </c>
      <c r="M902" s="58">
        <v>3.2631578947368398</v>
      </c>
      <c r="N902" s="54">
        <v>738.57839999999999</v>
      </c>
      <c r="O902" s="59">
        <v>0.222827253082926</v>
      </c>
      <c r="P902" s="54">
        <v>438.67840000000001</v>
      </c>
      <c r="Q902" s="59">
        <v>0.13234817435605101</v>
      </c>
      <c r="R902" s="76">
        <v>352</v>
      </c>
      <c r="S902" s="76">
        <v>357</v>
      </c>
      <c r="T902" s="76">
        <v>318</v>
      </c>
    </row>
    <row r="903" spans="1:20" x14ac:dyDescent="0.25">
      <c r="A903" s="53">
        <v>2024</v>
      </c>
      <c r="B903" s="54">
        <v>375968</v>
      </c>
      <c r="C903" s="54" t="s">
        <v>104</v>
      </c>
      <c r="D903" s="54" t="s">
        <v>431</v>
      </c>
      <c r="E903" s="54" t="s">
        <v>515</v>
      </c>
      <c r="F903" s="54" t="s">
        <v>15</v>
      </c>
      <c r="G903" s="56">
        <v>10</v>
      </c>
      <c r="H903" s="56">
        <v>24</v>
      </c>
      <c r="I903" s="56">
        <v>80</v>
      </c>
      <c r="J903" s="57">
        <v>5192.16</v>
      </c>
      <c r="K903" s="57">
        <v>519.21600000000001</v>
      </c>
      <c r="L903" s="58">
        <v>2.4</v>
      </c>
      <c r="M903" s="58">
        <v>3.3333333333333299</v>
      </c>
      <c r="N903" s="54">
        <v>1806.66</v>
      </c>
      <c r="O903" s="59">
        <v>0.34795923084034402</v>
      </c>
      <c r="P903" s="54">
        <v>1483.14</v>
      </c>
      <c r="Q903" s="59">
        <v>0.28564990293057202</v>
      </c>
      <c r="R903" s="76">
        <v>312</v>
      </c>
      <c r="S903" s="76">
        <v>276</v>
      </c>
      <c r="T903" s="76">
        <v>219</v>
      </c>
    </row>
    <row r="904" spans="1:20" x14ac:dyDescent="0.25">
      <c r="A904" s="53">
        <v>2024</v>
      </c>
      <c r="B904" s="54">
        <v>380543</v>
      </c>
      <c r="C904" s="54" t="s">
        <v>401</v>
      </c>
      <c r="D904" s="54" t="s">
        <v>433</v>
      </c>
      <c r="E904" s="54" t="s">
        <v>502</v>
      </c>
      <c r="F904" s="54" t="s">
        <v>15</v>
      </c>
      <c r="G904" s="56">
        <v>123</v>
      </c>
      <c r="H904" s="56">
        <v>296</v>
      </c>
      <c r="I904" s="56">
        <v>837</v>
      </c>
      <c r="J904" s="57">
        <v>38669.4</v>
      </c>
      <c r="K904" s="57">
        <v>314.38536585365898</v>
      </c>
      <c r="L904" s="58">
        <v>2.4065040650406502</v>
      </c>
      <c r="M904" s="58">
        <v>2.8277027027027</v>
      </c>
      <c r="N904" s="54">
        <v>6444.9</v>
      </c>
      <c r="O904" s="59">
        <v>0.16666666666666699</v>
      </c>
      <c r="P904" s="54">
        <v>2186.0500000000002</v>
      </c>
      <c r="Q904" s="59">
        <v>5.6531779650059198E-2</v>
      </c>
      <c r="R904" s="76">
        <v>128</v>
      </c>
      <c r="S904" s="76">
        <v>134</v>
      </c>
      <c r="T904" s="76">
        <v>176</v>
      </c>
    </row>
    <row r="905" spans="1:20" x14ac:dyDescent="0.25">
      <c r="A905" s="53">
        <v>2024</v>
      </c>
      <c r="B905" s="54">
        <v>384965</v>
      </c>
      <c r="C905" s="54" t="s">
        <v>105</v>
      </c>
      <c r="D905" s="54" t="s">
        <v>431</v>
      </c>
      <c r="E905" s="54" t="s">
        <v>524</v>
      </c>
      <c r="F905" s="54" t="s">
        <v>15</v>
      </c>
      <c r="G905" s="56">
        <v>26</v>
      </c>
      <c r="H905" s="56">
        <v>61</v>
      </c>
      <c r="I905" s="56">
        <v>194</v>
      </c>
      <c r="J905" s="57">
        <v>9720.848</v>
      </c>
      <c r="K905" s="57">
        <v>373.87876923076902</v>
      </c>
      <c r="L905" s="58">
        <v>2.3461538461538498</v>
      </c>
      <c r="M905" s="58">
        <v>3.1803278688524599</v>
      </c>
      <c r="N905" s="54">
        <v>2935.598</v>
      </c>
      <c r="O905" s="59">
        <v>0.30198990869932302</v>
      </c>
      <c r="P905" s="54">
        <v>2095.078</v>
      </c>
      <c r="Q905" s="59">
        <v>0.21552420118080201</v>
      </c>
      <c r="R905" s="76">
        <v>238</v>
      </c>
      <c r="S905" s="76">
        <v>212</v>
      </c>
      <c r="T905" s="76">
        <v>181</v>
      </c>
    </row>
    <row r="906" spans="1:20" x14ac:dyDescent="0.25">
      <c r="A906" s="53">
        <v>2024</v>
      </c>
      <c r="B906" s="54">
        <v>387642</v>
      </c>
      <c r="C906" s="54" t="s">
        <v>579</v>
      </c>
      <c r="D906" s="54" t="s">
        <v>431</v>
      </c>
      <c r="E906" s="54" t="s">
        <v>528</v>
      </c>
      <c r="F906" s="54" t="s">
        <v>15</v>
      </c>
      <c r="G906" s="56">
        <v>172</v>
      </c>
      <c r="H906" s="56">
        <v>521</v>
      </c>
      <c r="I906" s="56">
        <v>2704</v>
      </c>
      <c r="J906" s="57">
        <v>116623.53</v>
      </c>
      <c r="K906" s="57">
        <v>678.04377906976697</v>
      </c>
      <c r="L906" s="58">
        <v>3.0290697674418601</v>
      </c>
      <c r="M906" s="58">
        <v>5.1900191938579701</v>
      </c>
      <c r="N906" s="54">
        <v>8638.7800000000207</v>
      </c>
      <c r="O906" s="59">
        <v>7.4074074074074195E-2</v>
      </c>
      <c r="P906" s="54">
        <v>2964.98000000002</v>
      </c>
      <c r="Q906" s="59">
        <v>2.5423514448585299E-2</v>
      </c>
      <c r="R906" s="76">
        <v>51</v>
      </c>
      <c r="S906" s="76">
        <v>104</v>
      </c>
      <c r="T906" s="76">
        <v>145</v>
      </c>
    </row>
    <row r="907" spans="1:20" x14ac:dyDescent="0.25">
      <c r="A907" s="53">
        <v>2024</v>
      </c>
      <c r="B907" s="54">
        <v>392244</v>
      </c>
      <c r="C907" s="54" t="s">
        <v>106</v>
      </c>
      <c r="D907" s="54" t="s">
        <v>431</v>
      </c>
      <c r="E907" s="54" t="s">
        <v>524</v>
      </c>
      <c r="F907" s="54" t="s">
        <v>15</v>
      </c>
      <c r="G907" s="56">
        <v>28</v>
      </c>
      <c r="H907" s="56">
        <v>28</v>
      </c>
      <c r="I907" s="56">
        <v>67</v>
      </c>
      <c r="J907" s="57">
        <v>2934.6640000000002</v>
      </c>
      <c r="K907" s="57">
        <v>104.809428571429</v>
      </c>
      <c r="L907" s="58">
        <v>1</v>
      </c>
      <c r="M907" s="58">
        <v>2.3928571428571401</v>
      </c>
      <c r="N907" s="54">
        <v>860.66399999999999</v>
      </c>
      <c r="O907" s="59">
        <v>0.29327514154942402</v>
      </c>
      <c r="P907" s="54">
        <v>-7.33599999999986</v>
      </c>
      <c r="Q907" s="59">
        <v>-2.4997751020218498E-3</v>
      </c>
      <c r="R907" s="76">
        <v>359</v>
      </c>
      <c r="S907" s="76">
        <v>347</v>
      </c>
      <c r="T907" s="76">
        <v>375</v>
      </c>
    </row>
    <row r="908" spans="1:20" x14ac:dyDescent="0.25">
      <c r="A908" s="53">
        <v>2024</v>
      </c>
      <c r="B908" s="54">
        <v>398755</v>
      </c>
      <c r="C908" s="54" t="s">
        <v>107</v>
      </c>
      <c r="D908" s="54" t="s">
        <v>432</v>
      </c>
      <c r="E908" s="54" t="s">
        <v>498</v>
      </c>
      <c r="F908" s="54" t="s">
        <v>15</v>
      </c>
      <c r="G908" s="56">
        <v>22</v>
      </c>
      <c r="H908" s="56">
        <v>40</v>
      </c>
      <c r="I908" s="56">
        <v>89</v>
      </c>
      <c r="J908" s="57">
        <v>4829.1192000000001</v>
      </c>
      <c r="K908" s="57">
        <v>219.50541818181799</v>
      </c>
      <c r="L908" s="58">
        <v>1.8181818181818199</v>
      </c>
      <c r="M908" s="58">
        <v>2.2250000000000001</v>
      </c>
      <c r="N908" s="54">
        <v>1132.1192000000001</v>
      </c>
      <c r="O908" s="59">
        <v>0.23443596090980701</v>
      </c>
      <c r="P908" s="54">
        <v>454.11919999999998</v>
      </c>
      <c r="Q908" s="59">
        <v>9.4037687038249093E-2</v>
      </c>
      <c r="R908" s="76">
        <v>322</v>
      </c>
      <c r="S908" s="76">
        <v>325</v>
      </c>
      <c r="T908" s="76">
        <v>316</v>
      </c>
    </row>
    <row r="909" spans="1:20" x14ac:dyDescent="0.25">
      <c r="A909" s="53">
        <v>2024</v>
      </c>
      <c r="B909" s="54">
        <v>399454</v>
      </c>
      <c r="C909" s="54" t="s">
        <v>108</v>
      </c>
      <c r="D909" s="54" t="s">
        <v>431</v>
      </c>
      <c r="E909" s="54" t="s">
        <v>509</v>
      </c>
      <c r="F909" s="54" t="s">
        <v>15</v>
      </c>
      <c r="G909" s="56">
        <v>238</v>
      </c>
      <c r="H909" s="56">
        <v>457</v>
      </c>
      <c r="I909" s="56">
        <v>1557</v>
      </c>
      <c r="J909" s="57">
        <v>62152.166599999997</v>
      </c>
      <c r="K909" s="57">
        <v>261.14355714285699</v>
      </c>
      <c r="L909" s="58">
        <v>1.9201680672268899</v>
      </c>
      <c r="M909" s="58">
        <v>3.4070021881838102</v>
      </c>
      <c r="N909" s="54">
        <v>7795.6665999999996</v>
      </c>
      <c r="O909" s="59">
        <v>0.125428718361043</v>
      </c>
      <c r="P909" s="54">
        <v>200.586599999996</v>
      </c>
      <c r="Q909" s="59">
        <v>3.2273468645258102E-3</v>
      </c>
      <c r="R909" s="76">
        <v>99</v>
      </c>
      <c r="S909" s="76">
        <v>114</v>
      </c>
      <c r="T909" s="76">
        <v>350</v>
      </c>
    </row>
    <row r="910" spans="1:20" x14ac:dyDescent="0.25">
      <c r="A910" s="53">
        <v>2024</v>
      </c>
      <c r="B910" s="54">
        <v>400447</v>
      </c>
      <c r="C910" s="54" t="s">
        <v>440</v>
      </c>
      <c r="D910" s="54" t="s">
        <v>431</v>
      </c>
      <c r="E910" s="54" t="s">
        <v>528</v>
      </c>
      <c r="F910" s="54" t="s">
        <v>15</v>
      </c>
      <c r="G910" s="56">
        <v>6</v>
      </c>
      <c r="H910" s="56">
        <v>13</v>
      </c>
      <c r="I910" s="56">
        <v>46</v>
      </c>
      <c r="J910" s="57">
        <v>2725.232</v>
      </c>
      <c r="K910" s="57">
        <v>454.20533333333299</v>
      </c>
      <c r="L910" s="58">
        <v>2.1666666666666701</v>
      </c>
      <c r="M910" s="58">
        <v>3.5384615384615401</v>
      </c>
      <c r="N910" s="54">
        <v>785.48199999999997</v>
      </c>
      <c r="O910" s="59">
        <v>0.28822573637767401</v>
      </c>
      <c r="P910" s="54">
        <v>592.48199999999997</v>
      </c>
      <c r="Q910" s="59">
        <v>0.217406077721089</v>
      </c>
      <c r="R910" s="76">
        <v>367</v>
      </c>
      <c r="S910" s="76">
        <v>354</v>
      </c>
      <c r="T910" s="76">
        <v>308</v>
      </c>
    </row>
    <row r="911" spans="1:20" x14ac:dyDescent="0.25">
      <c r="A911" s="53">
        <v>2024</v>
      </c>
      <c r="B911" s="54">
        <v>400575</v>
      </c>
      <c r="C911" s="54" t="s">
        <v>109</v>
      </c>
      <c r="D911" s="54" t="s">
        <v>430</v>
      </c>
      <c r="E911" s="54" t="s">
        <v>518</v>
      </c>
      <c r="F911" s="54" t="s">
        <v>4</v>
      </c>
      <c r="G911" s="56">
        <v>119</v>
      </c>
      <c r="H911" s="56">
        <v>331</v>
      </c>
      <c r="I911" s="56">
        <v>1740</v>
      </c>
      <c r="J911" s="57">
        <v>72680.399999999994</v>
      </c>
      <c r="K911" s="57">
        <v>610.75966386554603</v>
      </c>
      <c r="L911" s="58">
        <v>2.7815126050420198</v>
      </c>
      <c r="M911" s="58">
        <v>5.2567975830815703</v>
      </c>
      <c r="N911" s="54">
        <v>12113.4</v>
      </c>
      <c r="O911" s="59">
        <v>0.16666666666666699</v>
      </c>
      <c r="P911" s="54">
        <v>8188.7</v>
      </c>
      <c r="Q911" s="59">
        <v>0.112667239035558</v>
      </c>
      <c r="R911" s="76">
        <v>85</v>
      </c>
      <c r="S911" s="76">
        <v>79</v>
      </c>
      <c r="T911" s="76">
        <v>70</v>
      </c>
    </row>
    <row r="912" spans="1:20" x14ac:dyDescent="0.25">
      <c r="A912" s="53">
        <v>2024</v>
      </c>
      <c r="B912" s="54">
        <v>401800</v>
      </c>
      <c r="C912" s="54" t="s">
        <v>110</v>
      </c>
      <c r="D912" s="54" t="s">
        <v>434</v>
      </c>
      <c r="E912" s="54" t="s">
        <v>522</v>
      </c>
      <c r="F912" s="54" t="s">
        <v>15</v>
      </c>
      <c r="G912" s="56">
        <v>48</v>
      </c>
      <c r="H912" s="56">
        <v>118</v>
      </c>
      <c r="I912" s="56">
        <v>310</v>
      </c>
      <c r="J912" s="57">
        <v>19287.12</v>
      </c>
      <c r="K912" s="57">
        <v>401.815</v>
      </c>
      <c r="L912" s="58">
        <v>2.4583333333333299</v>
      </c>
      <c r="M912" s="58">
        <v>2.6271186440677998</v>
      </c>
      <c r="N912" s="54">
        <v>4524.62</v>
      </c>
      <c r="O912" s="59">
        <v>0.23459282671544501</v>
      </c>
      <c r="P912" s="54">
        <v>2907.96</v>
      </c>
      <c r="Q912" s="59">
        <v>0.15077212149870001</v>
      </c>
      <c r="R912" s="76">
        <v>166</v>
      </c>
      <c r="S912" s="76">
        <v>166</v>
      </c>
      <c r="T912" s="76">
        <v>149</v>
      </c>
    </row>
    <row r="913" spans="1:20" x14ac:dyDescent="0.25">
      <c r="A913" s="53">
        <v>2024</v>
      </c>
      <c r="B913" s="54">
        <v>405328</v>
      </c>
      <c r="C913" s="54" t="s">
        <v>112</v>
      </c>
      <c r="D913" s="54" t="s">
        <v>433</v>
      </c>
      <c r="E913" s="54" t="s">
        <v>503</v>
      </c>
      <c r="F913" s="54" t="s">
        <v>4</v>
      </c>
      <c r="G913" s="56">
        <v>53</v>
      </c>
      <c r="H913" s="56">
        <v>271</v>
      </c>
      <c r="I913" s="56">
        <v>983</v>
      </c>
      <c r="J913" s="57">
        <v>42188.264999999999</v>
      </c>
      <c r="K913" s="57">
        <v>796.005</v>
      </c>
      <c r="L913" s="58">
        <v>5.11320754716981</v>
      </c>
      <c r="M913" s="58">
        <v>3.6273062730627301</v>
      </c>
      <c r="N913" s="54">
        <v>5181.0150000000003</v>
      </c>
      <c r="O913" s="59">
        <v>0.12280701754386</v>
      </c>
      <c r="P913" s="54">
        <v>3303.3049999999998</v>
      </c>
      <c r="Q913" s="59">
        <v>7.8299143138500796E-2</v>
      </c>
      <c r="R913" s="76">
        <v>120</v>
      </c>
      <c r="S913" s="76">
        <v>154</v>
      </c>
      <c r="T913" s="76">
        <v>139</v>
      </c>
    </row>
    <row r="914" spans="1:20" x14ac:dyDescent="0.25">
      <c r="A914" s="53">
        <v>2024</v>
      </c>
      <c r="B914" s="54">
        <v>420491</v>
      </c>
      <c r="C914" s="54" t="s">
        <v>580</v>
      </c>
      <c r="D914" s="54" t="s">
        <v>433</v>
      </c>
      <c r="E914" s="54" t="s">
        <v>571</v>
      </c>
      <c r="F914" s="54" t="s">
        <v>15</v>
      </c>
      <c r="G914" s="56">
        <v>108</v>
      </c>
      <c r="H914" s="56">
        <v>240</v>
      </c>
      <c r="I914" s="56">
        <v>1008</v>
      </c>
      <c r="J914" s="57">
        <v>44589</v>
      </c>
      <c r="K914" s="57">
        <v>412.86111111111097</v>
      </c>
      <c r="L914" s="58">
        <v>2.2222222222222201</v>
      </c>
      <c r="M914" s="58">
        <v>4.2</v>
      </c>
      <c r="N914" s="54">
        <v>7431.5</v>
      </c>
      <c r="O914" s="59">
        <v>0.16666666666666699</v>
      </c>
      <c r="P914" s="54">
        <v>3713.7</v>
      </c>
      <c r="Q914" s="59">
        <v>8.3287357868532599E-2</v>
      </c>
      <c r="R914" s="76">
        <v>118</v>
      </c>
      <c r="S914" s="76">
        <v>120</v>
      </c>
      <c r="T914" s="76">
        <v>126</v>
      </c>
    </row>
    <row r="915" spans="1:20" x14ac:dyDescent="0.25">
      <c r="A915" s="53">
        <v>2024</v>
      </c>
      <c r="B915" s="54">
        <v>422074</v>
      </c>
      <c r="C915" s="54" t="s">
        <v>114</v>
      </c>
      <c r="D915" s="54" t="s">
        <v>432</v>
      </c>
      <c r="E915" s="54" t="s">
        <v>498</v>
      </c>
      <c r="F915" s="54" t="s">
        <v>15</v>
      </c>
      <c r="G915" s="56">
        <v>122</v>
      </c>
      <c r="H915" s="56">
        <v>470</v>
      </c>
      <c r="I915" s="56">
        <v>1394</v>
      </c>
      <c r="J915" s="57">
        <v>58776.654799999997</v>
      </c>
      <c r="K915" s="57">
        <v>481.77585901639401</v>
      </c>
      <c r="L915" s="58">
        <v>3.85245901639344</v>
      </c>
      <c r="M915" s="58">
        <v>2.9659574468085101</v>
      </c>
      <c r="N915" s="54">
        <v>1446.9048</v>
      </c>
      <c r="O915" s="59">
        <v>2.46169981078951E-2</v>
      </c>
      <c r="P915" s="54">
        <v>-2553.4151999999999</v>
      </c>
      <c r="Q915" s="59">
        <v>-4.3442676496111103E-2</v>
      </c>
      <c r="R915" s="76">
        <v>102</v>
      </c>
      <c r="S915" s="76">
        <v>300</v>
      </c>
      <c r="T915" s="76">
        <v>412</v>
      </c>
    </row>
    <row r="916" spans="1:20" x14ac:dyDescent="0.25">
      <c r="A916" s="53">
        <v>2024</v>
      </c>
      <c r="B916" s="54">
        <v>423222</v>
      </c>
      <c r="C916" s="54" t="s">
        <v>115</v>
      </c>
      <c r="D916" s="54" t="s">
        <v>434</v>
      </c>
      <c r="E916" s="54" t="s">
        <v>508</v>
      </c>
      <c r="F916" s="54" t="s">
        <v>15</v>
      </c>
      <c r="G916" s="56">
        <v>41</v>
      </c>
      <c r="H916" s="56">
        <v>159</v>
      </c>
      <c r="I916" s="56">
        <v>567</v>
      </c>
      <c r="J916" s="57">
        <v>31416.2042</v>
      </c>
      <c r="K916" s="57">
        <v>766.24888292682897</v>
      </c>
      <c r="L916" s="58">
        <v>3.8780487804877999</v>
      </c>
      <c r="M916" s="58">
        <v>3.56603773584906</v>
      </c>
      <c r="N916" s="54">
        <v>8760.2042000000001</v>
      </c>
      <c r="O916" s="59">
        <v>0.27884349567603101</v>
      </c>
      <c r="P916" s="54">
        <v>7317.7241999999997</v>
      </c>
      <c r="Q916" s="59">
        <v>0.232928337026788</v>
      </c>
      <c r="R916" s="76">
        <v>139</v>
      </c>
      <c r="S916" s="76">
        <v>101</v>
      </c>
      <c r="T916" s="76">
        <v>78</v>
      </c>
    </row>
    <row r="917" spans="1:20" x14ac:dyDescent="0.25">
      <c r="A917" s="53">
        <v>2024</v>
      </c>
      <c r="B917" s="54">
        <v>423877</v>
      </c>
      <c r="C917" s="54" t="s">
        <v>95</v>
      </c>
      <c r="D917" s="54" t="s">
        <v>432</v>
      </c>
      <c r="E917" s="54" t="s">
        <v>510</v>
      </c>
      <c r="F917" s="54" t="s">
        <v>4</v>
      </c>
      <c r="G917" s="56">
        <v>347</v>
      </c>
      <c r="H917" s="56">
        <v>906</v>
      </c>
      <c r="I917" s="56">
        <v>4022</v>
      </c>
      <c r="J917" s="57">
        <v>177332.1</v>
      </c>
      <c r="K917" s="57">
        <v>511.04351585014399</v>
      </c>
      <c r="L917" s="58">
        <v>2.6109510086455301</v>
      </c>
      <c r="M917" s="58">
        <v>4.4392935982340003</v>
      </c>
      <c r="N917" s="54">
        <v>29555.35</v>
      </c>
      <c r="O917" s="59">
        <v>0.16666666666666699</v>
      </c>
      <c r="P917" s="54">
        <v>18211.07</v>
      </c>
      <c r="Q917" s="59">
        <v>0.10269471798958001</v>
      </c>
      <c r="R917" s="76">
        <v>35</v>
      </c>
      <c r="S917" s="76">
        <v>20</v>
      </c>
      <c r="T917" s="76">
        <v>24</v>
      </c>
    </row>
    <row r="918" spans="1:20" x14ac:dyDescent="0.25">
      <c r="A918" s="53">
        <v>2024</v>
      </c>
      <c r="B918" s="54">
        <v>425978</v>
      </c>
      <c r="C918" s="54" t="s">
        <v>117</v>
      </c>
      <c r="D918" s="54" t="s">
        <v>434</v>
      </c>
      <c r="E918" s="54" t="s">
        <v>508</v>
      </c>
      <c r="F918" s="54" t="s">
        <v>15</v>
      </c>
      <c r="G918" s="56">
        <v>34</v>
      </c>
      <c r="H918" s="56">
        <v>116</v>
      </c>
      <c r="I918" s="56">
        <v>498</v>
      </c>
      <c r="J918" s="57">
        <v>25857.9</v>
      </c>
      <c r="K918" s="57">
        <v>760.52647058823504</v>
      </c>
      <c r="L918" s="58">
        <v>3.4117647058823501</v>
      </c>
      <c r="M918" s="58">
        <v>4.2931034482758603</v>
      </c>
      <c r="N918" s="54">
        <v>4309.6499999999996</v>
      </c>
      <c r="O918" s="59">
        <v>0.16666666666666699</v>
      </c>
      <c r="P918" s="54">
        <v>3128.05</v>
      </c>
      <c r="Q918" s="59">
        <v>0.120970767154332</v>
      </c>
      <c r="R918" s="76">
        <v>148</v>
      </c>
      <c r="S918" s="76">
        <v>171</v>
      </c>
      <c r="T918" s="76">
        <v>143</v>
      </c>
    </row>
    <row r="919" spans="1:20" x14ac:dyDescent="0.25">
      <c r="A919" s="53">
        <v>2024</v>
      </c>
      <c r="B919" s="54">
        <v>426484</v>
      </c>
      <c r="C919" s="54" t="s">
        <v>118</v>
      </c>
      <c r="D919" s="54" t="s">
        <v>433</v>
      </c>
      <c r="E919" s="54" t="s">
        <v>504</v>
      </c>
      <c r="F919" s="54" t="s">
        <v>15</v>
      </c>
      <c r="G919" s="56">
        <v>37</v>
      </c>
      <c r="H919" s="56">
        <v>67</v>
      </c>
      <c r="I919" s="56">
        <v>327</v>
      </c>
      <c r="J919" s="57">
        <v>21241.383999999998</v>
      </c>
      <c r="K919" s="57">
        <v>574.09145945945897</v>
      </c>
      <c r="L919" s="58">
        <v>1.8108108108108101</v>
      </c>
      <c r="M919" s="58">
        <v>4.8805970149253701</v>
      </c>
      <c r="N919" s="54">
        <v>5092.134</v>
      </c>
      <c r="O919" s="59">
        <v>0.23972703473559001</v>
      </c>
      <c r="P919" s="54">
        <v>3834.9839999999999</v>
      </c>
      <c r="Q919" s="59">
        <v>0.18054303806192701</v>
      </c>
      <c r="R919" s="76">
        <v>159</v>
      </c>
      <c r="S919" s="76">
        <v>155</v>
      </c>
      <c r="T919" s="76">
        <v>125</v>
      </c>
    </row>
    <row r="920" spans="1:20" x14ac:dyDescent="0.25">
      <c r="A920" s="53">
        <v>2024</v>
      </c>
      <c r="B920" s="54">
        <v>427110</v>
      </c>
      <c r="C920" s="54" t="s">
        <v>374</v>
      </c>
      <c r="D920" s="54" t="s">
        <v>432</v>
      </c>
      <c r="E920" s="54" t="s">
        <v>498</v>
      </c>
      <c r="F920" s="54" t="s">
        <v>15</v>
      </c>
      <c r="G920" s="56">
        <v>35</v>
      </c>
      <c r="H920" s="56">
        <v>53</v>
      </c>
      <c r="I920" s="56">
        <v>150</v>
      </c>
      <c r="J920" s="57">
        <v>7488.36</v>
      </c>
      <c r="K920" s="57">
        <v>213.95314285714301</v>
      </c>
      <c r="L920" s="58">
        <v>1.51428571428571</v>
      </c>
      <c r="M920" s="58">
        <v>2.8301886792452802</v>
      </c>
      <c r="N920" s="54">
        <v>1858.11</v>
      </c>
      <c r="O920" s="59">
        <v>0.248133102575197</v>
      </c>
      <c r="P920" s="54">
        <v>790.10999999999899</v>
      </c>
      <c r="Q920" s="59">
        <v>0.10551175424258399</v>
      </c>
      <c r="R920" s="76">
        <v>279</v>
      </c>
      <c r="S920" s="76">
        <v>273</v>
      </c>
      <c r="T920" s="76">
        <v>285</v>
      </c>
    </row>
    <row r="921" spans="1:20" x14ac:dyDescent="0.25">
      <c r="A921" s="53">
        <v>2024</v>
      </c>
      <c r="B921" s="54">
        <v>427511</v>
      </c>
      <c r="C921" s="54" t="s">
        <v>119</v>
      </c>
      <c r="D921" s="54" t="s">
        <v>433</v>
      </c>
      <c r="E921" s="54" t="s">
        <v>503</v>
      </c>
      <c r="F921" s="54" t="s">
        <v>15</v>
      </c>
      <c r="G921" s="56">
        <v>57</v>
      </c>
      <c r="H921" s="56">
        <v>66</v>
      </c>
      <c r="I921" s="56">
        <v>255</v>
      </c>
      <c r="J921" s="57">
        <v>12947.4</v>
      </c>
      <c r="K921" s="57">
        <v>227.14736842105299</v>
      </c>
      <c r="L921" s="58">
        <v>1.15789473684211</v>
      </c>
      <c r="M921" s="58">
        <v>3.8636363636363602</v>
      </c>
      <c r="N921" s="54">
        <v>2157.9</v>
      </c>
      <c r="O921" s="59">
        <v>0.16666666666666699</v>
      </c>
      <c r="P921" s="54">
        <v>261.3</v>
      </c>
      <c r="Q921" s="59">
        <v>2.0181658093516901E-2</v>
      </c>
      <c r="R921" s="76">
        <v>199</v>
      </c>
      <c r="S921" s="76">
        <v>254</v>
      </c>
      <c r="T921" s="76">
        <v>337</v>
      </c>
    </row>
    <row r="922" spans="1:20" x14ac:dyDescent="0.25">
      <c r="A922" s="53">
        <v>2024</v>
      </c>
      <c r="B922" s="54">
        <v>428625</v>
      </c>
      <c r="C922" s="54" t="s">
        <v>120</v>
      </c>
      <c r="D922" s="54" t="s">
        <v>432</v>
      </c>
      <c r="E922" s="54" t="s">
        <v>500</v>
      </c>
      <c r="F922" s="54" t="s">
        <v>15</v>
      </c>
      <c r="G922" s="56">
        <v>50</v>
      </c>
      <c r="H922" s="56">
        <v>115</v>
      </c>
      <c r="I922" s="56">
        <v>408</v>
      </c>
      <c r="J922" s="57">
        <v>17693.5</v>
      </c>
      <c r="K922" s="57">
        <v>353.87</v>
      </c>
      <c r="L922" s="58">
        <v>2.2999999999999998</v>
      </c>
      <c r="M922" s="58">
        <v>3.5478260869565199</v>
      </c>
      <c r="N922" s="54">
        <v>0</v>
      </c>
      <c r="O922" s="59">
        <v>0</v>
      </c>
      <c r="P922" s="54">
        <v>-1563.56</v>
      </c>
      <c r="Q922" s="59">
        <v>-8.8369175120807095E-2</v>
      </c>
      <c r="R922" s="76">
        <v>176</v>
      </c>
      <c r="S922" s="76">
        <v>414</v>
      </c>
      <c r="T922" s="76">
        <v>411</v>
      </c>
    </row>
    <row r="923" spans="1:20" x14ac:dyDescent="0.25">
      <c r="A923" s="53">
        <v>2024</v>
      </c>
      <c r="B923" s="54">
        <v>431898</v>
      </c>
      <c r="C923" s="54" t="s">
        <v>50</v>
      </c>
      <c r="D923" s="54" t="s">
        <v>432</v>
      </c>
      <c r="E923" s="54" t="s">
        <v>497</v>
      </c>
      <c r="F923" s="54" t="s">
        <v>15</v>
      </c>
      <c r="G923" s="56">
        <v>250</v>
      </c>
      <c r="H923" s="56">
        <v>492</v>
      </c>
      <c r="I923" s="56">
        <v>6022</v>
      </c>
      <c r="J923" s="57">
        <v>260706.15</v>
      </c>
      <c r="K923" s="57">
        <v>1042.8245999999999</v>
      </c>
      <c r="L923" s="58">
        <v>1.968</v>
      </c>
      <c r="M923" s="58">
        <v>12.239837398374</v>
      </c>
      <c r="N923" s="54">
        <v>34005.15</v>
      </c>
      <c r="O923" s="59">
        <v>0.13043478260869601</v>
      </c>
      <c r="P923" s="54">
        <v>26267.47</v>
      </c>
      <c r="Q923" s="59">
        <v>0.100755083836726</v>
      </c>
      <c r="R923" s="76">
        <v>12</v>
      </c>
      <c r="S923" s="76">
        <v>14</v>
      </c>
      <c r="T923" s="76">
        <v>14</v>
      </c>
    </row>
    <row r="924" spans="1:20" x14ac:dyDescent="0.25">
      <c r="A924" s="53">
        <v>2024</v>
      </c>
      <c r="B924" s="54">
        <v>435694</v>
      </c>
      <c r="C924" s="54" t="s">
        <v>121</v>
      </c>
      <c r="D924" s="54" t="s">
        <v>430</v>
      </c>
      <c r="E924" s="54" t="s">
        <v>517</v>
      </c>
      <c r="F924" s="54" t="s">
        <v>15</v>
      </c>
      <c r="G924" s="56">
        <v>95</v>
      </c>
      <c r="H924" s="56">
        <v>371</v>
      </c>
      <c r="I924" s="56">
        <v>1480</v>
      </c>
      <c r="J924" s="57">
        <v>69867.987999999998</v>
      </c>
      <c r="K924" s="57">
        <v>735.45250526315795</v>
      </c>
      <c r="L924" s="58">
        <v>3.9052631578947401</v>
      </c>
      <c r="M924" s="58">
        <v>3.9892183288409702</v>
      </c>
      <c r="N924" s="54">
        <v>15882.237999999999</v>
      </c>
      <c r="O924" s="59">
        <v>0.22731780969562199</v>
      </c>
      <c r="P924" s="54">
        <v>12537.938</v>
      </c>
      <c r="Q924" s="59">
        <v>0.17945182563436601</v>
      </c>
      <c r="R924" s="76">
        <v>88</v>
      </c>
      <c r="S924" s="76">
        <v>56</v>
      </c>
      <c r="T924" s="76">
        <v>41</v>
      </c>
    </row>
    <row r="925" spans="1:20" x14ac:dyDescent="0.25">
      <c r="A925" s="53">
        <v>2024</v>
      </c>
      <c r="B925" s="54">
        <v>437005</v>
      </c>
      <c r="C925" s="54" t="s">
        <v>123</v>
      </c>
      <c r="D925" s="54" t="s">
        <v>435</v>
      </c>
      <c r="E925" s="54" t="s">
        <v>521</v>
      </c>
      <c r="F925" s="54" t="s">
        <v>15</v>
      </c>
      <c r="G925" s="56">
        <v>20</v>
      </c>
      <c r="H925" s="56">
        <v>42</v>
      </c>
      <c r="I925" s="56">
        <v>90</v>
      </c>
      <c r="J925" s="57">
        <v>3803.8319999999999</v>
      </c>
      <c r="K925" s="57">
        <v>190.19159999999999</v>
      </c>
      <c r="L925" s="58">
        <v>2.1</v>
      </c>
      <c r="M925" s="58">
        <v>2.1428571428571401</v>
      </c>
      <c r="N925" s="54">
        <v>858.33199999999999</v>
      </c>
      <c r="O925" s="59">
        <v>0.225649292608086</v>
      </c>
      <c r="P925" s="54">
        <v>192.13200000000001</v>
      </c>
      <c r="Q925" s="59">
        <v>5.05101171660578E-2</v>
      </c>
      <c r="R925" s="76">
        <v>340</v>
      </c>
      <c r="S925" s="76">
        <v>349</v>
      </c>
      <c r="T925" s="76">
        <v>352</v>
      </c>
    </row>
    <row r="926" spans="1:20" x14ac:dyDescent="0.25">
      <c r="A926" s="53">
        <v>2024</v>
      </c>
      <c r="B926" s="54">
        <v>438205</v>
      </c>
      <c r="C926" s="54" t="s">
        <v>124</v>
      </c>
      <c r="D926" s="54" t="s">
        <v>430</v>
      </c>
      <c r="E926" s="54" t="s">
        <v>514</v>
      </c>
      <c r="F926" s="54" t="s">
        <v>15</v>
      </c>
      <c r="G926" s="56">
        <v>134</v>
      </c>
      <c r="H926" s="56">
        <v>442</v>
      </c>
      <c r="I926" s="56">
        <v>1538</v>
      </c>
      <c r="J926" s="57">
        <v>65442.9</v>
      </c>
      <c r="K926" s="57">
        <v>488.37985074626903</v>
      </c>
      <c r="L926" s="58">
        <v>3.2985074626865698</v>
      </c>
      <c r="M926" s="58">
        <v>3.4796380090497698</v>
      </c>
      <c r="N926" s="54">
        <v>10907.15</v>
      </c>
      <c r="O926" s="59">
        <v>0.16666666666666699</v>
      </c>
      <c r="P926" s="54">
        <v>6274.1</v>
      </c>
      <c r="Q926" s="59">
        <v>9.5871362668830395E-2</v>
      </c>
      <c r="R926" s="76">
        <v>94</v>
      </c>
      <c r="S926" s="76">
        <v>84</v>
      </c>
      <c r="T926" s="76">
        <v>94</v>
      </c>
    </row>
    <row r="927" spans="1:20" x14ac:dyDescent="0.25">
      <c r="A927" s="53">
        <v>2024</v>
      </c>
      <c r="B927" s="54">
        <v>438992</v>
      </c>
      <c r="C927" s="54" t="s">
        <v>581</v>
      </c>
      <c r="D927" s="54" t="s">
        <v>431</v>
      </c>
      <c r="E927" s="54" t="s">
        <v>524</v>
      </c>
      <c r="F927" s="54" t="s">
        <v>15</v>
      </c>
      <c r="G927" s="56">
        <v>28</v>
      </c>
      <c r="H927" s="56">
        <v>93</v>
      </c>
      <c r="I927" s="56">
        <v>365</v>
      </c>
      <c r="J927" s="57">
        <v>22241.88</v>
      </c>
      <c r="K927" s="57">
        <v>794.35285714285703</v>
      </c>
      <c r="L927" s="58">
        <v>3.3214285714285698</v>
      </c>
      <c r="M927" s="58">
        <v>3.9247311827956999</v>
      </c>
      <c r="N927" s="54">
        <v>6643.13</v>
      </c>
      <c r="O927" s="59">
        <v>0.29867664064368699</v>
      </c>
      <c r="P927" s="54">
        <v>5711.09</v>
      </c>
      <c r="Q927" s="59">
        <v>0.25677190956879598</v>
      </c>
      <c r="R927" s="76">
        <v>157</v>
      </c>
      <c r="S927" s="76">
        <v>130</v>
      </c>
      <c r="T927" s="76">
        <v>100</v>
      </c>
    </row>
    <row r="928" spans="1:20" x14ac:dyDescent="0.25">
      <c r="A928" s="53">
        <v>2024</v>
      </c>
      <c r="B928" s="54">
        <v>439017</v>
      </c>
      <c r="C928" s="54" t="s">
        <v>450</v>
      </c>
      <c r="D928" s="54" t="s">
        <v>430</v>
      </c>
      <c r="E928" s="54" t="s">
        <v>512</v>
      </c>
      <c r="F928" s="54" t="s">
        <v>4</v>
      </c>
      <c r="G928" s="56">
        <v>316</v>
      </c>
      <c r="H928" s="56">
        <v>2540</v>
      </c>
      <c r="I928" s="56">
        <v>19236</v>
      </c>
      <c r="J928" s="57">
        <v>767599</v>
      </c>
      <c r="K928" s="57">
        <v>2429.1107594936698</v>
      </c>
      <c r="L928" s="58">
        <v>8.0379746835443004</v>
      </c>
      <c r="M928" s="58">
        <v>7.5732283464566903</v>
      </c>
      <c r="N928" s="54">
        <v>43449.000000000102</v>
      </c>
      <c r="O928" s="59">
        <v>5.66037735849058E-2</v>
      </c>
      <c r="P928" s="54">
        <v>31117.42</v>
      </c>
      <c r="Q928" s="59">
        <v>4.0538640618343703E-2</v>
      </c>
      <c r="R928" s="76">
        <v>1</v>
      </c>
      <c r="S928" s="76">
        <v>8</v>
      </c>
      <c r="T928" s="76">
        <v>10</v>
      </c>
    </row>
    <row r="929" spans="1:20" x14ac:dyDescent="0.25">
      <c r="A929" s="53">
        <v>2024</v>
      </c>
      <c r="B929" s="54">
        <v>444410</v>
      </c>
      <c r="C929" s="54" t="s">
        <v>373</v>
      </c>
      <c r="D929" s="54" t="s">
        <v>431</v>
      </c>
      <c r="E929" s="54" t="s">
        <v>516</v>
      </c>
      <c r="F929" s="54" t="s">
        <v>15</v>
      </c>
      <c r="G929" s="56">
        <v>117</v>
      </c>
      <c r="H929" s="56">
        <v>401</v>
      </c>
      <c r="I929" s="56">
        <v>1612</v>
      </c>
      <c r="J929" s="57">
        <v>73251.2736</v>
      </c>
      <c r="K929" s="57">
        <v>626.07926153846097</v>
      </c>
      <c r="L929" s="58">
        <v>3.4273504273504298</v>
      </c>
      <c r="M929" s="58">
        <v>4.0199501246882798</v>
      </c>
      <c r="N929" s="54">
        <v>15579.2736</v>
      </c>
      <c r="O929" s="59">
        <v>0.21268263109079899</v>
      </c>
      <c r="P929" s="54">
        <v>11673.553599999999</v>
      </c>
      <c r="Q929" s="59">
        <v>0.15936314860196499</v>
      </c>
      <c r="R929" s="76">
        <v>84</v>
      </c>
      <c r="S929" s="76">
        <v>63</v>
      </c>
      <c r="T929" s="76">
        <v>49</v>
      </c>
    </row>
    <row r="930" spans="1:20" x14ac:dyDescent="0.25">
      <c r="A930" s="53">
        <v>2024</v>
      </c>
      <c r="B930" s="54">
        <v>444980</v>
      </c>
      <c r="C930" s="54" t="s">
        <v>320</v>
      </c>
      <c r="D930" s="54" t="s">
        <v>432</v>
      </c>
      <c r="E930" s="54" t="s">
        <v>498</v>
      </c>
      <c r="F930" s="54" t="s">
        <v>15</v>
      </c>
      <c r="G930" s="56">
        <v>30</v>
      </c>
      <c r="H930" s="56">
        <v>48</v>
      </c>
      <c r="I930" s="56">
        <v>111</v>
      </c>
      <c r="J930" s="57">
        <v>5497.723</v>
      </c>
      <c r="K930" s="57">
        <v>183.25743333333301</v>
      </c>
      <c r="L930" s="58">
        <v>1.6</v>
      </c>
      <c r="M930" s="58">
        <v>2.3125</v>
      </c>
      <c r="N930" s="54">
        <v>834.72299999999996</v>
      </c>
      <c r="O930" s="59">
        <v>0.15183067608171599</v>
      </c>
      <c r="P930" s="54">
        <v>-83.277000000000598</v>
      </c>
      <c r="Q930" s="59">
        <v>-1.5147543810410301E-2</v>
      </c>
      <c r="R930" s="76">
        <v>304</v>
      </c>
      <c r="S930" s="76">
        <v>352</v>
      </c>
      <c r="T930" s="76">
        <v>387</v>
      </c>
    </row>
    <row r="931" spans="1:20" x14ac:dyDescent="0.25">
      <c r="A931" s="53">
        <v>2024</v>
      </c>
      <c r="B931" s="54">
        <v>448696</v>
      </c>
      <c r="C931" s="54" t="s">
        <v>376</v>
      </c>
      <c r="D931" s="54" t="s">
        <v>434</v>
      </c>
      <c r="E931" s="54" t="s">
        <v>523</v>
      </c>
      <c r="F931" s="54" t="s">
        <v>15</v>
      </c>
      <c r="G931" s="56">
        <v>46</v>
      </c>
      <c r="H931" s="56">
        <v>73</v>
      </c>
      <c r="I931" s="56">
        <v>213</v>
      </c>
      <c r="J931" s="57">
        <v>11993.495999999999</v>
      </c>
      <c r="K931" s="57">
        <v>260.72817391304397</v>
      </c>
      <c r="L931" s="58">
        <v>1.5869565217391299</v>
      </c>
      <c r="M931" s="58">
        <v>2.9178082191780801</v>
      </c>
      <c r="N931" s="54">
        <v>3956.2460000000001</v>
      </c>
      <c r="O931" s="59">
        <v>0.32986595401374202</v>
      </c>
      <c r="P931" s="54">
        <v>2449.9459999999999</v>
      </c>
      <c r="Q931" s="59">
        <v>0.20427288256901899</v>
      </c>
      <c r="R931" s="76">
        <v>211</v>
      </c>
      <c r="S931" s="76">
        <v>177</v>
      </c>
      <c r="T931" s="76">
        <v>164</v>
      </c>
    </row>
    <row r="932" spans="1:20" x14ac:dyDescent="0.25">
      <c r="A932" s="53">
        <v>2024</v>
      </c>
      <c r="B932" s="54">
        <v>453231</v>
      </c>
      <c r="C932" s="54" t="s">
        <v>582</v>
      </c>
      <c r="D932" s="54" t="s">
        <v>431</v>
      </c>
      <c r="E932" s="54" t="s">
        <v>515</v>
      </c>
      <c r="F932" s="54" t="s">
        <v>15</v>
      </c>
      <c r="G932" s="56">
        <v>37</v>
      </c>
      <c r="H932" s="56">
        <v>77</v>
      </c>
      <c r="I932" s="56">
        <v>176</v>
      </c>
      <c r="J932" s="57">
        <v>9001.7919999999995</v>
      </c>
      <c r="K932" s="57">
        <v>243.291675675676</v>
      </c>
      <c r="L932" s="58">
        <v>2.0810810810810798</v>
      </c>
      <c r="M932" s="58">
        <v>2.28571428571429</v>
      </c>
      <c r="N932" s="54">
        <v>3076.5419999999999</v>
      </c>
      <c r="O932" s="59">
        <v>0.34176994980554998</v>
      </c>
      <c r="P932" s="54">
        <v>1890.502</v>
      </c>
      <c r="Q932" s="59">
        <v>0.21001396166452199</v>
      </c>
      <c r="R932" s="76">
        <v>249</v>
      </c>
      <c r="S932" s="76">
        <v>206</v>
      </c>
      <c r="T932" s="76">
        <v>189</v>
      </c>
    </row>
    <row r="933" spans="1:20" x14ac:dyDescent="0.25">
      <c r="A933" s="53">
        <v>2024</v>
      </c>
      <c r="B933" s="54">
        <v>458704</v>
      </c>
      <c r="C933" s="54" t="s">
        <v>319</v>
      </c>
      <c r="D933" s="54" t="s">
        <v>432</v>
      </c>
      <c r="E933" s="54" t="s">
        <v>498</v>
      </c>
      <c r="F933" s="54" t="s">
        <v>15</v>
      </c>
      <c r="G933" s="56">
        <v>9</v>
      </c>
      <c r="H933" s="56">
        <v>27</v>
      </c>
      <c r="I933" s="56">
        <v>78</v>
      </c>
      <c r="J933" s="57">
        <v>5272.9759999999997</v>
      </c>
      <c r="K933" s="57">
        <v>585.88622222222205</v>
      </c>
      <c r="L933" s="58">
        <v>3</v>
      </c>
      <c r="M933" s="58">
        <v>2.8888888888888902</v>
      </c>
      <c r="N933" s="54">
        <v>1732.7260000000001</v>
      </c>
      <c r="O933" s="59">
        <v>0.32860494718731897</v>
      </c>
      <c r="P933" s="54">
        <v>1445.2059999999999</v>
      </c>
      <c r="Q933" s="59">
        <v>0.27407786418902702</v>
      </c>
      <c r="R933" s="76">
        <v>309</v>
      </c>
      <c r="S933" s="76">
        <v>285</v>
      </c>
      <c r="T933" s="76">
        <v>222</v>
      </c>
    </row>
    <row r="934" spans="1:20" x14ac:dyDescent="0.25">
      <c r="A934" s="53">
        <v>2024</v>
      </c>
      <c r="B934" s="54">
        <v>459139</v>
      </c>
      <c r="C934" s="54" t="s">
        <v>237</v>
      </c>
      <c r="D934" s="54" t="s">
        <v>431</v>
      </c>
      <c r="E934" s="54" t="s">
        <v>501</v>
      </c>
      <c r="F934" s="54" t="s">
        <v>4</v>
      </c>
      <c r="G934" s="56">
        <v>135</v>
      </c>
      <c r="H934" s="56">
        <v>782</v>
      </c>
      <c r="I934" s="56">
        <v>5162</v>
      </c>
      <c r="J934" s="57">
        <v>211416.09</v>
      </c>
      <c r="K934" s="57">
        <v>1566.0451111111099</v>
      </c>
      <c r="L934" s="58">
        <v>5.7925925925925901</v>
      </c>
      <c r="M934" s="58">
        <v>6.6010230179028104</v>
      </c>
      <c r="N934" s="54">
        <v>29160.84</v>
      </c>
      <c r="O934" s="59">
        <v>0.13793103448275901</v>
      </c>
      <c r="P934" s="54">
        <v>24210.38</v>
      </c>
      <c r="Q934" s="59">
        <v>0.11451531432636</v>
      </c>
      <c r="R934" s="76">
        <v>24</v>
      </c>
      <c r="S934" s="76">
        <v>21</v>
      </c>
      <c r="T934" s="76">
        <v>16</v>
      </c>
    </row>
    <row r="935" spans="1:20" x14ac:dyDescent="0.25">
      <c r="A935" s="53">
        <v>2024</v>
      </c>
      <c r="B935" s="54">
        <v>461878</v>
      </c>
      <c r="C935" s="54" t="s">
        <v>383</v>
      </c>
      <c r="D935" s="54" t="s">
        <v>435</v>
      </c>
      <c r="E935" s="54" t="s">
        <v>505</v>
      </c>
      <c r="F935" s="54" t="s">
        <v>15</v>
      </c>
      <c r="G935" s="56">
        <v>126</v>
      </c>
      <c r="H935" s="56">
        <v>189</v>
      </c>
      <c r="I935" s="56">
        <v>673</v>
      </c>
      <c r="J935" s="57">
        <v>37068.674400000004</v>
      </c>
      <c r="K935" s="57">
        <v>294.19582857142802</v>
      </c>
      <c r="L935" s="58">
        <v>1.5</v>
      </c>
      <c r="M935" s="58">
        <v>3.56084656084656</v>
      </c>
      <c r="N935" s="54">
        <v>4994.1743999999999</v>
      </c>
      <c r="O935" s="59">
        <v>0.134727623278592</v>
      </c>
      <c r="P935" s="54">
        <v>880.27439999999694</v>
      </c>
      <c r="Q935" s="59">
        <v>2.37471237978771E-2</v>
      </c>
      <c r="R935" s="76">
        <v>129</v>
      </c>
      <c r="S935" s="76">
        <v>157</v>
      </c>
      <c r="T935" s="76">
        <v>277</v>
      </c>
    </row>
    <row r="936" spans="1:20" x14ac:dyDescent="0.25">
      <c r="A936" s="53">
        <v>2024</v>
      </c>
      <c r="B936" s="54">
        <v>463072</v>
      </c>
      <c r="C936" s="54" t="s">
        <v>125</v>
      </c>
      <c r="D936" s="54" t="s">
        <v>435</v>
      </c>
      <c r="E936" s="54" t="s">
        <v>521</v>
      </c>
      <c r="F936" s="54" t="s">
        <v>15</v>
      </c>
      <c r="G936" s="56">
        <v>83</v>
      </c>
      <c r="H936" s="56">
        <v>324</v>
      </c>
      <c r="I936" s="56">
        <v>1255</v>
      </c>
      <c r="J936" s="57">
        <v>65446.883999999998</v>
      </c>
      <c r="K936" s="57">
        <v>788.51667469879499</v>
      </c>
      <c r="L936" s="58">
        <v>3.9036144578313299</v>
      </c>
      <c r="M936" s="58">
        <v>3.87345679012346</v>
      </c>
      <c r="N936" s="54">
        <v>14059.884</v>
      </c>
      <c r="O936" s="59">
        <v>0.21482892905948001</v>
      </c>
      <c r="P936" s="54">
        <v>11141.884</v>
      </c>
      <c r="Q936" s="59">
        <v>0.17024315473904</v>
      </c>
      <c r="R936" s="76">
        <v>93</v>
      </c>
      <c r="S936" s="76">
        <v>67</v>
      </c>
      <c r="T936" s="76">
        <v>53</v>
      </c>
    </row>
    <row r="937" spans="1:20" x14ac:dyDescent="0.25">
      <c r="A937" s="53">
        <v>2024</v>
      </c>
      <c r="B937" s="54">
        <v>466132</v>
      </c>
      <c r="C937" s="54" t="s">
        <v>127</v>
      </c>
      <c r="D937" s="54" t="s">
        <v>434</v>
      </c>
      <c r="E937" s="54" t="s">
        <v>508</v>
      </c>
      <c r="F937" s="54" t="s">
        <v>15</v>
      </c>
      <c r="G937" s="56">
        <v>58</v>
      </c>
      <c r="H937" s="56">
        <v>171</v>
      </c>
      <c r="I937" s="56">
        <v>749</v>
      </c>
      <c r="J937" s="57">
        <v>31116.3</v>
      </c>
      <c r="K937" s="57">
        <v>536.48793103448304</v>
      </c>
      <c r="L937" s="58">
        <v>2.9482758620689702</v>
      </c>
      <c r="M937" s="58">
        <v>4.3801169590643303</v>
      </c>
      <c r="N937" s="54">
        <v>5186.05</v>
      </c>
      <c r="O937" s="59">
        <v>0.16666666666666699</v>
      </c>
      <c r="P937" s="54">
        <v>3201.66</v>
      </c>
      <c r="Q937" s="59">
        <v>0.10289333886098299</v>
      </c>
      <c r="R937" s="76">
        <v>141</v>
      </c>
      <c r="S937" s="76">
        <v>153</v>
      </c>
      <c r="T937" s="76">
        <v>141</v>
      </c>
    </row>
    <row r="938" spans="1:20" x14ac:dyDescent="0.25">
      <c r="A938" s="53">
        <v>2024</v>
      </c>
      <c r="B938" s="54">
        <v>466514</v>
      </c>
      <c r="C938" s="54" t="s">
        <v>128</v>
      </c>
      <c r="D938" s="54" t="s">
        <v>432</v>
      </c>
      <c r="E938" s="54" t="s">
        <v>498</v>
      </c>
      <c r="F938" s="54" t="s">
        <v>15</v>
      </c>
      <c r="G938" s="56">
        <v>119</v>
      </c>
      <c r="H938" s="56">
        <v>434</v>
      </c>
      <c r="I938" s="56">
        <v>1794</v>
      </c>
      <c r="J938" s="57">
        <v>84589.425000000003</v>
      </c>
      <c r="K938" s="57">
        <v>710.83550420168001</v>
      </c>
      <c r="L938" s="58">
        <v>3.6470588235294099</v>
      </c>
      <c r="M938" s="58">
        <v>4.1336405529953897</v>
      </c>
      <c r="N938" s="54">
        <v>10388.174999999999</v>
      </c>
      <c r="O938" s="59">
        <v>0.12280701754386</v>
      </c>
      <c r="P938" s="54">
        <v>6511.8149999999996</v>
      </c>
      <c r="Q938" s="59">
        <v>7.6981431189537097E-2</v>
      </c>
      <c r="R938" s="76">
        <v>72</v>
      </c>
      <c r="S938" s="76">
        <v>87</v>
      </c>
      <c r="T938" s="76">
        <v>88</v>
      </c>
    </row>
    <row r="939" spans="1:20" x14ac:dyDescent="0.25">
      <c r="A939" s="53">
        <v>2024</v>
      </c>
      <c r="B939" s="54">
        <v>466846</v>
      </c>
      <c r="C939" s="54" t="s">
        <v>129</v>
      </c>
      <c r="D939" s="54" t="s">
        <v>432</v>
      </c>
      <c r="E939" s="54" t="s">
        <v>498</v>
      </c>
      <c r="F939" s="54" t="s">
        <v>15</v>
      </c>
      <c r="G939" s="56">
        <v>7</v>
      </c>
      <c r="H939" s="56">
        <v>10</v>
      </c>
      <c r="I939" s="56">
        <v>37</v>
      </c>
      <c r="J939" s="57">
        <v>1629.9462000000001</v>
      </c>
      <c r="K939" s="57">
        <v>232.84945714285701</v>
      </c>
      <c r="L939" s="58">
        <v>1.4285714285714299</v>
      </c>
      <c r="M939" s="58">
        <v>3.7</v>
      </c>
      <c r="N939" s="54">
        <v>558.19619999999998</v>
      </c>
      <c r="O939" s="59">
        <v>0.34246295982039199</v>
      </c>
      <c r="P939" s="54">
        <v>345.19619999999998</v>
      </c>
      <c r="Q939" s="59">
        <v>0.21178379998063701</v>
      </c>
      <c r="R939" s="76">
        <v>387</v>
      </c>
      <c r="S939" s="76">
        <v>371</v>
      </c>
      <c r="T939" s="76">
        <v>330</v>
      </c>
    </row>
    <row r="940" spans="1:20" x14ac:dyDescent="0.25">
      <c r="A940" s="53">
        <v>2024</v>
      </c>
      <c r="B940" s="54">
        <v>469339</v>
      </c>
      <c r="C940" s="54" t="s">
        <v>130</v>
      </c>
      <c r="D940" s="54" t="s">
        <v>430</v>
      </c>
      <c r="E940" s="54" t="s">
        <v>518</v>
      </c>
      <c r="F940" s="54" t="s">
        <v>4</v>
      </c>
      <c r="G940" s="56">
        <v>95</v>
      </c>
      <c r="H940" s="56">
        <v>244</v>
      </c>
      <c r="I940" s="56">
        <v>815</v>
      </c>
      <c r="J940" s="57">
        <v>39545.480000000003</v>
      </c>
      <c r="K940" s="57">
        <v>416.26821052631499</v>
      </c>
      <c r="L940" s="58">
        <v>2.5684210526315798</v>
      </c>
      <c r="M940" s="58">
        <v>3.3401639344262302</v>
      </c>
      <c r="N940" s="54">
        <v>11836.73</v>
      </c>
      <c r="O940" s="59">
        <v>0.29931941653003102</v>
      </c>
      <c r="P940" s="54">
        <v>8741.7800000000097</v>
      </c>
      <c r="Q940" s="59">
        <v>0.221056363457973</v>
      </c>
      <c r="R940" s="76">
        <v>123</v>
      </c>
      <c r="S940" s="76">
        <v>80</v>
      </c>
      <c r="T940" s="76">
        <v>66</v>
      </c>
    </row>
    <row r="941" spans="1:20" x14ac:dyDescent="0.25">
      <c r="A941" s="53">
        <v>2024</v>
      </c>
      <c r="B941" s="54">
        <v>470647</v>
      </c>
      <c r="C941" s="54" t="s">
        <v>131</v>
      </c>
      <c r="D941" s="54" t="s">
        <v>433</v>
      </c>
      <c r="E941" s="54" t="s">
        <v>519</v>
      </c>
      <c r="F941" s="54" t="s">
        <v>15</v>
      </c>
      <c r="G941" s="56">
        <v>44</v>
      </c>
      <c r="H941" s="56">
        <v>89</v>
      </c>
      <c r="I941" s="56">
        <v>170</v>
      </c>
      <c r="J941" s="57">
        <v>6194.64</v>
      </c>
      <c r="K941" s="57">
        <v>140.78727272727301</v>
      </c>
      <c r="L941" s="58">
        <v>2.0227272727272698</v>
      </c>
      <c r="M941" s="58">
        <v>1.91011235955056</v>
      </c>
      <c r="N941" s="54">
        <v>1984.14</v>
      </c>
      <c r="O941" s="59">
        <v>0.32029948471581798</v>
      </c>
      <c r="P941" s="54">
        <v>478.24</v>
      </c>
      <c r="Q941" s="59">
        <v>7.7202226440923102E-2</v>
      </c>
      <c r="R941" s="76">
        <v>295</v>
      </c>
      <c r="S941" s="76">
        <v>264</v>
      </c>
      <c r="T941" s="76">
        <v>314</v>
      </c>
    </row>
    <row r="942" spans="1:20" x14ac:dyDescent="0.25">
      <c r="A942" s="53">
        <v>2024</v>
      </c>
      <c r="B942" s="54">
        <v>476374</v>
      </c>
      <c r="C942" s="54" t="s">
        <v>132</v>
      </c>
      <c r="D942" s="54" t="s">
        <v>433</v>
      </c>
      <c r="E942" s="54" t="s">
        <v>519</v>
      </c>
      <c r="F942" s="54" t="s">
        <v>15</v>
      </c>
      <c r="G942" s="56">
        <v>6</v>
      </c>
      <c r="H942" s="56">
        <v>9</v>
      </c>
      <c r="I942" s="56">
        <v>9</v>
      </c>
      <c r="J942" s="57">
        <v>569.52800000000002</v>
      </c>
      <c r="K942" s="57">
        <v>94.921333333333294</v>
      </c>
      <c r="L942" s="58">
        <v>1.5</v>
      </c>
      <c r="M942" s="58">
        <v>1</v>
      </c>
      <c r="N942" s="54">
        <v>222.27799999999999</v>
      </c>
      <c r="O942" s="59">
        <v>0.39028458653481501</v>
      </c>
      <c r="P942" s="54">
        <v>20.378</v>
      </c>
      <c r="Q942" s="59">
        <v>3.5780505962832401E-2</v>
      </c>
      <c r="R942" s="76">
        <v>408</v>
      </c>
      <c r="S942" s="76">
        <v>399</v>
      </c>
      <c r="T942" s="76">
        <v>374</v>
      </c>
    </row>
    <row r="943" spans="1:20" x14ac:dyDescent="0.25">
      <c r="A943" s="53">
        <v>2024</v>
      </c>
      <c r="B943" s="54">
        <v>477716</v>
      </c>
      <c r="C943" s="54" t="s">
        <v>455</v>
      </c>
      <c r="D943" s="54" t="s">
        <v>431</v>
      </c>
      <c r="E943" s="54" t="s">
        <v>528</v>
      </c>
      <c r="F943" s="54" t="s">
        <v>15</v>
      </c>
      <c r="G943" s="56">
        <v>102</v>
      </c>
      <c r="H943" s="56">
        <v>306</v>
      </c>
      <c r="I943" s="56">
        <v>1584</v>
      </c>
      <c r="J943" s="57">
        <v>63489.42</v>
      </c>
      <c r="K943" s="57">
        <v>622.44529411764699</v>
      </c>
      <c r="L943" s="58">
        <v>3</v>
      </c>
      <c r="M943" s="58">
        <v>5.1764705882352899</v>
      </c>
      <c r="N943" s="54">
        <v>4702.92</v>
      </c>
      <c r="O943" s="59">
        <v>7.4074074074074098E-2</v>
      </c>
      <c r="P943" s="54">
        <v>1341.24000000001</v>
      </c>
      <c r="Q943" s="59">
        <v>2.1125409556426999E-2</v>
      </c>
      <c r="R943" s="76">
        <v>97</v>
      </c>
      <c r="S943" s="76">
        <v>163</v>
      </c>
      <c r="T943" s="76">
        <v>231</v>
      </c>
    </row>
    <row r="944" spans="1:20" x14ac:dyDescent="0.25">
      <c r="A944" s="53">
        <v>2024</v>
      </c>
      <c r="B944" s="54">
        <v>478552</v>
      </c>
      <c r="C944" s="54" t="s">
        <v>400</v>
      </c>
      <c r="D944" s="54" t="s">
        <v>432</v>
      </c>
      <c r="E944" s="54" t="s">
        <v>498</v>
      </c>
      <c r="F944" s="54" t="s">
        <v>15</v>
      </c>
      <c r="G944" s="56">
        <v>11</v>
      </c>
      <c r="H944" s="56">
        <v>20</v>
      </c>
      <c r="I944" s="56">
        <v>83</v>
      </c>
      <c r="J944" s="57">
        <v>4406.5223999999998</v>
      </c>
      <c r="K944" s="57">
        <v>400.59294545454497</v>
      </c>
      <c r="L944" s="58">
        <v>1.8181818181818199</v>
      </c>
      <c r="M944" s="58">
        <v>4.1500000000000004</v>
      </c>
      <c r="N944" s="54">
        <v>952.52239999999995</v>
      </c>
      <c r="O944" s="59">
        <v>0.21616193304724801</v>
      </c>
      <c r="P944" s="54">
        <v>613.52239999999995</v>
      </c>
      <c r="Q944" s="59">
        <v>0.139230518832719</v>
      </c>
      <c r="R944" s="76">
        <v>331</v>
      </c>
      <c r="S944" s="76">
        <v>338</v>
      </c>
      <c r="T944" s="76">
        <v>304</v>
      </c>
    </row>
    <row r="945" spans="1:20" x14ac:dyDescent="0.25">
      <c r="A945" s="53">
        <v>2024</v>
      </c>
      <c r="B945" s="54">
        <v>480813</v>
      </c>
      <c r="C945" s="54" t="s">
        <v>479</v>
      </c>
      <c r="D945" s="54" t="s">
        <v>433</v>
      </c>
      <c r="E945" s="54" t="s">
        <v>530</v>
      </c>
      <c r="F945" s="54" t="s">
        <v>15</v>
      </c>
      <c r="G945" s="56">
        <v>90</v>
      </c>
      <c r="H945" s="56">
        <v>153</v>
      </c>
      <c r="I945" s="56">
        <v>663</v>
      </c>
      <c r="J945" s="57">
        <v>31011.386399999999</v>
      </c>
      <c r="K945" s="57">
        <v>344.57096000000001</v>
      </c>
      <c r="L945" s="58">
        <v>1.7</v>
      </c>
      <c r="M945" s="58">
        <v>4.3333333333333304</v>
      </c>
      <c r="N945" s="54">
        <v>5672.8864000000003</v>
      </c>
      <c r="O945" s="59">
        <v>0.18292914501881199</v>
      </c>
      <c r="P945" s="54">
        <v>2624.5864000000001</v>
      </c>
      <c r="Q945" s="59">
        <v>8.4632991448586201E-2</v>
      </c>
      <c r="R945" s="76">
        <v>143</v>
      </c>
      <c r="S945" s="76">
        <v>147</v>
      </c>
      <c r="T945" s="76">
        <v>156</v>
      </c>
    </row>
    <row r="946" spans="1:20" x14ac:dyDescent="0.25">
      <c r="A946" s="53">
        <v>2024</v>
      </c>
      <c r="B946" s="54">
        <v>481214</v>
      </c>
      <c r="C946" s="54" t="s">
        <v>274</v>
      </c>
      <c r="D946" s="54" t="s">
        <v>432</v>
      </c>
      <c r="E946" s="54" t="s">
        <v>500</v>
      </c>
      <c r="F946" s="54" t="s">
        <v>4</v>
      </c>
      <c r="G946" s="56">
        <v>250</v>
      </c>
      <c r="H946" s="56">
        <v>897</v>
      </c>
      <c r="I946" s="56">
        <v>5179</v>
      </c>
      <c r="J946" s="57">
        <v>243225.647</v>
      </c>
      <c r="K946" s="57">
        <v>972.90258799999901</v>
      </c>
      <c r="L946" s="58">
        <v>3.5880000000000001</v>
      </c>
      <c r="M946" s="58">
        <v>5.7736900780378999</v>
      </c>
      <c r="N946" s="54">
        <v>45687.396999999997</v>
      </c>
      <c r="O946" s="59">
        <v>0.18783955377863601</v>
      </c>
      <c r="P946" s="54">
        <v>37281.447</v>
      </c>
      <c r="Q946" s="59">
        <v>0.15327925923864399</v>
      </c>
      <c r="R946" s="76">
        <v>16</v>
      </c>
      <c r="S946" s="76">
        <v>7</v>
      </c>
      <c r="T946" s="76">
        <v>6</v>
      </c>
    </row>
    <row r="947" spans="1:20" x14ac:dyDescent="0.25">
      <c r="A947" s="53">
        <v>2024</v>
      </c>
      <c r="B947" s="54">
        <v>484340</v>
      </c>
      <c r="C947" s="54" t="s">
        <v>133</v>
      </c>
      <c r="D947" s="54" t="s">
        <v>430</v>
      </c>
      <c r="E947" s="54" t="s">
        <v>518</v>
      </c>
      <c r="F947" s="54" t="s">
        <v>15</v>
      </c>
      <c r="G947" s="56">
        <v>18</v>
      </c>
      <c r="H947" s="56">
        <v>39</v>
      </c>
      <c r="I947" s="56">
        <v>151</v>
      </c>
      <c r="J947" s="57">
        <v>8524.3919999999998</v>
      </c>
      <c r="K947" s="57">
        <v>473.577333333333</v>
      </c>
      <c r="L947" s="58">
        <v>2.1666666666666701</v>
      </c>
      <c r="M947" s="58">
        <v>3.87179487179487</v>
      </c>
      <c r="N947" s="54">
        <v>2389.1419999999998</v>
      </c>
      <c r="O947" s="59">
        <v>0.280271249843977</v>
      </c>
      <c r="P947" s="54">
        <v>1788.242</v>
      </c>
      <c r="Q947" s="59">
        <v>0.209779418872337</v>
      </c>
      <c r="R947" s="76">
        <v>262</v>
      </c>
      <c r="S947" s="76">
        <v>239</v>
      </c>
      <c r="T947" s="76">
        <v>199</v>
      </c>
    </row>
    <row r="948" spans="1:20" x14ac:dyDescent="0.25">
      <c r="A948" s="53">
        <v>2024</v>
      </c>
      <c r="B948" s="54">
        <v>491604</v>
      </c>
      <c r="C948" s="54" t="s">
        <v>583</v>
      </c>
      <c r="D948" s="54" t="s">
        <v>435</v>
      </c>
      <c r="E948" s="54" t="s">
        <v>578</v>
      </c>
      <c r="F948" s="54" t="s">
        <v>15</v>
      </c>
      <c r="G948" s="56">
        <v>10</v>
      </c>
      <c r="H948" s="56">
        <v>10</v>
      </c>
      <c r="I948" s="56">
        <v>19</v>
      </c>
      <c r="J948" s="57">
        <v>1117.4480000000001</v>
      </c>
      <c r="K948" s="57">
        <v>111.7448</v>
      </c>
      <c r="L948" s="58">
        <v>1</v>
      </c>
      <c r="M948" s="58">
        <v>1.9</v>
      </c>
      <c r="N948" s="54">
        <v>248.94800000000001</v>
      </c>
      <c r="O948" s="59">
        <v>0.22278262612667399</v>
      </c>
      <c r="P948" s="54">
        <v>-72.052000000000007</v>
      </c>
      <c r="Q948" s="59">
        <v>-6.4479063007853707E-2</v>
      </c>
      <c r="R948" s="76">
        <v>399</v>
      </c>
      <c r="S948" s="76">
        <v>398</v>
      </c>
      <c r="T948" s="76">
        <v>385</v>
      </c>
    </row>
    <row r="949" spans="1:20" x14ac:dyDescent="0.25">
      <c r="A949" s="53">
        <v>2024</v>
      </c>
      <c r="B949" s="54">
        <v>493267</v>
      </c>
      <c r="C949" s="54" t="s">
        <v>446</v>
      </c>
      <c r="D949" s="54" t="s">
        <v>430</v>
      </c>
      <c r="E949" s="54" t="s">
        <v>518</v>
      </c>
      <c r="F949" s="54" t="s">
        <v>15</v>
      </c>
      <c r="G949" s="56">
        <v>37</v>
      </c>
      <c r="H949" s="56">
        <v>94</v>
      </c>
      <c r="I949" s="56">
        <v>405</v>
      </c>
      <c r="J949" s="57">
        <v>18942.36</v>
      </c>
      <c r="K949" s="57">
        <v>511.95567567567599</v>
      </c>
      <c r="L949" s="58">
        <v>2.5405405405405399</v>
      </c>
      <c r="M949" s="58">
        <v>4.3085106382978697</v>
      </c>
      <c r="N949" s="54">
        <v>6315.11</v>
      </c>
      <c r="O949" s="59">
        <v>0.33338559714840199</v>
      </c>
      <c r="P949" s="54">
        <v>5066.91</v>
      </c>
      <c r="Q949" s="59">
        <v>0.26749095677624102</v>
      </c>
      <c r="R949" s="76">
        <v>169</v>
      </c>
      <c r="S949" s="76">
        <v>136</v>
      </c>
      <c r="T949" s="76">
        <v>103</v>
      </c>
    </row>
    <row r="950" spans="1:20" x14ac:dyDescent="0.25">
      <c r="A950" s="53">
        <v>2024</v>
      </c>
      <c r="B950" s="54">
        <v>495647</v>
      </c>
      <c r="C950" s="54" t="s">
        <v>134</v>
      </c>
      <c r="D950" s="54" t="s">
        <v>432</v>
      </c>
      <c r="E950" s="54" t="s">
        <v>500</v>
      </c>
      <c r="F950" s="54" t="s">
        <v>4</v>
      </c>
      <c r="G950" s="56">
        <v>123</v>
      </c>
      <c r="H950" s="56">
        <v>210</v>
      </c>
      <c r="I950" s="56">
        <v>798</v>
      </c>
      <c r="J950" s="57">
        <v>35957.354800000001</v>
      </c>
      <c r="K950" s="57">
        <v>292.33621788617899</v>
      </c>
      <c r="L950" s="58">
        <v>1.7073170731707299</v>
      </c>
      <c r="M950" s="58">
        <v>3.8</v>
      </c>
      <c r="N950" s="54">
        <v>8549.3547999999992</v>
      </c>
      <c r="O950" s="59">
        <v>0.23776373005057599</v>
      </c>
      <c r="P950" s="54">
        <v>4773.3148000000001</v>
      </c>
      <c r="Q950" s="59">
        <v>0.13274933116047799</v>
      </c>
      <c r="R950" s="76">
        <v>130</v>
      </c>
      <c r="S950" s="76">
        <v>105</v>
      </c>
      <c r="T950" s="76">
        <v>107</v>
      </c>
    </row>
    <row r="951" spans="1:20" x14ac:dyDescent="0.25">
      <c r="A951" s="53">
        <v>2024</v>
      </c>
      <c r="B951" s="54">
        <v>495920</v>
      </c>
      <c r="C951" s="54" t="s">
        <v>445</v>
      </c>
      <c r="D951" s="54" t="s">
        <v>433</v>
      </c>
      <c r="E951" s="54" t="s">
        <v>504</v>
      </c>
      <c r="F951" s="54" t="s">
        <v>15</v>
      </c>
      <c r="G951" s="56">
        <v>59</v>
      </c>
      <c r="H951" s="56">
        <v>77</v>
      </c>
      <c r="I951" s="56">
        <v>201</v>
      </c>
      <c r="J951" s="57">
        <v>12641.592000000001</v>
      </c>
      <c r="K951" s="57">
        <v>214.26427118644099</v>
      </c>
      <c r="L951" s="58">
        <v>1.3050847457627099</v>
      </c>
      <c r="M951" s="58">
        <v>2.61038961038961</v>
      </c>
      <c r="N951" s="54">
        <v>4026.3420000000001</v>
      </c>
      <c r="O951" s="59">
        <v>0.31849960036678898</v>
      </c>
      <c r="P951" s="54">
        <v>2087.2420000000002</v>
      </c>
      <c r="Q951" s="59">
        <v>0.165109109675427</v>
      </c>
      <c r="R951" s="76">
        <v>202</v>
      </c>
      <c r="S951" s="76">
        <v>175</v>
      </c>
      <c r="T951" s="76">
        <v>183</v>
      </c>
    </row>
    <row r="952" spans="1:20" x14ac:dyDescent="0.25">
      <c r="A952" s="53">
        <v>2024</v>
      </c>
      <c r="B952" s="54">
        <v>497086</v>
      </c>
      <c r="C952" s="54" t="s">
        <v>135</v>
      </c>
      <c r="D952" s="54" t="s">
        <v>431</v>
      </c>
      <c r="E952" s="54" t="s">
        <v>524</v>
      </c>
      <c r="F952" s="54" t="s">
        <v>15</v>
      </c>
      <c r="G952" s="56">
        <v>39</v>
      </c>
      <c r="H952" s="56">
        <v>65</v>
      </c>
      <c r="I952" s="56">
        <v>146</v>
      </c>
      <c r="J952" s="57">
        <v>8895.6320000000105</v>
      </c>
      <c r="K952" s="57">
        <v>228.09312820512801</v>
      </c>
      <c r="L952" s="58">
        <v>1.6666666666666701</v>
      </c>
      <c r="M952" s="58">
        <v>2.2461538461538502</v>
      </c>
      <c r="N952" s="54">
        <v>2471.8820000000001</v>
      </c>
      <c r="O952" s="59">
        <v>0.27787592832077601</v>
      </c>
      <c r="P952" s="54">
        <v>1237.3620000000001</v>
      </c>
      <c r="Q952" s="59">
        <v>0.139097705480622</v>
      </c>
      <c r="R952" s="76">
        <v>251</v>
      </c>
      <c r="S952" s="76">
        <v>234</v>
      </c>
      <c r="T952" s="76">
        <v>239</v>
      </c>
    </row>
    <row r="953" spans="1:20" x14ac:dyDescent="0.25">
      <c r="A953" s="53">
        <v>2024</v>
      </c>
      <c r="B953" s="54">
        <v>498034</v>
      </c>
      <c r="C953" s="54" t="s">
        <v>461</v>
      </c>
      <c r="D953" s="54" t="s">
        <v>431</v>
      </c>
      <c r="E953" s="54" t="s">
        <v>528</v>
      </c>
      <c r="F953" s="54" t="s">
        <v>15</v>
      </c>
      <c r="G953" s="56">
        <v>7</v>
      </c>
      <c r="H953" s="56">
        <v>13</v>
      </c>
      <c r="I953" s="56">
        <v>22</v>
      </c>
      <c r="J953" s="57">
        <v>1289.424</v>
      </c>
      <c r="K953" s="57">
        <v>184.20342857142899</v>
      </c>
      <c r="L953" s="58">
        <v>1.8571428571428601</v>
      </c>
      <c r="M953" s="58">
        <v>1.6923076923076901</v>
      </c>
      <c r="N953" s="54">
        <v>432.42399999999998</v>
      </c>
      <c r="O953" s="59">
        <v>0.33536214619861299</v>
      </c>
      <c r="P953" s="54">
        <v>209.42400000000001</v>
      </c>
      <c r="Q953" s="59">
        <v>0.162416706994751</v>
      </c>
      <c r="R953" s="76">
        <v>392</v>
      </c>
      <c r="S953" s="76">
        <v>385</v>
      </c>
      <c r="T953" s="76">
        <v>348</v>
      </c>
    </row>
    <row r="954" spans="1:20" x14ac:dyDescent="0.25">
      <c r="A954" s="53">
        <v>2024</v>
      </c>
      <c r="B954" s="54">
        <v>499295</v>
      </c>
      <c r="C954" s="54" t="s">
        <v>48</v>
      </c>
      <c r="D954" s="54" t="s">
        <v>432</v>
      </c>
      <c r="E954" s="54" t="s">
        <v>493</v>
      </c>
      <c r="F954" s="54" t="s">
        <v>4</v>
      </c>
      <c r="G954" s="56">
        <v>231</v>
      </c>
      <c r="H954" s="56">
        <v>1152</v>
      </c>
      <c r="I954" s="56">
        <v>6061</v>
      </c>
      <c r="J954" s="57">
        <v>258703.50349999999</v>
      </c>
      <c r="K954" s="57">
        <v>1119.92858658009</v>
      </c>
      <c r="L954" s="58">
        <v>4.9870129870129896</v>
      </c>
      <c r="M954" s="58">
        <v>5.2612847222222197</v>
      </c>
      <c r="N954" s="54">
        <v>31038.253499999999</v>
      </c>
      <c r="O954" s="59">
        <v>0.119976162209183</v>
      </c>
      <c r="P954" s="54">
        <v>23008.4535</v>
      </c>
      <c r="Q954" s="59">
        <v>8.8937541195687794E-2</v>
      </c>
      <c r="R954" s="76">
        <v>13</v>
      </c>
      <c r="S954" s="76">
        <v>18</v>
      </c>
      <c r="T954" s="76">
        <v>17</v>
      </c>
    </row>
    <row r="955" spans="1:20" x14ac:dyDescent="0.25">
      <c r="A955" s="53">
        <v>2024</v>
      </c>
      <c r="B955" s="54">
        <v>504704</v>
      </c>
      <c r="C955" s="54" t="s">
        <v>138</v>
      </c>
      <c r="D955" s="54" t="s">
        <v>435</v>
      </c>
      <c r="E955" s="54" t="s">
        <v>505</v>
      </c>
      <c r="F955" s="54" t="s">
        <v>15</v>
      </c>
      <c r="G955" s="56">
        <v>92</v>
      </c>
      <c r="H955" s="56">
        <v>275</v>
      </c>
      <c r="I955" s="56">
        <v>1009</v>
      </c>
      <c r="J955" s="57">
        <v>46847.7</v>
      </c>
      <c r="K955" s="57">
        <v>509.21413043478299</v>
      </c>
      <c r="L955" s="58">
        <v>2.9891304347826102</v>
      </c>
      <c r="M955" s="58">
        <v>3.6690909090909098</v>
      </c>
      <c r="N955" s="54">
        <v>7807.95</v>
      </c>
      <c r="O955" s="59">
        <v>0.16666666666666699</v>
      </c>
      <c r="P955" s="54">
        <v>4657.4399999999996</v>
      </c>
      <c r="Q955" s="59">
        <v>9.9416620239627607E-2</v>
      </c>
      <c r="R955" s="76">
        <v>113</v>
      </c>
      <c r="S955" s="76">
        <v>113</v>
      </c>
      <c r="T955" s="76">
        <v>109</v>
      </c>
    </row>
    <row r="956" spans="1:20" x14ac:dyDescent="0.25">
      <c r="A956" s="53">
        <v>2024</v>
      </c>
      <c r="B956" s="54">
        <v>504855</v>
      </c>
      <c r="C956" s="54" t="s">
        <v>139</v>
      </c>
      <c r="D956" s="54" t="s">
        <v>433</v>
      </c>
      <c r="E956" s="54" t="s">
        <v>502</v>
      </c>
      <c r="F956" s="54" t="s">
        <v>15</v>
      </c>
      <c r="G956" s="56">
        <v>63</v>
      </c>
      <c r="H956" s="56">
        <v>171</v>
      </c>
      <c r="I956" s="56">
        <v>637</v>
      </c>
      <c r="J956" s="57">
        <v>30306.241000000002</v>
      </c>
      <c r="K956" s="57">
        <v>481.05144444444397</v>
      </c>
      <c r="L956" s="58">
        <v>2.71428571428571</v>
      </c>
      <c r="M956" s="58">
        <v>3.72514619883041</v>
      </c>
      <c r="N956" s="54">
        <v>6857.241</v>
      </c>
      <c r="O956" s="59">
        <v>0.226264979546622</v>
      </c>
      <c r="P956" s="54">
        <v>4655.3410000000003</v>
      </c>
      <c r="Q956" s="59">
        <v>0.153609977562047</v>
      </c>
      <c r="R956" s="76">
        <v>144</v>
      </c>
      <c r="S956" s="76">
        <v>129</v>
      </c>
      <c r="T956" s="76">
        <v>110</v>
      </c>
    </row>
    <row r="957" spans="1:20" x14ac:dyDescent="0.25">
      <c r="A957" s="53">
        <v>2024</v>
      </c>
      <c r="B957" s="54">
        <v>507312</v>
      </c>
      <c r="C957" s="54" t="s">
        <v>322</v>
      </c>
      <c r="D957" s="54" t="s">
        <v>435</v>
      </c>
      <c r="E957" s="54" t="s">
        <v>525</v>
      </c>
      <c r="F957" s="54" t="s">
        <v>15</v>
      </c>
      <c r="G957" s="56">
        <v>38</v>
      </c>
      <c r="H957" s="56">
        <v>82</v>
      </c>
      <c r="I957" s="56">
        <v>172</v>
      </c>
      <c r="J957" s="57">
        <v>10088.224</v>
      </c>
      <c r="K957" s="57">
        <v>265.479578947368</v>
      </c>
      <c r="L957" s="58">
        <v>2.1578947368421102</v>
      </c>
      <c r="M957" s="58">
        <v>2.0975609756097602</v>
      </c>
      <c r="N957" s="54">
        <v>3141.4740000000002</v>
      </c>
      <c r="O957" s="59">
        <v>0.31140010372489701</v>
      </c>
      <c r="P957" s="54">
        <v>1873.8440000000001</v>
      </c>
      <c r="Q957" s="59">
        <v>0.18574567733626901</v>
      </c>
      <c r="R957" s="76">
        <v>230</v>
      </c>
      <c r="S957" s="76">
        <v>201</v>
      </c>
      <c r="T957" s="76">
        <v>194</v>
      </c>
    </row>
    <row r="958" spans="1:20" x14ac:dyDescent="0.25">
      <c r="A958" s="53">
        <v>2024</v>
      </c>
      <c r="B958" s="54">
        <v>512144</v>
      </c>
      <c r="C958" s="54" t="s">
        <v>584</v>
      </c>
      <c r="D958" s="54" t="s">
        <v>431</v>
      </c>
      <c r="E958" s="54" t="s">
        <v>524</v>
      </c>
      <c r="F958" s="54" t="s">
        <v>15</v>
      </c>
      <c r="G958" s="56">
        <v>30</v>
      </c>
      <c r="H958" s="56">
        <v>59</v>
      </c>
      <c r="I958" s="56">
        <v>148</v>
      </c>
      <c r="J958" s="57">
        <v>7510.8159999999998</v>
      </c>
      <c r="K958" s="57">
        <v>250.360533333333</v>
      </c>
      <c r="L958" s="58">
        <v>1.9666666666666699</v>
      </c>
      <c r="M958" s="58">
        <v>2.50847457627119</v>
      </c>
      <c r="N958" s="54">
        <v>2045.816</v>
      </c>
      <c r="O958" s="59">
        <v>0.272382654561102</v>
      </c>
      <c r="P958" s="54">
        <v>1086.816</v>
      </c>
      <c r="Q958" s="59">
        <v>0.144700123129098</v>
      </c>
      <c r="R958" s="76">
        <v>277</v>
      </c>
      <c r="S958" s="76">
        <v>260</v>
      </c>
      <c r="T958" s="76">
        <v>252</v>
      </c>
    </row>
    <row r="959" spans="1:20" x14ac:dyDescent="0.25">
      <c r="A959" s="53">
        <v>2024</v>
      </c>
      <c r="B959" s="54">
        <v>519375</v>
      </c>
      <c r="C959" s="54" t="s">
        <v>321</v>
      </c>
      <c r="D959" s="54" t="s">
        <v>432</v>
      </c>
      <c r="E959" s="54" t="s">
        <v>498</v>
      </c>
      <c r="F959" s="54" t="s">
        <v>15</v>
      </c>
      <c r="G959" s="56">
        <v>40</v>
      </c>
      <c r="H959" s="56">
        <v>74</v>
      </c>
      <c r="I959" s="56">
        <v>182</v>
      </c>
      <c r="J959" s="57">
        <v>8558.9732000000004</v>
      </c>
      <c r="K959" s="57">
        <v>213.97433000000001</v>
      </c>
      <c r="L959" s="58">
        <v>1.85</v>
      </c>
      <c r="M959" s="58">
        <v>2.4594594594594601</v>
      </c>
      <c r="N959" s="54">
        <v>1653.4731999999999</v>
      </c>
      <c r="O959" s="59">
        <v>0.19318593029360101</v>
      </c>
      <c r="P959" s="54">
        <v>419.473199999999</v>
      </c>
      <c r="Q959" s="59">
        <v>4.9009757385383497E-2</v>
      </c>
      <c r="R959" s="76">
        <v>261</v>
      </c>
      <c r="S959" s="76">
        <v>291</v>
      </c>
      <c r="T959" s="76">
        <v>321</v>
      </c>
    </row>
    <row r="960" spans="1:20" x14ac:dyDescent="0.25">
      <c r="A960" s="53">
        <v>2024</v>
      </c>
      <c r="B960" s="54">
        <v>521200</v>
      </c>
      <c r="C960" s="54" t="s">
        <v>377</v>
      </c>
      <c r="D960" s="54" t="s">
        <v>432</v>
      </c>
      <c r="E960" s="54" t="s">
        <v>498</v>
      </c>
      <c r="F960" s="54" t="s">
        <v>15</v>
      </c>
      <c r="G960" s="56">
        <v>42</v>
      </c>
      <c r="H960" s="56">
        <v>82</v>
      </c>
      <c r="I960" s="56">
        <v>262</v>
      </c>
      <c r="J960" s="57">
        <v>12780.2736</v>
      </c>
      <c r="K960" s="57">
        <v>304.29222857142901</v>
      </c>
      <c r="L960" s="58">
        <v>1.9523809523809501</v>
      </c>
      <c r="M960" s="58">
        <v>3.1951219512195101</v>
      </c>
      <c r="N960" s="54">
        <v>3126.7736</v>
      </c>
      <c r="O960" s="59">
        <v>0.244656233337602</v>
      </c>
      <c r="P960" s="54">
        <v>1827.7336</v>
      </c>
      <c r="Q960" s="59">
        <v>0.143012087002582</v>
      </c>
      <c r="R960" s="76">
        <v>201</v>
      </c>
      <c r="S960" s="76">
        <v>203</v>
      </c>
      <c r="T960" s="76">
        <v>196</v>
      </c>
    </row>
    <row r="961" spans="1:20" x14ac:dyDescent="0.25">
      <c r="A961" s="53">
        <v>2024</v>
      </c>
      <c r="B961" s="54">
        <v>522997</v>
      </c>
      <c r="C961" s="54" t="s">
        <v>140</v>
      </c>
      <c r="D961" s="54" t="s">
        <v>433</v>
      </c>
      <c r="E961" s="54" t="s">
        <v>502</v>
      </c>
      <c r="F961" s="54" t="s">
        <v>15</v>
      </c>
      <c r="G961" s="56">
        <v>19</v>
      </c>
      <c r="H961" s="56">
        <v>39</v>
      </c>
      <c r="I961" s="56">
        <v>75</v>
      </c>
      <c r="J961" s="57">
        <v>3785.4</v>
      </c>
      <c r="K961" s="57">
        <v>199.23157894736801</v>
      </c>
      <c r="L961" s="58">
        <v>2.0526315789473699</v>
      </c>
      <c r="M961" s="58">
        <v>1.92307692307692</v>
      </c>
      <c r="N961" s="54">
        <v>630.9</v>
      </c>
      <c r="O961" s="59">
        <v>0.16666666666666699</v>
      </c>
      <c r="P961" s="54">
        <v>-20</v>
      </c>
      <c r="Q961" s="59">
        <v>-5.2834574945844603E-3</v>
      </c>
      <c r="R961" s="76">
        <v>341</v>
      </c>
      <c r="S961" s="76">
        <v>363</v>
      </c>
      <c r="T961" s="76">
        <v>378</v>
      </c>
    </row>
    <row r="962" spans="1:20" x14ac:dyDescent="0.25">
      <c r="A962" s="53">
        <v>2024</v>
      </c>
      <c r="B962" s="54">
        <v>523111</v>
      </c>
      <c r="C962" s="54" t="s">
        <v>585</v>
      </c>
      <c r="D962" s="54" t="s">
        <v>433</v>
      </c>
      <c r="E962" s="54" t="s">
        <v>571</v>
      </c>
      <c r="F962" s="54" t="s">
        <v>15</v>
      </c>
      <c r="G962" s="56">
        <v>67</v>
      </c>
      <c r="H962" s="56">
        <v>234</v>
      </c>
      <c r="I962" s="56">
        <v>835</v>
      </c>
      <c r="J962" s="57">
        <v>38827.5</v>
      </c>
      <c r="K962" s="57">
        <v>579.51492537313402</v>
      </c>
      <c r="L962" s="58">
        <v>3.4925373134328401</v>
      </c>
      <c r="M962" s="58">
        <v>3.5683760683760699</v>
      </c>
      <c r="N962" s="54">
        <v>6471.25</v>
      </c>
      <c r="O962" s="59">
        <v>0.16666666666666699</v>
      </c>
      <c r="P962" s="54">
        <v>4075.9</v>
      </c>
      <c r="Q962" s="59">
        <v>0.104974566995042</v>
      </c>
      <c r="R962" s="76">
        <v>126</v>
      </c>
      <c r="S962" s="76">
        <v>133</v>
      </c>
      <c r="T962" s="76">
        <v>121</v>
      </c>
    </row>
    <row r="963" spans="1:20" x14ac:dyDescent="0.25">
      <c r="A963" s="53">
        <v>2024</v>
      </c>
      <c r="B963" s="54">
        <v>524048</v>
      </c>
      <c r="C963" s="54" t="s">
        <v>586</v>
      </c>
      <c r="D963" s="54" t="s">
        <v>433</v>
      </c>
      <c r="E963" s="54" t="s">
        <v>519</v>
      </c>
      <c r="F963" s="54" t="s">
        <v>4</v>
      </c>
      <c r="G963" s="56">
        <v>349</v>
      </c>
      <c r="H963" s="56">
        <v>714</v>
      </c>
      <c r="I963" s="56">
        <v>2932</v>
      </c>
      <c r="J963" s="57">
        <v>135341.1</v>
      </c>
      <c r="K963" s="57">
        <v>387.79684813753602</v>
      </c>
      <c r="L963" s="58">
        <v>2.0458452722063001</v>
      </c>
      <c r="M963" s="58">
        <v>4.1064425770308102</v>
      </c>
      <c r="N963" s="54">
        <v>22556.85</v>
      </c>
      <c r="O963" s="59">
        <v>0.16666666666666699</v>
      </c>
      <c r="P963" s="54">
        <v>11032.25</v>
      </c>
      <c r="Q963" s="59">
        <v>8.1514410626188E-2</v>
      </c>
      <c r="R963" s="76">
        <v>43</v>
      </c>
      <c r="S963" s="76">
        <v>34</v>
      </c>
      <c r="T963" s="76">
        <v>54</v>
      </c>
    </row>
    <row r="964" spans="1:20" x14ac:dyDescent="0.25">
      <c r="A964" s="53">
        <v>2024</v>
      </c>
      <c r="B964" s="54">
        <v>524048</v>
      </c>
      <c r="C964" s="54" t="s">
        <v>464</v>
      </c>
      <c r="D964" s="54" t="s">
        <v>431</v>
      </c>
      <c r="E964" s="54" t="s">
        <v>516</v>
      </c>
      <c r="F964" s="54" t="s">
        <v>4</v>
      </c>
      <c r="G964" s="56">
        <v>349</v>
      </c>
      <c r="H964" s="56">
        <v>714</v>
      </c>
      <c r="I964" s="56">
        <v>2932</v>
      </c>
      <c r="J964" s="57">
        <v>135341.1</v>
      </c>
      <c r="K964" s="57">
        <v>387.79684813753602</v>
      </c>
      <c r="L964" s="58">
        <v>2.0458452722063001</v>
      </c>
      <c r="M964" s="58">
        <v>4.1064425770308102</v>
      </c>
      <c r="N964" s="54">
        <v>22556.85</v>
      </c>
      <c r="O964" s="59">
        <v>0.16666666666666699</v>
      </c>
      <c r="P964" s="54">
        <v>11032.25</v>
      </c>
      <c r="Q964" s="59">
        <v>8.1514410626188E-2</v>
      </c>
      <c r="R964" s="76">
        <v>43</v>
      </c>
      <c r="S964" s="76">
        <v>34</v>
      </c>
      <c r="T964" s="76">
        <v>54</v>
      </c>
    </row>
    <row r="965" spans="1:20" x14ac:dyDescent="0.25">
      <c r="A965" s="53">
        <v>2024</v>
      </c>
      <c r="B965" s="54">
        <v>529212</v>
      </c>
      <c r="C965" s="54" t="s">
        <v>141</v>
      </c>
      <c r="D965" s="54" t="s">
        <v>434</v>
      </c>
      <c r="E965" s="54" t="s">
        <v>508</v>
      </c>
      <c r="F965" s="54" t="s">
        <v>4</v>
      </c>
      <c r="G965" s="56">
        <v>124</v>
      </c>
      <c r="H965" s="56">
        <v>246</v>
      </c>
      <c r="I965" s="56">
        <v>696</v>
      </c>
      <c r="J965" s="57">
        <v>31130.349600000001</v>
      </c>
      <c r="K965" s="57">
        <v>251.05120645161301</v>
      </c>
      <c r="L965" s="58">
        <v>1.9838709677419399</v>
      </c>
      <c r="M965" s="58">
        <v>2.8292682926829298</v>
      </c>
      <c r="N965" s="54">
        <v>8355.5995999999996</v>
      </c>
      <c r="O965" s="59">
        <v>0.26840686684739301</v>
      </c>
      <c r="P965" s="54">
        <v>4242.7096000000001</v>
      </c>
      <c r="Q965" s="59">
        <v>0.13628853046995701</v>
      </c>
      <c r="R965" s="76">
        <v>140</v>
      </c>
      <c r="S965" s="76">
        <v>108</v>
      </c>
      <c r="T965" s="76">
        <v>116</v>
      </c>
    </row>
    <row r="966" spans="1:20" x14ac:dyDescent="0.25">
      <c r="A966" s="53">
        <v>2024</v>
      </c>
      <c r="B966" s="54">
        <v>531401</v>
      </c>
      <c r="C966" s="54" t="s">
        <v>323</v>
      </c>
      <c r="D966" s="54" t="s">
        <v>430</v>
      </c>
      <c r="E966" s="54" t="s">
        <v>514</v>
      </c>
      <c r="F966" s="54" t="s">
        <v>15</v>
      </c>
      <c r="G966" s="56">
        <v>67</v>
      </c>
      <c r="H966" s="56">
        <v>101</v>
      </c>
      <c r="I966" s="56">
        <v>409</v>
      </c>
      <c r="J966" s="57">
        <v>17907.055199999999</v>
      </c>
      <c r="K966" s="57">
        <v>267.26948059701499</v>
      </c>
      <c r="L966" s="58">
        <v>1.5074626865671601</v>
      </c>
      <c r="M966" s="58">
        <v>4.0495049504950504</v>
      </c>
      <c r="N966" s="54">
        <v>2709.8051999999998</v>
      </c>
      <c r="O966" s="59">
        <v>0.15132612089116701</v>
      </c>
      <c r="P966" s="54">
        <v>521.70519999999897</v>
      </c>
      <c r="Q966" s="59">
        <v>2.9134058848492201E-2</v>
      </c>
      <c r="R966" s="76">
        <v>175</v>
      </c>
      <c r="S966" s="76">
        <v>222</v>
      </c>
      <c r="T966" s="76">
        <v>310</v>
      </c>
    </row>
    <row r="967" spans="1:20" x14ac:dyDescent="0.25">
      <c r="A967" s="53">
        <v>2024</v>
      </c>
      <c r="B967" s="54">
        <v>537905</v>
      </c>
      <c r="C967" s="54" t="s">
        <v>116</v>
      </c>
      <c r="D967" s="54" t="s">
        <v>432</v>
      </c>
      <c r="E967" s="54" t="s">
        <v>496</v>
      </c>
      <c r="F967" s="54" t="s">
        <v>4</v>
      </c>
      <c r="G967" s="56">
        <v>584</v>
      </c>
      <c r="H967" s="56">
        <v>2040</v>
      </c>
      <c r="I967" s="56">
        <v>9469</v>
      </c>
      <c r="J967" s="57">
        <v>363905.19</v>
      </c>
      <c r="K967" s="57">
        <v>623.125325342466</v>
      </c>
      <c r="L967" s="58">
        <v>3.4931506849315102</v>
      </c>
      <c r="M967" s="58">
        <v>4.6416666666666702</v>
      </c>
      <c r="N967" s="54">
        <v>26955.94</v>
      </c>
      <c r="O967" s="59">
        <v>7.4074074074074195E-2</v>
      </c>
      <c r="P967" s="54">
        <v>7445.1500000000296</v>
      </c>
      <c r="Q967" s="59">
        <v>2.0459037696054901E-2</v>
      </c>
      <c r="R967" s="76">
        <v>5</v>
      </c>
      <c r="S967" s="76">
        <v>26</v>
      </c>
      <c r="T967" s="76">
        <v>76</v>
      </c>
    </row>
    <row r="968" spans="1:20" x14ac:dyDescent="0.25">
      <c r="A968" s="53">
        <v>2024</v>
      </c>
      <c r="B968" s="54">
        <v>539714</v>
      </c>
      <c r="C968" s="54" t="s">
        <v>143</v>
      </c>
      <c r="D968" s="54" t="s">
        <v>431</v>
      </c>
      <c r="E968" s="54" t="s">
        <v>524</v>
      </c>
      <c r="F968" s="54" t="s">
        <v>15</v>
      </c>
      <c r="G968" s="56">
        <v>28</v>
      </c>
      <c r="H968" s="56">
        <v>37</v>
      </c>
      <c r="I968" s="56">
        <v>111</v>
      </c>
      <c r="J968" s="57">
        <v>5654.3119999999999</v>
      </c>
      <c r="K968" s="57">
        <v>201.93971428571399</v>
      </c>
      <c r="L968" s="58">
        <v>1.3214285714285701</v>
      </c>
      <c r="M968" s="58">
        <v>3</v>
      </c>
      <c r="N968" s="54">
        <v>1850.3119999999999</v>
      </c>
      <c r="O968" s="59">
        <v>0.327239105305827</v>
      </c>
      <c r="P968" s="54">
        <v>973.31200000000001</v>
      </c>
      <c r="Q968" s="59">
        <v>0.172136238679436</v>
      </c>
      <c r="R968" s="76">
        <v>301</v>
      </c>
      <c r="S968" s="76">
        <v>274</v>
      </c>
      <c r="T968" s="76">
        <v>266</v>
      </c>
    </row>
    <row r="969" spans="1:20" x14ac:dyDescent="0.25">
      <c r="A969" s="53">
        <v>2024</v>
      </c>
      <c r="B969" s="54">
        <v>545957</v>
      </c>
      <c r="C969" s="54" t="s">
        <v>142</v>
      </c>
      <c r="D969" s="54" t="s">
        <v>431</v>
      </c>
      <c r="E969" s="54" t="s">
        <v>509</v>
      </c>
      <c r="F969" s="54" t="s">
        <v>15</v>
      </c>
      <c r="G969" s="56">
        <v>194</v>
      </c>
      <c r="H969" s="56">
        <v>388</v>
      </c>
      <c r="I969" s="56">
        <v>3524</v>
      </c>
      <c r="J969" s="57">
        <v>139705.5</v>
      </c>
      <c r="K969" s="57">
        <v>720.13144329896897</v>
      </c>
      <c r="L969" s="58">
        <v>2</v>
      </c>
      <c r="M969" s="58">
        <v>9.0824742268041199</v>
      </c>
      <c r="N969" s="54">
        <v>12700.5</v>
      </c>
      <c r="O969" s="59">
        <v>9.0909090909090995E-2</v>
      </c>
      <c r="P969" s="54">
        <v>6494.4200000000101</v>
      </c>
      <c r="Q969" s="59">
        <v>4.6486501963058001E-2</v>
      </c>
      <c r="R969" s="76">
        <v>41</v>
      </c>
      <c r="S969" s="76">
        <v>74</v>
      </c>
      <c r="T969" s="76">
        <v>90</v>
      </c>
    </row>
    <row r="970" spans="1:20" x14ac:dyDescent="0.25">
      <c r="A970" s="53">
        <v>2024</v>
      </c>
      <c r="B970" s="54">
        <v>547050</v>
      </c>
      <c r="C970" s="54" t="s">
        <v>144</v>
      </c>
      <c r="D970" s="54" t="s">
        <v>435</v>
      </c>
      <c r="E970" s="54" t="s">
        <v>521</v>
      </c>
      <c r="F970" s="54" t="s">
        <v>4</v>
      </c>
      <c r="G970" s="56">
        <v>129</v>
      </c>
      <c r="H970" s="56">
        <v>348</v>
      </c>
      <c r="I970" s="56">
        <v>1223</v>
      </c>
      <c r="J970" s="57">
        <v>47810.1</v>
      </c>
      <c r="K970" s="57">
        <v>370.62093023255801</v>
      </c>
      <c r="L970" s="58">
        <v>2.6976744186046502</v>
      </c>
      <c r="M970" s="58">
        <v>3.51436781609195</v>
      </c>
      <c r="N970" s="54">
        <v>7968.35</v>
      </c>
      <c r="O970" s="59">
        <v>0.16666666666666699</v>
      </c>
      <c r="P970" s="54">
        <v>3586.55</v>
      </c>
      <c r="Q970" s="59">
        <v>7.5016575995448795E-2</v>
      </c>
      <c r="R970" s="76">
        <v>112</v>
      </c>
      <c r="S970" s="76">
        <v>110</v>
      </c>
      <c r="T970" s="76">
        <v>132</v>
      </c>
    </row>
    <row r="971" spans="1:20" x14ac:dyDescent="0.25">
      <c r="A971" s="53">
        <v>2024</v>
      </c>
      <c r="B971" s="54">
        <v>548541</v>
      </c>
      <c r="C971" s="54" t="s">
        <v>180</v>
      </c>
      <c r="D971" s="54" t="s">
        <v>435</v>
      </c>
      <c r="E971" s="54" t="s">
        <v>505</v>
      </c>
      <c r="F971" s="54" t="s">
        <v>4</v>
      </c>
      <c r="G971" s="56">
        <v>184</v>
      </c>
      <c r="H971" s="56">
        <v>634</v>
      </c>
      <c r="I971" s="56">
        <v>3838</v>
      </c>
      <c r="J971" s="57">
        <v>160540.55679999999</v>
      </c>
      <c r="K971" s="57">
        <v>872.50302608695699</v>
      </c>
      <c r="L971" s="58">
        <v>3.4456521739130399</v>
      </c>
      <c r="M971" s="58">
        <v>6.05362776025237</v>
      </c>
      <c r="N971" s="54">
        <v>18369.556799999998</v>
      </c>
      <c r="O971" s="59">
        <v>0.11442315366381001</v>
      </c>
      <c r="P971" s="54">
        <v>11970.906800000001</v>
      </c>
      <c r="Q971" s="59">
        <v>7.45662469260851E-2</v>
      </c>
      <c r="R971" s="76">
        <v>37</v>
      </c>
      <c r="S971" s="76">
        <v>45</v>
      </c>
      <c r="T971" s="76">
        <v>46</v>
      </c>
    </row>
    <row r="972" spans="1:20" x14ac:dyDescent="0.25">
      <c r="A972" s="53">
        <v>2024</v>
      </c>
      <c r="B972" s="54">
        <v>550437</v>
      </c>
      <c r="C972" s="54" t="s">
        <v>444</v>
      </c>
      <c r="D972" s="54" t="s">
        <v>433</v>
      </c>
      <c r="E972" s="54" t="s">
        <v>502</v>
      </c>
      <c r="F972" s="54" t="s">
        <v>15</v>
      </c>
      <c r="G972" s="56">
        <v>37</v>
      </c>
      <c r="H972" s="56">
        <v>164</v>
      </c>
      <c r="I972" s="56">
        <v>697</v>
      </c>
      <c r="J972" s="57">
        <v>33963.0622</v>
      </c>
      <c r="K972" s="57">
        <v>917.92060000000004</v>
      </c>
      <c r="L972" s="58">
        <v>4.4324324324324298</v>
      </c>
      <c r="M972" s="58">
        <v>4.25</v>
      </c>
      <c r="N972" s="54">
        <v>8541.0622000000003</v>
      </c>
      <c r="O972" s="59">
        <v>0.25148092211779399</v>
      </c>
      <c r="P972" s="54">
        <v>7179.9621999999999</v>
      </c>
      <c r="Q972" s="59">
        <v>0.21140503049221501</v>
      </c>
      <c r="R972" s="76">
        <v>136</v>
      </c>
      <c r="S972" s="76">
        <v>106</v>
      </c>
      <c r="T972" s="76">
        <v>82</v>
      </c>
    </row>
    <row r="973" spans="1:20" x14ac:dyDescent="0.25">
      <c r="A973" s="53">
        <v>2024</v>
      </c>
      <c r="B973" s="54">
        <v>551554</v>
      </c>
      <c r="C973" s="54" t="s">
        <v>145</v>
      </c>
      <c r="D973" s="54" t="s">
        <v>434</v>
      </c>
      <c r="E973" s="54" t="s">
        <v>513</v>
      </c>
      <c r="F973" s="54" t="s">
        <v>15</v>
      </c>
      <c r="G973" s="56">
        <v>251</v>
      </c>
      <c r="H973" s="56">
        <v>470</v>
      </c>
      <c r="I973" s="56">
        <v>1536</v>
      </c>
      <c r="J973" s="57">
        <v>56163.983999999997</v>
      </c>
      <c r="K973" s="57">
        <v>223.760892430279</v>
      </c>
      <c r="L973" s="58">
        <v>1.87250996015936</v>
      </c>
      <c r="M973" s="58">
        <v>3.2680851063829799</v>
      </c>
      <c r="N973" s="54">
        <v>2535.9839999999899</v>
      </c>
      <c r="O973" s="59">
        <v>4.5153207080181397E-2</v>
      </c>
      <c r="P973" s="54">
        <v>-5758.5959999999995</v>
      </c>
      <c r="Q973" s="59">
        <v>-0.102531828938631</v>
      </c>
      <c r="R973" s="76">
        <v>104</v>
      </c>
      <c r="S973" s="76">
        <v>232</v>
      </c>
      <c r="T973" s="76">
        <v>415</v>
      </c>
    </row>
    <row r="974" spans="1:20" x14ac:dyDescent="0.25">
      <c r="A974" s="53">
        <v>2024</v>
      </c>
      <c r="B974" s="54">
        <v>551613</v>
      </c>
      <c r="C974" s="54" t="s">
        <v>146</v>
      </c>
      <c r="D974" s="54" t="s">
        <v>432</v>
      </c>
      <c r="E974" s="54" t="s">
        <v>510</v>
      </c>
      <c r="F974" s="54" t="s">
        <v>15</v>
      </c>
      <c r="G974" s="56">
        <v>86</v>
      </c>
      <c r="H974" s="56">
        <v>333</v>
      </c>
      <c r="I974" s="56">
        <v>1019</v>
      </c>
      <c r="J974" s="57">
        <v>53125.476600000002</v>
      </c>
      <c r="K974" s="57">
        <v>617.73810000000003</v>
      </c>
      <c r="L974" s="58">
        <v>3.8720930232558102</v>
      </c>
      <c r="M974" s="58">
        <v>3.06006006006006</v>
      </c>
      <c r="N974" s="54">
        <v>17202.476600000002</v>
      </c>
      <c r="O974" s="59">
        <v>0.32380841925472698</v>
      </c>
      <c r="P974" s="54">
        <v>14384.116599999999</v>
      </c>
      <c r="Q974" s="59">
        <v>0.270757412837968</v>
      </c>
      <c r="R974" s="76">
        <v>107</v>
      </c>
      <c r="S974" s="76">
        <v>49</v>
      </c>
      <c r="T974" s="76">
        <v>32</v>
      </c>
    </row>
    <row r="975" spans="1:20" x14ac:dyDescent="0.25">
      <c r="A975" s="53">
        <v>2024</v>
      </c>
      <c r="B975" s="54">
        <v>551787</v>
      </c>
      <c r="C975" s="54" t="s">
        <v>147</v>
      </c>
      <c r="D975" s="54" t="s">
        <v>432</v>
      </c>
      <c r="E975" s="54" t="s">
        <v>500</v>
      </c>
      <c r="F975" s="54" t="s">
        <v>15</v>
      </c>
      <c r="G975" s="56">
        <v>49</v>
      </c>
      <c r="H975" s="56">
        <v>117</v>
      </c>
      <c r="I975" s="56">
        <v>356</v>
      </c>
      <c r="J975" s="57">
        <v>17199.552</v>
      </c>
      <c r="K975" s="57">
        <v>351.01126530612203</v>
      </c>
      <c r="L975" s="58">
        <v>2.3877551020408201</v>
      </c>
      <c r="M975" s="58">
        <v>3.0427350427350399</v>
      </c>
      <c r="N975" s="54">
        <v>5709.8019999999997</v>
      </c>
      <c r="O975" s="59">
        <v>0.331973879319648</v>
      </c>
      <c r="P975" s="54">
        <v>4171.8019999999997</v>
      </c>
      <c r="Q975" s="59">
        <v>0.24255294556509399</v>
      </c>
      <c r="R975" s="76">
        <v>177</v>
      </c>
      <c r="S975" s="76">
        <v>145</v>
      </c>
      <c r="T975" s="76">
        <v>119</v>
      </c>
    </row>
    <row r="976" spans="1:20" x14ac:dyDescent="0.25">
      <c r="A976" s="53">
        <v>2024</v>
      </c>
      <c r="B976" s="54">
        <v>552357</v>
      </c>
      <c r="C976" s="54" t="s">
        <v>325</v>
      </c>
      <c r="D976" s="54" t="s">
        <v>431</v>
      </c>
      <c r="E976" s="54" t="s">
        <v>524</v>
      </c>
      <c r="F976" s="54" t="s">
        <v>15</v>
      </c>
      <c r="G976" s="56">
        <v>14</v>
      </c>
      <c r="H976" s="56">
        <v>23</v>
      </c>
      <c r="I976" s="56">
        <v>59</v>
      </c>
      <c r="J976" s="57">
        <v>2692.328</v>
      </c>
      <c r="K976" s="57">
        <v>192.309142857143</v>
      </c>
      <c r="L976" s="58">
        <v>1.6428571428571399</v>
      </c>
      <c r="M976" s="58">
        <v>2.5652173913043499</v>
      </c>
      <c r="N976" s="54">
        <v>927.57799999999997</v>
      </c>
      <c r="O976" s="59">
        <v>0.34452637271536002</v>
      </c>
      <c r="P976" s="54">
        <v>484.57799999999997</v>
      </c>
      <c r="Q976" s="59">
        <v>0.17998475668640701</v>
      </c>
      <c r="R976" s="76">
        <v>372</v>
      </c>
      <c r="S976" s="76">
        <v>343</v>
      </c>
      <c r="T976" s="76">
        <v>312</v>
      </c>
    </row>
    <row r="977" spans="1:20" x14ac:dyDescent="0.25">
      <c r="A977" s="53">
        <v>2024</v>
      </c>
      <c r="B977" s="54">
        <v>552957</v>
      </c>
      <c r="C977" s="54" t="s">
        <v>148</v>
      </c>
      <c r="D977" s="54" t="s">
        <v>435</v>
      </c>
      <c r="E977" s="54" t="s">
        <v>505</v>
      </c>
      <c r="F977" s="54" t="s">
        <v>15</v>
      </c>
      <c r="G977" s="56">
        <v>69</v>
      </c>
      <c r="H977" s="56">
        <v>277</v>
      </c>
      <c r="I977" s="56">
        <v>1363</v>
      </c>
      <c r="J977" s="57">
        <v>63997.2</v>
      </c>
      <c r="K977" s="57">
        <v>927.49565217391296</v>
      </c>
      <c r="L977" s="58">
        <v>4.0144927536231902</v>
      </c>
      <c r="M977" s="58">
        <v>4.9205776173285196</v>
      </c>
      <c r="N977" s="54">
        <v>10666.2</v>
      </c>
      <c r="O977" s="59">
        <v>0.16666666666666699</v>
      </c>
      <c r="P977" s="54">
        <v>8226.49</v>
      </c>
      <c r="Q977" s="59">
        <v>0.128544530073191</v>
      </c>
      <c r="R977" s="76">
        <v>96</v>
      </c>
      <c r="S977" s="76">
        <v>85</v>
      </c>
      <c r="T977" s="76">
        <v>69</v>
      </c>
    </row>
    <row r="978" spans="1:20" x14ac:dyDescent="0.25">
      <c r="A978" s="53">
        <v>2024</v>
      </c>
      <c r="B978" s="54">
        <v>553426</v>
      </c>
      <c r="C978" s="54" t="s">
        <v>149</v>
      </c>
      <c r="D978" s="54" t="s">
        <v>435</v>
      </c>
      <c r="E978" s="54" t="s">
        <v>525</v>
      </c>
      <c r="F978" s="54" t="s">
        <v>15</v>
      </c>
      <c r="G978" s="56">
        <v>5</v>
      </c>
      <c r="H978" s="56">
        <v>9</v>
      </c>
      <c r="I978" s="56">
        <v>14</v>
      </c>
      <c r="J978" s="57">
        <v>874.28800000000001</v>
      </c>
      <c r="K978" s="57">
        <v>174.85759999999999</v>
      </c>
      <c r="L978" s="58">
        <v>1.8</v>
      </c>
      <c r="M978" s="58">
        <v>1.55555555555556</v>
      </c>
      <c r="N978" s="54">
        <v>278.28800000000001</v>
      </c>
      <c r="O978" s="59">
        <v>0.31830243581062501</v>
      </c>
      <c r="P978" s="54">
        <v>113.38800000000001</v>
      </c>
      <c r="Q978" s="59">
        <v>0.129691817799169</v>
      </c>
      <c r="R978" s="76">
        <v>406</v>
      </c>
      <c r="S978" s="76">
        <v>397</v>
      </c>
      <c r="T978" s="76">
        <v>365</v>
      </c>
    </row>
    <row r="979" spans="1:20" x14ac:dyDescent="0.25">
      <c r="A979" s="53">
        <v>2024</v>
      </c>
      <c r="B979" s="54">
        <v>553736</v>
      </c>
      <c r="C979" s="54" t="s">
        <v>469</v>
      </c>
      <c r="D979" s="54" t="s">
        <v>433</v>
      </c>
      <c r="E979" s="54" t="s">
        <v>530</v>
      </c>
      <c r="F979" s="54" t="s">
        <v>15</v>
      </c>
      <c r="G979" s="56">
        <v>19</v>
      </c>
      <c r="H979" s="56">
        <v>77</v>
      </c>
      <c r="I979" s="56">
        <v>241</v>
      </c>
      <c r="J979" s="57">
        <v>12297.272000000001</v>
      </c>
      <c r="K979" s="57">
        <v>647.22484210526295</v>
      </c>
      <c r="L979" s="58">
        <v>4.0526315789473699</v>
      </c>
      <c r="M979" s="58">
        <v>3.1298701298701301</v>
      </c>
      <c r="N979" s="54">
        <v>4024.7719999999999</v>
      </c>
      <c r="O979" s="59">
        <v>0.32728982493027697</v>
      </c>
      <c r="P979" s="54">
        <v>3334.8220000000001</v>
      </c>
      <c r="Q979" s="59">
        <v>0.27118388533651999</v>
      </c>
      <c r="R979" s="76">
        <v>206</v>
      </c>
      <c r="S979" s="76">
        <v>176</v>
      </c>
      <c r="T979" s="76">
        <v>137</v>
      </c>
    </row>
    <row r="980" spans="1:20" x14ac:dyDescent="0.25">
      <c r="A980" s="53">
        <v>2024</v>
      </c>
      <c r="B980" s="54">
        <v>554565</v>
      </c>
      <c r="C980" s="54" t="s">
        <v>587</v>
      </c>
      <c r="D980" s="54" t="s">
        <v>433</v>
      </c>
      <c r="E980" s="54" t="s">
        <v>519</v>
      </c>
      <c r="F980" s="54" t="s">
        <v>15</v>
      </c>
      <c r="G980" s="56">
        <v>53</v>
      </c>
      <c r="H980" s="56">
        <v>163</v>
      </c>
      <c r="I980" s="56">
        <v>582</v>
      </c>
      <c r="J980" s="57">
        <v>28731</v>
      </c>
      <c r="K980" s="57">
        <v>542.094339622642</v>
      </c>
      <c r="L980" s="58">
        <v>3.0754716981132102</v>
      </c>
      <c r="M980" s="58">
        <v>3.5705521472392601</v>
      </c>
      <c r="N980" s="54">
        <v>4788.5</v>
      </c>
      <c r="O980" s="59">
        <v>0.16666666666666699</v>
      </c>
      <c r="P980" s="54">
        <v>2914.85</v>
      </c>
      <c r="Q980" s="59">
        <v>0.10145313424524</v>
      </c>
      <c r="R980" s="76">
        <v>145</v>
      </c>
      <c r="S980" s="76">
        <v>160</v>
      </c>
      <c r="T980" s="76">
        <v>148</v>
      </c>
    </row>
    <row r="981" spans="1:20" x14ac:dyDescent="0.25">
      <c r="A981" s="53">
        <v>2024</v>
      </c>
      <c r="B981" s="54">
        <v>554730</v>
      </c>
      <c r="C981" s="54" t="s">
        <v>151</v>
      </c>
      <c r="D981" s="54" t="s">
        <v>434</v>
      </c>
      <c r="E981" s="54" t="s">
        <v>508</v>
      </c>
      <c r="F981" s="54" t="s">
        <v>15</v>
      </c>
      <c r="G981" s="56">
        <v>92</v>
      </c>
      <c r="H981" s="56">
        <v>314</v>
      </c>
      <c r="I981" s="56">
        <v>1498</v>
      </c>
      <c r="J981" s="57">
        <v>70344.734400000001</v>
      </c>
      <c r="K981" s="57">
        <v>764.61667826087</v>
      </c>
      <c r="L981" s="58">
        <v>3.4130434782608701</v>
      </c>
      <c r="M981" s="58">
        <v>4.7707006369426797</v>
      </c>
      <c r="N981" s="54">
        <v>17461.734400000001</v>
      </c>
      <c r="O981" s="59">
        <v>0.24823086687210499</v>
      </c>
      <c r="P981" s="54">
        <v>14266.6144</v>
      </c>
      <c r="Q981" s="59">
        <v>0.202809983173381</v>
      </c>
      <c r="R981" s="76">
        <v>87</v>
      </c>
      <c r="S981" s="76">
        <v>48</v>
      </c>
      <c r="T981" s="76">
        <v>34</v>
      </c>
    </row>
    <row r="982" spans="1:20" x14ac:dyDescent="0.25">
      <c r="A982" s="53">
        <v>2024</v>
      </c>
      <c r="B982" s="54">
        <v>558463</v>
      </c>
      <c r="C982" s="54" t="s">
        <v>150</v>
      </c>
      <c r="D982" s="54" t="s">
        <v>434</v>
      </c>
      <c r="E982" s="54" t="s">
        <v>523</v>
      </c>
      <c r="F982" s="54" t="s">
        <v>15</v>
      </c>
      <c r="G982" s="56">
        <v>36</v>
      </c>
      <c r="H982" s="56">
        <v>77</v>
      </c>
      <c r="I982" s="56">
        <v>331</v>
      </c>
      <c r="J982" s="57">
        <v>18856.552</v>
      </c>
      <c r="K982" s="57">
        <v>523.79311111111099</v>
      </c>
      <c r="L982" s="58">
        <v>2.1388888888888902</v>
      </c>
      <c r="M982" s="58">
        <v>4.2987012987012996</v>
      </c>
      <c r="N982" s="54">
        <v>5690.8019999999997</v>
      </c>
      <c r="O982" s="59">
        <v>0.30179441077032498</v>
      </c>
      <c r="P982" s="54">
        <v>4490.6719999999996</v>
      </c>
      <c r="Q982" s="59">
        <v>0.23814915897667799</v>
      </c>
      <c r="R982" s="76">
        <v>170</v>
      </c>
      <c r="S982" s="76">
        <v>146</v>
      </c>
      <c r="T982" s="76">
        <v>113</v>
      </c>
    </row>
    <row r="983" spans="1:20" x14ac:dyDescent="0.25">
      <c r="A983" s="53">
        <v>2024</v>
      </c>
      <c r="B983" s="54">
        <v>560409</v>
      </c>
      <c r="C983" s="54" t="s">
        <v>152</v>
      </c>
      <c r="D983" s="54" t="s">
        <v>430</v>
      </c>
      <c r="E983" s="54" t="s">
        <v>520</v>
      </c>
      <c r="F983" s="54" t="s">
        <v>15</v>
      </c>
      <c r="G983" s="56">
        <v>25</v>
      </c>
      <c r="H983" s="56">
        <v>46</v>
      </c>
      <c r="I983" s="56">
        <v>156</v>
      </c>
      <c r="J983" s="57">
        <v>7475.7</v>
      </c>
      <c r="K983" s="57">
        <v>299.02800000000002</v>
      </c>
      <c r="L983" s="58">
        <v>1.84</v>
      </c>
      <c r="M983" s="58">
        <v>3.39130434782609</v>
      </c>
      <c r="N983" s="54">
        <v>1245.95</v>
      </c>
      <c r="O983" s="59">
        <v>0.16666666666666699</v>
      </c>
      <c r="P983" s="54">
        <v>420.35</v>
      </c>
      <c r="Q983" s="59">
        <v>5.6228848134622797E-2</v>
      </c>
      <c r="R983" s="76">
        <v>280</v>
      </c>
      <c r="S983" s="76">
        <v>315</v>
      </c>
      <c r="T983" s="76">
        <v>320</v>
      </c>
    </row>
    <row r="984" spans="1:20" x14ac:dyDescent="0.25">
      <c r="A984" s="53">
        <v>2024</v>
      </c>
      <c r="B984" s="54">
        <v>562725</v>
      </c>
      <c r="C984" s="54" t="s">
        <v>153</v>
      </c>
      <c r="D984" s="54" t="s">
        <v>433</v>
      </c>
      <c r="E984" s="54" t="s">
        <v>503</v>
      </c>
      <c r="F984" s="54" t="s">
        <v>15</v>
      </c>
      <c r="G984" s="56">
        <v>14</v>
      </c>
      <c r="H984" s="56">
        <v>152</v>
      </c>
      <c r="I984" s="56">
        <v>514</v>
      </c>
      <c r="J984" s="57">
        <v>23617.275000000001</v>
      </c>
      <c r="K984" s="57">
        <v>1686.94821428571</v>
      </c>
      <c r="L984" s="58">
        <v>10.8571428571429</v>
      </c>
      <c r="M984" s="58">
        <v>3.3815789473684199</v>
      </c>
      <c r="N984" s="54">
        <v>2147.0250000000001</v>
      </c>
      <c r="O984" s="59">
        <v>9.0909090909090898E-2</v>
      </c>
      <c r="P984" s="54">
        <v>1555.855</v>
      </c>
      <c r="Q984" s="59">
        <v>6.5877837303414594E-2</v>
      </c>
      <c r="R984" s="76">
        <v>152</v>
      </c>
      <c r="S984" s="76">
        <v>255</v>
      </c>
      <c r="T984" s="76">
        <v>213</v>
      </c>
    </row>
    <row r="985" spans="1:20" x14ac:dyDescent="0.25">
      <c r="A985" s="53">
        <v>2024</v>
      </c>
      <c r="B985" s="54">
        <v>563414</v>
      </c>
      <c r="C985" s="54" t="s">
        <v>154</v>
      </c>
      <c r="D985" s="54" t="s">
        <v>434</v>
      </c>
      <c r="E985" s="54" t="s">
        <v>523</v>
      </c>
      <c r="F985" s="54" t="s">
        <v>15</v>
      </c>
      <c r="G985" s="56">
        <v>21</v>
      </c>
      <c r="H985" s="56">
        <v>79</v>
      </c>
      <c r="I985" s="56">
        <v>190</v>
      </c>
      <c r="J985" s="57">
        <v>9526.48</v>
      </c>
      <c r="K985" s="57">
        <v>453.64190476190498</v>
      </c>
      <c r="L985" s="58">
        <v>3.7619047619047601</v>
      </c>
      <c r="M985" s="58">
        <v>2.40506329113924</v>
      </c>
      <c r="N985" s="54">
        <v>3313.73</v>
      </c>
      <c r="O985" s="59">
        <v>0.34784411451029101</v>
      </c>
      <c r="P985" s="54">
        <v>2578.6799999999998</v>
      </c>
      <c r="Q985" s="59">
        <v>0.27068549978585998</v>
      </c>
      <c r="R985" s="76">
        <v>240</v>
      </c>
      <c r="S985" s="76">
        <v>193</v>
      </c>
      <c r="T985" s="76">
        <v>157</v>
      </c>
    </row>
    <row r="986" spans="1:20" x14ac:dyDescent="0.25">
      <c r="A986" s="53">
        <v>2024</v>
      </c>
      <c r="B986" s="54">
        <v>572805</v>
      </c>
      <c r="C986" s="54" t="s">
        <v>155</v>
      </c>
      <c r="D986" s="54" t="s">
        <v>431</v>
      </c>
      <c r="E986" s="54" t="s">
        <v>515</v>
      </c>
      <c r="F986" s="54" t="s">
        <v>15</v>
      </c>
      <c r="G986" s="56">
        <v>30</v>
      </c>
      <c r="H986" s="56">
        <v>48</v>
      </c>
      <c r="I986" s="56">
        <v>93</v>
      </c>
      <c r="J986" s="57">
        <v>4364.8559999999998</v>
      </c>
      <c r="K986" s="57">
        <v>145.49520000000001</v>
      </c>
      <c r="L986" s="58">
        <v>1.6</v>
      </c>
      <c r="M986" s="58">
        <v>1.9375</v>
      </c>
      <c r="N986" s="54">
        <v>1517.856</v>
      </c>
      <c r="O986" s="59">
        <v>0.34774480532691099</v>
      </c>
      <c r="P986" s="54">
        <v>569.85599999999999</v>
      </c>
      <c r="Q986" s="59">
        <v>0.130555509735029</v>
      </c>
      <c r="R986" s="76">
        <v>332</v>
      </c>
      <c r="S986" s="76">
        <v>296</v>
      </c>
      <c r="T986" s="76">
        <v>309</v>
      </c>
    </row>
    <row r="987" spans="1:20" x14ac:dyDescent="0.25">
      <c r="A987" s="53">
        <v>2024</v>
      </c>
      <c r="B987" s="54">
        <v>576838</v>
      </c>
      <c r="C987" s="54" t="s">
        <v>156</v>
      </c>
      <c r="D987" s="54" t="s">
        <v>435</v>
      </c>
      <c r="E987" s="54" t="s">
        <v>521</v>
      </c>
      <c r="F987" s="54" t="s">
        <v>15</v>
      </c>
      <c r="G987" s="56">
        <v>88</v>
      </c>
      <c r="H987" s="56">
        <v>330</v>
      </c>
      <c r="I987" s="56">
        <v>1577</v>
      </c>
      <c r="J987" s="57">
        <v>77219.7</v>
      </c>
      <c r="K987" s="57">
        <v>877.49659090909097</v>
      </c>
      <c r="L987" s="58">
        <v>3.75</v>
      </c>
      <c r="M987" s="58">
        <v>4.7787878787878801</v>
      </c>
      <c r="N987" s="54">
        <v>12869.95</v>
      </c>
      <c r="O987" s="59">
        <v>0.16666666666666699</v>
      </c>
      <c r="P987" s="54">
        <v>9780.66</v>
      </c>
      <c r="Q987" s="59">
        <v>0.12666016573491001</v>
      </c>
      <c r="R987" s="76">
        <v>78</v>
      </c>
      <c r="S987" s="76">
        <v>72</v>
      </c>
      <c r="T987" s="76">
        <v>59</v>
      </c>
    </row>
    <row r="988" spans="1:20" x14ac:dyDescent="0.25">
      <c r="A988" s="53">
        <v>2024</v>
      </c>
      <c r="B988" s="54">
        <v>577120</v>
      </c>
      <c r="C988" s="54" t="s">
        <v>588</v>
      </c>
      <c r="D988" s="54" t="s">
        <v>433</v>
      </c>
      <c r="E988" s="54" t="s">
        <v>571</v>
      </c>
      <c r="F988" s="54" t="s">
        <v>15</v>
      </c>
      <c r="G988" s="56">
        <v>2</v>
      </c>
      <c r="H988" s="56">
        <v>3</v>
      </c>
      <c r="I988" s="56">
        <v>3</v>
      </c>
      <c r="J988" s="57">
        <v>144.77600000000001</v>
      </c>
      <c r="K988" s="57">
        <v>72.388000000000005</v>
      </c>
      <c r="L988" s="58">
        <v>1.5</v>
      </c>
      <c r="M988" s="58">
        <v>1</v>
      </c>
      <c r="N988" s="54">
        <v>58.776000000000003</v>
      </c>
      <c r="O988" s="59">
        <v>0.40597889152898298</v>
      </c>
      <c r="P988" s="54">
        <v>-8.5239999999999903</v>
      </c>
      <c r="Q988" s="59">
        <v>-5.8877161960545897E-2</v>
      </c>
      <c r="R988" s="76">
        <v>414</v>
      </c>
      <c r="S988" s="76">
        <v>407</v>
      </c>
      <c r="T988" s="76">
        <v>376</v>
      </c>
    </row>
    <row r="989" spans="1:20" x14ac:dyDescent="0.25">
      <c r="A989" s="53">
        <v>2024</v>
      </c>
      <c r="B989" s="54">
        <v>577416</v>
      </c>
      <c r="C989" s="54" t="s">
        <v>157</v>
      </c>
      <c r="D989" s="54" t="s">
        <v>433</v>
      </c>
      <c r="E989" s="54" t="s">
        <v>502</v>
      </c>
      <c r="F989" s="54" t="s">
        <v>15</v>
      </c>
      <c r="G989" s="56">
        <v>137</v>
      </c>
      <c r="H989" s="56">
        <v>290</v>
      </c>
      <c r="I989" s="56">
        <v>1245</v>
      </c>
      <c r="J989" s="57">
        <v>55567.8</v>
      </c>
      <c r="K989" s="57">
        <v>405.60437956204402</v>
      </c>
      <c r="L989" s="58">
        <v>2.11678832116788</v>
      </c>
      <c r="M989" s="58">
        <v>4.2931034482758603</v>
      </c>
      <c r="N989" s="54">
        <v>9261.2999999999993</v>
      </c>
      <c r="O989" s="59">
        <v>0.16666666666666699</v>
      </c>
      <c r="P989" s="54">
        <v>4561.05</v>
      </c>
      <c r="Q989" s="59">
        <v>8.2080809389610598E-2</v>
      </c>
      <c r="R989" s="76">
        <v>105</v>
      </c>
      <c r="S989" s="76">
        <v>96</v>
      </c>
      <c r="T989" s="76">
        <v>111</v>
      </c>
    </row>
    <row r="990" spans="1:20" x14ac:dyDescent="0.25">
      <c r="A990" s="53">
        <v>2024</v>
      </c>
      <c r="B990" s="54">
        <v>578075</v>
      </c>
      <c r="C990" s="54" t="s">
        <v>477</v>
      </c>
      <c r="D990" s="54" t="s">
        <v>433</v>
      </c>
      <c r="E990" s="54" t="s">
        <v>530</v>
      </c>
      <c r="F990" s="54" t="s">
        <v>15</v>
      </c>
      <c r="G990" s="56">
        <v>18</v>
      </c>
      <c r="H990" s="56">
        <v>36</v>
      </c>
      <c r="I990" s="56">
        <v>81</v>
      </c>
      <c r="J990" s="57">
        <v>5381.7520000000004</v>
      </c>
      <c r="K990" s="57">
        <v>298.98622222222201</v>
      </c>
      <c r="L990" s="58">
        <v>2</v>
      </c>
      <c r="M990" s="58">
        <v>2.25</v>
      </c>
      <c r="N990" s="54">
        <v>1499.752</v>
      </c>
      <c r="O990" s="59">
        <v>0.27867356206677701</v>
      </c>
      <c r="P990" s="54">
        <v>884.15200000000004</v>
      </c>
      <c r="Q990" s="59">
        <v>0.16428702028632999</v>
      </c>
      <c r="R990" s="76">
        <v>307</v>
      </c>
      <c r="S990" s="76">
        <v>298</v>
      </c>
      <c r="T990" s="76">
        <v>276</v>
      </c>
    </row>
    <row r="991" spans="1:20" x14ac:dyDescent="0.25">
      <c r="A991" s="53">
        <v>2024</v>
      </c>
      <c r="B991" s="54">
        <v>583353</v>
      </c>
      <c r="C991" s="54" t="s">
        <v>158</v>
      </c>
      <c r="D991" s="54" t="s">
        <v>431</v>
      </c>
      <c r="E991" s="54" t="s">
        <v>501</v>
      </c>
      <c r="F991" s="54" t="s">
        <v>4</v>
      </c>
      <c r="G991" s="56">
        <v>175</v>
      </c>
      <c r="H991" s="56">
        <v>434</v>
      </c>
      <c r="I991" s="56">
        <v>1869</v>
      </c>
      <c r="J991" s="57">
        <v>78540.600000000006</v>
      </c>
      <c r="K991" s="57">
        <v>448.80342857142801</v>
      </c>
      <c r="L991" s="58">
        <v>2.48</v>
      </c>
      <c r="M991" s="58">
        <v>4.3064516129032304</v>
      </c>
      <c r="N991" s="54">
        <v>13090.1</v>
      </c>
      <c r="O991" s="59">
        <v>0.16666666666666699</v>
      </c>
      <c r="P991" s="54">
        <v>7301.6399999999903</v>
      </c>
      <c r="Q991" s="59">
        <v>9.2966440286934293E-2</v>
      </c>
      <c r="R991" s="76">
        <v>77</v>
      </c>
      <c r="S991" s="76">
        <v>71</v>
      </c>
      <c r="T991" s="76">
        <v>79</v>
      </c>
    </row>
    <row r="992" spans="1:20" x14ac:dyDescent="0.25">
      <c r="A992" s="53">
        <v>2024</v>
      </c>
      <c r="B992" s="54">
        <v>583942</v>
      </c>
      <c r="C992" s="54" t="s">
        <v>159</v>
      </c>
      <c r="D992" s="54" t="s">
        <v>434</v>
      </c>
      <c r="E992" s="54" t="s">
        <v>508</v>
      </c>
      <c r="F992" s="54" t="s">
        <v>15</v>
      </c>
      <c r="G992" s="56">
        <v>99</v>
      </c>
      <c r="H992" s="56">
        <v>117</v>
      </c>
      <c r="I992" s="56">
        <v>444</v>
      </c>
      <c r="J992" s="57">
        <v>23535.374400000001</v>
      </c>
      <c r="K992" s="57">
        <v>237.73105454545501</v>
      </c>
      <c r="L992" s="58">
        <v>1.1818181818181801</v>
      </c>
      <c r="M992" s="58">
        <v>3.7948717948717898</v>
      </c>
      <c r="N992" s="54">
        <v>5828.3743999999997</v>
      </c>
      <c r="O992" s="59">
        <v>0.24764315625248801</v>
      </c>
      <c r="P992" s="54">
        <v>2630.6743999999999</v>
      </c>
      <c r="Q992" s="59">
        <v>0.111775336788354</v>
      </c>
      <c r="R992" s="76">
        <v>153</v>
      </c>
      <c r="S992" s="76">
        <v>141</v>
      </c>
      <c r="T992" s="76">
        <v>155</v>
      </c>
    </row>
    <row r="993" spans="1:20" x14ac:dyDescent="0.25">
      <c r="A993" s="53">
        <v>2024</v>
      </c>
      <c r="B993" s="54">
        <v>584221</v>
      </c>
      <c r="C993" s="54" t="s">
        <v>160</v>
      </c>
      <c r="D993" s="54" t="s">
        <v>435</v>
      </c>
      <c r="E993" s="54" t="s">
        <v>525</v>
      </c>
      <c r="F993" s="54" t="s">
        <v>15</v>
      </c>
      <c r="G993" s="56">
        <v>11</v>
      </c>
      <c r="H993" s="56">
        <v>20</v>
      </c>
      <c r="I993" s="56">
        <v>59</v>
      </c>
      <c r="J993" s="57">
        <v>4420.3280000000004</v>
      </c>
      <c r="K993" s="57">
        <v>401.84800000000001</v>
      </c>
      <c r="L993" s="58">
        <v>1.8181818181818199</v>
      </c>
      <c r="M993" s="58">
        <v>2.95</v>
      </c>
      <c r="N993" s="54">
        <v>1028.328</v>
      </c>
      <c r="O993" s="59">
        <v>0.232636130169526</v>
      </c>
      <c r="P993" s="54">
        <v>665.32799999999997</v>
      </c>
      <c r="Q993" s="59">
        <v>0.150515527354531</v>
      </c>
      <c r="R993" s="76">
        <v>330</v>
      </c>
      <c r="S993" s="76">
        <v>331</v>
      </c>
      <c r="T993" s="76">
        <v>296</v>
      </c>
    </row>
    <row r="994" spans="1:20" x14ac:dyDescent="0.25">
      <c r="A994" s="53">
        <v>2024</v>
      </c>
      <c r="B994" s="54">
        <v>586197</v>
      </c>
      <c r="C994" s="54" t="s">
        <v>161</v>
      </c>
      <c r="D994" s="54" t="s">
        <v>430</v>
      </c>
      <c r="E994" s="54" t="s">
        <v>518</v>
      </c>
      <c r="F994" s="54" t="s">
        <v>15</v>
      </c>
      <c r="G994" s="56">
        <v>41</v>
      </c>
      <c r="H994" s="56">
        <v>59</v>
      </c>
      <c r="I994" s="56">
        <v>176</v>
      </c>
      <c r="J994" s="57">
        <v>9356.1919999999991</v>
      </c>
      <c r="K994" s="57">
        <v>228.19980487804901</v>
      </c>
      <c r="L994" s="58">
        <v>1.4390243902438999</v>
      </c>
      <c r="M994" s="58">
        <v>2.9830508474576298</v>
      </c>
      <c r="N994" s="54">
        <v>2237.442</v>
      </c>
      <c r="O994" s="59">
        <v>0.239140239960873</v>
      </c>
      <c r="P994" s="54">
        <v>901.54200000000196</v>
      </c>
      <c r="Q994" s="59">
        <v>9.6357791716972202E-2</v>
      </c>
      <c r="R994" s="76">
        <v>242</v>
      </c>
      <c r="S994" s="76">
        <v>246</v>
      </c>
      <c r="T994" s="76">
        <v>273</v>
      </c>
    </row>
    <row r="995" spans="1:20" x14ac:dyDescent="0.25">
      <c r="A995" s="53">
        <v>2024</v>
      </c>
      <c r="B995" s="54">
        <v>587438</v>
      </c>
      <c r="C995" s="54" t="s">
        <v>339</v>
      </c>
      <c r="D995" s="54" t="s">
        <v>432</v>
      </c>
      <c r="E995" s="54" t="s">
        <v>497</v>
      </c>
      <c r="F995" s="54" t="s">
        <v>15</v>
      </c>
      <c r="G995" s="56">
        <v>252</v>
      </c>
      <c r="H995" s="56">
        <v>826</v>
      </c>
      <c r="I995" s="56">
        <v>3618</v>
      </c>
      <c r="J995" s="57">
        <v>183880.84</v>
      </c>
      <c r="K995" s="57">
        <v>729.68587301587297</v>
      </c>
      <c r="L995" s="58">
        <v>3.2777777777777799</v>
      </c>
      <c r="M995" s="58">
        <v>4.3801452784503603</v>
      </c>
      <c r="N995" s="54">
        <v>48674.34</v>
      </c>
      <c r="O995" s="59">
        <v>0.26470588235294101</v>
      </c>
      <c r="P995" s="54">
        <v>40545.14</v>
      </c>
      <c r="Q995" s="59">
        <v>0.220496817395439</v>
      </c>
      <c r="R995" s="76">
        <v>29</v>
      </c>
      <c r="S995" s="76">
        <v>6</v>
      </c>
      <c r="T995" s="76">
        <v>5</v>
      </c>
    </row>
    <row r="996" spans="1:20" x14ac:dyDescent="0.25">
      <c r="A996" s="53">
        <v>2024</v>
      </c>
      <c r="B996" s="54">
        <v>587622</v>
      </c>
      <c r="C996" s="54" t="s">
        <v>442</v>
      </c>
      <c r="D996" s="54" t="s">
        <v>433</v>
      </c>
      <c r="E996" s="54" t="s">
        <v>530</v>
      </c>
      <c r="F996" s="54" t="s">
        <v>15</v>
      </c>
      <c r="G996" s="56">
        <v>75</v>
      </c>
      <c r="H996" s="56">
        <v>146</v>
      </c>
      <c r="I996" s="56">
        <v>326</v>
      </c>
      <c r="J996" s="57">
        <v>9083.7000000000007</v>
      </c>
      <c r="K996" s="57">
        <v>121.116</v>
      </c>
      <c r="L996" s="58">
        <v>1.9466666666666701</v>
      </c>
      <c r="M996" s="58">
        <v>2.2328767123287698</v>
      </c>
      <c r="N996" s="54">
        <v>1513.95</v>
      </c>
      <c r="O996" s="59">
        <v>0.16666666666666699</v>
      </c>
      <c r="P996" s="54">
        <v>-1045.55</v>
      </c>
      <c r="Q996" s="59">
        <v>-0.115101775708137</v>
      </c>
      <c r="R996" s="76">
        <v>248</v>
      </c>
      <c r="S996" s="76">
        <v>297</v>
      </c>
      <c r="T996" s="76">
        <v>408</v>
      </c>
    </row>
    <row r="997" spans="1:20" x14ac:dyDescent="0.25">
      <c r="A997" s="53">
        <v>2024</v>
      </c>
      <c r="B997" s="54">
        <v>589473</v>
      </c>
      <c r="C997" s="54" t="s">
        <v>162</v>
      </c>
      <c r="D997" s="54" t="s">
        <v>430</v>
      </c>
      <c r="E997" s="54" t="s">
        <v>518</v>
      </c>
      <c r="F997" s="54" t="s">
        <v>15</v>
      </c>
      <c r="G997" s="56">
        <v>30</v>
      </c>
      <c r="H997" s="56">
        <v>70</v>
      </c>
      <c r="I997" s="56">
        <v>219</v>
      </c>
      <c r="J997" s="57">
        <v>12191.048000000001</v>
      </c>
      <c r="K997" s="57">
        <v>406.36826666666701</v>
      </c>
      <c r="L997" s="58">
        <v>2.3333333333333299</v>
      </c>
      <c r="M997" s="58">
        <v>3.1285714285714299</v>
      </c>
      <c r="N997" s="54">
        <v>3454.0479999999998</v>
      </c>
      <c r="O997" s="59">
        <v>0.28332658521236198</v>
      </c>
      <c r="P997" s="54">
        <v>2448.1480000000001</v>
      </c>
      <c r="Q997" s="59">
        <v>0.20081522113603401</v>
      </c>
      <c r="R997" s="76">
        <v>208</v>
      </c>
      <c r="S997" s="76">
        <v>188</v>
      </c>
      <c r="T997" s="76">
        <v>165</v>
      </c>
    </row>
    <row r="998" spans="1:20" x14ac:dyDescent="0.25">
      <c r="A998" s="53">
        <v>2024</v>
      </c>
      <c r="B998" s="54">
        <v>595666</v>
      </c>
      <c r="C998" s="54" t="s">
        <v>164</v>
      </c>
      <c r="D998" s="54" t="s">
        <v>430</v>
      </c>
      <c r="E998" s="54" t="s">
        <v>520</v>
      </c>
      <c r="F998" s="54" t="s">
        <v>15</v>
      </c>
      <c r="G998" s="56">
        <v>8</v>
      </c>
      <c r="H998" s="56">
        <v>8</v>
      </c>
      <c r="I998" s="56">
        <v>26</v>
      </c>
      <c r="J998" s="57">
        <v>1705.7180000000001</v>
      </c>
      <c r="K998" s="57">
        <v>213.21475000000001</v>
      </c>
      <c r="L998" s="58">
        <v>1</v>
      </c>
      <c r="M998" s="58">
        <v>3.25</v>
      </c>
      <c r="N998" s="54">
        <v>125.718</v>
      </c>
      <c r="O998" s="59">
        <v>7.3703859606335798E-2</v>
      </c>
      <c r="P998" s="54">
        <v>-131.08199999999999</v>
      </c>
      <c r="Q998" s="59">
        <v>-7.6848576376634406E-2</v>
      </c>
      <c r="R998" s="76">
        <v>386</v>
      </c>
      <c r="S998" s="76">
        <v>402</v>
      </c>
      <c r="T998" s="76">
        <v>390</v>
      </c>
    </row>
    <row r="999" spans="1:20" x14ac:dyDescent="0.25">
      <c r="A999" s="53">
        <v>2024</v>
      </c>
      <c r="B999" s="54">
        <v>596579</v>
      </c>
      <c r="C999" s="54" t="s">
        <v>165</v>
      </c>
      <c r="D999" s="54" t="s">
        <v>432</v>
      </c>
      <c r="E999" s="54" t="s">
        <v>500</v>
      </c>
      <c r="F999" s="54" t="s">
        <v>15</v>
      </c>
      <c r="G999" s="56">
        <v>7</v>
      </c>
      <c r="H999" s="56">
        <v>36</v>
      </c>
      <c r="I999" s="56">
        <v>149</v>
      </c>
      <c r="J999" s="57">
        <v>6107.2650000000003</v>
      </c>
      <c r="K999" s="57">
        <v>872.46642857142899</v>
      </c>
      <c r="L999" s="58">
        <v>5.1428571428571397</v>
      </c>
      <c r="M999" s="58">
        <v>4.1388888888888902</v>
      </c>
      <c r="N999" s="54">
        <v>750.01500000000101</v>
      </c>
      <c r="O999" s="59">
        <v>0.12280701754386</v>
      </c>
      <c r="P999" s="54">
        <v>512.45500000000095</v>
      </c>
      <c r="Q999" s="59">
        <v>8.3909082052277206E-2</v>
      </c>
      <c r="R999" s="76">
        <v>297</v>
      </c>
      <c r="S999" s="76">
        <v>355</v>
      </c>
      <c r="T999" s="76">
        <v>311</v>
      </c>
    </row>
    <row r="1000" spans="1:20" x14ac:dyDescent="0.25">
      <c r="A1000" s="53">
        <v>2024</v>
      </c>
      <c r="B1000" s="54">
        <v>599426</v>
      </c>
      <c r="C1000" s="54" t="s">
        <v>360</v>
      </c>
      <c r="D1000" s="54" t="s">
        <v>433</v>
      </c>
      <c r="E1000" s="54" t="s">
        <v>504</v>
      </c>
      <c r="F1000" s="54" t="s">
        <v>15</v>
      </c>
      <c r="G1000" s="56">
        <v>32</v>
      </c>
      <c r="H1000" s="56">
        <v>70</v>
      </c>
      <c r="I1000" s="56">
        <v>170</v>
      </c>
      <c r="J1000" s="57">
        <v>9185.84</v>
      </c>
      <c r="K1000" s="57">
        <v>287.0575</v>
      </c>
      <c r="L1000" s="58">
        <v>2.1875</v>
      </c>
      <c r="M1000" s="58">
        <v>2.4285714285714302</v>
      </c>
      <c r="N1000" s="54">
        <v>2205.09</v>
      </c>
      <c r="O1000" s="59">
        <v>0.24005316879022501</v>
      </c>
      <c r="P1000" s="54">
        <v>1104.0899999999999</v>
      </c>
      <c r="Q1000" s="59">
        <v>0.120194778049694</v>
      </c>
      <c r="R1000" s="76">
        <v>246</v>
      </c>
      <c r="S1000" s="76">
        <v>249</v>
      </c>
      <c r="T1000" s="76">
        <v>250</v>
      </c>
    </row>
    <row r="1001" spans="1:20" x14ac:dyDescent="0.25">
      <c r="A1001" s="53">
        <v>2024</v>
      </c>
      <c r="B1001" s="54">
        <v>604851</v>
      </c>
      <c r="C1001" s="54" t="s">
        <v>166</v>
      </c>
      <c r="D1001" s="54" t="s">
        <v>431</v>
      </c>
      <c r="E1001" s="54" t="s">
        <v>495</v>
      </c>
      <c r="F1001" s="54" t="s">
        <v>15</v>
      </c>
      <c r="G1001" s="56">
        <v>29</v>
      </c>
      <c r="H1001" s="56">
        <v>78</v>
      </c>
      <c r="I1001" s="56">
        <v>295</v>
      </c>
      <c r="J1001" s="57">
        <v>13122.674000000001</v>
      </c>
      <c r="K1001" s="57">
        <v>452.50599999999997</v>
      </c>
      <c r="L1001" s="58">
        <v>2.68965517241379</v>
      </c>
      <c r="M1001" s="58">
        <v>3.7820512820512802</v>
      </c>
      <c r="N1001" s="54">
        <v>1682.924</v>
      </c>
      <c r="O1001" s="59">
        <v>0.128245508499259</v>
      </c>
      <c r="P1001" s="54">
        <v>736.36399999999901</v>
      </c>
      <c r="Q1001" s="59">
        <v>5.61138682558142E-2</v>
      </c>
      <c r="R1001" s="76">
        <v>195</v>
      </c>
      <c r="S1001" s="76">
        <v>288</v>
      </c>
      <c r="T1001" s="76">
        <v>289</v>
      </c>
    </row>
    <row r="1002" spans="1:20" x14ac:dyDescent="0.25">
      <c r="A1002" s="53">
        <v>2024</v>
      </c>
      <c r="B1002" s="54">
        <v>609362</v>
      </c>
      <c r="C1002" s="54" t="s">
        <v>328</v>
      </c>
      <c r="D1002" s="54" t="s">
        <v>431</v>
      </c>
      <c r="E1002" s="54" t="s">
        <v>515</v>
      </c>
      <c r="F1002" s="54" t="s">
        <v>15</v>
      </c>
      <c r="G1002" s="56">
        <v>7</v>
      </c>
      <c r="H1002" s="56">
        <v>9</v>
      </c>
      <c r="I1002" s="56">
        <v>18</v>
      </c>
      <c r="J1002" s="57">
        <v>1196.6559999999999</v>
      </c>
      <c r="K1002" s="57">
        <v>170.95085714285699</v>
      </c>
      <c r="L1002" s="58">
        <v>1.28571428571429</v>
      </c>
      <c r="M1002" s="58">
        <v>2</v>
      </c>
      <c r="N1002" s="54">
        <v>364.40600000000001</v>
      </c>
      <c r="O1002" s="59">
        <v>0.30452026313326502</v>
      </c>
      <c r="P1002" s="54">
        <v>145.40600000000001</v>
      </c>
      <c r="Q1002" s="59">
        <v>0.121510275300504</v>
      </c>
      <c r="R1002" s="76">
        <v>396</v>
      </c>
      <c r="S1002" s="76">
        <v>392</v>
      </c>
      <c r="T1002" s="76">
        <v>360</v>
      </c>
    </row>
    <row r="1003" spans="1:20" x14ac:dyDescent="0.25">
      <c r="A1003" s="53">
        <v>2024</v>
      </c>
      <c r="B1003" s="54">
        <v>609954</v>
      </c>
      <c r="C1003" s="54" t="s">
        <v>168</v>
      </c>
      <c r="D1003" s="54" t="s">
        <v>434</v>
      </c>
      <c r="E1003" s="54" t="s">
        <v>522</v>
      </c>
      <c r="F1003" s="54" t="s">
        <v>4</v>
      </c>
      <c r="G1003" s="56">
        <v>31</v>
      </c>
      <c r="H1003" s="56">
        <v>108</v>
      </c>
      <c r="I1003" s="56">
        <v>436</v>
      </c>
      <c r="J1003" s="57">
        <v>21199.948</v>
      </c>
      <c r="K1003" s="57">
        <v>683.86929032258104</v>
      </c>
      <c r="L1003" s="58">
        <v>3.4838709677419399</v>
      </c>
      <c r="M1003" s="58">
        <v>4.0370370370370399</v>
      </c>
      <c r="N1003" s="54">
        <v>4517.9480000000003</v>
      </c>
      <c r="O1003" s="59">
        <v>0.21311127744275599</v>
      </c>
      <c r="P1003" s="54">
        <v>3490.3879999999999</v>
      </c>
      <c r="Q1003" s="59">
        <v>0.164641347233493</v>
      </c>
      <c r="R1003" s="76">
        <v>160</v>
      </c>
      <c r="S1003" s="76">
        <v>167</v>
      </c>
      <c r="T1003" s="76">
        <v>134</v>
      </c>
    </row>
    <row r="1004" spans="1:20" x14ac:dyDescent="0.25">
      <c r="A1004" s="53">
        <v>2024</v>
      </c>
      <c r="B1004" s="54">
        <v>610296</v>
      </c>
      <c r="C1004" s="54" t="s">
        <v>471</v>
      </c>
      <c r="D1004" s="54" t="s">
        <v>431</v>
      </c>
      <c r="E1004" s="54" t="s">
        <v>528</v>
      </c>
      <c r="F1004" s="54" t="s">
        <v>15</v>
      </c>
      <c r="G1004" s="56">
        <v>18</v>
      </c>
      <c r="H1004" s="56">
        <v>42</v>
      </c>
      <c r="I1004" s="56">
        <v>122</v>
      </c>
      <c r="J1004" s="57">
        <v>4850.2240000000002</v>
      </c>
      <c r="K1004" s="57">
        <v>269.45688888888901</v>
      </c>
      <c r="L1004" s="58">
        <v>2.3333333333333299</v>
      </c>
      <c r="M1004" s="58">
        <v>2.9047619047619002</v>
      </c>
      <c r="N1004" s="54">
        <v>1433.4739999999999</v>
      </c>
      <c r="O1004" s="59">
        <v>0.29554799943260401</v>
      </c>
      <c r="P1004" s="54">
        <v>851.95399999999995</v>
      </c>
      <c r="Q1004" s="59">
        <v>0.175652505946117</v>
      </c>
      <c r="R1004" s="76">
        <v>321</v>
      </c>
      <c r="S1004" s="76">
        <v>301</v>
      </c>
      <c r="T1004" s="76">
        <v>278</v>
      </c>
    </row>
    <row r="1005" spans="1:20" x14ac:dyDescent="0.25">
      <c r="A1005" s="53">
        <v>2024</v>
      </c>
      <c r="B1005" s="54">
        <v>613934</v>
      </c>
      <c r="C1005" s="54" t="s">
        <v>169</v>
      </c>
      <c r="D1005" s="54" t="s">
        <v>434</v>
      </c>
      <c r="E1005" s="54" t="s">
        <v>499</v>
      </c>
      <c r="F1005" s="54" t="s">
        <v>15</v>
      </c>
      <c r="G1005" s="56">
        <v>35</v>
      </c>
      <c r="H1005" s="56">
        <v>89</v>
      </c>
      <c r="I1005" s="56">
        <v>326</v>
      </c>
      <c r="J1005" s="57">
        <v>16541.400000000001</v>
      </c>
      <c r="K1005" s="57">
        <v>472.61142857142897</v>
      </c>
      <c r="L1005" s="58">
        <v>2.54285714285714</v>
      </c>
      <c r="M1005" s="58">
        <v>3.6629213483146099</v>
      </c>
      <c r="N1005" s="54">
        <v>2756.9</v>
      </c>
      <c r="O1005" s="59">
        <v>0.16666666666666699</v>
      </c>
      <c r="P1005" s="54">
        <v>1574</v>
      </c>
      <c r="Q1005" s="59">
        <v>9.5155186380838405E-2</v>
      </c>
      <c r="R1005" s="76">
        <v>181</v>
      </c>
      <c r="S1005" s="76">
        <v>219</v>
      </c>
      <c r="T1005" s="76">
        <v>210</v>
      </c>
    </row>
    <row r="1006" spans="1:20" x14ac:dyDescent="0.25">
      <c r="A1006" s="53">
        <v>2024</v>
      </c>
      <c r="B1006" s="54">
        <v>615144</v>
      </c>
      <c r="C1006" s="54" t="s">
        <v>170</v>
      </c>
      <c r="D1006" s="54" t="s">
        <v>434</v>
      </c>
      <c r="E1006" s="54" t="s">
        <v>523</v>
      </c>
      <c r="F1006" s="54" t="s">
        <v>15</v>
      </c>
      <c r="G1006" s="56">
        <v>26</v>
      </c>
      <c r="H1006" s="56">
        <v>49</v>
      </c>
      <c r="I1006" s="56">
        <v>67</v>
      </c>
      <c r="J1006" s="57">
        <v>2894.6640000000002</v>
      </c>
      <c r="K1006" s="57">
        <v>111.33323076923099</v>
      </c>
      <c r="L1006" s="58">
        <v>1.8846153846153799</v>
      </c>
      <c r="M1006" s="58">
        <v>1.3673469387755099</v>
      </c>
      <c r="N1006" s="54">
        <v>931.16399999999999</v>
      </c>
      <c r="O1006" s="59">
        <v>0.32168293107593798</v>
      </c>
      <c r="P1006" s="54">
        <v>71.264000000000095</v>
      </c>
      <c r="Q1006" s="59">
        <v>2.4619092233157301E-2</v>
      </c>
      <c r="R1006" s="76">
        <v>362</v>
      </c>
      <c r="S1006" s="76">
        <v>341</v>
      </c>
      <c r="T1006" s="76">
        <v>370</v>
      </c>
    </row>
    <row r="1007" spans="1:20" x14ac:dyDescent="0.25">
      <c r="A1007" s="53">
        <v>2024</v>
      </c>
      <c r="B1007" s="54">
        <v>618134</v>
      </c>
      <c r="C1007" s="54" t="s">
        <v>171</v>
      </c>
      <c r="D1007" s="54" t="s">
        <v>435</v>
      </c>
      <c r="E1007" s="54" t="s">
        <v>521</v>
      </c>
      <c r="F1007" s="54" t="s">
        <v>15</v>
      </c>
      <c r="G1007" s="56">
        <v>25</v>
      </c>
      <c r="H1007" s="56">
        <v>48</v>
      </c>
      <c r="I1007" s="56">
        <v>162</v>
      </c>
      <c r="J1007" s="57">
        <v>8059.366</v>
      </c>
      <c r="K1007" s="57">
        <v>322.37464</v>
      </c>
      <c r="L1007" s="58">
        <v>1.92</v>
      </c>
      <c r="M1007" s="58">
        <v>3.375</v>
      </c>
      <c r="N1007" s="54">
        <v>1869.366</v>
      </c>
      <c r="O1007" s="59">
        <v>0.23194951066870501</v>
      </c>
      <c r="P1007" s="54">
        <v>1041.566</v>
      </c>
      <c r="Q1007" s="59">
        <v>0.129236716635031</v>
      </c>
      <c r="R1007" s="76">
        <v>265</v>
      </c>
      <c r="S1007" s="76">
        <v>272</v>
      </c>
      <c r="T1007" s="76">
        <v>256</v>
      </c>
    </row>
    <row r="1008" spans="1:20" x14ac:dyDescent="0.25">
      <c r="A1008" s="53">
        <v>2024</v>
      </c>
      <c r="B1008" s="54">
        <v>619986</v>
      </c>
      <c r="C1008" s="54" t="s">
        <v>172</v>
      </c>
      <c r="D1008" s="54" t="s">
        <v>435</v>
      </c>
      <c r="E1008" s="54" t="s">
        <v>525</v>
      </c>
      <c r="F1008" s="54" t="s">
        <v>15</v>
      </c>
      <c r="G1008" s="56">
        <v>42</v>
      </c>
      <c r="H1008" s="56">
        <v>99</v>
      </c>
      <c r="I1008" s="56">
        <v>353</v>
      </c>
      <c r="J1008" s="57">
        <v>19109.175999999999</v>
      </c>
      <c r="K1008" s="57">
        <v>454.98038095238098</v>
      </c>
      <c r="L1008" s="58">
        <v>2.3571428571428599</v>
      </c>
      <c r="M1008" s="58">
        <v>3.5656565656565702</v>
      </c>
      <c r="N1008" s="54">
        <v>5867.6760000000004</v>
      </c>
      <c r="O1008" s="59">
        <v>0.30706064981556502</v>
      </c>
      <c r="P1008" s="54">
        <v>4457.3459999999995</v>
      </c>
      <c r="Q1008" s="59">
        <v>0.23325683954137999</v>
      </c>
      <c r="R1008" s="76">
        <v>167</v>
      </c>
      <c r="S1008" s="76">
        <v>140</v>
      </c>
      <c r="T1008" s="76">
        <v>114</v>
      </c>
    </row>
    <row r="1009" spans="1:20" x14ac:dyDescent="0.25">
      <c r="A1009" s="53">
        <v>2024</v>
      </c>
      <c r="B1009" s="54">
        <v>621024</v>
      </c>
      <c r="C1009" s="54" t="s">
        <v>163</v>
      </c>
      <c r="D1009" s="54" t="s">
        <v>430</v>
      </c>
      <c r="E1009" s="54" t="s">
        <v>514</v>
      </c>
      <c r="F1009" s="54" t="s">
        <v>15</v>
      </c>
      <c r="G1009" s="56">
        <v>248</v>
      </c>
      <c r="H1009" s="56">
        <v>641</v>
      </c>
      <c r="I1009" s="56">
        <v>3206</v>
      </c>
      <c r="J1009" s="57">
        <v>124640.8052</v>
      </c>
      <c r="K1009" s="57">
        <v>502.58389193548402</v>
      </c>
      <c r="L1009" s="58">
        <v>2.5846774193548399</v>
      </c>
      <c r="M1009" s="58">
        <v>5.0015600624024996</v>
      </c>
      <c r="N1009" s="54">
        <v>4835.8052000000098</v>
      </c>
      <c r="O1009" s="59">
        <v>3.8797929716840499E-2</v>
      </c>
      <c r="P1009" s="54">
        <v>-3551.2447999999899</v>
      </c>
      <c r="Q1009" s="59">
        <v>-2.8491831341282001E-2</v>
      </c>
      <c r="R1009" s="76">
        <v>47</v>
      </c>
      <c r="S1009" s="76">
        <v>159</v>
      </c>
      <c r="T1009" s="76">
        <v>413</v>
      </c>
    </row>
    <row r="1010" spans="1:20" x14ac:dyDescent="0.25">
      <c r="A1010" s="53">
        <v>2024</v>
      </c>
      <c r="B1010" s="54">
        <v>622601</v>
      </c>
      <c r="C1010" s="54" t="s">
        <v>589</v>
      </c>
      <c r="D1010" s="54" t="s">
        <v>431</v>
      </c>
      <c r="E1010" s="54" t="s">
        <v>516</v>
      </c>
      <c r="F1010" s="54" t="s">
        <v>15</v>
      </c>
      <c r="G1010" s="56">
        <v>15</v>
      </c>
      <c r="H1010" s="56">
        <v>32</v>
      </c>
      <c r="I1010" s="56">
        <v>112</v>
      </c>
      <c r="J1010" s="57">
        <v>4933.4912000000004</v>
      </c>
      <c r="K1010" s="57">
        <v>328.89941333333297</v>
      </c>
      <c r="L1010" s="58">
        <v>2.1333333333333302</v>
      </c>
      <c r="M1010" s="58">
        <v>3.5</v>
      </c>
      <c r="N1010" s="54">
        <v>1148.7411999999999</v>
      </c>
      <c r="O1010" s="59">
        <v>0.232845494890109</v>
      </c>
      <c r="P1010" s="54">
        <v>666.74120000000005</v>
      </c>
      <c r="Q1010" s="59">
        <v>0.135145918573849</v>
      </c>
      <c r="R1010" s="76">
        <v>318</v>
      </c>
      <c r="S1010" s="76">
        <v>323</v>
      </c>
      <c r="T1010" s="76">
        <v>295</v>
      </c>
    </row>
    <row r="1011" spans="1:20" x14ac:dyDescent="0.25">
      <c r="A1011" s="53">
        <v>2024</v>
      </c>
      <c r="B1011" s="54">
        <v>623122</v>
      </c>
      <c r="C1011" s="54" t="s">
        <v>174</v>
      </c>
      <c r="D1011" s="54" t="s">
        <v>430</v>
      </c>
      <c r="E1011" s="54" t="s">
        <v>518</v>
      </c>
      <c r="F1011" s="54" t="s">
        <v>15</v>
      </c>
      <c r="G1011" s="56">
        <v>5</v>
      </c>
      <c r="H1011" s="56">
        <v>13</v>
      </c>
      <c r="I1011" s="56">
        <v>36</v>
      </c>
      <c r="J1011" s="57">
        <v>2012.5119999999999</v>
      </c>
      <c r="K1011" s="57">
        <v>402.50240000000002</v>
      </c>
      <c r="L1011" s="58">
        <v>2.6</v>
      </c>
      <c r="M1011" s="58">
        <v>2.7692307692307701</v>
      </c>
      <c r="N1011" s="54">
        <v>545.26199999999994</v>
      </c>
      <c r="O1011" s="59">
        <v>0.27093602423240198</v>
      </c>
      <c r="P1011" s="54">
        <v>375.96199999999999</v>
      </c>
      <c r="Q1011" s="59">
        <v>0.18681230223720399</v>
      </c>
      <c r="R1011" s="76">
        <v>382</v>
      </c>
      <c r="S1011" s="76">
        <v>372</v>
      </c>
      <c r="T1011" s="76">
        <v>327</v>
      </c>
    </row>
    <row r="1012" spans="1:20" x14ac:dyDescent="0.25">
      <c r="A1012" s="53">
        <v>2024</v>
      </c>
      <c r="B1012" s="54">
        <v>626603</v>
      </c>
      <c r="C1012" s="54" t="s">
        <v>409</v>
      </c>
      <c r="D1012" s="54" t="s">
        <v>431</v>
      </c>
      <c r="E1012" s="54" t="s">
        <v>515</v>
      </c>
      <c r="F1012" s="54" t="s">
        <v>15</v>
      </c>
      <c r="G1012" s="56">
        <v>34</v>
      </c>
      <c r="H1012" s="56">
        <v>52</v>
      </c>
      <c r="I1012" s="56">
        <v>124</v>
      </c>
      <c r="J1012" s="57">
        <v>7923.808</v>
      </c>
      <c r="K1012" s="57">
        <v>233.053176470588</v>
      </c>
      <c r="L1012" s="58">
        <v>1.52941176470588</v>
      </c>
      <c r="M1012" s="58">
        <v>2.3846153846153801</v>
      </c>
      <c r="N1012" s="54">
        <v>2430.808</v>
      </c>
      <c r="O1012" s="59">
        <v>0.30677270322552003</v>
      </c>
      <c r="P1012" s="54">
        <v>1358.808</v>
      </c>
      <c r="Q1012" s="59">
        <v>0.17148421567004099</v>
      </c>
      <c r="R1012" s="76">
        <v>269</v>
      </c>
      <c r="S1012" s="76">
        <v>237</v>
      </c>
      <c r="T1012" s="76">
        <v>229</v>
      </c>
    </row>
    <row r="1013" spans="1:20" x14ac:dyDescent="0.25">
      <c r="A1013" s="53">
        <v>2024</v>
      </c>
      <c r="B1013" s="54">
        <v>629125</v>
      </c>
      <c r="C1013" s="54" t="s">
        <v>327</v>
      </c>
      <c r="D1013" s="54" t="s">
        <v>433</v>
      </c>
      <c r="E1013" s="54" t="s">
        <v>502</v>
      </c>
      <c r="F1013" s="54" t="s">
        <v>15</v>
      </c>
      <c r="G1013" s="56">
        <v>17</v>
      </c>
      <c r="H1013" s="56">
        <v>54</v>
      </c>
      <c r="I1013" s="56">
        <v>173</v>
      </c>
      <c r="J1013" s="57">
        <v>8581.5</v>
      </c>
      <c r="K1013" s="57">
        <v>504.79411764705901</v>
      </c>
      <c r="L1013" s="58">
        <v>3.1764705882352899</v>
      </c>
      <c r="M1013" s="58">
        <v>3.2037037037037002</v>
      </c>
      <c r="N1013" s="54">
        <v>1430.25</v>
      </c>
      <c r="O1013" s="59">
        <v>0.16666666666666699</v>
      </c>
      <c r="P1013" s="54">
        <v>826.85</v>
      </c>
      <c r="Q1013" s="59">
        <v>9.6352619006001297E-2</v>
      </c>
      <c r="R1013" s="76">
        <v>260</v>
      </c>
      <c r="S1013" s="76">
        <v>302</v>
      </c>
      <c r="T1013" s="76">
        <v>282</v>
      </c>
    </row>
    <row r="1014" spans="1:20" x14ac:dyDescent="0.25">
      <c r="A1014" s="53">
        <v>2024</v>
      </c>
      <c r="B1014" s="54">
        <v>629568</v>
      </c>
      <c r="C1014" s="54" t="s">
        <v>590</v>
      </c>
      <c r="D1014" s="54" t="s">
        <v>435</v>
      </c>
      <c r="E1014" s="54" t="s">
        <v>574</v>
      </c>
      <c r="F1014" s="54" t="s">
        <v>15</v>
      </c>
      <c r="G1014" s="56">
        <v>13</v>
      </c>
      <c r="H1014" s="56">
        <v>47</v>
      </c>
      <c r="I1014" s="56">
        <v>146</v>
      </c>
      <c r="J1014" s="57">
        <v>7849.232</v>
      </c>
      <c r="K1014" s="57">
        <v>603.78707692307705</v>
      </c>
      <c r="L1014" s="58">
        <v>3.6153846153846199</v>
      </c>
      <c r="M1014" s="58">
        <v>3.1063829787234001</v>
      </c>
      <c r="N1014" s="54">
        <v>2022.232</v>
      </c>
      <c r="O1014" s="59">
        <v>0.25763437747794898</v>
      </c>
      <c r="P1014" s="54">
        <v>1567.5319999999999</v>
      </c>
      <c r="Q1014" s="59">
        <v>0.199705143127379</v>
      </c>
      <c r="R1014" s="76">
        <v>271</v>
      </c>
      <c r="S1014" s="76">
        <v>262</v>
      </c>
      <c r="T1014" s="76">
        <v>212</v>
      </c>
    </row>
    <row r="1015" spans="1:20" x14ac:dyDescent="0.25">
      <c r="A1015" s="53">
        <v>2024</v>
      </c>
      <c r="B1015" s="54">
        <v>630627</v>
      </c>
      <c r="C1015" s="54" t="s">
        <v>465</v>
      </c>
      <c r="D1015" s="54" t="s">
        <v>431</v>
      </c>
      <c r="E1015" s="54" t="s">
        <v>527</v>
      </c>
      <c r="F1015" s="54" t="s">
        <v>15</v>
      </c>
      <c r="G1015" s="56">
        <v>165</v>
      </c>
      <c r="H1015" s="56">
        <v>473</v>
      </c>
      <c r="I1015" s="56">
        <v>2839</v>
      </c>
      <c r="J1015" s="57">
        <v>125049.69</v>
      </c>
      <c r="K1015" s="57">
        <v>757.87690909090895</v>
      </c>
      <c r="L1015" s="58">
        <v>2.8666666666666698</v>
      </c>
      <c r="M1015" s="58">
        <v>6.0021141649048602</v>
      </c>
      <c r="N1015" s="54">
        <v>9262.9400000000096</v>
      </c>
      <c r="O1015" s="59">
        <v>7.4074074074074195E-2</v>
      </c>
      <c r="P1015" s="54">
        <v>3847.1400000000099</v>
      </c>
      <c r="Q1015" s="59">
        <v>3.0764890340791901E-2</v>
      </c>
      <c r="R1015" s="76">
        <v>46</v>
      </c>
      <c r="S1015" s="76">
        <v>95</v>
      </c>
      <c r="T1015" s="76">
        <v>124</v>
      </c>
    </row>
    <row r="1016" spans="1:20" x14ac:dyDescent="0.25">
      <c r="A1016" s="53">
        <v>2024</v>
      </c>
      <c r="B1016" s="54">
        <v>633660</v>
      </c>
      <c r="C1016" s="54" t="s">
        <v>176</v>
      </c>
      <c r="D1016" s="54" t="s">
        <v>432</v>
      </c>
      <c r="E1016" s="54" t="s">
        <v>500</v>
      </c>
      <c r="F1016" s="54" t="s">
        <v>15</v>
      </c>
      <c r="G1016" s="56">
        <v>102</v>
      </c>
      <c r="H1016" s="56">
        <v>297</v>
      </c>
      <c r="I1016" s="56">
        <v>961</v>
      </c>
      <c r="J1016" s="57">
        <v>35949.834000000003</v>
      </c>
      <c r="K1016" s="57">
        <v>352.44935294117602</v>
      </c>
      <c r="L1016" s="58">
        <v>2.9117647058823501</v>
      </c>
      <c r="M1016" s="58">
        <v>3.2356902356902402</v>
      </c>
      <c r="N1016" s="54">
        <v>3400.5839999999998</v>
      </c>
      <c r="O1016" s="59">
        <v>9.4592481289343305E-2</v>
      </c>
      <c r="P1016" s="54">
        <v>149.423999999996</v>
      </c>
      <c r="Q1016" s="59">
        <v>4.1564586918536499E-3</v>
      </c>
      <c r="R1016" s="76">
        <v>131</v>
      </c>
      <c r="S1016" s="76">
        <v>189</v>
      </c>
      <c r="T1016" s="76">
        <v>357</v>
      </c>
    </row>
    <row r="1017" spans="1:20" x14ac:dyDescent="0.25">
      <c r="A1017" s="53">
        <v>2024</v>
      </c>
      <c r="B1017" s="54">
        <v>635306</v>
      </c>
      <c r="C1017" s="54" t="s">
        <v>177</v>
      </c>
      <c r="D1017" s="54" t="s">
        <v>435</v>
      </c>
      <c r="E1017" s="54" t="s">
        <v>525</v>
      </c>
      <c r="F1017" s="54" t="s">
        <v>15</v>
      </c>
      <c r="G1017" s="56">
        <v>12</v>
      </c>
      <c r="H1017" s="56">
        <v>16</v>
      </c>
      <c r="I1017" s="56">
        <v>25</v>
      </c>
      <c r="J1017" s="57">
        <v>1419.8</v>
      </c>
      <c r="K1017" s="57">
        <v>118.316666666667</v>
      </c>
      <c r="L1017" s="58">
        <v>1.3333333333333299</v>
      </c>
      <c r="M1017" s="58">
        <v>1.5625</v>
      </c>
      <c r="N1017" s="54">
        <v>500.8</v>
      </c>
      <c r="O1017" s="59">
        <v>0.35272573601915802</v>
      </c>
      <c r="P1017" s="54">
        <v>111.2</v>
      </c>
      <c r="Q1017" s="59">
        <v>7.8320890266234705E-2</v>
      </c>
      <c r="R1017" s="76">
        <v>391</v>
      </c>
      <c r="S1017" s="76">
        <v>377</v>
      </c>
      <c r="T1017" s="76">
        <v>366</v>
      </c>
    </row>
    <row r="1018" spans="1:20" x14ac:dyDescent="0.25">
      <c r="A1018" s="53">
        <v>2024</v>
      </c>
      <c r="B1018" s="54">
        <v>636281</v>
      </c>
      <c r="C1018" s="54" t="s">
        <v>178</v>
      </c>
      <c r="D1018" s="54" t="s">
        <v>431</v>
      </c>
      <c r="E1018" s="54" t="s">
        <v>501</v>
      </c>
      <c r="F1018" s="54" t="s">
        <v>4</v>
      </c>
      <c r="G1018" s="56">
        <v>96</v>
      </c>
      <c r="H1018" s="56">
        <v>228</v>
      </c>
      <c r="I1018" s="56">
        <v>860</v>
      </c>
      <c r="J1018" s="57">
        <v>38771.18</v>
      </c>
      <c r="K1018" s="57">
        <v>403.86645833333301</v>
      </c>
      <c r="L1018" s="58">
        <v>2.375</v>
      </c>
      <c r="M1018" s="58">
        <v>3.7719298245614001</v>
      </c>
      <c r="N1018" s="54">
        <v>7382.9300000000103</v>
      </c>
      <c r="O1018" s="59">
        <v>0.19042314420143999</v>
      </c>
      <c r="P1018" s="54">
        <v>4229.33</v>
      </c>
      <c r="Q1018" s="59">
        <v>0.109084376591066</v>
      </c>
      <c r="R1018" s="76">
        <v>127</v>
      </c>
      <c r="S1018" s="76">
        <v>122</v>
      </c>
      <c r="T1018" s="76">
        <v>118</v>
      </c>
    </row>
    <row r="1019" spans="1:20" x14ac:dyDescent="0.25">
      <c r="A1019" s="53">
        <v>2024</v>
      </c>
      <c r="B1019" s="54">
        <v>648045</v>
      </c>
      <c r="C1019" s="54" t="s">
        <v>184</v>
      </c>
      <c r="D1019" s="54" t="s">
        <v>433</v>
      </c>
      <c r="E1019" s="54" t="s">
        <v>519</v>
      </c>
      <c r="F1019" s="54" t="s">
        <v>4</v>
      </c>
      <c r="G1019" s="56">
        <v>68</v>
      </c>
      <c r="H1019" s="56">
        <v>237</v>
      </c>
      <c r="I1019" s="56">
        <v>1191</v>
      </c>
      <c r="J1019" s="57">
        <v>65299.271999999997</v>
      </c>
      <c r="K1019" s="57">
        <v>960.28341176470599</v>
      </c>
      <c r="L1019" s="58">
        <v>3.4852941176470602</v>
      </c>
      <c r="M1019" s="58">
        <v>5.0253164556962</v>
      </c>
      <c r="N1019" s="54">
        <v>18865.522000000001</v>
      </c>
      <c r="O1019" s="59">
        <v>0.288908611416066</v>
      </c>
      <c r="P1019" s="54">
        <v>16635.601999999999</v>
      </c>
      <c r="Q1019" s="59">
        <v>0.254759379246985</v>
      </c>
      <c r="R1019" s="76">
        <v>95</v>
      </c>
      <c r="S1019" s="76">
        <v>42</v>
      </c>
      <c r="T1019" s="76">
        <v>27</v>
      </c>
    </row>
    <row r="1020" spans="1:20" x14ac:dyDescent="0.25">
      <c r="A1020" s="53">
        <v>2024</v>
      </c>
      <c r="B1020" s="54">
        <v>650314</v>
      </c>
      <c r="C1020" s="54" t="s">
        <v>185</v>
      </c>
      <c r="D1020" s="54" t="s">
        <v>432</v>
      </c>
      <c r="E1020" s="54" t="s">
        <v>498</v>
      </c>
      <c r="F1020" s="54" t="s">
        <v>15</v>
      </c>
      <c r="G1020" s="56">
        <v>44</v>
      </c>
      <c r="H1020" s="56">
        <v>80</v>
      </c>
      <c r="I1020" s="56">
        <v>253</v>
      </c>
      <c r="J1020" s="57">
        <v>12248.376</v>
      </c>
      <c r="K1020" s="57">
        <v>278.37218181818201</v>
      </c>
      <c r="L1020" s="58">
        <v>1.8181818181818199</v>
      </c>
      <c r="M1020" s="58">
        <v>3.1625000000000001</v>
      </c>
      <c r="N1020" s="54">
        <v>3610.1260000000002</v>
      </c>
      <c r="O1020" s="59">
        <v>0.29474323779740302</v>
      </c>
      <c r="P1020" s="54">
        <v>2254.1260000000002</v>
      </c>
      <c r="Q1020" s="59">
        <v>0.18403468345517801</v>
      </c>
      <c r="R1020" s="76">
        <v>207</v>
      </c>
      <c r="S1020" s="76">
        <v>184</v>
      </c>
      <c r="T1020" s="76">
        <v>172</v>
      </c>
    </row>
    <row r="1021" spans="1:20" x14ac:dyDescent="0.25">
      <c r="A1021" s="53">
        <v>2024</v>
      </c>
      <c r="B1021" s="54">
        <v>650722</v>
      </c>
      <c r="C1021" s="54" t="s">
        <v>186</v>
      </c>
      <c r="D1021" s="54" t="s">
        <v>434</v>
      </c>
      <c r="E1021" s="54" t="s">
        <v>499</v>
      </c>
      <c r="F1021" s="54" t="s">
        <v>15</v>
      </c>
      <c r="G1021" s="56">
        <v>28</v>
      </c>
      <c r="H1021" s="56">
        <v>92</v>
      </c>
      <c r="I1021" s="56">
        <v>182</v>
      </c>
      <c r="J1021" s="57">
        <v>7953.9696000000004</v>
      </c>
      <c r="K1021" s="57">
        <v>284.07034285714298</v>
      </c>
      <c r="L1021" s="58">
        <v>3.28571428571429</v>
      </c>
      <c r="M1021" s="58">
        <v>1.97826086956522</v>
      </c>
      <c r="N1021" s="54">
        <v>1936.7195999999999</v>
      </c>
      <c r="O1021" s="59">
        <v>0.243490948217856</v>
      </c>
      <c r="P1021" s="54">
        <v>969.79960000000005</v>
      </c>
      <c r="Q1021" s="59">
        <v>0.121926490641855</v>
      </c>
      <c r="R1021" s="76">
        <v>268</v>
      </c>
      <c r="S1021" s="76">
        <v>269</v>
      </c>
      <c r="T1021" s="76">
        <v>267</v>
      </c>
    </row>
    <row r="1022" spans="1:20" x14ac:dyDescent="0.25">
      <c r="A1022" s="53">
        <v>2024</v>
      </c>
      <c r="B1022" s="54">
        <v>652071</v>
      </c>
      <c r="C1022" s="54" t="s">
        <v>467</v>
      </c>
      <c r="D1022" s="54" t="s">
        <v>435</v>
      </c>
      <c r="E1022" s="54" t="s">
        <v>529</v>
      </c>
      <c r="F1022" s="54" t="s">
        <v>15</v>
      </c>
      <c r="G1022" s="56">
        <v>24</v>
      </c>
      <c r="H1022" s="56">
        <v>73</v>
      </c>
      <c r="I1022" s="56">
        <v>228</v>
      </c>
      <c r="J1022" s="57">
        <v>13005.8784</v>
      </c>
      <c r="K1022" s="57">
        <v>541.91160000000002</v>
      </c>
      <c r="L1022" s="58">
        <v>3.0416666666666701</v>
      </c>
      <c r="M1022" s="58">
        <v>3.1232876712328799</v>
      </c>
      <c r="N1022" s="54">
        <v>2712.3784000000001</v>
      </c>
      <c r="O1022" s="59">
        <v>0.208550189120636</v>
      </c>
      <c r="P1022" s="54">
        <v>1888.0784000000001</v>
      </c>
      <c r="Q1022" s="59">
        <v>0.14517115583673301</v>
      </c>
      <c r="R1022" s="76">
        <v>197</v>
      </c>
      <c r="S1022" s="76">
        <v>221</v>
      </c>
      <c r="T1022" s="76">
        <v>190</v>
      </c>
    </row>
    <row r="1023" spans="1:20" x14ac:dyDescent="0.25">
      <c r="A1023" s="53">
        <v>2024</v>
      </c>
      <c r="B1023" s="54">
        <v>652151</v>
      </c>
      <c r="C1023" s="54" t="s">
        <v>240</v>
      </c>
      <c r="D1023" s="54" t="s">
        <v>432</v>
      </c>
      <c r="E1023" s="54" t="s">
        <v>494</v>
      </c>
      <c r="F1023" s="54" t="s">
        <v>4</v>
      </c>
      <c r="G1023" s="56">
        <v>344</v>
      </c>
      <c r="H1023" s="56">
        <v>718</v>
      </c>
      <c r="I1023" s="56">
        <v>2376</v>
      </c>
      <c r="J1023" s="57">
        <v>87992.432000000103</v>
      </c>
      <c r="K1023" s="57">
        <v>255.791953488372</v>
      </c>
      <c r="L1023" s="58">
        <v>2.0872093023255802</v>
      </c>
      <c r="M1023" s="58">
        <v>3.3091922005571002</v>
      </c>
      <c r="N1023" s="54">
        <v>-3258.3180000000002</v>
      </c>
      <c r="O1023" s="59">
        <v>-3.70295254482794E-2</v>
      </c>
      <c r="P1023" s="54">
        <v>-14201.808000000001</v>
      </c>
      <c r="Q1023" s="59">
        <v>-0.16139806205151799</v>
      </c>
      <c r="R1023" s="76">
        <v>68</v>
      </c>
      <c r="S1023" s="76">
        <v>416</v>
      </c>
      <c r="T1023" s="76">
        <v>416</v>
      </c>
    </row>
    <row r="1024" spans="1:20" x14ac:dyDescent="0.25">
      <c r="A1024" s="53">
        <v>2024</v>
      </c>
      <c r="B1024" s="54">
        <v>656457</v>
      </c>
      <c r="C1024" s="54" t="s">
        <v>187</v>
      </c>
      <c r="D1024" s="54" t="s">
        <v>434</v>
      </c>
      <c r="E1024" s="54" t="s">
        <v>508</v>
      </c>
      <c r="F1024" s="54" t="s">
        <v>15</v>
      </c>
      <c r="G1024" s="56">
        <v>81</v>
      </c>
      <c r="H1024" s="56">
        <v>200</v>
      </c>
      <c r="I1024" s="56">
        <v>713</v>
      </c>
      <c r="J1024" s="57">
        <v>35598.300000000003</v>
      </c>
      <c r="K1024" s="57">
        <v>439.485185185185</v>
      </c>
      <c r="L1024" s="58">
        <v>2.4691358024691401</v>
      </c>
      <c r="M1024" s="58">
        <v>3.5649999999999999</v>
      </c>
      <c r="N1024" s="54">
        <v>5933.05</v>
      </c>
      <c r="O1024" s="59">
        <v>0.16666666666666699</v>
      </c>
      <c r="P1024" s="54">
        <v>3204.9</v>
      </c>
      <c r="Q1024" s="59">
        <v>9.0029580064216602E-2</v>
      </c>
      <c r="R1024" s="76">
        <v>133</v>
      </c>
      <c r="S1024" s="76">
        <v>139</v>
      </c>
      <c r="T1024" s="76">
        <v>140</v>
      </c>
    </row>
    <row r="1025" spans="1:20" x14ac:dyDescent="0.25">
      <c r="A1025" s="53">
        <v>2024</v>
      </c>
      <c r="B1025" s="54">
        <v>658048</v>
      </c>
      <c r="C1025" s="54" t="s">
        <v>386</v>
      </c>
      <c r="D1025" s="54" t="s">
        <v>431</v>
      </c>
      <c r="E1025" s="54" t="s">
        <v>524</v>
      </c>
      <c r="F1025" s="54" t="s">
        <v>15</v>
      </c>
      <c r="G1025" s="56">
        <v>29</v>
      </c>
      <c r="H1025" s="56">
        <v>71</v>
      </c>
      <c r="I1025" s="56">
        <v>232</v>
      </c>
      <c r="J1025" s="57">
        <v>10449.343999999999</v>
      </c>
      <c r="K1025" s="57">
        <v>360.32220689655202</v>
      </c>
      <c r="L1025" s="58">
        <v>2.4482758620689702</v>
      </c>
      <c r="M1025" s="58">
        <v>3.2676056338028201</v>
      </c>
      <c r="N1025" s="54">
        <v>3227.0940000000001</v>
      </c>
      <c r="O1025" s="59">
        <v>0.30883220994542798</v>
      </c>
      <c r="P1025" s="54">
        <v>2286.5740000000001</v>
      </c>
      <c r="Q1025" s="59">
        <v>0.21882464583422601</v>
      </c>
      <c r="R1025" s="76">
        <v>225</v>
      </c>
      <c r="S1025" s="76">
        <v>198</v>
      </c>
      <c r="T1025" s="76">
        <v>170</v>
      </c>
    </row>
    <row r="1026" spans="1:20" x14ac:dyDescent="0.25">
      <c r="A1026" s="53">
        <v>2024</v>
      </c>
      <c r="B1026" s="54">
        <v>659545</v>
      </c>
      <c r="C1026" s="54" t="s">
        <v>188</v>
      </c>
      <c r="D1026" s="54" t="s">
        <v>432</v>
      </c>
      <c r="E1026" s="54" t="s">
        <v>510</v>
      </c>
      <c r="F1026" s="54" t="s">
        <v>15</v>
      </c>
      <c r="G1026" s="56">
        <v>97</v>
      </c>
      <c r="H1026" s="56">
        <v>410</v>
      </c>
      <c r="I1026" s="56">
        <v>1679</v>
      </c>
      <c r="J1026" s="57">
        <v>69037.574399999998</v>
      </c>
      <c r="K1026" s="57">
        <v>711.72757113401997</v>
      </c>
      <c r="L1026" s="58">
        <v>4.2268041237113403</v>
      </c>
      <c r="M1026" s="58">
        <v>4.0951219512195101</v>
      </c>
      <c r="N1026" s="54">
        <v>6902.5744000000004</v>
      </c>
      <c r="O1026" s="59">
        <v>9.99828638243698E-2</v>
      </c>
      <c r="P1026" s="54">
        <v>3689.1743999999999</v>
      </c>
      <c r="Q1026" s="59">
        <v>5.3437196078545898E-2</v>
      </c>
      <c r="R1026" s="76">
        <v>89</v>
      </c>
      <c r="S1026" s="76">
        <v>127</v>
      </c>
      <c r="T1026" s="76">
        <v>127</v>
      </c>
    </row>
    <row r="1027" spans="1:20" x14ac:dyDescent="0.25">
      <c r="A1027" s="53">
        <v>2024</v>
      </c>
      <c r="B1027" s="54">
        <v>661754</v>
      </c>
      <c r="C1027" s="54" t="s">
        <v>189</v>
      </c>
      <c r="D1027" s="54" t="s">
        <v>430</v>
      </c>
      <c r="E1027" s="54" t="s">
        <v>518</v>
      </c>
      <c r="F1027" s="54" t="s">
        <v>15</v>
      </c>
      <c r="G1027" s="56">
        <v>37</v>
      </c>
      <c r="H1027" s="56">
        <v>64</v>
      </c>
      <c r="I1027" s="56">
        <v>136</v>
      </c>
      <c r="J1027" s="57">
        <v>7617.3119999999999</v>
      </c>
      <c r="K1027" s="57">
        <v>205.873297297297</v>
      </c>
      <c r="L1027" s="58">
        <v>1.72972972972973</v>
      </c>
      <c r="M1027" s="58">
        <v>2.125</v>
      </c>
      <c r="N1027" s="54">
        <v>2170.5619999999999</v>
      </c>
      <c r="O1027" s="59">
        <v>0.28495117437752299</v>
      </c>
      <c r="P1027" s="54">
        <v>953.71199999999999</v>
      </c>
      <c r="Q1027" s="59">
        <v>0.12520322129381101</v>
      </c>
      <c r="R1027" s="76">
        <v>273</v>
      </c>
      <c r="S1027" s="76">
        <v>252</v>
      </c>
      <c r="T1027" s="76">
        <v>268</v>
      </c>
    </row>
    <row r="1028" spans="1:20" x14ac:dyDescent="0.25">
      <c r="A1028" s="53">
        <v>2024</v>
      </c>
      <c r="B1028" s="54">
        <v>665540</v>
      </c>
      <c r="C1028" s="54" t="s">
        <v>190</v>
      </c>
      <c r="D1028" s="54" t="s">
        <v>430</v>
      </c>
      <c r="E1028" s="54" t="s">
        <v>518</v>
      </c>
      <c r="F1028" s="54" t="s">
        <v>15</v>
      </c>
      <c r="G1028" s="56">
        <v>62</v>
      </c>
      <c r="H1028" s="56">
        <v>71</v>
      </c>
      <c r="I1028" s="56">
        <v>161</v>
      </c>
      <c r="J1028" s="57">
        <v>9171.5120000000006</v>
      </c>
      <c r="K1028" s="57">
        <v>147.92761290322599</v>
      </c>
      <c r="L1028" s="58">
        <v>1.1451612903225801</v>
      </c>
      <c r="M1028" s="58">
        <v>2.2676056338028201</v>
      </c>
      <c r="N1028" s="54">
        <v>3019.5120000000002</v>
      </c>
      <c r="O1028" s="59">
        <v>0.32922728553372699</v>
      </c>
      <c r="P1028" s="54">
        <v>1019.412</v>
      </c>
      <c r="Q1028" s="59">
        <v>0.111149830038929</v>
      </c>
      <c r="R1028" s="76">
        <v>247</v>
      </c>
      <c r="S1028" s="76">
        <v>210</v>
      </c>
      <c r="T1028" s="76">
        <v>261</v>
      </c>
    </row>
    <row r="1029" spans="1:20" x14ac:dyDescent="0.25">
      <c r="A1029" s="53">
        <v>2024</v>
      </c>
      <c r="B1029" s="54">
        <v>667972</v>
      </c>
      <c r="C1029" s="54" t="s">
        <v>366</v>
      </c>
      <c r="D1029" s="54" t="s">
        <v>433</v>
      </c>
      <c r="E1029" s="54" t="s">
        <v>504</v>
      </c>
      <c r="F1029" s="54" t="s">
        <v>15</v>
      </c>
      <c r="G1029" s="56">
        <v>2</v>
      </c>
      <c r="H1029" s="56">
        <v>3</v>
      </c>
      <c r="I1029" s="56">
        <v>3</v>
      </c>
      <c r="J1029" s="57">
        <v>224.77600000000001</v>
      </c>
      <c r="K1029" s="57">
        <v>112.38800000000001</v>
      </c>
      <c r="L1029" s="58">
        <v>1.5</v>
      </c>
      <c r="M1029" s="58">
        <v>1</v>
      </c>
      <c r="N1029" s="54">
        <v>54.776000000000003</v>
      </c>
      <c r="O1029" s="59">
        <v>0.24369149731288001</v>
      </c>
      <c r="P1029" s="54">
        <v>-12.523999999999999</v>
      </c>
      <c r="Q1029" s="59">
        <v>-5.5717692280314597E-2</v>
      </c>
      <c r="R1029" s="76">
        <v>412</v>
      </c>
      <c r="S1029" s="76">
        <v>409</v>
      </c>
      <c r="T1029" s="76">
        <v>377</v>
      </c>
    </row>
    <row r="1030" spans="1:20" x14ac:dyDescent="0.25">
      <c r="A1030" s="53">
        <v>2024</v>
      </c>
      <c r="B1030" s="54">
        <v>668464</v>
      </c>
      <c r="C1030" s="54" t="s">
        <v>391</v>
      </c>
      <c r="D1030" s="54" t="s">
        <v>432</v>
      </c>
      <c r="E1030" s="54" t="s">
        <v>498</v>
      </c>
      <c r="F1030" s="54" t="s">
        <v>15</v>
      </c>
      <c r="G1030" s="56">
        <v>30</v>
      </c>
      <c r="H1030" s="56">
        <v>48</v>
      </c>
      <c r="I1030" s="56">
        <v>165</v>
      </c>
      <c r="J1030" s="57">
        <v>9898.68</v>
      </c>
      <c r="K1030" s="57">
        <v>329.95600000000002</v>
      </c>
      <c r="L1030" s="58">
        <v>1.6</v>
      </c>
      <c r="M1030" s="58">
        <v>3.4375</v>
      </c>
      <c r="N1030" s="54">
        <v>3290.43</v>
      </c>
      <c r="O1030" s="59">
        <v>0.33241098813175102</v>
      </c>
      <c r="P1030" s="54">
        <v>2372.4299999999998</v>
      </c>
      <c r="Q1030" s="59">
        <v>0.23967135011940999</v>
      </c>
      <c r="R1030" s="76">
        <v>236</v>
      </c>
      <c r="S1030" s="76">
        <v>195</v>
      </c>
      <c r="T1030" s="76">
        <v>168</v>
      </c>
    </row>
    <row r="1031" spans="1:20" x14ac:dyDescent="0.25">
      <c r="A1031" s="53">
        <v>2024</v>
      </c>
      <c r="B1031" s="54">
        <v>673382</v>
      </c>
      <c r="C1031" s="54" t="s">
        <v>329</v>
      </c>
      <c r="D1031" s="54" t="s">
        <v>435</v>
      </c>
      <c r="E1031" s="54" t="s">
        <v>505</v>
      </c>
      <c r="F1031" s="54" t="s">
        <v>15</v>
      </c>
      <c r="G1031" s="56">
        <v>16</v>
      </c>
      <c r="H1031" s="56">
        <v>58</v>
      </c>
      <c r="I1031" s="56">
        <v>198</v>
      </c>
      <c r="J1031" s="57">
        <v>11878.8</v>
      </c>
      <c r="K1031" s="57">
        <v>742.42499999999995</v>
      </c>
      <c r="L1031" s="58">
        <v>3.625</v>
      </c>
      <c r="M1031" s="58">
        <v>3.4137931034482798</v>
      </c>
      <c r="N1031" s="54">
        <v>1979.8</v>
      </c>
      <c r="O1031" s="59">
        <v>0.16666666666666699</v>
      </c>
      <c r="P1031" s="54">
        <v>1422.28</v>
      </c>
      <c r="Q1031" s="59">
        <v>0.119732632925885</v>
      </c>
      <c r="R1031" s="76">
        <v>213</v>
      </c>
      <c r="S1031" s="76">
        <v>266</v>
      </c>
      <c r="T1031" s="76">
        <v>224</v>
      </c>
    </row>
    <row r="1032" spans="1:20" x14ac:dyDescent="0.25">
      <c r="A1032" s="53">
        <v>2024</v>
      </c>
      <c r="B1032" s="54">
        <v>673908</v>
      </c>
      <c r="C1032" s="54" t="s">
        <v>591</v>
      </c>
      <c r="D1032" s="54" t="s">
        <v>433</v>
      </c>
      <c r="E1032" s="54" t="s">
        <v>571</v>
      </c>
      <c r="F1032" s="54" t="s">
        <v>15</v>
      </c>
      <c r="G1032" s="56">
        <v>27</v>
      </c>
      <c r="H1032" s="56">
        <v>71</v>
      </c>
      <c r="I1032" s="56">
        <v>170</v>
      </c>
      <c r="J1032" s="57">
        <v>7846.64</v>
      </c>
      <c r="K1032" s="57">
        <v>290.61629629629601</v>
      </c>
      <c r="L1032" s="58">
        <v>2.6296296296296302</v>
      </c>
      <c r="M1032" s="58">
        <v>2.3943661971830998</v>
      </c>
      <c r="N1032" s="54">
        <v>2825.14</v>
      </c>
      <c r="O1032" s="59">
        <v>0.36004455410213798</v>
      </c>
      <c r="P1032" s="54">
        <v>1883.59</v>
      </c>
      <c r="Q1032" s="59">
        <v>0.240050518438465</v>
      </c>
      <c r="R1032" s="76">
        <v>272</v>
      </c>
      <c r="S1032" s="76">
        <v>217</v>
      </c>
      <c r="T1032" s="76">
        <v>191</v>
      </c>
    </row>
    <row r="1033" spans="1:20" x14ac:dyDescent="0.25">
      <c r="A1033" s="53">
        <v>2024</v>
      </c>
      <c r="B1033" s="54">
        <v>676623</v>
      </c>
      <c r="C1033" s="54" t="s">
        <v>281</v>
      </c>
      <c r="D1033" s="54" t="s">
        <v>430</v>
      </c>
      <c r="E1033" s="54" t="s">
        <v>507</v>
      </c>
      <c r="F1033" s="54" t="s">
        <v>4</v>
      </c>
      <c r="G1033" s="56">
        <v>408</v>
      </c>
      <c r="H1033" s="56">
        <v>925</v>
      </c>
      <c r="I1033" s="56">
        <v>4860</v>
      </c>
      <c r="J1033" s="57">
        <v>197503.86</v>
      </c>
      <c r="K1033" s="57">
        <v>484.07808823529399</v>
      </c>
      <c r="L1033" s="58">
        <v>2.2671568627451002</v>
      </c>
      <c r="M1033" s="58">
        <v>5.2540540540540501</v>
      </c>
      <c r="N1033" s="54">
        <v>24254.86</v>
      </c>
      <c r="O1033" s="59">
        <v>0.12280701754386</v>
      </c>
      <c r="P1033" s="54">
        <v>10628.96</v>
      </c>
      <c r="Q1033" s="59">
        <v>5.38164671819579E-2</v>
      </c>
      <c r="R1033" s="76">
        <v>26</v>
      </c>
      <c r="S1033" s="76">
        <v>30</v>
      </c>
      <c r="T1033" s="76">
        <v>56</v>
      </c>
    </row>
    <row r="1034" spans="1:20" x14ac:dyDescent="0.25">
      <c r="A1034" s="53">
        <v>2024</v>
      </c>
      <c r="B1034" s="54">
        <v>678432</v>
      </c>
      <c r="C1034" s="54" t="s">
        <v>331</v>
      </c>
      <c r="D1034" s="54" t="s">
        <v>434</v>
      </c>
      <c r="E1034" s="54" t="s">
        <v>513</v>
      </c>
      <c r="F1034" s="54" t="s">
        <v>15</v>
      </c>
      <c r="G1034" s="56">
        <v>242</v>
      </c>
      <c r="H1034" s="56">
        <v>341</v>
      </c>
      <c r="I1034" s="56">
        <v>1437</v>
      </c>
      <c r="J1034" s="57">
        <v>60120.180000000102</v>
      </c>
      <c r="K1034" s="57">
        <v>248.430495867769</v>
      </c>
      <c r="L1034" s="58">
        <v>1.4090909090909101</v>
      </c>
      <c r="M1034" s="58">
        <v>4.2140762463343098</v>
      </c>
      <c r="N1034" s="54">
        <v>7383.18</v>
      </c>
      <c r="O1034" s="59">
        <v>0.122807017543859</v>
      </c>
      <c r="P1034" s="54">
        <v>-493.91999999999399</v>
      </c>
      <c r="Q1034" s="59">
        <v>-8.2155442648374193E-3</v>
      </c>
      <c r="R1034" s="76">
        <v>101</v>
      </c>
      <c r="S1034" s="76">
        <v>121</v>
      </c>
      <c r="T1034" s="76">
        <v>403</v>
      </c>
    </row>
    <row r="1035" spans="1:20" x14ac:dyDescent="0.25">
      <c r="A1035" s="53">
        <v>2024</v>
      </c>
      <c r="B1035" s="54">
        <v>680544</v>
      </c>
      <c r="C1035" s="54" t="s">
        <v>592</v>
      </c>
      <c r="D1035" s="54" t="s">
        <v>431</v>
      </c>
      <c r="E1035" s="54" t="s">
        <v>495</v>
      </c>
      <c r="F1035" s="54" t="s">
        <v>15</v>
      </c>
      <c r="G1035" s="56">
        <v>40</v>
      </c>
      <c r="H1035" s="56">
        <v>106</v>
      </c>
      <c r="I1035" s="56">
        <v>406</v>
      </c>
      <c r="J1035" s="57">
        <v>16976.400000000001</v>
      </c>
      <c r="K1035" s="57">
        <v>424.41</v>
      </c>
      <c r="L1035" s="58">
        <v>2.65</v>
      </c>
      <c r="M1035" s="58">
        <v>3.8301886792452802</v>
      </c>
      <c r="N1035" s="54">
        <v>2829.4</v>
      </c>
      <c r="O1035" s="59">
        <v>0.16666666666666699</v>
      </c>
      <c r="P1035" s="54">
        <v>1523.4</v>
      </c>
      <c r="Q1035" s="59">
        <v>8.9736339860040995E-2</v>
      </c>
      <c r="R1035" s="76">
        <v>180</v>
      </c>
      <c r="S1035" s="76">
        <v>216</v>
      </c>
      <c r="T1035" s="76">
        <v>216</v>
      </c>
    </row>
    <row r="1036" spans="1:20" x14ac:dyDescent="0.25">
      <c r="A1036" s="53">
        <v>2024</v>
      </c>
      <c r="B1036" s="54">
        <v>687380</v>
      </c>
      <c r="C1036" s="54" t="s">
        <v>438</v>
      </c>
      <c r="D1036" s="54" t="s">
        <v>435</v>
      </c>
      <c r="E1036" s="54" t="s">
        <v>525</v>
      </c>
      <c r="F1036" s="54" t="s">
        <v>15</v>
      </c>
      <c r="G1036" s="56">
        <v>46</v>
      </c>
      <c r="H1036" s="56">
        <v>102</v>
      </c>
      <c r="I1036" s="56">
        <v>268</v>
      </c>
      <c r="J1036" s="57">
        <v>15203.456</v>
      </c>
      <c r="K1036" s="57">
        <v>330.50991304347798</v>
      </c>
      <c r="L1036" s="58">
        <v>2.2173913043478302</v>
      </c>
      <c r="M1036" s="58">
        <v>2.62745098039216</v>
      </c>
      <c r="N1036" s="54">
        <v>3938.4560000000001</v>
      </c>
      <c r="O1036" s="59">
        <v>0.25905004756813199</v>
      </c>
      <c r="P1036" s="54">
        <v>2400.826</v>
      </c>
      <c r="Q1036" s="59">
        <v>0.15791317447822401</v>
      </c>
      <c r="R1036" s="76">
        <v>186</v>
      </c>
      <c r="S1036" s="76">
        <v>178</v>
      </c>
      <c r="T1036" s="76">
        <v>167</v>
      </c>
    </row>
    <row r="1037" spans="1:20" x14ac:dyDescent="0.25">
      <c r="A1037" s="53">
        <v>2024</v>
      </c>
      <c r="B1037" s="54">
        <v>688075</v>
      </c>
      <c r="C1037" s="54" t="s">
        <v>191</v>
      </c>
      <c r="D1037" s="54" t="s">
        <v>432</v>
      </c>
      <c r="E1037" s="54" t="s">
        <v>510</v>
      </c>
      <c r="F1037" s="54" t="s">
        <v>15</v>
      </c>
      <c r="G1037" s="56">
        <v>33</v>
      </c>
      <c r="H1037" s="56">
        <v>42</v>
      </c>
      <c r="I1037" s="56">
        <v>181</v>
      </c>
      <c r="J1037" s="57">
        <v>9264.0833999999995</v>
      </c>
      <c r="K1037" s="57">
        <v>280.72980000000001</v>
      </c>
      <c r="L1037" s="58">
        <v>1.27272727272727</v>
      </c>
      <c r="M1037" s="58">
        <v>4.3095238095238102</v>
      </c>
      <c r="N1037" s="54">
        <v>3130.3334</v>
      </c>
      <c r="O1037" s="59">
        <v>0.33789995888853902</v>
      </c>
      <c r="P1037" s="54">
        <v>2131.3334</v>
      </c>
      <c r="Q1037" s="59">
        <v>0.23006414212549101</v>
      </c>
      <c r="R1037" s="76">
        <v>243</v>
      </c>
      <c r="S1037" s="76">
        <v>202</v>
      </c>
      <c r="T1037" s="76">
        <v>180</v>
      </c>
    </row>
    <row r="1038" spans="1:20" x14ac:dyDescent="0.25">
      <c r="A1038" s="53">
        <v>2024</v>
      </c>
      <c r="B1038" s="54">
        <v>688564</v>
      </c>
      <c r="C1038" s="54" t="s">
        <v>183</v>
      </c>
      <c r="D1038" s="54" t="s">
        <v>432</v>
      </c>
      <c r="E1038" s="54" t="s">
        <v>510</v>
      </c>
      <c r="F1038" s="54" t="s">
        <v>4</v>
      </c>
      <c r="G1038" s="56">
        <v>621</v>
      </c>
      <c r="H1038" s="56">
        <v>1379</v>
      </c>
      <c r="I1038" s="56">
        <v>5191</v>
      </c>
      <c r="J1038" s="57">
        <v>229875.87</v>
      </c>
      <c r="K1038" s="57">
        <v>370.17048309178699</v>
      </c>
      <c r="L1038" s="58">
        <v>2.2206119162640898</v>
      </c>
      <c r="M1038" s="58">
        <v>3.7643219724438</v>
      </c>
      <c r="N1038" s="54">
        <v>28230.370000000101</v>
      </c>
      <c r="O1038" s="59">
        <v>0.12280701754386</v>
      </c>
      <c r="P1038" s="54">
        <v>7792.21000000001</v>
      </c>
      <c r="Q1038" s="59">
        <v>3.3897468229266599E-2</v>
      </c>
      <c r="R1038" s="76">
        <v>18</v>
      </c>
      <c r="S1038" s="76">
        <v>22</v>
      </c>
      <c r="T1038" s="76">
        <v>73</v>
      </c>
    </row>
    <row r="1039" spans="1:20" x14ac:dyDescent="0.25">
      <c r="A1039" s="53">
        <v>2024</v>
      </c>
      <c r="B1039" s="54">
        <v>690065</v>
      </c>
      <c r="C1039" s="54" t="s">
        <v>365</v>
      </c>
      <c r="D1039" s="54" t="s">
        <v>434</v>
      </c>
      <c r="E1039" s="54" t="s">
        <v>522</v>
      </c>
      <c r="F1039" s="54" t="s">
        <v>15</v>
      </c>
      <c r="G1039" s="56">
        <v>16</v>
      </c>
      <c r="H1039" s="56">
        <v>25</v>
      </c>
      <c r="I1039" s="56">
        <v>88</v>
      </c>
      <c r="J1039" s="57">
        <v>4795.2960000000003</v>
      </c>
      <c r="K1039" s="57">
        <v>299.70600000000002</v>
      </c>
      <c r="L1039" s="58">
        <v>1.5625</v>
      </c>
      <c r="M1039" s="58">
        <v>3.52</v>
      </c>
      <c r="N1039" s="54">
        <v>1375.046</v>
      </c>
      <c r="O1039" s="59">
        <v>0.28674893061867301</v>
      </c>
      <c r="P1039" s="54">
        <v>851.54600000000005</v>
      </c>
      <c r="Q1039" s="59">
        <v>0.17757944452229901</v>
      </c>
      <c r="R1039" s="76">
        <v>323</v>
      </c>
      <c r="S1039" s="76">
        <v>307</v>
      </c>
      <c r="T1039" s="76">
        <v>279</v>
      </c>
    </row>
    <row r="1040" spans="1:20" x14ac:dyDescent="0.25">
      <c r="A1040" s="53">
        <v>2024</v>
      </c>
      <c r="B1040" s="54">
        <v>692504</v>
      </c>
      <c r="C1040" s="54" t="s">
        <v>192</v>
      </c>
      <c r="D1040" s="54" t="s">
        <v>430</v>
      </c>
      <c r="E1040" s="54" t="s">
        <v>514</v>
      </c>
      <c r="F1040" s="54" t="s">
        <v>15</v>
      </c>
      <c r="G1040" s="56">
        <v>28</v>
      </c>
      <c r="H1040" s="56">
        <v>110</v>
      </c>
      <c r="I1040" s="56">
        <v>458</v>
      </c>
      <c r="J1040" s="57">
        <v>20877.6456</v>
      </c>
      <c r="K1040" s="57">
        <v>745.63019999999995</v>
      </c>
      <c r="L1040" s="58">
        <v>3.9285714285714302</v>
      </c>
      <c r="M1040" s="58">
        <v>4.1636363636363596</v>
      </c>
      <c r="N1040" s="54">
        <v>3081.3955999999998</v>
      </c>
      <c r="O1040" s="59">
        <v>0.14759306001439201</v>
      </c>
      <c r="P1040" s="54">
        <v>2094.5956000000001</v>
      </c>
      <c r="Q1040" s="59">
        <v>0.10032719398206499</v>
      </c>
      <c r="R1040" s="76">
        <v>162</v>
      </c>
      <c r="S1040" s="76">
        <v>205</v>
      </c>
      <c r="T1040" s="76">
        <v>182</v>
      </c>
    </row>
    <row r="1041" spans="1:20" x14ac:dyDescent="0.25">
      <c r="A1041" s="53">
        <v>2024</v>
      </c>
      <c r="B1041" s="54">
        <v>692546</v>
      </c>
      <c r="C1041" s="54" t="s">
        <v>193</v>
      </c>
      <c r="D1041" s="54" t="s">
        <v>430</v>
      </c>
      <c r="E1041" s="54" t="s">
        <v>518</v>
      </c>
      <c r="F1041" s="54" t="s">
        <v>15</v>
      </c>
      <c r="G1041" s="56">
        <v>7</v>
      </c>
      <c r="H1041" s="56">
        <v>16</v>
      </c>
      <c r="I1041" s="56">
        <v>25</v>
      </c>
      <c r="J1041" s="57">
        <v>1100.5999999999999</v>
      </c>
      <c r="K1041" s="57">
        <v>157.228571428571</v>
      </c>
      <c r="L1041" s="58">
        <v>2.28571428571429</v>
      </c>
      <c r="M1041" s="58">
        <v>1.5625</v>
      </c>
      <c r="N1041" s="54">
        <v>306.35000000000002</v>
      </c>
      <c r="O1041" s="59">
        <v>0.27834817372342402</v>
      </c>
      <c r="P1041" s="54">
        <v>71.75</v>
      </c>
      <c r="Q1041" s="59">
        <v>6.5191713610757804E-2</v>
      </c>
      <c r="R1041" s="76">
        <v>400</v>
      </c>
      <c r="S1041" s="76">
        <v>396</v>
      </c>
      <c r="T1041" s="76">
        <v>368</v>
      </c>
    </row>
    <row r="1042" spans="1:20" x14ac:dyDescent="0.25">
      <c r="A1042" s="53">
        <v>2024</v>
      </c>
      <c r="B1042" s="54">
        <v>692982</v>
      </c>
      <c r="C1042" s="54" t="s">
        <v>330</v>
      </c>
      <c r="D1042" s="54" t="s">
        <v>435</v>
      </c>
      <c r="E1042" s="54" t="s">
        <v>525</v>
      </c>
      <c r="F1042" s="54" t="s">
        <v>15</v>
      </c>
      <c r="G1042" s="56">
        <v>9</v>
      </c>
      <c r="H1042" s="56">
        <v>20</v>
      </c>
      <c r="I1042" s="56">
        <v>29</v>
      </c>
      <c r="J1042" s="57">
        <v>1622.9680000000001</v>
      </c>
      <c r="K1042" s="57">
        <v>180.32977777777799</v>
      </c>
      <c r="L1042" s="58">
        <v>2.2222222222222201</v>
      </c>
      <c r="M1042" s="58">
        <v>1.45</v>
      </c>
      <c r="N1042" s="54">
        <v>570.96799999999996</v>
      </c>
      <c r="O1042" s="59">
        <v>0.35180484150026398</v>
      </c>
      <c r="P1042" s="54">
        <v>269.96800000000002</v>
      </c>
      <c r="Q1042" s="59">
        <v>0.16634215831735399</v>
      </c>
      <c r="R1042" s="76">
        <v>388</v>
      </c>
      <c r="S1042" s="76">
        <v>369</v>
      </c>
      <c r="T1042" s="76">
        <v>334</v>
      </c>
    </row>
    <row r="1043" spans="1:20" x14ac:dyDescent="0.25">
      <c r="A1043" s="53">
        <v>2024</v>
      </c>
      <c r="B1043" s="54">
        <v>693197</v>
      </c>
      <c r="C1043" s="54" t="s">
        <v>443</v>
      </c>
      <c r="D1043" s="54" t="s">
        <v>433</v>
      </c>
      <c r="E1043" s="54" t="s">
        <v>502</v>
      </c>
      <c r="F1043" s="54" t="s">
        <v>15</v>
      </c>
      <c r="G1043" s="56">
        <v>55</v>
      </c>
      <c r="H1043" s="56">
        <v>150</v>
      </c>
      <c r="I1043" s="56">
        <v>825</v>
      </c>
      <c r="J1043" s="57">
        <v>39799.199999999997</v>
      </c>
      <c r="K1043" s="57">
        <v>723.62181818181796</v>
      </c>
      <c r="L1043" s="58">
        <v>2.7272727272727302</v>
      </c>
      <c r="M1043" s="58">
        <v>5.5</v>
      </c>
      <c r="N1043" s="54">
        <v>6633.2</v>
      </c>
      <c r="O1043" s="59">
        <v>0.16666666666666699</v>
      </c>
      <c r="P1043" s="54">
        <v>4709.3</v>
      </c>
      <c r="Q1043" s="59">
        <v>0.118326499025106</v>
      </c>
      <c r="R1043" s="76">
        <v>122</v>
      </c>
      <c r="S1043" s="76">
        <v>131</v>
      </c>
      <c r="T1043" s="76">
        <v>108</v>
      </c>
    </row>
    <row r="1044" spans="1:20" x14ac:dyDescent="0.25">
      <c r="A1044" s="53">
        <v>2024</v>
      </c>
      <c r="B1044" s="54">
        <v>697252</v>
      </c>
      <c r="C1044" s="54" t="s">
        <v>194</v>
      </c>
      <c r="D1044" s="54" t="s">
        <v>431</v>
      </c>
      <c r="E1044" s="54" t="s">
        <v>515</v>
      </c>
      <c r="F1044" s="54" t="s">
        <v>15</v>
      </c>
      <c r="G1044" s="56">
        <v>24</v>
      </c>
      <c r="H1044" s="56">
        <v>33</v>
      </c>
      <c r="I1044" s="56">
        <v>105</v>
      </c>
      <c r="J1044" s="57">
        <v>4166.3599999999997</v>
      </c>
      <c r="K1044" s="57">
        <v>173.59833333333299</v>
      </c>
      <c r="L1044" s="58">
        <v>1.375</v>
      </c>
      <c r="M1044" s="58">
        <v>3.1818181818181799</v>
      </c>
      <c r="N1044" s="54">
        <v>1363.86</v>
      </c>
      <c r="O1044" s="59">
        <v>0.32735049299628399</v>
      </c>
      <c r="P1044" s="54">
        <v>610.86</v>
      </c>
      <c r="Q1044" s="59">
        <v>0.146617191025259</v>
      </c>
      <c r="R1044" s="76">
        <v>338</v>
      </c>
      <c r="S1044" s="76">
        <v>308</v>
      </c>
      <c r="T1044" s="76">
        <v>305</v>
      </c>
    </row>
    <row r="1045" spans="1:20" x14ac:dyDescent="0.25">
      <c r="A1045" s="53">
        <v>2024</v>
      </c>
      <c r="B1045" s="54">
        <v>701147</v>
      </c>
      <c r="C1045" s="54" t="s">
        <v>332</v>
      </c>
      <c r="D1045" s="54" t="s">
        <v>433</v>
      </c>
      <c r="E1045" s="54" t="s">
        <v>504</v>
      </c>
      <c r="F1045" s="54" t="s">
        <v>15</v>
      </c>
      <c r="G1045" s="56">
        <v>21</v>
      </c>
      <c r="H1045" s="56">
        <v>21</v>
      </c>
      <c r="I1045" s="56">
        <v>30</v>
      </c>
      <c r="J1045" s="57">
        <v>1608.56</v>
      </c>
      <c r="K1045" s="57">
        <v>76.598095238095198</v>
      </c>
      <c r="L1045" s="58">
        <v>1</v>
      </c>
      <c r="M1045" s="58">
        <v>1.4285714285714299</v>
      </c>
      <c r="N1045" s="54">
        <v>525.55999999999995</v>
      </c>
      <c r="O1045" s="59">
        <v>0.32672701049385799</v>
      </c>
      <c r="P1045" s="54">
        <v>-169.54</v>
      </c>
      <c r="Q1045" s="59">
        <v>-0.10539861739692601</v>
      </c>
      <c r="R1045" s="76">
        <v>390</v>
      </c>
      <c r="S1045" s="76">
        <v>375</v>
      </c>
      <c r="T1045" s="76">
        <v>394</v>
      </c>
    </row>
    <row r="1046" spans="1:20" x14ac:dyDescent="0.25">
      <c r="A1046" s="53">
        <v>2024</v>
      </c>
      <c r="B1046" s="54">
        <v>703561</v>
      </c>
      <c r="C1046" s="54" t="s">
        <v>462</v>
      </c>
      <c r="D1046" s="54" t="s">
        <v>433</v>
      </c>
      <c r="E1046" s="54" t="s">
        <v>519</v>
      </c>
      <c r="F1046" s="54" t="s">
        <v>15</v>
      </c>
      <c r="G1046" s="56">
        <v>2</v>
      </c>
      <c r="H1046" s="56">
        <v>6</v>
      </c>
      <c r="I1046" s="56">
        <v>36</v>
      </c>
      <c r="J1046" s="57">
        <v>1070.1120000000001</v>
      </c>
      <c r="K1046" s="57">
        <v>535.05600000000004</v>
      </c>
      <c r="L1046" s="58">
        <v>3</v>
      </c>
      <c r="M1046" s="58">
        <v>6</v>
      </c>
      <c r="N1046" s="54">
        <v>333.61200000000002</v>
      </c>
      <c r="O1046" s="59">
        <v>0.31175428366376601</v>
      </c>
      <c r="P1046" s="54">
        <v>263.012</v>
      </c>
      <c r="Q1046" s="59">
        <v>0.24577988098442</v>
      </c>
      <c r="R1046" s="76">
        <v>401</v>
      </c>
      <c r="S1046" s="76">
        <v>394</v>
      </c>
      <c r="T1046" s="76">
        <v>336</v>
      </c>
    </row>
    <row r="1047" spans="1:20" x14ac:dyDescent="0.25">
      <c r="A1047" s="53">
        <v>2024</v>
      </c>
      <c r="B1047" s="54">
        <v>703857</v>
      </c>
      <c r="C1047" s="54" t="s">
        <v>291</v>
      </c>
      <c r="D1047" s="54" t="s">
        <v>432</v>
      </c>
      <c r="E1047" s="54" t="s">
        <v>493</v>
      </c>
      <c r="F1047" s="54" t="s">
        <v>15</v>
      </c>
      <c r="G1047" s="56">
        <v>140</v>
      </c>
      <c r="H1047" s="56">
        <v>1554</v>
      </c>
      <c r="I1047" s="56">
        <v>8051</v>
      </c>
      <c r="J1047" s="57">
        <v>329177.75</v>
      </c>
      <c r="K1047" s="57">
        <v>2351.2696428571398</v>
      </c>
      <c r="L1047" s="58">
        <v>11.1</v>
      </c>
      <c r="M1047" s="58">
        <v>5.1808236808236803</v>
      </c>
      <c r="N1047" s="54">
        <v>29925.25</v>
      </c>
      <c r="O1047" s="59">
        <v>9.0909090909090898E-2</v>
      </c>
      <c r="P1047" s="54">
        <v>24513.57</v>
      </c>
      <c r="Q1047" s="59">
        <v>7.4469097622788902E-2</v>
      </c>
      <c r="R1047" s="76">
        <v>6</v>
      </c>
      <c r="S1047" s="76">
        <v>19</v>
      </c>
      <c r="T1047" s="76">
        <v>15</v>
      </c>
    </row>
    <row r="1048" spans="1:20" x14ac:dyDescent="0.25">
      <c r="A1048" s="53">
        <v>2024</v>
      </c>
      <c r="B1048" s="54">
        <v>707741</v>
      </c>
      <c r="C1048" s="54" t="s">
        <v>385</v>
      </c>
      <c r="D1048" s="54" t="s">
        <v>433</v>
      </c>
      <c r="E1048" s="54" t="s">
        <v>519</v>
      </c>
      <c r="F1048" s="54" t="s">
        <v>15</v>
      </c>
      <c r="G1048" s="56">
        <v>5</v>
      </c>
      <c r="H1048" s="56">
        <v>5</v>
      </c>
      <c r="I1048" s="56">
        <v>8</v>
      </c>
      <c r="J1048" s="57">
        <v>335.13600000000002</v>
      </c>
      <c r="K1048" s="57">
        <v>67.027199999999993</v>
      </c>
      <c r="L1048" s="58">
        <v>1</v>
      </c>
      <c r="M1048" s="58">
        <v>1.6</v>
      </c>
      <c r="N1048" s="54">
        <v>102.636</v>
      </c>
      <c r="O1048" s="59">
        <v>0.30625179031796101</v>
      </c>
      <c r="P1048" s="54">
        <v>-62.863999999999997</v>
      </c>
      <c r="Q1048" s="59">
        <v>-0.18757758044495401</v>
      </c>
      <c r="R1048" s="76">
        <v>410</v>
      </c>
      <c r="S1048" s="76">
        <v>403</v>
      </c>
      <c r="T1048" s="76">
        <v>383</v>
      </c>
    </row>
    <row r="1049" spans="1:20" x14ac:dyDescent="0.25">
      <c r="A1049" s="53">
        <v>2024</v>
      </c>
      <c r="B1049" s="54">
        <v>713162</v>
      </c>
      <c r="C1049" s="54" t="s">
        <v>195</v>
      </c>
      <c r="D1049" s="54" t="s">
        <v>435</v>
      </c>
      <c r="E1049" s="54" t="s">
        <v>505</v>
      </c>
      <c r="F1049" s="54" t="s">
        <v>4</v>
      </c>
      <c r="G1049" s="56">
        <v>184</v>
      </c>
      <c r="H1049" s="56">
        <v>338</v>
      </c>
      <c r="I1049" s="56">
        <v>1234</v>
      </c>
      <c r="J1049" s="57">
        <v>67966.127999999895</v>
      </c>
      <c r="K1049" s="57">
        <v>369.38113043478199</v>
      </c>
      <c r="L1049" s="58">
        <v>1.8369565217391299</v>
      </c>
      <c r="M1049" s="58">
        <v>3.6508875739644999</v>
      </c>
      <c r="N1049" s="54">
        <v>19779.128000000001</v>
      </c>
      <c r="O1049" s="59">
        <v>0.29101448886421799</v>
      </c>
      <c r="P1049" s="54">
        <v>13716.328</v>
      </c>
      <c r="Q1049" s="59">
        <v>0.201811231618197</v>
      </c>
      <c r="R1049" s="76">
        <v>90</v>
      </c>
      <c r="S1049" s="76">
        <v>38</v>
      </c>
      <c r="T1049" s="76">
        <v>37</v>
      </c>
    </row>
    <row r="1050" spans="1:20" x14ac:dyDescent="0.25">
      <c r="A1050" s="53">
        <v>2024</v>
      </c>
      <c r="B1050" s="54">
        <v>714082</v>
      </c>
      <c r="C1050" s="54" t="s">
        <v>196</v>
      </c>
      <c r="D1050" s="54" t="s">
        <v>433</v>
      </c>
      <c r="E1050" s="54" t="s">
        <v>519</v>
      </c>
      <c r="F1050" s="54" t="s">
        <v>15</v>
      </c>
      <c r="G1050" s="56">
        <v>9</v>
      </c>
      <c r="H1050" s="56">
        <v>32</v>
      </c>
      <c r="I1050" s="56">
        <v>64</v>
      </c>
      <c r="J1050" s="57">
        <v>2688.288</v>
      </c>
      <c r="K1050" s="57">
        <v>298.69866666666701</v>
      </c>
      <c r="L1050" s="58">
        <v>3.5555555555555598</v>
      </c>
      <c r="M1050" s="58">
        <v>2</v>
      </c>
      <c r="N1050" s="54">
        <v>943.03800000000001</v>
      </c>
      <c r="O1050" s="59">
        <v>0.350795004106703</v>
      </c>
      <c r="P1050" s="54">
        <v>620.38800000000003</v>
      </c>
      <c r="Q1050" s="59">
        <v>0.230774381316288</v>
      </c>
      <c r="R1050" s="76">
        <v>373</v>
      </c>
      <c r="S1050" s="76">
        <v>340</v>
      </c>
      <c r="T1050" s="76">
        <v>303</v>
      </c>
    </row>
    <row r="1051" spans="1:20" x14ac:dyDescent="0.25">
      <c r="A1051" s="53">
        <v>2024</v>
      </c>
      <c r="B1051" s="54">
        <v>725619</v>
      </c>
      <c r="C1051" s="54" t="s">
        <v>197</v>
      </c>
      <c r="D1051" s="54" t="s">
        <v>432</v>
      </c>
      <c r="E1051" s="54" t="s">
        <v>498</v>
      </c>
      <c r="F1051" s="54" t="s">
        <v>15</v>
      </c>
      <c r="G1051" s="56">
        <v>99</v>
      </c>
      <c r="H1051" s="56">
        <v>363</v>
      </c>
      <c r="I1051" s="56">
        <v>1205</v>
      </c>
      <c r="J1051" s="57">
        <v>49999.249000000003</v>
      </c>
      <c r="K1051" s="57">
        <v>505.042919191919</v>
      </c>
      <c r="L1051" s="58">
        <v>3.6666666666666701</v>
      </c>
      <c r="M1051" s="58">
        <v>3.3195592286501401</v>
      </c>
      <c r="N1051" s="54">
        <v>4442.2489999999998</v>
      </c>
      <c r="O1051" s="59">
        <v>8.8846314471643303E-2</v>
      </c>
      <c r="P1051" s="54">
        <v>1215.9290000000001</v>
      </c>
      <c r="Q1051" s="59">
        <v>2.4318945270557901E-2</v>
      </c>
      <c r="R1051" s="76">
        <v>110</v>
      </c>
      <c r="S1051" s="76">
        <v>168</v>
      </c>
      <c r="T1051" s="76">
        <v>243</v>
      </c>
    </row>
    <row r="1052" spans="1:20" x14ac:dyDescent="0.25">
      <c r="A1052" s="53">
        <v>2024</v>
      </c>
      <c r="B1052" s="54">
        <v>726602</v>
      </c>
      <c r="C1052" s="54" t="s">
        <v>198</v>
      </c>
      <c r="D1052" s="54" t="s">
        <v>432</v>
      </c>
      <c r="E1052" s="54" t="s">
        <v>498</v>
      </c>
      <c r="F1052" s="54" t="s">
        <v>15</v>
      </c>
      <c r="G1052" s="56">
        <v>29</v>
      </c>
      <c r="H1052" s="56">
        <v>61</v>
      </c>
      <c r="I1052" s="56">
        <v>186</v>
      </c>
      <c r="J1052" s="57">
        <v>10494.043600000001</v>
      </c>
      <c r="K1052" s="57">
        <v>361.86357241379301</v>
      </c>
      <c r="L1052" s="58">
        <v>2.1034482758620698</v>
      </c>
      <c r="M1052" s="58">
        <v>3.0491803278688501</v>
      </c>
      <c r="N1052" s="54">
        <v>2592.0436</v>
      </c>
      <c r="O1052" s="59">
        <v>0.247001413258851</v>
      </c>
      <c r="P1052" s="54">
        <v>1690.5236</v>
      </c>
      <c r="Q1052" s="59">
        <v>0.16109363220103301</v>
      </c>
      <c r="R1052" s="76">
        <v>224</v>
      </c>
      <c r="S1052" s="76">
        <v>227</v>
      </c>
      <c r="T1052" s="76">
        <v>201</v>
      </c>
    </row>
    <row r="1053" spans="1:20" x14ac:dyDescent="0.25">
      <c r="A1053" s="53">
        <v>2024</v>
      </c>
      <c r="B1053" s="54">
        <v>727745</v>
      </c>
      <c r="C1053" s="54" t="s">
        <v>199</v>
      </c>
      <c r="D1053" s="54" t="s">
        <v>435</v>
      </c>
      <c r="E1053" s="54" t="s">
        <v>521</v>
      </c>
      <c r="F1053" s="54" t="s">
        <v>15</v>
      </c>
      <c r="G1053" s="56">
        <v>19</v>
      </c>
      <c r="H1053" s="56">
        <v>60</v>
      </c>
      <c r="I1053" s="56">
        <v>225</v>
      </c>
      <c r="J1053" s="57">
        <v>9232.5</v>
      </c>
      <c r="K1053" s="57">
        <v>485.92105263157902</v>
      </c>
      <c r="L1053" s="58">
        <v>3.1578947368421102</v>
      </c>
      <c r="M1053" s="58">
        <v>3.75</v>
      </c>
      <c r="N1053" s="54">
        <v>1538.75</v>
      </c>
      <c r="O1053" s="59">
        <v>0.16666666666666699</v>
      </c>
      <c r="P1053" s="54">
        <v>884.89</v>
      </c>
      <c r="Q1053" s="59">
        <v>9.5845112374763106E-2</v>
      </c>
      <c r="R1053" s="76">
        <v>245</v>
      </c>
      <c r="S1053" s="76">
        <v>294</v>
      </c>
      <c r="T1053" s="76">
        <v>275</v>
      </c>
    </row>
    <row r="1054" spans="1:20" x14ac:dyDescent="0.25">
      <c r="A1054" s="53">
        <v>2024</v>
      </c>
      <c r="B1054" s="54">
        <v>728140</v>
      </c>
      <c r="C1054" s="54" t="s">
        <v>200</v>
      </c>
      <c r="D1054" s="54" t="s">
        <v>433</v>
      </c>
      <c r="E1054" s="54" t="s">
        <v>504</v>
      </c>
      <c r="F1054" s="54" t="s">
        <v>15</v>
      </c>
      <c r="G1054" s="56">
        <v>32</v>
      </c>
      <c r="H1054" s="56">
        <v>48</v>
      </c>
      <c r="I1054" s="56">
        <v>143</v>
      </c>
      <c r="J1054" s="57">
        <v>8814.8559999999998</v>
      </c>
      <c r="K1054" s="57">
        <v>275.46424999999999</v>
      </c>
      <c r="L1054" s="58">
        <v>1.5</v>
      </c>
      <c r="M1054" s="58">
        <v>2.9791666666666701</v>
      </c>
      <c r="N1054" s="54">
        <v>3240.6060000000002</v>
      </c>
      <c r="O1054" s="59">
        <v>0.367630055442766</v>
      </c>
      <c r="P1054" s="54">
        <v>2163.806</v>
      </c>
      <c r="Q1054" s="59">
        <v>0.24547264300176899</v>
      </c>
      <c r="R1054" s="76">
        <v>254</v>
      </c>
      <c r="S1054" s="76">
        <v>197</v>
      </c>
      <c r="T1054" s="76">
        <v>178</v>
      </c>
    </row>
    <row r="1055" spans="1:20" x14ac:dyDescent="0.25">
      <c r="A1055" s="53">
        <v>2024</v>
      </c>
      <c r="B1055" s="54">
        <v>729882</v>
      </c>
      <c r="C1055" s="54" t="s">
        <v>202</v>
      </c>
      <c r="D1055" s="54" t="s">
        <v>430</v>
      </c>
      <c r="E1055" s="54" t="s">
        <v>517</v>
      </c>
      <c r="F1055" s="54" t="s">
        <v>15</v>
      </c>
      <c r="G1055" s="56">
        <v>104</v>
      </c>
      <c r="H1055" s="56">
        <v>385</v>
      </c>
      <c r="I1055" s="56">
        <v>1678</v>
      </c>
      <c r="J1055" s="57">
        <v>86997.989600000001</v>
      </c>
      <c r="K1055" s="57">
        <v>836.51913076923097</v>
      </c>
      <c r="L1055" s="58">
        <v>3.7019230769230802</v>
      </c>
      <c r="M1055" s="58">
        <v>4.3584415584415597</v>
      </c>
      <c r="N1055" s="54">
        <v>13503.739600000001</v>
      </c>
      <c r="O1055" s="59">
        <v>0.15521898450857999</v>
      </c>
      <c r="P1055" s="54">
        <v>9860.6395999999895</v>
      </c>
      <c r="Q1055" s="59">
        <v>0.113343304199756</v>
      </c>
      <c r="R1055" s="76">
        <v>69</v>
      </c>
      <c r="S1055" s="76">
        <v>70</v>
      </c>
      <c r="T1055" s="76">
        <v>58</v>
      </c>
    </row>
    <row r="1056" spans="1:20" x14ac:dyDescent="0.25">
      <c r="A1056" s="53">
        <v>2024</v>
      </c>
      <c r="B1056" s="54">
        <v>733583</v>
      </c>
      <c r="C1056" s="54" t="s">
        <v>204</v>
      </c>
      <c r="D1056" s="54" t="s">
        <v>432</v>
      </c>
      <c r="E1056" s="54" t="s">
        <v>498</v>
      </c>
      <c r="F1056" s="54" t="s">
        <v>15</v>
      </c>
      <c r="G1056" s="56">
        <v>43</v>
      </c>
      <c r="H1056" s="56">
        <v>43</v>
      </c>
      <c r="I1056" s="56">
        <v>88</v>
      </c>
      <c r="J1056" s="57">
        <v>4212.8959999999997</v>
      </c>
      <c r="K1056" s="57">
        <v>97.974325581395405</v>
      </c>
      <c r="L1056" s="58">
        <v>1</v>
      </c>
      <c r="M1056" s="58">
        <v>2.0465116279069799</v>
      </c>
      <c r="N1056" s="54">
        <v>1379.396</v>
      </c>
      <c r="O1056" s="59">
        <v>0.32742227674264901</v>
      </c>
      <c r="P1056" s="54">
        <v>89.396000000000001</v>
      </c>
      <c r="Q1056" s="59">
        <v>2.1219607604839999E-2</v>
      </c>
      <c r="R1056" s="76">
        <v>336</v>
      </c>
      <c r="S1056" s="76">
        <v>305</v>
      </c>
      <c r="T1056" s="76">
        <v>367</v>
      </c>
    </row>
    <row r="1057" spans="1:20" x14ac:dyDescent="0.25">
      <c r="A1057" s="53">
        <v>2024</v>
      </c>
      <c r="B1057" s="54">
        <v>734173</v>
      </c>
      <c r="C1057" s="54" t="s">
        <v>71</v>
      </c>
      <c r="D1057" s="54" t="s">
        <v>430</v>
      </c>
      <c r="E1057" s="54" t="s">
        <v>512</v>
      </c>
      <c r="F1057" s="54" t="s">
        <v>4</v>
      </c>
      <c r="G1057" s="56">
        <v>308</v>
      </c>
      <c r="H1057" s="56">
        <v>779</v>
      </c>
      <c r="I1057" s="56">
        <v>3282</v>
      </c>
      <c r="J1057" s="57">
        <v>142461.48240000001</v>
      </c>
      <c r="K1057" s="57">
        <v>462.53728051948002</v>
      </c>
      <c r="L1057" s="58">
        <v>2.5292207792207799</v>
      </c>
      <c r="M1057" s="58">
        <v>4.2130937098844701</v>
      </c>
      <c r="N1057" s="54">
        <v>24414.982400000001</v>
      </c>
      <c r="O1057" s="59">
        <v>0.171379533532075</v>
      </c>
      <c r="P1057" s="54">
        <v>14109.082399999999</v>
      </c>
      <c r="Q1057" s="59">
        <v>9.9037874394601794E-2</v>
      </c>
      <c r="R1057" s="76">
        <v>40</v>
      </c>
      <c r="S1057" s="76">
        <v>28</v>
      </c>
      <c r="T1057" s="76">
        <v>35</v>
      </c>
    </row>
    <row r="1058" spans="1:20" x14ac:dyDescent="0.25">
      <c r="A1058" s="53">
        <v>2024</v>
      </c>
      <c r="B1058" s="54">
        <v>734174</v>
      </c>
      <c r="C1058" s="54" t="s">
        <v>390</v>
      </c>
      <c r="D1058" s="54" t="s">
        <v>435</v>
      </c>
      <c r="E1058" s="54" t="s">
        <v>505</v>
      </c>
      <c r="F1058" s="54" t="s">
        <v>15</v>
      </c>
      <c r="G1058" s="56">
        <v>64</v>
      </c>
      <c r="H1058" s="56">
        <v>124</v>
      </c>
      <c r="I1058" s="56">
        <v>697</v>
      </c>
      <c r="J1058" s="57">
        <v>39302.661599999999</v>
      </c>
      <c r="K1058" s="57">
        <v>614.10408749999999</v>
      </c>
      <c r="L1058" s="58">
        <v>1.9375</v>
      </c>
      <c r="M1058" s="58">
        <v>5.6209677419354804</v>
      </c>
      <c r="N1058" s="54">
        <v>7835.9115999999904</v>
      </c>
      <c r="O1058" s="59">
        <v>0.199373561000764</v>
      </c>
      <c r="P1058" s="54">
        <v>5717.2215999999999</v>
      </c>
      <c r="Q1058" s="59">
        <v>0.14546652484217501</v>
      </c>
      <c r="R1058" s="76">
        <v>124</v>
      </c>
      <c r="S1058" s="76">
        <v>112</v>
      </c>
      <c r="T1058" s="76">
        <v>99</v>
      </c>
    </row>
    <row r="1059" spans="1:20" x14ac:dyDescent="0.25">
      <c r="A1059" s="53">
        <v>2024</v>
      </c>
      <c r="B1059" s="54">
        <v>735008</v>
      </c>
      <c r="C1059" s="54" t="s">
        <v>388</v>
      </c>
      <c r="D1059" s="54" t="s">
        <v>432</v>
      </c>
      <c r="E1059" s="54" t="s">
        <v>498</v>
      </c>
      <c r="F1059" s="54" t="s">
        <v>15</v>
      </c>
      <c r="G1059" s="56">
        <v>44</v>
      </c>
      <c r="H1059" s="56">
        <v>103</v>
      </c>
      <c r="I1059" s="56">
        <v>610</v>
      </c>
      <c r="J1059" s="57">
        <v>31046.32</v>
      </c>
      <c r="K1059" s="57">
        <v>705.59818181818196</v>
      </c>
      <c r="L1059" s="58">
        <v>2.3409090909090899</v>
      </c>
      <c r="M1059" s="58">
        <v>5.9223300970873796</v>
      </c>
      <c r="N1059" s="54">
        <v>8854.32</v>
      </c>
      <c r="O1059" s="59">
        <v>0.28519708616029199</v>
      </c>
      <c r="P1059" s="54">
        <v>7476.76</v>
      </c>
      <c r="Q1059" s="59">
        <v>0.24082596584716001</v>
      </c>
      <c r="R1059" s="76">
        <v>142</v>
      </c>
      <c r="S1059" s="76">
        <v>100</v>
      </c>
      <c r="T1059" s="76">
        <v>75</v>
      </c>
    </row>
    <row r="1060" spans="1:20" x14ac:dyDescent="0.25">
      <c r="A1060" s="53">
        <v>2024</v>
      </c>
      <c r="B1060" s="54">
        <v>736536</v>
      </c>
      <c r="C1060" s="54" t="s">
        <v>205</v>
      </c>
      <c r="D1060" s="54" t="s">
        <v>432</v>
      </c>
      <c r="E1060" s="54" t="s">
        <v>498</v>
      </c>
      <c r="F1060" s="54" t="s">
        <v>15</v>
      </c>
      <c r="G1060" s="56">
        <v>3</v>
      </c>
      <c r="H1060" s="56">
        <v>19</v>
      </c>
      <c r="I1060" s="56">
        <v>44</v>
      </c>
      <c r="J1060" s="57">
        <v>1831.5</v>
      </c>
      <c r="K1060" s="57">
        <v>610.5</v>
      </c>
      <c r="L1060" s="58">
        <v>6.3333333333333304</v>
      </c>
      <c r="M1060" s="58">
        <v>2.3157894736842102</v>
      </c>
      <c r="N1060" s="54">
        <v>0</v>
      </c>
      <c r="O1060" s="59">
        <v>0</v>
      </c>
      <c r="P1060" s="54">
        <v>-104.56</v>
      </c>
      <c r="Q1060" s="59">
        <v>-5.7089817089817099E-2</v>
      </c>
      <c r="R1060" s="76">
        <v>383</v>
      </c>
      <c r="S1060" s="76">
        <v>413</v>
      </c>
      <c r="T1060" s="76">
        <v>388</v>
      </c>
    </row>
    <row r="1061" spans="1:20" x14ac:dyDescent="0.25">
      <c r="A1061" s="53">
        <v>2024</v>
      </c>
      <c r="B1061" s="54">
        <v>737682</v>
      </c>
      <c r="C1061" s="54" t="s">
        <v>206</v>
      </c>
      <c r="D1061" s="54" t="s">
        <v>430</v>
      </c>
      <c r="E1061" s="54" t="s">
        <v>512</v>
      </c>
      <c r="F1061" s="54" t="s">
        <v>15</v>
      </c>
      <c r="G1061" s="56">
        <v>61</v>
      </c>
      <c r="H1061" s="56">
        <v>208</v>
      </c>
      <c r="I1061" s="56">
        <v>770</v>
      </c>
      <c r="J1061" s="57">
        <v>34589.1</v>
      </c>
      <c r="K1061" s="57">
        <v>567.03442622950797</v>
      </c>
      <c r="L1061" s="58">
        <v>3.4098360655737698</v>
      </c>
      <c r="M1061" s="58">
        <v>3.7019230769230802</v>
      </c>
      <c r="N1061" s="54">
        <v>5764.85</v>
      </c>
      <c r="O1061" s="59">
        <v>0.16666666666666699</v>
      </c>
      <c r="P1061" s="54">
        <v>3652.75</v>
      </c>
      <c r="Q1061" s="59">
        <v>0.105604077585135</v>
      </c>
      <c r="R1061" s="76">
        <v>134</v>
      </c>
      <c r="S1061" s="76">
        <v>143</v>
      </c>
      <c r="T1061" s="76">
        <v>130</v>
      </c>
    </row>
    <row r="1062" spans="1:20" x14ac:dyDescent="0.25">
      <c r="A1062" s="53">
        <v>2024</v>
      </c>
      <c r="B1062" s="54">
        <v>737951</v>
      </c>
      <c r="C1062" s="54" t="s">
        <v>413</v>
      </c>
      <c r="D1062" s="54" t="s">
        <v>434</v>
      </c>
      <c r="E1062" s="54" t="s">
        <v>508</v>
      </c>
      <c r="F1062" s="54" t="s">
        <v>15</v>
      </c>
      <c r="G1062" s="56">
        <v>122</v>
      </c>
      <c r="H1062" s="56">
        <v>467</v>
      </c>
      <c r="I1062" s="56">
        <v>2383</v>
      </c>
      <c r="J1062" s="57">
        <v>113573.719</v>
      </c>
      <c r="K1062" s="57">
        <v>930.93212295082003</v>
      </c>
      <c r="L1062" s="58">
        <v>3.8278688524590199</v>
      </c>
      <c r="M1062" s="58">
        <v>5.1027837259100597</v>
      </c>
      <c r="N1062" s="54">
        <v>22651.469000000001</v>
      </c>
      <c r="O1062" s="59">
        <v>0.19944287463193799</v>
      </c>
      <c r="P1062" s="54">
        <v>18367.169000000002</v>
      </c>
      <c r="Q1062" s="59">
        <v>0.161720239169063</v>
      </c>
      <c r="R1062" s="76">
        <v>53</v>
      </c>
      <c r="S1062" s="76">
        <v>33</v>
      </c>
      <c r="T1062" s="76">
        <v>23</v>
      </c>
    </row>
    <row r="1063" spans="1:20" x14ac:dyDescent="0.25">
      <c r="A1063" s="53">
        <v>2024</v>
      </c>
      <c r="B1063" s="54">
        <v>739560</v>
      </c>
      <c r="C1063" s="54" t="s">
        <v>207</v>
      </c>
      <c r="D1063" s="54" t="s">
        <v>431</v>
      </c>
      <c r="E1063" s="54" t="s">
        <v>516</v>
      </c>
      <c r="F1063" s="54" t="s">
        <v>15</v>
      </c>
      <c r="G1063" s="56">
        <v>9</v>
      </c>
      <c r="H1063" s="56">
        <v>18</v>
      </c>
      <c r="I1063" s="56">
        <v>72</v>
      </c>
      <c r="J1063" s="57">
        <v>2896.8</v>
      </c>
      <c r="K1063" s="57">
        <v>321.86666666666702</v>
      </c>
      <c r="L1063" s="58">
        <v>2</v>
      </c>
      <c r="M1063" s="58">
        <v>4</v>
      </c>
      <c r="N1063" s="54">
        <v>482.8</v>
      </c>
      <c r="O1063" s="59">
        <v>0.16666666666666699</v>
      </c>
      <c r="P1063" s="54">
        <v>194.8</v>
      </c>
      <c r="Q1063" s="59">
        <v>6.7246616956641803E-2</v>
      </c>
      <c r="R1063" s="76">
        <v>361</v>
      </c>
      <c r="S1063" s="76">
        <v>380</v>
      </c>
      <c r="T1063" s="76">
        <v>351</v>
      </c>
    </row>
    <row r="1064" spans="1:20" x14ac:dyDescent="0.25">
      <c r="A1064" s="53">
        <v>2024</v>
      </c>
      <c r="B1064" s="54">
        <v>742625</v>
      </c>
      <c r="C1064" s="54" t="s">
        <v>209</v>
      </c>
      <c r="D1064" s="54" t="s">
        <v>433</v>
      </c>
      <c r="E1064" s="54" t="s">
        <v>502</v>
      </c>
      <c r="F1064" s="54" t="s">
        <v>15</v>
      </c>
      <c r="G1064" s="56">
        <v>55</v>
      </c>
      <c r="H1064" s="56">
        <v>73</v>
      </c>
      <c r="I1064" s="56">
        <v>183</v>
      </c>
      <c r="J1064" s="57">
        <v>6890.9189999999999</v>
      </c>
      <c r="K1064" s="57">
        <v>125.289436363636</v>
      </c>
      <c r="L1064" s="58">
        <v>1.32727272727273</v>
      </c>
      <c r="M1064" s="58">
        <v>2.5068493150684898</v>
      </c>
      <c r="N1064" s="54">
        <v>1265.6690000000001</v>
      </c>
      <c r="O1064" s="59">
        <v>0.183672018202507</v>
      </c>
      <c r="P1064" s="54">
        <v>-574.63100000000099</v>
      </c>
      <c r="Q1064" s="59">
        <v>-8.3389603041335997E-2</v>
      </c>
      <c r="R1064" s="76">
        <v>289</v>
      </c>
      <c r="S1064" s="76">
        <v>311</v>
      </c>
      <c r="T1064" s="76">
        <v>405</v>
      </c>
    </row>
    <row r="1065" spans="1:20" x14ac:dyDescent="0.25">
      <c r="A1065" s="53">
        <v>2024</v>
      </c>
      <c r="B1065" s="54">
        <v>743099</v>
      </c>
      <c r="C1065" s="54" t="s">
        <v>210</v>
      </c>
      <c r="D1065" s="54" t="s">
        <v>432</v>
      </c>
      <c r="E1065" s="54" t="s">
        <v>500</v>
      </c>
      <c r="F1065" s="54" t="s">
        <v>4</v>
      </c>
      <c r="G1065" s="56">
        <v>219</v>
      </c>
      <c r="H1065" s="56">
        <v>449</v>
      </c>
      <c r="I1065" s="56">
        <v>1835</v>
      </c>
      <c r="J1065" s="57">
        <v>81380.100000000006</v>
      </c>
      <c r="K1065" s="57">
        <v>371.598630136986</v>
      </c>
      <c r="L1065" s="58">
        <v>2.05022831050228</v>
      </c>
      <c r="M1065" s="58">
        <v>4.0868596881959904</v>
      </c>
      <c r="N1065" s="54">
        <v>13563.35</v>
      </c>
      <c r="O1065" s="59">
        <v>0.16666666666666699</v>
      </c>
      <c r="P1065" s="54">
        <v>6495.45</v>
      </c>
      <c r="Q1065" s="59">
        <v>7.9816195851319896E-2</v>
      </c>
      <c r="R1065" s="76">
        <v>74</v>
      </c>
      <c r="S1065" s="76">
        <v>68</v>
      </c>
      <c r="T1065" s="76">
        <v>89</v>
      </c>
    </row>
    <row r="1066" spans="1:20" x14ac:dyDescent="0.25">
      <c r="A1066" s="53">
        <v>2024</v>
      </c>
      <c r="B1066" s="54">
        <v>753097</v>
      </c>
      <c r="C1066" s="54" t="s">
        <v>211</v>
      </c>
      <c r="D1066" s="54" t="s">
        <v>431</v>
      </c>
      <c r="E1066" s="54" t="s">
        <v>524</v>
      </c>
      <c r="F1066" s="54" t="s">
        <v>15</v>
      </c>
      <c r="G1066" s="56">
        <v>44</v>
      </c>
      <c r="H1066" s="56">
        <v>91</v>
      </c>
      <c r="I1066" s="56">
        <v>253</v>
      </c>
      <c r="J1066" s="57">
        <v>14849.175999999999</v>
      </c>
      <c r="K1066" s="57">
        <v>337.48127272727299</v>
      </c>
      <c r="L1066" s="58">
        <v>2.0681818181818201</v>
      </c>
      <c r="M1066" s="58">
        <v>2.7802197802197801</v>
      </c>
      <c r="N1066" s="54">
        <v>4362.6760000000004</v>
      </c>
      <c r="O1066" s="59">
        <v>0.29379919801610499</v>
      </c>
      <c r="P1066" s="54">
        <v>2952.1559999999999</v>
      </c>
      <c r="Q1066" s="59">
        <v>0.19880941541806799</v>
      </c>
      <c r="R1066" s="76">
        <v>188</v>
      </c>
      <c r="S1066" s="76">
        <v>170</v>
      </c>
      <c r="T1066" s="76">
        <v>146</v>
      </c>
    </row>
    <row r="1067" spans="1:20" x14ac:dyDescent="0.25">
      <c r="A1067" s="53">
        <v>2024</v>
      </c>
      <c r="B1067" s="54">
        <v>754348</v>
      </c>
      <c r="C1067" s="54" t="s">
        <v>470</v>
      </c>
      <c r="D1067" s="54" t="s">
        <v>435</v>
      </c>
      <c r="E1067" s="54" t="s">
        <v>529</v>
      </c>
      <c r="F1067" s="54" t="s">
        <v>15</v>
      </c>
      <c r="G1067" s="56">
        <v>37</v>
      </c>
      <c r="H1067" s="56">
        <v>55</v>
      </c>
      <c r="I1067" s="56">
        <v>154</v>
      </c>
      <c r="J1067" s="57">
        <v>8943.5679999999993</v>
      </c>
      <c r="K1067" s="57">
        <v>241.71805405405399</v>
      </c>
      <c r="L1067" s="58">
        <v>1.48648648648649</v>
      </c>
      <c r="M1067" s="58">
        <v>2.8</v>
      </c>
      <c r="N1067" s="54">
        <v>2839.3180000000002</v>
      </c>
      <c r="O1067" s="59">
        <v>0.31747038765736502</v>
      </c>
      <c r="P1067" s="54">
        <v>1631.818</v>
      </c>
      <c r="Q1067" s="59">
        <v>0.18245715803804499</v>
      </c>
      <c r="R1067" s="76">
        <v>250</v>
      </c>
      <c r="S1067" s="76">
        <v>215</v>
      </c>
      <c r="T1067" s="76">
        <v>204</v>
      </c>
    </row>
    <row r="1068" spans="1:20" x14ac:dyDescent="0.25">
      <c r="A1068" s="53">
        <v>2024</v>
      </c>
      <c r="B1068" s="54">
        <v>755085</v>
      </c>
      <c r="C1068" s="54" t="s">
        <v>212</v>
      </c>
      <c r="D1068" s="54" t="s">
        <v>434</v>
      </c>
      <c r="E1068" s="54" t="s">
        <v>522</v>
      </c>
      <c r="F1068" s="54" t="s">
        <v>15</v>
      </c>
      <c r="G1068" s="56">
        <v>36</v>
      </c>
      <c r="H1068" s="56">
        <v>36</v>
      </c>
      <c r="I1068" s="56">
        <v>81</v>
      </c>
      <c r="J1068" s="57">
        <v>5110.5519999999997</v>
      </c>
      <c r="K1068" s="57">
        <v>141.95977777777799</v>
      </c>
      <c r="L1068" s="58">
        <v>1</v>
      </c>
      <c r="M1068" s="58">
        <v>2.25</v>
      </c>
      <c r="N1068" s="54">
        <v>1377.3019999999999</v>
      </c>
      <c r="O1068" s="59">
        <v>0.269501611567596</v>
      </c>
      <c r="P1068" s="54">
        <v>221.702</v>
      </c>
      <c r="Q1068" s="59">
        <v>4.3381223789524102E-2</v>
      </c>
      <c r="R1068" s="76">
        <v>314</v>
      </c>
      <c r="S1068" s="76">
        <v>306</v>
      </c>
      <c r="T1068" s="76">
        <v>347</v>
      </c>
    </row>
    <row r="1069" spans="1:20" x14ac:dyDescent="0.25">
      <c r="A1069" s="53">
        <v>2024</v>
      </c>
      <c r="B1069" s="54">
        <v>755161</v>
      </c>
      <c r="C1069" s="54" t="s">
        <v>221</v>
      </c>
      <c r="D1069" s="54" t="s">
        <v>431</v>
      </c>
      <c r="E1069" s="54" t="s">
        <v>509</v>
      </c>
      <c r="F1069" s="54" t="s">
        <v>15</v>
      </c>
      <c r="G1069" s="56">
        <v>142</v>
      </c>
      <c r="H1069" s="56">
        <v>902</v>
      </c>
      <c r="I1069" s="56">
        <v>4591</v>
      </c>
      <c r="J1069" s="57">
        <v>181182.92499999999</v>
      </c>
      <c r="K1069" s="57">
        <v>1275.9360915493</v>
      </c>
      <c r="L1069" s="58">
        <v>6.3521126760563398</v>
      </c>
      <c r="M1069" s="58">
        <v>5.0898004434589801</v>
      </c>
      <c r="N1069" s="54">
        <v>16471.174999999999</v>
      </c>
      <c r="O1069" s="59">
        <v>9.0909090909090995E-2</v>
      </c>
      <c r="P1069" s="54">
        <v>11334.135</v>
      </c>
      <c r="Q1069" s="59">
        <v>6.2556308769162405E-2</v>
      </c>
      <c r="R1069" s="76">
        <v>32</v>
      </c>
      <c r="S1069" s="76">
        <v>52</v>
      </c>
      <c r="T1069" s="76">
        <v>51</v>
      </c>
    </row>
    <row r="1070" spans="1:20" x14ac:dyDescent="0.25">
      <c r="A1070" s="53">
        <v>2024</v>
      </c>
      <c r="B1070" s="54">
        <v>755634</v>
      </c>
      <c r="C1070" s="54" t="s">
        <v>213</v>
      </c>
      <c r="D1070" s="54" t="s">
        <v>431</v>
      </c>
      <c r="E1070" s="54" t="s">
        <v>524</v>
      </c>
      <c r="F1070" s="54" t="s">
        <v>15</v>
      </c>
      <c r="G1070" s="56">
        <v>5</v>
      </c>
      <c r="H1070" s="56">
        <v>9</v>
      </c>
      <c r="I1070" s="56">
        <v>38</v>
      </c>
      <c r="J1070" s="57">
        <v>1225.296</v>
      </c>
      <c r="K1070" s="57">
        <v>245.0592</v>
      </c>
      <c r="L1070" s="58">
        <v>1.8</v>
      </c>
      <c r="M1070" s="58">
        <v>4.2222222222222197</v>
      </c>
      <c r="N1070" s="54">
        <v>402.54599999999999</v>
      </c>
      <c r="O1070" s="59">
        <v>0.32852959611391902</v>
      </c>
      <c r="P1070" s="54">
        <v>243.54599999999999</v>
      </c>
      <c r="Q1070" s="59">
        <v>0.198765033102206</v>
      </c>
      <c r="R1070" s="76">
        <v>393</v>
      </c>
      <c r="S1070" s="76">
        <v>387</v>
      </c>
      <c r="T1070" s="76">
        <v>341</v>
      </c>
    </row>
    <row r="1071" spans="1:20" x14ac:dyDescent="0.25">
      <c r="A1071" s="53">
        <v>2024</v>
      </c>
      <c r="B1071" s="54">
        <v>758545</v>
      </c>
      <c r="C1071" s="54" t="s">
        <v>214</v>
      </c>
      <c r="D1071" s="54" t="s">
        <v>432</v>
      </c>
      <c r="E1071" s="54" t="s">
        <v>498</v>
      </c>
      <c r="F1071" s="54" t="s">
        <v>15</v>
      </c>
      <c r="G1071" s="56">
        <v>25</v>
      </c>
      <c r="H1071" s="56">
        <v>48</v>
      </c>
      <c r="I1071" s="56">
        <v>93</v>
      </c>
      <c r="J1071" s="57">
        <v>5018.4503999999997</v>
      </c>
      <c r="K1071" s="57">
        <v>200.73801599999999</v>
      </c>
      <c r="L1071" s="58">
        <v>1.92</v>
      </c>
      <c r="M1071" s="58">
        <v>1.9375</v>
      </c>
      <c r="N1071" s="54">
        <v>1010.9503999999999</v>
      </c>
      <c r="O1071" s="59">
        <v>0.20144672546728801</v>
      </c>
      <c r="P1071" s="54">
        <v>237.9504</v>
      </c>
      <c r="Q1071" s="59">
        <v>4.7415114434527401E-2</v>
      </c>
      <c r="R1071" s="76">
        <v>316</v>
      </c>
      <c r="S1071" s="76">
        <v>333</v>
      </c>
      <c r="T1071" s="76">
        <v>342</v>
      </c>
    </row>
    <row r="1072" spans="1:20" x14ac:dyDescent="0.25">
      <c r="A1072" s="53">
        <v>2024</v>
      </c>
      <c r="B1072" s="54">
        <v>758786</v>
      </c>
      <c r="C1072" s="54" t="s">
        <v>215</v>
      </c>
      <c r="D1072" s="54" t="s">
        <v>432</v>
      </c>
      <c r="E1072" s="54" t="s">
        <v>500</v>
      </c>
      <c r="F1072" s="54" t="s">
        <v>15</v>
      </c>
      <c r="G1072" s="56">
        <v>41</v>
      </c>
      <c r="H1072" s="56">
        <v>101</v>
      </c>
      <c r="I1072" s="56">
        <v>314</v>
      </c>
      <c r="J1072" s="57">
        <v>18418.374</v>
      </c>
      <c r="K1072" s="57">
        <v>449.22863414634099</v>
      </c>
      <c r="L1072" s="58">
        <v>2.4634146341463401</v>
      </c>
      <c r="M1072" s="58">
        <v>3.1089108910891099</v>
      </c>
      <c r="N1072" s="54">
        <v>7240.1239999999998</v>
      </c>
      <c r="O1072" s="59">
        <v>0.393092462993748</v>
      </c>
      <c r="P1072" s="54">
        <v>5950.6040000000003</v>
      </c>
      <c r="Q1072" s="59">
        <v>0.32307976806204503</v>
      </c>
      <c r="R1072" s="76">
        <v>174</v>
      </c>
      <c r="S1072" s="76">
        <v>124</v>
      </c>
      <c r="T1072" s="76">
        <v>95</v>
      </c>
    </row>
    <row r="1073" spans="1:20" x14ac:dyDescent="0.25">
      <c r="A1073" s="53">
        <v>2024</v>
      </c>
      <c r="B1073" s="54">
        <v>759445</v>
      </c>
      <c r="C1073" s="54" t="s">
        <v>216</v>
      </c>
      <c r="D1073" s="54" t="s">
        <v>431</v>
      </c>
      <c r="E1073" s="54" t="s">
        <v>515</v>
      </c>
      <c r="F1073" s="54" t="s">
        <v>15</v>
      </c>
      <c r="G1073" s="56">
        <v>32</v>
      </c>
      <c r="H1073" s="56">
        <v>59</v>
      </c>
      <c r="I1073" s="56">
        <v>149</v>
      </c>
      <c r="J1073" s="57">
        <v>7494.808</v>
      </c>
      <c r="K1073" s="57">
        <v>234.21275</v>
      </c>
      <c r="L1073" s="58">
        <v>1.84375</v>
      </c>
      <c r="M1073" s="58">
        <v>2.5254237288135601</v>
      </c>
      <c r="N1073" s="54">
        <v>2143.558</v>
      </c>
      <c r="O1073" s="59">
        <v>0.28600572556361697</v>
      </c>
      <c r="P1073" s="54">
        <v>1124.558</v>
      </c>
      <c r="Q1073" s="59">
        <v>0.150044937775591</v>
      </c>
      <c r="R1073" s="76">
        <v>278</v>
      </c>
      <c r="S1073" s="76">
        <v>256</v>
      </c>
      <c r="T1073" s="76">
        <v>249</v>
      </c>
    </row>
    <row r="1074" spans="1:20" x14ac:dyDescent="0.25">
      <c r="A1074" s="53">
        <v>2024</v>
      </c>
      <c r="B1074" s="54">
        <v>762085</v>
      </c>
      <c r="C1074" s="54" t="s">
        <v>217</v>
      </c>
      <c r="D1074" s="54" t="s">
        <v>431</v>
      </c>
      <c r="E1074" s="54" t="s">
        <v>516</v>
      </c>
      <c r="F1074" s="54" t="s">
        <v>15</v>
      </c>
      <c r="G1074" s="56">
        <v>137</v>
      </c>
      <c r="H1074" s="56">
        <v>537</v>
      </c>
      <c r="I1074" s="56">
        <v>2297</v>
      </c>
      <c r="J1074" s="57">
        <v>106039.5</v>
      </c>
      <c r="K1074" s="57">
        <v>774.01094890510899</v>
      </c>
      <c r="L1074" s="58">
        <v>3.9197080291970798</v>
      </c>
      <c r="M1074" s="58">
        <v>4.2774674115456204</v>
      </c>
      <c r="N1074" s="54">
        <v>17673.25</v>
      </c>
      <c r="O1074" s="59">
        <v>0.16666666666666699</v>
      </c>
      <c r="P1074" s="54">
        <v>13036.33</v>
      </c>
      <c r="Q1074" s="59">
        <v>0.12293843331965899</v>
      </c>
      <c r="R1074" s="76">
        <v>56</v>
      </c>
      <c r="S1074" s="76">
        <v>46</v>
      </c>
      <c r="T1074" s="76">
        <v>39</v>
      </c>
    </row>
    <row r="1075" spans="1:20" x14ac:dyDescent="0.25">
      <c r="A1075" s="53">
        <v>2024</v>
      </c>
      <c r="B1075" s="54">
        <v>762091</v>
      </c>
      <c r="C1075" s="54" t="s">
        <v>593</v>
      </c>
      <c r="D1075" s="54" t="s">
        <v>435</v>
      </c>
      <c r="E1075" s="54" t="s">
        <v>574</v>
      </c>
      <c r="F1075" s="54" t="s">
        <v>15</v>
      </c>
      <c r="G1075" s="56">
        <v>69</v>
      </c>
      <c r="H1075" s="56">
        <v>222</v>
      </c>
      <c r="I1075" s="56">
        <v>882</v>
      </c>
      <c r="J1075" s="57">
        <v>46095.6</v>
      </c>
      <c r="K1075" s="57">
        <v>668.05217391304302</v>
      </c>
      <c r="L1075" s="58">
        <v>3.2173913043478302</v>
      </c>
      <c r="M1075" s="58">
        <v>3.9729729729729701</v>
      </c>
      <c r="N1075" s="54">
        <v>7682.5999999999904</v>
      </c>
      <c r="O1075" s="59">
        <v>0.16666666666666699</v>
      </c>
      <c r="P1075" s="54">
        <v>5302.82</v>
      </c>
      <c r="Q1075" s="59">
        <v>0.11503961332535</v>
      </c>
      <c r="R1075" s="76">
        <v>116</v>
      </c>
      <c r="S1075" s="76">
        <v>117</v>
      </c>
      <c r="T1075" s="76">
        <v>102</v>
      </c>
    </row>
    <row r="1076" spans="1:20" x14ac:dyDescent="0.25">
      <c r="A1076" s="53">
        <v>2024</v>
      </c>
      <c r="B1076" s="54">
        <v>762662</v>
      </c>
      <c r="C1076" s="54" t="s">
        <v>333</v>
      </c>
      <c r="D1076" s="54" t="s">
        <v>432</v>
      </c>
      <c r="E1076" s="54" t="s">
        <v>498</v>
      </c>
      <c r="F1076" s="54" t="s">
        <v>15</v>
      </c>
      <c r="G1076" s="56">
        <v>8</v>
      </c>
      <c r="H1076" s="56">
        <v>15</v>
      </c>
      <c r="I1076" s="56">
        <v>24</v>
      </c>
      <c r="J1076" s="57">
        <v>1024.6079999999999</v>
      </c>
      <c r="K1076" s="57">
        <v>128.07599999999999</v>
      </c>
      <c r="L1076" s="58">
        <v>1.875</v>
      </c>
      <c r="M1076" s="58">
        <v>1.6</v>
      </c>
      <c r="N1076" s="54">
        <v>318.608</v>
      </c>
      <c r="O1076" s="59">
        <v>0.31095599487804099</v>
      </c>
      <c r="P1076" s="54">
        <v>71.608000000000004</v>
      </c>
      <c r="Q1076" s="59">
        <v>6.9888191386364401E-2</v>
      </c>
      <c r="R1076" s="76">
        <v>404</v>
      </c>
      <c r="S1076" s="76">
        <v>395</v>
      </c>
      <c r="T1076" s="76">
        <v>369</v>
      </c>
    </row>
    <row r="1077" spans="1:20" x14ac:dyDescent="0.25">
      <c r="A1077" s="53">
        <v>2024</v>
      </c>
      <c r="B1077" s="54">
        <v>765294</v>
      </c>
      <c r="C1077" s="54" t="s">
        <v>407</v>
      </c>
      <c r="D1077" s="54" t="s">
        <v>435</v>
      </c>
      <c r="E1077" s="54" t="s">
        <v>525</v>
      </c>
      <c r="F1077" s="54" t="s">
        <v>15</v>
      </c>
      <c r="G1077" s="56">
        <v>21</v>
      </c>
      <c r="H1077" s="56">
        <v>41</v>
      </c>
      <c r="I1077" s="56">
        <v>59</v>
      </c>
      <c r="J1077" s="57">
        <v>3187.5279999999998</v>
      </c>
      <c r="K1077" s="57">
        <v>151.787047619048</v>
      </c>
      <c r="L1077" s="58">
        <v>1.9523809523809501</v>
      </c>
      <c r="M1077" s="58">
        <v>1.4390243902438999</v>
      </c>
      <c r="N1077" s="54">
        <v>853.52800000000002</v>
      </c>
      <c r="O1077" s="59">
        <v>0.26777113801039498</v>
      </c>
      <c r="P1077" s="54">
        <v>157.428</v>
      </c>
      <c r="Q1077" s="59">
        <v>4.93887426243785E-2</v>
      </c>
      <c r="R1077" s="76">
        <v>355</v>
      </c>
      <c r="S1077" s="76">
        <v>350</v>
      </c>
      <c r="T1077" s="76">
        <v>355</v>
      </c>
    </row>
    <row r="1078" spans="1:20" x14ac:dyDescent="0.25">
      <c r="A1078" s="53">
        <v>2024</v>
      </c>
      <c r="B1078" s="54">
        <v>765645</v>
      </c>
      <c r="C1078" s="54" t="s">
        <v>443</v>
      </c>
      <c r="D1078" s="54" t="s">
        <v>435</v>
      </c>
      <c r="E1078" s="54" t="s">
        <v>529</v>
      </c>
      <c r="F1078" s="54" t="s">
        <v>15</v>
      </c>
      <c r="G1078" s="56">
        <v>29</v>
      </c>
      <c r="H1078" s="56">
        <v>74</v>
      </c>
      <c r="I1078" s="56">
        <v>218</v>
      </c>
      <c r="J1078" s="57">
        <v>14700.656000000001</v>
      </c>
      <c r="K1078" s="57">
        <v>506.91917241379298</v>
      </c>
      <c r="L1078" s="58">
        <v>2.5517241379310298</v>
      </c>
      <c r="M1078" s="58">
        <v>2.9459459459459501</v>
      </c>
      <c r="N1078" s="54">
        <v>3687.4059999999999</v>
      </c>
      <c r="O1078" s="59">
        <v>0.250832751953382</v>
      </c>
      <c r="P1078" s="54">
        <v>2708.1460000000002</v>
      </c>
      <c r="Q1078" s="59">
        <v>0.18421939810033</v>
      </c>
      <c r="R1078" s="76">
        <v>189</v>
      </c>
      <c r="S1078" s="76">
        <v>183</v>
      </c>
      <c r="T1078" s="76">
        <v>152</v>
      </c>
    </row>
    <row r="1079" spans="1:20" x14ac:dyDescent="0.25">
      <c r="A1079" s="53">
        <v>2024</v>
      </c>
      <c r="B1079" s="54">
        <v>766167</v>
      </c>
      <c r="C1079" s="54" t="s">
        <v>218</v>
      </c>
      <c r="D1079" s="54" t="s">
        <v>435</v>
      </c>
      <c r="E1079" s="54" t="s">
        <v>525</v>
      </c>
      <c r="F1079" s="54" t="s">
        <v>15</v>
      </c>
      <c r="G1079" s="56">
        <v>27</v>
      </c>
      <c r="H1079" s="56">
        <v>63</v>
      </c>
      <c r="I1079" s="56">
        <v>135</v>
      </c>
      <c r="J1079" s="57">
        <v>7594.92</v>
      </c>
      <c r="K1079" s="57">
        <v>281.29333333333301</v>
      </c>
      <c r="L1079" s="58">
        <v>2.3333333333333299</v>
      </c>
      <c r="M1079" s="58">
        <v>2.1428571428571401</v>
      </c>
      <c r="N1079" s="54">
        <v>1910.17</v>
      </c>
      <c r="O1079" s="59">
        <v>0.25150626998046099</v>
      </c>
      <c r="P1079" s="54">
        <v>1003.87</v>
      </c>
      <c r="Q1079" s="59">
        <v>0.13217650745498299</v>
      </c>
      <c r="R1079" s="76">
        <v>275</v>
      </c>
      <c r="S1079" s="76">
        <v>270</v>
      </c>
      <c r="T1079" s="76">
        <v>264</v>
      </c>
    </row>
    <row r="1080" spans="1:20" x14ac:dyDescent="0.25">
      <c r="A1080" s="53">
        <v>2024</v>
      </c>
      <c r="B1080" s="54">
        <v>767999</v>
      </c>
      <c r="C1080" s="54" t="s">
        <v>334</v>
      </c>
      <c r="D1080" s="54" t="s">
        <v>432</v>
      </c>
      <c r="E1080" s="54" t="s">
        <v>510</v>
      </c>
      <c r="F1080" s="54" t="s">
        <v>15</v>
      </c>
      <c r="G1080" s="56">
        <v>46</v>
      </c>
      <c r="H1080" s="56">
        <v>64</v>
      </c>
      <c r="I1080" s="56">
        <v>258</v>
      </c>
      <c r="J1080" s="57">
        <v>11163.55</v>
      </c>
      <c r="K1080" s="57">
        <v>242.68586956521699</v>
      </c>
      <c r="L1080" s="58">
        <v>1.39130434782609</v>
      </c>
      <c r="M1080" s="58">
        <v>4.03125</v>
      </c>
      <c r="N1080" s="54">
        <v>1539.8</v>
      </c>
      <c r="O1080" s="59">
        <v>0.13793103448275901</v>
      </c>
      <c r="P1080" s="54">
        <v>141.79999999999899</v>
      </c>
      <c r="Q1080" s="59">
        <v>1.27020526624594E-2</v>
      </c>
      <c r="R1080" s="76">
        <v>218</v>
      </c>
      <c r="S1080" s="76">
        <v>293</v>
      </c>
      <c r="T1080" s="76">
        <v>361</v>
      </c>
    </row>
    <row r="1081" spans="1:20" x14ac:dyDescent="0.25">
      <c r="A1081" s="53">
        <v>2024</v>
      </c>
      <c r="B1081" s="54">
        <v>768405</v>
      </c>
      <c r="C1081" s="54" t="s">
        <v>335</v>
      </c>
      <c r="D1081" s="54" t="s">
        <v>430</v>
      </c>
      <c r="E1081" s="54" t="s">
        <v>512</v>
      </c>
      <c r="F1081" s="54" t="s">
        <v>15</v>
      </c>
      <c r="G1081" s="56">
        <v>37</v>
      </c>
      <c r="H1081" s="56">
        <v>105</v>
      </c>
      <c r="I1081" s="56">
        <v>306</v>
      </c>
      <c r="J1081" s="57">
        <v>15386.775600000001</v>
      </c>
      <c r="K1081" s="57">
        <v>415.85879999999997</v>
      </c>
      <c r="L1081" s="58">
        <v>2.8378378378378399</v>
      </c>
      <c r="M1081" s="58">
        <v>2.9142857142857101</v>
      </c>
      <c r="N1081" s="54">
        <v>4034.2755999999999</v>
      </c>
      <c r="O1081" s="59">
        <v>0.26219109869906698</v>
      </c>
      <c r="P1081" s="54">
        <v>2772.8755999999998</v>
      </c>
      <c r="Q1081" s="59">
        <v>0.18021160976702599</v>
      </c>
      <c r="R1081" s="76">
        <v>185</v>
      </c>
      <c r="S1081" s="76">
        <v>173</v>
      </c>
      <c r="T1081" s="76">
        <v>151</v>
      </c>
    </row>
    <row r="1082" spans="1:20" x14ac:dyDescent="0.25">
      <c r="A1082" s="53">
        <v>2024</v>
      </c>
      <c r="B1082" s="54">
        <v>772049</v>
      </c>
      <c r="C1082" s="54" t="s">
        <v>219</v>
      </c>
      <c r="D1082" s="54" t="s">
        <v>434</v>
      </c>
      <c r="E1082" s="54" t="s">
        <v>522</v>
      </c>
      <c r="F1082" s="54" t="s">
        <v>15</v>
      </c>
      <c r="G1082" s="56">
        <v>21</v>
      </c>
      <c r="H1082" s="56">
        <v>39</v>
      </c>
      <c r="I1082" s="56">
        <v>148</v>
      </c>
      <c r="J1082" s="57">
        <v>7460.4160000000002</v>
      </c>
      <c r="K1082" s="57">
        <v>355.25790476190502</v>
      </c>
      <c r="L1082" s="58">
        <v>1.8571428571428601</v>
      </c>
      <c r="M1082" s="58">
        <v>3.7948717948717898</v>
      </c>
      <c r="N1082" s="54">
        <v>2293.9160000000002</v>
      </c>
      <c r="O1082" s="59">
        <v>0.30747829611646299</v>
      </c>
      <c r="P1082" s="54">
        <v>1600.0160000000001</v>
      </c>
      <c r="Q1082" s="59">
        <v>0.21446739699233899</v>
      </c>
      <c r="R1082" s="76">
        <v>281</v>
      </c>
      <c r="S1082" s="76">
        <v>243</v>
      </c>
      <c r="T1082" s="76">
        <v>208</v>
      </c>
    </row>
    <row r="1083" spans="1:20" x14ac:dyDescent="0.25">
      <c r="A1083" s="53">
        <v>2024</v>
      </c>
      <c r="B1083" s="54">
        <v>772168</v>
      </c>
      <c r="C1083" s="54" t="s">
        <v>220</v>
      </c>
      <c r="D1083" s="54" t="s">
        <v>432</v>
      </c>
      <c r="E1083" s="54" t="s">
        <v>500</v>
      </c>
      <c r="F1083" s="54" t="s">
        <v>4</v>
      </c>
      <c r="G1083" s="56">
        <v>25</v>
      </c>
      <c r="H1083" s="56">
        <v>65</v>
      </c>
      <c r="I1083" s="56">
        <v>296</v>
      </c>
      <c r="J1083" s="57">
        <v>10030.004999999999</v>
      </c>
      <c r="K1083" s="57">
        <v>401.2002</v>
      </c>
      <c r="L1083" s="58">
        <v>2.6</v>
      </c>
      <c r="M1083" s="58">
        <v>4.5538461538461501</v>
      </c>
      <c r="N1083" s="54">
        <v>1231.7550000000001</v>
      </c>
      <c r="O1083" s="59">
        <v>0.12280701754386</v>
      </c>
      <c r="P1083" s="54">
        <v>443.19500000000198</v>
      </c>
      <c r="Q1083" s="59">
        <v>4.4186917155076402E-2</v>
      </c>
      <c r="R1083" s="76">
        <v>233</v>
      </c>
      <c r="S1083" s="76">
        <v>318</v>
      </c>
      <c r="T1083" s="76">
        <v>317</v>
      </c>
    </row>
    <row r="1084" spans="1:20" x14ac:dyDescent="0.25">
      <c r="A1084" s="53">
        <v>2024</v>
      </c>
      <c r="B1084" s="54">
        <v>772869</v>
      </c>
      <c r="C1084" s="54" t="s">
        <v>223</v>
      </c>
      <c r="D1084" s="54" t="s">
        <v>435</v>
      </c>
      <c r="E1084" s="54" t="s">
        <v>525</v>
      </c>
      <c r="F1084" s="54" t="s">
        <v>15</v>
      </c>
      <c r="G1084" s="56">
        <v>31</v>
      </c>
      <c r="H1084" s="56">
        <v>51</v>
      </c>
      <c r="I1084" s="56">
        <v>150</v>
      </c>
      <c r="J1084" s="57">
        <v>8834</v>
      </c>
      <c r="K1084" s="57">
        <v>284.96774193548401</v>
      </c>
      <c r="L1084" s="58">
        <v>1.6451612903225801</v>
      </c>
      <c r="M1084" s="58">
        <v>2.9411764705882399</v>
      </c>
      <c r="N1084" s="54">
        <v>2222.25</v>
      </c>
      <c r="O1084" s="59">
        <v>0.25155648630291999</v>
      </c>
      <c r="P1084" s="54">
        <v>1205.1500000000001</v>
      </c>
      <c r="Q1084" s="59">
        <v>0.13642177948834</v>
      </c>
      <c r="R1084" s="76">
        <v>252</v>
      </c>
      <c r="S1084" s="76">
        <v>248</v>
      </c>
      <c r="T1084" s="76">
        <v>244</v>
      </c>
    </row>
    <row r="1085" spans="1:20" x14ac:dyDescent="0.25">
      <c r="A1085" s="53">
        <v>2024</v>
      </c>
      <c r="B1085" s="54">
        <v>775247</v>
      </c>
      <c r="C1085" s="54" t="s">
        <v>93</v>
      </c>
      <c r="D1085" s="54" t="s">
        <v>433</v>
      </c>
      <c r="E1085" s="54" t="s">
        <v>503</v>
      </c>
      <c r="F1085" s="54" t="s">
        <v>4</v>
      </c>
      <c r="G1085" s="56">
        <v>179</v>
      </c>
      <c r="H1085" s="56">
        <v>603</v>
      </c>
      <c r="I1085" s="56">
        <v>4240</v>
      </c>
      <c r="J1085" s="57">
        <v>177695.47200000001</v>
      </c>
      <c r="K1085" s="57">
        <v>992.71213407821199</v>
      </c>
      <c r="L1085" s="58">
        <v>3.3687150837988802</v>
      </c>
      <c r="M1085" s="58">
        <v>7.0315091210613598</v>
      </c>
      <c r="N1085" s="54">
        <v>17555.972000000002</v>
      </c>
      <c r="O1085" s="59">
        <v>9.8798083048508997E-2</v>
      </c>
      <c r="P1085" s="54">
        <v>11210.982</v>
      </c>
      <c r="Q1085" s="59">
        <v>6.3090982982391297E-2</v>
      </c>
      <c r="R1085" s="76">
        <v>34</v>
      </c>
      <c r="S1085" s="76">
        <v>47</v>
      </c>
      <c r="T1085" s="76">
        <v>52</v>
      </c>
    </row>
    <row r="1086" spans="1:20" x14ac:dyDescent="0.25">
      <c r="A1086" s="53">
        <v>2024</v>
      </c>
      <c r="B1086" s="54">
        <v>776236</v>
      </c>
      <c r="C1086" s="54" t="s">
        <v>224</v>
      </c>
      <c r="D1086" s="54" t="s">
        <v>435</v>
      </c>
      <c r="E1086" s="54" t="s">
        <v>525</v>
      </c>
      <c r="F1086" s="54" t="s">
        <v>15</v>
      </c>
      <c r="G1086" s="56">
        <v>15</v>
      </c>
      <c r="H1086" s="56">
        <v>24</v>
      </c>
      <c r="I1086" s="56">
        <v>51</v>
      </c>
      <c r="J1086" s="57">
        <v>2541.192</v>
      </c>
      <c r="K1086" s="57">
        <v>169.4128</v>
      </c>
      <c r="L1086" s="58">
        <v>1.6</v>
      </c>
      <c r="M1086" s="58">
        <v>2.125</v>
      </c>
      <c r="N1086" s="54">
        <v>714.19200000000001</v>
      </c>
      <c r="O1086" s="59">
        <v>0.28104606027407603</v>
      </c>
      <c r="P1086" s="54">
        <v>222.792</v>
      </c>
      <c r="Q1086" s="59">
        <v>8.7672242002965597E-2</v>
      </c>
      <c r="R1086" s="76">
        <v>375</v>
      </c>
      <c r="S1086" s="76">
        <v>359</v>
      </c>
      <c r="T1086" s="76">
        <v>345</v>
      </c>
    </row>
    <row r="1087" spans="1:20" x14ac:dyDescent="0.25">
      <c r="A1087" s="53">
        <v>2024</v>
      </c>
      <c r="B1087" s="54">
        <v>781121</v>
      </c>
      <c r="C1087" s="54" t="s">
        <v>466</v>
      </c>
      <c r="D1087" s="54" t="s">
        <v>433</v>
      </c>
      <c r="E1087" s="54" t="s">
        <v>504</v>
      </c>
      <c r="F1087" s="54" t="s">
        <v>4</v>
      </c>
      <c r="G1087" s="56">
        <v>307</v>
      </c>
      <c r="H1087" s="56">
        <v>961</v>
      </c>
      <c r="I1087" s="56">
        <v>4306</v>
      </c>
      <c r="J1087" s="57">
        <v>182907.01500000001</v>
      </c>
      <c r="K1087" s="57">
        <v>595.78832247557</v>
      </c>
      <c r="L1087" s="58">
        <v>3.1302931596091201</v>
      </c>
      <c r="M1087" s="58">
        <v>4.4807492195629601</v>
      </c>
      <c r="N1087" s="54">
        <v>22462.264999999999</v>
      </c>
      <c r="O1087" s="59">
        <v>0.12280701754386</v>
      </c>
      <c r="P1087" s="54">
        <v>11742.065000000001</v>
      </c>
      <c r="Q1087" s="59">
        <v>6.4196909014124004E-2</v>
      </c>
      <c r="R1087" s="76">
        <v>31</v>
      </c>
      <c r="S1087" s="76">
        <v>36</v>
      </c>
      <c r="T1087" s="76">
        <v>47</v>
      </c>
    </row>
    <row r="1088" spans="1:20" x14ac:dyDescent="0.25">
      <c r="A1088" s="53">
        <v>2024</v>
      </c>
      <c r="B1088" s="54">
        <v>782190</v>
      </c>
      <c r="C1088" s="54" t="s">
        <v>60</v>
      </c>
      <c r="D1088" s="54" t="s">
        <v>434</v>
      </c>
      <c r="E1088" s="54" t="s">
        <v>499</v>
      </c>
      <c r="F1088" s="54" t="s">
        <v>4</v>
      </c>
      <c r="G1088" s="56">
        <v>546</v>
      </c>
      <c r="H1088" s="56">
        <v>1625</v>
      </c>
      <c r="I1088" s="56">
        <v>6955</v>
      </c>
      <c r="J1088" s="57">
        <v>296757.90000000002</v>
      </c>
      <c r="K1088" s="57">
        <v>543.51263736263797</v>
      </c>
      <c r="L1088" s="58">
        <v>2.9761904761904798</v>
      </c>
      <c r="M1088" s="58">
        <v>4.28</v>
      </c>
      <c r="N1088" s="54">
        <v>49459.6499999999</v>
      </c>
      <c r="O1088" s="59">
        <v>0.16666666666666599</v>
      </c>
      <c r="P1088" s="54">
        <v>31193.050000000101</v>
      </c>
      <c r="Q1088" s="59">
        <v>0.10511278722487299</v>
      </c>
      <c r="R1088" s="76">
        <v>10</v>
      </c>
      <c r="S1088" s="76">
        <v>5</v>
      </c>
      <c r="T1088" s="76">
        <v>9</v>
      </c>
    </row>
    <row r="1089" spans="1:20" x14ac:dyDescent="0.25">
      <c r="A1089" s="53">
        <v>2024</v>
      </c>
      <c r="B1089" s="54">
        <v>783424</v>
      </c>
      <c r="C1089" s="54" t="s">
        <v>395</v>
      </c>
      <c r="D1089" s="54" t="s">
        <v>430</v>
      </c>
      <c r="E1089" s="54" t="s">
        <v>517</v>
      </c>
      <c r="F1089" s="54" t="s">
        <v>15</v>
      </c>
      <c r="G1089" s="56">
        <v>122</v>
      </c>
      <c r="H1089" s="56">
        <v>308</v>
      </c>
      <c r="I1089" s="56">
        <v>1672</v>
      </c>
      <c r="J1089" s="57">
        <v>83358.921600000001</v>
      </c>
      <c r="K1089" s="57">
        <v>683.26984918032804</v>
      </c>
      <c r="L1089" s="58">
        <v>2.5245901639344299</v>
      </c>
      <c r="M1089" s="58">
        <v>5.4285714285714297</v>
      </c>
      <c r="N1089" s="54">
        <v>18956.421600000001</v>
      </c>
      <c r="O1089" s="59">
        <v>0.227407231717355</v>
      </c>
      <c r="P1089" s="54">
        <v>14840.571599999999</v>
      </c>
      <c r="Q1089" s="59">
        <v>0.178032192777311</v>
      </c>
      <c r="R1089" s="76">
        <v>73</v>
      </c>
      <c r="S1089" s="76">
        <v>41</v>
      </c>
      <c r="T1089" s="76">
        <v>31</v>
      </c>
    </row>
    <row r="1090" spans="1:20" x14ac:dyDescent="0.25">
      <c r="A1090" s="53">
        <v>2024</v>
      </c>
      <c r="B1090" s="54">
        <v>784350</v>
      </c>
      <c r="C1090" s="54" t="s">
        <v>397</v>
      </c>
      <c r="D1090" s="54" t="s">
        <v>434</v>
      </c>
      <c r="E1090" s="54" t="s">
        <v>499</v>
      </c>
      <c r="F1090" s="54" t="s">
        <v>15</v>
      </c>
      <c r="G1090" s="56">
        <v>34</v>
      </c>
      <c r="H1090" s="56">
        <v>54</v>
      </c>
      <c r="I1090" s="56">
        <v>155</v>
      </c>
      <c r="J1090" s="57">
        <v>7439.1</v>
      </c>
      <c r="K1090" s="57">
        <v>218.797058823529</v>
      </c>
      <c r="L1090" s="58">
        <v>1.5882352941176501</v>
      </c>
      <c r="M1090" s="58">
        <v>2.8703703703703698</v>
      </c>
      <c r="N1090" s="54">
        <v>1239.8499999999999</v>
      </c>
      <c r="O1090" s="59">
        <v>0.16666666666666699</v>
      </c>
      <c r="P1090" s="54">
        <v>126.45</v>
      </c>
      <c r="Q1090" s="59">
        <v>1.69980239545106E-2</v>
      </c>
      <c r="R1090" s="76">
        <v>282</v>
      </c>
      <c r="S1090" s="76">
        <v>316</v>
      </c>
      <c r="T1090" s="76">
        <v>363</v>
      </c>
    </row>
    <row r="1091" spans="1:20" x14ac:dyDescent="0.25">
      <c r="A1091" s="53">
        <v>2024</v>
      </c>
      <c r="B1091" s="54">
        <v>784373</v>
      </c>
      <c r="C1091" s="54" t="s">
        <v>225</v>
      </c>
      <c r="D1091" s="54" t="s">
        <v>431</v>
      </c>
      <c r="E1091" s="54" t="s">
        <v>515</v>
      </c>
      <c r="F1091" s="54" t="s">
        <v>15</v>
      </c>
      <c r="G1091" s="56">
        <v>10</v>
      </c>
      <c r="H1091" s="56">
        <v>19</v>
      </c>
      <c r="I1091" s="56">
        <v>54</v>
      </c>
      <c r="J1091" s="57">
        <v>2194.768</v>
      </c>
      <c r="K1091" s="57">
        <v>219.4768</v>
      </c>
      <c r="L1091" s="58">
        <v>1.9</v>
      </c>
      <c r="M1091" s="58">
        <v>2.8421052631578898</v>
      </c>
      <c r="N1091" s="54">
        <v>467.76799999999997</v>
      </c>
      <c r="O1091" s="59">
        <v>0.21312867692621701</v>
      </c>
      <c r="P1091" s="54">
        <v>148.768</v>
      </c>
      <c r="Q1091" s="59">
        <v>6.7783018524053607E-2</v>
      </c>
      <c r="R1091" s="76">
        <v>377</v>
      </c>
      <c r="S1091" s="76">
        <v>383</v>
      </c>
      <c r="T1091" s="76">
        <v>358</v>
      </c>
    </row>
    <row r="1092" spans="1:20" x14ac:dyDescent="0.25">
      <c r="A1092" s="53">
        <v>2024</v>
      </c>
      <c r="B1092" s="54">
        <v>787678</v>
      </c>
      <c r="C1092" s="54" t="s">
        <v>458</v>
      </c>
      <c r="D1092" s="54" t="s">
        <v>435</v>
      </c>
      <c r="E1092" s="54" t="s">
        <v>529</v>
      </c>
      <c r="F1092" s="54" t="s">
        <v>15</v>
      </c>
      <c r="G1092" s="56">
        <v>12</v>
      </c>
      <c r="H1092" s="56">
        <v>30</v>
      </c>
      <c r="I1092" s="56">
        <v>108</v>
      </c>
      <c r="J1092" s="57">
        <v>4339.1360000000004</v>
      </c>
      <c r="K1092" s="57">
        <v>361.59466666666702</v>
      </c>
      <c r="L1092" s="58">
        <v>2.5</v>
      </c>
      <c r="M1092" s="58">
        <v>3.6</v>
      </c>
      <c r="N1092" s="54">
        <v>1246.386</v>
      </c>
      <c r="O1092" s="59">
        <v>0.28724289812534098</v>
      </c>
      <c r="P1092" s="54">
        <v>841.38599999999997</v>
      </c>
      <c r="Q1092" s="59">
        <v>0.19390634448885699</v>
      </c>
      <c r="R1092" s="76">
        <v>333</v>
      </c>
      <c r="S1092" s="76">
        <v>314</v>
      </c>
      <c r="T1092" s="76">
        <v>280</v>
      </c>
    </row>
    <row r="1093" spans="1:20" x14ac:dyDescent="0.25">
      <c r="A1093" s="53">
        <v>2024</v>
      </c>
      <c r="B1093" s="54">
        <v>789083</v>
      </c>
      <c r="C1093" s="54" t="s">
        <v>370</v>
      </c>
      <c r="D1093" s="54" t="s">
        <v>435</v>
      </c>
      <c r="E1093" s="54" t="s">
        <v>505</v>
      </c>
      <c r="F1093" s="54" t="s">
        <v>15</v>
      </c>
      <c r="G1093" s="56">
        <v>36</v>
      </c>
      <c r="H1093" s="56">
        <v>36</v>
      </c>
      <c r="I1093" s="56">
        <v>78</v>
      </c>
      <c r="J1093" s="57">
        <v>2167.9895999999999</v>
      </c>
      <c r="K1093" s="57">
        <v>60.221933333333297</v>
      </c>
      <c r="L1093" s="58">
        <v>1</v>
      </c>
      <c r="M1093" s="58">
        <v>2.1666666666666701</v>
      </c>
      <c r="N1093" s="54">
        <v>393.9896</v>
      </c>
      <c r="O1093" s="59">
        <v>0.181730392064611</v>
      </c>
      <c r="P1093" s="54">
        <v>-761.61040000000003</v>
      </c>
      <c r="Q1093" s="59">
        <v>-0.35129799515643501</v>
      </c>
      <c r="R1093" s="76">
        <v>379</v>
      </c>
      <c r="S1093" s="76">
        <v>389</v>
      </c>
      <c r="T1093" s="76">
        <v>406</v>
      </c>
    </row>
    <row r="1094" spans="1:20" x14ac:dyDescent="0.25">
      <c r="A1094" s="53">
        <v>2024</v>
      </c>
      <c r="B1094" s="54">
        <v>790239</v>
      </c>
      <c r="C1094" s="54" t="s">
        <v>226</v>
      </c>
      <c r="D1094" s="54" t="s">
        <v>432</v>
      </c>
      <c r="E1094" s="54" t="s">
        <v>500</v>
      </c>
      <c r="F1094" s="54" t="s">
        <v>15</v>
      </c>
      <c r="G1094" s="56">
        <v>38</v>
      </c>
      <c r="H1094" s="56">
        <v>56</v>
      </c>
      <c r="I1094" s="56">
        <v>249</v>
      </c>
      <c r="J1094" s="57">
        <v>9846.2250000000004</v>
      </c>
      <c r="K1094" s="57">
        <v>259.11118421052601</v>
      </c>
      <c r="L1094" s="58">
        <v>1.4736842105263199</v>
      </c>
      <c r="M1094" s="58">
        <v>4.4464285714285703</v>
      </c>
      <c r="N1094" s="54">
        <v>2552.7249999999999</v>
      </c>
      <c r="O1094" s="59">
        <v>0.25925925925925902</v>
      </c>
      <c r="P1094" s="54">
        <v>1394.7249999999999</v>
      </c>
      <c r="Q1094" s="59">
        <v>0.14165073416461599</v>
      </c>
      <c r="R1094" s="76">
        <v>237</v>
      </c>
      <c r="S1094" s="76">
        <v>230</v>
      </c>
      <c r="T1094" s="76">
        <v>225</v>
      </c>
    </row>
    <row r="1095" spans="1:20" x14ac:dyDescent="0.25">
      <c r="A1095" s="53">
        <v>2024</v>
      </c>
      <c r="B1095" s="54">
        <v>791348</v>
      </c>
      <c r="C1095" s="54" t="s">
        <v>227</v>
      </c>
      <c r="D1095" s="54" t="s">
        <v>430</v>
      </c>
      <c r="E1095" s="54" t="s">
        <v>517</v>
      </c>
      <c r="F1095" s="54" t="s">
        <v>15</v>
      </c>
      <c r="G1095" s="56">
        <v>61</v>
      </c>
      <c r="H1095" s="56">
        <v>195</v>
      </c>
      <c r="I1095" s="56">
        <v>709</v>
      </c>
      <c r="J1095" s="57">
        <v>31794.415199999999</v>
      </c>
      <c r="K1095" s="57">
        <v>521.21992131147499</v>
      </c>
      <c r="L1095" s="58">
        <v>3.1967213114754101</v>
      </c>
      <c r="M1095" s="58">
        <v>3.6358974358974399</v>
      </c>
      <c r="N1095" s="54">
        <v>7887.4152000000004</v>
      </c>
      <c r="O1095" s="59">
        <v>0.24807549220153599</v>
      </c>
      <c r="P1095" s="54">
        <v>5785.2151999999996</v>
      </c>
      <c r="Q1095" s="59">
        <v>0.18195696205162501</v>
      </c>
      <c r="R1095" s="76">
        <v>138</v>
      </c>
      <c r="S1095" s="76">
        <v>111</v>
      </c>
      <c r="T1095" s="76">
        <v>97</v>
      </c>
    </row>
    <row r="1096" spans="1:20" x14ac:dyDescent="0.25">
      <c r="A1096" s="53">
        <v>2024</v>
      </c>
      <c r="B1096" s="54">
        <v>794144</v>
      </c>
      <c r="C1096" s="54" t="s">
        <v>229</v>
      </c>
      <c r="D1096" s="54" t="s">
        <v>435</v>
      </c>
      <c r="E1096" s="54" t="s">
        <v>521</v>
      </c>
      <c r="F1096" s="54" t="s">
        <v>15</v>
      </c>
      <c r="G1096" s="56">
        <v>113</v>
      </c>
      <c r="H1096" s="56">
        <v>446</v>
      </c>
      <c r="I1096" s="56">
        <v>1478</v>
      </c>
      <c r="J1096" s="57">
        <v>62094.9</v>
      </c>
      <c r="K1096" s="57">
        <v>549.51238938053098</v>
      </c>
      <c r="L1096" s="58">
        <v>3.9469026548672601</v>
      </c>
      <c r="M1096" s="58">
        <v>3.3139013452914798</v>
      </c>
      <c r="N1096" s="54">
        <v>10349.15</v>
      </c>
      <c r="O1096" s="59">
        <v>0.16666666666666699</v>
      </c>
      <c r="P1096" s="54">
        <v>6366.95</v>
      </c>
      <c r="Q1096" s="59">
        <v>0.102535796015454</v>
      </c>
      <c r="R1096" s="76">
        <v>100</v>
      </c>
      <c r="S1096" s="76">
        <v>88</v>
      </c>
      <c r="T1096" s="76">
        <v>93</v>
      </c>
    </row>
    <row r="1097" spans="1:20" x14ac:dyDescent="0.25">
      <c r="A1097" s="53">
        <v>2024</v>
      </c>
      <c r="B1097" s="54">
        <v>794844</v>
      </c>
      <c r="C1097" s="54" t="s">
        <v>230</v>
      </c>
      <c r="D1097" s="54" t="s">
        <v>435</v>
      </c>
      <c r="E1097" s="54" t="s">
        <v>521</v>
      </c>
      <c r="F1097" s="54" t="s">
        <v>15</v>
      </c>
      <c r="G1097" s="56">
        <v>67</v>
      </c>
      <c r="H1097" s="56">
        <v>179</v>
      </c>
      <c r="I1097" s="56">
        <v>817</v>
      </c>
      <c r="J1097" s="57">
        <v>39141.080999999998</v>
      </c>
      <c r="K1097" s="57">
        <v>584.19523880597001</v>
      </c>
      <c r="L1097" s="58">
        <v>2.6716417910447801</v>
      </c>
      <c r="M1097" s="58">
        <v>4.56424581005587</v>
      </c>
      <c r="N1097" s="54">
        <v>7154.8310000000001</v>
      </c>
      <c r="O1097" s="59">
        <v>0.18279594781758801</v>
      </c>
      <c r="P1097" s="54">
        <v>4882.6409999999996</v>
      </c>
      <c r="Q1097" s="59">
        <v>0.124744664052584</v>
      </c>
      <c r="R1097" s="76">
        <v>125</v>
      </c>
      <c r="S1097" s="76">
        <v>125</v>
      </c>
      <c r="T1097" s="76">
        <v>106</v>
      </c>
    </row>
    <row r="1098" spans="1:20" x14ac:dyDescent="0.25">
      <c r="A1098" s="53">
        <v>2024</v>
      </c>
      <c r="B1098" s="54">
        <v>798176</v>
      </c>
      <c r="C1098" s="54" t="s">
        <v>231</v>
      </c>
      <c r="D1098" s="54" t="s">
        <v>431</v>
      </c>
      <c r="E1098" s="54" t="s">
        <v>516</v>
      </c>
      <c r="F1098" s="54" t="s">
        <v>15</v>
      </c>
      <c r="G1098" s="56">
        <v>18</v>
      </c>
      <c r="H1098" s="56">
        <v>86</v>
      </c>
      <c r="I1098" s="56">
        <v>394</v>
      </c>
      <c r="J1098" s="57">
        <v>17133</v>
      </c>
      <c r="K1098" s="57">
        <v>951.83333333333303</v>
      </c>
      <c r="L1098" s="58">
        <v>4.7777777777777803</v>
      </c>
      <c r="M1098" s="58">
        <v>4.5813953488372103</v>
      </c>
      <c r="N1098" s="54">
        <v>2855.5</v>
      </c>
      <c r="O1098" s="59">
        <v>0.16666666666666699</v>
      </c>
      <c r="P1098" s="54">
        <v>2231.9</v>
      </c>
      <c r="Q1098" s="59">
        <v>0.13026907138271199</v>
      </c>
      <c r="R1098" s="76">
        <v>178</v>
      </c>
      <c r="S1098" s="76">
        <v>214</v>
      </c>
      <c r="T1098" s="76">
        <v>174</v>
      </c>
    </row>
    <row r="1099" spans="1:20" x14ac:dyDescent="0.25">
      <c r="A1099" s="53">
        <v>2024</v>
      </c>
      <c r="B1099" s="54">
        <v>800587</v>
      </c>
      <c r="C1099" s="54" t="s">
        <v>396</v>
      </c>
      <c r="D1099" s="54" t="s">
        <v>435</v>
      </c>
      <c r="E1099" s="54" t="s">
        <v>525</v>
      </c>
      <c r="F1099" s="54" t="s">
        <v>15</v>
      </c>
      <c r="G1099" s="56">
        <v>15</v>
      </c>
      <c r="H1099" s="56">
        <v>15</v>
      </c>
      <c r="I1099" s="56">
        <v>60</v>
      </c>
      <c r="J1099" s="57">
        <v>3665.92</v>
      </c>
      <c r="K1099" s="57">
        <v>244.39466666666701</v>
      </c>
      <c r="L1099" s="58">
        <v>1</v>
      </c>
      <c r="M1099" s="58">
        <v>4</v>
      </c>
      <c r="N1099" s="54">
        <v>912.67</v>
      </c>
      <c r="O1099" s="59">
        <v>0.24896069745111701</v>
      </c>
      <c r="P1099" s="54">
        <v>431.17</v>
      </c>
      <c r="Q1099" s="59">
        <v>0.11761576902933001</v>
      </c>
      <c r="R1099" s="76">
        <v>346</v>
      </c>
      <c r="S1099" s="76">
        <v>344</v>
      </c>
      <c r="T1099" s="76">
        <v>319</v>
      </c>
    </row>
    <row r="1100" spans="1:20" x14ac:dyDescent="0.25">
      <c r="A1100" s="53">
        <v>2024</v>
      </c>
      <c r="B1100" s="54">
        <v>809850</v>
      </c>
      <c r="C1100" s="54" t="s">
        <v>232</v>
      </c>
      <c r="D1100" s="54" t="s">
        <v>435</v>
      </c>
      <c r="E1100" s="54" t="s">
        <v>525</v>
      </c>
      <c r="F1100" s="54" t="s">
        <v>15</v>
      </c>
      <c r="G1100" s="56">
        <v>7</v>
      </c>
      <c r="H1100" s="56">
        <v>14</v>
      </c>
      <c r="I1100" s="56">
        <v>64</v>
      </c>
      <c r="J1100" s="57">
        <v>3534.6880000000001</v>
      </c>
      <c r="K1100" s="57">
        <v>504.95542857142902</v>
      </c>
      <c r="L1100" s="58">
        <v>2</v>
      </c>
      <c r="M1100" s="58">
        <v>4.5714285714285703</v>
      </c>
      <c r="N1100" s="54">
        <v>1010.188</v>
      </c>
      <c r="O1100" s="59">
        <v>0.28579269231117399</v>
      </c>
      <c r="P1100" s="54">
        <v>777.78800000000001</v>
      </c>
      <c r="Q1100" s="59">
        <v>0.220044315085235</v>
      </c>
      <c r="R1100" s="76">
        <v>349</v>
      </c>
      <c r="S1100" s="76">
        <v>334</v>
      </c>
      <c r="T1100" s="76">
        <v>286</v>
      </c>
    </row>
    <row r="1101" spans="1:20" x14ac:dyDescent="0.25">
      <c r="A1101" s="53">
        <v>2024</v>
      </c>
      <c r="B1101" s="54">
        <v>809877</v>
      </c>
      <c r="C1101" s="54" t="s">
        <v>233</v>
      </c>
      <c r="D1101" s="54" t="s">
        <v>431</v>
      </c>
      <c r="E1101" s="54" t="s">
        <v>515</v>
      </c>
      <c r="F1101" s="54" t="s">
        <v>15</v>
      </c>
      <c r="G1101" s="56">
        <v>9</v>
      </c>
      <c r="H1101" s="56">
        <v>23</v>
      </c>
      <c r="I1101" s="56">
        <v>90</v>
      </c>
      <c r="J1101" s="57">
        <v>2955.28</v>
      </c>
      <c r="K1101" s="57">
        <v>328.36444444444402</v>
      </c>
      <c r="L1101" s="58">
        <v>2.5555555555555598</v>
      </c>
      <c r="M1101" s="58">
        <v>3.9130434782608701</v>
      </c>
      <c r="N1101" s="54">
        <v>538.28</v>
      </c>
      <c r="O1101" s="59">
        <v>0.18214179367098901</v>
      </c>
      <c r="P1101" s="54">
        <v>245.28</v>
      </c>
      <c r="Q1101" s="59">
        <v>8.2997211770119997E-2</v>
      </c>
      <c r="R1101" s="76">
        <v>358</v>
      </c>
      <c r="S1101" s="76">
        <v>373</v>
      </c>
      <c r="T1101" s="76">
        <v>340</v>
      </c>
    </row>
    <row r="1102" spans="1:20" x14ac:dyDescent="0.25">
      <c r="A1102" s="53">
        <v>2024</v>
      </c>
      <c r="B1102" s="54">
        <v>810749</v>
      </c>
      <c r="C1102" s="54" t="s">
        <v>234</v>
      </c>
      <c r="D1102" s="54" t="s">
        <v>434</v>
      </c>
      <c r="E1102" s="54" t="s">
        <v>508</v>
      </c>
      <c r="F1102" s="54" t="s">
        <v>15</v>
      </c>
      <c r="G1102" s="56">
        <v>12</v>
      </c>
      <c r="H1102" s="56">
        <v>24</v>
      </c>
      <c r="I1102" s="56">
        <v>60</v>
      </c>
      <c r="J1102" s="57">
        <v>2817.3</v>
      </c>
      <c r="K1102" s="57">
        <v>234.77500000000001</v>
      </c>
      <c r="L1102" s="58">
        <v>2</v>
      </c>
      <c r="M1102" s="58">
        <v>2.5</v>
      </c>
      <c r="N1102" s="54">
        <v>469.55</v>
      </c>
      <c r="O1102" s="59">
        <v>0.16666666666666699</v>
      </c>
      <c r="P1102" s="54">
        <v>71.149999999999906</v>
      </c>
      <c r="Q1102" s="59">
        <v>2.52546764632804E-2</v>
      </c>
      <c r="R1102" s="76">
        <v>363</v>
      </c>
      <c r="S1102" s="76">
        <v>382</v>
      </c>
      <c r="T1102" s="76">
        <v>371</v>
      </c>
    </row>
    <row r="1103" spans="1:20" x14ac:dyDescent="0.25">
      <c r="A1103" s="53">
        <v>2024</v>
      </c>
      <c r="B1103" s="54">
        <v>811025</v>
      </c>
      <c r="C1103" s="54" t="s">
        <v>287</v>
      </c>
      <c r="D1103" s="54" t="s">
        <v>432</v>
      </c>
      <c r="E1103" s="54" t="s">
        <v>497</v>
      </c>
      <c r="F1103" s="54" t="s">
        <v>4</v>
      </c>
      <c r="G1103" s="56">
        <v>205</v>
      </c>
      <c r="H1103" s="56">
        <v>1259</v>
      </c>
      <c r="I1103" s="56">
        <v>6580</v>
      </c>
      <c r="J1103" s="57">
        <v>307495.8</v>
      </c>
      <c r="K1103" s="57">
        <v>1499.9795121951199</v>
      </c>
      <c r="L1103" s="58">
        <v>6.14146341463415</v>
      </c>
      <c r="M1103" s="58">
        <v>5.2263701350277998</v>
      </c>
      <c r="N1103" s="54">
        <v>51249.3</v>
      </c>
      <c r="O1103" s="59">
        <v>0.16666666666666599</v>
      </c>
      <c r="P1103" s="54">
        <v>44011.22</v>
      </c>
      <c r="Q1103" s="59">
        <v>0.14312787361648499</v>
      </c>
      <c r="R1103" s="76">
        <v>9</v>
      </c>
      <c r="S1103" s="76">
        <v>4</v>
      </c>
      <c r="T1103" s="76">
        <v>3</v>
      </c>
    </row>
    <row r="1104" spans="1:20" x14ac:dyDescent="0.25">
      <c r="A1104" s="53">
        <v>2024</v>
      </c>
      <c r="B1104" s="54">
        <v>811829</v>
      </c>
      <c r="C1104" s="54" t="s">
        <v>594</v>
      </c>
      <c r="D1104" s="54" t="s">
        <v>435</v>
      </c>
      <c r="E1104" s="54" t="s">
        <v>574</v>
      </c>
      <c r="F1104" s="54" t="s">
        <v>15</v>
      </c>
      <c r="G1104" s="56">
        <v>15</v>
      </c>
      <c r="H1104" s="56">
        <v>30</v>
      </c>
      <c r="I1104" s="56">
        <v>39</v>
      </c>
      <c r="J1104" s="57">
        <v>1142.5999999999999</v>
      </c>
      <c r="K1104" s="57">
        <v>76.173333333333304</v>
      </c>
      <c r="L1104" s="58">
        <v>2</v>
      </c>
      <c r="M1104" s="58">
        <v>1.3</v>
      </c>
      <c r="N1104" s="54">
        <v>157.6</v>
      </c>
      <c r="O1104" s="59">
        <v>0.13793103448275901</v>
      </c>
      <c r="P1104" s="54">
        <v>-339.83</v>
      </c>
      <c r="Q1104" s="59">
        <v>-0.29741816908804503</v>
      </c>
      <c r="R1104" s="76">
        <v>398</v>
      </c>
      <c r="S1104" s="76">
        <v>401</v>
      </c>
      <c r="T1104" s="76">
        <v>401</v>
      </c>
    </row>
    <row r="1105" spans="1:20" x14ac:dyDescent="0.25">
      <c r="A1105" s="53">
        <v>2024</v>
      </c>
      <c r="B1105" s="54">
        <v>812659</v>
      </c>
      <c r="C1105" s="54" t="s">
        <v>235</v>
      </c>
      <c r="D1105" s="54" t="s">
        <v>430</v>
      </c>
      <c r="E1105" s="54" t="s">
        <v>518</v>
      </c>
      <c r="F1105" s="54" t="s">
        <v>15</v>
      </c>
      <c r="G1105" s="56">
        <v>48</v>
      </c>
      <c r="H1105" s="56">
        <v>75</v>
      </c>
      <c r="I1105" s="56">
        <v>234</v>
      </c>
      <c r="J1105" s="57">
        <v>12956.528</v>
      </c>
      <c r="K1105" s="57">
        <v>269.92766666666699</v>
      </c>
      <c r="L1105" s="58">
        <v>1.5625</v>
      </c>
      <c r="M1105" s="58">
        <v>3.12</v>
      </c>
      <c r="N1105" s="54">
        <v>3568.2779999999998</v>
      </c>
      <c r="O1105" s="59">
        <v>0.27540387363034302</v>
      </c>
      <c r="P1105" s="54">
        <v>1997.778</v>
      </c>
      <c r="Q1105" s="59">
        <v>0.15419084495475899</v>
      </c>
      <c r="R1105" s="76">
        <v>198</v>
      </c>
      <c r="S1105" s="76">
        <v>185</v>
      </c>
      <c r="T1105" s="76">
        <v>186</v>
      </c>
    </row>
    <row r="1106" spans="1:20" x14ac:dyDescent="0.25">
      <c r="A1106" s="53">
        <v>2024</v>
      </c>
      <c r="B1106" s="54">
        <v>820884</v>
      </c>
      <c r="C1106" s="54" t="s">
        <v>474</v>
      </c>
      <c r="D1106" s="54" t="s">
        <v>435</v>
      </c>
      <c r="E1106" s="54" t="s">
        <v>521</v>
      </c>
      <c r="F1106" s="54" t="s">
        <v>15</v>
      </c>
      <c r="G1106" s="56">
        <v>30</v>
      </c>
      <c r="H1106" s="56">
        <v>96</v>
      </c>
      <c r="I1106" s="56">
        <v>422</v>
      </c>
      <c r="J1106" s="57">
        <v>20218.117200000001</v>
      </c>
      <c r="K1106" s="57">
        <v>673.93723999999997</v>
      </c>
      <c r="L1106" s="58">
        <v>3.2</v>
      </c>
      <c r="M1106" s="58">
        <v>4.3958333333333304</v>
      </c>
      <c r="N1106" s="54">
        <v>4651.6171999999997</v>
      </c>
      <c r="O1106" s="59">
        <v>0.230071729923496</v>
      </c>
      <c r="P1106" s="54">
        <v>3619.4371999999998</v>
      </c>
      <c r="Q1106" s="59">
        <v>0.17901949841303699</v>
      </c>
      <c r="R1106" s="76">
        <v>164</v>
      </c>
      <c r="S1106" s="76">
        <v>164</v>
      </c>
      <c r="T1106" s="76">
        <v>131</v>
      </c>
    </row>
    <row r="1107" spans="1:20" x14ac:dyDescent="0.25">
      <c r="A1107" s="53">
        <v>2024</v>
      </c>
      <c r="B1107" s="54">
        <v>826226</v>
      </c>
      <c r="C1107" s="54" t="s">
        <v>236</v>
      </c>
      <c r="D1107" s="54" t="s">
        <v>430</v>
      </c>
      <c r="E1107" s="54" t="s">
        <v>512</v>
      </c>
      <c r="F1107" s="54" t="s">
        <v>4</v>
      </c>
      <c r="G1107" s="56">
        <v>53</v>
      </c>
      <c r="H1107" s="56">
        <v>130</v>
      </c>
      <c r="I1107" s="56">
        <v>350</v>
      </c>
      <c r="J1107" s="57">
        <v>15575.06</v>
      </c>
      <c r="K1107" s="57">
        <v>293.86905660377403</v>
      </c>
      <c r="L1107" s="58">
        <v>2.4528301886792501</v>
      </c>
      <c r="M1107" s="58">
        <v>2.6923076923076898</v>
      </c>
      <c r="N1107" s="54">
        <v>3039.81</v>
      </c>
      <c r="O1107" s="59">
        <v>0.19517163978822499</v>
      </c>
      <c r="P1107" s="54">
        <v>1220.9100000000001</v>
      </c>
      <c r="Q1107" s="59">
        <v>7.8388783092970302E-2</v>
      </c>
      <c r="R1107" s="76">
        <v>183</v>
      </c>
      <c r="S1107" s="76">
        <v>209</v>
      </c>
      <c r="T1107" s="76">
        <v>242</v>
      </c>
    </row>
    <row r="1108" spans="1:20" x14ac:dyDescent="0.25">
      <c r="A1108" s="53">
        <v>2024</v>
      </c>
      <c r="B1108" s="54">
        <v>827265</v>
      </c>
      <c r="C1108" s="54" t="s">
        <v>475</v>
      </c>
      <c r="D1108" s="54" t="s">
        <v>435</v>
      </c>
      <c r="E1108" s="54" t="s">
        <v>529</v>
      </c>
      <c r="F1108" s="54" t="s">
        <v>15</v>
      </c>
      <c r="G1108" s="56">
        <v>30</v>
      </c>
      <c r="H1108" s="56">
        <v>71</v>
      </c>
      <c r="I1108" s="56">
        <v>179</v>
      </c>
      <c r="J1108" s="57">
        <v>8620.1679999999997</v>
      </c>
      <c r="K1108" s="57">
        <v>287.33893333333299</v>
      </c>
      <c r="L1108" s="58">
        <v>2.3666666666666698</v>
      </c>
      <c r="M1108" s="58">
        <v>2.52112676056338</v>
      </c>
      <c r="N1108" s="54">
        <v>2667.9180000000001</v>
      </c>
      <c r="O1108" s="59">
        <v>0.30949721629555199</v>
      </c>
      <c r="P1108" s="54">
        <v>1659.818</v>
      </c>
      <c r="Q1108" s="59">
        <v>0.192550539618253</v>
      </c>
      <c r="R1108" s="76">
        <v>259</v>
      </c>
      <c r="S1108" s="76">
        <v>223</v>
      </c>
      <c r="T1108" s="76">
        <v>203</v>
      </c>
    </row>
    <row r="1109" spans="1:20" x14ac:dyDescent="0.25">
      <c r="A1109" s="53">
        <v>2024</v>
      </c>
      <c r="B1109" s="54">
        <v>828176</v>
      </c>
      <c r="C1109" s="54" t="s">
        <v>238</v>
      </c>
      <c r="D1109" s="54" t="s">
        <v>430</v>
      </c>
      <c r="E1109" s="54" t="s">
        <v>518</v>
      </c>
      <c r="F1109" s="54" t="s">
        <v>15</v>
      </c>
      <c r="G1109" s="56">
        <v>11</v>
      </c>
      <c r="H1109" s="56">
        <v>11</v>
      </c>
      <c r="I1109" s="56">
        <v>25</v>
      </c>
      <c r="J1109" s="57">
        <v>1614.2</v>
      </c>
      <c r="K1109" s="57">
        <v>146.745454545455</v>
      </c>
      <c r="L1109" s="58">
        <v>1</v>
      </c>
      <c r="M1109" s="58">
        <v>2.2727272727272698</v>
      </c>
      <c r="N1109" s="54">
        <v>530.20000000000005</v>
      </c>
      <c r="O1109" s="59">
        <v>0.32845991822574699</v>
      </c>
      <c r="P1109" s="54">
        <v>177.1</v>
      </c>
      <c r="Q1109" s="59">
        <v>0.109713790112749</v>
      </c>
      <c r="R1109" s="76">
        <v>389</v>
      </c>
      <c r="S1109" s="76">
        <v>374</v>
      </c>
      <c r="T1109" s="76">
        <v>354</v>
      </c>
    </row>
    <row r="1110" spans="1:20" x14ac:dyDescent="0.25">
      <c r="A1110" s="53">
        <v>2024</v>
      </c>
      <c r="B1110" s="54">
        <v>832569</v>
      </c>
      <c r="C1110" s="54" t="s">
        <v>239</v>
      </c>
      <c r="D1110" s="54" t="s">
        <v>430</v>
      </c>
      <c r="E1110" s="54" t="s">
        <v>520</v>
      </c>
      <c r="F1110" s="54" t="s">
        <v>15</v>
      </c>
      <c r="G1110" s="56">
        <v>100</v>
      </c>
      <c r="H1110" s="56">
        <v>378</v>
      </c>
      <c r="I1110" s="56">
        <v>1535</v>
      </c>
      <c r="J1110" s="57">
        <v>71767.255000000005</v>
      </c>
      <c r="K1110" s="57">
        <v>717.67255</v>
      </c>
      <c r="L1110" s="58">
        <v>3.78</v>
      </c>
      <c r="M1110" s="58">
        <v>4.06084656084656</v>
      </c>
      <c r="N1110" s="54">
        <v>15617.504999999999</v>
      </c>
      <c r="O1110" s="59">
        <v>0.21761324158211101</v>
      </c>
      <c r="P1110" s="54">
        <v>12104.455</v>
      </c>
      <c r="Q1110" s="59">
        <v>0.168662644265828</v>
      </c>
      <c r="R1110" s="76">
        <v>86</v>
      </c>
      <c r="S1110" s="76">
        <v>61</v>
      </c>
      <c r="T1110" s="76">
        <v>44</v>
      </c>
    </row>
    <row r="1111" spans="1:20" x14ac:dyDescent="0.25">
      <c r="A1111" s="53">
        <v>2024</v>
      </c>
      <c r="B1111" s="54">
        <v>833196</v>
      </c>
      <c r="C1111" s="54" t="s">
        <v>336</v>
      </c>
      <c r="D1111" s="54" t="s">
        <v>435</v>
      </c>
      <c r="E1111" s="54" t="s">
        <v>525</v>
      </c>
      <c r="F1111" s="54" t="s">
        <v>15</v>
      </c>
      <c r="G1111" s="56">
        <v>23</v>
      </c>
      <c r="H1111" s="56">
        <v>49</v>
      </c>
      <c r="I1111" s="56">
        <v>139</v>
      </c>
      <c r="J1111" s="57">
        <v>7859.6880000000001</v>
      </c>
      <c r="K1111" s="57">
        <v>341.72556521739102</v>
      </c>
      <c r="L1111" s="58">
        <v>2.1304347826086998</v>
      </c>
      <c r="M1111" s="58">
        <v>2.83673469387755</v>
      </c>
      <c r="N1111" s="54">
        <v>1789.4380000000001</v>
      </c>
      <c r="O1111" s="59">
        <v>0.227672905082237</v>
      </c>
      <c r="P1111" s="54">
        <v>1023.1079999999999</v>
      </c>
      <c r="Q1111" s="59">
        <v>0.130171579329867</v>
      </c>
      <c r="R1111" s="76">
        <v>270</v>
      </c>
      <c r="S1111" s="76">
        <v>278</v>
      </c>
      <c r="T1111" s="76">
        <v>259</v>
      </c>
    </row>
    <row r="1112" spans="1:20" x14ac:dyDescent="0.25">
      <c r="A1112" s="53">
        <v>2024</v>
      </c>
      <c r="B1112" s="54">
        <v>833290</v>
      </c>
      <c r="C1112" s="54" t="s">
        <v>241</v>
      </c>
      <c r="D1112" s="54" t="s">
        <v>432</v>
      </c>
      <c r="E1112" s="54" t="s">
        <v>498</v>
      </c>
      <c r="F1112" s="54" t="s">
        <v>15</v>
      </c>
      <c r="G1112" s="56">
        <v>32</v>
      </c>
      <c r="H1112" s="56">
        <v>135</v>
      </c>
      <c r="I1112" s="56">
        <v>360</v>
      </c>
      <c r="J1112" s="57">
        <v>14130</v>
      </c>
      <c r="K1112" s="57">
        <v>441.5625</v>
      </c>
      <c r="L1112" s="58">
        <v>4.21875</v>
      </c>
      <c r="M1112" s="58">
        <v>2.6666666666666701</v>
      </c>
      <c r="N1112" s="54">
        <v>0</v>
      </c>
      <c r="O1112" s="59">
        <v>0</v>
      </c>
      <c r="P1112" s="54">
        <v>-1061.56</v>
      </c>
      <c r="Q1112" s="59">
        <v>-7.51280962491154E-2</v>
      </c>
      <c r="R1112" s="76">
        <v>191</v>
      </c>
      <c r="S1112" s="76">
        <v>412</v>
      </c>
      <c r="T1112" s="76">
        <v>409</v>
      </c>
    </row>
    <row r="1113" spans="1:20" x14ac:dyDescent="0.25">
      <c r="A1113" s="53">
        <v>2024</v>
      </c>
      <c r="B1113" s="54">
        <v>852031</v>
      </c>
      <c r="C1113" s="54" t="s">
        <v>243</v>
      </c>
      <c r="D1113" s="54" t="s">
        <v>434</v>
      </c>
      <c r="E1113" s="54" t="s">
        <v>508</v>
      </c>
      <c r="F1113" s="54" t="s">
        <v>15</v>
      </c>
      <c r="G1113" s="56">
        <v>16</v>
      </c>
      <c r="H1113" s="56">
        <v>49</v>
      </c>
      <c r="I1113" s="56">
        <v>148</v>
      </c>
      <c r="J1113" s="57">
        <v>7602.8544000000002</v>
      </c>
      <c r="K1113" s="57">
        <v>475.17840000000001</v>
      </c>
      <c r="L1113" s="58">
        <v>3.0625</v>
      </c>
      <c r="M1113" s="58">
        <v>3.0204081632653099</v>
      </c>
      <c r="N1113" s="54">
        <v>1454.3543999999999</v>
      </c>
      <c r="O1113" s="59">
        <v>0.191290576339328</v>
      </c>
      <c r="P1113" s="54">
        <v>906.73440000000005</v>
      </c>
      <c r="Q1113" s="59">
        <v>0.11926236546105599</v>
      </c>
      <c r="R1113" s="76">
        <v>274</v>
      </c>
      <c r="S1113" s="76">
        <v>299</v>
      </c>
      <c r="T1113" s="76">
        <v>270</v>
      </c>
    </row>
    <row r="1114" spans="1:20" x14ac:dyDescent="0.25">
      <c r="A1114" s="53">
        <v>2024</v>
      </c>
      <c r="B1114" s="54">
        <v>852502</v>
      </c>
      <c r="C1114" s="54" t="s">
        <v>595</v>
      </c>
      <c r="D1114" s="54" t="s">
        <v>431</v>
      </c>
      <c r="E1114" s="54" t="s">
        <v>495</v>
      </c>
      <c r="F1114" s="54" t="s">
        <v>4</v>
      </c>
      <c r="G1114" s="56">
        <v>113</v>
      </c>
      <c r="H1114" s="56">
        <v>811</v>
      </c>
      <c r="I1114" s="56">
        <v>5268</v>
      </c>
      <c r="J1114" s="57">
        <v>212394.32500000001</v>
      </c>
      <c r="K1114" s="57">
        <v>1879.5957964601801</v>
      </c>
      <c r="L1114" s="58">
        <v>7.1769911504424799</v>
      </c>
      <c r="M1114" s="58">
        <v>6.4956843403205902</v>
      </c>
      <c r="N1114" s="54">
        <v>19308.575000000001</v>
      </c>
      <c r="O1114" s="59">
        <v>9.0909090909090898E-2</v>
      </c>
      <c r="P1114" s="54">
        <v>15026.495000000001</v>
      </c>
      <c r="Q1114" s="59">
        <v>7.0748100261153399E-2</v>
      </c>
      <c r="R1114" s="76">
        <v>23</v>
      </c>
      <c r="S1114" s="76">
        <v>39</v>
      </c>
      <c r="T1114" s="76">
        <v>30</v>
      </c>
    </row>
    <row r="1115" spans="1:20" x14ac:dyDescent="0.25">
      <c r="A1115" s="53">
        <v>2024</v>
      </c>
      <c r="B1115" s="54">
        <v>852968</v>
      </c>
      <c r="C1115" s="54" t="s">
        <v>244</v>
      </c>
      <c r="D1115" s="54" t="s">
        <v>435</v>
      </c>
      <c r="E1115" s="54" t="s">
        <v>525</v>
      </c>
      <c r="F1115" s="54" t="s">
        <v>15</v>
      </c>
      <c r="G1115" s="56">
        <v>17</v>
      </c>
      <c r="H1115" s="56">
        <v>44</v>
      </c>
      <c r="I1115" s="56">
        <v>107</v>
      </c>
      <c r="J1115" s="57">
        <v>3742.3440000000001</v>
      </c>
      <c r="K1115" s="57">
        <v>220.13788235294101</v>
      </c>
      <c r="L1115" s="58">
        <v>2.5882352941176499</v>
      </c>
      <c r="M1115" s="58">
        <v>2.4318181818181799</v>
      </c>
      <c r="N1115" s="54">
        <v>1270.8440000000001</v>
      </c>
      <c r="O1115" s="59">
        <v>0.33958503013084801</v>
      </c>
      <c r="P1115" s="54">
        <v>696.01400000000103</v>
      </c>
      <c r="Q1115" s="59">
        <v>0.185983437118555</v>
      </c>
      <c r="R1115" s="76">
        <v>342</v>
      </c>
      <c r="S1115" s="76">
        <v>310</v>
      </c>
      <c r="T1115" s="76">
        <v>293</v>
      </c>
    </row>
    <row r="1116" spans="1:20" x14ac:dyDescent="0.25">
      <c r="A1116" s="53">
        <v>2024</v>
      </c>
      <c r="B1116" s="54">
        <v>857703</v>
      </c>
      <c r="C1116" s="54" t="s">
        <v>41</v>
      </c>
      <c r="D1116" s="54" t="s">
        <v>430</v>
      </c>
      <c r="E1116" s="54" t="s">
        <v>506</v>
      </c>
      <c r="F1116" s="54" t="s">
        <v>15</v>
      </c>
      <c r="G1116" s="56">
        <v>252</v>
      </c>
      <c r="H1116" s="56">
        <v>908</v>
      </c>
      <c r="I1116" s="56">
        <v>4483</v>
      </c>
      <c r="J1116" s="57">
        <v>184690.27499999999</v>
      </c>
      <c r="K1116" s="57">
        <v>732.89791666666702</v>
      </c>
      <c r="L1116" s="58">
        <v>3.6031746031746001</v>
      </c>
      <c r="M1116" s="58">
        <v>4.9372246696035198</v>
      </c>
      <c r="N1116" s="54">
        <v>16790.025000000001</v>
      </c>
      <c r="O1116" s="59">
        <v>9.0909090909090898E-2</v>
      </c>
      <c r="P1116" s="54">
        <v>8002.87500000001</v>
      </c>
      <c r="Q1116" s="59">
        <v>4.3331328625722199E-2</v>
      </c>
      <c r="R1116" s="76">
        <v>28</v>
      </c>
      <c r="S1116" s="76">
        <v>50</v>
      </c>
      <c r="T1116" s="76">
        <v>72</v>
      </c>
    </row>
    <row r="1117" spans="1:20" x14ac:dyDescent="0.25">
      <c r="A1117" s="53">
        <v>2024</v>
      </c>
      <c r="B1117" s="54">
        <v>858490</v>
      </c>
      <c r="C1117" s="54" t="s">
        <v>468</v>
      </c>
      <c r="D1117" s="54" t="s">
        <v>434</v>
      </c>
      <c r="E1117" s="54" t="s">
        <v>508</v>
      </c>
      <c r="F1117" s="54" t="s">
        <v>4</v>
      </c>
      <c r="G1117" s="56">
        <v>479</v>
      </c>
      <c r="H1117" s="56">
        <v>1470</v>
      </c>
      <c r="I1117" s="56">
        <v>5900</v>
      </c>
      <c r="J1117" s="57">
        <v>248824.80000000101</v>
      </c>
      <c r="K1117" s="57">
        <v>519.467223382047</v>
      </c>
      <c r="L1117" s="58">
        <v>3.06889352818372</v>
      </c>
      <c r="M1117" s="58">
        <v>4.0136054421768703</v>
      </c>
      <c r="N1117" s="54">
        <v>18403.8</v>
      </c>
      <c r="O1117" s="59">
        <v>7.3962884728531603E-2</v>
      </c>
      <c r="P1117" s="54">
        <v>1903.21999999997</v>
      </c>
      <c r="Q1117" s="59">
        <v>7.6488356466074296E-3</v>
      </c>
      <c r="R1117" s="76">
        <v>15</v>
      </c>
      <c r="S1117" s="76">
        <v>44</v>
      </c>
      <c r="T1117" s="76">
        <v>188</v>
      </c>
    </row>
    <row r="1118" spans="1:20" x14ac:dyDescent="0.25">
      <c r="A1118" s="53">
        <v>2024</v>
      </c>
      <c r="B1118" s="54">
        <v>864241</v>
      </c>
      <c r="C1118" s="54" t="s">
        <v>136</v>
      </c>
      <c r="D1118" s="54" t="s">
        <v>434</v>
      </c>
      <c r="E1118" s="54" t="s">
        <v>513</v>
      </c>
      <c r="F1118" s="54" t="s">
        <v>4</v>
      </c>
      <c r="G1118" s="56">
        <v>58</v>
      </c>
      <c r="H1118" s="56">
        <v>399</v>
      </c>
      <c r="I1118" s="56">
        <v>2356</v>
      </c>
      <c r="J1118" s="57">
        <v>98200.574999999997</v>
      </c>
      <c r="K1118" s="57">
        <v>1693.11336206897</v>
      </c>
      <c r="L1118" s="58">
        <v>6.8793103448275899</v>
      </c>
      <c r="M1118" s="58">
        <v>5.9047619047619104</v>
      </c>
      <c r="N1118" s="54">
        <v>8927.3250000000098</v>
      </c>
      <c r="O1118" s="59">
        <v>9.0909090909090995E-2</v>
      </c>
      <c r="P1118" s="54">
        <v>6710.9949999999999</v>
      </c>
      <c r="Q1118" s="59">
        <v>6.8339671127180299E-2</v>
      </c>
      <c r="R1118" s="76">
        <v>64</v>
      </c>
      <c r="S1118" s="76">
        <v>99</v>
      </c>
      <c r="T1118" s="76">
        <v>86</v>
      </c>
    </row>
    <row r="1119" spans="1:20" x14ac:dyDescent="0.25">
      <c r="A1119" s="53">
        <v>2024</v>
      </c>
      <c r="B1119" s="54">
        <v>865220</v>
      </c>
      <c r="C1119" s="54" t="s">
        <v>246</v>
      </c>
      <c r="D1119" s="54" t="s">
        <v>433</v>
      </c>
      <c r="E1119" s="54" t="s">
        <v>519</v>
      </c>
      <c r="F1119" s="54" t="s">
        <v>15</v>
      </c>
      <c r="G1119" s="56">
        <v>49</v>
      </c>
      <c r="H1119" s="56">
        <v>94</v>
      </c>
      <c r="I1119" s="56">
        <v>220</v>
      </c>
      <c r="J1119" s="57">
        <v>12140.64</v>
      </c>
      <c r="K1119" s="57">
        <v>247.76816326530599</v>
      </c>
      <c r="L1119" s="58">
        <v>1.9183673469387801</v>
      </c>
      <c r="M1119" s="58">
        <v>2.3404255319148901</v>
      </c>
      <c r="N1119" s="54">
        <v>3751.14</v>
      </c>
      <c r="O1119" s="59">
        <v>0.30897382675048402</v>
      </c>
      <c r="P1119" s="54">
        <v>2080.84</v>
      </c>
      <c r="Q1119" s="59">
        <v>0.171394588753147</v>
      </c>
      <c r="R1119" s="76">
        <v>209</v>
      </c>
      <c r="S1119" s="76">
        <v>182</v>
      </c>
      <c r="T1119" s="76">
        <v>184</v>
      </c>
    </row>
    <row r="1120" spans="1:20" x14ac:dyDescent="0.25">
      <c r="A1120" s="53">
        <v>2024</v>
      </c>
      <c r="B1120" s="54">
        <v>866033</v>
      </c>
      <c r="C1120" s="54" t="s">
        <v>359</v>
      </c>
      <c r="D1120" s="54" t="s">
        <v>432</v>
      </c>
      <c r="E1120" s="54" t="s">
        <v>493</v>
      </c>
      <c r="F1120" s="54" t="s">
        <v>4</v>
      </c>
      <c r="G1120" s="56">
        <v>486</v>
      </c>
      <c r="H1120" s="56">
        <v>2303</v>
      </c>
      <c r="I1120" s="56">
        <v>16149</v>
      </c>
      <c r="J1120" s="57">
        <v>626133.005</v>
      </c>
      <c r="K1120" s="57">
        <v>1288.3395164609001</v>
      </c>
      <c r="L1120" s="58">
        <v>4.7386831275720196</v>
      </c>
      <c r="M1120" s="58">
        <v>7.0121580547112501</v>
      </c>
      <c r="N1120" s="54">
        <v>32642.005000000001</v>
      </c>
      <c r="O1120" s="59">
        <v>5.2132701421800903E-2</v>
      </c>
      <c r="P1120" s="54">
        <v>15418.184999999999</v>
      </c>
      <c r="Q1120" s="59">
        <v>2.46244565881014E-2</v>
      </c>
      <c r="R1120" s="76">
        <v>4</v>
      </c>
      <c r="S1120" s="76">
        <v>17</v>
      </c>
      <c r="T1120" s="76">
        <v>28</v>
      </c>
    </row>
    <row r="1121" spans="1:20" x14ac:dyDescent="0.25">
      <c r="A1121" s="53">
        <v>2024</v>
      </c>
      <c r="B1121" s="54">
        <v>867297</v>
      </c>
      <c r="C1121" s="54" t="s">
        <v>247</v>
      </c>
      <c r="D1121" s="54" t="s">
        <v>431</v>
      </c>
      <c r="E1121" s="54" t="s">
        <v>524</v>
      </c>
      <c r="F1121" s="54" t="s">
        <v>15</v>
      </c>
      <c r="G1121" s="56">
        <v>33</v>
      </c>
      <c r="H1121" s="56">
        <v>103</v>
      </c>
      <c r="I1121" s="56">
        <v>298</v>
      </c>
      <c r="J1121" s="57">
        <v>18999.216</v>
      </c>
      <c r="K1121" s="57">
        <v>575.73381818181804</v>
      </c>
      <c r="L1121" s="58">
        <v>3.1212121212121202</v>
      </c>
      <c r="M1121" s="58">
        <v>2.8932038834951501</v>
      </c>
      <c r="N1121" s="54">
        <v>5326.7160000000003</v>
      </c>
      <c r="O1121" s="59">
        <v>0.28036504243122501</v>
      </c>
      <c r="P1121" s="54">
        <v>4235.6360000000004</v>
      </c>
      <c r="Q1121" s="59">
        <v>0.22293740962785</v>
      </c>
      <c r="R1121" s="76">
        <v>168</v>
      </c>
      <c r="S1121" s="76">
        <v>151</v>
      </c>
      <c r="T1121" s="76">
        <v>117</v>
      </c>
    </row>
    <row r="1122" spans="1:20" x14ac:dyDescent="0.25">
      <c r="A1122" s="53">
        <v>2024</v>
      </c>
      <c r="B1122" s="54">
        <v>868970</v>
      </c>
      <c r="C1122" s="54" t="s">
        <v>398</v>
      </c>
      <c r="D1122" s="54" t="s">
        <v>432</v>
      </c>
      <c r="E1122" s="54" t="s">
        <v>498</v>
      </c>
      <c r="F1122" s="54" t="s">
        <v>15</v>
      </c>
      <c r="G1122" s="56">
        <v>33</v>
      </c>
      <c r="H1122" s="56">
        <v>101</v>
      </c>
      <c r="I1122" s="56">
        <v>268</v>
      </c>
      <c r="J1122" s="57">
        <v>14108.6304</v>
      </c>
      <c r="K1122" s="57">
        <v>427.53425454545402</v>
      </c>
      <c r="L1122" s="58">
        <v>3.0606060606060601</v>
      </c>
      <c r="M1122" s="58">
        <v>2.65346534653465</v>
      </c>
      <c r="N1122" s="54">
        <v>3044.8804</v>
      </c>
      <c r="O1122" s="59">
        <v>0.21581686624947</v>
      </c>
      <c r="P1122" s="54">
        <v>1988.8004000000001</v>
      </c>
      <c r="Q1122" s="59">
        <v>0.140963392165975</v>
      </c>
      <c r="R1122" s="76">
        <v>192</v>
      </c>
      <c r="S1122" s="76">
        <v>208</v>
      </c>
      <c r="T1122" s="76">
        <v>187</v>
      </c>
    </row>
    <row r="1123" spans="1:20" x14ac:dyDescent="0.25">
      <c r="A1123" s="53">
        <v>2024</v>
      </c>
      <c r="B1123" s="54">
        <v>870139</v>
      </c>
      <c r="C1123" s="54" t="s">
        <v>181</v>
      </c>
      <c r="D1123" s="54" t="s">
        <v>430</v>
      </c>
      <c r="E1123" s="54" t="s">
        <v>514</v>
      </c>
      <c r="F1123" s="54" t="s">
        <v>4</v>
      </c>
      <c r="G1123" s="56">
        <v>143</v>
      </c>
      <c r="H1123" s="56">
        <v>511</v>
      </c>
      <c r="I1123" s="56">
        <v>2487</v>
      </c>
      <c r="J1123" s="57">
        <v>110013.12</v>
      </c>
      <c r="K1123" s="57">
        <v>769.32251748251804</v>
      </c>
      <c r="L1123" s="58">
        <v>3.5734265734265702</v>
      </c>
      <c r="M1123" s="58">
        <v>4.8669275929549896</v>
      </c>
      <c r="N1123" s="54">
        <v>11787.12</v>
      </c>
      <c r="O1123" s="59">
        <v>0.107142857142857</v>
      </c>
      <c r="P1123" s="54">
        <v>6909.8200000000097</v>
      </c>
      <c r="Q1123" s="59">
        <v>6.2809054047371901E-2</v>
      </c>
      <c r="R1123" s="76">
        <v>54</v>
      </c>
      <c r="S1123" s="76">
        <v>81</v>
      </c>
      <c r="T1123" s="76">
        <v>83</v>
      </c>
    </row>
    <row r="1124" spans="1:20" x14ac:dyDescent="0.25">
      <c r="A1124" s="53">
        <v>2024</v>
      </c>
      <c r="B1124" s="54">
        <v>873279</v>
      </c>
      <c r="C1124" s="54" t="s">
        <v>337</v>
      </c>
      <c r="D1124" s="54" t="s">
        <v>432</v>
      </c>
      <c r="E1124" s="54" t="s">
        <v>510</v>
      </c>
      <c r="F1124" s="54" t="s">
        <v>15</v>
      </c>
      <c r="G1124" s="56">
        <v>6</v>
      </c>
      <c r="H1124" s="56">
        <v>27</v>
      </c>
      <c r="I1124" s="56">
        <v>88</v>
      </c>
      <c r="J1124" s="57">
        <v>1708.7944</v>
      </c>
      <c r="K1124" s="57">
        <v>284.79906666666699</v>
      </c>
      <c r="L1124" s="58">
        <v>4.5</v>
      </c>
      <c r="M1124" s="58">
        <v>3.25925925925926</v>
      </c>
      <c r="N1124" s="54">
        <v>55.794399999999897</v>
      </c>
      <c r="O1124" s="59">
        <v>3.2651324231867701E-2</v>
      </c>
      <c r="P1124" s="54">
        <v>-143.76560000000001</v>
      </c>
      <c r="Q1124" s="59">
        <v>-8.4132766352698798E-2</v>
      </c>
      <c r="R1124" s="76">
        <v>385</v>
      </c>
      <c r="S1124" s="76">
        <v>408</v>
      </c>
      <c r="T1124" s="76">
        <v>391</v>
      </c>
    </row>
    <row r="1125" spans="1:20" x14ac:dyDescent="0.25">
      <c r="A1125" s="53">
        <v>2024</v>
      </c>
      <c r="B1125" s="54">
        <v>873602</v>
      </c>
      <c r="C1125" s="54" t="s">
        <v>248</v>
      </c>
      <c r="D1125" s="54" t="s">
        <v>434</v>
      </c>
      <c r="E1125" s="54" t="s">
        <v>523</v>
      </c>
      <c r="F1125" s="54" t="s">
        <v>15</v>
      </c>
      <c r="G1125" s="56">
        <v>39</v>
      </c>
      <c r="H1125" s="56">
        <v>57</v>
      </c>
      <c r="I1125" s="56">
        <v>129</v>
      </c>
      <c r="J1125" s="57">
        <v>7976.5680000000002</v>
      </c>
      <c r="K1125" s="57">
        <v>204.52738461538499</v>
      </c>
      <c r="L1125" s="58">
        <v>1.4615384615384599</v>
      </c>
      <c r="M1125" s="58">
        <v>2.2631578947368398</v>
      </c>
      <c r="N1125" s="54">
        <v>2548.8180000000002</v>
      </c>
      <c r="O1125" s="59">
        <v>0.31953817732137402</v>
      </c>
      <c r="P1125" s="54">
        <v>1277.1179999999999</v>
      </c>
      <c r="Q1125" s="59">
        <v>0.16010870840692401</v>
      </c>
      <c r="R1125" s="76">
        <v>267</v>
      </c>
      <c r="S1125" s="76">
        <v>231</v>
      </c>
      <c r="T1125" s="76">
        <v>237</v>
      </c>
    </row>
    <row r="1126" spans="1:20" x14ac:dyDescent="0.25">
      <c r="A1126" s="53">
        <v>2024</v>
      </c>
      <c r="B1126" s="54">
        <v>874423</v>
      </c>
      <c r="C1126" s="54" t="s">
        <v>249</v>
      </c>
      <c r="D1126" s="54" t="s">
        <v>431</v>
      </c>
      <c r="E1126" s="54" t="s">
        <v>524</v>
      </c>
      <c r="F1126" s="54" t="s">
        <v>15</v>
      </c>
      <c r="G1126" s="56">
        <v>45</v>
      </c>
      <c r="H1126" s="56">
        <v>105</v>
      </c>
      <c r="I1126" s="56">
        <v>354</v>
      </c>
      <c r="J1126" s="57">
        <v>18688.367999999999</v>
      </c>
      <c r="K1126" s="57">
        <v>415.29706666666698</v>
      </c>
      <c r="L1126" s="58">
        <v>2.3333333333333299</v>
      </c>
      <c r="M1126" s="58">
        <v>3.3714285714285701</v>
      </c>
      <c r="N1126" s="54">
        <v>6004.8680000000004</v>
      </c>
      <c r="O1126" s="59">
        <v>0.32131580456891701</v>
      </c>
      <c r="P1126" s="54">
        <v>4550.8280000000004</v>
      </c>
      <c r="Q1126" s="59">
        <v>0.243511257911873</v>
      </c>
      <c r="R1126" s="76">
        <v>172</v>
      </c>
      <c r="S1126" s="76">
        <v>137</v>
      </c>
      <c r="T1126" s="76">
        <v>112</v>
      </c>
    </row>
    <row r="1127" spans="1:20" x14ac:dyDescent="0.25">
      <c r="A1127" s="53">
        <v>2024</v>
      </c>
      <c r="B1127" s="54">
        <v>875444</v>
      </c>
      <c r="C1127" s="54" t="s">
        <v>250</v>
      </c>
      <c r="D1127" s="54" t="s">
        <v>433</v>
      </c>
      <c r="E1127" s="54" t="s">
        <v>504</v>
      </c>
      <c r="F1127" s="54" t="s">
        <v>15</v>
      </c>
      <c r="G1127" s="56">
        <v>47</v>
      </c>
      <c r="H1127" s="56">
        <v>120</v>
      </c>
      <c r="I1127" s="56">
        <v>255</v>
      </c>
      <c r="J1127" s="57">
        <v>14285.96</v>
      </c>
      <c r="K1127" s="57">
        <v>303.95659574468101</v>
      </c>
      <c r="L1127" s="58">
        <v>2.5531914893617</v>
      </c>
      <c r="M1127" s="58">
        <v>2.125</v>
      </c>
      <c r="N1127" s="54">
        <v>4438.71</v>
      </c>
      <c r="O1127" s="59">
        <v>0.310704355885079</v>
      </c>
      <c r="P1127" s="54">
        <v>2804.36</v>
      </c>
      <c r="Q1127" s="59">
        <v>0.19630182360863399</v>
      </c>
      <c r="R1127" s="76">
        <v>190</v>
      </c>
      <c r="S1127" s="76">
        <v>169</v>
      </c>
      <c r="T1127" s="76">
        <v>150</v>
      </c>
    </row>
    <row r="1128" spans="1:20" x14ac:dyDescent="0.25">
      <c r="A1128" s="53">
        <v>2024</v>
      </c>
      <c r="B1128" s="54">
        <v>879102</v>
      </c>
      <c r="C1128" s="54" t="s">
        <v>454</v>
      </c>
      <c r="D1128" s="54" t="s">
        <v>435</v>
      </c>
      <c r="E1128" s="54" t="s">
        <v>529</v>
      </c>
      <c r="F1128" s="54" t="s">
        <v>15</v>
      </c>
      <c r="G1128" s="56">
        <v>60</v>
      </c>
      <c r="H1128" s="56">
        <v>244</v>
      </c>
      <c r="I1128" s="56">
        <v>1016</v>
      </c>
      <c r="J1128" s="57">
        <v>46565.8848</v>
      </c>
      <c r="K1128" s="57">
        <v>776.09807999999998</v>
      </c>
      <c r="L1128" s="58">
        <v>4.06666666666667</v>
      </c>
      <c r="M1128" s="58">
        <v>4.1639344262295097</v>
      </c>
      <c r="N1128" s="54">
        <v>9307.3847999999998</v>
      </c>
      <c r="O1128" s="59">
        <v>0.199875613659552</v>
      </c>
      <c r="P1128" s="54">
        <v>7182.9748</v>
      </c>
      <c r="Q1128" s="59">
        <v>0.15425401731011401</v>
      </c>
      <c r="R1128" s="76">
        <v>115</v>
      </c>
      <c r="S1128" s="76">
        <v>94</v>
      </c>
      <c r="T1128" s="76">
        <v>81</v>
      </c>
    </row>
    <row r="1129" spans="1:20" x14ac:dyDescent="0.25">
      <c r="A1129" s="53">
        <v>2024</v>
      </c>
      <c r="B1129" s="54">
        <v>883141</v>
      </c>
      <c r="C1129" s="54" t="s">
        <v>86</v>
      </c>
      <c r="D1129" s="54" t="s">
        <v>432</v>
      </c>
      <c r="E1129" s="54" t="s">
        <v>496</v>
      </c>
      <c r="F1129" s="54" t="s">
        <v>15</v>
      </c>
      <c r="G1129" s="56">
        <v>130</v>
      </c>
      <c r="H1129" s="56">
        <v>892</v>
      </c>
      <c r="I1129" s="56">
        <v>5205</v>
      </c>
      <c r="J1129" s="57">
        <v>217702.33</v>
      </c>
      <c r="K1129" s="57">
        <v>1674.6333076923099</v>
      </c>
      <c r="L1129" s="58">
        <v>6.8615384615384603</v>
      </c>
      <c r="M1129" s="58">
        <v>5.8352017937219696</v>
      </c>
      <c r="N1129" s="54">
        <v>33208.83</v>
      </c>
      <c r="O1129" s="59">
        <v>0.152542372881356</v>
      </c>
      <c r="P1129" s="54">
        <v>28599.96</v>
      </c>
      <c r="Q1129" s="59">
        <v>0.13137185991532599</v>
      </c>
      <c r="R1129" s="76">
        <v>22</v>
      </c>
      <c r="S1129" s="76">
        <v>15</v>
      </c>
      <c r="T1129" s="76">
        <v>12</v>
      </c>
    </row>
    <row r="1130" spans="1:20" x14ac:dyDescent="0.25">
      <c r="A1130" s="53">
        <v>2024</v>
      </c>
      <c r="B1130" s="54">
        <v>886262</v>
      </c>
      <c r="C1130" s="54" t="s">
        <v>252</v>
      </c>
      <c r="D1130" s="54" t="s">
        <v>434</v>
      </c>
      <c r="E1130" s="54" t="s">
        <v>523</v>
      </c>
      <c r="F1130" s="54" t="s">
        <v>15</v>
      </c>
      <c r="G1130" s="56">
        <v>16</v>
      </c>
      <c r="H1130" s="56">
        <v>29</v>
      </c>
      <c r="I1130" s="56">
        <v>65</v>
      </c>
      <c r="J1130" s="57">
        <v>4219.4799999999996</v>
      </c>
      <c r="K1130" s="57">
        <v>263.71749999999997</v>
      </c>
      <c r="L1130" s="58">
        <v>1.8125</v>
      </c>
      <c r="M1130" s="58">
        <v>2.2413793103448301</v>
      </c>
      <c r="N1130" s="54">
        <v>1532.48</v>
      </c>
      <c r="O1130" s="59">
        <v>0.36319167290756199</v>
      </c>
      <c r="P1130" s="54">
        <v>1004.58</v>
      </c>
      <c r="Q1130" s="59">
        <v>0.23808146975456701</v>
      </c>
      <c r="R1130" s="76">
        <v>335</v>
      </c>
      <c r="S1130" s="76">
        <v>295</v>
      </c>
      <c r="T1130" s="76">
        <v>263</v>
      </c>
    </row>
    <row r="1131" spans="1:20" x14ac:dyDescent="0.25">
      <c r="A1131" s="53">
        <v>2024</v>
      </c>
      <c r="B1131" s="54">
        <v>888162</v>
      </c>
      <c r="C1131" s="54" t="s">
        <v>399</v>
      </c>
      <c r="D1131" s="54" t="s">
        <v>431</v>
      </c>
      <c r="E1131" s="54" t="s">
        <v>516</v>
      </c>
      <c r="F1131" s="54" t="s">
        <v>15</v>
      </c>
      <c r="G1131" s="56">
        <v>17</v>
      </c>
      <c r="H1131" s="56">
        <v>56</v>
      </c>
      <c r="I1131" s="56">
        <v>135</v>
      </c>
      <c r="J1131" s="57">
        <v>6558.3609999999999</v>
      </c>
      <c r="K1131" s="57">
        <v>385.785941176471</v>
      </c>
      <c r="L1131" s="58">
        <v>3.2941176470588198</v>
      </c>
      <c r="M1131" s="58">
        <v>2.41071428571429</v>
      </c>
      <c r="N1131" s="54">
        <v>1787.1110000000001</v>
      </c>
      <c r="O1131" s="59">
        <v>0.272493539163215</v>
      </c>
      <c r="P1131" s="54">
        <v>1222.0709999999999</v>
      </c>
      <c r="Q1131" s="59">
        <v>0.18633786703720601</v>
      </c>
      <c r="R1131" s="76">
        <v>292</v>
      </c>
      <c r="S1131" s="76">
        <v>279</v>
      </c>
      <c r="T1131" s="76">
        <v>241</v>
      </c>
    </row>
    <row r="1132" spans="1:20" x14ac:dyDescent="0.25">
      <c r="A1132" s="53">
        <v>2024</v>
      </c>
      <c r="B1132" s="54">
        <v>888177</v>
      </c>
      <c r="C1132" s="54" t="s">
        <v>253</v>
      </c>
      <c r="D1132" s="54" t="s">
        <v>431</v>
      </c>
      <c r="E1132" s="54" t="s">
        <v>524</v>
      </c>
      <c r="F1132" s="54" t="s">
        <v>15</v>
      </c>
      <c r="G1132" s="56">
        <v>18</v>
      </c>
      <c r="H1132" s="56">
        <v>37</v>
      </c>
      <c r="I1132" s="56">
        <v>82</v>
      </c>
      <c r="J1132" s="57">
        <v>4092.1439999999998</v>
      </c>
      <c r="K1132" s="57">
        <v>227.34133333333301</v>
      </c>
      <c r="L1132" s="58">
        <v>2.0555555555555598</v>
      </c>
      <c r="M1132" s="58">
        <v>2.2162162162162198</v>
      </c>
      <c r="N1132" s="54">
        <v>1263.894</v>
      </c>
      <c r="O1132" s="59">
        <v>0.30885863254078999</v>
      </c>
      <c r="P1132" s="54">
        <v>686.89400000000001</v>
      </c>
      <c r="Q1132" s="59">
        <v>0.16785675186405999</v>
      </c>
      <c r="R1132" s="76">
        <v>339</v>
      </c>
      <c r="S1132" s="76">
        <v>312</v>
      </c>
      <c r="T1132" s="76">
        <v>294</v>
      </c>
    </row>
    <row r="1133" spans="1:20" x14ac:dyDescent="0.25">
      <c r="A1133" s="53">
        <v>2024</v>
      </c>
      <c r="B1133" s="54">
        <v>892554</v>
      </c>
      <c r="C1133" s="54" t="s">
        <v>254</v>
      </c>
      <c r="D1133" s="54" t="s">
        <v>430</v>
      </c>
      <c r="E1133" s="54" t="s">
        <v>518</v>
      </c>
      <c r="F1133" s="54" t="s">
        <v>15</v>
      </c>
      <c r="G1133" s="56">
        <v>5</v>
      </c>
      <c r="H1133" s="56">
        <v>21</v>
      </c>
      <c r="I1133" s="56">
        <v>87</v>
      </c>
      <c r="J1133" s="57">
        <v>5478.5039999999999</v>
      </c>
      <c r="K1133" s="57">
        <v>1095.7008000000001</v>
      </c>
      <c r="L1133" s="58">
        <v>4.2</v>
      </c>
      <c r="M1133" s="58">
        <v>4.1428571428571397</v>
      </c>
      <c r="N1133" s="54">
        <v>984.00400000000002</v>
      </c>
      <c r="O1133" s="59">
        <v>0.179611806434749</v>
      </c>
      <c r="P1133" s="54">
        <v>807.00400000000002</v>
      </c>
      <c r="Q1133" s="59">
        <v>0.14730371648902699</v>
      </c>
      <c r="R1133" s="76">
        <v>305</v>
      </c>
      <c r="S1133" s="76">
        <v>336</v>
      </c>
      <c r="T1133" s="76">
        <v>283</v>
      </c>
    </row>
    <row r="1134" spans="1:20" x14ac:dyDescent="0.25">
      <c r="A1134" s="53">
        <v>2024</v>
      </c>
      <c r="B1134" s="54">
        <v>892687</v>
      </c>
      <c r="C1134" s="54" t="s">
        <v>255</v>
      </c>
      <c r="D1134" s="54" t="s">
        <v>431</v>
      </c>
      <c r="E1134" s="54" t="s">
        <v>515</v>
      </c>
      <c r="F1134" s="54" t="s">
        <v>15</v>
      </c>
      <c r="G1134" s="56">
        <v>48</v>
      </c>
      <c r="H1134" s="56">
        <v>125</v>
      </c>
      <c r="I1134" s="56">
        <v>314</v>
      </c>
      <c r="J1134" s="57">
        <v>17049.488000000001</v>
      </c>
      <c r="K1134" s="57">
        <v>355.19766666666698</v>
      </c>
      <c r="L1134" s="58">
        <v>2.6041666666666701</v>
      </c>
      <c r="M1134" s="58">
        <v>2.512</v>
      </c>
      <c r="N1134" s="54">
        <v>5052.2380000000003</v>
      </c>
      <c r="O1134" s="59">
        <v>0.29632784280677499</v>
      </c>
      <c r="P1134" s="54">
        <v>3488.6779999999999</v>
      </c>
      <c r="Q1134" s="59">
        <v>0.20462069007585501</v>
      </c>
      <c r="R1134" s="76">
        <v>179</v>
      </c>
      <c r="S1134" s="76">
        <v>156</v>
      </c>
      <c r="T1134" s="76">
        <v>135</v>
      </c>
    </row>
    <row r="1135" spans="1:20" x14ac:dyDescent="0.25">
      <c r="A1135" s="53">
        <v>2024</v>
      </c>
      <c r="B1135" s="54">
        <v>901914</v>
      </c>
      <c r="C1135" s="54" t="s">
        <v>439</v>
      </c>
      <c r="D1135" s="54" t="s">
        <v>435</v>
      </c>
      <c r="E1135" s="54" t="s">
        <v>529</v>
      </c>
      <c r="F1135" s="54" t="s">
        <v>15</v>
      </c>
      <c r="G1135" s="56">
        <v>23</v>
      </c>
      <c r="H1135" s="56">
        <v>65</v>
      </c>
      <c r="I1135" s="56">
        <v>172</v>
      </c>
      <c r="J1135" s="57">
        <v>8732.1299999999992</v>
      </c>
      <c r="K1135" s="57">
        <v>379.65782608695702</v>
      </c>
      <c r="L1135" s="58">
        <v>2.8260869565217401</v>
      </c>
      <c r="M1135" s="58">
        <v>2.6461538461538501</v>
      </c>
      <c r="N1135" s="54">
        <v>2116.88</v>
      </c>
      <c r="O1135" s="59">
        <v>0.24242424242424301</v>
      </c>
      <c r="P1135" s="54">
        <v>1332.95</v>
      </c>
      <c r="Q1135" s="59">
        <v>0.152648895515756</v>
      </c>
      <c r="R1135" s="76">
        <v>255</v>
      </c>
      <c r="S1135" s="76">
        <v>258</v>
      </c>
      <c r="T1135" s="76">
        <v>233</v>
      </c>
    </row>
    <row r="1136" spans="1:20" x14ac:dyDescent="0.25">
      <c r="A1136" s="53">
        <v>2024</v>
      </c>
      <c r="B1136" s="54">
        <v>903026</v>
      </c>
      <c r="C1136" s="54" t="s">
        <v>460</v>
      </c>
      <c r="D1136" s="54" t="s">
        <v>434</v>
      </c>
      <c r="E1136" s="54" t="s">
        <v>513</v>
      </c>
      <c r="F1136" s="54" t="s">
        <v>15</v>
      </c>
      <c r="G1136" s="56">
        <v>142</v>
      </c>
      <c r="H1136" s="56">
        <v>440</v>
      </c>
      <c r="I1136" s="56">
        <v>2221</v>
      </c>
      <c r="J1136" s="57">
        <v>98588.07</v>
      </c>
      <c r="K1136" s="57">
        <v>694.28218309859199</v>
      </c>
      <c r="L1136" s="58">
        <v>3.0985915492957701</v>
      </c>
      <c r="M1136" s="58">
        <v>5.0477272727272702</v>
      </c>
      <c r="N1136" s="54">
        <v>7302.8200000000097</v>
      </c>
      <c r="O1136" s="59">
        <v>7.4074074074074195E-2</v>
      </c>
      <c r="P1136" s="54">
        <v>2423.0900000000101</v>
      </c>
      <c r="Q1136" s="59">
        <v>2.4577923069190901E-2</v>
      </c>
      <c r="R1136" s="76">
        <v>63</v>
      </c>
      <c r="S1136" s="76">
        <v>123</v>
      </c>
      <c r="T1136" s="76">
        <v>166</v>
      </c>
    </row>
    <row r="1137" spans="1:20" x14ac:dyDescent="0.25">
      <c r="A1137" s="53">
        <v>2024</v>
      </c>
      <c r="B1137" s="54">
        <v>903842</v>
      </c>
      <c r="C1137" s="54" t="s">
        <v>257</v>
      </c>
      <c r="D1137" s="54" t="s">
        <v>434</v>
      </c>
      <c r="E1137" s="54" t="s">
        <v>499</v>
      </c>
      <c r="F1137" s="54" t="s">
        <v>15</v>
      </c>
      <c r="G1137" s="56">
        <v>72</v>
      </c>
      <c r="H1137" s="56">
        <v>272</v>
      </c>
      <c r="I1137" s="56">
        <v>1218</v>
      </c>
      <c r="J1137" s="57">
        <v>57960.590400000001</v>
      </c>
      <c r="K1137" s="57">
        <v>805.00819999999999</v>
      </c>
      <c r="L1137" s="58">
        <v>3.7777777777777799</v>
      </c>
      <c r="M1137" s="58">
        <v>4.4779411764705896</v>
      </c>
      <c r="N1137" s="54">
        <v>13526.590399999999</v>
      </c>
      <c r="O1137" s="59">
        <v>0.233375648982347</v>
      </c>
      <c r="P1137" s="54">
        <v>11001.090399999999</v>
      </c>
      <c r="Q1137" s="59">
        <v>0.18980293892934499</v>
      </c>
      <c r="R1137" s="76">
        <v>103</v>
      </c>
      <c r="S1137" s="76">
        <v>69</v>
      </c>
      <c r="T1137" s="76">
        <v>55</v>
      </c>
    </row>
    <row r="1138" spans="1:20" x14ac:dyDescent="0.25">
      <c r="A1138" s="53">
        <v>2024</v>
      </c>
      <c r="B1138" s="54">
        <v>906206</v>
      </c>
      <c r="C1138" s="54" t="s">
        <v>258</v>
      </c>
      <c r="D1138" s="54" t="s">
        <v>434</v>
      </c>
      <c r="E1138" s="54" t="s">
        <v>508</v>
      </c>
      <c r="F1138" s="54" t="s">
        <v>15</v>
      </c>
      <c r="G1138" s="56">
        <v>66</v>
      </c>
      <c r="H1138" s="56">
        <v>120</v>
      </c>
      <c r="I1138" s="56">
        <v>436</v>
      </c>
      <c r="J1138" s="57">
        <v>22194.553599999999</v>
      </c>
      <c r="K1138" s="57">
        <v>336.281115151515</v>
      </c>
      <c r="L1138" s="58">
        <v>1.8181818181818199</v>
      </c>
      <c r="M1138" s="58">
        <v>3.6333333333333302</v>
      </c>
      <c r="N1138" s="54">
        <v>5364.8036000000002</v>
      </c>
      <c r="O1138" s="59">
        <v>0.24171712108686</v>
      </c>
      <c r="P1138" s="54">
        <v>3186.8036000000002</v>
      </c>
      <c r="Q1138" s="59">
        <v>0.143584937883139</v>
      </c>
      <c r="R1138" s="76">
        <v>158</v>
      </c>
      <c r="S1138" s="76">
        <v>150</v>
      </c>
      <c r="T1138" s="76">
        <v>142</v>
      </c>
    </row>
    <row r="1139" spans="1:20" x14ac:dyDescent="0.25">
      <c r="A1139" s="53">
        <v>2024</v>
      </c>
      <c r="B1139" s="54">
        <v>910039</v>
      </c>
      <c r="C1139" s="54" t="s">
        <v>259</v>
      </c>
      <c r="D1139" s="54" t="s">
        <v>433</v>
      </c>
      <c r="E1139" s="54" t="s">
        <v>504</v>
      </c>
      <c r="F1139" s="54" t="s">
        <v>15</v>
      </c>
      <c r="G1139" s="56">
        <v>30</v>
      </c>
      <c r="H1139" s="56">
        <v>73</v>
      </c>
      <c r="I1139" s="56">
        <v>188</v>
      </c>
      <c r="J1139" s="57">
        <v>10682.495999999999</v>
      </c>
      <c r="K1139" s="57">
        <v>356.08319999999998</v>
      </c>
      <c r="L1139" s="58">
        <v>2.43333333333333</v>
      </c>
      <c r="M1139" s="58">
        <v>2.5753424657534199</v>
      </c>
      <c r="N1139" s="54">
        <v>3492.7460000000001</v>
      </c>
      <c r="O1139" s="59">
        <v>0.32695972926177502</v>
      </c>
      <c r="P1139" s="54">
        <v>2452.4459999999999</v>
      </c>
      <c r="Q1139" s="59">
        <v>0.229576121535641</v>
      </c>
      <c r="R1139" s="76">
        <v>221</v>
      </c>
      <c r="S1139" s="76">
        <v>187</v>
      </c>
      <c r="T1139" s="76">
        <v>163</v>
      </c>
    </row>
    <row r="1140" spans="1:20" x14ac:dyDescent="0.25">
      <c r="A1140" s="53">
        <v>2024</v>
      </c>
      <c r="B1140" s="54">
        <v>911084</v>
      </c>
      <c r="C1140" s="54" t="s">
        <v>260</v>
      </c>
      <c r="D1140" s="54" t="s">
        <v>435</v>
      </c>
      <c r="E1140" s="54" t="s">
        <v>505</v>
      </c>
      <c r="F1140" s="54" t="s">
        <v>15</v>
      </c>
      <c r="G1140" s="56">
        <v>23</v>
      </c>
      <c r="H1140" s="56">
        <v>66</v>
      </c>
      <c r="I1140" s="56">
        <v>216</v>
      </c>
      <c r="J1140" s="57">
        <v>11263.5648</v>
      </c>
      <c r="K1140" s="57">
        <v>489.72020869565199</v>
      </c>
      <c r="L1140" s="58">
        <v>2.8695652173913002</v>
      </c>
      <c r="M1140" s="58">
        <v>3.2727272727272698</v>
      </c>
      <c r="N1140" s="54">
        <v>2101.3148000000001</v>
      </c>
      <c r="O1140" s="59">
        <v>0.18655859288881599</v>
      </c>
      <c r="P1140" s="54">
        <v>1315.7148</v>
      </c>
      <c r="Q1140" s="59">
        <v>0.11681157993604301</v>
      </c>
      <c r="R1140" s="76">
        <v>216</v>
      </c>
      <c r="S1140" s="76">
        <v>259</v>
      </c>
      <c r="T1140" s="76">
        <v>234</v>
      </c>
    </row>
    <row r="1141" spans="1:20" x14ac:dyDescent="0.25">
      <c r="A1141" s="53">
        <v>2024</v>
      </c>
      <c r="B1141" s="54">
        <v>913384</v>
      </c>
      <c r="C1141" s="54" t="s">
        <v>261</v>
      </c>
      <c r="D1141" s="54" t="s">
        <v>430</v>
      </c>
      <c r="E1141" s="54" t="s">
        <v>518</v>
      </c>
      <c r="F1141" s="54" t="s">
        <v>4</v>
      </c>
      <c r="G1141" s="56">
        <v>117</v>
      </c>
      <c r="H1141" s="56">
        <v>379</v>
      </c>
      <c r="I1141" s="56">
        <v>1456</v>
      </c>
      <c r="J1141" s="57">
        <v>73802.751999999993</v>
      </c>
      <c r="K1141" s="57">
        <v>630.79275213675203</v>
      </c>
      <c r="L1141" s="58">
        <v>3.2393162393162398</v>
      </c>
      <c r="M1141" s="58">
        <v>3.8416886543535602</v>
      </c>
      <c r="N1141" s="54">
        <v>22741.502</v>
      </c>
      <c r="O1141" s="59">
        <v>0.30813894311149798</v>
      </c>
      <c r="P1141" s="54">
        <v>18702.691999999999</v>
      </c>
      <c r="Q1141" s="59">
        <v>0.25341456101799598</v>
      </c>
      <c r="R1141" s="76">
        <v>83</v>
      </c>
      <c r="S1141" s="76">
        <v>32</v>
      </c>
      <c r="T1141" s="76">
        <v>21</v>
      </c>
    </row>
    <row r="1142" spans="1:20" x14ac:dyDescent="0.25">
      <c r="A1142" s="53">
        <v>2024</v>
      </c>
      <c r="B1142" s="54">
        <v>915339</v>
      </c>
      <c r="C1142" s="54" t="s">
        <v>457</v>
      </c>
      <c r="D1142" s="54" t="s">
        <v>433</v>
      </c>
      <c r="E1142" s="54" t="s">
        <v>519</v>
      </c>
      <c r="F1142" s="54" t="s">
        <v>15</v>
      </c>
      <c r="G1142" s="56">
        <v>16</v>
      </c>
      <c r="H1142" s="56">
        <v>34</v>
      </c>
      <c r="I1142" s="56">
        <v>106</v>
      </c>
      <c r="J1142" s="57">
        <v>4465.5519999999997</v>
      </c>
      <c r="K1142" s="57">
        <v>279.09699999999998</v>
      </c>
      <c r="L1142" s="58">
        <v>2.125</v>
      </c>
      <c r="M1142" s="58">
        <v>3.1176470588235299</v>
      </c>
      <c r="N1142" s="54">
        <v>1578.0519999999999</v>
      </c>
      <c r="O1142" s="59">
        <v>0.35338341150209401</v>
      </c>
      <c r="P1142" s="54">
        <v>1028.652</v>
      </c>
      <c r="Q1142" s="59">
        <v>0.23035270891482201</v>
      </c>
      <c r="R1142" s="76">
        <v>328</v>
      </c>
      <c r="S1142" s="76">
        <v>292</v>
      </c>
      <c r="T1142" s="76">
        <v>258</v>
      </c>
    </row>
    <row r="1143" spans="1:20" x14ac:dyDescent="0.25">
      <c r="A1143" s="53">
        <v>2024</v>
      </c>
      <c r="B1143" s="54">
        <v>915359</v>
      </c>
      <c r="C1143" s="54" t="s">
        <v>47</v>
      </c>
      <c r="D1143" s="54" t="s">
        <v>430</v>
      </c>
      <c r="E1143" s="54" t="s">
        <v>514</v>
      </c>
      <c r="F1143" s="54" t="s">
        <v>15</v>
      </c>
      <c r="G1143" s="56">
        <v>197</v>
      </c>
      <c r="H1143" s="56">
        <v>598</v>
      </c>
      <c r="I1143" s="56">
        <v>3568</v>
      </c>
      <c r="J1143" s="57">
        <v>137462.5056</v>
      </c>
      <c r="K1143" s="57">
        <v>697.77921624365501</v>
      </c>
      <c r="L1143" s="58">
        <v>3.0355329949238601</v>
      </c>
      <c r="M1143" s="58">
        <v>5.9665551839464896</v>
      </c>
      <c r="N1143" s="54">
        <v>6527.0056000000104</v>
      </c>
      <c r="O1143" s="59">
        <v>4.7482079360555499E-2</v>
      </c>
      <c r="P1143" s="54">
        <v>-226.79439999998601</v>
      </c>
      <c r="Q1143" s="59">
        <v>-1.6498637138183099E-3</v>
      </c>
      <c r="R1143" s="76">
        <v>42</v>
      </c>
      <c r="S1143" s="76">
        <v>132</v>
      </c>
      <c r="T1143" s="76">
        <v>397</v>
      </c>
    </row>
    <row r="1144" spans="1:20" x14ac:dyDescent="0.25">
      <c r="A1144" s="53">
        <v>2024</v>
      </c>
      <c r="B1144" s="54">
        <v>916061</v>
      </c>
      <c r="C1144" s="54" t="s">
        <v>262</v>
      </c>
      <c r="D1144" s="54" t="s">
        <v>432</v>
      </c>
      <c r="E1144" s="54" t="s">
        <v>498</v>
      </c>
      <c r="F1144" s="54" t="s">
        <v>15</v>
      </c>
      <c r="G1144" s="56">
        <v>25</v>
      </c>
      <c r="H1144" s="56">
        <v>34</v>
      </c>
      <c r="I1144" s="56">
        <v>108</v>
      </c>
      <c r="J1144" s="57">
        <v>6016.2623999999996</v>
      </c>
      <c r="K1144" s="57">
        <v>240.650496</v>
      </c>
      <c r="L1144" s="58">
        <v>1.36</v>
      </c>
      <c r="M1144" s="58">
        <v>3.1764705882352899</v>
      </c>
      <c r="N1144" s="54">
        <v>1100.0124000000001</v>
      </c>
      <c r="O1144" s="59">
        <v>0.18283983092226799</v>
      </c>
      <c r="P1144" s="54">
        <v>341.01240000000001</v>
      </c>
      <c r="Q1144" s="59">
        <v>5.6681769731320199E-2</v>
      </c>
      <c r="R1144" s="76">
        <v>298</v>
      </c>
      <c r="S1144" s="76">
        <v>327</v>
      </c>
      <c r="T1144" s="76">
        <v>331</v>
      </c>
    </row>
    <row r="1145" spans="1:20" x14ac:dyDescent="0.25">
      <c r="A1145" s="53">
        <v>2024</v>
      </c>
      <c r="B1145" s="54">
        <v>917647</v>
      </c>
      <c r="C1145" s="54" t="s">
        <v>358</v>
      </c>
      <c r="D1145" s="54" t="s">
        <v>430</v>
      </c>
      <c r="E1145" s="54" t="s">
        <v>518</v>
      </c>
      <c r="F1145" s="54" t="s">
        <v>15</v>
      </c>
      <c r="G1145" s="56">
        <v>23</v>
      </c>
      <c r="H1145" s="56">
        <v>46</v>
      </c>
      <c r="I1145" s="56">
        <v>91</v>
      </c>
      <c r="J1145" s="57">
        <v>5104.0720000000001</v>
      </c>
      <c r="K1145" s="57">
        <v>221.91617391304399</v>
      </c>
      <c r="L1145" s="58">
        <v>2</v>
      </c>
      <c r="M1145" s="58">
        <v>1.97826086956522</v>
      </c>
      <c r="N1145" s="54">
        <v>1428.3219999999999</v>
      </c>
      <c r="O1145" s="59">
        <v>0.27983970445557999</v>
      </c>
      <c r="P1145" s="54">
        <v>665.27200000000005</v>
      </c>
      <c r="Q1145" s="59">
        <v>0.13034142151599701</v>
      </c>
      <c r="R1145" s="76">
        <v>315</v>
      </c>
      <c r="S1145" s="76">
        <v>303</v>
      </c>
      <c r="T1145" s="76">
        <v>297</v>
      </c>
    </row>
    <row r="1146" spans="1:20" x14ac:dyDescent="0.25">
      <c r="A1146" s="53">
        <v>2024</v>
      </c>
      <c r="B1146" s="54">
        <v>921547</v>
      </c>
      <c r="C1146" s="54" t="s">
        <v>283</v>
      </c>
      <c r="D1146" s="54" t="s">
        <v>432</v>
      </c>
      <c r="E1146" s="54" t="s">
        <v>497</v>
      </c>
      <c r="F1146" s="54" t="s">
        <v>15</v>
      </c>
      <c r="G1146" s="56">
        <v>61</v>
      </c>
      <c r="H1146" s="56">
        <v>513</v>
      </c>
      <c r="I1146" s="56">
        <v>2496</v>
      </c>
      <c r="J1146" s="57">
        <v>120618.75</v>
      </c>
      <c r="K1146" s="57">
        <v>1977.35655737705</v>
      </c>
      <c r="L1146" s="58">
        <v>8.4098360655737707</v>
      </c>
      <c r="M1146" s="58">
        <v>4.8654970760233898</v>
      </c>
      <c r="N1146" s="54">
        <v>34462.5</v>
      </c>
      <c r="O1146" s="59">
        <v>0.28571428571428598</v>
      </c>
      <c r="P1146" s="54">
        <v>32217.31</v>
      </c>
      <c r="Q1146" s="59">
        <v>0.26710034716824699</v>
      </c>
      <c r="R1146" s="76">
        <v>49</v>
      </c>
      <c r="S1146" s="76">
        <v>13</v>
      </c>
      <c r="T1146" s="76">
        <v>7</v>
      </c>
    </row>
    <row r="1147" spans="1:20" x14ac:dyDescent="0.25">
      <c r="A1147" s="53">
        <v>2024</v>
      </c>
      <c r="B1147" s="54">
        <v>921608</v>
      </c>
      <c r="C1147" s="54" t="s">
        <v>596</v>
      </c>
      <c r="D1147" s="54" t="s">
        <v>433</v>
      </c>
      <c r="E1147" s="54" t="s">
        <v>571</v>
      </c>
      <c r="F1147" s="54" t="s">
        <v>15</v>
      </c>
      <c r="G1147" s="56">
        <v>15</v>
      </c>
      <c r="H1147" s="56">
        <v>31</v>
      </c>
      <c r="I1147" s="56">
        <v>58</v>
      </c>
      <c r="J1147" s="57">
        <v>2703.5360000000001</v>
      </c>
      <c r="K1147" s="57">
        <v>180.235733333333</v>
      </c>
      <c r="L1147" s="58">
        <v>2.06666666666667</v>
      </c>
      <c r="M1147" s="58">
        <v>1.87096774193548</v>
      </c>
      <c r="N1147" s="54">
        <v>630.03599999999994</v>
      </c>
      <c r="O1147" s="59">
        <v>0.23304146865438399</v>
      </c>
      <c r="P1147" s="54">
        <v>115.93600000000001</v>
      </c>
      <c r="Q1147" s="59">
        <v>4.28830982831373E-2</v>
      </c>
      <c r="R1147" s="76">
        <v>369</v>
      </c>
      <c r="S1147" s="76">
        <v>364</v>
      </c>
      <c r="T1147" s="76">
        <v>364</v>
      </c>
    </row>
    <row r="1148" spans="1:20" x14ac:dyDescent="0.25">
      <c r="A1148" s="53">
        <v>2024</v>
      </c>
      <c r="B1148" s="54">
        <v>923218</v>
      </c>
      <c r="C1148" s="54" t="s">
        <v>263</v>
      </c>
      <c r="D1148" s="54" t="s">
        <v>433</v>
      </c>
      <c r="E1148" s="54" t="s">
        <v>504</v>
      </c>
      <c r="F1148" s="54" t="s">
        <v>15</v>
      </c>
      <c r="G1148" s="56">
        <v>21</v>
      </c>
      <c r="H1148" s="56">
        <v>43</v>
      </c>
      <c r="I1148" s="56">
        <v>142</v>
      </c>
      <c r="J1148" s="57">
        <v>7244.4639999999999</v>
      </c>
      <c r="K1148" s="57">
        <v>344.97447619047603</v>
      </c>
      <c r="L1148" s="58">
        <v>2.0476190476190501</v>
      </c>
      <c r="M1148" s="58">
        <v>3.3023255813953498</v>
      </c>
      <c r="N1148" s="54">
        <v>2293.7139999999999</v>
      </c>
      <c r="O1148" s="59">
        <v>0.31661610852093403</v>
      </c>
      <c r="P1148" s="54">
        <v>1574.414</v>
      </c>
      <c r="Q1148" s="59">
        <v>0.217326499241352</v>
      </c>
      <c r="R1148" s="76">
        <v>284</v>
      </c>
      <c r="S1148" s="76">
        <v>244</v>
      </c>
      <c r="T1148" s="76">
        <v>209</v>
      </c>
    </row>
    <row r="1149" spans="1:20" x14ac:dyDescent="0.25">
      <c r="A1149" s="53">
        <v>2024</v>
      </c>
      <c r="B1149" s="54">
        <v>925350</v>
      </c>
      <c r="C1149" s="54" t="s">
        <v>173</v>
      </c>
      <c r="D1149" s="54" t="s">
        <v>434</v>
      </c>
      <c r="E1149" s="54" t="s">
        <v>499</v>
      </c>
      <c r="F1149" s="54" t="s">
        <v>4</v>
      </c>
      <c r="G1149" s="56">
        <v>452</v>
      </c>
      <c r="H1149" s="56">
        <v>1059</v>
      </c>
      <c r="I1149" s="56">
        <v>4416</v>
      </c>
      <c r="J1149" s="57">
        <v>198169.8</v>
      </c>
      <c r="K1149" s="57">
        <v>438.428761061947</v>
      </c>
      <c r="L1149" s="58">
        <v>2.3429203539822998</v>
      </c>
      <c r="M1149" s="58">
        <v>4.1699716713881001</v>
      </c>
      <c r="N1149" s="54">
        <v>33028.300000000003</v>
      </c>
      <c r="O1149" s="59">
        <v>0.16666666666666699</v>
      </c>
      <c r="P1149" s="54">
        <v>18410.2</v>
      </c>
      <c r="Q1149" s="59">
        <v>9.2901138316736506E-2</v>
      </c>
      <c r="R1149" s="76">
        <v>25</v>
      </c>
      <c r="S1149" s="76">
        <v>16</v>
      </c>
      <c r="T1149" s="76">
        <v>22</v>
      </c>
    </row>
    <row r="1150" spans="1:20" x14ac:dyDescent="0.25">
      <c r="A1150" s="53">
        <v>2024</v>
      </c>
      <c r="B1150" s="54">
        <v>927217</v>
      </c>
      <c r="C1150" s="54" t="s">
        <v>264</v>
      </c>
      <c r="D1150" s="54" t="s">
        <v>432</v>
      </c>
      <c r="E1150" s="54" t="s">
        <v>510</v>
      </c>
      <c r="F1150" s="54" t="s">
        <v>15</v>
      </c>
      <c r="G1150" s="56">
        <v>7</v>
      </c>
      <c r="H1150" s="56">
        <v>14</v>
      </c>
      <c r="I1150" s="56">
        <v>35</v>
      </c>
      <c r="J1150" s="57">
        <v>2598.8850000000002</v>
      </c>
      <c r="K1150" s="57">
        <v>371.26928571428601</v>
      </c>
      <c r="L1150" s="58">
        <v>2</v>
      </c>
      <c r="M1150" s="58">
        <v>2.5</v>
      </c>
      <c r="N1150" s="54">
        <v>976.38499999999999</v>
      </c>
      <c r="O1150" s="59">
        <v>0.37569380715191297</v>
      </c>
      <c r="P1150" s="54">
        <v>759.38499999999999</v>
      </c>
      <c r="Q1150" s="59">
        <v>0.292196461174696</v>
      </c>
      <c r="R1150" s="76">
        <v>374</v>
      </c>
      <c r="S1150" s="76">
        <v>337</v>
      </c>
      <c r="T1150" s="76">
        <v>287</v>
      </c>
    </row>
    <row r="1151" spans="1:20" x14ac:dyDescent="0.25">
      <c r="A1151" s="53">
        <v>2024</v>
      </c>
      <c r="B1151" s="54">
        <v>934743</v>
      </c>
      <c r="C1151" s="54" t="s">
        <v>265</v>
      </c>
      <c r="D1151" s="54" t="s">
        <v>431</v>
      </c>
      <c r="E1151" s="54" t="s">
        <v>515</v>
      </c>
      <c r="F1151" s="54" t="s">
        <v>15</v>
      </c>
      <c r="G1151" s="56">
        <v>26</v>
      </c>
      <c r="H1151" s="56">
        <v>67</v>
      </c>
      <c r="I1151" s="56">
        <v>254</v>
      </c>
      <c r="J1151" s="57">
        <v>15025.168</v>
      </c>
      <c r="K1151" s="57">
        <v>577.89107692307698</v>
      </c>
      <c r="L1151" s="58">
        <v>2.5769230769230802</v>
      </c>
      <c r="M1151" s="58">
        <v>3.7910447761194002</v>
      </c>
      <c r="N1151" s="54">
        <v>3840.9180000000001</v>
      </c>
      <c r="O1151" s="59">
        <v>0.25563228311323999</v>
      </c>
      <c r="P1151" s="54">
        <v>2994.3980000000001</v>
      </c>
      <c r="Q1151" s="59">
        <v>0.19929214768181</v>
      </c>
      <c r="R1151" s="76">
        <v>187</v>
      </c>
      <c r="S1151" s="76">
        <v>179</v>
      </c>
      <c r="T1151" s="76">
        <v>144</v>
      </c>
    </row>
    <row r="1152" spans="1:20" x14ac:dyDescent="0.25">
      <c r="A1152" s="53">
        <v>2024</v>
      </c>
      <c r="B1152" s="54">
        <v>940550</v>
      </c>
      <c r="C1152" s="54" t="s">
        <v>267</v>
      </c>
      <c r="D1152" s="54" t="s">
        <v>435</v>
      </c>
      <c r="E1152" s="54" t="s">
        <v>521</v>
      </c>
      <c r="F1152" s="54" t="s">
        <v>15</v>
      </c>
      <c r="G1152" s="56">
        <v>48</v>
      </c>
      <c r="H1152" s="56">
        <v>91</v>
      </c>
      <c r="I1152" s="56">
        <v>334</v>
      </c>
      <c r="J1152" s="57">
        <v>15525.9</v>
      </c>
      <c r="K1152" s="57">
        <v>323.45625000000001</v>
      </c>
      <c r="L1152" s="58">
        <v>1.8958333333333299</v>
      </c>
      <c r="M1152" s="58">
        <v>3.6703296703296702</v>
      </c>
      <c r="N1152" s="54">
        <v>2587.65</v>
      </c>
      <c r="O1152" s="59">
        <v>0.16666666666666699</v>
      </c>
      <c r="P1152" s="54">
        <v>1000.12</v>
      </c>
      <c r="Q1152" s="59">
        <v>6.4416233519473898E-2</v>
      </c>
      <c r="R1152" s="76">
        <v>184</v>
      </c>
      <c r="S1152" s="76">
        <v>228</v>
      </c>
      <c r="T1152" s="76">
        <v>265</v>
      </c>
    </row>
    <row r="1153" spans="1:20" x14ac:dyDescent="0.25">
      <c r="A1153" s="53">
        <v>2024</v>
      </c>
      <c r="B1153" s="54">
        <v>944227</v>
      </c>
      <c r="C1153" s="54" t="s">
        <v>402</v>
      </c>
      <c r="D1153" s="54" t="s">
        <v>433</v>
      </c>
      <c r="E1153" s="54" t="s">
        <v>519</v>
      </c>
      <c r="F1153" s="54" t="s">
        <v>15</v>
      </c>
      <c r="G1153" s="56">
        <v>47</v>
      </c>
      <c r="H1153" s="56">
        <v>65</v>
      </c>
      <c r="I1153" s="56">
        <v>206</v>
      </c>
      <c r="J1153" s="57">
        <v>13107.951999999999</v>
      </c>
      <c r="K1153" s="57">
        <v>278.89259574468099</v>
      </c>
      <c r="L1153" s="58">
        <v>1.3829787234042601</v>
      </c>
      <c r="M1153" s="58">
        <v>3.16923076923077</v>
      </c>
      <c r="N1153" s="54">
        <v>4028.4520000000002</v>
      </c>
      <c r="O1153" s="59">
        <v>0.30732886418869998</v>
      </c>
      <c r="P1153" s="54">
        <v>2452.9520000000002</v>
      </c>
      <c r="Q1153" s="59">
        <v>0.18713464925718401</v>
      </c>
      <c r="R1153" s="76">
        <v>196</v>
      </c>
      <c r="S1153" s="76">
        <v>174</v>
      </c>
      <c r="T1153" s="76">
        <v>162</v>
      </c>
    </row>
    <row r="1154" spans="1:20" x14ac:dyDescent="0.25">
      <c r="A1154" s="53">
        <v>2024</v>
      </c>
      <c r="B1154" s="54">
        <v>946372</v>
      </c>
      <c r="C1154" s="54" t="s">
        <v>268</v>
      </c>
      <c r="D1154" s="54" t="s">
        <v>433</v>
      </c>
      <c r="E1154" s="54" t="s">
        <v>503</v>
      </c>
      <c r="F1154" s="54" t="s">
        <v>15</v>
      </c>
      <c r="G1154" s="56">
        <v>22</v>
      </c>
      <c r="H1154" s="56">
        <v>34</v>
      </c>
      <c r="I1154" s="56">
        <v>97</v>
      </c>
      <c r="J1154" s="57">
        <v>3564.6</v>
      </c>
      <c r="K1154" s="57">
        <v>162.02727272727299</v>
      </c>
      <c r="L1154" s="58">
        <v>1.5454545454545501</v>
      </c>
      <c r="M1154" s="58">
        <v>2.8529411764705901</v>
      </c>
      <c r="N1154" s="54">
        <v>594.1</v>
      </c>
      <c r="O1154" s="59">
        <v>0.16666666666666699</v>
      </c>
      <c r="P1154" s="54">
        <v>-147.30000000000001</v>
      </c>
      <c r="Q1154" s="59">
        <v>-4.1323009594344401E-2</v>
      </c>
      <c r="R1154" s="76">
        <v>348</v>
      </c>
      <c r="S1154" s="76">
        <v>366</v>
      </c>
      <c r="T1154" s="76">
        <v>392</v>
      </c>
    </row>
    <row r="1155" spans="1:20" x14ac:dyDescent="0.25">
      <c r="A1155" s="53">
        <v>2024</v>
      </c>
      <c r="B1155" s="54">
        <v>947664</v>
      </c>
      <c r="C1155" s="54" t="s">
        <v>379</v>
      </c>
      <c r="D1155" s="54" t="s">
        <v>434</v>
      </c>
      <c r="E1155" s="54" t="s">
        <v>499</v>
      </c>
      <c r="F1155" s="54" t="s">
        <v>15</v>
      </c>
      <c r="G1155" s="56">
        <v>65</v>
      </c>
      <c r="H1155" s="56">
        <v>251</v>
      </c>
      <c r="I1155" s="56">
        <v>1027</v>
      </c>
      <c r="J1155" s="57">
        <v>46636.936399999999</v>
      </c>
      <c r="K1155" s="57">
        <v>717.491329230769</v>
      </c>
      <c r="L1155" s="58">
        <v>3.8615384615384598</v>
      </c>
      <c r="M1155" s="58">
        <v>4.0916334661354599</v>
      </c>
      <c r="N1155" s="54">
        <v>9043.6863999999896</v>
      </c>
      <c r="O1155" s="59">
        <v>0.19391681997362101</v>
      </c>
      <c r="P1155" s="54">
        <v>6753.1563999999998</v>
      </c>
      <c r="Q1155" s="59">
        <v>0.14480274480465199</v>
      </c>
      <c r="R1155" s="76">
        <v>114</v>
      </c>
      <c r="S1155" s="76">
        <v>98</v>
      </c>
      <c r="T1155" s="76">
        <v>85</v>
      </c>
    </row>
    <row r="1156" spans="1:20" x14ac:dyDescent="0.25">
      <c r="A1156" s="53">
        <v>2024</v>
      </c>
      <c r="B1156" s="54">
        <v>948416</v>
      </c>
      <c r="C1156" s="54" t="s">
        <v>269</v>
      </c>
      <c r="D1156" s="54" t="s">
        <v>431</v>
      </c>
      <c r="E1156" s="54" t="s">
        <v>515</v>
      </c>
      <c r="F1156" s="54" t="s">
        <v>15</v>
      </c>
      <c r="G1156" s="56">
        <v>32</v>
      </c>
      <c r="H1156" s="56">
        <v>66</v>
      </c>
      <c r="I1156" s="56">
        <v>183</v>
      </c>
      <c r="J1156" s="57">
        <v>12404.136</v>
      </c>
      <c r="K1156" s="57">
        <v>387.62925000000001</v>
      </c>
      <c r="L1156" s="58">
        <v>2.0625</v>
      </c>
      <c r="M1156" s="58">
        <v>2.7727272727272698</v>
      </c>
      <c r="N1156" s="54">
        <v>3383.136</v>
      </c>
      <c r="O1156" s="59">
        <v>0.27274257554093201</v>
      </c>
      <c r="P1156" s="54">
        <v>2357.616</v>
      </c>
      <c r="Q1156" s="59">
        <v>0.19006692606401601</v>
      </c>
      <c r="R1156" s="76">
        <v>204</v>
      </c>
      <c r="S1156" s="76">
        <v>191</v>
      </c>
      <c r="T1156" s="76">
        <v>169</v>
      </c>
    </row>
    <row r="1157" spans="1:20" x14ac:dyDescent="0.25">
      <c r="A1157" s="53">
        <v>2024</v>
      </c>
      <c r="B1157" s="54">
        <v>952514</v>
      </c>
      <c r="C1157" s="54" t="s">
        <v>270</v>
      </c>
      <c r="D1157" s="54" t="s">
        <v>430</v>
      </c>
      <c r="E1157" s="54" t="s">
        <v>518</v>
      </c>
      <c r="F1157" s="54" t="s">
        <v>15</v>
      </c>
      <c r="G1157" s="56">
        <v>45</v>
      </c>
      <c r="H1157" s="56">
        <v>72</v>
      </c>
      <c r="I1157" s="56">
        <v>228</v>
      </c>
      <c r="J1157" s="57">
        <v>10771.776</v>
      </c>
      <c r="K1157" s="57">
        <v>239.37280000000001</v>
      </c>
      <c r="L1157" s="58">
        <v>1.6</v>
      </c>
      <c r="M1157" s="58">
        <v>3.1666666666666701</v>
      </c>
      <c r="N1157" s="54">
        <v>3282.2759999999998</v>
      </c>
      <c r="O1157" s="59">
        <v>0.304710755218081</v>
      </c>
      <c r="P1157" s="54">
        <v>1808.076</v>
      </c>
      <c r="Q1157" s="59">
        <v>0.16785310054720801</v>
      </c>
      <c r="R1157" s="76">
        <v>220</v>
      </c>
      <c r="S1157" s="76">
        <v>196</v>
      </c>
      <c r="T1157" s="76">
        <v>197</v>
      </c>
    </row>
    <row r="1158" spans="1:20" x14ac:dyDescent="0.25">
      <c r="A1158" s="53">
        <v>2024</v>
      </c>
      <c r="B1158" s="54">
        <v>957289</v>
      </c>
      <c r="C1158" s="54" t="s">
        <v>372</v>
      </c>
      <c r="D1158" s="54" t="s">
        <v>434</v>
      </c>
      <c r="E1158" s="54" t="s">
        <v>508</v>
      </c>
      <c r="F1158" s="54" t="s">
        <v>15</v>
      </c>
      <c r="G1158" s="56">
        <v>101</v>
      </c>
      <c r="H1158" s="56">
        <v>128</v>
      </c>
      <c r="I1158" s="56">
        <v>393</v>
      </c>
      <c r="J1158" s="57">
        <v>20930.951799999999</v>
      </c>
      <c r="K1158" s="57">
        <v>207.23714653465299</v>
      </c>
      <c r="L1158" s="58">
        <v>1.26732673267327</v>
      </c>
      <c r="M1158" s="58">
        <v>3.0703125</v>
      </c>
      <c r="N1158" s="54">
        <v>5498.9517999999998</v>
      </c>
      <c r="O1158" s="59">
        <v>0.26271866910514802</v>
      </c>
      <c r="P1158" s="54">
        <v>2227.1518000000001</v>
      </c>
      <c r="Q1158" s="59">
        <v>0.10640470731006101</v>
      </c>
      <c r="R1158" s="76">
        <v>161</v>
      </c>
      <c r="S1158" s="76">
        <v>149</v>
      </c>
      <c r="T1158" s="76">
        <v>175</v>
      </c>
    </row>
    <row r="1159" spans="1:20" x14ac:dyDescent="0.25">
      <c r="A1159" s="53">
        <v>2024</v>
      </c>
      <c r="B1159" s="54">
        <v>960888</v>
      </c>
      <c r="C1159" s="54" t="s">
        <v>338</v>
      </c>
      <c r="D1159" s="54" t="s">
        <v>430</v>
      </c>
      <c r="E1159" s="54" t="s">
        <v>518</v>
      </c>
      <c r="F1159" s="54" t="s">
        <v>15</v>
      </c>
      <c r="G1159" s="56">
        <v>7</v>
      </c>
      <c r="H1159" s="56">
        <v>10</v>
      </c>
      <c r="I1159" s="56">
        <v>22</v>
      </c>
      <c r="J1159" s="57">
        <v>1195.0239999999999</v>
      </c>
      <c r="K1159" s="57">
        <v>170.71771428571401</v>
      </c>
      <c r="L1159" s="58">
        <v>1.4285714285714299</v>
      </c>
      <c r="M1159" s="58">
        <v>2.2000000000000002</v>
      </c>
      <c r="N1159" s="54">
        <v>486.774</v>
      </c>
      <c r="O1159" s="59">
        <v>0.40733407864611898</v>
      </c>
      <c r="P1159" s="54">
        <v>258.774</v>
      </c>
      <c r="Q1159" s="59">
        <v>0.21654293135535299</v>
      </c>
      <c r="R1159" s="76">
        <v>397</v>
      </c>
      <c r="S1159" s="76">
        <v>378</v>
      </c>
      <c r="T1159" s="76">
        <v>338</v>
      </c>
    </row>
    <row r="1160" spans="1:20" x14ac:dyDescent="0.25">
      <c r="A1160" s="53">
        <v>2024</v>
      </c>
      <c r="B1160" s="54">
        <v>961606</v>
      </c>
      <c r="C1160" s="54" t="s">
        <v>271</v>
      </c>
      <c r="D1160" s="54" t="s">
        <v>433</v>
      </c>
      <c r="E1160" s="54" t="s">
        <v>502</v>
      </c>
      <c r="F1160" s="54" t="s">
        <v>15</v>
      </c>
      <c r="G1160" s="56">
        <v>119</v>
      </c>
      <c r="H1160" s="56">
        <v>479</v>
      </c>
      <c r="I1160" s="56">
        <v>2145</v>
      </c>
      <c r="J1160" s="57">
        <v>103785.40700000001</v>
      </c>
      <c r="K1160" s="57">
        <v>872.14627731092401</v>
      </c>
      <c r="L1160" s="58">
        <v>4.0252100840336098</v>
      </c>
      <c r="M1160" s="58">
        <v>4.4780793319415402</v>
      </c>
      <c r="N1160" s="54">
        <v>24399.656999999999</v>
      </c>
      <c r="O1160" s="59">
        <v>0.23509718471306801</v>
      </c>
      <c r="P1160" s="54">
        <v>20072.456999999999</v>
      </c>
      <c r="Q1160" s="59">
        <v>0.19340346181809501</v>
      </c>
      <c r="R1160" s="76">
        <v>58</v>
      </c>
      <c r="S1160" s="76">
        <v>29</v>
      </c>
      <c r="T1160" s="76">
        <v>20</v>
      </c>
    </row>
    <row r="1161" spans="1:20" x14ac:dyDescent="0.25">
      <c r="A1161" s="53">
        <v>2024</v>
      </c>
      <c r="B1161" s="54">
        <v>962009</v>
      </c>
      <c r="C1161" s="54" t="s">
        <v>403</v>
      </c>
      <c r="D1161" s="54" t="s">
        <v>433</v>
      </c>
      <c r="E1161" s="54" t="s">
        <v>502</v>
      </c>
      <c r="F1161" s="54" t="s">
        <v>15</v>
      </c>
      <c r="G1161" s="56">
        <v>8</v>
      </c>
      <c r="H1161" s="56">
        <v>8</v>
      </c>
      <c r="I1161" s="56">
        <v>10</v>
      </c>
      <c r="J1161" s="57">
        <v>459.6</v>
      </c>
      <c r="K1161" s="57">
        <v>57.45</v>
      </c>
      <c r="L1161" s="58">
        <v>1</v>
      </c>
      <c r="M1161" s="58">
        <v>1.25</v>
      </c>
      <c r="N1161" s="54">
        <v>76.599999999999994</v>
      </c>
      <c r="O1161" s="59">
        <v>0.16666666666666699</v>
      </c>
      <c r="P1161" s="54">
        <v>-188.2</v>
      </c>
      <c r="Q1161" s="59">
        <v>-0.40948651000870301</v>
      </c>
      <c r="R1161" s="76">
        <v>409</v>
      </c>
      <c r="S1161" s="76">
        <v>404</v>
      </c>
      <c r="T1161" s="76">
        <v>395</v>
      </c>
    </row>
    <row r="1162" spans="1:20" x14ac:dyDescent="0.25">
      <c r="A1162" s="53">
        <v>2024</v>
      </c>
      <c r="B1162" s="54">
        <v>964263</v>
      </c>
      <c r="C1162" s="54" t="s">
        <v>272</v>
      </c>
      <c r="D1162" s="54" t="s">
        <v>430</v>
      </c>
      <c r="E1162" s="54" t="s">
        <v>512</v>
      </c>
      <c r="F1162" s="54" t="s">
        <v>4</v>
      </c>
      <c r="G1162" s="56">
        <v>208</v>
      </c>
      <c r="H1162" s="56">
        <v>478</v>
      </c>
      <c r="I1162" s="56">
        <v>2224</v>
      </c>
      <c r="J1162" s="57">
        <v>99458.676800000001</v>
      </c>
      <c r="K1162" s="57">
        <v>478.16671538461497</v>
      </c>
      <c r="L1162" s="58">
        <v>2.2980769230769198</v>
      </c>
      <c r="M1162" s="58">
        <v>4.6527196652719702</v>
      </c>
      <c r="N1162" s="54">
        <v>16320.676799999999</v>
      </c>
      <c r="O1162" s="59">
        <v>0.16409505258971999</v>
      </c>
      <c r="P1162" s="54">
        <v>9596.3067999999894</v>
      </c>
      <c r="Q1162" s="59">
        <v>9.6485365668970896E-2</v>
      </c>
      <c r="R1162" s="76">
        <v>62</v>
      </c>
      <c r="S1162" s="76">
        <v>53</v>
      </c>
      <c r="T1162" s="76">
        <v>60</v>
      </c>
    </row>
    <row r="1163" spans="1:20" x14ac:dyDescent="0.25">
      <c r="A1163" s="53">
        <v>2024</v>
      </c>
      <c r="B1163" s="54">
        <v>968160</v>
      </c>
      <c r="C1163" s="54" t="s">
        <v>273</v>
      </c>
      <c r="D1163" s="54" t="s">
        <v>433</v>
      </c>
      <c r="E1163" s="54" t="s">
        <v>503</v>
      </c>
      <c r="F1163" s="54" t="s">
        <v>15</v>
      </c>
      <c r="G1163" s="56">
        <v>45</v>
      </c>
      <c r="H1163" s="56">
        <v>68</v>
      </c>
      <c r="I1163" s="56">
        <v>158</v>
      </c>
      <c r="J1163" s="57">
        <v>6465.0456000000004</v>
      </c>
      <c r="K1163" s="57">
        <v>143.66767999999999</v>
      </c>
      <c r="L1163" s="58">
        <v>1.51111111111111</v>
      </c>
      <c r="M1163" s="58">
        <v>2.3235294117647101</v>
      </c>
      <c r="N1163" s="54">
        <v>1407.5455999999999</v>
      </c>
      <c r="O1163" s="59">
        <v>0.21771626792547299</v>
      </c>
      <c r="P1163" s="54">
        <v>-107.254400000001</v>
      </c>
      <c r="Q1163" s="59">
        <v>-1.6589890719409799E-2</v>
      </c>
      <c r="R1163" s="76">
        <v>294</v>
      </c>
      <c r="S1163" s="76">
        <v>304</v>
      </c>
      <c r="T1163" s="76">
        <v>389</v>
      </c>
    </row>
    <row r="1164" spans="1:20" x14ac:dyDescent="0.25">
      <c r="A1164" s="53">
        <v>2024</v>
      </c>
      <c r="B1164" s="54">
        <v>969030</v>
      </c>
      <c r="C1164" s="54" t="s">
        <v>404</v>
      </c>
      <c r="D1164" s="54" t="s">
        <v>434</v>
      </c>
      <c r="E1164" s="54" t="s">
        <v>523</v>
      </c>
      <c r="F1164" s="54" t="s">
        <v>15</v>
      </c>
      <c r="G1164" s="56">
        <v>41</v>
      </c>
      <c r="H1164" s="56">
        <v>59</v>
      </c>
      <c r="I1164" s="56">
        <v>166</v>
      </c>
      <c r="J1164" s="57">
        <v>8654.6720000000005</v>
      </c>
      <c r="K1164" s="57">
        <v>211.08956097561</v>
      </c>
      <c r="L1164" s="58">
        <v>1.4390243902438999</v>
      </c>
      <c r="M1164" s="58">
        <v>2.8135593220339001</v>
      </c>
      <c r="N1164" s="54">
        <v>2478.172</v>
      </c>
      <c r="O1164" s="59">
        <v>0.286339216552632</v>
      </c>
      <c r="P1164" s="54">
        <v>1142.2719999999999</v>
      </c>
      <c r="Q1164" s="59">
        <v>0.131983280244474</v>
      </c>
      <c r="R1164" s="76">
        <v>257</v>
      </c>
      <c r="S1164" s="76">
        <v>233</v>
      </c>
      <c r="T1164" s="76">
        <v>248</v>
      </c>
    </row>
    <row r="1165" spans="1:20" x14ac:dyDescent="0.25">
      <c r="A1165" s="53">
        <v>2024</v>
      </c>
      <c r="B1165" s="54">
        <v>970339</v>
      </c>
      <c r="C1165" s="54" t="s">
        <v>275</v>
      </c>
      <c r="D1165" s="54" t="s">
        <v>431</v>
      </c>
      <c r="E1165" s="54" t="s">
        <v>515</v>
      </c>
      <c r="F1165" s="54" t="s">
        <v>15</v>
      </c>
      <c r="G1165" s="56">
        <v>41</v>
      </c>
      <c r="H1165" s="56">
        <v>83</v>
      </c>
      <c r="I1165" s="56">
        <v>219</v>
      </c>
      <c r="J1165" s="57">
        <v>12894.248</v>
      </c>
      <c r="K1165" s="57">
        <v>314.49385365853698</v>
      </c>
      <c r="L1165" s="58">
        <v>2.0243902439024399</v>
      </c>
      <c r="M1165" s="58">
        <v>2.6385542168674698</v>
      </c>
      <c r="N1165" s="54">
        <v>3766.248</v>
      </c>
      <c r="O1165" s="59">
        <v>0.29208744860498997</v>
      </c>
      <c r="P1165" s="54">
        <v>2453.248</v>
      </c>
      <c r="Q1165" s="59">
        <v>0.19025909847553699</v>
      </c>
      <c r="R1165" s="76">
        <v>200</v>
      </c>
      <c r="S1165" s="76">
        <v>181</v>
      </c>
      <c r="T1165" s="76">
        <v>161</v>
      </c>
    </row>
    <row r="1166" spans="1:20" x14ac:dyDescent="0.25">
      <c r="A1166" s="53">
        <v>2024</v>
      </c>
      <c r="B1166" s="54">
        <v>972717</v>
      </c>
      <c r="C1166" s="54" t="s">
        <v>405</v>
      </c>
      <c r="D1166" s="54" t="s">
        <v>433</v>
      </c>
      <c r="E1166" s="54" t="s">
        <v>504</v>
      </c>
      <c r="F1166" s="54" t="s">
        <v>15</v>
      </c>
      <c r="G1166" s="56">
        <v>28</v>
      </c>
      <c r="H1166" s="56">
        <v>37</v>
      </c>
      <c r="I1166" s="56">
        <v>102</v>
      </c>
      <c r="J1166" s="57">
        <v>5112.7839999999997</v>
      </c>
      <c r="K1166" s="57">
        <v>182.599428571429</v>
      </c>
      <c r="L1166" s="58">
        <v>1.3214285714285701</v>
      </c>
      <c r="M1166" s="58">
        <v>2.7567567567567601</v>
      </c>
      <c r="N1166" s="54">
        <v>1335.5340000000001</v>
      </c>
      <c r="O1166" s="59">
        <v>0.26121463374944098</v>
      </c>
      <c r="P1166" s="54">
        <v>398.834</v>
      </c>
      <c r="Q1166" s="59">
        <v>7.8007207032411305E-2</v>
      </c>
      <c r="R1166" s="76">
        <v>313</v>
      </c>
      <c r="S1166" s="76">
        <v>309</v>
      </c>
      <c r="T1166" s="76">
        <v>324</v>
      </c>
    </row>
    <row r="1167" spans="1:20" x14ac:dyDescent="0.25">
      <c r="A1167" s="53">
        <v>2024</v>
      </c>
      <c r="B1167" s="54">
        <v>976942</v>
      </c>
      <c r="C1167" s="54" t="s">
        <v>277</v>
      </c>
      <c r="D1167" s="54" t="s">
        <v>434</v>
      </c>
      <c r="E1167" s="54" t="s">
        <v>522</v>
      </c>
      <c r="F1167" s="54" t="s">
        <v>15</v>
      </c>
      <c r="G1167" s="56">
        <v>51</v>
      </c>
      <c r="H1167" s="56">
        <v>113</v>
      </c>
      <c r="I1167" s="56">
        <v>375</v>
      </c>
      <c r="J1167" s="57">
        <v>19343.400000000001</v>
      </c>
      <c r="K1167" s="57">
        <v>379.28235294117599</v>
      </c>
      <c r="L1167" s="58">
        <v>2.2156862745098</v>
      </c>
      <c r="M1167" s="58">
        <v>3.3185840707964598</v>
      </c>
      <c r="N1167" s="54">
        <v>5756.9</v>
      </c>
      <c r="O1167" s="59">
        <v>0.29761572422635102</v>
      </c>
      <c r="P1167" s="54">
        <v>4053.31</v>
      </c>
      <c r="Q1167" s="59">
        <v>0.20954485767755399</v>
      </c>
      <c r="R1167" s="76">
        <v>165</v>
      </c>
      <c r="S1167" s="76">
        <v>144</v>
      </c>
      <c r="T1167" s="76">
        <v>122</v>
      </c>
    </row>
    <row r="1168" spans="1:20" x14ac:dyDescent="0.25">
      <c r="A1168" s="53">
        <v>2024</v>
      </c>
      <c r="B1168" s="54">
        <v>980507</v>
      </c>
      <c r="C1168" s="54" t="s">
        <v>278</v>
      </c>
      <c r="D1168" s="54" t="s">
        <v>434</v>
      </c>
      <c r="E1168" s="54" t="s">
        <v>522</v>
      </c>
      <c r="F1168" s="54" t="s">
        <v>15</v>
      </c>
      <c r="G1168" s="56">
        <v>10</v>
      </c>
      <c r="H1168" s="56">
        <v>26</v>
      </c>
      <c r="I1168" s="56">
        <v>44</v>
      </c>
      <c r="J1168" s="57">
        <v>2047.6479999999999</v>
      </c>
      <c r="K1168" s="57">
        <v>204.76480000000001</v>
      </c>
      <c r="L1168" s="58">
        <v>2.6</v>
      </c>
      <c r="M1168" s="58">
        <v>1.6923076923076901</v>
      </c>
      <c r="N1168" s="54">
        <v>400.89800000000002</v>
      </c>
      <c r="O1168" s="59">
        <v>0.195784627045273</v>
      </c>
      <c r="P1168" s="54">
        <v>62.868000000000002</v>
      </c>
      <c r="Q1168" s="59">
        <v>3.07025426245136E-2</v>
      </c>
      <c r="R1168" s="76">
        <v>381</v>
      </c>
      <c r="S1168" s="76">
        <v>388</v>
      </c>
      <c r="T1168" s="76">
        <v>372</v>
      </c>
    </row>
    <row r="1169" spans="1:20" x14ac:dyDescent="0.25">
      <c r="A1169" s="53">
        <v>2024</v>
      </c>
      <c r="B1169" s="54">
        <v>981931</v>
      </c>
      <c r="C1169" s="54" t="s">
        <v>406</v>
      </c>
      <c r="D1169" s="54" t="s">
        <v>435</v>
      </c>
      <c r="E1169" s="54" t="s">
        <v>521</v>
      </c>
      <c r="F1169" s="54" t="s">
        <v>15</v>
      </c>
      <c r="G1169" s="56">
        <v>48</v>
      </c>
      <c r="H1169" s="56">
        <v>122</v>
      </c>
      <c r="I1169" s="56">
        <v>446</v>
      </c>
      <c r="J1169" s="57">
        <v>22433.499599999999</v>
      </c>
      <c r="K1169" s="57">
        <v>467.364575</v>
      </c>
      <c r="L1169" s="58">
        <v>2.5416666666666701</v>
      </c>
      <c r="M1169" s="58">
        <v>3.65573770491803</v>
      </c>
      <c r="N1169" s="54">
        <v>4541.2496000000001</v>
      </c>
      <c r="O1169" s="59">
        <v>0.20243161704471599</v>
      </c>
      <c r="P1169" s="54">
        <v>2921.3296</v>
      </c>
      <c r="Q1169" s="59">
        <v>0.13022175104592201</v>
      </c>
      <c r="R1169" s="76">
        <v>156</v>
      </c>
      <c r="S1169" s="76">
        <v>165</v>
      </c>
      <c r="T1169" s="76">
        <v>147</v>
      </c>
    </row>
    <row r="1170" spans="1:20" x14ac:dyDescent="0.25">
      <c r="A1170" s="53">
        <v>2024</v>
      </c>
      <c r="B1170" s="54">
        <v>984729</v>
      </c>
      <c r="C1170" s="54" t="s">
        <v>389</v>
      </c>
      <c r="D1170" s="54" t="s">
        <v>431</v>
      </c>
      <c r="E1170" s="54" t="s">
        <v>515</v>
      </c>
      <c r="F1170" s="54" t="s">
        <v>15</v>
      </c>
      <c r="G1170" s="56">
        <v>25</v>
      </c>
      <c r="H1170" s="56">
        <v>32</v>
      </c>
      <c r="I1170" s="56">
        <v>86</v>
      </c>
      <c r="J1170" s="57">
        <v>4712.1120000000001</v>
      </c>
      <c r="K1170" s="57">
        <v>188.48447999999999</v>
      </c>
      <c r="L1170" s="58">
        <v>1.28</v>
      </c>
      <c r="M1170" s="58">
        <v>2.6875</v>
      </c>
      <c r="N1170" s="54">
        <v>1798.8620000000001</v>
      </c>
      <c r="O1170" s="59">
        <v>0.38175281062928901</v>
      </c>
      <c r="P1170" s="54">
        <v>1016.862</v>
      </c>
      <c r="Q1170" s="59">
        <v>0.21579750226649999</v>
      </c>
      <c r="R1170" s="76">
        <v>324</v>
      </c>
      <c r="S1170" s="76">
        <v>277</v>
      </c>
      <c r="T1170" s="76">
        <v>262</v>
      </c>
    </row>
    <row r="1171" spans="1:20" x14ac:dyDescent="0.25">
      <c r="A1171" s="53">
        <v>2024</v>
      </c>
      <c r="B1171" s="54">
        <v>988636</v>
      </c>
      <c r="C1171" s="54" t="s">
        <v>279</v>
      </c>
      <c r="D1171" s="54" t="s">
        <v>434</v>
      </c>
      <c r="E1171" s="54" t="s">
        <v>522</v>
      </c>
      <c r="F1171" s="54" t="s">
        <v>15</v>
      </c>
      <c r="G1171" s="56">
        <v>26</v>
      </c>
      <c r="H1171" s="56">
        <v>68</v>
      </c>
      <c r="I1171" s="56">
        <v>172</v>
      </c>
      <c r="J1171" s="57">
        <v>10250.624</v>
      </c>
      <c r="K1171" s="57">
        <v>394.254769230769</v>
      </c>
      <c r="L1171" s="58">
        <v>2.6153846153846199</v>
      </c>
      <c r="M1171" s="58">
        <v>2.52941176470588</v>
      </c>
      <c r="N1171" s="54">
        <v>2454.1239999999998</v>
      </c>
      <c r="O1171" s="59">
        <v>0.239412156762359</v>
      </c>
      <c r="P1171" s="54">
        <v>1573.3240000000001</v>
      </c>
      <c r="Q1171" s="59">
        <v>0.15348568048149999</v>
      </c>
      <c r="R1171" s="76">
        <v>227</v>
      </c>
      <c r="S1171" s="76">
        <v>235</v>
      </c>
      <c r="T1171" s="76">
        <v>211</v>
      </c>
    </row>
    <row r="1172" spans="1:20" x14ac:dyDescent="0.25">
      <c r="A1172" s="53">
        <v>2024</v>
      </c>
      <c r="B1172" s="54">
        <v>989399</v>
      </c>
      <c r="C1172" s="54" t="s">
        <v>597</v>
      </c>
      <c r="D1172" s="54" t="s">
        <v>435</v>
      </c>
      <c r="E1172" s="54" t="s">
        <v>578</v>
      </c>
      <c r="F1172" s="54" t="s">
        <v>15</v>
      </c>
      <c r="G1172" s="56">
        <v>3</v>
      </c>
      <c r="H1172" s="56">
        <v>8</v>
      </c>
      <c r="I1172" s="56">
        <v>21</v>
      </c>
      <c r="J1172" s="57">
        <v>1199.8320000000001</v>
      </c>
      <c r="K1172" s="57">
        <v>399.94400000000002</v>
      </c>
      <c r="L1172" s="58">
        <v>2.6666666666666701</v>
      </c>
      <c r="M1172" s="58">
        <v>2.625</v>
      </c>
      <c r="N1172" s="54">
        <v>485.83199999999999</v>
      </c>
      <c r="O1172" s="59">
        <v>0.40491668833636701</v>
      </c>
      <c r="P1172" s="54">
        <v>384.03199999999998</v>
      </c>
      <c r="Q1172" s="59">
        <v>0.32007147667340102</v>
      </c>
      <c r="R1172" s="76">
        <v>394</v>
      </c>
      <c r="S1172" s="76">
        <v>379</v>
      </c>
      <c r="T1172" s="76">
        <v>326</v>
      </c>
    </row>
    <row r="1173" spans="1:20" x14ac:dyDescent="0.25">
      <c r="A1173" s="53">
        <v>2024</v>
      </c>
      <c r="B1173" s="54">
        <v>998761</v>
      </c>
      <c r="C1173" s="54" t="s">
        <v>182</v>
      </c>
      <c r="D1173" s="54" t="s">
        <v>432</v>
      </c>
      <c r="E1173" s="54" t="s">
        <v>494</v>
      </c>
      <c r="F1173" s="54" t="s">
        <v>15</v>
      </c>
      <c r="G1173" s="56">
        <v>234</v>
      </c>
      <c r="H1173" s="56">
        <v>1182</v>
      </c>
      <c r="I1173" s="56">
        <v>5919</v>
      </c>
      <c r="J1173" s="57">
        <v>262276.82650000002</v>
      </c>
      <c r="K1173" s="57">
        <v>1120.8411388888901</v>
      </c>
      <c r="L1173" s="58">
        <v>5.0512820512820502</v>
      </c>
      <c r="M1173" s="58">
        <v>5.0076142131979697</v>
      </c>
      <c r="N1173" s="54">
        <v>35279.076500000003</v>
      </c>
      <c r="O1173" s="59">
        <v>0.134510840972067</v>
      </c>
      <c r="P1173" s="54">
        <v>27336.996500000001</v>
      </c>
      <c r="Q1173" s="59">
        <v>0.10422955342568201</v>
      </c>
      <c r="R1173" s="76">
        <v>11</v>
      </c>
      <c r="S1173" s="76">
        <v>12</v>
      </c>
      <c r="T1173" s="76">
        <v>13</v>
      </c>
    </row>
    <row r="1174" spans="1:20" x14ac:dyDescent="0.25">
      <c r="A1174" s="53">
        <v>2024</v>
      </c>
      <c r="B1174" s="54">
        <v>998890</v>
      </c>
      <c r="C1174" s="54" t="s">
        <v>280</v>
      </c>
      <c r="D1174" s="54" t="s">
        <v>433</v>
      </c>
      <c r="E1174" s="54" t="s">
        <v>519</v>
      </c>
      <c r="F1174" s="54" t="s">
        <v>15</v>
      </c>
      <c r="G1174" s="56">
        <v>11</v>
      </c>
      <c r="H1174" s="56">
        <v>32</v>
      </c>
      <c r="I1174" s="56">
        <v>66</v>
      </c>
      <c r="J1174" s="57">
        <v>3071.4720000000002</v>
      </c>
      <c r="K1174" s="57">
        <v>279.22472727272702</v>
      </c>
      <c r="L1174" s="58">
        <v>2.9090909090909101</v>
      </c>
      <c r="M1174" s="58">
        <v>2.0625</v>
      </c>
      <c r="N1174" s="54">
        <v>804.97199999999998</v>
      </c>
      <c r="O1174" s="59">
        <v>0.26208020128459603</v>
      </c>
      <c r="P1174" s="54">
        <v>418.87200000000001</v>
      </c>
      <c r="Q1174" s="59">
        <v>0.136375001953461</v>
      </c>
      <c r="R1174" s="76">
        <v>357</v>
      </c>
      <c r="S1174" s="76">
        <v>353</v>
      </c>
      <c r="T1174" s="76">
        <v>322</v>
      </c>
    </row>
  </sheetData>
  <autoFilter ref="A1:Q1" xr:uid="{152B2453-CD88-418A-BC9B-6DE25DED0E54}"/>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2453-CD88-418A-BC9B-6DE25DED0E54}">
  <dimension ref="A1:V1527"/>
  <sheetViews>
    <sheetView zoomScale="110" zoomScaleNormal="110" workbookViewId="0">
      <selection sqref="A1:S1527"/>
    </sheetView>
  </sheetViews>
  <sheetFormatPr defaultRowHeight="15" x14ac:dyDescent="0.25"/>
  <cols>
    <col min="1" max="1" width="9.140625" style="22"/>
    <col min="2" max="2" width="8.5703125" bestFit="1" customWidth="1"/>
    <col min="3" max="3" width="28.42578125" bestFit="1" customWidth="1"/>
    <col min="4" max="4" width="15.5703125" bestFit="1" customWidth="1"/>
    <col min="5" max="5" width="23" bestFit="1" customWidth="1"/>
    <col min="6" max="6" width="18.140625" style="34" customWidth="1"/>
    <col min="7" max="7" width="8.85546875" bestFit="1" customWidth="1"/>
    <col min="8" max="8" width="14.28515625" customWidth="1"/>
    <col min="9" max="9" width="10.140625" style="23" customWidth="1"/>
    <col min="10" max="10" width="10.5703125" style="23" customWidth="1"/>
    <col min="11" max="11" width="8.7109375" style="23" bestFit="1" customWidth="1"/>
    <col min="12" max="12" width="11.85546875" style="1" bestFit="1" customWidth="1"/>
    <col min="13" max="13" width="12.5703125" style="1" customWidth="1"/>
    <col min="14" max="14" width="14" style="15" customWidth="1"/>
    <col min="15" max="15" width="8.140625" style="15" customWidth="1"/>
    <col min="16" max="16" width="13" customWidth="1"/>
    <col min="17" max="17" width="11.140625" style="2" customWidth="1"/>
    <col min="18" max="18" width="10.140625" bestFit="1" customWidth="1"/>
    <col min="19" max="19" width="10" style="2" customWidth="1"/>
    <col min="20" max="22" width="9.140625" customWidth="1"/>
  </cols>
  <sheetData>
    <row r="1" spans="1:22" s="4" customFormat="1" ht="30" x14ac:dyDescent="0.25">
      <c r="A1" s="45" t="s">
        <v>423</v>
      </c>
      <c r="B1" s="46" t="s">
        <v>424</v>
      </c>
      <c r="C1" s="46" t="s">
        <v>536</v>
      </c>
      <c r="D1" s="46" t="s">
        <v>537</v>
      </c>
      <c r="E1" s="46" t="s">
        <v>538</v>
      </c>
      <c r="F1" s="47" t="s">
        <v>557</v>
      </c>
      <c r="G1" s="46" t="s">
        <v>539</v>
      </c>
      <c r="H1" s="46" t="s">
        <v>540</v>
      </c>
      <c r="I1" s="48" t="s">
        <v>541</v>
      </c>
      <c r="J1" s="48" t="s">
        <v>542</v>
      </c>
      <c r="K1" s="48" t="s">
        <v>543</v>
      </c>
      <c r="L1" s="49" t="s">
        <v>1</v>
      </c>
      <c r="M1" s="49" t="s">
        <v>544</v>
      </c>
      <c r="N1" s="50" t="s">
        <v>545</v>
      </c>
      <c r="O1" s="50" t="s">
        <v>546</v>
      </c>
      <c r="P1" s="51" t="s">
        <v>547</v>
      </c>
      <c r="Q1" s="52" t="s">
        <v>548</v>
      </c>
      <c r="R1" s="51" t="s">
        <v>549</v>
      </c>
      <c r="S1" s="52" t="s">
        <v>550</v>
      </c>
      <c r="T1" s="33" t="s">
        <v>344</v>
      </c>
      <c r="U1" s="33" t="s">
        <v>488</v>
      </c>
      <c r="V1" s="33" t="s">
        <v>486</v>
      </c>
    </row>
    <row r="2" spans="1:22" x14ac:dyDescent="0.25">
      <c r="A2" s="53">
        <v>2022</v>
      </c>
      <c r="B2" s="54">
        <v>104983</v>
      </c>
      <c r="C2" s="54" t="s">
        <v>14</v>
      </c>
      <c r="D2" s="54" t="s">
        <v>432</v>
      </c>
      <c r="E2" s="54" t="s">
        <v>498</v>
      </c>
      <c r="F2" s="55" t="s">
        <v>432</v>
      </c>
      <c r="G2" s="54" t="s">
        <v>15</v>
      </c>
      <c r="H2" s="54" t="s">
        <v>16</v>
      </c>
      <c r="I2" s="56">
        <v>39</v>
      </c>
      <c r="J2" s="56">
        <v>94</v>
      </c>
      <c r="K2" s="56">
        <v>175</v>
      </c>
      <c r="L2" s="57">
        <v>8273.7999999999993</v>
      </c>
      <c r="M2" s="57">
        <v>212.148717948718</v>
      </c>
      <c r="N2" s="58">
        <v>2.4102564102564101</v>
      </c>
      <c r="O2" s="58">
        <v>1.86170212765957</v>
      </c>
      <c r="P2" s="57">
        <v>3044.4</v>
      </c>
      <c r="Q2" s="59">
        <v>0.36795668254006603</v>
      </c>
      <c r="R2" s="57">
        <v>1859.4</v>
      </c>
      <c r="S2" s="59">
        <v>0.22473349609611101</v>
      </c>
      <c r="T2" s="29" t="str">
        <f t="shared" ref="T2:T65" si="0">LEFT(D2,2)</f>
        <v>04</v>
      </c>
      <c r="U2" s="29" t="str">
        <f t="shared" ref="U2:U65" si="1">A2&amp;"-"&amp;B2&amp;"-"&amp;T2</f>
        <v>2022-104983-04</v>
      </c>
      <c r="V2" s="29" t="str">
        <f t="shared" ref="V2:V65" si="2">E2</f>
        <v>Kim Pearson</v>
      </c>
    </row>
    <row r="3" spans="1:22" x14ac:dyDescent="0.25">
      <c r="A3" s="53">
        <v>2022</v>
      </c>
      <c r="B3" s="54">
        <v>105021</v>
      </c>
      <c r="C3" s="54" t="s">
        <v>17</v>
      </c>
      <c r="D3" s="54" t="s">
        <v>433</v>
      </c>
      <c r="E3" s="54" t="s">
        <v>502</v>
      </c>
      <c r="F3" s="55" t="s">
        <v>433</v>
      </c>
      <c r="G3" s="54" t="s">
        <v>15</v>
      </c>
      <c r="H3" s="54" t="s">
        <v>5</v>
      </c>
      <c r="I3" s="56">
        <v>76</v>
      </c>
      <c r="J3" s="56">
        <v>232</v>
      </c>
      <c r="K3" s="56">
        <v>1013</v>
      </c>
      <c r="L3" s="57">
        <v>34904.82</v>
      </c>
      <c r="M3" s="57">
        <v>459.27394736842098</v>
      </c>
      <c r="N3" s="58">
        <v>3.0526315789473699</v>
      </c>
      <c r="O3" s="58">
        <v>4.3663793103448301</v>
      </c>
      <c r="P3" s="57">
        <v>5817.47</v>
      </c>
      <c r="Q3" s="59">
        <v>0.16666666666666699</v>
      </c>
      <c r="R3" s="57">
        <v>3211.22</v>
      </c>
      <c r="S3" s="59">
        <v>9.1999328459507895E-2</v>
      </c>
      <c r="T3" s="29" t="str">
        <f t="shared" si="0"/>
        <v>05</v>
      </c>
      <c r="U3" s="29" t="str">
        <f t="shared" si="1"/>
        <v>2022-105021-05</v>
      </c>
      <c r="V3" s="29" t="str">
        <f t="shared" si="2"/>
        <v>Mary Amendola</v>
      </c>
    </row>
    <row r="4" spans="1:22" x14ac:dyDescent="0.25">
      <c r="A4" s="53">
        <v>2022</v>
      </c>
      <c r="B4" s="54">
        <v>105397</v>
      </c>
      <c r="C4" s="54" t="s">
        <v>300</v>
      </c>
      <c r="D4" s="54" t="s">
        <v>434</v>
      </c>
      <c r="E4" s="54" t="s">
        <v>522</v>
      </c>
      <c r="F4" s="55" t="s">
        <v>434</v>
      </c>
      <c r="G4" s="54" t="s">
        <v>15</v>
      </c>
      <c r="H4" s="54" t="s">
        <v>16</v>
      </c>
      <c r="I4" s="56">
        <v>27</v>
      </c>
      <c r="J4" s="56">
        <v>36</v>
      </c>
      <c r="K4" s="56">
        <v>98</v>
      </c>
      <c r="L4" s="57">
        <v>3671.2159999999999</v>
      </c>
      <c r="M4" s="57">
        <v>135.970962962963</v>
      </c>
      <c r="N4" s="58">
        <v>1.3333333333333299</v>
      </c>
      <c r="O4" s="58">
        <v>2.7222222222222201</v>
      </c>
      <c r="P4" s="57">
        <v>1357.5160000000001</v>
      </c>
      <c r="Q4" s="59">
        <v>0.36977284910503799</v>
      </c>
      <c r="R4" s="57">
        <v>453.916</v>
      </c>
      <c r="S4" s="59">
        <v>0.12364186689097</v>
      </c>
      <c r="T4" s="29" t="str">
        <f t="shared" si="0"/>
        <v>02</v>
      </c>
      <c r="U4" s="29" t="str">
        <f t="shared" si="1"/>
        <v>2022-105397-02</v>
      </c>
      <c r="V4" s="29" t="str">
        <f t="shared" si="2"/>
        <v>Ian Juliano</v>
      </c>
    </row>
    <row r="5" spans="1:22" x14ac:dyDescent="0.25">
      <c r="A5" s="53">
        <v>2022</v>
      </c>
      <c r="B5" s="54">
        <v>106224</v>
      </c>
      <c r="C5" s="54" t="s">
        <v>393</v>
      </c>
      <c r="D5" s="54" t="s">
        <v>433</v>
      </c>
      <c r="E5" s="54" t="s">
        <v>503</v>
      </c>
      <c r="F5" s="55" t="s">
        <v>433</v>
      </c>
      <c r="G5" s="54" t="s">
        <v>15</v>
      </c>
      <c r="H5" s="54" t="s">
        <v>7</v>
      </c>
      <c r="I5" s="56">
        <v>109</v>
      </c>
      <c r="J5" s="56">
        <v>396</v>
      </c>
      <c r="K5" s="56">
        <v>1873</v>
      </c>
      <c r="L5" s="57">
        <v>82515.489000000001</v>
      </c>
      <c r="M5" s="57">
        <v>757.02283486238503</v>
      </c>
      <c r="N5" s="58">
        <v>3.6330275229357798</v>
      </c>
      <c r="O5" s="58">
        <v>4.7297979797979801</v>
      </c>
      <c r="P5" s="57">
        <v>19995.039000000001</v>
      </c>
      <c r="Q5" s="59">
        <v>0.24231861487241499</v>
      </c>
      <c r="R5" s="57">
        <v>16189.239</v>
      </c>
      <c r="S5" s="59">
        <v>0.19619636502426799</v>
      </c>
      <c r="T5" s="29" t="str">
        <f t="shared" si="0"/>
        <v>05</v>
      </c>
      <c r="U5" s="29" t="str">
        <f t="shared" si="1"/>
        <v>2022-106224-05</v>
      </c>
      <c r="V5" s="29" t="str">
        <f t="shared" si="2"/>
        <v>Hugo Vale</v>
      </c>
    </row>
    <row r="6" spans="1:22" x14ac:dyDescent="0.25">
      <c r="A6" s="53">
        <v>2022</v>
      </c>
      <c r="B6" s="54">
        <v>107439</v>
      </c>
      <c r="C6" s="54" t="s">
        <v>2</v>
      </c>
      <c r="D6" s="54" t="s">
        <v>431</v>
      </c>
      <c r="E6" s="54" t="s">
        <v>509</v>
      </c>
      <c r="F6" s="55" t="s">
        <v>432</v>
      </c>
      <c r="G6" s="54" t="s">
        <v>4</v>
      </c>
      <c r="H6" s="54" t="s">
        <v>5</v>
      </c>
      <c r="I6" s="56">
        <v>130</v>
      </c>
      <c r="J6" s="56">
        <v>298</v>
      </c>
      <c r="K6" s="56">
        <v>1163</v>
      </c>
      <c r="L6" s="57">
        <v>42133.421999999999</v>
      </c>
      <c r="M6" s="57">
        <v>324.10324615384599</v>
      </c>
      <c r="N6" s="58">
        <v>2.2923076923076899</v>
      </c>
      <c r="O6" s="58">
        <v>3.90268456375839</v>
      </c>
      <c r="P6" s="57">
        <v>5648.4219999999896</v>
      </c>
      <c r="Q6" s="59">
        <v>0.13406036661346901</v>
      </c>
      <c r="R6" s="57">
        <v>1292.8219999999999</v>
      </c>
      <c r="S6" s="59">
        <v>3.0684001883350399E-2</v>
      </c>
      <c r="T6" s="29" t="str">
        <f t="shared" si="0"/>
        <v>01</v>
      </c>
      <c r="U6" s="29" t="str">
        <f t="shared" si="1"/>
        <v>2022-107439-01</v>
      </c>
      <c r="V6" s="29" t="str">
        <f t="shared" si="2"/>
        <v>Benny Wilder</v>
      </c>
    </row>
    <row r="7" spans="1:22" x14ac:dyDescent="0.25">
      <c r="A7" s="53">
        <v>2022</v>
      </c>
      <c r="B7" s="54">
        <v>107439</v>
      </c>
      <c r="C7" s="54" t="s">
        <v>2</v>
      </c>
      <c r="D7" s="54" t="s">
        <v>430</v>
      </c>
      <c r="E7" s="54" t="s">
        <v>492</v>
      </c>
      <c r="F7" s="55" t="s">
        <v>432</v>
      </c>
      <c r="G7" s="54" t="s">
        <v>4</v>
      </c>
      <c r="H7" s="54" t="s">
        <v>7</v>
      </c>
      <c r="I7" s="56">
        <v>242</v>
      </c>
      <c r="J7" s="56">
        <v>645</v>
      </c>
      <c r="K7" s="56">
        <v>2760</v>
      </c>
      <c r="L7" s="57">
        <v>94770.84</v>
      </c>
      <c r="M7" s="57">
        <v>391.61504132231403</v>
      </c>
      <c r="N7" s="58">
        <v>2.6652892561983501</v>
      </c>
      <c r="O7" s="58">
        <v>4.2790697674418601</v>
      </c>
      <c r="P7" s="57">
        <v>14987.34</v>
      </c>
      <c r="Q7" s="59">
        <v>0.158142947767478</v>
      </c>
      <c r="R7" s="57">
        <v>6238.7399999999898</v>
      </c>
      <c r="S7" s="59">
        <v>6.58297425663842E-2</v>
      </c>
      <c r="T7" s="29" t="str">
        <f t="shared" si="0"/>
        <v>03</v>
      </c>
      <c r="U7" s="29" t="str">
        <f t="shared" si="1"/>
        <v>2022-107439-03</v>
      </c>
      <c r="V7" s="29" t="str">
        <f t="shared" si="2"/>
        <v>Paul Martell</v>
      </c>
    </row>
    <row r="8" spans="1:22" x14ac:dyDescent="0.25">
      <c r="A8" s="53">
        <v>2022</v>
      </c>
      <c r="B8" s="54">
        <v>107439</v>
      </c>
      <c r="C8" s="54" t="s">
        <v>2</v>
      </c>
      <c r="D8" s="54" t="s">
        <v>432</v>
      </c>
      <c r="E8" s="54" t="s">
        <v>497</v>
      </c>
      <c r="F8" s="55" t="s">
        <v>432</v>
      </c>
      <c r="G8" s="54" t="s">
        <v>4</v>
      </c>
      <c r="H8" s="54" t="s">
        <v>7</v>
      </c>
      <c r="I8" s="56">
        <v>249</v>
      </c>
      <c r="J8" s="56">
        <v>617</v>
      </c>
      <c r="K8" s="56">
        <v>2087</v>
      </c>
      <c r="L8" s="57">
        <v>75265.278000000006</v>
      </c>
      <c r="M8" s="57">
        <v>302.270192771084</v>
      </c>
      <c r="N8" s="58">
        <v>2.47791164658635</v>
      </c>
      <c r="O8" s="58">
        <v>3.3824959481361399</v>
      </c>
      <c r="P8" s="57">
        <v>12820.578</v>
      </c>
      <c r="Q8" s="59">
        <v>0.17033854575014001</v>
      </c>
      <c r="R8" s="57">
        <v>5238.0779999999904</v>
      </c>
      <c r="S8" s="59">
        <v>6.9594880125201902E-2</v>
      </c>
      <c r="T8" s="29" t="str">
        <f t="shared" si="0"/>
        <v>04</v>
      </c>
      <c r="U8" s="29" t="str">
        <f t="shared" si="1"/>
        <v>2022-107439-04</v>
      </c>
      <c r="V8" s="29" t="str">
        <f t="shared" si="2"/>
        <v>Javier Salinas</v>
      </c>
    </row>
    <row r="9" spans="1:22" x14ac:dyDescent="0.25">
      <c r="A9" s="53">
        <v>2022</v>
      </c>
      <c r="B9" s="54">
        <v>110765</v>
      </c>
      <c r="C9" s="54" t="s">
        <v>18</v>
      </c>
      <c r="D9" s="54" t="s">
        <v>433</v>
      </c>
      <c r="E9" s="54" t="s">
        <v>502</v>
      </c>
      <c r="F9" s="55" t="s">
        <v>433</v>
      </c>
      <c r="G9" s="54" t="s">
        <v>15</v>
      </c>
      <c r="H9" s="54" t="s">
        <v>7</v>
      </c>
      <c r="I9" s="56">
        <v>126</v>
      </c>
      <c r="J9" s="56">
        <v>519</v>
      </c>
      <c r="K9" s="56">
        <v>2918</v>
      </c>
      <c r="L9" s="57">
        <v>121604.2776</v>
      </c>
      <c r="M9" s="57">
        <v>965.11331428571395</v>
      </c>
      <c r="N9" s="58">
        <v>4.1190476190476204</v>
      </c>
      <c r="O9" s="58">
        <v>5.6223506743738003</v>
      </c>
      <c r="P9" s="57">
        <v>30508.777600000001</v>
      </c>
      <c r="Q9" s="59">
        <v>0.25088572706590401</v>
      </c>
      <c r="R9" s="57">
        <v>26047.827600000001</v>
      </c>
      <c r="S9" s="59">
        <v>0.214201573448597</v>
      </c>
      <c r="T9" s="29" t="str">
        <f t="shared" si="0"/>
        <v>05</v>
      </c>
      <c r="U9" s="29" t="str">
        <f t="shared" si="1"/>
        <v>2022-110765-05</v>
      </c>
      <c r="V9" s="29" t="str">
        <f t="shared" si="2"/>
        <v>Mary Amendola</v>
      </c>
    </row>
    <row r="10" spans="1:22" x14ac:dyDescent="0.25">
      <c r="A10" s="53">
        <v>2022</v>
      </c>
      <c r="B10" s="54">
        <v>113724</v>
      </c>
      <c r="C10" s="54" t="s">
        <v>298</v>
      </c>
      <c r="D10" s="54" t="s">
        <v>430</v>
      </c>
      <c r="E10" s="54" t="s">
        <v>518</v>
      </c>
      <c r="F10" s="55" t="s">
        <v>430</v>
      </c>
      <c r="G10" s="54" t="s">
        <v>15</v>
      </c>
      <c r="H10" s="54" t="s">
        <v>5</v>
      </c>
      <c r="I10" s="56">
        <v>46</v>
      </c>
      <c r="J10" s="56">
        <v>107</v>
      </c>
      <c r="K10" s="56">
        <v>366</v>
      </c>
      <c r="L10" s="57">
        <v>16505.072</v>
      </c>
      <c r="M10" s="57">
        <v>358.80591304347797</v>
      </c>
      <c r="N10" s="58">
        <v>2.3260869565217401</v>
      </c>
      <c r="O10" s="58">
        <v>3.4205607476635498</v>
      </c>
      <c r="P10" s="57">
        <v>6259.9719999999998</v>
      </c>
      <c r="Q10" s="59">
        <v>0.379275655386417</v>
      </c>
      <c r="R10" s="57">
        <v>4614.1719999999996</v>
      </c>
      <c r="S10" s="59">
        <v>0.27956085256701702</v>
      </c>
      <c r="T10" s="29" t="str">
        <f t="shared" si="0"/>
        <v>03</v>
      </c>
      <c r="U10" s="29" t="str">
        <f t="shared" si="1"/>
        <v>2022-113724-03</v>
      </c>
      <c r="V10" s="29" t="str">
        <f t="shared" si="2"/>
        <v>Claudia Schwartz</v>
      </c>
    </row>
    <row r="11" spans="1:22" x14ac:dyDescent="0.25">
      <c r="A11" s="53">
        <v>2022</v>
      </c>
      <c r="B11" s="54">
        <v>114251</v>
      </c>
      <c r="C11" s="54" t="s">
        <v>19</v>
      </c>
      <c r="D11" s="54" t="s">
        <v>430</v>
      </c>
      <c r="E11" s="54" t="s">
        <v>518</v>
      </c>
      <c r="F11" s="55" t="s">
        <v>430</v>
      </c>
      <c r="G11" s="54" t="s">
        <v>15</v>
      </c>
      <c r="H11" s="54" t="s">
        <v>16</v>
      </c>
      <c r="I11" s="56">
        <v>3</v>
      </c>
      <c r="J11" s="56">
        <v>6</v>
      </c>
      <c r="K11" s="56">
        <v>6</v>
      </c>
      <c r="L11" s="57">
        <v>279.15199999999999</v>
      </c>
      <c r="M11" s="57">
        <v>93.0506666666667</v>
      </c>
      <c r="N11" s="58">
        <v>2</v>
      </c>
      <c r="O11" s="58">
        <v>1</v>
      </c>
      <c r="P11" s="57">
        <v>108.652</v>
      </c>
      <c r="Q11" s="59">
        <v>0.38922164268928799</v>
      </c>
      <c r="R11" s="57">
        <v>2.4520000000000302</v>
      </c>
      <c r="S11" s="59">
        <v>8.7837450564567897E-3</v>
      </c>
      <c r="T11" s="29" t="str">
        <f t="shared" si="0"/>
        <v>03</v>
      </c>
      <c r="U11" s="29" t="str">
        <f t="shared" si="1"/>
        <v>2022-114251-03</v>
      </c>
      <c r="V11" s="29" t="str">
        <f t="shared" si="2"/>
        <v>Claudia Schwartz</v>
      </c>
    </row>
    <row r="12" spans="1:22" x14ac:dyDescent="0.25">
      <c r="A12" s="53">
        <v>2022</v>
      </c>
      <c r="B12" s="54">
        <v>116138</v>
      </c>
      <c r="C12" s="54" t="s">
        <v>46</v>
      </c>
      <c r="D12" s="54" t="s">
        <v>430</v>
      </c>
      <c r="E12" s="54" t="s">
        <v>507</v>
      </c>
      <c r="F12" s="55" t="s">
        <v>433</v>
      </c>
      <c r="G12" s="54" t="s">
        <v>4</v>
      </c>
      <c r="H12" s="54" t="s">
        <v>10</v>
      </c>
      <c r="I12" s="56">
        <v>250</v>
      </c>
      <c r="J12" s="56">
        <v>907</v>
      </c>
      <c r="K12" s="56">
        <v>4369</v>
      </c>
      <c r="L12" s="57">
        <v>162632.00099999999</v>
      </c>
      <c r="M12" s="57">
        <v>650.52800400000001</v>
      </c>
      <c r="N12" s="58">
        <v>3.6280000000000001</v>
      </c>
      <c r="O12" s="58">
        <v>4.81697905181918</v>
      </c>
      <c r="P12" s="57">
        <v>19972.350999999999</v>
      </c>
      <c r="Q12" s="59">
        <v>0.12280701754386</v>
      </c>
      <c r="R12" s="57">
        <v>10651.351000000001</v>
      </c>
      <c r="S12" s="59">
        <v>6.5493574047582603E-2</v>
      </c>
      <c r="T12" s="29" t="str">
        <f t="shared" si="0"/>
        <v>03</v>
      </c>
      <c r="U12" s="29" t="str">
        <f t="shared" si="1"/>
        <v>2022-116138-03</v>
      </c>
      <c r="V12" s="29" t="str">
        <f t="shared" si="2"/>
        <v>Rebecca Jimenez</v>
      </c>
    </row>
    <row r="13" spans="1:22" x14ac:dyDescent="0.25">
      <c r="A13" s="53">
        <v>2022</v>
      </c>
      <c r="B13" s="54">
        <v>116138</v>
      </c>
      <c r="C13" s="54" t="s">
        <v>46</v>
      </c>
      <c r="D13" s="54" t="s">
        <v>432</v>
      </c>
      <c r="E13" s="54" t="s">
        <v>498</v>
      </c>
      <c r="F13" s="55" t="s">
        <v>433</v>
      </c>
      <c r="G13" s="54" t="s">
        <v>4</v>
      </c>
      <c r="H13" s="54" t="s">
        <v>16</v>
      </c>
      <c r="I13" s="56">
        <v>32</v>
      </c>
      <c r="J13" s="56">
        <v>93</v>
      </c>
      <c r="K13" s="56">
        <v>258</v>
      </c>
      <c r="L13" s="57">
        <v>7344.5069999999996</v>
      </c>
      <c r="M13" s="57">
        <v>229.51584374999999</v>
      </c>
      <c r="N13" s="58">
        <v>2.90625</v>
      </c>
      <c r="O13" s="58">
        <v>2.7741935483871001</v>
      </c>
      <c r="P13" s="57">
        <v>901.95700000000102</v>
      </c>
      <c r="Q13" s="59">
        <v>0.12280701754386</v>
      </c>
      <c r="R13" s="57">
        <v>-85.042999999999395</v>
      </c>
      <c r="S13" s="59">
        <v>-1.1579129817698999E-2</v>
      </c>
      <c r="T13" s="29" t="str">
        <f t="shared" si="0"/>
        <v>04</v>
      </c>
      <c r="U13" s="29" t="str">
        <f t="shared" si="1"/>
        <v>2022-116138-04</v>
      </c>
      <c r="V13" s="29" t="str">
        <f t="shared" si="2"/>
        <v>Kim Pearson</v>
      </c>
    </row>
    <row r="14" spans="1:22" x14ac:dyDescent="0.25">
      <c r="A14" s="53">
        <v>2022</v>
      </c>
      <c r="B14" s="54">
        <v>116138</v>
      </c>
      <c r="C14" s="54" t="s">
        <v>46</v>
      </c>
      <c r="D14" s="54" t="s">
        <v>433</v>
      </c>
      <c r="E14" s="54" t="s">
        <v>504</v>
      </c>
      <c r="F14" s="55" t="s">
        <v>433</v>
      </c>
      <c r="G14" s="54" t="s">
        <v>4</v>
      </c>
      <c r="H14" s="54" t="s">
        <v>16</v>
      </c>
      <c r="I14" s="56">
        <v>17</v>
      </c>
      <c r="J14" s="56">
        <v>43</v>
      </c>
      <c r="K14" s="56">
        <v>112</v>
      </c>
      <c r="L14" s="57">
        <v>4936.8270000000002</v>
      </c>
      <c r="M14" s="57">
        <v>290.40158823529401</v>
      </c>
      <c r="N14" s="58">
        <v>2.52941176470588</v>
      </c>
      <c r="O14" s="58">
        <v>2.6046511627907001</v>
      </c>
      <c r="P14" s="57">
        <v>606.27700000000004</v>
      </c>
      <c r="Q14" s="59">
        <v>0.12280701754386</v>
      </c>
      <c r="R14" s="57">
        <v>32.527000000000498</v>
      </c>
      <c r="S14" s="59">
        <v>6.5886448927622004E-3</v>
      </c>
      <c r="T14" s="29" t="str">
        <f t="shared" si="0"/>
        <v>05</v>
      </c>
      <c r="U14" s="29" t="str">
        <f t="shared" si="1"/>
        <v>2022-116138-05</v>
      </c>
      <c r="V14" s="29" t="str">
        <f t="shared" si="2"/>
        <v>Jeannie Skiles</v>
      </c>
    </row>
    <row r="15" spans="1:22" x14ac:dyDescent="0.25">
      <c r="A15" s="53">
        <v>2022</v>
      </c>
      <c r="B15" s="54">
        <v>117127</v>
      </c>
      <c r="C15" s="54" t="s">
        <v>297</v>
      </c>
      <c r="D15" s="54" t="s">
        <v>430</v>
      </c>
      <c r="E15" s="54" t="s">
        <v>518</v>
      </c>
      <c r="F15" s="55" t="s">
        <v>430</v>
      </c>
      <c r="G15" s="54" t="s">
        <v>15</v>
      </c>
      <c r="H15" s="54" t="s">
        <v>16</v>
      </c>
      <c r="I15" s="56">
        <v>41</v>
      </c>
      <c r="J15" s="56">
        <v>90</v>
      </c>
      <c r="K15" s="56">
        <v>413</v>
      </c>
      <c r="L15" s="57">
        <v>14475.096</v>
      </c>
      <c r="M15" s="57">
        <v>353.05112195122001</v>
      </c>
      <c r="N15" s="58">
        <v>2.1951219512195101</v>
      </c>
      <c r="O15" s="58">
        <v>4.5888888888888903</v>
      </c>
      <c r="P15" s="57">
        <v>5053.4459999999999</v>
      </c>
      <c r="Q15" s="59">
        <v>0.34911312505284903</v>
      </c>
      <c r="R15" s="57">
        <v>3594.2460000000001</v>
      </c>
      <c r="S15" s="59">
        <v>0.24830550346609101</v>
      </c>
      <c r="T15" s="29" t="str">
        <f t="shared" si="0"/>
        <v>03</v>
      </c>
      <c r="U15" s="29" t="str">
        <f t="shared" si="1"/>
        <v>2022-117127-03</v>
      </c>
      <c r="V15" s="29" t="str">
        <f t="shared" si="2"/>
        <v>Claudia Schwartz</v>
      </c>
    </row>
    <row r="16" spans="1:22" x14ac:dyDescent="0.25">
      <c r="A16" s="53">
        <v>2022</v>
      </c>
      <c r="B16" s="54">
        <v>119707</v>
      </c>
      <c r="C16" s="54" t="s">
        <v>20</v>
      </c>
      <c r="D16" s="54" t="s">
        <v>435</v>
      </c>
      <c r="E16" s="54" t="s">
        <v>525</v>
      </c>
      <c r="F16" s="55" t="s">
        <v>435</v>
      </c>
      <c r="G16" s="54" t="s">
        <v>15</v>
      </c>
      <c r="H16" s="54" t="s">
        <v>16</v>
      </c>
      <c r="I16" s="56">
        <v>8</v>
      </c>
      <c r="J16" s="56">
        <v>13</v>
      </c>
      <c r="K16" s="56">
        <v>28</v>
      </c>
      <c r="L16" s="57">
        <v>1490.1759999999999</v>
      </c>
      <c r="M16" s="57">
        <v>186.27199999999999</v>
      </c>
      <c r="N16" s="58">
        <v>1.625</v>
      </c>
      <c r="O16" s="58">
        <v>2.1538461538461502</v>
      </c>
      <c r="P16" s="57">
        <v>566.87599999999998</v>
      </c>
      <c r="Q16" s="59">
        <v>0.38040875708641098</v>
      </c>
      <c r="R16" s="57">
        <v>270.62599999999998</v>
      </c>
      <c r="S16" s="59">
        <v>0.18160673638550101</v>
      </c>
      <c r="T16" s="29" t="str">
        <f t="shared" si="0"/>
        <v>06</v>
      </c>
      <c r="U16" s="29" t="str">
        <f t="shared" si="1"/>
        <v>2022-119707-06</v>
      </c>
      <c r="V16" s="29" t="str">
        <f t="shared" si="2"/>
        <v>Carol Mathews</v>
      </c>
    </row>
    <row r="17" spans="1:22" x14ac:dyDescent="0.25">
      <c r="A17" s="53">
        <v>2022</v>
      </c>
      <c r="B17" s="54">
        <v>122003</v>
      </c>
      <c r="C17" s="54" t="s">
        <v>22</v>
      </c>
      <c r="D17" s="54" t="s">
        <v>433</v>
      </c>
      <c r="E17" s="54" t="s">
        <v>519</v>
      </c>
      <c r="F17" s="55" t="s">
        <v>433</v>
      </c>
      <c r="G17" s="54" t="s">
        <v>15</v>
      </c>
      <c r="H17" s="54" t="s">
        <v>16</v>
      </c>
      <c r="I17" s="56">
        <v>8</v>
      </c>
      <c r="J17" s="56">
        <v>17</v>
      </c>
      <c r="K17" s="56">
        <v>35</v>
      </c>
      <c r="L17" s="57">
        <v>1456.52</v>
      </c>
      <c r="M17" s="57">
        <v>182.065</v>
      </c>
      <c r="N17" s="58">
        <v>2.125</v>
      </c>
      <c r="O17" s="58">
        <v>2.0588235294117601</v>
      </c>
      <c r="P17" s="57">
        <v>614.77</v>
      </c>
      <c r="Q17" s="59">
        <v>0.42208139950017798</v>
      </c>
      <c r="R17" s="57">
        <v>348.07</v>
      </c>
      <c r="S17" s="59">
        <v>0.23897371817757401</v>
      </c>
      <c r="T17" s="29" t="str">
        <f t="shared" si="0"/>
        <v>05</v>
      </c>
      <c r="U17" s="29" t="str">
        <f t="shared" si="1"/>
        <v>2022-122003-05</v>
      </c>
      <c r="V17" s="29" t="str">
        <f t="shared" si="2"/>
        <v>Josh Banks</v>
      </c>
    </row>
    <row r="18" spans="1:22" x14ac:dyDescent="0.25">
      <c r="A18" s="53">
        <v>2022</v>
      </c>
      <c r="B18" s="54">
        <v>123654</v>
      </c>
      <c r="C18" s="54" t="s">
        <v>289</v>
      </c>
      <c r="D18" s="54" t="s">
        <v>430</v>
      </c>
      <c r="E18" s="54" t="s">
        <v>507</v>
      </c>
      <c r="F18" s="55" t="s">
        <v>430</v>
      </c>
      <c r="G18" s="54" t="s">
        <v>15</v>
      </c>
      <c r="H18" s="54" t="s">
        <v>10</v>
      </c>
      <c r="I18" s="56">
        <v>211</v>
      </c>
      <c r="J18" s="56">
        <v>706</v>
      </c>
      <c r="K18" s="56">
        <v>3876</v>
      </c>
      <c r="L18" s="57">
        <v>152027.356</v>
      </c>
      <c r="M18" s="57">
        <v>720.50879620853095</v>
      </c>
      <c r="N18" s="58">
        <v>3.3459715639810401</v>
      </c>
      <c r="O18" s="58">
        <v>5.4900849858356899</v>
      </c>
      <c r="P18" s="57">
        <v>33033.555999999997</v>
      </c>
      <c r="Q18" s="59">
        <v>0.217286920388196</v>
      </c>
      <c r="R18" s="57">
        <v>25237.155999999999</v>
      </c>
      <c r="S18" s="59">
        <v>0.166004044693114</v>
      </c>
      <c r="T18" s="29" t="str">
        <f t="shared" si="0"/>
        <v>03</v>
      </c>
      <c r="U18" s="29" t="str">
        <f t="shared" si="1"/>
        <v>2022-123654-03</v>
      </c>
      <c r="V18" s="29" t="str">
        <f t="shared" si="2"/>
        <v>Rebecca Jimenez</v>
      </c>
    </row>
    <row r="19" spans="1:22" x14ac:dyDescent="0.25">
      <c r="A19" s="53">
        <v>2022</v>
      </c>
      <c r="B19" s="54">
        <v>126102</v>
      </c>
      <c r="C19" s="54" t="s">
        <v>24</v>
      </c>
      <c r="D19" s="54" t="s">
        <v>433</v>
      </c>
      <c r="E19" s="54" t="s">
        <v>519</v>
      </c>
      <c r="F19" s="55" t="s">
        <v>433</v>
      </c>
      <c r="G19" s="54" t="s">
        <v>15</v>
      </c>
      <c r="H19" s="54" t="s">
        <v>16</v>
      </c>
      <c r="I19" s="56">
        <v>14</v>
      </c>
      <c r="J19" s="56">
        <v>34</v>
      </c>
      <c r="K19" s="56">
        <v>52</v>
      </c>
      <c r="L19" s="57">
        <v>2813.1840000000002</v>
      </c>
      <c r="M19" s="57">
        <v>200.941714285714</v>
      </c>
      <c r="N19" s="58">
        <v>2.4285714285714302</v>
      </c>
      <c r="O19" s="58">
        <v>1.52941176470588</v>
      </c>
      <c r="P19" s="57">
        <v>1100.934</v>
      </c>
      <c r="Q19" s="59">
        <v>0.391348024160524</v>
      </c>
      <c r="R19" s="57">
        <v>629.53399999999999</v>
      </c>
      <c r="S19" s="59">
        <v>0.223779887842388</v>
      </c>
      <c r="T19" s="29" t="str">
        <f t="shared" si="0"/>
        <v>05</v>
      </c>
      <c r="U19" s="29" t="str">
        <f t="shared" si="1"/>
        <v>2022-126102-05</v>
      </c>
      <c r="V19" s="29" t="str">
        <f t="shared" si="2"/>
        <v>Josh Banks</v>
      </c>
    </row>
    <row r="20" spans="1:22" x14ac:dyDescent="0.25">
      <c r="A20" s="53">
        <v>2022</v>
      </c>
      <c r="B20" s="54">
        <v>126747</v>
      </c>
      <c r="C20" s="54" t="s">
        <v>299</v>
      </c>
      <c r="D20" s="54" t="s">
        <v>430</v>
      </c>
      <c r="E20" s="54" t="s">
        <v>518</v>
      </c>
      <c r="F20" s="55" t="s">
        <v>430</v>
      </c>
      <c r="G20" s="54" t="s">
        <v>15</v>
      </c>
      <c r="H20" s="54" t="s">
        <v>5</v>
      </c>
      <c r="I20" s="56">
        <v>41</v>
      </c>
      <c r="J20" s="56">
        <v>90</v>
      </c>
      <c r="K20" s="56">
        <v>292</v>
      </c>
      <c r="L20" s="57">
        <v>15040.064</v>
      </c>
      <c r="M20" s="57">
        <v>366.83082926829297</v>
      </c>
      <c r="N20" s="58">
        <v>2.1951219512195101</v>
      </c>
      <c r="O20" s="58">
        <v>3.24444444444444</v>
      </c>
      <c r="P20" s="57">
        <v>5336.7139999999999</v>
      </c>
      <c r="Q20" s="59">
        <v>0.354833197518308</v>
      </c>
      <c r="R20" s="57">
        <v>3877.5140000000001</v>
      </c>
      <c r="S20" s="59">
        <v>0.257812333777303</v>
      </c>
      <c r="T20" s="29" t="str">
        <f t="shared" si="0"/>
        <v>03</v>
      </c>
      <c r="U20" s="29" t="str">
        <f t="shared" si="1"/>
        <v>2022-126747-03</v>
      </c>
      <c r="V20" s="29" t="str">
        <f t="shared" si="2"/>
        <v>Claudia Schwartz</v>
      </c>
    </row>
    <row r="21" spans="1:22" x14ac:dyDescent="0.25">
      <c r="A21" s="53">
        <v>2022</v>
      </c>
      <c r="B21" s="54">
        <v>127511</v>
      </c>
      <c r="C21" s="54" t="s">
        <v>25</v>
      </c>
      <c r="D21" s="54" t="s">
        <v>433</v>
      </c>
      <c r="E21" s="54" t="s">
        <v>519</v>
      </c>
      <c r="F21" s="55" t="s">
        <v>433</v>
      </c>
      <c r="G21" s="54" t="s">
        <v>15</v>
      </c>
      <c r="H21" s="54" t="s">
        <v>16</v>
      </c>
      <c r="I21" s="56">
        <v>25</v>
      </c>
      <c r="J21" s="56">
        <v>43</v>
      </c>
      <c r="K21" s="56">
        <v>124</v>
      </c>
      <c r="L21" s="57">
        <v>6082.2079999999996</v>
      </c>
      <c r="M21" s="57">
        <v>243.28832</v>
      </c>
      <c r="N21" s="58">
        <v>1.72</v>
      </c>
      <c r="O21" s="58">
        <v>2.8837209302325602</v>
      </c>
      <c r="P21" s="57">
        <v>2200.2579999999998</v>
      </c>
      <c r="Q21" s="59">
        <v>0.36175316595552198</v>
      </c>
      <c r="R21" s="57">
        <v>1377.9580000000001</v>
      </c>
      <c r="S21" s="59">
        <v>0.22655555350951501</v>
      </c>
      <c r="T21" s="29" t="str">
        <f t="shared" si="0"/>
        <v>05</v>
      </c>
      <c r="U21" s="29" t="str">
        <f t="shared" si="1"/>
        <v>2022-127511-05</v>
      </c>
      <c r="V21" s="29" t="str">
        <f t="shared" si="2"/>
        <v>Josh Banks</v>
      </c>
    </row>
    <row r="22" spans="1:22" x14ac:dyDescent="0.25">
      <c r="A22" s="53">
        <v>2022</v>
      </c>
      <c r="B22" s="54">
        <v>128453</v>
      </c>
      <c r="C22" s="54" t="s">
        <v>137</v>
      </c>
      <c r="D22" s="54" t="s">
        <v>431</v>
      </c>
      <c r="E22" s="54" t="s">
        <v>501</v>
      </c>
      <c r="F22" s="55" t="s">
        <v>431</v>
      </c>
      <c r="G22" s="54" t="s">
        <v>4</v>
      </c>
      <c r="H22" s="54" t="s">
        <v>5</v>
      </c>
      <c r="I22" s="56">
        <v>131</v>
      </c>
      <c r="J22" s="56">
        <v>286</v>
      </c>
      <c r="K22" s="56">
        <v>1225</v>
      </c>
      <c r="L22" s="57">
        <v>42221.622000000003</v>
      </c>
      <c r="M22" s="57">
        <v>322.30245801526701</v>
      </c>
      <c r="N22" s="58">
        <v>2.1832061068702302</v>
      </c>
      <c r="O22" s="58">
        <v>4.2832167832167798</v>
      </c>
      <c r="P22" s="57">
        <v>5823.6719999999996</v>
      </c>
      <c r="Q22" s="59">
        <v>0.13793103448275901</v>
      </c>
      <c r="R22" s="57">
        <v>1451.922</v>
      </c>
      <c r="S22" s="59">
        <v>3.4388115169995001E-2</v>
      </c>
      <c r="T22" s="29" t="str">
        <f t="shared" si="0"/>
        <v>01</v>
      </c>
      <c r="U22" s="29" t="str">
        <f t="shared" si="1"/>
        <v>2022-128453-01</v>
      </c>
      <c r="V22" s="29" t="str">
        <f t="shared" si="2"/>
        <v>Debbie Wong</v>
      </c>
    </row>
    <row r="23" spans="1:22" x14ac:dyDescent="0.25">
      <c r="A23" s="53">
        <v>2022</v>
      </c>
      <c r="B23" s="54">
        <v>128453</v>
      </c>
      <c r="C23" s="54" t="s">
        <v>137</v>
      </c>
      <c r="D23" s="54" t="s">
        <v>434</v>
      </c>
      <c r="E23" s="54" t="s">
        <v>513</v>
      </c>
      <c r="F23" s="55" t="s">
        <v>431</v>
      </c>
      <c r="G23" s="54" t="s">
        <v>4</v>
      </c>
      <c r="H23" s="54" t="s">
        <v>5</v>
      </c>
      <c r="I23" s="56">
        <v>12</v>
      </c>
      <c r="J23" s="56">
        <v>162</v>
      </c>
      <c r="K23" s="56">
        <v>719</v>
      </c>
      <c r="L23" s="57">
        <v>29382.626</v>
      </c>
      <c r="M23" s="57">
        <v>2448.55216666667</v>
      </c>
      <c r="N23" s="58">
        <v>13.5</v>
      </c>
      <c r="O23" s="58">
        <v>4.4382716049382704</v>
      </c>
      <c r="P23" s="57">
        <v>4052.7759999999998</v>
      </c>
      <c r="Q23" s="59">
        <v>0.13793103448275901</v>
      </c>
      <c r="R23" s="57">
        <v>3524.076</v>
      </c>
      <c r="S23" s="59">
        <v>0.119937407909014</v>
      </c>
      <c r="T23" s="29" t="str">
        <f t="shared" si="0"/>
        <v>02</v>
      </c>
      <c r="U23" s="29" t="str">
        <f t="shared" si="1"/>
        <v>2022-128453-02</v>
      </c>
      <c r="V23" s="29" t="str">
        <f t="shared" si="2"/>
        <v>Dora Tsai</v>
      </c>
    </row>
    <row r="24" spans="1:22" x14ac:dyDescent="0.25">
      <c r="A24" s="53">
        <v>2022</v>
      </c>
      <c r="B24" s="54">
        <v>128453</v>
      </c>
      <c r="C24" s="54" t="s">
        <v>137</v>
      </c>
      <c r="D24" s="54" t="s">
        <v>430</v>
      </c>
      <c r="E24" s="54" t="s">
        <v>520</v>
      </c>
      <c r="F24" s="55" t="s">
        <v>431</v>
      </c>
      <c r="G24" s="54" t="s">
        <v>4</v>
      </c>
      <c r="H24" s="54" t="s">
        <v>5</v>
      </c>
      <c r="I24" s="56">
        <v>88</v>
      </c>
      <c r="J24" s="56">
        <v>247</v>
      </c>
      <c r="K24" s="56">
        <v>1172</v>
      </c>
      <c r="L24" s="57">
        <v>44318.843999999997</v>
      </c>
      <c r="M24" s="57">
        <v>503.62322727272698</v>
      </c>
      <c r="N24" s="58">
        <v>2.8068181818181799</v>
      </c>
      <c r="O24" s="58">
        <v>4.7449392712550598</v>
      </c>
      <c r="P24" s="57">
        <v>6112.9440000000004</v>
      </c>
      <c r="Q24" s="59">
        <v>0.13793103448275901</v>
      </c>
      <c r="R24" s="57">
        <v>2915.5439999999999</v>
      </c>
      <c r="S24" s="59">
        <v>6.5785650907320595E-2</v>
      </c>
      <c r="T24" s="29" t="str">
        <f t="shared" si="0"/>
        <v>03</v>
      </c>
      <c r="U24" s="29" t="str">
        <f t="shared" si="1"/>
        <v>2022-128453-03</v>
      </c>
      <c r="V24" s="29" t="str">
        <f t="shared" si="2"/>
        <v>Mikhail Reilly</v>
      </c>
    </row>
    <row r="25" spans="1:22" x14ac:dyDescent="0.25">
      <c r="A25" s="53">
        <v>2022</v>
      </c>
      <c r="B25" s="54">
        <v>128453</v>
      </c>
      <c r="C25" s="54" t="s">
        <v>137</v>
      </c>
      <c r="D25" s="54" t="s">
        <v>432</v>
      </c>
      <c r="E25" s="54" t="s">
        <v>500</v>
      </c>
      <c r="F25" s="55" t="s">
        <v>431</v>
      </c>
      <c r="G25" s="54" t="s">
        <v>4</v>
      </c>
      <c r="H25" s="54" t="s">
        <v>16</v>
      </c>
      <c r="I25" s="56">
        <v>73</v>
      </c>
      <c r="J25" s="56">
        <v>100</v>
      </c>
      <c r="K25" s="56">
        <v>215</v>
      </c>
      <c r="L25" s="57">
        <v>7477.94</v>
      </c>
      <c r="M25" s="57">
        <v>102.437534246575</v>
      </c>
      <c r="N25" s="58">
        <v>1.3698630136986301</v>
      </c>
      <c r="O25" s="58">
        <v>2.15</v>
      </c>
      <c r="P25" s="57">
        <v>1031.44</v>
      </c>
      <c r="Q25" s="59">
        <v>0.13793103448275901</v>
      </c>
      <c r="R25" s="57">
        <v>-1112.56</v>
      </c>
      <c r="S25" s="59">
        <v>-0.14877894179413101</v>
      </c>
      <c r="T25" s="29" t="str">
        <f t="shared" si="0"/>
        <v>04</v>
      </c>
      <c r="U25" s="29" t="str">
        <f t="shared" si="1"/>
        <v>2022-128453-04</v>
      </c>
      <c r="V25" s="29" t="str">
        <f t="shared" si="2"/>
        <v>Katie Sweeney</v>
      </c>
    </row>
    <row r="26" spans="1:22" x14ac:dyDescent="0.25">
      <c r="A26" s="53">
        <v>2022</v>
      </c>
      <c r="B26" s="54">
        <v>128453</v>
      </c>
      <c r="C26" s="54" t="s">
        <v>137</v>
      </c>
      <c r="D26" s="54" t="s">
        <v>433</v>
      </c>
      <c r="E26" s="54" t="s">
        <v>502</v>
      </c>
      <c r="F26" s="55" t="s">
        <v>431</v>
      </c>
      <c r="G26" s="54" t="s">
        <v>4</v>
      </c>
      <c r="H26" s="54" t="s">
        <v>5</v>
      </c>
      <c r="I26" s="56">
        <v>120</v>
      </c>
      <c r="J26" s="56">
        <v>280</v>
      </c>
      <c r="K26" s="56">
        <v>1162</v>
      </c>
      <c r="L26" s="57">
        <v>40170.394</v>
      </c>
      <c r="M26" s="57">
        <v>334.753283333333</v>
      </c>
      <c r="N26" s="58">
        <v>2.3333333333333299</v>
      </c>
      <c r="O26" s="58">
        <v>4.1500000000000004</v>
      </c>
      <c r="P26" s="57">
        <v>5540.7439999999997</v>
      </c>
      <c r="Q26" s="59">
        <v>0.13793103448275901</v>
      </c>
      <c r="R26" s="57">
        <v>1515.4939999999999</v>
      </c>
      <c r="S26" s="59">
        <v>3.77266401718638E-2</v>
      </c>
      <c r="T26" s="29" t="str">
        <f t="shared" si="0"/>
        <v>05</v>
      </c>
      <c r="U26" s="29" t="str">
        <f t="shared" si="1"/>
        <v>2022-128453-05</v>
      </c>
      <c r="V26" s="29" t="str">
        <f t="shared" si="2"/>
        <v>Mary Amendola</v>
      </c>
    </row>
    <row r="27" spans="1:22" x14ac:dyDescent="0.25">
      <c r="A27" s="53">
        <v>2022</v>
      </c>
      <c r="B27" s="54">
        <v>128453</v>
      </c>
      <c r="C27" s="54" t="s">
        <v>137</v>
      </c>
      <c r="D27" s="54" t="s">
        <v>435</v>
      </c>
      <c r="E27" s="54" t="s">
        <v>505</v>
      </c>
      <c r="F27" s="55" t="s">
        <v>431</v>
      </c>
      <c r="G27" s="54" t="s">
        <v>4</v>
      </c>
      <c r="H27" s="54" t="s">
        <v>16</v>
      </c>
      <c r="I27" s="56">
        <v>7</v>
      </c>
      <c r="J27" s="56">
        <v>17</v>
      </c>
      <c r="K27" s="56">
        <v>35</v>
      </c>
      <c r="L27" s="57">
        <v>2043.92</v>
      </c>
      <c r="M27" s="57">
        <v>291.98857142857099</v>
      </c>
      <c r="N27" s="58">
        <v>2.4285714285714302</v>
      </c>
      <c r="O27" s="58">
        <v>2.0588235294117601</v>
      </c>
      <c r="P27" s="57">
        <v>281.92</v>
      </c>
      <c r="Q27" s="59">
        <v>0.13793103448275901</v>
      </c>
      <c r="R27" s="57">
        <v>15.6699999999999</v>
      </c>
      <c r="S27" s="59">
        <v>7.6666405730164899E-3</v>
      </c>
      <c r="T27" s="29" t="str">
        <f t="shared" si="0"/>
        <v>06</v>
      </c>
      <c r="U27" s="29" t="str">
        <f t="shared" si="1"/>
        <v>2022-128453-06</v>
      </c>
      <c r="V27" s="29" t="str">
        <f t="shared" si="2"/>
        <v>Malik Mann</v>
      </c>
    </row>
    <row r="28" spans="1:22" x14ac:dyDescent="0.25">
      <c r="A28" s="53">
        <v>2022</v>
      </c>
      <c r="B28" s="54">
        <v>129543</v>
      </c>
      <c r="C28" s="54" t="s">
        <v>26</v>
      </c>
      <c r="D28" s="54" t="s">
        <v>432</v>
      </c>
      <c r="E28" s="54" t="s">
        <v>498</v>
      </c>
      <c r="F28" s="55" t="s">
        <v>432</v>
      </c>
      <c r="G28" s="54" t="s">
        <v>15</v>
      </c>
      <c r="H28" s="54" t="s">
        <v>16</v>
      </c>
      <c r="I28" s="56">
        <v>10</v>
      </c>
      <c r="J28" s="56">
        <v>30</v>
      </c>
      <c r="K28" s="56">
        <v>80</v>
      </c>
      <c r="L28" s="57">
        <v>3636.96</v>
      </c>
      <c r="M28" s="57">
        <v>363.69600000000003</v>
      </c>
      <c r="N28" s="58">
        <v>3</v>
      </c>
      <c r="O28" s="58">
        <v>2.6666666666666701</v>
      </c>
      <c r="P28" s="57">
        <v>1506.51</v>
      </c>
      <c r="Q28" s="59">
        <v>0.414222317539923</v>
      </c>
      <c r="R28" s="57">
        <v>1197.01</v>
      </c>
      <c r="S28" s="59">
        <v>0.32912377370111301</v>
      </c>
      <c r="T28" s="29" t="str">
        <f t="shared" si="0"/>
        <v>04</v>
      </c>
      <c r="U28" s="29" t="str">
        <f t="shared" si="1"/>
        <v>2022-129543-04</v>
      </c>
      <c r="V28" s="29" t="str">
        <f t="shared" si="2"/>
        <v>Kim Pearson</v>
      </c>
    </row>
    <row r="29" spans="1:22" x14ac:dyDescent="0.25">
      <c r="A29" s="53">
        <v>2022</v>
      </c>
      <c r="B29" s="54">
        <v>130897</v>
      </c>
      <c r="C29" s="54" t="s">
        <v>301</v>
      </c>
      <c r="D29" s="54" t="s">
        <v>430</v>
      </c>
      <c r="E29" s="54" t="s">
        <v>518</v>
      </c>
      <c r="F29" s="55" t="s">
        <v>430</v>
      </c>
      <c r="G29" s="54" t="s">
        <v>15</v>
      </c>
      <c r="H29" s="54" t="s">
        <v>16</v>
      </c>
      <c r="I29" s="56">
        <v>3</v>
      </c>
      <c r="J29" s="56">
        <v>4</v>
      </c>
      <c r="K29" s="56">
        <v>4</v>
      </c>
      <c r="L29" s="57">
        <v>247.96799999999999</v>
      </c>
      <c r="M29" s="57">
        <v>82.656000000000006</v>
      </c>
      <c r="N29" s="58">
        <v>1.3333333333333299</v>
      </c>
      <c r="O29" s="58">
        <v>1</v>
      </c>
      <c r="P29" s="57">
        <v>97.968000000000004</v>
      </c>
      <c r="Q29" s="59">
        <v>0.39508323654665101</v>
      </c>
      <c r="R29" s="57">
        <v>-5.8319999999999901</v>
      </c>
      <c r="S29" s="59">
        <v>-2.35191637630662E-2</v>
      </c>
      <c r="T29" s="29" t="str">
        <f t="shared" si="0"/>
        <v>03</v>
      </c>
      <c r="U29" s="29" t="str">
        <f t="shared" si="1"/>
        <v>2022-130897-03</v>
      </c>
      <c r="V29" s="29" t="str">
        <f t="shared" si="2"/>
        <v>Claudia Schwartz</v>
      </c>
    </row>
    <row r="30" spans="1:22" x14ac:dyDescent="0.25">
      <c r="A30" s="53">
        <v>2022</v>
      </c>
      <c r="B30" s="54">
        <v>131289</v>
      </c>
      <c r="C30" s="54" t="s">
        <v>364</v>
      </c>
      <c r="D30" s="54" t="s">
        <v>432</v>
      </c>
      <c r="E30" s="54" t="s">
        <v>500</v>
      </c>
      <c r="F30" s="55" t="s">
        <v>432</v>
      </c>
      <c r="G30" s="54" t="s">
        <v>15</v>
      </c>
      <c r="H30" s="54" t="s">
        <v>5</v>
      </c>
      <c r="I30" s="56">
        <v>49</v>
      </c>
      <c r="J30" s="56">
        <v>164</v>
      </c>
      <c r="K30" s="56">
        <v>640</v>
      </c>
      <c r="L30" s="57">
        <v>32626.704000000002</v>
      </c>
      <c r="M30" s="57">
        <v>665.85110204081604</v>
      </c>
      <c r="N30" s="58">
        <v>3.3469387755101998</v>
      </c>
      <c r="O30" s="58">
        <v>3.9024390243902398</v>
      </c>
      <c r="P30" s="57">
        <v>7909.5039999999999</v>
      </c>
      <c r="Q30" s="59">
        <v>0.24242424242424301</v>
      </c>
      <c r="R30" s="57">
        <v>6378.0039999999999</v>
      </c>
      <c r="S30" s="59">
        <v>0.19548416536343999</v>
      </c>
      <c r="T30" s="29" t="str">
        <f t="shared" si="0"/>
        <v>04</v>
      </c>
      <c r="U30" s="29" t="str">
        <f t="shared" si="1"/>
        <v>2022-131289-04</v>
      </c>
      <c r="V30" s="29" t="str">
        <f t="shared" si="2"/>
        <v>Katie Sweeney</v>
      </c>
    </row>
    <row r="31" spans="1:22" x14ac:dyDescent="0.25">
      <c r="A31" s="53">
        <v>2022</v>
      </c>
      <c r="B31" s="54">
        <v>133279</v>
      </c>
      <c r="C31" s="54" t="s">
        <v>27</v>
      </c>
      <c r="D31" s="54" t="s">
        <v>431</v>
      </c>
      <c r="E31" s="54" t="s">
        <v>515</v>
      </c>
      <c r="F31" s="55" t="s">
        <v>431</v>
      </c>
      <c r="G31" s="54" t="s">
        <v>15</v>
      </c>
      <c r="H31" s="54" t="s">
        <v>16</v>
      </c>
      <c r="I31" s="56">
        <v>19</v>
      </c>
      <c r="J31" s="56">
        <v>28</v>
      </c>
      <c r="K31" s="56">
        <v>91</v>
      </c>
      <c r="L31" s="57">
        <v>4037.672</v>
      </c>
      <c r="M31" s="57">
        <v>212.50905263157901</v>
      </c>
      <c r="N31" s="58">
        <v>1.4736842105263199</v>
      </c>
      <c r="O31" s="58">
        <v>3.25</v>
      </c>
      <c r="P31" s="57">
        <v>1575.972</v>
      </c>
      <c r="Q31" s="59">
        <v>0.390316994545372</v>
      </c>
      <c r="R31" s="57">
        <v>956.17200000000003</v>
      </c>
      <c r="S31" s="59">
        <v>0.23681269801013999</v>
      </c>
      <c r="T31" s="29" t="str">
        <f t="shared" si="0"/>
        <v>01</v>
      </c>
      <c r="U31" s="29" t="str">
        <f t="shared" si="1"/>
        <v>2022-133279-01</v>
      </c>
      <c r="V31" s="29" t="str">
        <f t="shared" si="2"/>
        <v>Alex Kwon</v>
      </c>
    </row>
    <row r="32" spans="1:22" x14ac:dyDescent="0.25">
      <c r="A32" s="53">
        <v>2022</v>
      </c>
      <c r="B32" s="54">
        <v>134581</v>
      </c>
      <c r="C32" s="54" t="s">
        <v>201</v>
      </c>
      <c r="D32" s="54" t="s">
        <v>430</v>
      </c>
      <c r="E32" s="54" t="s">
        <v>506</v>
      </c>
      <c r="F32" s="55" t="s">
        <v>430</v>
      </c>
      <c r="G32" s="54" t="s">
        <v>15</v>
      </c>
      <c r="H32" s="54" t="s">
        <v>7</v>
      </c>
      <c r="I32" s="56">
        <v>76</v>
      </c>
      <c r="J32" s="56">
        <v>601</v>
      </c>
      <c r="K32" s="56">
        <v>3201</v>
      </c>
      <c r="L32" s="57">
        <v>124843.8342</v>
      </c>
      <c r="M32" s="57">
        <v>1642.6820289473701</v>
      </c>
      <c r="N32" s="58">
        <v>7.9078947368421098</v>
      </c>
      <c r="O32" s="58">
        <v>5.3261231281198</v>
      </c>
      <c r="P32" s="57">
        <v>9495.7342000000099</v>
      </c>
      <c r="Q32" s="59">
        <v>7.6060898488489501E-2</v>
      </c>
      <c r="R32" s="57">
        <v>6307.9342000000097</v>
      </c>
      <c r="S32" s="59">
        <v>5.0526597812549499E-2</v>
      </c>
      <c r="T32" s="29" t="str">
        <f t="shared" si="0"/>
        <v>03</v>
      </c>
      <c r="U32" s="29" t="str">
        <f t="shared" si="1"/>
        <v>2022-134581-03</v>
      </c>
      <c r="V32" s="29" t="str">
        <f t="shared" si="2"/>
        <v>Gerald Wilson</v>
      </c>
    </row>
    <row r="33" spans="1:22" x14ac:dyDescent="0.25">
      <c r="A33" s="53">
        <v>2022</v>
      </c>
      <c r="B33" s="54">
        <v>135228</v>
      </c>
      <c r="C33" s="54" t="s">
        <v>303</v>
      </c>
      <c r="D33" s="54" t="s">
        <v>435</v>
      </c>
      <c r="E33" s="54" t="s">
        <v>525</v>
      </c>
      <c r="F33" s="55" t="s">
        <v>435</v>
      </c>
      <c r="G33" s="54" t="s">
        <v>15</v>
      </c>
      <c r="H33" s="54" t="s">
        <v>16</v>
      </c>
      <c r="I33" s="56">
        <v>10</v>
      </c>
      <c r="J33" s="56">
        <v>19</v>
      </c>
      <c r="K33" s="56">
        <v>46</v>
      </c>
      <c r="L33" s="57">
        <v>2498.8319999999999</v>
      </c>
      <c r="M33" s="57">
        <v>249.88319999999999</v>
      </c>
      <c r="N33" s="58">
        <v>1.9</v>
      </c>
      <c r="O33" s="58">
        <v>2.42105263157895</v>
      </c>
      <c r="P33" s="57">
        <v>966.43200000000002</v>
      </c>
      <c r="Q33" s="59">
        <v>0.38675349123110297</v>
      </c>
      <c r="R33" s="57">
        <v>592.68200000000002</v>
      </c>
      <c r="S33" s="59">
        <v>0.237183612183612</v>
      </c>
      <c r="T33" s="29" t="str">
        <f t="shared" si="0"/>
        <v>06</v>
      </c>
      <c r="U33" s="29" t="str">
        <f t="shared" si="1"/>
        <v>2022-135228-06</v>
      </c>
      <c r="V33" s="29" t="str">
        <f t="shared" si="2"/>
        <v>Carol Mathews</v>
      </c>
    </row>
    <row r="34" spans="1:22" x14ac:dyDescent="0.25">
      <c r="A34" s="53">
        <v>2022</v>
      </c>
      <c r="B34" s="54">
        <v>135718</v>
      </c>
      <c r="C34" s="54" t="s">
        <v>302</v>
      </c>
      <c r="D34" s="54" t="s">
        <v>431</v>
      </c>
      <c r="E34" s="54" t="s">
        <v>501</v>
      </c>
      <c r="F34" s="55" t="s">
        <v>431</v>
      </c>
      <c r="G34" s="54" t="s">
        <v>15</v>
      </c>
      <c r="H34" s="54" t="s">
        <v>5</v>
      </c>
      <c r="I34" s="56">
        <v>69</v>
      </c>
      <c r="J34" s="56">
        <v>124</v>
      </c>
      <c r="K34" s="56">
        <v>544</v>
      </c>
      <c r="L34" s="57">
        <v>26041.3632</v>
      </c>
      <c r="M34" s="57">
        <v>377.41106086956501</v>
      </c>
      <c r="N34" s="58">
        <v>1.7971014492753601</v>
      </c>
      <c r="O34" s="58">
        <v>4.3870967741935498</v>
      </c>
      <c r="P34" s="57">
        <v>5713.2632000000003</v>
      </c>
      <c r="Q34" s="59">
        <v>0.21939186347971201</v>
      </c>
      <c r="R34" s="57">
        <v>3438.9632000000001</v>
      </c>
      <c r="S34" s="59">
        <v>0.13205772576452501</v>
      </c>
      <c r="T34" s="29" t="str">
        <f t="shared" si="0"/>
        <v>01</v>
      </c>
      <c r="U34" s="29" t="str">
        <f t="shared" si="1"/>
        <v>2022-135718-01</v>
      </c>
      <c r="V34" s="29" t="str">
        <f t="shared" si="2"/>
        <v>Debbie Wong</v>
      </c>
    </row>
    <row r="35" spans="1:22" x14ac:dyDescent="0.25">
      <c r="A35" s="53">
        <v>2022</v>
      </c>
      <c r="B35" s="54">
        <v>136833</v>
      </c>
      <c r="C35" s="54" t="s">
        <v>28</v>
      </c>
      <c r="D35" s="54" t="s">
        <v>430</v>
      </c>
      <c r="E35" s="54" t="s">
        <v>518</v>
      </c>
      <c r="F35" s="55" t="s">
        <v>430</v>
      </c>
      <c r="G35" s="54" t="s">
        <v>15</v>
      </c>
      <c r="H35" s="54" t="s">
        <v>16</v>
      </c>
      <c r="I35" s="56">
        <v>40</v>
      </c>
      <c r="J35" s="56">
        <v>73</v>
      </c>
      <c r="K35" s="56">
        <v>197</v>
      </c>
      <c r="L35" s="57">
        <v>8874.4240000000009</v>
      </c>
      <c r="M35" s="57">
        <v>221.86060000000001</v>
      </c>
      <c r="N35" s="58">
        <v>1.825</v>
      </c>
      <c r="O35" s="58">
        <v>2.6986301369863002</v>
      </c>
      <c r="P35" s="57">
        <v>3200.3240000000001</v>
      </c>
      <c r="Q35" s="59">
        <v>0.36062329228353301</v>
      </c>
      <c r="R35" s="57">
        <v>1792.7239999999999</v>
      </c>
      <c r="S35" s="59">
        <v>0.202010181167814</v>
      </c>
      <c r="T35" s="29" t="str">
        <f t="shared" si="0"/>
        <v>03</v>
      </c>
      <c r="U35" s="29" t="str">
        <f t="shared" si="1"/>
        <v>2022-136833-03</v>
      </c>
      <c r="V35" s="29" t="str">
        <f t="shared" si="2"/>
        <v>Claudia Schwartz</v>
      </c>
    </row>
    <row r="36" spans="1:22" x14ac:dyDescent="0.25">
      <c r="A36" s="53">
        <v>2022</v>
      </c>
      <c r="B36" s="54">
        <v>141109</v>
      </c>
      <c r="C36" s="54" t="s">
        <v>29</v>
      </c>
      <c r="D36" s="54" t="s">
        <v>430</v>
      </c>
      <c r="E36" s="54" t="s">
        <v>512</v>
      </c>
      <c r="F36" s="55" t="s">
        <v>430</v>
      </c>
      <c r="G36" s="54" t="s">
        <v>15</v>
      </c>
      <c r="H36" s="54" t="s">
        <v>7</v>
      </c>
      <c r="I36" s="56">
        <v>90</v>
      </c>
      <c r="J36" s="56">
        <v>346</v>
      </c>
      <c r="K36" s="56">
        <v>1900</v>
      </c>
      <c r="L36" s="57">
        <v>87035.04</v>
      </c>
      <c r="M36" s="57">
        <v>967.05600000000004</v>
      </c>
      <c r="N36" s="58">
        <v>3.8444444444444401</v>
      </c>
      <c r="O36" s="58">
        <v>5.4913294797687904</v>
      </c>
      <c r="P36" s="57">
        <v>24524.79</v>
      </c>
      <c r="Q36" s="59">
        <v>0.28178064834576999</v>
      </c>
      <c r="R36" s="57">
        <v>21146.19</v>
      </c>
      <c r="S36" s="59">
        <v>0.24296180021288</v>
      </c>
      <c r="T36" s="29" t="str">
        <f t="shared" si="0"/>
        <v>03</v>
      </c>
      <c r="U36" s="29" t="str">
        <f t="shared" si="1"/>
        <v>2022-141109-03</v>
      </c>
      <c r="V36" s="29" t="str">
        <f t="shared" si="2"/>
        <v>Kevin Baxter</v>
      </c>
    </row>
    <row r="37" spans="1:22" x14ac:dyDescent="0.25">
      <c r="A37" s="53">
        <v>2022</v>
      </c>
      <c r="B37" s="54">
        <v>141852</v>
      </c>
      <c r="C37" s="54" t="s">
        <v>30</v>
      </c>
      <c r="D37" s="54" t="s">
        <v>434</v>
      </c>
      <c r="E37" s="54" t="s">
        <v>523</v>
      </c>
      <c r="F37" s="55" t="s">
        <v>434</v>
      </c>
      <c r="G37" s="54" t="s">
        <v>15</v>
      </c>
      <c r="H37" s="54" t="s">
        <v>16</v>
      </c>
      <c r="I37" s="56">
        <v>4</v>
      </c>
      <c r="J37" s="56">
        <v>4</v>
      </c>
      <c r="K37" s="56">
        <v>32</v>
      </c>
      <c r="L37" s="57">
        <v>800.54399999999998</v>
      </c>
      <c r="M37" s="57">
        <v>200.136</v>
      </c>
      <c r="N37" s="58">
        <v>1</v>
      </c>
      <c r="O37" s="58">
        <v>8</v>
      </c>
      <c r="P37" s="57">
        <v>336.59399999999999</v>
      </c>
      <c r="Q37" s="59">
        <v>0.42045658951912701</v>
      </c>
      <c r="R37" s="57">
        <v>204.19399999999999</v>
      </c>
      <c r="S37" s="59">
        <v>0.25506905304393002</v>
      </c>
      <c r="T37" s="29" t="str">
        <f t="shared" si="0"/>
        <v>02</v>
      </c>
      <c r="U37" s="29" t="str">
        <f t="shared" si="1"/>
        <v>2022-141852-02</v>
      </c>
      <c r="V37" s="29" t="str">
        <f t="shared" si="2"/>
        <v>Amy Blye</v>
      </c>
    </row>
    <row r="38" spans="1:22" x14ac:dyDescent="0.25">
      <c r="A38" s="53">
        <v>2022</v>
      </c>
      <c r="B38" s="54">
        <v>143836</v>
      </c>
      <c r="C38" s="54" t="s">
        <v>94</v>
      </c>
      <c r="D38" s="54" t="s">
        <v>434</v>
      </c>
      <c r="E38" s="54" t="s">
        <v>508</v>
      </c>
      <c r="F38" s="55" t="s">
        <v>434</v>
      </c>
      <c r="G38" s="54" t="s">
        <v>4</v>
      </c>
      <c r="H38" s="54" t="s">
        <v>16</v>
      </c>
      <c r="I38" s="56">
        <v>4</v>
      </c>
      <c r="J38" s="56">
        <v>7</v>
      </c>
      <c r="K38" s="56">
        <v>16</v>
      </c>
      <c r="L38" s="57">
        <v>638.70000000000005</v>
      </c>
      <c r="M38" s="57">
        <v>159.67500000000001</v>
      </c>
      <c r="N38" s="58">
        <v>1.75</v>
      </c>
      <c r="O38" s="58">
        <v>2.28571428571429</v>
      </c>
      <c r="P38" s="57">
        <v>106.45</v>
      </c>
      <c r="Q38" s="59">
        <v>0.16666666666666699</v>
      </c>
      <c r="R38" s="57">
        <v>-29.25</v>
      </c>
      <c r="S38" s="59">
        <v>-4.5796148426491302E-2</v>
      </c>
      <c r="T38" s="29" t="str">
        <f t="shared" si="0"/>
        <v>02</v>
      </c>
      <c r="U38" s="29" t="str">
        <f t="shared" si="1"/>
        <v>2022-143836-02</v>
      </c>
      <c r="V38" s="29" t="str">
        <f t="shared" si="2"/>
        <v>Nina Fuentes</v>
      </c>
    </row>
    <row r="39" spans="1:22" x14ac:dyDescent="0.25">
      <c r="A39" s="53">
        <v>2022</v>
      </c>
      <c r="B39" s="54">
        <v>143836</v>
      </c>
      <c r="C39" s="54" t="s">
        <v>94</v>
      </c>
      <c r="D39" s="54" t="s">
        <v>432</v>
      </c>
      <c r="E39" s="54" t="s">
        <v>498</v>
      </c>
      <c r="F39" s="55" t="s">
        <v>434</v>
      </c>
      <c r="G39" s="54" t="s">
        <v>4</v>
      </c>
      <c r="H39" s="54" t="s">
        <v>16</v>
      </c>
      <c r="I39" s="56">
        <v>40</v>
      </c>
      <c r="J39" s="56">
        <v>49</v>
      </c>
      <c r="K39" s="56">
        <v>94</v>
      </c>
      <c r="L39" s="57">
        <v>4032.84</v>
      </c>
      <c r="M39" s="57">
        <v>100.821</v>
      </c>
      <c r="N39" s="58">
        <v>1.2250000000000001</v>
      </c>
      <c r="O39" s="58">
        <v>1.9183673469387801</v>
      </c>
      <c r="P39" s="57">
        <v>672.14</v>
      </c>
      <c r="Q39" s="59">
        <v>0.16666666666666699</v>
      </c>
      <c r="R39" s="57">
        <v>-496.86</v>
      </c>
      <c r="S39" s="59">
        <v>-0.12320349927098501</v>
      </c>
      <c r="T39" s="29" t="str">
        <f t="shared" si="0"/>
        <v>04</v>
      </c>
      <c r="U39" s="29" t="str">
        <f t="shared" si="1"/>
        <v>2022-143836-04</v>
      </c>
      <c r="V39" s="29" t="str">
        <f t="shared" si="2"/>
        <v>Kim Pearson</v>
      </c>
    </row>
    <row r="40" spans="1:22" x14ac:dyDescent="0.25">
      <c r="A40" s="53">
        <v>2022</v>
      </c>
      <c r="B40" s="54">
        <v>143836</v>
      </c>
      <c r="C40" s="54" t="s">
        <v>94</v>
      </c>
      <c r="D40" s="54" t="s">
        <v>433</v>
      </c>
      <c r="E40" s="54" t="s">
        <v>503</v>
      </c>
      <c r="F40" s="55" t="s">
        <v>434</v>
      </c>
      <c r="G40" s="54" t="s">
        <v>4</v>
      </c>
      <c r="H40" s="54" t="s">
        <v>7</v>
      </c>
      <c r="I40" s="56">
        <v>250</v>
      </c>
      <c r="J40" s="56">
        <v>772</v>
      </c>
      <c r="K40" s="56">
        <v>2746</v>
      </c>
      <c r="L40" s="57">
        <v>98997.78</v>
      </c>
      <c r="M40" s="57">
        <v>395.99112000000002</v>
      </c>
      <c r="N40" s="58">
        <v>3.0880000000000001</v>
      </c>
      <c r="O40" s="58">
        <v>3.5569948186528499</v>
      </c>
      <c r="P40" s="57">
        <v>16499.63</v>
      </c>
      <c r="Q40" s="59">
        <v>0.16666666666666699</v>
      </c>
      <c r="R40" s="57">
        <v>7911.98</v>
      </c>
      <c r="S40" s="59">
        <v>7.9920782061981596E-2</v>
      </c>
      <c r="T40" s="29" t="str">
        <f t="shared" si="0"/>
        <v>05</v>
      </c>
      <c r="U40" s="29" t="str">
        <f t="shared" si="1"/>
        <v>2022-143836-05</v>
      </c>
      <c r="V40" s="29" t="str">
        <f t="shared" si="2"/>
        <v>Hugo Vale</v>
      </c>
    </row>
    <row r="41" spans="1:22" x14ac:dyDescent="0.25">
      <c r="A41" s="53">
        <v>2022</v>
      </c>
      <c r="B41" s="54">
        <v>143836</v>
      </c>
      <c r="C41" s="54" t="s">
        <v>94</v>
      </c>
      <c r="D41" s="54" t="s">
        <v>435</v>
      </c>
      <c r="E41" s="54" t="s">
        <v>521</v>
      </c>
      <c r="F41" s="55" t="s">
        <v>434</v>
      </c>
      <c r="G41" s="54" t="s">
        <v>4</v>
      </c>
      <c r="H41" s="54" t="s">
        <v>5</v>
      </c>
      <c r="I41" s="56">
        <v>112</v>
      </c>
      <c r="J41" s="56">
        <v>298</v>
      </c>
      <c r="K41" s="56">
        <v>1235</v>
      </c>
      <c r="L41" s="57">
        <v>49381.68</v>
      </c>
      <c r="M41" s="57">
        <v>440.90785714285698</v>
      </c>
      <c r="N41" s="58">
        <v>2.66071428571429</v>
      </c>
      <c r="O41" s="58">
        <v>4.1442953020134201</v>
      </c>
      <c r="P41" s="57">
        <v>8230.2800000000007</v>
      </c>
      <c r="Q41" s="59">
        <v>0.16666666666666699</v>
      </c>
      <c r="R41" s="57">
        <v>3942.12</v>
      </c>
      <c r="S41" s="59">
        <v>7.9829604825109202E-2</v>
      </c>
      <c r="T41" s="29" t="str">
        <f t="shared" si="0"/>
        <v>06</v>
      </c>
      <c r="U41" s="29" t="str">
        <f t="shared" si="1"/>
        <v>2022-143836-06</v>
      </c>
      <c r="V41" s="29" t="str">
        <f t="shared" si="2"/>
        <v>Ronnie Estrada</v>
      </c>
    </row>
    <row r="42" spans="1:22" x14ac:dyDescent="0.25">
      <c r="A42" s="53">
        <v>2022</v>
      </c>
      <c r="B42" s="54">
        <v>144503</v>
      </c>
      <c r="C42" s="54" t="s">
        <v>33</v>
      </c>
      <c r="D42" s="54" t="s">
        <v>431</v>
      </c>
      <c r="E42" s="54" t="s">
        <v>515</v>
      </c>
      <c r="F42" s="55" t="s">
        <v>431</v>
      </c>
      <c r="G42" s="54" t="s">
        <v>15</v>
      </c>
      <c r="H42" s="54" t="s">
        <v>16</v>
      </c>
      <c r="I42" s="56">
        <v>31</v>
      </c>
      <c r="J42" s="56">
        <v>31</v>
      </c>
      <c r="K42" s="56">
        <v>62</v>
      </c>
      <c r="L42" s="57">
        <v>2348.3040000000001</v>
      </c>
      <c r="M42" s="57">
        <v>75.751741935483906</v>
      </c>
      <c r="N42" s="58">
        <v>1</v>
      </c>
      <c r="O42" s="58">
        <v>2</v>
      </c>
      <c r="P42" s="57">
        <v>944.70399999999995</v>
      </c>
      <c r="Q42" s="59">
        <v>0.402292037146809</v>
      </c>
      <c r="R42" s="57">
        <v>-50.3960000000001</v>
      </c>
      <c r="S42" s="59">
        <v>-2.1460594539718901E-2</v>
      </c>
      <c r="T42" s="29" t="str">
        <f t="shared" si="0"/>
        <v>01</v>
      </c>
      <c r="U42" s="29" t="str">
        <f t="shared" si="1"/>
        <v>2022-144503-01</v>
      </c>
      <c r="V42" s="29" t="str">
        <f t="shared" si="2"/>
        <v>Alex Kwon</v>
      </c>
    </row>
    <row r="43" spans="1:22" x14ac:dyDescent="0.25">
      <c r="A43" s="53">
        <v>2022</v>
      </c>
      <c r="B43" s="54">
        <v>145784</v>
      </c>
      <c r="C43" s="54" t="s">
        <v>34</v>
      </c>
      <c r="D43" s="54" t="s">
        <v>432</v>
      </c>
      <c r="E43" s="54" t="s">
        <v>498</v>
      </c>
      <c r="F43" s="55" t="s">
        <v>432</v>
      </c>
      <c r="G43" s="54" t="s">
        <v>15</v>
      </c>
      <c r="H43" s="54" t="s">
        <v>5</v>
      </c>
      <c r="I43" s="56">
        <v>36</v>
      </c>
      <c r="J43" s="56">
        <v>82</v>
      </c>
      <c r="K43" s="56">
        <v>496</v>
      </c>
      <c r="L43" s="57">
        <v>20593.632000000001</v>
      </c>
      <c r="M43" s="57">
        <v>572.04533333333302</v>
      </c>
      <c r="N43" s="58">
        <v>2.2777777777777799</v>
      </c>
      <c r="O43" s="58">
        <v>6.0487804878048799</v>
      </c>
      <c r="P43" s="57">
        <v>8230.4320000000007</v>
      </c>
      <c r="Q43" s="59">
        <v>0.39965907907842602</v>
      </c>
      <c r="R43" s="57">
        <v>7141.4319999999998</v>
      </c>
      <c r="S43" s="59">
        <v>0.346778654683156</v>
      </c>
      <c r="T43" s="29" t="str">
        <f t="shared" si="0"/>
        <v>04</v>
      </c>
      <c r="U43" s="29" t="str">
        <f t="shared" si="1"/>
        <v>2022-145784-04</v>
      </c>
      <c r="V43" s="29" t="str">
        <f t="shared" si="2"/>
        <v>Kim Pearson</v>
      </c>
    </row>
    <row r="44" spans="1:22" x14ac:dyDescent="0.25">
      <c r="A44" s="53">
        <v>2022</v>
      </c>
      <c r="B44" s="54">
        <v>153936</v>
      </c>
      <c r="C44" s="54" t="s">
        <v>35</v>
      </c>
      <c r="D44" s="54" t="s">
        <v>431</v>
      </c>
      <c r="E44" s="54" t="s">
        <v>513</v>
      </c>
      <c r="F44" s="55" t="s">
        <v>431</v>
      </c>
      <c r="G44" s="54" t="s">
        <v>15</v>
      </c>
      <c r="H44" s="54" t="s">
        <v>5</v>
      </c>
      <c r="I44" s="56">
        <v>35</v>
      </c>
      <c r="J44" s="56">
        <v>123</v>
      </c>
      <c r="K44" s="56">
        <v>503</v>
      </c>
      <c r="L44" s="57">
        <v>19475.258399999999</v>
      </c>
      <c r="M44" s="57">
        <v>556.43595428571405</v>
      </c>
      <c r="N44" s="58">
        <v>3.5142857142857098</v>
      </c>
      <c r="O44" s="58">
        <v>4.0894308943089399</v>
      </c>
      <c r="P44" s="57">
        <v>5699.9584000000004</v>
      </c>
      <c r="Q44" s="59">
        <v>0.29267690743451202</v>
      </c>
      <c r="R44" s="57">
        <v>4480.7583999999997</v>
      </c>
      <c r="S44" s="59">
        <v>0.23007440045057401</v>
      </c>
      <c r="T44" s="29" t="str">
        <f t="shared" si="0"/>
        <v>01</v>
      </c>
      <c r="U44" s="29" t="str">
        <f t="shared" si="1"/>
        <v>2022-153936-01</v>
      </c>
      <c r="V44" s="29" t="str">
        <f t="shared" si="2"/>
        <v>Dora Tsai</v>
      </c>
    </row>
    <row r="45" spans="1:22" x14ac:dyDescent="0.25">
      <c r="A45" s="53">
        <v>2022</v>
      </c>
      <c r="B45" s="54">
        <v>155535</v>
      </c>
      <c r="C45" s="54" t="s">
        <v>36</v>
      </c>
      <c r="D45" s="54" t="s">
        <v>434</v>
      </c>
      <c r="E45" s="54" t="s">
        <v>522</v>
      </c>
      <c r="F45" s="55" t="s">
        <v>434</v>
      </c>
      <c r="G45" s="54" t="s">
        <v>15</v>
      </c>
      <c r="H45" s="54" t="s">
        <v>16</v>
      </c>
      <c r="I45" s="56">
        <v>44</v>
      </c>
      <c r="J45" s="56">
        <v>71</v>
      </c>
      <c r="K45" s="56">
        <v>188</v>
      </c>
      <c r="L45" s="57">
        <v>6681.6959999999999</v>
      </c>
      <c r="M45" s="57">
        <v>151.856727272727</v>
      </c>
      <c r="N45" s="58">
        <v>1.61363636363636</v>
      </c>
      <c r="O45" s="58">
        <v>2.6478873239436602</v>
      </c>
      <c r="P45" s="57">
        <v>2330.2959999999998</v>
      </c>
      <c r="Q45" s="59">
        <v>0.34875815960498602</v>
      </c>
      <c r="R45" s="57">
        <v>844.19600000000105</v>
      </c>
      <c r="S45" s="59">
        <v>0.12634456880408801</v>
      </c>
      <c r="T45" s="29" t="str">
        <f t="shared" si="0"/>
        <v>02</v>
      </c>
      <c r="U45" s="29" t="str">
        <f t="shared" si="1"/>
        <v>2022-155535-02</v>
      </c>
      <c r="V45" s="29" t="str">
        <f t="shared" si="2"/>
        <v>Ian Juliano</v>
      </c>
    </row>
    <row r="46" spans="1:22" x14ac:dyDescent="0.25">
      <c r="A46" s="53">
        <v>2022</v>
      </c>
      <c r="B46" s="54">
        <v>160544</v>
      </c>
      <c r="C46" s="54" t="s">
        <v>37</v>
      </c>
      <c r="D46" s="54" t="s">
        <v>435</v>
      </c>
      <c r="E46" s="54" t="s">
        <v>525</v>
      </c>
      <c r="F46" s="55" t="s">
        <v>435</v>
      </c>
      <c r="G46" s="54" t="s">
        <v>15</v>
      </c>
      <c r="H46" s="54" t="s">
        <v>16</v>
      </c>
      <c r="I46" s="56">
        <v>30</v>
      </c>
      <c r="J46" s="56">
        <v>65</v>
      </c>
      <c r="K46" s="56">
        <v>192</v>
      </c>
      <c r="L46" s="57">
        <v>8897.6640000000007</v>
      </c>
      <c r="M46" s="57">
        <v>296.58879999999999</v>
      </c>
      <c r="N46" s="58">
        <v>2.1666666666666701</v>
      </c>
      <c r="O46" s="58">
        <v>2.95384615384615</v>
      </c>
      <c r="P46" s="57">
        <v>3120.5140000000001</v>
      </c>
      <c r="Q46" s="59">
        <v>0.35071160250600603</v>
      </c>
      <c r="R46" s="57">
        <v>1989.2639999999999</v>
      </c>
      <c r="S46" s="59">
        <v>0.22357149022485001</v>
      </c>
      <c r="T46" s="29" t="str">
        <f t="shared" si="0"/>
        <v>06</v>
      </c>
      <c r="U46" s="29" t="str">
        <f t="shared" si="1"/>
        <v>2022-160544-06</v>
      </c>
      <c r="V46" s="29" t="str">
        <f t="shared" si="2"/>
        <v>Carol Mathews</v>
      </c>
    </row>
    <row r="47" spans="1:22" x14ac:dyDescent="0.25">
      <c r="A47" s="53">
        <v>2022</v>
      </c>
      <c r="B47" s="54">
        <v>162866</v>
      </c>
      <c r="C47" s="54" t="s">
        <v>362</v>
      </c>
      <c r="D47" s="54" t="s">
        <v>434</v>
      </c>
      <c r="E47" s="54" t="s">
        <v>523</v>
      </c>
      <c r="F47" s="55" t="s">
        <v>434</v>
      </c>
      <c r="G47" s="54" t="s">
        <v>15</v>
      </c>
      <c r="H47" s="54" t="s">
        <v>16</v>
      </c>
      <c r="I47" s="56">
        <v>47</v>
      </c>
      <c r="J47" s="56">
        <v>56</v>
      </c>
      <c r="K47" s="56">
        <v>119</v>
      </c>
      <c r="L47" s="57">
        <v>4397.4480000000003</v>
      </c>
      <c r="M47" s="57">
        <v>93.562723404255394</v>
      </c>
      <c r="N47" s="58">
        <v>1.19148936170213</v>
      </c>
      <c r="O47" s="58">
        <v>2.125</v>
      </c>
      <c r="P47" s="57">
        <v>1690.348</v>
      </c>
      <c r="Q47" s="59">
        <v>0.38439294790978701</v>
      </c>
      <c r="R47" s="57">
        <v>124.748</v>
      </c>
      <c r="S47" s="59">
        <v>2.8368271779450199E-2</v>
      </c>
      <c r="T47" s="29" t="str">
        <f t="shared" si="0"/>
        <v>02</v>
      </c>
      <c r="U47" s="29" t="str">
        <f t="shared" si="1"/>
        <v>2022-162866-02</v>
      </c>
      <c r="V47" s="29" t="str">
        <f t="shared" si="2"/>
        <v>Amy Blye</v>
      </c>
    </row>
    <row r="48" spans="1:22" x14ac:dyDescent="0.25">
      <c r="A48" s="53">
        <v>2022</v>
      </c>
      <c r="B48" s="54">
        <v>166523</v>
      </c>
      <c r="C48" s="54" t="s">
        <v>38</v>
      </c>
      <c r="D48" s="54" t="s">
        <v>431</v>
      </c>
      <c r="E48" s="54" t="s">
        <v>524</v>
      </c>
      <c r="F48" s="55" t="s">
        <v>431</v>
      </c>
      <c r="G48" s="54" t="s">
        <v>15</v>
      </c>
      <c r="H48" s="54" t="s">
        <v>16</v>
      </c>
      <c r="I48" s="56">
        <v>20</v>
      </c>
      <c r="J48" s="56">
        <v>20</v>
      </c>
      <c r="K48" s="56">
        <v>47</v>
      </c>
      <c r="L48" s="57">
        <v>2654.8240000000001</v>
      </c>
      <c r="M48" s="57">
        <v>132.74119999999999</v>
      </c>
      <c r="N48" s="58">
        <v>1</v>
      </c>
      <c r="O48" s="58">
        <v>2.35</v>
      </c>
      <c r="P48" s="57">
        <v>1053.374</v>
      </c>
      <c r="Q48" s="59">
        <v>0.39677733815876298</v>
      </c>
      <c r="R48" s="57">
        <v>411.37400000000002</v>
      </c>
      <c r="S48" s="59">
        <v>0.15495339804069899</v>
      </c>
      <c r="T48" s="29" t="str">
        <f t="shared" si="0"/>
        <v>01</v>
      </c>
      <c r="U48" s="29" t="str">
        <f t="shared" si="1"/>
        <v>2022-166523-01</v>
      </c>
      <c r="V48" s="29" t="str">
        <f t="shared" si="2"/>
        <v>Quinn York</v>
      </c>
    </row>
    <row r="49" spans="1:22" x14ac:dyDescent="0.25">
      <c r="A49" s="53">
        <v>2022</v>
      </c>
      <c r="B49" s="54">
        <v>167210</v>
      </c>
      <c r="C49" s="54" t="s">
        <v>39</v>
      </c>
      <c r="D49" s="54" t="s">
        <v>433</v>
      </c>
      <c r="E49" s="54" t="s">
        <v>519</v>
      </c>
      <c r="F49" s="55" t="s">
        <v>433</v>
      </c>
      <c r="G49" s="54" t="s">
        <v>15</v>
      </c>
      <c r="H49" s="54" t="s">
        <v>16</v>
      </c>
      <c r="I49" s="56">
        <v>34</v>
      </c>
      <c r="J49" s="56">
        <v>77</v>
      </c>
      <c r="K49" s="56">
        <v>264</v>
      </c>
      <c r="L49" s="57">
        <v>12526.688</v>
      </c>
      <c r="M49" s="57">
        <v>368.43200000000002</v>
      </c>
      <c r="N49" s="58">
        <v>2.2647058823529398</v>
      </c>
      <c r="O49" s="58">
        <v>3.4285714285714302</v>
      </c>
      <c r="P49" s="57">
        <v>4588.2380000000003</v>
      </c>
      <c r="Q49" s="59">
        <v>0.36627702390288602</v>
      </c>
      <c r="R49" s="57">
        <v>3449.538</v>
      </c>
      <c r="S49" s="59">
        <v>0.27537510313979202</v>
      </c>
      <c r="T49" s="29" t="str">
        <f t="shared" si="0"/>
        <v>05</v>
      </c>
      <c r="U49" s="29" t="str">
        <f t="shared" si="1"/>
        <v>2022-167210-05</v>
      </c>
      <c r="V49" s="29" t="str">
        <f t="shared" si="2"/>
        <v>Josh Banks</v>
      </c>
    </row>
    <row r="50" spans="1:22" x14ac:dyDescent="0.25">
      <c r="A50" s="53">
        <v>2022</v>
      </c>
      <c r="B50" s="54">
        <v>167223</v>
      </c>
      <c r="C50" s="54" t="s">
        <v>40</v>
      </c>
      <c r="D50" s="54" t="s">
        <v>431</v>
      </c>
      <c r="E50" s="54" t="s">
        <v>516</v>
      </c>
      <c r="F50" s="55" t="s">
        <v>431</v>
      </c>
      <c r="G50" s="54" t="s">
        <v>15</v>
      </c>
      <c r="H50" s="54" t="s">
        <v>5</v>
      </c>
      <c r="I50" s="56">
        <v>95</v>
      </c>
      <c r="J50" s="56">
        <v>342</v>
      </c>
      <c r="K50" s="56">
        <v>1375</v>
      </c>
      <c r="L50" s="57">
        <v>63800.82</v>
      </c>
      <c r="M50" s="57">
        <v>671.58757894736902</v>
      </c>
      <c r="N50" s="58">
        <v>3.6</v>
      </c>
      <c r="O50" s="58">
        <v>4.0204678362573096</v>
      </c>
      <c r="P50" s="57">
        <v>18755.919999999998</v>
      </c>
      <c r="Q50" s="59">
        <v>0.29397615892711099</v>
      </c>
      <c r="R50" s="57">
        <v>15440.22</v>
      </c>
      <c r="S50" s="59">
        <v>0.24200660743858801</v>
      </c>
      <c r="T50" s="29" t="str">
        <f t="shared" si="0"/>
        <v>01</v>
      </c>
      <c r="U50" s="29" t="str">
        <f t="shared" si="1"/>
        <v>2022-167223-01</v>
      </c>
      <c r="V50" s="29" t="str">
        <f t="shared" si="2"/>
        <v>Celia Pasillas</v>
      </c>
    </row>
    <row r="51" spans="1:22" x14ac:dyDescent="0.25">
      <c r="A51" s="53">
        <v>2022</v>
      </c>
      <c r="B51" s="54">
        <v>167602</v>
      </c>
      <c r="C51" s="54" t="s">
        <v>9</v>
      </c>
      <c r="D51" s="54" t="s">
        <v>432</v>
      </c>
      <c r="E51" s="54" t="s">
        <v>496</v>
      </c>
      <c r="F51" s="55" t="s">
        <v>432</v>
      </c>
      <c r="G51" s="54" t="s">
        <v>4</v>
      </c>
      <c r="H51" s="54" t="s">
        <v>7</v>
      </c>
      <c r="I51" s="56">
        <v>93</v>
      </c>
      <c r="J51" s="56">
        <v>552</v>
      </c>
      <c r="K51" s="56">
        <v>3519</v>
      </c>
      <c r="L51" s="57">
        <v>131061.0622</v>
      </c>
      <c r="M51" s="57">
        <v>1409.2587333333299</v>
      </c>
      <c r="N51" s="58">
        <v>5.9354838709677402</v>
      </c>
      <c r="O51" s="58">
        <v>6.375</v>
      </c>
      <c r="P51" s="57">
        <v>20302.462200000002</v>
      </c>
      <c r="Q51" s="59">
        <v>0.15490842100011601</v>
      </c>
      <c r="R51" s="57">
        <v>17159.962200000002</v>
      </c>
      <c r="S51" s="59">
        <v>0.13093104780284601</v>
      </c>
      <c r="T51" s="29" t="str">
        <f t="shared" si="0"/>
        <v>04</v>
      </c>
      <c r="U51" s="29" t="str">
        <f t="shared" si="1"/>
        <v>2022-167602-04</v>
      </c>
      <c r="V51" s="29" t="str">
        <f t="shared" si="2"/>
        <v>Debbie Green</v>
      </c>
    </row>
    <row r="52" spans="1:22" x14ac:dyDescent="0.25">
      <c r="A52" s="53">
        <v>2022</v>
      </c>
      <c r="B52" s="54">
        <v>167602</v>
      </c>
      <c r="C52" s="54" t="s">
        <v>9</v>
      </c>
      <c r="D52" s="54" t="s">
        <v>433</v>
      </c>
      <c r="E52" s="54" t="s">
        <v>502</v>
      </c>
      <c r="F52" s="55" t="s">
        <v>432</v>
      </c>
      <c r="G52" s="54" t="s">
        <v>4</v>
      </c>
      <c r="H52" s="54" t="s">
        <v>16</v>
      </c>
      <c r="I52" s="56">
        <v>32</v>
      </c>
      <c r="J52" s="56">
        <v>56</v>
      </c>
      <c r="K52" s="56">
        <v>194</v>
      </c>
      <c r="L52" s="57">
        <v>7728.2407999999996</v>
      </c>
      <c r="M52" s="57">
        <v>241.50752499999999</v>
      </c>
      <c r="N52" s="58">
        <v>1.75</v>
      </c>
      <c r="O52" s="58">
        <v>3.46428571428571</v>
      </c>
      <c r="P52" s="57">
        <v>1725.8407999999999</v>
      </c>
      <c r="Q52" s="59">
        <v>0.223316126485086</v>
      </c>
      <c r="R52" s="57">
        <v>672.24079999999799</v>
      </c>
      <c r="S52" s="59">
        <v>8.6984970758157296E-2</v>
      </c>
      <c r="T52" s="29" t="str">
        <f t="shared" si="0"/>
        <v>05</v>
      </c>
      <c r="U52" s="29" t="str">
        <f t="shared" si="1"/>
        <v>2022-167602-05</v>
      </c>
      <c r="V52" s="29" t="str">
        <f t="shared" si="2"/>
        <v>Mary Amendola</v>
      </c>
    </row>
    <row r="53" spans="1:22" x14ac:dyDescent="0.25">
      <c r="A53" s="53">
        <v>2022</v>
      </c>
      <c r="B53" s="54">
        <v>169318</v>
      </c>
      <c r="C53" s="54" t="s">
        <v>42</v>
      </c>
      <c r="D53" s="54" t="s">
        <v>433</v>
      </c>
      <c r="E53" s="54" t="s">
        <v>504</v>
      </c>
      <c r="F53" s="55" t="s">
        <v>433</v>
      </c>
      <c r="G53" s="54" t="s">
        <v>15</v>
      </c>
      <c r="H53" s="54" t="s">
        <v>16</v>
      </c>
      <c r="I53" s="56">
        <v>24</v>
      </c>
      <c r="J53" s="56">
        <v>69</v>
      </c>
      <c r="K53" s="56">
        <v>168</v>
      </c>
      <c r="L53" s="57">
        <v>8985.8559999999998</v>
      </c>
      <c r="M53" s="57">
        <v>374.410666666667</v>
      </c>
      <c r="N53" s="58">
        <v>2.875</v>
      </c>
      <c r="O53" s="58">
        <v>2.4347826086956501</v>
      </c>
      <c r="P53" s="57">
        <v>3363.8560000000002</v>
      </c>
      <c r="Q53" s="59">
        <v>0.37435008974103301</v>
      </c>
      <c r="R53" s="57">
        <v>2543.9560000000001</v>
      </c>
      <c r="S53" s="59">
        <v>0.28310669567818603</v>
      </c>
      <c r="T53" s="29" t="str">
        <f t="shared" si="0"/>
        <v>05</v>
      </c>
      <c r="U53" s="29" t="str">
        <f t="shared" si="1"/>
        <v>2022-169318-05</v>
      </c>
      <c r="V53" s="29" t="str">
        <f t="shared" si="2"/>
        <v>Jeannie Skiles</v>
      </c>
    </row>
    <row r="54" spans="1:22" x14ac:dyDescent="0.25">
      <c r="A54" s="53">
        <v>2022</v>
      </c>
      <c r="B54" s="54">
        <v>173044</v>
      </c>
      <c r="C54" s="54" t="s">
        <v>43</v>
      </c>
      <c r="D54" s="54" t="s">
        <v>434</v>
      </c>
      <c r="E54" s="54" t="s">
        <v>523</v>
      </c>
      <c r="F54" s="55" t="s">
        <v>434</v>
      </c>
      <c r="G54" s="54" t="s">
        <v>15</v>
      </c>
      <c r="H54" s="54" t="s">
        <v>16</v>
      </c>
      <c r="I54" s="56">
        <v>39</v>
      </c>
      <c r="J54" s="56">
        <v>104</v>
      </c>
      <c r="K54" s="56">
        <v>230</v>
      </c>
      <c r="L54" s="57">
        <v>12349.36</v>
      </c>
      <c r="M54" s="57">
        <v>316.65025641025699</v>
      </c>
      <c r="N54" s="58">
        <v>2.6666666666666701</v>
      </c>
      <c r="O54" s="58">
        <v>2.2115384615384599</v>
      </c>
      <c r="P54" s="57">
        <v>4415.21</v>
      </c>
      <c r="Q54" s="59">
        <v>0.357525410223688</v>
      </c>
      <c r="R54" s="57">
        <v>3053.91</v>
      </c>
      <c r="S54" s="59">
        <v>0.24729297712594001</v>
      </c>
      <c r="T54" s="29" t="str">
        <f t="shared" si="0"/>
        <v>02</v>
      </c>
      <c r="U54" s="29" t="str">
        <f t="shared" si="1"/>
        <v>2022-173044-02</v>
      </c>
      <c r="V54" s="29" t="str">
        <f t="shared" si="2"/>
        <v>Amy Blye</v>
      </c>
    </row>
    <row r="55" spans="1:22" x14ac:dyDescent="0.25">
      <c r="A55" s="53">
        <v>2022</v>
      </c>
      <c r="B55" s="54">
        <v>178150</v>
      </c>
      <c r="C55" s="54" t="s">
        <v>44</v>
      </c>
      <c r="D55" s="54" t="s">
        <v>434</v>
      </c>
      <c r="E55" s="54" t="s">
        <v>523</v>
      </c>
      <c r="F55" s="55" t="s">
        <v>434</v>
      </c>
      <c r="G55" s="54" t="s">
        <v>15</v>
      </c>
      <c r="H55" s="54" t="s">
        <v>16</v>
      </c>
      <c r="I55" s="56">
        <v>36</v>
      </c>
      <c r="J55" s="56">
        <v>63</v>
      </c>
      <c r="K55" s="56">
        <v>171</v>
      </c>
      <c r="L55" s="57">
        <v>7293.0320000000002</v>
      </c>
      <c r="M55" s="57">
        <v>202.584222222222</v>
      </c>
      <c r="N55" s="58">
        <v>1.75</v>
      </c>
      <c r="O55" s="58">
        <v>2.71428571428571</v>
      </c>
      <c r="P55" s="57">
        <v>2714.5320000000002</v>
      </c>
      <c r="Q55" s="59">
        <v>0.37220897974943701</v>
      </c>
      <c r="R55" s="57">
        <v>1493.232</v>
      </c>
      <c r="S55" s="59">
        <v>0.20474776471569001</v>
      </c>
      <c r="T55" s="29" t="str">
        <f t="shared" si="0"/>
        <v>02</v>
      </c>
      <c r="U55" s="29" t="str">
        <f t="shared" si="1"/>
        <v>2022-178150-02</v>
      </c>
      <c r="V55" s="29" t="str">
        <f t="shared" si="2"/>
        <v>Amy Blye</v>
      </c>
    </row>
    <row r="56" spans="1:22" x14ac:dyDescent="0.25">
      <c r="A56" s="53">
        <v>2022</v>
      </c>
      <c r="B56" s="54">
        <v>178362</v>
      </c>
      <c r="C56" s="54" t="s">
        <v>45</v>
      </c>
      <c r="D56" s="54" t="s">
        <v>432</v>
      </c>
      <c r="E56" s="54" t="s">
        <v>497</v>
      </c>
      <c r="F56" s="55" t="s">
        <v>432</v>
      </c>
      <c r="G56" s="54" t="s">
        <v>15</v>
      </c>
      <c r="H56" s="54" t="s">
        <v>5</v>
      </c>
      <c r="I56" s="56">
        <v>249</v>
      </c>
      <c r="J56" s="56">
        <v>348</v>
      </c>
      <c r="K56" s="56">
        <v>1532</v>
      </c>
      <c r="L56" s="57">
        <v>57233.642999999996</v>
      </c>
      <c r="M56" s="57">
        <v>229.853987951807</v>
      </c>
      <c r="N56" s="58">
        <v>1.3975903614457801</v>
      </c>
      <c r="O56" s="58">
        <v>4.4022988505747103</v>
      </c>
      <c r="P56" s="57">
        <v>7028.6930000000102</v>
      </c>
      <c r="Q56" s="59">
        <v>0.12280701754386</v>
      </c>
      <c r="R56" s="57">
        <v>-291.30699999999399</v>
      </c>
      <c r="S56" s="59">
        <v>-5.0897860896255299E-3</v>
      </c>
      <c r="T56" s="29" t="str">
        <f t="shared" si="0"/>
        <v>04</v>
      </c>
      <c r="U56" s="29" t="str">
        <f t="shared" si="1"/>
        <v>2022-178362-04</v>
      </c>
      <c r="V56" s="29" t="str">
        <f t="shared" si="2"/>
        <v>Javier Salinas</v>
      </c>
    </row>
    <row r="57" spans="1:22" x14ac:dyDescent="0.25">
      <c r="A57" s="53">
        <v>2022</v>
      </c>
      <c r="B57" s="54">
        <v>178828</v>
      </c>
      <c r="C57" s="54" t="s">
        <v>49</v>
      </c>
      <c r="D57" s="54" t="s">
        <v>431</v>
      </c>
      <c r="E57" s="54" t="s">
        <v>524</v>
      </c>
      <c r="F57" s="55" t="s">
        <v>431</v>
      </c>
      <c r="G57" s="54" t="s">
        <v>15</v>
      </c>
      <c r="H57" s="54" t="s">
        <v>16</v>
      </c>
      <c r="I57" s="56">
        <v>15</v>
      </c>
      <c r="J57" s="56">
        <v>15</v>
      </c>
      <c r="K57" s="56">
        <v>38</v>
      </c>
      <c r="L57" s="57">
        <v>2219.6959999999999</v>
      </c>
      <c r="M57" s="57">
        <v>147.979733333333</v>
      </c>
      <c r="N57" s="58">
        <v>1</v>
      </c>
      <c r="O57" s="58">
        <v>2.5333333333333301</v>
      </c>
      <c r="P57" s="57">
        <v>655.19600000000003</v>
      </c>
      <c r="Q57" s="59">
        <v>0.29517375352300501</v>
      </c>
      <c r="R57" s="57">
        <v>173.696</v>
      </c>
      <c r="S57" s="59">
        <v>7.8252157052136895E-2</v>
      </c>
      <c r="T57" s="29" t="str">
        <f t="shared" si="0"/>
        <v>01</v>
      </c>
      <c r="U57" s="29" t="str">
        <f t="shared" si="1"/>
        <v>2022-178828-01</v>
      </c>
      <c r="V57" s="29" t="str">
        <f t="shared" si="2"/>
        <v>Quinn York</v>
      </c>
    </row>
    <row r="58" spans="1:22" x14ac:dyDescent="0.25">
      <c r="A58" s="53">
        <v>2022</v>
      </c>
      <c r="B58" s="54">
        <v>181012</v>
      </c>
      <c r="C58" s="54" t="s">
        <v>51</v>
      </c>
      <c r="D58" s="54" t="s">
        <v>432</v>
      </c>
      <c r="E58" s="54" t="s">
        <v>510</v>
      </c>
      <c r="F58" s="55" t="s">
        <v>432</v>
      </c>
      <c r="G58" s="54" t="s">
        <v>15</v>
      </c>
      <c r="H58" s="54" t="s">
        <v>7</v>
      </c>
      <c r="I58" s="56">
        <v>90</v>
      </c>
      <c r="J58" s="56">
        <v>359</v>
      </c>
      <c r="K58" s="56">
        <v>1748</v>
      </c>
      <c r="L58" s="57">
        <v>96861.758400000006</v>
      </c>
      <c r="M58" s="57">
        <v>1076.2417600000001</v>
      </c>
      <c r="N58" s="58">
        <v>3.9888888888888898</v>
      </c>
      <c r="O58" s="58">
        <v>4.8690807799442899</v>
      </c>
      <c r="P58" s="57">
        <v>44259.308400000002</v>
      </c>
      <c r="Q58" s="59">
        <v>0.45693273724421601</v>
      </c>
      <c r="R58" s="57">
        <v>41383.808400000002</v>
      </c>
      <c r="S58" s="59">
        <v>0.42724609880714198</v>
      </c>
      <c r="T58" s="29" t="str">
        <f t="shared" si="0"/>
        <v>04</v>
      </c>
      <c r="U58" s="29" t="str">
        <f t="shared" si="1"/>
        <v>2022-181012-04</v>
      </c>
      <c r="V58" s="29" t="str">
        <f t="shared" si="2"/>
        <v>Mosaki Ishak</v>
      </c>
    </row>
    <row r="59" spans="1:22" x14ac:dyDescent="0.25">
      <c r="A59" s="53">
        <v>2022</v>
      </c>
      <c r="B59" s="54">
        <v>182104</v>
      </c>
      <c r="C59" s="54" t="s">
        <v>52</v>
      </c>
      <c r="D59" s="54" t="s">
        <v>431</v>
      </c>
      <c r="E59" s="54" t="s">
        <v>509</v>
      </c>
      <c r="F59" s="55" t="s">
        <v>431</v>
      </c>
      <c r="G59" s="54" t="s">
        <v>15</v>
      </c>
      <c r="H59" s="54" t="s">
        <v>16</v>
      </c>
      <c r="I59" s="56">
        <v>13</v>
      </c>
      <c r="J59" s="56">
        <v>124</v>
      </c>
      <c r="K59" s="56">
        <v>241</v>
      </c>
      <c r="L59" s="57">
        <v>9494.5759999999991</v>
      </c>
      <c r="M59" s="57">
        <v>730.35199999999998</v>
      </c>
      <c r="N59" s="58">
        <v>9.5384615384615401</v>
      </c>
      <c r="O59" s="58">
        <v>1.94354838709677</v>
      </c>
      <c r="P59" s="57">
        <v>1017.276</v>
      </c>
      <c r="Q59" s="59">
        <v>0.107142857142857</v>
      </c>
      <c r="R59" s="57">
        <v>495.47600000000102</v>
      </c>
      <c r="S59" s="59">
        <v>5.21851634027682E-2</v>
      </c>
      <c r="T59" s="29" t="str">
        <f t="shared" si="0"/>
        <v>01</v>
      </c>
      <c r="U59" s="29" t="str">
        <f t="shared" si="1"/>
        <v>2022-182104-01</v>
      </c>
      <c r="V59" s="29" t="str">
        <f t="shared" si="2"/>
        <v>Benny Wilder</v>
      </c>
    </row>
    <row r="60" spans="1:22" x14ac:dyDescent="0.25">
      <c r="A60" s="53">
        <v>2022</v>
      </c>
      <c r="B60" s="54">
        <v>185163</v>
      </c>
      <c r="C60" s="54" t="s">
        <v>53</v>
      </c>
      <c r="D60" s="54" t="s">
        <v>431</v>
      </c>
      <c r="E60" s="54" t="s">
        <v>515</v>
      </c>
      <c r="F60" s="55" t="s">
        <v>431</v>
      </c>
      <c r="G60" s="54" t="s">
        <v>15</v>
      </c>
      <c r="H60" s="54" t="s">
        <v>16</v>
      </c>
      <c r="I60" s="56">
        <v>34</v>
      </c>
      <c r="J60" s="56">
        <v>89</v>
      </c>
      <c r="K60" s="56">
        <v>242</v>
      </c>
      <c r="L60" s="57">
        <v>12021.263999999999</v>
      </c>
      <c r="M60" s="57">
        <v>353.56658823529398</v>
      </c>
      <c r="N60" s="58">
        <v>2.6176470588235299</v>
      </c>
      <c r="O60" s="58">
        <v>2.71910112359551</v>
      </c>
      <c r="P60" s="57">
        <v>4320.2139999999999</v>
      </c>
      <c r="Q60" s="59">
        <v>0.359381010183288</v>
      </c>
      <c r="R60" s="57">
        <v>3169.4140000000002</v>
      </c>
      <c r="S60" s="59">
        <v>0.26365064439147101</v>
      </c>
      <c r="T60" s="29" t="str">
        <f t="shared" si="0"/>
        <v>01</v>
      </c>
      <c r="U60" s="29" t="str">
        <f t="shared" si="1"/>
        <v>2022-185163-01</v>
      </c>
      <c r="V60" s="29" t="str">
        <f t="shared" si="2"/>
        <v>Alex Kwon</v>
      </c>
    </row>
    <row r="61" spans="1:22" x14ac:dyDescent="0.25">
      <c r="A61" s="53">
        <v>2022</v>
      </c>
      <c r="B61" s="54">
        <v>186360</v>
      </c>
      <c r="C61" s="54" t="s">
        <v>54</v>
      </c>
      <c r="D61" s="54" t="s">
        <v>432</v>
      </c>
      <c r="E61" s="54" t="s">
        <v>498</v>
      </c>
      <c r="F61" s="55" t="s">
        <v>432</v>
      </c>
      <c r="G61" s="54" t="s">
        <v>15</v>
      </c>
      <c r="H61" s="54" t="s">
        <v>16</v>
      </c>
      <c r="I61" s="56">
        <v>7</v>
      </c>
      <c r="J61" s="56">
        <v>7</v>
      </c>
      <c r="K61" s="56">
        <v>16</v>
      </c>
      <c r="L61" s="57">
        <v>825.18799999999999</v>
      </c>
      <c r="M61" s="57">
        <v>117.884</v>
      </c>
      <c r="N61" s="58">
        <v>1</v>
      </c>
      <c r="O61" s="58">
        <v>2.28571428571429</v>
      </c>
      <c r="P61" s="57">
        <v>227.28800000000001</v>
      </c>
      <c r="Q61" s="59">
        <v>0.27543783961957802</v>
      </c>
      <c r="R61" s="57">
        <v>24.287999999999901</v>
      </c>
      <c r="S61" s="59">
        <v>2.9433292776918599E-2</v>
      </c>
      <c r="T61" s="29" t="str">
        <f t="shared" si="0"/>
        <v>04</v>
      </c>
      <c r="U61" s="29" t="str">
        <f t="shared" si="1"/>
        <v>2022-186360-04</v>
      </c>
      <c r="V61" s="29" t="str">
        <f t="shared" si="2"/>
        <v>Kim Pearson</v>
      </c>
    </row>
    <row r="62" spans="1:22" x14ac:dyDescent="0.25">
      <c r="A62" s="53">
        <v>2022</v>
      </c>
      <c r="B62" s="54">
        <v>187782</v>
      </c>
      <c r="C62" s="54" t="s">
        <v>382</v>
      </c>
      <c r="D62" s="54" t="s">
        <v>435</v>
      </c>
      <c r="E62" s="54" t="s">
        <v>521</v>
      </c>
      <c r="F62" s="55" t="s">
        <v>435</v>
      </c>
      <c r="G62" s="54" t="s">
        <v>15</v>
      </c>
      <c r="H62" s="54" t="s">
        <v>16</v>
      </c>
      <c r="I62" s="56">
        <v>17</v>
      </c>
      <c r="J62" s="56">
        <v>44</v>
      </c>
      <c r="K62" s="56">
        <v>128</v>
      </c>
      <c r="L62" s="57">
        <v>5444.4040000000005</v>
      </c>
      <c r="M62" s="57">
        <v>320.25905882352902</v>
      </c>
      <c r="N62" s="58">
        <v>2.5882352941176499</v>
      </c>
      <c r="O62" s="58">
        <v>2.9090909090909101</v>
      </c>
      <c r="P62" s="57">
        <v>1566.604</v>
      </c>
      <c r="Q62" s="59">
        <v>0.287745729376439</v>
      </c>
      <c r="R62" s="57">
        <v>916.60400000000004</v>
      </c>
      <c r="S62" s="59">
        <v>0.16835708738734301</v>
      </c>
      <c r="T62" s="29" t="str">
        <f t="shared" si="0"/>
        <v>06</v>
      </c>
      <c r="U62" s="29" t="str">
        <f t="shared" si="1"/>
        <v>2022-187782-06</v>
      </c>
      <c r="V62" s="29" t="str">
        <f t="shared" si="2"/>
        <v>Ronnie Estrada</v>
      </c>
    </row>
    <row r="63" spans="1:22" x14ac:dyDescent="0.25">
      <c r="A63" s="53">
        <v>2022</v>
      </c>
      <c r="B63" s="54">
        <v>188132</v>
      </c>
      <c r="C63" s="54" t="s">
        <v>55</v>
      </c>
      <c r="D63" s="54" t="s">
        <v>431</v>
      </c>
      <c r="E63" s="54" t="s">
        <v>495</v>
      </c>
      <c r="F63" s="55" t="s">
        <v>431</v>
      </c>
      <c r="G63" s="54" t="s">
        <v>4</v>
      </c>
      <c r="H63" s="54" t="s">
        <v>16</v>
      </c>
      <c r="I63" s="56">
        <v>6</v>
      </c>
      <c r="J63" s="56">
        <v>40</v>
      </c>
      <c r="K63" s="56">
        <v>117</v>
      </c>
      <c r="L63" s="57">
        <v>5181.84</v>
      </c>
      <c r="M63" s="57">
        <v>863.64</v>
      </c>
      <c r="N63" s="58">
        <v>6.6666666666666696</v>
      </c>
      <c r="O63" s="58">
        <v>2.9249999999999998</v>
      </c>
      <c r="P63" s="57">
        <v>863.64</v>
      </c>
      <c r="Q63" s="59">
        <v>0.16666666666666699</v>
      </c>
      <c r="R63" s="57">
        <v>635.84</v>
      </c>
      <c r="S63" s="59">
        <v>0.122705448257762</v>
      </c>
      <c r="T63" s="29" t="str">
        <f t="shared" si="0"/>
        <v>01</v>
      </c>
      <c r="U63" s="29" t="str">
        <f t="shared" si="1"/>
        <v>2022-188132-01</v>
      </c>
      <c r="V63" s="29" t="str">
        <f t="shared" si="2"/>
        <v>Jack Gao</v>
      </c>
    </row>
    <row r="64" spans="1:22" x14ac:dyDescent="0.25">
      <c r="A64" s="53">
        <v>2022</v>
      </c>
      <c r="B64" s="54">
        <v>188132</v>
      </c>
      <c r="C64" s="54" t="s">
        <v>55</v>
      </c>
      <c r="D64" s="54" t="s">
        <v>432</v>
      </c>
      <c r="E64" s="54" t="s">
        <v>500</v>
      </c>
      <c r="F64" s="55" t="s">
        <v>431</v>
      </c>
      <c r="G64" s="54" t="s">
        <v>4</v>
      </c>
      <c r="H64" s="54" t="s">
        <v>16</v>
      </c>
      <c r="I64" s="56">
        <v>10</v>
      </c>
      <c r="J64" s="56">
        <v>28</v>
      </c>
      <c r="K64" s="56">
        <v>80</v>
      </c>
      <c r="L64" s="57">
        <v>3375.66</v>
      </c>
      <c r="M64" s="57">
        <v>337.56599999999997</v>
      </c>
      <c r="N64" s="58">
        <v>2.8</v>
      </c>
      <c r="O64" s="58">
        <v>2.8571428571428599</v>
      </c>
      <c r="P64" s="57">
        <v>562.61</v>
      </c>
      <c r="Q64" s="59">
        <v>0.16666666666666699</v>
      </c>
      <c r="R64" s="57">
        <v>254.61</v>
      </c>
      <c r="S64" s="59">
        <v>7.5425250173299402E-2</v>
      </c>
      <c r="T64" s="29" t="str">
        <f t="shared" si="0"/>
        <v>04</v>
      </c>
      <c r="U64" s="29" t="str">
        <f t="shared" si="1"/>
        <v>2022-188132-04</v>
      </c>
      <c r="V64" s="29" t="str">
        <f t="shared" si="2"/>
        <v>Katie Sweeney</v>
      </c>
    </row>
    <row r="65" spans="1:22" x14ac:dyDescent="0.25">
      <c r="A65" s="53">
        <v>2022</v>
      </c>
      <c r="B65" s="54">
        <v>188132</v>
      </c>
      <c r="C65" s="54" t="s">
        <v>55</v>
      </c>
      <c r="D65" s="54" t="s">
        <v>435</v>
      </c>
      <c r="E65" s="54" t="s">
        <v>521</v>
      </c>
      <c r="F65" s="55" t="s">
        <v>431</v>
      </c>
      <c r="G65" s="54" t="s">
        <v>4</v>
      </c>
      <c r="H65" s="54" t="s">
        <v>5</v>
      </c>
      <c r="I65" s="56">
        <v>125</v>
      </c>
      <c r="J65" s="56">
        <v>350</v>
      </c>
      <c r="K65" s="56">
        <v>1256</v>
      </c>
      <c r="L65" s="57">
        <v>46059.12</v>
      </c>
      <c r="M65" s="57">
        <v>368.47296</v>
      </c>
      <c r="N65" s="58">
        <v>2.8</v>
      </c>
      <c r="O65" s="58">
        <v>3.5885714285714299</v>
      </c>
      <c r="P65" s="57">
        <v>7676.52</v>
      </c>
      <c r="Q65" s="59">
        <v>0.16666666666666699</v>
      </c>
      <c r="R65" s="57">
        <v>2868.36</v>
      </c>
      <c r="S65" s="59">
        <v>6.2275614471140502E-2</v>
      </c>
      <c r="T65" s="29" t="str">
        <f t="shared" si="0"/>
        <v>06</v>
      </c>
      <c r="U65" s="29" t="str">
        <f t="shared" si="1"/>
        <v>2022-188132-06</v>
      </c>
      <c r="V65" s="29" t="str">
        <f t="shared" si="2"/>
        <v>Ronnie Estrada</v>
      </c>
    </row>
    <row r="66" spans="1:22" x14ac:dyDescent="0.25">
      <c r="A66" s="53">
        <v>2022</v>
      </c>
      <c r="B66" s="54">
        <v>190859</v>
      </c>
      <c r="C66" s="54" t="s">
        <v>23</v>
      </c>
      <c r="D66" s="54" t="s">
        <v>434</v>
      </c>
      <c r="E66" s="54" t="s">
        <v>513</v>
      </c>
      <c r="F66" s="55" t="s">
        <v>434</v>
      </c>
      <c r="G66" s="54" t="s">
        <v>15</v>
      </c>
      <c r="H66" s="54" t="s">
        <v>7</v>
      </c>
      <c r="I66" s="56">
        <v>244</v>
      </c>
      <c r="J66" s="56">
        <v>719</v>
      </c>
      <c r="K66" s="56">
        <v>3835</v>
      </c>
      <c r="L66" s="57">
        <v>132706.89000000001</v>
      </c>
      <c r="M66" s="57">
        <v>543.88069672131201</v>
      </c>
      <c r="N66" s="58">
        <v>2.9467213114754101</v>
      </c>
      <c r="O66" s="58">
        <v>5.3337969401947101</v>
      </c>
      <c r="P66" s="57">
        <v>9830.1400000000103</v>
      </c>
      <c r="Q66" s="59">
        <v>7.4074074074074098E-2</v>
      </c>
      <c r="R66" s="57">
        <v>1239.49000000001</v>
      </c>
      <c r="S66" s="59">
        <v>9.3400576262469299E-3</v>
      </c>
      <c r="T66" s="29" t="str">
        <f t="shared" ref="T66:T129" si="3">LEFT(D66,2)</f>
        <v>02</v>
      </c>
      <c r="U66" s="29" t="str">
        <f t="shared" ref="U66:U129" si="4">A66&amp;"-"&amp;B66&amp;"-"&amp;T66</f>
        <v>2022-190859-02</v>
      </c>
      <c r="V66" s="29" t="str">
        <f t="shared" ref="V66:V129" si="5">E66</f>
        <v>Dora Tsai</v>
      </c>
    </row>
    <row r="67" spans="1:22" x14ac:dyDescent="0.25">
      <c r="A67" s="53">
        <v>2022</v>
      </c>
      <c r="B67" s="54">
        <v>192425</v>
      </c>
      <c r="C67" s="54" t="s">
        <v>56</v>
      </c>
      <c r="D67" s="54" t="s">
        <v>434</v>
      </c>
      <c r="E67" s="54" t="s">
        <v>522</v>
      </c>
      <c r="F67" s="55" t="s">
        <v>434</v>
      </c>
      <c r="G67" s="54" t="s">
        <v>15</v>
      </c>
      <c r="H67" s="54" t="s">
        <v>16</v>
      </c>
      <c r="I67" s="56">
        <v>13</v>
      </c>
      <c r="J67" s="56">
        <v>21</v>
      </c>
      <c r="K67" s="56">
        <v>48</v>
      </c>
      <c r="L67" s="57">
        <v>1503.616</v>
      </c>
      <c r="M67" s="57">
        <v>115.662769230769</v>
      </c>
      <c r="N67" s="58">
        <v>1.6153846153846201</v>
      </c>
      <c r="O67" s="58">
        <v>2.28571428571429</v>
      </c>
      <c r="P67" s="57">
        <v>606.21600000000001</v>
      </c>
      <c r="Q67" s="59">
        <v>0.403172086490168</v>
      </c>
      <c r="R67" s="57">
        <v>167.11600000000001</v>
      </c>
      <c r="S67" s="59">
        <v>0.11114273857155001</v>
      </c>
      <c r="T67" s="29" t="str">
        <f t="shared" si="3"/>
        <v>02</v>
      </c>
      <c r="U67" s="29" t="str">
        <f t="shared" si="4"/>
        <v>2022-192425-02</v>
      </c>
      <c r="V67" s="29" t="str">
        <f t="shared" si="5"/>
        <v>Ian Juliano</v>
      </c>
    </row>
    <row r="68" spans="1:22" x14ac:dyDescent="0.25">
      <c r="A68" s="53">
        <v>2022</v>
      </c>
      <c r="B68" s="54">
        <v>193040</v>
      </c>
      <c r="C68" s="54" t="s">
        <v>394</v>
      </c>
      <c r="D68" s="54" t="s">
        <v>432</v>
      </c>
      <c r="E68" s="54" t="s">
        <v>500</v>
      </c>
      <c r="F68" s="55" t="s">
        <v>432</v>
      </c>
      <c r="G68" s="54" t="s">
        <v>15</v>
      </c>
      <c r="H68" s="54" t="s">
        <v>5</v>
      </c>
      <c r="I68" s="56">
        <v>61</v>
      </c>
      <c r="J68" s="56">
        <v>218</v>
      </c>
      <c r="K68" s="56">
        <v>856</v>
      </c>
      <c r="L68" s="57">
        <v>34246.332000000002</v>
      </c>
      <c r="M68" s="57">
        <v>561.41527868852404</v>
      </c>
      <c r="N68" s="58">
        <v>3.57377049180328</v>
      </c>
      <c r="O68" s="58">
        <v>3.92660550458716</v>
      </c>
      <c r="P68" s="57">
        <v>4723.6319999999996</v>
      </c>
      <c r="Q68" s="59">
        <v>0.13793103448275901</v>
      </c>
      <c r="R68" s="57">
        <v>2801.6320000000001</v>
      </c>
      <c r="S68" s="59">
        <v>8.1808235696599493E-2</v>
      </c>
      <c r="T68" s="29" t="str">
        <f t="shared" si="3"/>
        <v>04</v>
      </c>
      <c r="U68" s="29" t="str">
        <f t="shared" si="4"/>
        <v>2022-193040-04</v>
      </c>
      <c r="V68" s="29" t="str">
        <f t="shared" si="5"/>
        <v>Katie Sweeney</v>
      </c>
    </row>
    <row r="69" spans="1:22" x14ac:dyDescent="0.25">
      <c r="A69" s="53">
        <v>2022</v>
      </c>
      <c r="B69" s="54">
        <v>196519</v>
      </c>
      <c r="C69" s="54" t="s">
        <v>285</v>
      </c>
      <c r="D69" s="54" t="s">
        <v>431</v>
      </c>
      <c r="E69" s="54" t="s">
        <v>535</v>
      </c>
      <c r="F69" s="55" t="s">
        <v>431</v>
      </c>
      <c r="G69" s="54" t="s">
        <v>4</v>
      </c>
      <c r="H69" s="54" t="s">
        <v>7</v>
      </c>
      <c r="I69" s="56">
        <v>229</v>
      </c>
      <c r="J69" s="56">
        <v>637</v>
      </c>
      <c r="K69" s="56">
        <v>2551</v>
      </c>
      <c r="L69" s="57">
        <v>96275.127999999997</v>
      </c>
      <c r="M69" s="57">
        <v>420.41540611353702</v>
      </c>
      <c r="N69" s="58">
        <v>2.7816593886462901</v>
      </c>
      <c r="O69" s="58">
        <v>4.0047095761381497</v>
      </c>
      <c r="P69" s="57">
        <v>13279.328</v>
      </c>
      <c r="Q69" s="59">
        <v>0.13793103448275801</v>
      </c>
      <c r="R69" s="57">
        <v>5487.3280000000004</v>
      </c>
      <c r="S69" s="59">
        <v>5.6996319963344998E-2</v>
      </c>
      <c r="T69" s="29" t="str">
        <f t="shared" si="3"/>
        <v>01</v>
      </c>
      <c r="U69" s="29" t="str">
        <f t="shared" si="4"/>
        <v>2022-196519-01</v>
      </c>
      <c r="V69" s="29" t="str">
        <f t="shared" si="5"/>
        <v>Alberto Hunt</v>
      </c>
    </row>
    <row r="70" spans="1:22" x14ac:dyDescent="0.25">
      <c r="A70" s="53">
        <v>2022</v>
      </c>
      <c r="B70" s="54">
        <v>196519</v>
      </c>
      <c r="C70" s="54" t="s">
        <v>285</v>
      </c>
      <c r="D70" s="54" t="s">
        <v>432</v>
      </c>
      <c r="E70" s="54" t="s">
        <v>498</v>
      </c>
      <c r="F70" s="55" t="s">
        <v>431</v>
      </c>
      <c r="G70" s="54" t="s">
        <v>4</v>
      </c>
      <c r="H70" s="54" t="s">
        <v>16</v>
      </c>
      <c r="I70" s="56">
        <v>8</v>
      </c>
      <c r="J70" s="56">
        <v>17</v>
      </c>
      <c r="K70" s="56">
        <v>42</v>
      </c>
      <c r="L70" s="57">
        <v>1528.068</v>
      </c>
      <c r="M70" s="57">
        <v>191.0085</v>
      </c>
      <c r="N70" s="58">
        <v>2.125</v>
      </c>
      <c r="O70" s="58">
        <v>2.47058823529412</v>
      </c>
      <c r="P70" s="57">
        <v>210.768</v>
      </c>
      <c r="Q70" s="59">
        <v>0.13793103448275901</v>
      </c>
      <c r="R70" s="57">
        <v>-30.232000000000099</v>
      </c>
      <c r="S70" s="59">
        <v>-1.9784459853880901E-2</v>
      </c>
      <c r="T70" s="29" t="str">
        <f t="shared" si="3"/>
        <v>04</v>
      </c>
      <c r="U70" s="29" t="str">
        <f t="shared" si="4"/>
        <v>2022-196519-04</v>
      </c>
      <c r="V70" s="29" t="str">
        <f t="shared" si="5"/>
        <v>Kim Pearson</v>
      </c>
    </row>
    <row r="71" spans="1:22" x14ac:dyDescent="0.25">
      <c r="A71" s="53">
        <v>2022</v>
      </c>
      <c r="B71" s="54">
        <v>202854</v>
      </c>
      <c r="C71" s="54" t="s">
        <v>57</v>
      </c>
      <c r="D71" s="54" t="s">
        <v>431</v>
      </c>
      <c r="E71" s="54" t="s">
        <v>501</v>
      </c>
      <c r="F71" s="55" t="s">
        <v>431</v>
      </c>
      <c r="G71" s="54" t="s">
        <v>15</v>
      </c>
      <c r="H71" s="54" t="s">
        <v>5</v>
      </c>
      <c r="I71" s="56">
        <v>95</v>
      </c>
      <c r="J71" s="56">
        <v>293</v>
      </c>
      <c r="K71" s="56">
        <v>1320</v>
      </c>
      <c r="L71" s="57">
        <v>54207.16</v>
      </c>
      <c r="M71" s="57">
        <v>570.60168421052595</v>
      </c>
      <c r="N71" s="58">
        <v>3.0842105263157902</v>
      </c>
      <c r="O71" s="58">
        <v>4.5051194539249204</v>
      </c>
      <c r="P71" s="57">
        <v>13958.86</v>
      </c>
      <c r="Q71" s="59">
        <v>0.25750952457203102</v>
      </c>
      <c r="R71" s="57">
        <v>10697.61</v>
      </c>
      <c r="S71" s="59">
        <v>0.19734680806004201</v>
      </c>
      <c r="T71" s="29" t="str">
        <f t="shared" si="3"/>
        <v>01</v>
      </c>
      <c r="U71" s="29" t="str">
        <f t="shared" si="4"/>
        <v>2022-202854-01</v>
      </c>
      <c r="V71" s="29" t="str">
        <f t="shared" si="5"/>
        <v>Debbie Wong</v>
      </c>
    </row>
    <row r="72" spans="1:22" x14ac:dyDescent="0.25">
      <c r="A72" s="53">
        <v>2022</v>
      </c>
      <c r="B72" s="54">
        <v>203761</v>
      </c>
      <c r="C72" s="54" t="s">
        <v>58</v>
      </c>
      <c r="D72" s="54" t="s">
        <v>433</v>
      </c>
      <c r="E72" s="54" t="s">
        <v>502</v>
      </c>
      <c r="F72" s="55" t="s">
        <v>433</v>
      </c>
      <c r="G72" s="54" t="s">
        <v>15</v>
      </c>
      <c r="H72" s="54" t="s">
        <v>5</v>
      </c>
      <c r="I72" s="56">
        <v>91</v>
      </c>
      <c r="J72" s="56">
        <v>269</v>
      </c>
      <c r="K72" s="56">
        <v>884</v>
      </c>
      <c r="L72" s="57">
        <v>38023.800000000003</v>
      </c>
      <c r="M72" s="57">
        <v>417.84395604395598</v>
      </c>
      <c r="N72" s="58">
        <v>2.9560439560439602</v>
      </c>
      <c r="O72" s="58">
        <v>3.2862453531598499</v>
      </c>
      <c r="P72" s="57">
        <v>6337.3</v>
      </c>
      <c r="Q72" s="59">
        <v>0.16666666666666699</v>
      </c>
      <c r="R72" s="57">
        <v>3224.25</v>
      </c>
      <c r="S72" s="59">
        <v>8.4795575402774104E-2</v>
      </c>
      <c r="T72" s="29" t="str">
        <f t="shared" si="3"/>
        <v>05</v>
      </c>
      <c r="U72" s="29" t="str">
        <f t="shared" si="4"/>
        <v>2022-203761-05</v>
      </c>
      <c r="V72" s="29" t="str">
        <f t="shared" si="5"/>
        <v>Mary Amendola</v>
      </c>
    </row>
    <row r="73" spans="1:22" x14ac:dyDescent="0.25">
      <c r="A73" s="53">
        <v>2022</v>
      </c>
      <c r="B73" s="54">
        <v>205478</v>
      </c>
      <c r="C73" s="54" t="s">
        <v>13</v>
      </c>
      <c r="D73" s="54" t="s">
        <v>431</v>
      </c>
      <c r="E73" s="54" t="s">
        <v>535</v>
      </c>
      <c r="F73" s="55" t="s">
        <v>432</v>
      </c>
      <c r="G73" s="54" t="s">
        <v>4</v>
      </c>
      <c r="H73" s="54" t="s">
        <v>10</v>
      </c>
      <c r="I73" s="56">
        <v>240</v>
      </c>
      <c r="J73" s="56">
        <v>761</v>
      </c>
      <c r="K73" s="56">
        <v>4525</v>
      </c>
      <c r="L73" s="57">
        <v>156739.51999999999</v>
      </c>
      <c r="M73" s="57">
        <v>653.08133333333399</v>
      </c>
      <c r="N73" s="58">
        <v>3.1708333333333298</v>
      </c>
      <c r="O73" s="58">
        <v>5.9461235216819999</v>
      </c>
      <c r="P73" s="57">
        <v>16793.52</v>
      </c>
      <c r="Q73" s="59">
        <v>0.107142857142857</v>
      </c>
      <c r="R73" s="57">
        <v>8525.7700000000095</v>
      </c>
      <c r="S73" s="59">
        <v>5.4394513904342801E-2</v>
      </c>
      <c r="T73" s="29" t="str">
        <f t="shared" si="3"/>
        <v>01</v>
      </c>
      <c r="U73" s="29" t="str">
        <f t="shared" si="4"/>
        <v>2022-205478-01</v>
      </c>
      <c r="V73" s="29" t="str">
        <f t="shared" si="5"/>
        <v>Alberto Hunt</v>
      </c>
    </row>
    <row r="74" spans="1:22" x14ac:dyDescent="0.25">
      <c r="A74" s="53">
        <v>2022</v>
      </c>
      <c r="B74" s="54">
        <v>205478</v>
      </c>
      <c r="C74" s="54" t="s">
        <v>13</v>
      </c>
      <c r="D74" s="54" t="s">
        <v>430</v>
      </c>
      <c r="E74" s="54" t="s">
        <v>492</v>
      </c>
      <c r="F74" s="55" t="s">
        <v>432</v>
      </c>
      <c r="G74" s="54" t="s">
        <v>4</v>
      </c>
      <c r="H74" s="54" t="s">
        <v>10</v>
      </c>
      <c r="I74" s="56">
        <v>244</v>
      </c>
      <c r="J74" s="56">
        <v>697</v>
      </c>
      <c r="K74" s="56">
        <v>4687</v>
      </c>
      <c r="L74" s="57">
        <v>168323.34400000001</v>
      </c>
      <c r="M74" s="57">
        <v>689.84977049180304</v>
      </c>
      <c r="N74" s="58">
        <v>2.8565573770491799</v>
      </c>
      <c r="O74" s="58">
        <v>6.7245337159253902</v>
      </c>
      <c r="P74" s="57">
        <v>18034.644</v>
      </c>
      <c r="Q74" s="59">
        <v>0.107142857142857</v>
      </c>
      <c r="R74" s="57">
        <v>9155.2440000000097</v>
      </c>
      <c r="S74" s="59">
        <v>5.4390815809838101E-2</v>
      </c>
      <c r="T74" s="29" t="str">
        <f t="shared" si="3"/>
        <v>03</v>
      </c>
      <c r="U74" s="29" t="str">
        <f t="shared" si="4"/>
        <v>2022-205478-03</v>
      </c>
      <c r="V74" s="29" t="str">
        <f t="shared" si="5"/>
        <v>Paul Martell</v>
      </c>
    </row>
    <row r="75" spans="1:22" x14ac:dyDescent="0.25">
      <c r="A75" s="53">
        <v>2022</v>
      </c>
      <c r="B75" s="54">
        <v>205478</v>
      </c>
      <c r="C75" s="54" t="s">
        <v>13</v>
      </c>
      <c r="D75" s="54" t="s">
        <v>432</v>
      </c>
      <c r="E75" s="54" t="s">
        <v>494</v>
      </c>
      <c r="F75" s="55" t="s">
        <v>432</v>
      </c>
      <c r="G75" s="54" t="s">
        <v>4</v>
      </c>
      <c r="H75" s="54" t="s">
        <v>10</v>
      </c>
      <c r="I75" s="56">
        <v>250</v>
      </c>
      <c r="J75" s="56">
        <v>732</v>
      </c>
      <c r="K75" s="56">
        <v>5877</v>
      </c>
      <c r="L75" s="57">
        <v>192767.12</v>
      </c>
      <c r="M75" s="57">
        <v>771.06848000000002</v>
      </c>
      <c r="N75" s="58">
        <v>2.9279999999999999</v>
      </c>
      <c r="O75" s="58">
        <v>8.0286885245901605</v>
      </c>
      <c r="P75" s="57">
        <v>20653.62</v>
      </c>
      <c r="Q75" s="59">
        <v>0.107142857142857</v>
      </c>
      <c r="R75" s="57">
        <v>12935.12</v>
      </c>
      <c r="S75" s="59">
        <v>6.7102314959107207E-2</v>
      </c>
      <c r="T75" s="29" t="str">
        <f t="shared" si="3"/>
        <v>04</v>
      </c>
      <c r="U75" s="29" t="str">
        <f t="shared" si="4"/>
        <v>2022-205478-04</v>
      </c>
      <c r="V75" s="29" t="str">
        <f t="shared" si="5"/>
        <v>Bill Hampton</v>
      </c>
    </row>
    <row r="76" spans="1:22" x14ac:dyDescent="0.25">
      <c r="A76" s="53">
        <v>2022</v>
      </c>
      <c r="B76" s="54">
        <v>206200</v>
      </c>
      <c r="C76" s="54" t="s">
        <v>367</v>
      </c>
      <c r="D76" s="54" t="s">
        <v>430</v>
      </c>
      <c r="E76" s="54" t="s">
        <v>507</v>
      </c>
      <c r="F76" s="55" t="s">
        <v>430</v>
      </c>
      <c r="G76" s="54" t="s">
        <v>15</v>
      </c>
      <c r="H76" s="54" t="s">
        <v>7</v>
      </c>
      <c r="I76" s="56">
        <v>64</v>
      </c>
      <c r="J76" s="56">
        <v>481</v>
      </c>
      <c r="K76" s="56">
        <v>2181</v>
      </c>
      <c r="L76" s="57">
        <v>77080.313999999998</v>
      </c>
      <c r="M76" s="57">
        <v>1204.37990625</v>
      </c>
      <c r="N76" s="58">
        <v>7.515625</v>
      </c>
      <c r="O76" s="58">
        <v>4.5343035343035298</v>
      </c>
      <c r="P76" s="57">
        <v>8688.3639999999905</v>
      </c>
      <c r="Q76" s="59">
        <v>0.112718326497736</v>
      </c>
      <c r="R76" s="57">
        <v>6029.1639999999898</v>
      </c>
      <c r="S76" s="59">
        <v>7.8219245448325397E-2</v>
      </c>
      <c r="T76" s="29" t="str">
        <f t="shared" si="3"/>
        <v>03</v>
      </c>
      <c r="U76" s="29" t="str">
        <f t="shared" si="4"/>
        <v>2022-206200-03</v>
      </c>
      <c r="V76" s="29" t="str">
        <f t="shared" si="5"/>
        <v>Rebecca Jimenez</v>
      </c>
    </row>
    <row r="77" spans="1:22" x14ac:dyDescent="0.25">
      <c r="A77" s="53">
        <v>2022</v>
      </c>
      <c r="B77" s="54">
        <v>206748</v>
      </c>
      <c r="C77" s="54" t="s">
        <v>59</v>
      </c>
      <c r="D77" s="54" t="s">
        <v>433</v>
      </c>
      <c r="E77" s="54" t="s">
        <v>504</v>
      </c>
      <c r="F77" s="55" t="s">
        <v>433</v>
      </c>
      <c r="G77" s="54" t="s">
        <v>15</v>
      </c>
      <c r="H77" s="54" t="s">
        <v>16</v>
      </c>
      <c r="I77" s="56">
        <v>18</v>
      </c>
      <c r="J77" s="56">
        <v>18</v>
      </c>
      <c r="K77" s="56">
        <v>51</v>
      </c>
      <c r="L77" s="57">
        <v>2835.5920000000001</v>
      </c>
      <c r="M77" s="57">
        <v>157.532888888889</v>
      </c>
      <c r="N77" s="58">
        <v>1</v>
      </c>
      <c r="O77" s="58">
        <v>2.8333333333333299</v>
      </c>
      <c r="P77" s="57">
        <v>1014.992</v>
      </c>
      <c r="Q77" s="59">
        <v>0.35794712356361602</v>
      </c>
      <c r="R77" s="57">
        <v>437.19200000000001</v>
      </c>
      <c r="S77" s="59">
        <v>0.154180150035689</v>
      </c>
      <c r="T77" s="29" t="str">
        <f t="shared" si="3"/>
        <v>05</v>
      </c>
      <c r="U77" s="29" t="str">
        <f t="shared" si="4"/>
        <v>2022-206748-05</v>
      </c>
      <c r="V77" s="29" t="str">
        <f t="shared" si="5"/>
        <v>Jeannie Skiles</v>
      </c>
    </row>
    <row r="78" spans="1:22" x14ac:dyDescent="0.25">
      <c r="A78" s="53">
        <v>2022</v>
      </c>
      <c r="B78" s="54">
        <v>209666</v>
      </c>
      <c r="C78" s="54" t="s">
        <v>61</v>
      </c>
      <c r="D78" s="54" t="s">
        <v>433</v>
      </c>
      <c r="E78" s="54" t="s">
        <v>519</v>
      </c>
      <c r="F78" s="55" t="s">
        <v>433</v>
      </c>
      <c r="G78" s="54" t="s">
        <v>15</v>
      </c>
      <c r="H78" s="54" t="s">
        <v>16</v>
      </c>
      <c r="I78" s="56">
        <v>37</v>
      </c>
      <c r="J78" s="56">
        <v>86</v>
      </c>
      <c r="K78" s="56">
        <v>194</v>
      </c>
      <c r="L78" s="57">
        <v>9981.6479999999992</v>
      </c>
      <c r="M78" s="57">
        <v>269.77427027026999</v>
      </c>
      <c r="N78" s="58">
        <v>2.3243243243243201</v>
      </c>
      <c r="O78" s="58">
        <v>2.2558139534883699</v>
      </c>
      <c r="P78" s="57">
        <v>3859.2979999999998</v>
      </c>
      <c r="Q78" s="59">
        <v>0.38663936055449</v>
      </c>
      <c r="R78" s="57">
        <v>2618.7979999999998</v>
      </c>
      <c r="S78" s="59">
        <v>0.26236128543102299</v>
      </c>
      <c r="T78" s="29" t="str">
        <f t="shared" si="3"/>
        <v>05</v>
      </c>
      <c r="U78" s="29" t="str">
        <f t="shared" si="4"/>
        <v>2022-209666-05</v>
      </c>
      <c r="V78" s="29" t="str">
        <f t="shared" si="5"/>
        <v>Josh Banks</v>
      </c>
    </row>
    <row r="79" spans="1:22" x14ac:dyDescent="0.25">
      <c r="A79" s="53">
        <v>2022</v>
      </c>
      <c r="B79" s="54">
        <v>213016</v>
      </c>
      <c r="C79" s="54" t="s">
        <v>62</v>
      </c>
      <c r="D79" s="54" t="s">
        <v>434</v>
      </c>
      <c r="E79" s="54" t="s">
        <v>522</v>
      </c>
      <c r="F79" s="55" t="s">
        <v>434</v>
      </c>
      <c r="G79" s="54" t="s">
        <v>15</v>
      </c>
      <c r="H79" s="54" t="s">
        <v>16</v>
      </c>
      <c r="I79" s="56">
        <v>29</v>
      </c>
      <c r="J79" s="56">
        <v>82</v>
      </c>
      <c r="K79" s="56">
        <v>265</v>
      </c>
      <c r="L79" s="57">
        <v>12404.28</v>
      </c>
      <c r="M79" s="57">
        <v>427.73379310344802</v>
      </c>
      <c r="N79" s="58">
        <v>2.8275862068965498</v>
      </c>
      <c r="O79" s="58">
        <v>3.23170731707317</v>
      </c>
      <c r="P79" s="57">
        <v>4312.58</v>
      </c>
      <c r="Q79" s="59">
        <v>0.34766870789759702</v>
      </c>
      <c r="R79" s="57">
        <v>3294.93</v>
      </c>
      <c r="S79" s="59">
        <v>0.26562847662258499</v>
      </c>
      <c r="T79" s="29" t="str">
        <f t="shared" si="3"/>
        <v>02</v>
      </c>
      <c r="U79" s="29" t="str">
        <f t="shared" si="4"/>
        <v>2022-213016-02</v>
      </c>
      <c r="V79" s="29" t="str">
        <f t="shared" si="5"/>
        <v>Ian Juliano</v>
      </c>
    </row>
    <row r="80" spans="1:22" x14ac:dyDescent="0.25">
      <c r="A80" s="53">
        <v>2022</v>
      </c>
      <c r="B80" s="54">
        <v>219128</v>
      </c>
      <c r="C80" s="54" t="s">
        <v>63</v>
      </c>
      <c r="D80" s="54" t="s">
        <v>432</v>
      </c>
      <c r="E80" s="54" t="s">
        <v>498</v>
      </c>
      <c r="F80" s="55" t="s">
        <v>432</v>
      </c>
      <c r="G80" s="54" t="s">
        <v>15</v>
      </c>
      <c r="H80" s="54" t="s">
        <v>16</v>
      </c>
      <c r="I80" s="56">
        <v>50</v>
      </c>
      <c r="J80" s="56">
        <v>68</v>
      </c>
      <c r="K80" s="56">
        <v>200</v>
      </c>
      <c r="L80" s="57">
        <v>11873.6</v>
      </c>
      <c r="M80" s="57">
        <v>237.47200000000001</v>
      </c>
      <c r="N80" s="58">
        <v>1.36</v>
      </c>
      <c r="O80" s="58">
        <v>2.9411764705882399</v>
      </c>
      <c r="P80" s="57">
        <v>3940.6</v>
      </c>
      <c r="Q80" s="59">
        <v>0.33187912680231801</v>
      </c>
      <c r="R80" s="57">
        <v>2472.6</v>
      </c>
      <c r="S80" s="59">
        <v>0.20824349818083801</v>
      </c>
      <c r="T80" s="29" t="str">
        <f t="shared" si="3"/>
        <v>04</v>
      </c>
      <c r="U80" s="29" t="str">
        <f t="shared" si="4"/>
        <v>2022-219128-04</v>
      </c>
      <c r="V80" s="29" t="str">
        <f t="shared" si="5"/>
        <v>Kim Pearson</v>
      </c>
    </row>
    <row r="81" spans="1:22" x14ac:dyDescent="0.25">
      <c r="A81" s="53">
        <v>2022</v>
      </c>
      <c r="B81" s="54">
        <v>221841</v>
      </c>
      <c r="C81" s="54" t="s">
        <v>64</v>
      </c>
      <c r="D81" s="54" t="s">
        <v>434</v>
      </c>
      <c r="E81" s="54" t="s">
        <v>499</v>
      </c>
      <c r="F81" s="55" t="s">
        <v>434</v>
      </c>
      <c r="G81" s="54" t="s">
        <v>15</v>
      </c>
      <c r="H81" s="54" t="s">
        <v>5</v>
      </c>
      <c r="I81" s="56">
        <v>127</v>
      </c>
      <c r="J81" s="56">
        <v>366</v>
      </c>
      <c r="K81" s="56">
        <v>1204</v>
      </c>
      <c r="L81" s="57">
        <v>49803.6</v>
      </c>
      <c r="M81" s="57">
        <v>392.15433070866101</v>
      </c>
      <c r="N81" s="58">
        <v>2.88188976377953</v>
      </c>
      <c r="O81" s="58">
        <v>3.2896174863388001</v>
      </c>
      <c r="P81" s="57">
        <v>8300.6</v>
      </c>
      <c r="Q81" s="59">
        <v>0.16666666666666699</v>
      </c>
      <c r="R81" s="57">
        <v>3838.95</v>
      </c>
      <c r="S81" s="59">
        <v>7.7081777220923797E-2</v>
      </c>
      <c r="T81" s="29" t="str">
        <f t="shared" si="3"/>
        <v>02</v>
      </c>
      <c r="U81" s="29" t="str">
        <f t="shared" si="4"/>
        <v>2022-221841-02</v>
      </c>
      <c r="V81" s="29" t="str">
        <f t="shared" si="5"/>
        <v>Kurt Valentine</v>
      </c>
    </row>
    <row r="82" spans="1:22" x14ac:dyDescent="0.25">
      <c r="A82" s="53">
        <v>2022</v>
      </c>
      <c r="B82" s="54">
        <v>223205</v>
      </c>
      <c r="C82" s="54" t="s">
        <v>65</v>
      </c>
      <c r="D82" s="54" t="s">
        <v>433</v>
      </c>
      <c r="E82" s="54" t="s">
        <v>504</v>
      </c>
      <c r="F82" s="55" t="s">
        <v>433</v>
      </c>
      <c r="G82" s="54" t="s">
        <v>15</v>
      </c>
      <c r="H82" s="54" t="s">
        <v>16</v>
      </c>
      <c r="I82" s="56">
        <v>8</v>
      </c>
      <c r="J82" s="56">
        <v>16</v>
      </c>
      <c r="K82" s="56">
        <v>34</v>
      </c>
      <c r="L82" s="57">
        <v>2047.7280000000001</v>
      </c>
      <c r="M82" s="57">
        <v>255.96600000000001</v>
      </c>
      <c r="N82" s="58">
        <v>2</v>
      </c>
      <c r="O82" s="58">
        <v>2.125</v>
      </c>
      <c r="P82" s="57">
        <v>772.47799999999995</v>
      </c>
      <c r="Q82" s="59">
        <v>0.37723662517678103</v>
      </c>
      <c r="R82" s="57">
        <v>506.87799999999999</v>
      </c>
      <c r="S82" s="59">
        <v>0.24753189876780499</v>
      </c>
      <c r="T82" s="29" t="str">
        <f t="shared" si="3"/>
        <v>05</v>
      </c>
      <c r="U82" s="29" t="str">
        <f t="shared" si="4"/>
        <v>2022-223205-05</v>
      </c>
      <c r="V82" s="29" t="str">
        <f t="shared" si="5"/>
        <v>Jeannie Skiles</v>
      </c>
    </row>
    <row r="83" spans="1:22" x14ac:dyDescent="0.25">
      <c r="A83" s="53">
        <v>2022</v>
      </c>
      <c r="B83" s="54">
        <v>226667</v>
      </c>
      <c r="C83" s="54" t="s">
        <v>293</v>
      </c>
      <c r="D83" s="54" t="s">
        <v>430</v>
      </c>
      <c r="E83" s="54" t="s">
        <v>506</v>
      </c>
      <c r="F83" s="55" t="s">
        <v>430</v>
      </c>
      <c r="G83" s="54" t="s">
        <v>4</v>
      </c>
      <c r="H83" s="54" t="s">
        <v>5</v>
      </c>
      <c r="I83" s="56">
        <v>157</v>
      </c>
      <c r="J83" s="56">
        <v>256</v>
      </c>
      <c r="K83" s="56">
        <v>1121</v>
      </c>
      <c r="L83" s="57">
        <v>40793.64</v>
      </c>
      <c r="M83" s="57">
        <v>259.83210191082799</v>
      </c>
      <c r="N83" s="58">
        <v>1.6305732484076401</v>
      </c>
      <c r="O83" s="58">
        <v>4.37890625</v>
      </c>
      <c r="P83" s="57">
        <v>6798.94</v>
      </c>
      <c r="Q83" s="59">
        <v>0.16666666666666699</v>
      </c>
      <c r="R83" s="57">
        <v>1310.74</v>
      </c>
      <c r="S83" s="59">
        <v>3.2130989046331701E-2</v>
      </c>
      <c r="T83" s="29" t="str">
        <f t="shared" si="3"/>
        <v>03</v>
      </c>
      <c r="U83" s="29" t="str">
        <f t="shared" si="4"/>
        <v>2022-226667-03</v>
      </c>
      <c r="V83" s="29" t="str">
        <f t="shared" si="5"/>
        <v>Gerald Wilson</v>
      </c>
    </row>
    <row r="84" spans="1:22" x14ac:dyDescent="0.25">
      <c r="A84" s="53">
        <v>2022</v>
      </c>
      <c r="B84" s="54">
        <v>226667</v>
      </c>
      <c r="C84" s="54" t="s">
        <v>293</v>
      </c>
      <c r="D84" s="54" t="s">
        <v>432</v>
      </c>
      <c r="E84" s="54" t="s">
        <v>494</v>
      </c>
      <c r="F84" s="55" t="s">
        <v>430</v>
      </c>
      <c r="G84" s="54" t="s">
        <v>4</v>
      </c>
      <c r="H84" s="54" t="s">
        <v>5</v>
      </c>
      <c r="I84" s="56">
        <v>28</v>
      </c>
      <c r="J84" s="56">
        <v>196</v>
      </c>
      <c r="K84" s="56">
        <v>1646</v>
      </c>
      <c r="L84" s="57">
        <v>60873.48</v>
      </c>
      <c r="M84" s="57">
        <v>2174.0528571428599</v>
      </c>
      <c r="N84" s="58">
        <v>7</v>
      </c>
      <c r="O84" s="58">
        <v>8.3979591836734695</v>
      </c>
      <c r="P84" s="57">
        <v>10145.58</v>
      </c>
      <c r="Q84" s="59">
        <v>0.16666666666666699</v>
      </c>
      <c r="R84" s="57">
        <v>9167.58</v>
      </c>
      <c r="S84" s="59">
        <v>0.15060055708988501</v>
      </c>
      <c r="T84" s="29" t="str">
        <f t="shared" si="3"/>
        <v>04</v>
      </c>
      <c r="U84" s="29" t="str">
        <f t="shared" si="4"/>
        <v>2022-226667-04</v>
      </c>
      <c r="V84" s="29" t="str">
        <f t="shared" si="5"/>
        <v>Bill Hampton</v>
      </c>
    </row>
    <row r="85" spans="1:22" x14ac:dyDescent="0.25">
      <c r="A85" s="53">
        <v>2022</v>
      </c>
      <c r="B85" s="54">
        <v>228068</v>
      </c>
      <c r="C85" s="54" t="s">
        <v>66</v>
      </c>
      <c r="D85" s="54" t="s">
        <v>435</v>
      </c>
      <c r="E85" s="54" t="s">
        <v>505</v>
      </c>
      <c r="F85" s="55" t="s">
        <v>435</v>
      </c>
      <c r="G85" s="54" t="s">
        <v>15</v>
      </c>
      <c r="H85" s="54" t="s">
        <v>5</v>
      </c>
      <c r="I85" s="56">
        <v>59</v>
      </c>
      <c r="J85" s="56">
        <v>142</v>
      </c>
      <c r="K85" s="56">
        <v>470</v>
      </c>
      <c r="L85" s="57">
        <v>20972.91</v>
      </c>
      <c r="M85" s="57">
        <v>355.47305084745801</v>
      </c>
      <c r="N85" s="58">
        <v>2.4067796610169498</v>
      </c>
      <c r="O85" s="58">
        <v>3.3098591549295802</v>
      </c>
      <c r="P85" s="57">
        <v>5249.31</v>
      </c>
      <c r="Q85" s="59">
        <v>0.25029001697904601</v>
      </c>
      <c r="R85" s="57">
        <v>3007.43</v>
      </c>
      <c r="S85" s="59">
        <v>0.14339593313469601</v>
      </c>
      <c r="T85" s="29" t="str">
        <f t="shared" si="3"/>
        <v>06</v>
      </c>
      <c r="U85" s="29" t="str">
        <f t="shared" si="4"/>
        <v>2022-228068-06</v>
      </c>
      <c r="V85" s="29" t="str">
        <f t="shared" si="5"/>
        <v>Malik Mann</v>
      </c>
    </row>
    <row r="86" spans="1:22" x14ac:dyDescent="0.25">
      <c r="A86" s="53">
        <v>2022</v>
      </c>
      <c r="B86" s="54">
        <v>230574</v>
      </c>
      <c r="C86" s="54" t="s">
        <v>67</v>
      </c>
      <c r="D86" s="54" t="s">
        <v>435</v>
      </c>
      <c r="E86" s="54" t="s">
        <v>525</v>
      </c>
      <c r="F86" s="55" t="s">
        <v>435</v>
      </c>
      <c r="G86" s="54" t="s">
        <v>15</v>
      </c>
      <c r="H86" s="54" t="s">
        <v>16</v>
      </c>
      <c r="I86" s="56">
        <v>17</v>
      </c>
      <c r="J86" s="56">
        <v>17</v>
      </c>
      <c r="K86" s="56">
        <v>44</v>
      </c>
      <c r="L86" s="57">
        <v>2170.848</v>
      </c>
      <c r="M86" s="57">
        <v>127.696941176471</v>
      </c>
      <c r="N86" s="58">
        <v>1</v>
      </c>
      <c r="O86" s="58">
        <v>2.5882352941176499</v>
      </c>
      <c r="P86" s="57">
        <v>860.548</v>
      </c>
      <c r="Q86" s="59">
        <v>0.39641098777989098</v>
      </c>
      <c r="R86" s="57">
        <v>244.298</v>
      </c>
      <c r="S86" s="59">
        <v>0.112535746399564</v>
      </c>
      <c r="T86" s="29" t="str">
        <f t="shared" si="3"/>
        <v>06</v>
      </c>
      <c r="U86" s="29" t="str">
        <f t="shared" si="4"/>
        <v>2022-230574-06</v>
      </c>
      <c r="V86" s="29" t="str">
        <f t="shared" si="5"/>
        <v>Carol Mathews</v>
      </c>
    </row>
    <row r="87" spans="1:22" x14ac:dyDescent="0.25">
      <c r="A87" s="53">
        <v>2022</v>
      </c>
      <c r="B87" s="54">
        <v>234303</v>
      </c>
      <c r="C87" s="54" t="s">
        <v>68</v>
      </c>
      <c r="D87" s="54" t="s">
        <v>433</v>
      </c>
      <c r="E87" s="54" t="s">
        <v>519</v>
      </c>
      <c r="F87" s="55" t="s">
        <v>433</v>
      </c>
      <c r="G87" s="54" t="s">
        <v>15</v>
      </c>
      <c r="H87" s="54" t="s">
        <v>16</v>
      </c>
      <c r="I87" s="56">
        <v>12</v>
      </c>
      <c r="J87" s="56">
        <v>12</v>
      </c>
      <c r="K87" s="56">
        <v>17</v>
      </c>
      <c r="L87" s="57">
        <v>1014.264</v>
      </c>
      <c r="M87" s="57">
        <v>84.522000000000006</v>
      </c>
      <c r="N87" s="58">
        <v>1</v>
      </c>
      <c r="O87" s="58">
        <v>1.4166666666666701</v>
      </c>
      <c r="P87" s="57">
        <v>377.31400000000002</v>
      </c>
      <c r="Q87" s="59">
        <v>0.37200768241798998</v>
      </c>
      <c r="R87" s="57">
        <v>-7.8859999999999699</v>
      </c>
      <c r="S87" s="59">
        <v>-7.77509603022485E-3</v>
      </c>
      <c r="T87" s="29" t="str">
        <f t="shared" si="3"/>
        <v>05</v>
      </c>
      <c r="U87" s="29" t="str">
        <f t="shared" si="4"/>
        <v>2022-234303-05</v>
      </c>
      <c r="V87" s="29" t="str">
        <f t="shared" si="5"/>
        <v>Josh Banks</v>
      </c>
    </row>
    <row r="88" spans="1:22" x14ac:dyDescent="0.25">
      <c r="A88" s="53">
        <v>2022</v>
      </c>
      <c r="B88" s="54">
        <v>235115</v>
      </c>
      <c r="C88" s="54" t="s">
        <v>69</v>
      </c>
      <c r="D88" s="54" t="s">
        <v>432</v>
      </c>
      <c r="E88" s="54" t="s">
        <v>498</v>
      </c>
      <c r="F88" s="55" t="s">
        <v>432</v>
      </c>
      <c r="G88" s="54" t="s">
        <v>15</v>
      </c>
      <c r="H88" s="54" t="s">
        <v>16</v>
      </c>
      <c r="I88" s="56">
        <v>6</v>
      </c>
      <c r="J88" s="56">
        <v>9</v>
      </c>
      <c r="K88" s="56">
        <v>27</v>
      </c>
      <c r="L88" s="57">
        <v>1550.9839999999999</v>
      </c>
      <c r="M88" s="57">
        <v>258.49733333333302</v>
      </c>
      <c r="N88" s="58">
        <v>1.5</v>
      </c>
      <c r="O88" s="58">
        <v>3</v>
      </c>
      <c r="P88" s="57">
        <v>625.08399999999995</v>
      </c>
      <c r="Q88" s="59">
        <v>0.40302414467202802</v>
      </c>
      <c r="R88" s="57">
        <v>448.084</v>
      </c>
      <c r="S88" s="59">
        <v>0.28890304477673501</v>
      </c>
      <c r="T88" s="29" t="str">
        <f t="shared" si="3"/>
        <v>04</v>
      </c>
      <c r="U88" s="29" t="str">
        <f t="shared" si="4"/>
        <v>2022-235115-04</v>
      </c>
      <c r="V88" s="29" t="str">
        <f t="shared" si="5"/>
        <v>Kim Pearson</v>
      </c>
    </row>
    <row r="89" spans="1:22" x14ac:dyDescent="0.25">
      <c r="A89" s="53">
        <v>2022</v>
      </c>
      <c r="B89" s="54">
        <v>235689</v>
      </c>
      <c r="C89" s="54" t="s">
        <v>70</v>
      </c>
      <c r="D89" s="54" t="s">
        <v>431</v>
      </c>
      <c r="E89" s="54" t="s">
        <v>515</v>
      </c>
      <c r="F89" s="55" t="s">
        <v>431</v>
      </c>
      <c r="G89" s="54" t="s">
        <v>15</v>
      </c>
      <c r="H89" s="54" t="s">
        <v>16</v>
      </c>
      <c r="I89" s="56">
        <v>14</v>
      </c>
      <c r="J89" s="56">
        <v>24</v>
      </c>
      <c r="K89" s="56">
        <v>51</v>
      </c>
      <c r="L89" s="57">
        <v>3140.3919999999998</v>
      </c>
      <c r="M89" s="57">
        <v>224.31371428571401</v>
      </c>
      <c r="N89" s="58">
        <v>1.71428571428571</v>
      </c>
      <c r="O89" s="58">
        <v>2.125</v>
      </c>
      <c r="P89" s="57">
        <v>1069.742</v>
      </c>
      <c r="Q89" s="59">
        <v>0.34063963989209001</v>
      </c>
      <c r="R89" s="57">
        <v>609.34199999999998</v>
      </c>
      <c r="S89" s="59">
        <v>0.194033738463224</v>
      </c>
      <c r="T89" s="29" t="str">
        <f t="shared" si="3"/>
        <v>01</v>
      </c>
      <c r="U89" s="29" t="str">
        <f t="shared" si="4"/>
        <v>2022-235689-01</v>
      </c>
      <c r="V89" s="29" t="str">
        <f t="shared" si="5"/>
        <v>Alex Kwon</v>
      </c>
    </row>
    <row r="90" spans="1:22" x14ac:dyDescent="0.25">
      <c r="A90" s="53">
        <v>2022</v>
      </c>
      <c r="B90" s="54">
        <v>235971</v>
      </c>
      <c r="C90" s="54" t="s">
        <v>72</v>
      </c>
      <c r="D90" s="54" t="s">
        <v>430</v>
      </c>
      <c r="E90" s="54" t="s">
        <v>518</v>
      </c>
      <c r="F90" s="55" t="s">
        <v>430</v>
      </c>
      <c r="G90" s="54" t="s">
        <v>15</v>
      </c>
      <c r="H90" s="54" t="s">
        <v>16</v>
      </c>
      <c r="I90" s="56">
        <v>34</v>
      </c>
      <c r="J90" s="56">
        <v>70</v>
      </c>
      <c r="K90" s="56">
        <v>160</v>
      </c>
      <c r="L90" s="57">
        <v>8409.1200000000008</v>
      </c>
      <c r="M90" s="57">
        <v>247.327058823529</v>
      </c>
      <c r="N90" s="58">
        <v>2.0588235294117601</v>
      </c>
      <c r="O90" s="58">
        <v>2.28571428571429</v>
      </c>
      <c r="P90" s="57">
        <v>3044.27</v>
      </c>
      <c r="Q90" s="59">
        <v>0.36202004490362799</v>
      </c>
      <c r="R90" s="57">
        <v>1838.27</v>
      </c>
      <c r="S90" s="59">
        <v>0.21860432482828199</v>
      </c>
      <c r="T90" s="29" t="str">
        <f t="shared" si="3"/>
        <v>03</v>
      </c>
      <c r="U90" s="29" t="str">
        <f t="shared" si="4"/>
        <v>2022-235971-03</v>
      </c>
      <c r="V90" s="29" t="str">
        <f t="shared" si="5"/>
        <v>Claudia Schwartz</v>
      </c>
    </row>
    <row r="91" spans="1:22" x14ac:dyDescent="0.25">
      <c r="A91" s="53">
        <v>2022</v>
      </c>
      <c r="B91" s="54">
        <v>243906</v>
      </c>
      <c r="C91" s="54" t="s">
        <v>73</v>
      </c>
      <c r="D91" s="54" t="s">
        <v>433</v>
      </c>
      <c r="E91" s="54" t="s">
        <v>502</v>
      </c>
      <c r="F91" s="55" t="s">
        <v>433</v>
      </c>
      <c r="G91" s="54" t="s">
        <v>15</v>
      </c>
      <c r="H91" s="54" t="s">
        <v>16</v>
      </c>
      <c r="I91" s="56">
        <v>15</v>
      </c>
      <c r="J91" s="56">
        <v>30</v>
      </c>
      <c r="K91" s="56">
        <v>100</v>
      </c>
      <c r="L91" s="57">
        <v>3341.8</v>
      </c>
      <c r="M91" s="57">
        <v>222.786666666667</v>
      </c>
      <c r="N91" s="58">
        <v>2</v>
      </c>
      <c r="O91" s="58">
        <v>3.3333333333333299</v>
      </c>
      <c r="P91" s="57">
        <v>975.7</v>
      </c>
      <c r="Q91" s="59">
        <v>0.29196840026333098</v>
      </c>
      <c r="R91" s="57">
        <v>477.7</v>
      </c>
      <c r="S91" s="59">
        <v>0.142946914836316</v>
      </c>
      <c r="T91" s="29" t="str">
        <f t="shared" si="3"/>
        <v>05</v>
      </c>
      <c r="U91" s="29" t="str">
        <f t="shared" si="4"/>
        <v>2022-243906-05</v>
      </c>
      <c r="V91" s="29" t="str">
        <f t="shared" si="5"/>
        <v>Mary Amendola</v>
      </c>
    </row>
    <row r="92" spans="1:22" x14ac:dyDescent="0.25">
      <c r="A92" s="53">
        <v>2022</v>
      </c>
      <c r="B92" s="54">
        <v>247473</v>
      </c>
      <c r="C92" s="54" t="s">
        <v>290</v>
      </c>
      <c r="D92" s="54" t="s">
        <v>431</v>
      </c>
      <c r="E92" s="54" t="s">
        <v>516</v>
      </c>
      <c r="F92" s="55" t="s">
        <v>430</v>
      </c>
      <c r="G92" s="54" t="s">
        <v>4</v>
      </c>
      <c r="H92" s="54" t="s">
        <v>5</v>
      </c>
      <c r="I92" s="56">
        <v>71</v>
      </c>
      <c r="J92" s="56">
        <v>157</v>
      </c>
      <c r="K92" s="56">
        <v>698</v>
      </c>
      <c r="L92" s="57">
        <v>30106.814399999999</v>
      </c>
      <c r="M92" s="57">
        <v>424.03963943662001</v>
      </c>
      <c r="N92" s="58">
        <v>2.2112676056337999</v>
      </c>
      <c r="O92" s="58">
        <v>4.4458598726114698</v>
      </c>
      <c r="P92" s="57">
        <v>7753.7143999999998</v>
      </c>
      <c r="Q92" s="59">
        <v>0.25754018000655698</v>
      </c>
      <c r="R92" s="57">
        <v>5381.6643999999897</v>
      </c>
      <c r="S92" s="59">
        <v>0.17875236909820599</v>
      </c>
      <c r="T92" s="29" t="str">
        <f t="shared" si="3"/>
        <v>01</v>
      </c>
      <c r="U92" s="29" t="str">
        <f t="shared" si="4"/>
        <v>2022-247473-01</v>
      </c>
      <c r="V92" s="29" t="str">
        <f t="shared" si="5"/>
        <v>Celia Pasillas</v>
      </c>
    </row>
    <row r="93" spans="1:22" x14ac:dyDescent="0.25">
      <c r="A93" s="53">
        <v>2022</v>
      </c>
      <c r="B93" s="54">
        <v>247473</v>
      </c>
      <c r="C93" s="54" t="s">
        <v>290</v>
      </c>
      <c r="D93" s="54" t="s">
        <v>430</v>
      </c>
      <c r="E93" s="54" t="s">
        <v>511</v>
      </c>
      <c r="F93" s="55" t="s">
        <v>430</v>
      </c>
      <c r="G93" s="54" t="s">
        <v>4</v>
      </c>
      <c r="H93" s="54" t="s">
        <v>7</v>
      </c>
      <c r="I93" s="56">
        <v>247</v>
      </c>
      <c r="J93" s="56">
        <v>625</v>
      </c>
      <c r="K93" s="56">
        <v>2626</v>
      </c>
      <c r="L93" s="57">
        <v>114002.4528</v>
      </c>
      <c r="M93" s="57">
        <v>461.548391902834</v>
      </c>
      <c r="N93" s="58">
        <v>2.5303643724696401</v>
      </c>
      <c r="O93" s="58">
        <v>4.2016</v>
      </c>
      <c r="P93" s="57">
        <v>33288.102800000001</v>
      </c>
      <c r="Q93" s="59">
        <v>0.29199461925962999</v>
      </c>
      <c r="R93" s="57">
        <v>24394.302800000001</v>
      </c>
      <c r="S93" s="59">
        <v>0.213980508321133</v>
      </c>
      <c r="T93" s="29" t="str">
        <f t="shared" si="3"/>
        <v>03</v>
      </c>
      <c r="U93" s="29" t="str">
        <f t="shared" si="4"/>
        <v>2022-247473-03</v>
      </c>
      <c r="V93" s="29" t="str">
        <f t="shared" si="5"/>
        <v>Sivesh Saleh</v>
      </c>
    </row>
    <row r="94" spans="1:22" x14ac:dyDescent="0.25">
      <c r="A94" s="53">
        <v>2022</v>
      </c>
      <c r="B94" s="54">
        <v>248351</v>
      </c>
      <c r="C94" s="54" t="s">
        <v>368</v>
      </c>
      <c r="D94" s="54" t="s">
        <v>432</v>
      </c>
      <c r="E94" s="54" t="s">
        <v>500</v>
      </c>
      <c r="F94" s="55" t="s">
        <v>432</v>
      </c>
      <c r="G94" s="54" t="s">
        <v>15</v>
      </c>
      <c r="H94" s="54" t="s">
        <v>16</v>
      </c>
      <c r="I94" s="56">
        <v>3</v>
      </c>
      <c r="J94" s="56">
        <v>8</v>
      </c>
      <c r="K94" s="56">
        <v>26</v>
      </c>
      <c r="L94" s="57">
        <v>1563.2564</v>
      </c>
      <c r="M94" s="57">
        <v>521.085466666667</v>
      </c>
      <c r="N94" s="58">
        <v>2.6666666666666701</v>
      </c>
      <c r="O94" s="58">
        <v>3.25</v>
      </c>
      <c r="P94" s="57">
        <v>661.20640000000003</v>
      </c>
      <c r="Q94" s="59">
        <v>0.42296733920296098</v>
      </c>
      <c r="R94" s="57">
        <v>569.20640000000003</v>
      </c>
      <c r="S94" s="59">
        <v>0.36411582898365202</v>
      </c>
      <c r="T94" s="29" t="str">
        <f t="shared" si="3"/>
        <v>04</v>
      </c>
      <c r="U94" s="29" t="str">
        <f t="shared" si="4"/>
        <v>2022-248351-04</v>
      </c>
      <c r="V94" s="29" t="str">
        <f t="shared" si="5"/>
        <v>Katie Sweeney</v>
      </c>
    </row>
    <row r="95" spans="1:22" x14ac:dyDescent="0.25">
      <c r="A95" s="53">
        <v>2022</v>
      </c>
      <c r="B95" s="54">
        <v>249077</v>
      </c>
      <c r="C95" s="54" t="s">
        <v>284</v>
      </c>
      <c r="D95" s="54" t="s">
        <v>431</v>
      </c>
      <c r="E95" s="54" t="s">
        <v>535</v>
      </c>
      <c r="F95" s="55" t="s">
        <v>432</v>
      </c>
      <c r="G95" s="54" t="s">
        <v>4</v>
      </c>
      <c r="H95" s="54" t="s">
        <v>7</v>
      </c>
      <c r="I95" s="56">
        <v>237</v>
      </c>
      <c r="J95" s="56">
        <v>691</v>
      </c>
      <c r="K95" s="56">
        <v>2768</v>
      </c>
      <c r="L95" s="57">
        <v>97870.995000000097</v>
      </c>
      <c r="M95" s="57">
        <v>412.95778481012701</v>
      </c>
      <c r="N95" s="58">
        <v>2.9156118143459899</v>
      </c>
      <c r="O95" s="58">
        <v>4.0057887120115803</v>
      </c>
      <c r="P95" s="57">
        <v>12019.245000000001</v>
      </c>
      <c r="Q95" s="59">
        <v>0.12280701754386</v>
      </c>
      <c r="R95" s="57">
        <v>3923.6950000000202</v>
      </c>
      <c r="S95" s="59">
        <v>4.0090478287259798E-2</v>
      </c>
      <c r="T95" s="29" t="str">
        <f t="shared" si="3"/>
        <v>01</v>
      </c>
      <c r="U95" s="29" t="str">
        <f t="shared" si="4"/>
        <v>2022-249077-01</v>
      </c>
      <c r="V95" s="29" t="str">
        <f t="shared" si="5"/>
        <v>Alberto Hunt</v>
      </c>
    </row>
    <row r="96" spans="1:22" x14ac:dyDescent="0.25">
      <c r="A96" s="53">
        <v>2022</v>
      </c>
      <c r="B96" s="54">
        <v>249077</v>
      </c>
      <c r="C96" s="54" t="s">
        <v>284</v>
      </c>
      <c r="D96" s="54" t="s">
        <v>430</v>
      </c>
      <c r="E96" s="54" t="s">
        <v>511</v>
      </c>
      <c r="F96" s="55" t="s">
        <v>432</v>
      </c>
      <c r="G96" s="54" t="s">
        <v>4</v>
      </c>
      <c r="H96" s="54" t="s">
        <v>10</v>
      </c>
      <c r="I96" s="56">
        <v>241</v>
      </c>
      <c r="J96" s="56">
        <v>835</v>
      </c>
      <c r="K96" s="56">
        <v>4654</v>
      </c>
      <c r="L96" s="57">
        <v>170218.986</v>
      </c>
      <c r="M96" s="57">
        <v>706.30284647302904</v>
      </c>
      <c r="N96" s="58">
        <v>3.4647302904564299</v>
      </c>
      <c r="O96" s="58">
        <v>5.5736526946107796</v>
      </c>
      <c r="P96" s="57">
        <v>20904.085999999999</v>
      </c>
      <c r="Q96" s="59">
        <v>0.12280701754386</v>
      </c>
      <c r="R96" s="57">
        <v>11965.886</v>
      </c>
      <c r="S96" s="59">
        <v>7.0297011403886694E-2</v>
      </c>
      <c r="T96" s="29" t="str">
        <f t="shared" si="3"/>
        <v>03</v>
      </c>
      <c r="U96" s="29" t="str">
        <f t="shared" si="4"/>
        <v>2022-249077-03</v>
      </c>
      <c r="V96" s="29" t="str">
        <f t="shared" si="5"/>
        <v>Sivesh Saleh</v>
      </c>
    </row>
    <row r="97" spans="1:22" x14ac:dyDescent="0.25">
      <c r="A97" s="53">
        <v>2022</v>
      </c>
      <c r="B97" s="54">
        <v>249077</v>
      </c>
      <c r="C97" s="54" t="s">
        <v>284</v>
      </c>
      <c r="D97" s="54" t="s">
        <v>432</v>
      </c>
      <c r="E97" s="54" t="s">
        <v>498</v>
      </c>
      <c r="F97" s="55" t="s">
        <v>432</v>
      </c>
      <c r="G97" s="54" t="s">
        <v>4</v>
      </c>
      <c r="H97" s="54" t="s">
        <v>16</v>
      </c>
      <c r="I97" s="56">
        <v>3</v>
      </c>
      <c r="J97" s="56">
        <v>12</v>
      </c>
      <c r="K97" s="56">
        <v>21</v>
      </c>
      <c r="L97" s="57">
        <v>1432.809</v>
      </c>
      <c r="M97" s="57">
        <v>477.60300000000001</v>
      </c>
      <c r="N97" s="58">
        <v>4</v>
      </c>
      <c r="O97" s="58">
        <v>1.75</v>
      </c>
      <c r="P97" s="57">
        <v>175.959000000001</v>
      </c>
      <c r="Q97" s="59">
        <v>0.12280701754386</v>
      </c>
      <c r="R97" s="57">
        <v>79.959000000000501</v>
      </c>
      <c r="S97" s="59">
        <v>5.5805763364133301E-2</v>
      </c>
      <c r="T97" s="29" t="str">
        <f t="shared" si="3"/>
        <v>04</v>
      </c>
      <c r="U97" s="29" t="str">
        <f t="shared" si="4"/>
        <v>2022-249077-04</v>
      </c>
      <c r="V97" s="29" t="str">
        <f t="shared" si="5"/>
        <v>Kim Pearson</v>
      </c>
    </row>
    <row r="98" spans="1:22" x14ac:dyDescent="0.25">
      <c r="A98" s="53">
        <v>2022</v>
      </c>
      <c r="B98" s="54">
        <v>250641</v>
      </c>
      <c r="C98" s="54" t="s">
        <v>304</v>
      </c>
      <c r="D98" s="54" t="s">
        <v>432</v>
      </c>
      <c r="E98" s="54" t="s">
        <v>498</v>
      </c>
      <c r="F98" s="55" t="s">
        <v>432</v>
      </c>
      <c r="G98" s="54" t="s">
        <v>15</v>
      </c>
      <c r="H98" s="54" t="s">
        <v>16</v>
      </c>
      <c r="I98" s="56">
        <v>31</v>
      </c>
      <c r="J98" s="56">
        <v>73</v>
      </c>
      <c r="K98" s="56">
        <v>215</v>
      </c>
      <c r="L98" s="57">
        <v>10165.572</v>
      </c>
      <c r="M98" s="57">
        <v>327.92167741935498</v>
      </c>
      <c r="N98" s="58">
        <v>2.3548387096774199</v>
      </c>
      <c r="O98" s="58">
        <v>2.9452054794520501</v>
      </c>
      <c r="P98" s="57">
        <v>2806.5219999999999</v>
      </c>
      <c r="Q98" s="59">
        <v>0.27608107049952502</v>
      </c>
      <c r="R98" s="57">
        <v>1866.0219999999999</v>
      </c>
      <c r="S98" s="59">
        <v>0.18356291215093401</v>
      </c>
      <c r="T98" s="29" t="str">
        <f t="shared" si="3"/>
        <v>04</v>
      </c>
      <c r="U98" s="29" t="str">
        <f t="shared" si="4"/>
        <v>2022-250641-04</v>
      </c>
      <c r="V98" s="29" t="str">
        <f t="shared" si="5"/>
        <v>Kim Pearson</v>
      </c>
    </row>
    <row r="99" spans="1:22" x14ac:dyDescent="0.25">
      <c r="A99" s="53">
        <v>2022</v>
      </c>
      <c r="B99" s="54">
        <v>251781</v>
      </c>
      <c r="C99" s="54" t="s">
        <v>378</v>
      </c>
      <c r="D99" s="54" t="s">
        <v>430</v>
      </c>
      <c r="E99" s="54" t="s">
        <v>518</v>
      </c>
      <c r="F99" s="55" t="s">
        <v>430</v>
      </c>
      <c r="G99" s="54" t="s">
        <v>15</v>
      </c>
      <c r="H99" s="54" t="s">
        <v>16</v>
      </c>
      <c r="I99" s="56">
        <v>43</v>
      </c>
      <c r="J99" s="56">
        <v>70</v>
      </c>
      <c r="K99" s="56">
        <v>196</v>
      </c>
      <c r="L99" s="57">
        <v>9040.0319999999992</v>
      </c>
      <c r="M99" s="57">
        <v>210.23330232558101</v>
      </c>
      <c r="N99" s="58">
        <v>1.62790697674419</v>
      </c>
      <c r="O99" s="58">
        <v>2.8</v>
      </c>
      <c r="P99" s="57">
        <v>3212.5320000000002</v>
      </c>
      <c r="Q99" s="59">
        <v>0.35536732613335897</v>
      </c>
      <c r="R99" s="57">
        <v>1709.5319999999999</v>
      </c>
      <c r="S99" s="59">
        <v>0.18910685271910499</v>
      </c>
      <c r="T99" s="29" t="str">
        <f t="shared" si="3"/>
        <v>03</v>
      </c>
      <c r="U99" s="29" t="str">
        <f t="shared" si="4"/>
        <v>2022-251781-03</v>
      </c>
      <c r="V99" s="29" t="str">
        <f t="shared" si="5"/>
        <v>Claudia Schwartz</v>
      </c>
    </row>
    <row r="100" spans="1:22" x14ac:dyDescent="0.25">
      <c r="A100" s="53">
        <v>2022</v>
      </c>
      <c r="B100" s="54">
        <v>253723</v>
      </c>
      <c r="C100" s="54" t="s">
        <v>74</v>
      </c>
      <c r="D100" s="54" t="s">
        <v>434</v>
      </c>
      <c r="E100" s="54" t="s">
        <v>523</v>
      </c>
      <c r="F100" s="55" t="s">
        <v>434</v>
      </c>
      <c r="G100" s="54" t="s">
        <v>15</v>
      </c>
      <c r="H100" s="54" t="s">
        <v>16</v>
      </c>
      <c r="I100" s="56">
        <v>27</v>
      </c>
      <c r="J100" s="56">
        <v>46</v>
      </c>
      <c r="K100" s="56">
        <v>127</v>
      </c>
      <c r="L100" s="57">
        <v>6045.384</v>
      </c>
      <c r="M100" s="57">
        <v>223.903111111111</v>
      </c>
      <c r="N100" s="58">
        <v>1.7037037037036999</v>
      </c>
      <c r="O100" s="58">
        <v>2.7608695652173898</v>
      </c>
      <c r="P100" s="57">
        <v>2277.2339999999999</v>
      </c>
      <c r="Q100" s="59">
        <v>0.37668971896574299</v>
      </c>
      <c r="R100" s="57">
        <v>1362.634</v>
      </c>
      <c r="S100" s="59">
        <v>0.22540073550331999</v>
      </c>
      <c r="T100" s="29" t="str">
        <f t="shared" si="3"/>
        <v>02</v>
      </c>
      <c r="U100" s="29" t="str">
        <f t="shared" si="4"/>
        <v>2022-253723-02</v>
      </c>
      <c r="V100" s="29" t="str">
        <f t="shared" si="5"/>
        <v>Amy Blye</v>
      </c>
    </row>
    <row r="101" spans="1:22" x14ac:dyDescent="0.25">
      <c r="A101" s="53">
        <v>2022</v>
      </c>
      <c r="B101" s="54">
        <v>263517</v>
      </c>
      <c r="C101" s="54" t="s">
        <v>31</v>
      </c>
      <c r="D101" s="54" t="s">
        <v>431</v>
      </c>
      <c r="E101" s="54" t="s">
        <v>535</v>
      </c>
      <c r="F101" s="55" t="s">
        <v>431</v>
      </c>
      <c r="G101" s="54" t="s">
        <v>4</v>
      </c>
      <c r="H101" s="54" t="s">
        <v>7</v>
      </c>
      <c r="I101" s="56">
        <v>250</v>
      </c>
      <c r="J101" s="56">
        <v>479</v>
      </c>
      <c r="K101" s="56">
        <v>1918</v>
      </c>
      <c r="L101" s="57">
        <v>77546.040000000095</v>
      </c>
      <c r="M101" s="57">
        <v>310.18416000000002</v>
      </c>
      <c r="N101" s="58">
        <v>1.9159999999999999</v>
      </c>
      <c r="O101" s="58">
        <v>4.0041753653444703</v>
      </c>
      <c r="P101" s="57">
        <v>12924.34</v>
      </c>
      <c r="Q101" s="59">
        <v>0.16666666666666699</v>
      </c>
      <c r="R101" s="57">
        <v>4650.74</v>
      </c>
      <c r="S101" s="59">
        <v>5.9973920009325998E-2</v>
      </c>
      <c r="T101" s="29" t="str">
        <f t="shared" si="3"/>
        <v>01</v>
      </c>
      <c r="U101" s="29" t="str">
        <f t="shared" si="4"/>
        <v>2022-263517-01</v>
      </c>
      <c r="V101" s="29" t="str">
        <f t="shared" si="5"/>
        <v>Alberto Hunt</v>
      </c>
    </row>
    <row r="102" spans="1:22" x14ac:dyDescent="0.25">
      <c r="A102" s="53">
        <v>2022</v>
      </c>
      <c r="B102" s="54">
        <v>263517</v>
      </c>
      <c r="C102" s="54" t="s">
        <v>31</v>
      </c>
      <c r="D102" s="54" t="s">
        <v>430</v>
      </c>
      <c r="E102" s="54" t="s">
        <v>517</v>
      </c>
      <c r="F102" s="55" t="s">
        <v>431</v>
      </c>
      <c r="G102" s="54" t="s">
        <v>4</v>
      </c>
      <c r="H102" s="54" t="s">
        <v>5</v>
      </c>
      <c r="I102" s="56">
        <v>41</v>
      </c>
      <c r="J102" s="56">
        <v>102</v>
      </c>
      <c r="K102" s="56">
        <v>378</v>
      </c>
      <c r="L102" s="57">
        <v>15593.88</v>
      </c>
      <c r="M102" s="57">
        <v>380.338536585366</v>
      </c>
      <c r="N102" s="58">
        <v>2.48780487804878</v>
      </c>
      <c r="O102" s="58">
        <v>3.7058823529411802</v>
      </c>
      <c r="P102" s="57">
        <v>2598.98</v>
      </c>
      <c r="Q102" s="59">
        <v>0.16666666666666699</v>
      </c>
      <c r="R102" s="57">
        <v>1125.3800000000001</v>
      </c>
      <c r="S102" s="59">
        <v>7.2168055673122997E-2</v>
      </c>
      <c r="T102" s="29" t="str">
        <f t="shared" si="3"/>
        <v>03</v>
      </c>
      <c r="U102" s="29" t="str">
        <f t="shared" si="4"/>
        <v>2022-263517-03</v>
      </c>
      <c r="V102" s="29" t="str">
        <f t="shared" si="5"/>
        <v>Ray McDermott</v>
      </c>
    </row>
    <row r="103" spans="1:22" x14ac:dyDescent="0.25">
      <c r="A103" s="53">
        <v>2022</v>
      </c>
      <c r="B103" s="54">
        <v>263517</v>
      </c>
      <c r="C103" s="54" t="s">
        <v>31</v>
      </c>
      <c r="D103" s="54" t="s">
        <v>433</v>
      </c>
      <c r="E103" s="54" t="s">
        <v>504</v>
      </c>
      <c r="F103" s="55" t="s">
        <v>431</v>
      </c>
      <c r="G103" s="54" t="s">
        <v>4</v>
      </c>
      <c r="H103" s="54" t="s">
        <v>16</v>
      </c>
      <c r="I103" s="56">
        <v>5</v>
      </c>
      <c r="J103" s="56">
        <v>5</v>
      </c>
      <c r="K103" s="56">
        <v>15</v>
      </c>
      <c r="L103" s="57">
        <v>318.60000000000002</v>
      </c>
      <c r="M103" s="57">
        <v>63.72</v>
      </c>
      <c r="N103" s="58">
        <v>1</v>
      </c>
      <c r="O103" s="58">
        <v>3</v>
      </c>
      <c r="P103" s="57">
        <v>53.1</v>
      </c>
      <c r="Q103" s="59">
        <v>0.16666666666666699</v>
      </c>
      <c r="R103" s="57">
        <v>-107.4</v>
      </c>
      <c r="S103" s="59">
        <v>-0.33709981167608299</v>
      </c>
      <c r="T103" s="29" t="str">
        <f t="shared" si="3"/>
        <v>05</v>
      </c>
      <c r="U103" s="29" t="str">
        <f t="shared" si="4"/>
        <v>2022-263517-05</v>
      </c>
      <c r="V103" s="29" t="str">
        <f t="shared" si="5"/>
        <v>Jeannie Skiles</v>
      </c>
    </row>
    <row r="104" spans="1:22" x14ac:dyDescent="0.25">
      <c r="A104" s="53">
        <v>2022</v>
      </c>
      <c r="B104" s="54">
        <v>263517</v>
      </c>
      <c r="C104" s="54" t="s">
        <v>31</v>
      </c>
      <c r="D104" s="54" t="s">
        <v>435</v>
      </c>
      <c r="E104" s="54" t="s">
        <v>525</v>
      </c>
      <c r="F104" s="55" t="s">
        <v>431</v>
      </c>
      <c r="G104" s="54" t="s">
        <v>4</v>
      </c>
      <c r="H104" s="54" t="s">
        <v>16</v>
      </c>
      <c r="I104" s="56">
        <v>21</v>
      </c>
      <c r="J104" s="56">
        <v>52</v>
      </c>
      <c r="K104" s="56">
        <v>106</v>
      </c>
      <c r="L104" s="57">
        <v>4695.66</v>
      </c>
      <c r="M104" s="57">
        <v>223.602857142857</v>
      </c>
      <c r="N104" s="58">
        <v>2.4761904761904798</v>
      </c>
      <c r="O104" s="58">
        <v>2.0384615384615401</v>
      </c>
      <c r="P104" s="57">
        <v>782.61</v>
      </c>
      <c r="Q104" s="59">
        <v>0.16666666666666699</v>
      </c>
      <c r="R104" s="57">
        <v>-17.3900000000001</v>
      </c>
      <c r="S104" s="59">
        <v>-3.7034197535597002E-3</v>
      </c>
      <c r="T104" s="29" t="str">
        <f t="shared" si="3"/>
        <v>06</v>
      </c>
      <c r="U104" s="29" t="str">
        <f t="shared" si="4"/>
        <v>2022-263517-06</v>
      </c>
      <c r="V104" s="29" t="str">
        <f t="shared" si="5"/>
        <v>Carol Mathews</v>
      </c>
    </row>
    <row r="105" spans="1:22" x14ac:dyDescent="0.25">
      <c r="A105" s="53">
        <v>2022</v>
      </c>
      <c r="B105" s="54">
        <v>268288</v>
      </c>
      <c r="C105" s="54" t="s">
        <v>311</v>
      </c>
      <c r="D105" s="54" t="s">
        <v>431</v>
      </c>
      <c r="E105" s="54" t="s">
        <v>501</v>
      </c>
      <c r="F105" s="55" t="s">
        <v>431</v>
      </c>
      <c r="G105" s="54" t="s">
        <v>15</v>
      </c>
      <c r="H105" s="54" t="s">
        <v>5</v>
      </c>
      <c r="I105" s="56">
        <v>138</v>
      </c>
      <c r="J105" s="56">
        <v>417</v>
      </c>
      <c r="K105" s="56">
        <v>1500</v>
      </c>
      <c r="L105" s="57">
        <v>58524</v>
      </c>
      <c r="M105" s="57">
        <v>424.08695652173901</v>
      </c>
      <c r="N105" s="58">
        <v>3.02173913043478</v>
      </c>
      <c r="O105" s="58">
        <v>3.5971223021582701</v>
      </c>
      <c r="P105" s="57">
        <v>9754</v>
      </c>
      <c r="Q105" s="59">
        <v>0.16666666666666699</v>
      </c>
      <c r="R105" s="57">
        <v>5022.25</v>
      </c>
      <c r="S105" s="59">
        <v>8.5815221105871101E-2</v>
      </c>
      <c r="T105" s="29" t="str">
        <f t="shared" si="3"/>
        <v>01</v>
      </c>
      <c r="U105" s="29" t="str">
        <f t="shared" si="4"/>
        <v>2022-268288-01</v>
      </c>
      <c r="V105" s="29" t="str">
        <f t="shared" si="5"/>
        <v>Debbie Wong</v>
      </c>
    </row>
    <row r="106" spans="1:22" x14ac:dyDescent="0.25">
      <c r="A106" s="53">
        <v>2022</v>
      </c>
      <c r="B106" s="54">
        <v>270575</v>
      </c>
      <c r="C106" s="54" t="s">
        <v>75</v>
      </c>
      <c r="D106" s="54" t="s">
        <v>432</v>
      </c>
      <c r="E106" s="54" t="s">
        <v>498</v>
      </c>
      <c r="F106" s="55" t="s">
        <v>432</v>
      </c>
      <c r="G106" s="54" t="s">
        <v>15</v>
      </c>
      <c r="H106" s="54" t="s">
        <v>16</v>
      </c>
      <c r="I106" s="56">
        <v>46</v>
      </c>
      <c r="J106" s="56">
        <v>64</v>
      </c>
      <c r="K106" s="56">
        <v>163</v>
      </c>
      <c r="L106" s="57">
        <v>6426.259</v>
      </c>
      <c r="M106" s="57">
        <v>139.701282608696</v>
      </c>
      <c r="N106" s="58">
        <v>1.39130434782609</v>
      </c>
      <c r="O106" s="58">
        <v>2.546875</v>
      </c>
      <c r="P106" s="57">
        <v>1731.259</v>
      </c>
      <c r="Q106" s="59">
        <v>0.26940386311849501</v>
      </c>
      <c r="R106" s="57">
        <v>379.25900000000001</v>
      </c>
      <c r="S106" s="59">
        <v>5.9017073541542502E-2</v>
      </c>
      <c r="T106" s="29" t="str">
        <f t="shared" si="3"/>
        <v>04</v>
      </c>
      <c r="U106" s="29" t="str">
        <f t="shared" si="4"/>
        <v>2022-270575-04</v>
      </c>
      <c r="V106" s="29" t="str">
        <f t="shared" si="5"/>
        <v>Kim Pearson</v>
      </c>
    </row>
    <row r="107" spans="1:22" x14ac:dyDescent="0.25">
      <c r="A107" s="53">
        <v>2022</v>
      </c>
      <c r="B107" s="54">
        <v>271885</v>
      </c>
      <c r="C107" s="54" t="s">
        <v>363</v>
      </c>
      <c r="D107" s="54" t="s">
        <v>430</v>
      </c>
      <c r="E107" s="54" t="s">
        <v>511</v>
      </c>
      <c r="F107" s="55" t="s">
        <v>430</v>
      </c>
      <c r="G107" s="54" t="s">
        <v>15</v>
      </c>
      <c r="H107" s="54" t="s">
        <v>7</v>
      </c>
      <c r="I107" s="56">
        <v>233</v>
      </c>
      <c r="J107" s="56">
        <v>571</v>
      </c>
      <c r="K107" s="56">
        <v>2149</v>
      </c>
      <c r="L107" s="57">
        <v>75198.424000000101</v>
      </c>
      <c r="M107" s="57">
        <v>322.74001716738201</v>
      </c>
      <c r="N107" s="58">
        <v>2.4506437768240299</v>
      </c>
      <c r="O107" s="58">
        <v>3.7635726795096298</v>
      </c>
      <c r="P107" s="57">
        <v>8056.9740000000002</v>
      </c>
      <c r="Q107" s="59">
        <v>0.107142857142857</v>
      </c>
      <c r="R107" s="57">
        <v>-313.62599999999401</v>
      </c>
      <c r="S107" s="59">
        <v>-4.1706459167281801E-3</v>
      </c>
      <c r="T107" s="29" t="str">
        <f t="shared" si="3"/>
        <v>03</v>
      </c>
      <c r="U107" s="29" t="str">
        <f t="shared" si="4"/>
        <v>2022-271885-03</v>
      </c>
      <c r="V107" s="29" t="str">
        <f t="shared" si="5"/>
        <v>Sivesh Saleh</v>
      </c>
    </row>
    <row r="108" spans="1:22" x14ac:dyDescent="0.25">
      <c r="A108" s="53">
        <v>2022</v>
      </c>
      <c r="B108" s="54">
        <v>273027</v>
      </c>
      <c r="C108" s="54" t="s">
        <v>309</v>
      </c>
      <c r="D108" s="54" t="s">
        <v>434</v>
      </c>
      <c r="E108" s="54" t="s">
        <v>523</v>
      </c>
      <c r="F108" s="55" t="s">
        <v>434</v>
      </c>
      <c r="G108" s="54" t="s">
        <v>15</v>
      </c>
      <c r="H108" s="54" t="s">
        <v>16</v>
      </c>
      <c r="I108" s="56">
        <v>48</v>
      </c>
      <c r="J108" s="56">
        <v>75</v>
      </c>
      <c r="K108" s="56">
        <v>223</v>
      </c>
      <c r="L108" s="57">
        <v>11343.816000000001</v>
      </c>
      <c r="M108" s="57">
        <v>236.3295</v>
      </c>
      <c r="N108" s="58">
        <v>1.5625</v>
      </c>
      <c r="O108" s="58">
        <v>2.9733333333333301</v>
      </c>
      <c r="P108" s="57">
        <v>4184.3159999999998</v>
      </c>
      <c r="Q108" s="59">
        <v>0.36886317620102399</v>
      </c>
      <c r="R108" s="57">
        <v>2565.8159999999998</v>
      </c>
      <c r="S108" s="59">
        <v>0.22618632037049999</v>
      </c>
      <c r="T108" s="29" t="str">
        <f t="shared" si="3"/>
        <v>02</v>
      </c>
      <c r="U108" s="29" t="str">
        <f t="shared" si="4"/>
        <v>2022-273027-02</v>
      </c>
      <c r="V108" s="29" t="str">
        <f t="shared" si="5"/>
        <v>Amy Blye</v>
      </c>
    </row>
    <row r="109" spans="1:22" x14ac:dyDescent="0.25">
      <c r="A109" s="53">
        <v>2022</v>
      </c>
      <c r="B109" s="54">
        <v>280877</v>
      </c>
      <c r="C109" s="54" t="s">
        <v>307</v>
      </c>
      <c r="D109" s="54" t="s">
        <v>434</v>
      </c>
      <c r="E109" s="54" t="s">
        <v>522</v>
      </c>
      <c r="F109" s="55" t="s">
        <v>434</v>
      </c>
      <c r="G109" s="54" t="s">
        <v>15</v>
      </c>
      <c r="H109" s="54" t="s">
        <v>16</v>
      </c>
      <c r="I109" s="56">
        <v>11</v>
      </c>
      <c r="J109" s="56">
        <v>11</v>
      </c>
      <c r="K109" s="56">
        <v>11</v>
      </c>
      <c r="L109" s="57">
        <v>454.31200000000001</v>
      </c>
      <c r="M109" s="57">
        <v>41.301090909090902</v>
      </c>
      <c r="N109" s="58">
        <v>1</v>
      </c>
      <c r="O109" s="58">
        <v>1</v>
      </c>
      <c r="P109" s="57">
        <v>152.46199999999999</v>
      </c>
      <c r="Q109" s="59">
        <v>0.33558875838630697</v>
      </c>
      <c r="R109" s="57">
        <v>-211.63800000000001</v>
      </c>
      <c r="S109" s="59">
        <v>-0.46584285689129901</v>
      </c>
      <c r="T109" s="29" t="str">
        <f t="shared" si="3"/>
        <v>02</v>
      </c>
      <c r="U109" s="29" t="str">
        <f t="shared" si="4"/>
        <v>2022-280877-02</v>
      </c>
      <c r="V109" s="29" t="str">
        <f t="shared" si="5"/>
        <v>Ian Juliano</v>
      </c>
    </row>
    <row r="110" spans="1:22" x14ac:dyDescent="0.25">
      <c r="A110" s="53">
        <v>2022</v>
      </c>
      <c r="B110" s="54">
        <v>281083</v>
      </c>
      <c r="C110" s="54" t="s">
        <v>76</v>
      </c>
      <c r="D110" s="54" t="s">
        <v>430</v>
      </c>
      <c r="E110" s="54" t="s">
        <v>518</v>
      </c>
      <c r="F110" s="55" t="s">
        <v>431</v>
      </c>
      <c r="G110" s="54" t="s">
        <v>4</v>
      </c>
      <c r="H110" s="54" t="s">
        <v>16</v>
      </c>
      <c r="I110" s="56">
        <v>8</v>
      </c>
      <c r="J110" s="56">
        <v>15</v>
      </c>
      <c r="K110" s="56">
        <v>42</v>
      </c>
      <c r="L110" s="57">
        <v>1597.62</v>
      </c>
      <c r="M110" s="57">
        <v>199.70249999999999</v>
      </c>
      <c r="N110" s="58">
        <v>1.875</v>
      </c>
      <c r="O110" s="58">
        <v>2.8</v>
      </c>
      <c r="P110" s="57">
        <v>266.27</v>
      </c>
      <c r="Q110" s="59">
        <v>0.16666666666666699</v>
      </c>
      <c r="R110" s="57">
        <v>-15.7300000000001</v>
      </c>
      <c r="S110" s="59">
        <v>-9.8458957699578496E-3</v>
      </c>
      <c r="T110" s="29" t="str">
        <f t="shared" si="3"/>
        <v>03</v>
      </c>
      <c r="U110" s="29" t="str">
        <f t="shared" si="4"/>
        <v>2022-281083-03</v>
      </c>
      <c r="V110" s="29" t="str">
        <f t="shared" si="5"/>
        <v>Claudia Schwartz</v>
      </c>
    </row>
    <row r="111" spans="1:22" x14ac:dyDescent="0.25">
      <c r="A111" s="53">
        <v>2022</v>
      </c>
      <c r="B111" s="54">
        <v>281083</v>
      </c>
      <c r="C111" s="54" t="s">
        <v>76</v>
      </c>
      <c r="D111" s="54" t="s">
        <v>433</v>
      </c>
      <c r="E111" s="54" t="s">
        <v>502</v>
      </c>
      <c r="F111" s="55" t="s">
        <v>435</v>
      </c>
      <c r="G111" s="54" t="s">
        <v>4</v>
      </c>
      <c r="H111" s="54" t="s">
        <v>16</v>
      </c>
      <c r="I111" s="56">
        <v>19</v>
      </c>
      <c r="J111" s="56">
        <v>48</v>
      </c>
      <c r="K111" s="56">
        <v>113</v>
      </c>
      <c r="L111" s="57">
        <v>4582.08</v>
      </c>
      <c r="M111" s="57">
        <v>241.162105263158</v>
      </c>
      <c r="N111" s="58">
        <v>2.5263157894736801</v>
      </c>
      <c r="O111" s="58">
        <v>2.3541666666666701</v>
      </c>
      <c r="P111" s="57">
        <v>763.68</v>
      </c>
      <c r="Q111" s="59">
        <v>0.16666666666666699</v>
      </c>
      <c r="R111" s="57">
        <v>121.88</v>
      </c>
      <c r="S111" s="59">
        <v>2.65992736922969E-2</v>
      </c>
      <c r="T111" s="29" t="str">
        <f t="shared" si="3"/>
        <v>05</v>
      </c>
      <c r="U111" s="29" t="str">
        <f t="shared" si="4"/>
        <v>2022-281083-05</v>
      </c>
      <c r="V111" s="29" t="str">
        <f t="shared" si="5"/>
        <v>Mary Amendola</v>
      </c>
    </row>
    <row r="112" spans="1:22" x14ac:dyDescent="0.25">
      <c r="A112" s="53">
        <v>2022</v>
      </c>
      <c r="B112" s="54">
        <v>281083</v>
      </c>
      <c r="C112" s="54" t="s">
        <v>76</v>
      </c>
      <c r="D112" s="54" t="s">
        <v>435</v>
      </c>
      <c r="E112" s="54" t="s">
        <v>525</v>
      </c>
      <c r="F112" s="55" t="s">
        <v>435</v>
      </c>
      <c r="G112" s="54" t="s">
        <v>4</v>
      </c>
      <c r="H112" s="54" t="s">
        <v>16</v>
      </c>
      <c r="I112" s="56">
        <v>6</v>
      </c>
      <c r="J112" s="56">
        <v>6</v>
      </c>
      <c r="K112" s="56">
        <v>8</v>
      </c>
      <c r="L112" s="57">
        <v>300.72000000000003</v>
      </c>
      <c r="M112" s="57">
        <v>50.12</v>
      </c>
      <c r="N112" s="58">
        <v>1</v>
      </c>
      <c r="O112" s="58">
        <v>1.3333333333333299</v>
      </c>
      <c r="P112" s="57">
        <v>50.12</v>
      </c>
      <c r="Q112" s="59">
        <v>0.16666666666666699</v>
      </c>
      <c r="R112" s="57">
        <v>-167.38</v>
      </c>
      <c r="S112" s="59">
        <v>-0.55659749933492997</v>
      </c>
      <c r="T112" s="29" t="str">
        <f t="shared" si="3"/>
        <v>06</v>
      </c>
      <c r="U112" s="29" t="str">
        <f t="shared" si="4"/>
        <v>2022-281083-06</v>
      </c>
      <c r="V112" s="29" t="str">
        <f t="shared" si="5"/>
        <v>Carol Mathews</v>
      </c>
    </row>
    <row r="113" spans="1:22" x14ac:dyDescent="0.25">
      <c r="A113" s="53">
        <v>2022</v>
      </c>
      <c r="B113" s="54">
        <v>282916</v>
      </c>
      <c r="C113" s="54" t="s">
        <v>412</v>
      </c>
      <c r="D113" s="54" t="s">
        <v>432</v>
      </c>
      <c r="E113" s="54" t="s">
        <v>500</v>
      </c>
      <c r="F113" s="55" t="s">
        <v>432</v>
      </c>
      <c r="G113" s="54" t="s">
        <v>15</v>
      </c>
      <c r="H113" s="54" t="s">
        <v>16</v>
      </c>
      <c r="I113" s="56">
        <v>17</v>
      </c>
      <c r="J113" s="56">
        <v>35</v>
      </c>
      <c r="K113" s="56">
        <v>149</v>
      </c>
      <c r="L113" s="57">
        <v>7078.6949999999997</v>
      </c>
      <c r="M113" s="57">
        <v>416.39382352941197</v>
      </c>
      <c r="N113" s="58">
        <v>2.0588235294117601</v>
      </c>
      <c r="O113" s="58">
        <v>4.2571428571428598</v>
      </c>
      <c r="P113" s="57">
        <v>1633.5450000000001</v>
      </c>
      <c r="Q113" s="59">
        <v>0.230769230769231</v>
      </c>
      <c r="R113" s="57">
        <v>1122.5450000000001</v>
      </c>
      <c r="S113" s="59">
        <v>0.158580783604888</v>
      </c>
      <c r="T113" s="29" t="str">
        <f t="shared" si="3"/>
        <v>04</v>
      </c>
      <c r="U113" s="29" t="str">
        <f t="shared" si="4"/>
        <v>2022-282916-04</v>
      </c>
      <c r="V113" s="29" t="str">
        <f t="shared" si="5"/>
        <v>Katie Sweeney</v>
      </c>
    </row>
    <row r="114" spans="1:22" x14ac:dyDescent="0.25">
      <c r="A114" s="53">
        <v>2022</v>
      </c>
      <c r="B114" s="54">
        <v>284988</v>
      </c>
      <c r="C114" s="54" t="s">
        <v>310</v>
      </c>
      <c r="D114" s="54" t="s">
        <v>430</v>
      </c>
      <c r="E114" s="54" t="s">
        <v>512</v>
      </c>
      <c r="F114" s="55" t="s">
        <v>430</v>
      </c>
      <c r="G114" s="54" t="s">
        <v>15</v>
      </c>
      <c r="H114" s="54" t="s">
        <v>16</v>
      </c>
      <c r="I114" s="56">
        <v>26</v>
      </c>
      <c r="J114" s="56">
        <v>80</v>
      </c>
      <c r="K114" s="56">
        <v>327</v>
      </c>
      <c r="L114" s="57">
        <v>14867.8056</v>
      </c>
      <c r="M114" s="57">
        <v>571.83867692307695</v>
      </c>
      <c r="N114" s="58">
        <v>3.0769230769230802</v>
      </c>
      <c r="O114" s="58">
        <v>4.0875000000000004</v>
      </c>
      <c r="P114" s="57">
        <v>4015.8555999999999</v>
      </c>
      <c r="Q114" s="59">
        <v>0.270104123502933</v>
      </c>
      <c r="R114" s="57">
        <v>3063.0556000000001</v>
      </c>
      <c r="S114" s="59">
        <v>0.20601934693039001</v>
      </c>
      <c r="T114" s="29" t="str">
        <f t="shared" si="3"/>
        <v>03</v>
      </c>
      <c r="U114" s="29" t="str">
        <f t="shared" si="4"/>
        <v>2022-284988-03</v>
      </c>
      <c r="V114" s="29" t="str">
        <f t="shared" si="5"/>
        <v>Kevin Baxter</v>
      </c>
    </row>
    <row r="115" spans="1:22" x14ac:dyDescent="0.25">
      <c r="A115" s="53">
        <v>2022</v>
      </c>
      <c r="B115" s="54">
        <v>287037</v>
      </c>
      <c r="C115" s="54" t="s">
        <v>77</v>
      </c>
      <c r="D115" s="54" t="s">
        <v>434</v>
      </c>
      <c r="E115" s="54" t="s">
        <v>508</v>
      </c>
      <c r="F115" s="55" t="s">
        <v>434</v>
      </c>
      <c r="G115" s="54" t="s">
        <v>15</v>
      </c>
      <c r="H115" s="54" t="s">
        <v>5</v>
      </c>
      <c r="I115" s="56">
        <v>45</v>
      </c>
      <c r="J115" s="56">
        <v>183</v>
      </c>
      <c r="K115" s="56">
        <v>974</v>
      </c>
      <c r="L115" s="57">
        <v>38897.082000000002</v>
      </c>
      <c r="M115" s="57">
        <v>864.37959999999998</v>
      </c>
      <c r="N115" s="58">
        <v>4.06666666666667</v>
      </c>
      <c r="O115" s="58">
        <v>5.3224043715846996</v>
      </c>
      <c r="P115" s="57">
        <v>10503.682000000001</v>
      </c>
      <c r="Q115" s="59">
        <v>0.270037788438732</v>
      </c>
      <c r="R115" s="57">
        <v>8866.7819999999992</v>
      </c>
      <c r="S115" s="59">
        <v>0.22795494016749099</v>
      </c>
      <c r="T115" s="29" t="str">
        <f t="shared" si="3"/>
        <v>02</v>
      </c>
      <c r="U115" s="29" t="str">
        <f t="shared" si="4"/>
        <v>2022-287037-02</v>
      </c>
      <c r="V115" s="29" t="str">
        <f t="shared" si="5"/>
        <v>Nina Fuentes</v>
      </c>
    </row>
    <row r="116" spans="1:22" x14ac:dyDescent="0.25">
      <c r="A116" s="53">
        <v>2022</v>
      </c>
      <c r="B116" s="54">
        <v>288308</v>
      </c>
      <c r="C116" s="54" t="s">
        <v>78</v>
      </c>
      <c r="D116" s="54" t="s">
        <v>431</v>
      </c>
      <c r="E116" s="54" t="s">
        <v>524</v>
      </c>
      <c r="F116" s="55" t="s">
        <v>431</v>
      </c>
      <c r="G116" s="54" t="s">
        <v>15</v>
      </c>
      <c r="H116" s="54" t="s">
        <v>16</v>
      </c>
      <c r="I116" s="56">
        <v>32</v>
      </c>
      <c r="J116" s="56">
        <v>59</v>
      </c>
      <c r="K116" s="56">
        <v>195</v>
      </c>
      <c r="L116" s="57">
        <v>10616.04</v>
      </c>
      <c r="M116" s="57">
        <v>331.75125000000003</v>
      </c>
      <c r="N116" s="58">
        <v>1.84375</v>
      </c>
      <c r="O116" s="58">
        <v>3.3050847457627102</v>
      </c>
      <c r="P116" s="57">
        <v>3352.14</v>
      </c>
      <c r="Q116" s="59">
        <v>0.31576180948828397</v>
      </c>
      <c r="R116" s="57">
        <v>2295.2399999999998</v>
      </c>
      <c r="S116" s="59">
        <v>0.216204912566267</v>
      </c>
      <c r="T116" s="29" t="str">
        <f t="shared" si="3"/>
        <v>01</v>
      </c>
      <c r="U116" s="29" t="str">
        <f t="shared" si="4"/>
        <v>2022-288308-01</v>
      </c>
      <c r="V116" s="29" t="str">
        <f t="shared" si="5"/>
        <v>Quinn York</v>
      </c>
    </row>
    <row r="117" spans="1:22" x14ac:dyDescent="0.25">
      <c r="A117" s="53">
        <v>2022</v>
      </c>
      <c r="B117" s="54">
        <v>289007</v>
      </c>
      <c r="C117" s="54" t="s">
        <v>79</v>
      </c>
      <c r="D117" s="54" t="s">
        <v>432</v>
      </c>
      <c r="E117" s="54" t="s">
        <v>500</v>
      </c>
      <c r="F117" s="55" t="s">
        <v>432</v>
      </c>
      <c r="G117" s="54" t="s">
        <v>15</v>
      </c>
      <c r="H117" s="54" t="s">
        <v>16</v>
      </c>
      <c r="I117" s="56">
        <v>17</v>
      </c>
      <c r="J117" s="56">
        <v>26</v>
      </c>
      <c r="K117" s="56">
        <v>72</v>
      </c>
      <c r="L117" s="57">
        <v>2293.8656000000001</v>
      </c>
      <c r="M117" s="57">
        <v>134.93327058823499</v>
      </c>
      <c r="N117" s="58">
        <v>1.52941176470588</v>
      </c>
      <c r="O117" s="58">
        <v>2.7692307692307701</v>
      </c>
      <c r="P117" s="57">
        <v>-160.18440000000001</v>
      </c>
      <c r="Q117" s="59">
        <v>-6.9831641400437697E-2</v>
      </c>
      <c r="R117" s="57">
        <v>-662.18439999999998</v>
      </c>
      <c r="S117" s="59">
        <v>-0.28867619794289601</v>
      </c>
      <c r="T117" s="29" t="str">
        <f t="shared" si="3"/>
        <v>04</v>
      </c>
      <c r="U117" s="29" t="str">
        <f t="shared" si="4"/>
        <v>2022-289007-04</v>
      </c>
      <c r="V117" s="29" t="str">
        <f t="shared" si="5"/>
        <v>Katie Sweeney</v>
      </c>
    </row>
    <row r="118" spans="1:22" x14ac:dyDescent="0.25">
      <c r="A118" s="53">
        <v>2022</v>
      </c>
      <c r="B118" s="54">
        <v>294766</v>
      </c>
      <c r="C118" s="54" t="s">
        <v>80</v>
      </c>
      <c r="D118" s="54" t="s">
        <v>435</v>
      </c>
      <c r="E118" s="54" t="s">
        <v>505</v>
      </c>
      <c r="F118" s="55" t="s">
        <v>435</v>
      </c>
      <c r="G118" s="54" t="s">
        <v>15</v>
      </c>
      <c r="H118" s="54" t="s">
        <v>5</v>
      </c>
      <c r="I118" s="56">
        <v>91</v>
      </c>
      <c r="J118" s="56">
        <v>184</v>
      </c>
      <c r="K118" s="56">
        <v>557</v>
      </c>
      <c r="L118" s="57">
        <v>20313.240000000002</v>
      </c>
      <c r="M118" s="57">
        <v>223.22241758241799</v>
      </c>
      <c r="N118" s="58">
        <v>2.0219780219780201</v>
      </c>
      <c r="O118" s="58">
        <v>3.0271739130434798</v>
      </c>
      <c r="P118" s="57">
        <v>3385.54</v>
      </c>
      <c r="Q118" s="59">
        <v>0.16666666666666699</v>
      </c>
      <c r="R118" s="57">
        <v>-27.6000000000002</v>
      </c>
      <c r="S118" s="59">
        <v>-1.3587197315642499E-3</v>
      </c>
      <c r="T118" s="29" t="str">
        <f t="shared" si="3"/>
        <v>06</v>
      </c>
      <c r="U118" s="29" t="str">
        <f t="shared" si="4"/>
        <v>2022-294766-06</v>
      </c>
      <c r="V118" s="29" t="str">
        <f t="shared" si="5"/>
        <v>Malik Mann</v>
      </c>
    </row>
    <row r="119" spans="1:22" x14ac:dyDescent="0.25">
      <c r="A119" s="53">
        <v>2022</v>
      </c>
      <c r="B119" s="54">
        <v>298703</v>
      </c>
      <c r="C119" s="54" t="s">
        <v>81</v>
      </c>
      <c r="D119" s="54" t="s">
        <v>431</v>
      </c>
      <c r="E119" s="54" t="s">
        <v>501</v>
      </c>
      <c r="F119" s="55" t="s">
        <v>431</v>
      </c>
      <c r="G119" s="54" t="s">
        <v>15</v>
      </c>
      <c r="H119" s="54" t="s">
        <v>5</v>
      </c>
      <c r="I119" s="56">
        <v>133</v>
      </c>
      <c r="J119" s="56">
        <v>528</v>
      </c>
      <c r="K119" s="56">
        <v>1814</v>
      </c>
      <c r="L119" s="57">
        <v>65794.98</v>
      </c>
      <c r="M119" s="57">
        <v>494.69909774436098</v>
      </c>
      <c r="N119" s="58">
        <v>3.9699248120300701</v>
      </c>
      <c r="O119" s="58">
        <v>3.4356060606060601</v>
      </c>
      <c r="P119" s="57">
        <v>10965.83</v>
      </c>
      <c r="Q119" s="59">
        <v>0.16666666666666699</v>
      </c>
      <c r="R119" s="57">
        <v>6275.78</v>
      </c>
      <c r="S119" s="59">
        <v>9.5383872751386198E-2</v>
      </c>
      <c r="T119" s="29" t="str">
        <f t="shared" si="3"/>
        <v>01</v>
      </c>
      <c r="U119" s="29" t="str">
        <f t="shared" si="4"/>
        <v>2022-298703-01</v>
      </c>
      <c r="V119" s="29" t="str">
        <f t="shared" si="5"/>
        <v>Debbie Wong</v>
      </c>
    </row>
    <row r="120" spans="1:22" x14ac:dyDescent="0.25">
      <c r="A120" s="53">
        <v>2022</v>
      </c>
      <c r="B120" s="54">
        <v>302233</v>
      </c>
      <c r="C120" s="54" t="s">
        <v>82</v>
      </c>
      <c r="D120" s="54" t="s">
        <v>430</v>
      </c>
      <c r="E120" s="54" t="s">
        <v>512</v>
      </c>
      <c r="F120" s="55" t="s">
        <v>430</v>
      </c>
      <c r="G120" s="54" t="s">
        <v>4</v>
      </c>
      <c r="H120" s="54" t="s">
        <v>5</v>
      </c>
      <c r="I120" s="56">
        <v>120</v>
      </c>
      <c r="J120" s="56">
        <v>406</v>
      </c>
      <c r="K120" s="56">
        <v>1233</v>
      </c>
      <c r="L120" s="57">
        <v>51147.48</v>
      </c>
      <c r="M120" s="57">
        <v>426.22899999999998</v>
      </c>
      <c r="N120" s="58">
        <v>3.3833333333333302</v>
      </c>
      <c r="O120" s="58">
        <v>3.0369458128078799</v>
      </c>
      <c r="P120" s="57">
        <v>8524.58</v>
      </c>
      <c r="Q120" s="59">
        <v>0.16666666666666699</v>
      </c>
      <c r="R120" s="57">
        <v>4080.38</v>
      </c>
      <c r="S120" s="59">
        <v>7.9776755374849295E-2</v>
      </c>
      <c r="T120" s="29" t="str">
        <f t="shared" si="3"/>
        <v>03</v>
      </c>
      <c r="U120" s="29" t="str">
        <f t="shared" si="4"/>
        <v>2022-302233-03</v>
      </c>
      <c r="V120" s="29" t="str">
        <f t="shared" si="5"/>
        <v>Kevin Baxter</v>
      </c>
    </row>
    <row r="121" spans="1:22" x14ac:dyDescent="0.25">
      <c r="A121" s="53">
        <v>2022</v>
      </c>
      <c r="B121" s="54">
        <v>302233</v>
      </c>
      <c r="C121" s="54" t="s">
        <v>82</v>
      </c>
      <c r="D121" s="54" t="s">
        <v>432</v>
      </c>
      <c r="E121" s="54" t="s">
        <v>500</v>
      </c>
      <c r="F121" s="55" t="s">
        <v>430</v>
      </c>
      <c r="G121" s="54" t="s">
        <v>4</v>
      </c>
      <c r="H121" s="54" t="s">
        <v>5</v>
      </c>
      <c r="I121" s="56">
        <v>59</v>
      </c>
      <c r="J121" s="56">
        <v>152</v>
      </c>
      <c r="K121" s="56">
        <v>725</v>
      </c>
      <c r="L121" s="57">
        <v>20087.82</v>
      </c>
      <c r="M121" s="57">
        <v>340.47152542372902</v>
      </c>
      <c r="N121" s="58">
        <v>2.57627118644068</v>
      </c>
      <c r="O121" s="58">
        <v>4.7697368421052602</v>
      </c>
      <c r="P121" s="57">
        <v>3347.97</v>
      </c>
      <c r="Q121" s="59">
        <v>0.16666666666666699</v>
      </c>
      <c r="R121" s="57">
        <v>1543.97</v>
      </c>
      <c r="S121" s="59">
        <v>7.6861003334358899E-2</v>
      </c>
      <c r="T121" s="29" t="str">
        <f t="shared" si="3"/>
        <v>04</v>
      </c>
      <c r="U121" s="29" t="str">
        <f t="shared" si="4"/>
        <v>2022-302233-04</v>
      </c>
      <c r="V121" s="29" t="str">
        <f t="shared" si="5"/>
        <v>Katie Sweeney</v>
      </c>
    </row>
    <row r="122" spans="1:22" x14ac:dyDescent="0.25">
      <c r="A122" s="53">
        <v>2022</v>
      </c>
      <c r="B122" s="54">
        <v>303477</v>
      </c>
      <c r="C122" s="54" t="s">
        <v>288</v>
      </c>
      <c r="D122" s="54" t="s">
        <v>432</v>
      </c>
      <c r="E122" s="54" t="s">
        <v>493</v>
      </c>
      <c r="F122" s="55" t="s">
        <v>432</v>
      </c>
      <c r="G122" s="54" t="s">
        <v>15</v>
      </c>
      <c r="H122" s="54" t="s">
        <v>10</v>
      </c>
      <c r="I122" s="56">
        <v>54</v>
      </c>
      <c r="J122" s="56">
        <v>417</v>
      </c>
      <c r="K122" s="56">
        <v>3413</v>
      </c>
      <c r="L122" s="57">
        <v>174843.3708</v>
      </c>
      <c r="M122" s="57">
        <v>3237.8402000000001</v>
      </c>
      <c r="N122" s="58">
        <v>7.7222222222222197</v>
      </c>
      <c r="O122" s="58">
        <v>8.1846522781774596</v>
      </c>
      <c r="P122" s="57">
        <v>66781.220799999996</v>
      </c>
      <c r="Q122" s="59">
        <v>0.381948829369057</v>
      </c>
      <c r="R122" s="57">
        <v>64873.220800000003</v>
      </c>
      <c r="S122" s="59">
        <v>0.37103620516563501</v>
      </c>
      <c r="T122" s="29" t="str">
        <f t="shared" si="3"/>
        <v>04</v>
      </c>
      <c r="U122" s="29" t="str">
        <f t="shared" si="4"/>
        <v>2022-303477-04</v>
      </c>
      <c r="V122" s="29" t="str">
        <f t="shared" si="5"/>
        <v>John Foley</v>
      </c>
    </row>
    <row r="123" spans="1:22" x14ac:dyDescent="0.25">
      <c r="A123" s="53">
        <v>2022</v>
      </c>
      <c r="B123" s="54">
        <v>304909</v>
      </c>
      <c r="C123" s="54" t="s">
        <v>305</v>
      </c>
      <c r="D123" s="54" t="s">
        <v>433</v>
      </c>
      <c r="E123" s="54" t="s">
        <v>504</v>
      </c>
      <c r="F123" s="55" t="s">
        <v>433</v>
      </c>
      <c r="G123" s="54" t="s">
        <v>15</v>
      </c>
      <c r="H123" s="54" t="s">
        <v>16</v>
      </c>
      <c r="I123" s="56">
        <v>11</v>
      </c>
      <c r="J123" s="56">
        <v>25</v>
      </c>
      <c r="K123" s="56">
        <v>34</v>
      </c>
      <c r="L123" s="57">
        <v>1702.9280000000001</v>
      </c>
      <c r="M123" s="57">
        <v>154.81163636363601</v>
      </c>
      <c r="N123" s="58">
        <v>2.2727272727272698</v>
      </c>
      <c r="O123" s="58">
        <v>1.36</v>
      </c>
      <c r="P123" s="57">
        <v>677.678</v>
      </c>
      <c r="Q123" s="59">
        <v>0.39794870951678502</v>
      </c>
      <c r="R123" s="57">
        <v>309.178</v>
      </c>
      <c r="S123" s="59">
        <v>0.18155670703635099</v>
      </c>
      <c r="T123" s="29" t="str">
        <f t="shared" si="3"/>
        <v>05</v>
      </c>
      <c r="U123" s="29" t="str">
        <f t="shared" si="4"/>
        <v>2022-304909-05</v>
      </c>
      <c r="V123" s="29" t="str">
        <f t="shared" si="5"/>
        <v>Jeannie Skiles</v>
      </c>
    </row>
    <row r="124" spans="1:22" x14ac:dyDescent="0.25">
      <c r="A124" s="53">
        <v>2022</v>
      </c>
      <c r="B124" s="54">
        <v>308218</v>
      </c>
      <c r="C124" s="54" t="s">
        <v>83</v>
      </c>
      <c r="D124" s="54" t="s">
        <v>434</v>
      </c>
      <c r="E124" s="54" t="s">
        <v>523</v>
      </c>
      <c r="F124" s="55" t="s">
        <v>434</v>
      </c>
      <c r="G124" s="54" t="s">
        <v>15</v>
      </c>
      <c r="H124" s="54" t="s">
        <v>16</v>
      </c>
      <c r="I124" s="56">
        <v>52</v>
      </c>
      <c r="J124" s="56">
        <v>52</v>
      </c>
      <c r="K124" s="56">
        <v>165</v>
      </c>
      <c r="L124" s="57">
        <v>8583.4800000000105</v>
      </c>
      <c r="M124" s="57">
        <v>165.06692307692299</v>
      </c>
      <c r="N124" s="58">
        <v>1</v>
      </c>
      <c r="O124" s="58">
        <v>3.1730769230769198</v>
      </c>
      <c r="P124" s="57">
        <v>3091.28</v>
      </c>
      <c r="Q124" s="59">
        <v>0.36014297231425901</v>
      </c>
      <c r="R124" s="57">
        <v>1370.08</v>
      </c>
      <c r="S124" s="59">
        <v>0.159618243416423</v>
      </c>
      <c r="T124" s="29" t="str">
        <f t="shared" si="3"/>
        <v>02</v>
      </c>
      <c r="U124" s="29" t="str">
        <f t="shared" si="4"/>
        <v>2022-308218-02</v>
      </c>
      <c r="V124" s="29" t="str">
        <f t="shared" si="5"/>
        <v>Amy Blye</v>
      </c>
    </row>
    <row r="125" spans="1:22" x14ac:dyDescent="0.25">
      <c r="A125" s="53">
        <v>2022</v>
      </c>
      <c r="B125" s="54">
        <v>309059</v>
      </c>
      <c r="C125" s="54" t="s">
        <v>306</v>
      </c>
      <c r="D125" s="54" t="s">
        <v>434</v>
      </c>
      <c r="E125" s="54" t="s">
        <v>499</v>
      </c>
      <c r="F125" s="55" t="s">
        <v>434</v>
      </c>
      <c r="G125" s="54" t="s">
        <v>15</v>
      </c>
      <c r="H125" s="54" t="s">
        <v>16</v>
      </c>
      <c r="I125" s="56">
        <v>51</v>
      </c>
      <c r="J125" s="56">
        <v>69</v>
      </c>
      <c r="K125" s="56">
        <v>252</v>
      </c>
      <c r="L125" s="57">
        <v>10811.835999999999</v>
      </c>
      <c r="M125" s="57">
        <v>211.99678431372601</v>
      </c>
      <c r="N125" s="58">
        <v>1.3529411764705901</v>
      </c>
      <c r="O125" s="58">
        <v>3.6521739130434798</v>
      </c>
      <c r="P125" s="57">
        <v>2699.2860000000001</v>
      </c>
      <c r="Q125" s="59">
        <v>0.24966027971567401</v>
      </c>
      <c r="R125" s="57">
        <v>991.38599999999894</v>
      </c>
      <c r="S125" s="59">
        <v>9.1694509609653599E-2</v>
      </c>
      <c r="T125" s="29" t="str">
        <f t="shared" si="3"/>
        <v>02</v>
      </c>
      <c r="U125" s="29" t="str">
        <f t="shared" si="4"/>
        <v>2022-309059-02</v>
      </c>
      <c r="V125" s="29" t="str">
        <f t="shared" si="5"/>
        <v>Kurt Valentine</v>
      </c>
    </row>
    <row r="126" spans="1:22" x14ac:dyDescent="0.25">
      <c r="A126" s="53">
        <v>2022</v>
      </c>
      <c r="B126" s="54">
        <v>309319</v>
      </c>
      <c r="C126" s="54" t="s">
        <v>361</v>
      </c>
      <c r="D126" s="54" t="s">
        <v>434</v>
      </c>
      <c r="E126" s="54" t="s">
        <v>523</v>
      </c>
      <c r="F126" s="55" t="s">
        <v>434</v>
      </c>
      <c r="G126" s="54" t="s">
        <v>15</v>
      </c>
      <c r="H126" s="54" t="s">
        <v>16</v>
      </c>
      <c r="I126" s="56">
        <v>45</v>
      </c>
      <c r="J126" s="56">
        <v>54</v>
      </c>
      <c r="K126" s="56">
        <v>108</v>
      </c>
      <c r="L126" s="57">
        <v>4684.7359999999999</v>
      </c>
      <c r="M126" s="57">
        <v>104.10524444444501</v>
      </c>
      <c r="N126" s="58">
        <v>1.2</v>
      </c>
      <c r="O126" s="58">
        <v>2</v>
      </c>
      <c r="P126" s="57">
        <v>1868.586</v>
      </c>
      <c r="Q126" s="59">
        <v>0.39886687318132702</v>
      </c>
      <c r="R126" s="57">
        <v>369.18599999999998</v>
      </c>
      <c r="S126" s="59">
        <v>7.8806148308036894E-2</v>
      </c>
      <c r="T126" s="29" t="str">
        <f t="shared" si="3"/>
        <v>02</v>
      </c>
      <c r="U126" s="29" t="str">
        <f t="shared" si="4"/>
        <v>2022-309319-02</v>
      </c>
      <c r="V126" s="29" t="str">
        <f t="shared" si="5"/>
        <v>Amy Blye</v>
      </c>
    </row>
    <row r="127" spans="1:22" x14ac:dyDescent="0.25">
      <c r="A127" s="53">
        <v>2022</v>
      </c>
      <c r="B127" s="54">
        <v>309592</v>
      </c>
      <c r="C127" s="54" t="s">
        <v>436</v>
      </c>
      <c r="D127" s="54" t="s">
        <v>431</v>
      </c>
      <c r="E127" s="54" t="s">
        <v>515</v>
      </c>
      <c r="F127" s="55" t="s">
        <v>431</v>
      </c>
      <c r="G127" s="54" t="s">
        <v>15</v>
      </c>
      <c r="H127" s="54" t="s">
        <v>16</v>
      </c>
      <c r="I127" s="56">
        <v>14</v>
      </c>
      <c r="J127" s="56">
        <v>14</v>
      </c>
      <c r="K127" s="56">
        <v>31</v>
      </c>
      <c r="L127" s="57">
        <v>1238.952</v>
      </c>
      <c r="M127" s="57">
        <v>88.4965714285714</v>
      </c>
      <c r="N127" s="58">
        <v>1</v>
      </c>
      <c r="O127" s="58">
        <v>2.21428571428571</v>
      </c>
      <c r="P127" s="57">
        <v>386.702</v>
      </c>
      <c r="Q127" s="59">
        <v>0.31212024356068702</v>
      </c>
      <c r="R127" s="57">
        <v>-62.6980000000001</v>
      </c>
      <c r="S127" s="59">
        <v>-5.0605673181850601E-2</v>
      </c>
      <c r="T127" s="29" t="str">
        <f t="shared" si="3"/>
        <v>01</v>
      </c>
      <c r="U127" s="29" t="str">
        <f t="shared" si="4"/>
        <v>2022-309592-01</v>
      </c>
      <c r="V127" s="29" t="str">
        <f t="shared" si="5"/>
        <v>Alex Kwon</v>
      </c>
    </row>
    <row r="128" spans="1:22" x14ac:dyDescent="0.25">
      <c r="A128" s="53">
        <v>2022</v>
      </c>
      <c r="B128" s="54">
        <v>310640</v>
      </c>
      <c r="C128" s="54" t="s">
        <v>84</v>
      </c>
      <c r="D128" s="54" t="s">
        <v>432</v>
      </c>
      <c r="E128" s="54" t="s">
        <v>498</v>
      </c>
      <c r="F128" s="55" t="s">
        <v>432</v>
      </c>
      <c r="G128" s="54" t="s">
        <v>15</v>
      </c>
      <c r="H128" s="54" t="s">
        <v>16</v>
      </c>
      <c r="I128" s="56">
        <v>21</v>
      </c>
      <c r="J128" s="56">
        <v>30</v>
      </c>
      <c r="K128" s="56">
        <v>79</v>
      </c>
      <c r="L128" s="57">
        <v>3907.3679999999999</v>
      </c>
      <c r="M128" s="57">
        <v>186.065142857143</v>
      </c>
      <c r="N128" s="58">
        <v>1.4285714285714299</v>
      </c>
      <c r="O128" s="58">
        <v>2.6333333333333302</v>
      </c>
      <c r="P128" s="57">
        <v>1590.6179999999999</v>
      </c>
      <c r="Q128" s="59">
        <v>0.40708169796138999</v>
      </c>
      <c r="R128" s="57">
        <v>972.61800000000005</v>
      </c>
      <c r="S128" s="59">
        <v>0.24891896540075101</v>
      </c>
      <c r="T128" s="29" t="str">
        <f t="shared" si="3"/>
        <v>04</v>
      </c>
      <c r="U128" s="29" t="str">
        <f t="shared" si="4"/>
        <v>2022-310640-04</v>
      </c>
      <c r="V128" s="29" t="str">
        <f t="shared" si="5"/>
        <v>Kim Pearson</v>
      </c>
    </row>
    <row r="129" spans="1:22" x14ac:dyDescent="0.25">
      <c r="A129" s="53">
        <v>2022</v>
      </c>
      <c r="B129" s="54">
        <v>311100</v>
      </c>
      <c r="C129" s="54" t="s">
        <v>308</v>
      </c>
      <c r="D129" s="54" t="s">
        <v>430</v>
      </c>
      <c r="E129" s="54" t="s">
        <v>517</v>
      </c>
      <c r="F129" s="55" t="s">
        <v>430</v>
      </c>
      <c r="G129" s="54" t="s">
        <v>15</v>
      </c>
      <c r="H129" s="54" t="s">
        <v>5</v>
      </c>
      <c r="I129" s="56">
        <v>111</v>
      </c>
      <c r="J129" s="56">
        <v>201</v>
      </c>
      <c r="K129" s="56">
        <v>875</v>
      </c>
      <c r="L129" s="57">
        <v>38348.82</v>
      </c>
      <c r="M129" s="57">
        <v>345.48486486486502</v>
      </c>
      <c r="N129" s="58">
        <v>1.8108108108108101</v>
      </c>
      <c r="O129" s="58">
        <v>4.3532338308457703</v>
      </c>
      <c r="P129" s="57">
        <v>11100.37</v>
      </c>
      <c r="Q129" s="59">
        <v>0.28945792856207803</v>
      </c>
      <c r="R129" s="57">
        <v>7196.17</v>
      </c>
      <c r="S129" s="59">
        <v>0.187650363166324</v>
      </c>
      <c r="T129" s="29" t="str">
        <f t="shared" si="3"/>
        <v>03</v>
      </c>
      <c r="U129" s="29" t="str">
        <f t="shared" si="4"/>
        <v>2022-311100-03</v>
      </c>
      <c r="V129" s="29" t="str">
        <f t="shared" si="5"/>
        <v>Ray McDermott</v>
      </c>
    </row>
    <row r="130" spans="1:22" x14ac:dyDescent="0.25">
      <c r="A130" s="53">
        <v>2022</v>
      </c>
      <c r="B130" s="54">
        <v>314704</v>
      </c>
      <c r="C130" s="54" t="s">
        <v>384</v>
      </c>
      <c r="D130" s="54" t="s">
        <v>430</v>
      </c>
      <c r="E130" s="54" t="s">
        <v>512</v>
      </c>
      <c r="F130" s="55" t="s">
        <v>430</v>
      </c>
      <c r="G130" s="54" t="s">
        <v>15</v>
      </c>
      <c r="H130" s="54" t="s">
        <v>5</v>
      </c>
      <c r="I130" s="56">
        <v>62</v>
      </c>
      <c r="J130" s="56">
        <v>89</v>
      </c>
      <c r="K130" s="56">
        <v>375</v>
      </c>
      <c r="L130" s="57">
        <v>16721.46</v>
      </c>
      <c r="M130" s="57">
        <v>269.70096774193598</v>
      </c>
      <c r="N130" s="58">
        <v>1.43548387096774</v>
      </c>
      <c r="O130" s="58">
        <v>4.2134831460674196</v>
      </c>
      <c r="P130" s="57">
        <v>5577.61</v>
      </c>
      <c r="Q130" s="59">
        <v>0.33355998818284999</v>
      </c>
      <c r="R130" s="57">
        <v>3424.81</v>
      </c>
      <c r="S130" s="59">
        <v>0.204815249386118</v>
      </c>
      <c r="T130" s="29" t="str">
        <f t="shared" ref="T130:T193" si="6">LEFT(D130,2)</f>
        <v>03</v>
      </c>
      <c r="U130" s="29" t="str">
        <f t="shared" ref="U130:U193" si="7">A130&amp;"-"&amp;B130&amp;"-"&amp;T130</f>
        <v>2022-314704-03</v>
      </c>
      <c r="V130" s="29" t="str">
        <f t="shared" ref="V130:V193" si="8">E130</f>
        <v>Kevin Baxter</v>
      </c>
    </row>
    <row r="131" spans="1:22" x14ac:dyDescent="0.25">
      <c r="A131" s="53">
        <v>2022</v>
      </c>
      <c r="B131" s="54">
        <v>315225</v>
      </c>
      <c r="C131" s="54" t="s">
        <v>313</v>
      </c>
      <c r="D131" s="54" t="s">
        <v>432</v>
      </c>
      <c r="E131" s="54" t="s">
        <v>498</v>
      </c>
      <c r="F131" s="55" t="s">
        <v>432</v>
      </c>
      <c r="G131" s="54" t="s">
        <v>15</v>
      </c>
      <c r="H131" s="54" t="s">
        <v>16</v>
      </c>
      <c r="I131" s="56">
        <v>18</v>
      </c>
      <c r="J131" s="56">
        <v>45</v>
      </c>
      <c r="K131" s="56">
        <v>99</v>
      </c>
      <c r="L131" s="57">
        <v>5021.8069999999998</v>
      </c>
      <c r="M131" s="57">
        <v>278.989277777778</v>
      </c>
      <c r="N131" s="58">
        <v>2.5</v>
      </c>
      <c r="O131" s="58">
        <v>2.2000000000000002</v>
      </c>
      <c r="P131" s="57">
        <v>1136.2070000000001</v>
      </c>
      <c r="Q131" s="59">
        <v>0.22625461313029299</v>
      </c>
      <c r="R131" s="57">
        <v>587.70699999999999</v>
      </c>
      <c r="S131" s="59">
        <v>0.11703098107912099</v>
      </c>
      <c r="T131" s="29" t="str">
        <f t="shared" si="6"/>
        <v>04</v>
      </c>
      <c r="U131" s="29" t="str">
        <f t="shared" si="7"/>
        <v>2022-315225-04</v>
      </c>
      <c r="V131" s="29" t="str">
        <f t="shared" si="8"/>
        <v>Kim Pearson</v>
      </c>
    </row>
    <row r="132" spans="1:22" x14ac:dyDescent="0.25">
      <c r="A132" s="53">
        <v>2022</v>
      </c>
      <c r="B132" s="54">
        <v>316008</v>
      </c>
      <c r="C132" s="54" t="s">
        <v>111</v>
      </c>
      <c r="D132" s="54" t="s">
        <v>431</v>
      </c>
      <c r="E132" s="54" t="s">
        <v>515</v>
      </c>
      <c r="F132" s="55" t="s">
        <v>431</v>
      </c>
      <c r="G132" s="54" t="s">
        <v>4</v>
      </c>
      <c r="H132" s="54" t="s">
        <v>16</v>
      </c>
      <c r="I132" s="56">
        <v>19</v>
      </c>
      <c r="J132" s="56">
        <v>48</v>
      </c>
      <c r="K132" s="56">
        <v>108</v>
      </c>
      <c r="L132" s="57">
        <v>4358.1629999999996</v>
      </c>
      <c r="M132" s="57">
        <v>229.37700000000001</v>
      </c>
      <c r="N132" s="58">
        <v>2.5263157894736801</v>
      </c>
      <c r="O132" s="58">
        <v>2.25</v>
      </c>
      <c r="P132" s="57">
        <v>535.21300000000099</v>
      </c>
      <c r="Q132" s="59">
        <v>0.12280701754386</v>
      </c>
      <c r="R132" s="57">
        <v>-106.58699999999899</v>
      </c>
      <c r="S132" s="59">
        <v>-2.44568640502889E-2</v>
      </c>
      <c r="T132" s="29" t="str">
        <f t="shared" si="6"/>
        <v>01</v>
      </c>
      <c r="U132" s="29" t="str">
        <f t="shared" si="7"/>
        <v>2022-316008-01</v>
      </c>
      <c r="V132" s="29" t="str">
        <f t="shared" si="8"/>
        <v>Alex Kwon</v>
      </c>
    </row>
    <row r="133" spans="1:22" x14ac:dyDescent="0.25">
      <c r="A133" s="53">
        <v>2022</v>
      </c>
      <c r="B133" s="54">
        <v>316008</v>
      </c>
      <c r="C133" s="54" t="s">
        <v>111</v>
      </c>
      <c r="D133" s="54" t="s">
        <v>430</v>
      </c>
      <c r="E133" s="54" t="s">
        <v>507</v>
      </c>
      <c r="F133" s="55" t="s">
        <v>431</v>
      </c>
      <c r="G133" s="54" t="s">
        <v>4</v>
      </c>
      <c r="H133" s="54" t="s">
        <v>5</v>
      </c>
      <c r="I133" s="56">
        <v>70</v>
      </c>
      <c r="J133" s="56">
        <v>303</v>
      </c>
      <c r="K133" s="56">
        <v>1668</v>
      </c>
      <c r="L133" s="57">
        <v>61998.614999999998</v>
      </c>
      <c r="M133" s="57">
        <v>885.69449999999995</v>
      </c>
      <c r="N133" s="58">
        <v>4.3285714285714301</v>
      </c>
      <c r="O133" s="58">
        <v>5.5049504950495001</v>
      </c>
      <c r="P133" s="57">
        <v>7613.8650000000098</v>
      </c>
      <c r="Q133" s="59">
        <v>0.12280701754386</v>
      </c>
      <c r="R133" s="57">
        <v>4946.8650000000098</v>
      </c>
      <c r="S133" s="59">
        <v>7.9789927565317498E-2</v>
      </c>
      <c r="T133" s="29" t="str">
        <f t="shared" si="6"/>
        <v>03</v>
      </c>
      <c r="U133" s="29" t="str">
        <f t="shared" si="7"/>
        <v>2022-316008-03</v>
      </c>
      <c r="V133" s="29" t="str">
        <f t="shared" si="8"/>
        <v>Rebecca Jimenez</v>
      </c>
    </row>
    <row r="134" spans="1:22" x14ac:dyDescent="0.25">
      <c r="A134" s="53">
        <v>2022</v>
      </c>
      <c r="B134" s="54">
        <v>316008</v>
      </c>
      <c r="C134" s="54" t="s">
        <v>111</v>
      </c>
      <c r="D134" s="54" t="s">
        <v>432</v>
      </c>
      <c r="E134" s="54" t="s">
        <v>498</v>
      </c>
      <c r="F134" s="55" t="s">
        <v>431</v>
      </c>
      <c r="G134" s="54" t="s">
        <v>4</v>
      </c>
      <c r="H134" s="54" t="s">
        <v>16</v>
      </c>
      <c r="I134" s="56">
        <v>50</v>
      </c>
      <c r="J134" s="56">
        <v>104</v>
      </c>
      <c r="K134" s="56">
        <v>266</v>
      </c>
      <c r="L134" s="57">
        <v>8929.2780000000002</v>
      </c>
      <c r="M134" s="57">
        <v>178.58555999999999</v>
      </c>
      <c r="N134" s="58">
        <v>2.08</v>
      </c>
      <c r="O134" s="58">
        <v>2.5576923076923102</v>
      </c>
      <c r="P134" s="57">
        <v>1096.578</v>
      </c>
      <c r="Q134" s="59">
        <v>0.12280701754386</v>
      </c>
      <c r="R134" s="57">
        <v>-406.421999999999</v>
      </c>
      <c r="S134" s="59">
        <v>-4.5515662072566097E-2</v>
      </c>
      <c r="T134" s="29" t="str">
        <f t="shared" si="6"/>
        <v>04</v>
      </c>
      <c r="U134" s="29" t="str">
        <f t="shared" si="7"/>
        <v>2022-316008-04</v>
      </c>
      <c r="V134" s="29" t="str">
        <f t="shared" si="8"/>
        <v>Kim Pearson</v>
      </c>
    </row>
    <row r="135" spans="1:22" x14ac:dyDescent="0.25">
      <c r="A135" s="53">
        <v>2022</v>
      </c>
      <c r="B135" s="54">
        <v>316478</v>
      </c>
      <c r="C135" s="54" t="s">
        <v>312</v>
      </c>
      <c r="D135" s="54" t="s">
        <v>432</v>
      </c>
      <c r="E135" s="54" t="s">
        <v>500</v>
      </c>
      <c r="F135" s="55" t="s">
        <v>432</v>
      </c>
      <c r="G135" s="54" t="s">
        <v>15</v>
      </c>
      <c r="H135" s="54" t="s">
        <v>16</v>
      </c>
      <c r="I135" s="56">
        <v>6</v>
      </c>
      <c r="J135" s="56">
        <v>35</v>
      </c>
      <c r="K135" s="56">
        <v>116</v>
      </c>
      <c r="L135" s="57">
        <v>4604.3760000000002</v>
      </c>
      <c r="M135" s="57">
        <v>767.39599999999996</v>
      </c>
      <c r="N135" s="58">
        <v>5.8333333333333304</v>
      </c>
      <c r="O135" s="58">
        <v>3.3142857142857101</v>
      </c>
      <c r="P135" s="57">
        <v>493.32600000000002</v>
      </c>
      <c r="Q135" s="59">
        <v>0.107142857142857</v>
      </c>
      <c r="R135" s="57">
        <v>292.32600000000002</v>
      </c>
      <c r="S135" s="59">
        <v>6.3488733326730995E-2</v>
      </c>
      <c r="T135" s="29" t="str">
        <f t="shared" si="6"/>
        <v>04</v>
      </c>
      <c r="U135" s="29" t="str">
        <f t="shared" si="7"/>
        <v>2022-316478-04</v>
      </c>
      <c r="V135" s="29" t="str">
        <f t="shared" si="8"/>
        <v>Katie Sweeney</v>
      </c>
    </row>
    <row r="136" spans="1:22" x14ac:dyDescent="0.25">
      <c r="A136" s="53">
        <v>2022</v>
      </c>
      <c r="B136" s="54">
        <v>317731</v>
      </c>
      <c r="C136" s="54" t="s">
        <v>369</v>
      </c>
      <c r="D136" s="54" t="s">
        <v>432</v>
      </c>
      <c r="E136" s="54" t="s">
        <v>498</v>
      </c>
      <c r="F136" s="55" t="s">
        <v>432</v>
      </c>
      <c r="G136" s="54" t="s">
        <v>15</v>
      </c>
      <c r="H136" s="54" t="s">
        <v>16</v>
      </c>
      <c r="I136" s="56">
        <v>52</v>
      </c>
      <c r="J136" s="56">
        <v>100</v>
      </c>
      <c r="K136" s="56">
        <v>244</v>
      </c>
      <c r="L136" s="57">
        <v>11548.291999999999</v>
      </c>
      <c r="M136" s="57">
        <v>222.082538461539</v>
      </c>
      <c r="N136" s="58">
        <v>1.92307692307692</v>
      </c>
      <c r="O136" s="58">
        <v>2.44</v>
      </c>
      <c r="P136" s="57">
        <v>3181.442</v>
      </c>
      <c r="Q136" s="59">
        <v>0.27549026297568502</v>
      </c>
      <c r="R136" s="57">
        <v>1625.942</v>
      </c>
      <c r="S136" s="59">
        <v>0.14079501973105599</v>
      </c>
      <c r="T136" s="29" t="str">
        <f t="shared" si="6"/>
        <v>04</v>
      </c>
      <c r="U136" s="29" t="str">
        <f t="shared" si="7"/>
        <v>2022-317731-04</v>
      </c>
      <c r="V136" s="29" t="str">
        <f t="shared" si="8"/>
        <v>Kim Pearson</v>
      </c>
    </row>
    <row r="137" spans="1:22" x14ac:dyDescent="0.25">
      <c r="A137" s="53">
        <v>2022</v>
      </c>
      <c r="B137" s="54">
        <v>321904</v>
      </c>
      <c r="C137" s="54" t="s">
        <v>387</v>
      </c>
      <c r="D137" s="54" t="s">
        <v>433</v>
      </c>
      <c r="E137" s="54" t="s">
        <v>502</v>
      </c>
      <c r="F137" s="55" t="s">
        <v>433</v>
      </c>
      <c r="G137" s="54" t="s">
        <v>15</v>
      </c>
      <c r="H137" s="54" t="s">
        <v>16</v>
      </c>
      <c r="I137" s="56">
        <v>14</v>
      </c>
      <c r="J137" s="56">
        <v>14</v>
      </c>
      <c r="K137" s="56">
        <v>32</v>
      </c>
      <c r="L137" s="57">
        <v>1340.9760000000001</v>
      </c>
      <c r="M137" s="57">
        <v>95.784000000000006</v>
      </c>
      <c r="N137" s="58">
        <v>1</v>
      </c>
      <c r="O137" s="58">
        <v>2.28571428571429</v>
      </c>
      <c r="P137" s="57">
        <v>420.726</v>
      </c>
      <c r="Q137" s="59">
        <v>0.31374610731288199</v>
      </c>
      <c r="R137" s="57">
        <v>-28.674000000000099</v>
      </c>
      <c r="S137" s="59">
        <v>-2.1382933027884299E-2</v>
      </c>
      <c r="T137" s="29" t="str">
        <f t="shared" si="6"/>
        <v>05</v>
      </c>
      <c r="U137" s="29" t="str">
        <f t="shared" si="7"/>
        <v>2022-321904-05</v>
      </c>
      <c r="V137" s="29" t="str">
        <f t="shared" si="8"/>
        <v>Mary Amendola</v>
      </c>
    </row>
    <row r="138" spans="1:22" x14ac:dyDescent="0.25">
      <c r="A138" s="53">
        <v>2022</v>
      </c>
      <c r="B138" s="54">
        <v>322483</v>
      </c>
      <c r="C138" s="54" t="s">
        <v>85</v>
      </c>
      <c r="D138" s="54" t="s">
        <v>435</v>
      </c>
      <c r="E138" s="54" t="s">
        <v>525</v>
      </c>
      <c r="F138" s="55" t="s">
        <v>435</v>
      </c>
      <c r="G138" s="54" t="s">
        <v>15</v>
      </c>
      <c r="H138" s="54" t="s">
        <v>16</v>
      </c>
      <c r="I138" s="56">
        <v>3</v>
      </c>
      <c r="J138" s="56">
        <v>3</v>
      </c>
      <c r="K138" s="56">
        <v>12</v>
      </c>
      <c r="L138" s="57">
        <v>151.904</v>
      </c>
      <c r="M138" s="57">
        <v>50.634666666666703</v>
      </c>
      <c r="N138" s="58">
        <v>1</v>
      </c>
      <c r="O138" s="58">
        <v>4</v>
      </c>
      <c r="P138" s="57">
        <v>62.454000000000001</v>
      </c>
      <c r="Q138" s="59">
        <v>0.41114124710343403</v>
      </c>
      <c r="R138" s="57">
        <v>-46.295999999999999</v>
      </c>
      <c r="S138" s="59">
        <v>-0.30477143459026801</v>
      </c>
      <c r="T138" s="29" t="str">
        <f t="shared" si="6"/>
        <v>06</v>
      </c>
      <c r="U138" s="29" t="str">
        <f t="shared" si="7"/>
        <v>2022-322483-06</v>
      </c>
      <c r="V138" s="29" t="str">
        <f t="shared" si="8"/>
        <v>Carol Mathews</v>
      </c>
    </row>
    <row r="139" spans="1:22" x14ac:dyDescent="0.25">
      <c r="A139" s="53">
        <v>2022</v>
      </c>
      <c r="B139" s="54">
        <v>322666</v>
      </c>
      <c r="C139" s="54" t="s">
        <v>87</v>
      </c>
      <c r="D139" s="54" t="s">
        <v>433</v>
      </c>
      <c r="E139" s="54" t="s">
        <v>503</v>
      </c>
      <c r="F139" s="55" t="s">
        <v>433</v>
      </c>
      <c r="G139" s="54" t="s">
        <v>15</v>
      </c>
      <c r="H139" s="54" t="s">
        <v>16</v>
      </c>
      <c r="I139" s="56">
        <v>21</v>
      </c>
      <c r="J139" s="56">
        <v>38</v>
      </c>
      <c r="K139" s="56">
        <v>82</v>
      </c>
      <c r="L139" s="57">
        <v>3388.14</v>
      </c>
      <c r="M139" s="57">
        <v>161.34</v>
      </c>
      <c r="N139" s="58">
        <v>1.80952380952381</v>
      </c>
      <c r="O139" s="58">
        <v>2.1578947368421102</v>
      </c>
      <c r="P139" s="57">
        <v>564.69000000000005</v>
      </c>
      <c r="Q139" s="59">
        <v>0.16666666666666699</v>
      </c>
      <c r="R139" s="57">
        <v>-128.11000000000001</v>
      </c>
      <c r="S139" s="59">
        <v>-3.7811306498550898E-2</v>
      </c>
      <c r="T139" s="29" t="str">
        <f t="shared" si="6"/>
        <v>05</v>
      </c>
      <c r="U139" s="29" t="str">
        <f t="shared" si="7"/>
        <v>2022-322666-05</v>
      </c>
      <c r="V139" s="29" t="str">
        <f t="shared" si="8"/>
        <v>Hugo Vale</v>
      </c>
    </row>
    <row r="140" spans="1:22" x14ac:dyDescent="0.25">
      <c r="A140" s="53">
        <v>2022</v>
      </c>
      <c r="B140" s="54">
        <v>327287</v>
      </c>
      <c r="C140" s="54" t="s">
        <v>88</v>
      </c>
      <c r="D140" s="54" t="s">
        <v>433</v>
      </c>
      <c r="E140" s="54" t="s">
        <v>504</v>
      </c>
      <c r="F140" s="55" t="s">
        <v>433</v>
      </c>
      <c r="G140" s="54" t="s">
        <v>15</v>
      </c>
      <c r="H140" s="54" t="s">
        <v>16</v>
      </c>
      <c r="I140" s="56">
        <v>6</v>
      </c>
      <c r="J140" s="56">
        <v>6</v>
      </c>
      <c r="K140" s="56">
        <v>6</v>
      </c>
      <c r="L140" s="57">
        <v>248.75200000000001</v>
      </c>
      <c r="M140" s="57">
        <v>41.458666666666701</v>
      </c>
      <c r="N140" s="58">
        <v>1</v>
      </c>
      <c r="O140" s="58">
        <v>1</v>
      </c>
      <c r="P140" s="57">
        <v>108.352</v>
      </c>
      <c r="Q140" s="59">
        <v>0.43558242747796999</v>
      </c>
      <c r="R140" s="57">
        <v>-84.248000000000005</v>
      </c>
      <c r="S140" s="59">
        <v>-0.33868270405866102</v>
      </c>
      <c r="T140" s="29" t="str">
        <f t="shared" si="6"/>
        <v>05</v>
      </c>
      <c r="U140" s="29" t="str">
        <f t="shared" si="7"/>
        <v>2022-327287-05</v>
      </c>
      <c r="V140" s="29" t="str">
        <f t="shared" si="8"/>
        <v>Jeannie Skiles</v>
      </c>
    </row>
    <row r="141" spans="1:22" x14ac:dyDescent="0.25">
      <c r="A141" s="53">
        <v>2022</v>
      </c>
      <c r="B141" s="54">
        <v>329101</v>
      </c>
      <c r="C141" s="54" t="s">
        <v>89</v>
      </c>
      <c r="D141" s="54" t="s">
        <v>431</v>
      </c>
      <c r="E141" s="54" t="s">
        <v>524</v>
      </c>
      <c r="F141" s="55" t="s">
        <v>430</v>
      </c>
      <c r="G141" s="54" t="s">
        <v>4</v>
      </c>
      <c r="H141" s="54" t="s">
        <v>16</v>
      </c>
      <c r="I141" s="56">
        <v>19</v>
      </c>
      <c r="J141" s="56">
        <v>28</v>
      </c>
      <c r="K141" s="56">
        <v>55</v>
      </c>
      <c r="L141" s="57">
        <v>3072.36</v>
      </c>
      <c r="M141" s="57">
        <v>161.70315789473699</v>
      </c>
      <c r="N141" s="58">
        <v>1.4736842105263199</v>
      </c>
      <c r="O141" s="58">
        <v>1.96428571428571</v>
      </c>
      <c r="P141" s="57">
        <v>1215.1600000000001</v>
      </c>
      <c r="Q141" s="59">
        <v>0.39551354658959198</v>
      </c>
      <c r="R141" s="57">
        <v>595.36</v>
      </c>
      <c r="S141" s="59">
        <v>0.19377937481284699</v>
      </c>
      <c r="T141" s="29" t="str">
        <f t="shared" si="6"/>
        <v>01</v>
      </c>
      <c r="U141" s="29" t="str">
        <f t="shared" si="7"/>
        <v>2022-329101-01</v>
      </c>
      <c r="V141" s="29" t="str">
        <f t="shared" si="8"/>
        <v>Quinn York</v>
      </c>
    </row>
    <row r="142" spans="1:22" x14ac:dyDescent="0.25">
      <c r="A142" s="53">
        <v>2022</v>
      </c>
      <c r="B142" s="54">
        <v>329101</v>
      </c>
      <c r="C142" s="54" t="s">
        <v>89</v>
      </c>
      <c r="D142" s="54" t="s">
        <v>430</v>
      </c>
      <c r="E142" s="54" t="s">
        <v>517</v>
      </c>
      <c r="F142" s="55" t="s">
        <v>430</v>
      </c>
      <c r="G142" s="54" t="s">
        <v>4</v>
      </c>
      <c r="H142" s="54" t="s">
        <v>16</v>
      </c>
      <c r="I142" s="56">
        <v>17</v>
      </c>
      <c r="J142" s="56">
        <v>26</v>
      </c>
      <c r="K142" s="56">
        <v>48</v>
      </c>
      <c r="L142" s="57">
        <v>2417.2159999999999</v>
      </c>
      <c r="M142" s="57">
        <v>142.189176470588</v>
      </c>
      <c r="N142" s="58">
        <v>1.52941176470588</v>
      </c>
      <c r="O142" s="58">
        <v>1.84615384615385</v>
      </c>
      <c r="P142" s="57">
        <v>711.96600000000001</v>
      </c>
      <c r="Q142" s="59">
        <v>0.29453966877597998</v>
      </c>
      <c r="R142" s="57">
        <v>119.76600000000001</v>
      </c>
      <c r="S142" s="59">
        <v>4.9547082263231797E-2</v>
      </c>
      <c r="T142" s="29" t="str">
        <f t="shared" si="6"/>
        <v>03</v>
      </c>
      <c r="U142" s="29" t="str">
        <f t="shared" si="7"/>
        <v>2022-329101-03</v>
      </c>
      <c r="V142" s="29" t="str">
        <f t="shared" si="8"/>
        <v>Ray McDermott</v>
      </c>
    </row>
    <row r="143" spans="1:22" x14ac:dyDescent="0.25">
      <c r="A143" s="53">
        <v>2022</v>
      </c>
      <c r="B143" s="54">
        <v>331231</v>
      </c>
      <c r="C143" s="54" t="s">
        <v>314</v>
      </c>
      <c r="D143" s="54" t="s">
        <v>432</v>
      </c>
      <c r="E143" s="54" t="s">
        <v>498</v>
      </c>
      <c r="F143" s="55" t="s">
        <v>432</v>
      </c>
      <c r="G143" s="54" t="s">
        <v>15</v>
      </c>
      <c r="H143" s="54" t="s">
        <v>16</v>
      </c>
      <c r="I143" s="56">
        <v>29</v>
      </c>
      <c r="J143" s="56">
        <v>73</v>
      </c>
      <c r="K143" s="56">
        <v>223</v>
      </c>
      <c r="L143" s="57">
        <v>10883.3544</v>
      </c>
      <c r="M143" s="57">
        <v>375.28808275862099</v>
      </c>
      <c r="N143" s="58">
        <v>2.5172413793103399</v>
      </c>
      <c r="O143" s="58">
        <v>3.0547945205479499</v>
      </c>
      <c r="P143" s="57">
        <v>2265.7543999999998</v>
      </c>
      <c r="Q143" s="59">
        <v>0.20818529992922</v>
      </c>
      <c r="R143" s="57">
        <v>1381.2544</v>
      </c>
      <c r="S143" s="59">
        <v>0.126914400582232</v>
      </c>
      <c r="T143" s="29" t="str">
        <f t="shared" si="6"/>
        <v>04</v>
      </c>
      <c r="U143" s="29" t="str">
        <f t="shared" si="7"/>
        <v>2022-331231-04</v>
      </c>
      <c r="V143" s="29" t="str">
        <f t="shared" si="8"/>
        <v>Kim Pearson</v>
      </c>
    </row>
    <row r="144" spans="1:22" x14ac:dyDescent="0.25">
      <c r="A144" s="53">
        <v>2022</v>
      </c>
      <c r="B144" s="54">
        <v>332181</v>
      </c>
      <c r="C144" s="54" t="s">
        <v>90</v>
      </c>
      <c r="D144" s="54" t="s">
        <v>432</v>
      </c>
      <c r="E144" s="54" t="s">
        <v>498</v>
      </c>
      <c r="F144" s="55" t="s">
        <v>432</v>
      </c>
      <c r="G144" s="54" t="s">
        <v>15</v>
      </c>
      <c r="H144" s="54" t="s">
        <v>5</v>
      </c>
      <c r="I144" s="56">
        <v>38</v>
      </c>
      <c r="J144" s="56">
        <v>100</v>
      </c>
      <c r="K144" s="56">
        <v>430</v>
      </c>
      <c r="L144" s="57">
        <v>20854.856</v>
      </c>
      <c r="M144" s="57">
        <v>548.81200000000001</v>
      </c>
      <c r="N144" s="58">
        <v>2.6315789473684199</v>
      </c>
      <c r="O144" s="58">
        <v>4.3</v>
      </c>
      <c r="P144" s="57">
        <v>8522.2559999999994</v>
      </c>
      <c r="Q144" s="59">
        <v>0.40864612059656502</v>
      </c>
      <c r="R144" s="57">
        <v>7359.7560000000003</v>
      </c>
      <c r="S144" s="59">
        <v>0.352903707414714</v>
      </c>
      <c r="T144" s="29" t="str">
        <f t="shared" si="6"/>
        <v>04</v>
      </c>
      <c r="U144" s="29" t="str">
        <f t="shared" si="7"/>
        <v>2022-332181-04</v>
      </c>
      <c r="V144" s="29" t="str">
        <f t="shared" si="8"/>
        <v>Kim Pearson</v>
      </c>
    </row>
    <row r="145" spans="1:22" x14ac:dyDescent="0.25">
      <c r="A145" s="53">
        <v>2022</v>
      </c>
      <c r="B145" s="54">
        <v>333362</v>
      </c>
      <c r="C145" s="54" t="s">
        <v>371</v>
      </c>
      <c r="D145" s="54" t="s">
        <v>430</v>
      </c>
      <c r="E145" s="54" t="s">
        <v>506</v>
      </c>
      <c r="F145" s="55" t="s">
        <v>430</v>
      </c>
      <c r="G145" s="54" t="s">
        <v>15</v>
      </c>
      <c r="H145" s="54" t="s">
        <v>5</v>
      </c>
      <c r="I145" s="56">
        <v>30</v>
      </c>
      <c r="J145" s="56">
        <v>186</v>
      </c>
      <c r="K145" s="56">
        <v>1717</v>
      </c>
      <c r="L145" s="57">
        <v>60838.038</v>
      </c>
      <c r="M145" s="57">
        <v>2027.9346</v>
      </c>
      <c r="N145" s="58">
        <v>6.2</v>
      </c>
      <c r="O145" s="58">
        <v>9.2311827956989205</v>
      </c>
      <c r="P145" s="57">
        <v>7471.3380000000097</v>
      </c>
      <c r="Q145" s="59">
        <v>0.12280701754386</v>
      </c>
      <c r="R145" s="57">
        <v>6259.9380000000101</v>
      </c>
      <c r="S145" s="59">
        <v>0.10289513281148201</v>
      </c>
      <c r="T145" s="29" t="str">
        <f t="shared" si="6"/>
        <v>03</v>
      </c>
      <c r="U145" s="29" t="str">
        <f t="shared" si="7"/>
        <v>2022-333362-03</v>
      </c>
      <c r="V145" s="29" t="str">
        <f t="shared" si="8"/>
        <v>Gerald Wilson</v>
      </c>
    </row>
    <row r="146" spans="1:22" x14ac:dyDescent="0.25">
      <c r="A146" s="53">
        <v>2022</v>
      </c>
      <c r="B146" s="54">
        <v>333866</v>
      </c>
      <c r="C146" s="54" t="s">
        <v>292</v>
      </c>
      <c r="D146" s="54" t="s">
        <v>431</v>
      </c>
      <c r="E146" s="54" t="s">
        <v>509</v>
      </c>
      <c r="F146" s="55" t="s">
        <v>430</v>
      </c>
      <c r="G146" s="54" t="s">
        <v>4</v>
      </c>
      <c r="H146" s="54" t="s">
        <v>7</v>
      </c>
      <c r="I146" s="56">
        <v>40</v>
      </c>
      <c r="J146" s="56">
        <v>367</v>
      </c>
      <c r="K146" s="56">
        <v>2870</v>
      </c>
      <c r="L146" s="57">
        <v>92549.554000000004</v>
      </c>
      <c r="M146" s="57">
        <v>2313.7388500000002</v>
      </c>
      <c r="N146" s="58">
        <v>9.1750000000000007</v>
      </c>
      <c r="O146" s="58">
        <v>7.8201634877384203</v>
      </c>
      <c r="P146" s="57">
        <v>5238.6540000000005</v>
      </c>
      <c r="Q146" s="59">
        <v>5.6603773584905703E-2</v>
      </c>
      <c r="R146" s="57">
        <v>3637.6239999999998</v>
      </c>
      <c r="S146" s="59">
        <v>3.9304608642414397E-2</v>
      </c>
      <c r="T146" s="29" t="str">
        <f t="shared" si="6"/>
        <v>01</v>
      </c>
      <c r="U146" s="29" t="str">
        <f t="shared" si="7"/>
        <v>2022-333866-01</v>
      </c>
      <c r="V146" s="29" t="str">
        <f t="shared" si="8"/>
        <v>Benny Wilder</v>
      </c>
    </row>
    <row r="147" spans="1:22" x14ac:dyDescent="0.25">
      <c r="A147" s="53">
        <v>2022</v>
      </c>
      <c r="B147" s="54">
        <v>333866</v>
      </c>
      <c r="C147" s="54" t="s">
        <v>292</v>
      </c>
      <c r="D147" s="54" t="s">
        <v>434</v>
      </c>
      <c r="E147" s="54" t="s">
        <v>513</v>
      </c>
      <c r="F147" s="55" t="s">
        <v>430</v>
      </c>
      <c r="G147" s="54" t="s">
        <v>4</v>
      </c>
      <c r="H147" s="54" t="s">
        <v>7</v>
      </c>
      <c r="I147" s="56">
        <v>115</v>
      </c>
      <c r="J147" s="56">
        <v>644</v>
      </c>
      <c r="K147" s="56">
        <v>3801</v>
      </c>
      <c r="L147" s="57">
        <v>128529.13400000001</v>
      </c>
      <c r="M147" s="57">
        <v>1117.6446434782599</v>
      </c>
      <c r="N147" s="58">
        <v>5.6</v>
      </c>
      <c r="O147" s="58">
        <v>5.9021739130434803</v>
      </c>
      <c r="P147" s="57">
        <v>7275.2340000000004</v>
      </c>
      <c r="Q147" s="59">
        <v>5.6603773584905703E-2</v>
      </c>
      <c r="R147" s="57">
        <v>2890.6840000000002</v>
      </c>
      <c r="S147" s="59">
        <v>2.2490496201429299E-2</v>
      </c>
      <c r="T147" s="29" t="str">
        <f t="shared" si="6"/>
        <v>02</v>
      </c>
      <c r="U147" s="29" t="str">
        <f t="shared" si="7"/>
        <v>2022-333866-02</v>
      </c>
      <c r="V147" s="29" t="str">
        <f t="shared" si="8"/>
        <v>Dora Tsai</v>
      </c>
    </row>
    <row r="148" spans="1:22" x14ac:dyDescent="0.25">
      <c r="A148" s="53">
        <v>2022</v>
      </c>
      <c r="B148" s="54">
        <v>333866</v>
      </c>
      <c r="C148" s="54" t="s">
        <v>292</v>
      </c>
      <c r="D148" s="54" t="s">
        <v>430</v>
      </c>
      <c r="E148" s="54" t="s">
        <v>492</v>
      </c>
      <c r="F148" s="55" t="s">
        <v>430</v>
      </c>
      <c r="G148" s="54" t="s">
        <v>4</v>
      </c>
      <c r="H148" s="54" t="s">
        <v>10</v>
      </c>
      <c r="I148" s="56">
        <v>77</v>
      </c>
      <c r="J148" s="56">
        <v>817</v>
      </c>
      <c r="K148" s="56">
        <v>8173</v>
      </c>
      <c r="L148" s="57">
        <v>256703.43299999999</v>
      </c>
      <c r="M148" s="57">
        <v>3333.8108181818202</v>
      </c>
      <c r="N148" s="58">
        <v>10.6103896103896</v>
      </c>
      <c r="O148" s="58">
        <v>10.0036719706242</v>
      </c>
      <c r="P148" s="57">
        <v>14530.383</v>
      </c>
      <c r="Q148" s="59">
        <v>5.6603773584905703E-2</v>
      </c>
      <c r="R148" s="57">
        <v>11147.883</v>
      </c>
      <c r="S148" s="59">
        <v>4.3427089656413002E-2</v>
      </c>
      <c r="T148" s="29" t="str">
        <f t="shared" si="6"/>
        <v>03</v>
      </c>
      <c r="U148" s="29" t="str">
        <f t="shared" si="7"/>
        <v>2022-333866-03</v>
      </c>
      <c r="V148" s="29" t="str">
        <f t="shared" si="8"/>
        <v>Paul Martell</v>
      </c>
    </row>
    <row r="149" spans="1:22" x14ac:dyDescent="0.25">
      <c r="A149" s="53">
        <v>2022</v>
      </c>
      <c r="B149" s="54">
        <v>333866</v>
      </c>
      <c r="C149" s="54" t="s">
        <v>292</v>
      </c>
      <c r="D149" s="54" t="s">
        <v>433</v>
      </c>
      <c r="E149" s="54" t="s">
        <v>503</v>
      </c>
      <c r="F149" s="55" t="s">
        <v>430</v>
      </c>
      <c r="G149" s="54" t="s">
        <v>4</v>
      </c>
      <c r="H149" s="54" t="s">
        <v>7</v>
      </c>
      <c r="I149" s="56">
        <v>70</v>
      </c>
      <c r="J149" s="56">
        <v>550</v>
      </c>
      <c r="K149" s="56">
        <v>3935</v>
      </c>
      <c r="L149" s="57">
        <v>129532.795</v>
      </c>
      <c r="M149" s="57">
        <v>1850.4684999999999</v>
      </c>
      <c r="N149" s="58">
        <v>7.8571428571428603</v>
      </c>
      <c r="O149" s="58">
        <v>7.1545454545454499</v>
      </c>
      <c r="P149" s="57">
        <v>7332.0450000000101</v>
      </c>
      <c r="Q149" s="59">
        <v>5.6603773584905703E-2</v>
      </c>
      <c r="R149" s="57">
        <v>4593.5250000000096</v>
      </c>
      <c r="S149" s="59">
        <v>3.54622549447806E-2</v>
      </c>
      <c r="T149" s="29" t="str">
        <f t="shared" si="6"/>
        <v>05</v>
      </c>
      <c r="U149" s="29" t="str">
        <f t="shared" si="7"/>
        <v>2022-333866-05</v>
      </c>
      <c r="V149" s="29" t="str">
        <f t="shared" si="8"/>
        <v>Hugo Vale</v>
      </c>
    </row>
    <row r="150" spans="1:22" x14ac:dyDescent="0.25">
      <c r="A150" s="53">
        <v>2022</v>
      </c>
      <c r="B150" s="54">
        <v>333866</v>
      </c>
      <c r="C150" s="54" t="s">
        <v>292</v>
      </c>
      <c r="D150" s="54" t="s">
        <v>435</v>
      </c>
      <c r="E150" s="54" t="s">
        <v>505</v>
      </c>
      <c r="F150" s="55" t="s">
        <v>430</v>
      </c>
      <c r="G150" s="54" t="s">
        <v>4</v>
      </c>
      <c r="H150" s="54" t="s">
        <v>5</v>
      </c>
      <c r="I150" s="56">
        <v>53</v>
      </c>
      <c r="J150" s="56">
        <v>291</v>
      </c>
      <c r="K150" s="56">
        <v>1323</v>
      </c>
      <c r="L150" s="57">
        <v>42277.623</v>
      </c>
      <c r="M150" s="57">
        <v>797.69100000000003</v>
      </c>
      <c r="N150" s="58">
        <v>5.4905660377358503</v>
      </c>
      <c r="O150" s="58">
        <v>4.5463917525773203</v>
      </c>
      <c r="P150" s="57">
        <v>2393.0729999999999</v>
      </c>
      <c r="Q150" s="59">
        <v>5.6603773584905703E-2</v>
      </c>
      <c r="R150" s="57">
        <v>176.80300000000099</v>
      </c>
      <c r="S150" s="59">
        <v>4.1819522351103002E-3</v>
      </c>
      <c r="T150" s="29" t="str">
        <f t="shared" si="6"/>
        <v>06</v>
      </c>
      <c r="U150" s="29" t="str">
        <f t="shared" si="7"/>
        <v>2022-333866-06</v>
      </c>
      <c r="V150" s="29" t="str">
        <f t="shared" si="8"/>
        <v>Malik Mann</v>
      </c>
    </row>
    <row r="151" spans="1:22" x14ac:dyDescent="0.25">
      <c r="A151" s="53">
        <v>2022</v>
      </c>
      <c r="B151" s="54">
        <v>335207</v>
      </c>
      <c r="C151" s="54" t="s">
        <v>32</v>
      </c>
      <c r="D151" s="54" t="s">
        <v>431</v>
      </c>
      <c r="E151" s="54" t="s">
        <v>516</v>
      </c>
      <c r="F151" s="55" t="s">
        <v>433</v>
      </c>
      <c r="G151" s="54" t="s">
        <v>4</v>
      </c>
      <c r="H151" s="54" t="s">
        <v>5</v>
      </c>
      <c r="I151" s="56">
        <v>99</v>
      </c>
      <c r="J151" s="56">
        <v>287</v>
      </c>
      <c r="K151" s="56">
        <v>1113</v>
      </c>
      <c r="L151" s="57">
        <v>42606.18</v>
      </c>
      <c r="M151" s="57">
        <v>430.36545454545501</v>
      </c>
      <c r="N151" s="58">
        <v>2.8989898989899001</v>
      </c>
      <c r="O151" s="58">
        <v>3.8780487804877999</v>
      </c>
      <c r="P151" s="57">
        <v>7101.03</v>
      </c>
      <c r="Q151" s="59">
        <v>0.16666666666666699</v>
      </c>
      <c r="R151" s="57">
        <v>3720.18</v>
      </c>
      <c r="S151" s="59">
        <v>8.7315502117298494E-2</v>
      </c>
      <c r="T151" s="29" t="str">
        <f t="shared" si="6"/>
        <v>01</v>
      </c>
      <c r="U151" s="29" t="str">
        <f t="shared" si="7"/>
        <v>2022-335207-01</v>
      </c>
      <c r="V151" s="29" t="str">
        <f t="shared" si="8"/>
        <v>Celia Pasillas</v>
      </c>
    </row>
    <row r="152" spans="1:22" x14ac:dyDescent="0.25">
      <c r="A152" s="53">
        <v>2022</v>
      </c>
      <c r="B152" s="54">
        <v>335207</v>
      </c>
      <c r="C152" s="54" t="s">
        <v>32</v>
      </c>
      <c r="D152" s="54" t="s">
        <v>430</v>
      </c>
      <c r="E152" s="54" t="s">
        <v>517</v>
      </c>
      <c r="F152" s="55" t="s">
        <v>433</v>
      </c>
      <c r="G152" s="54" t="s">
        <v>4</v>
      </c>
      <c r="H152" s="54" t="s">
        <v>16</v>
      </c>
      <c r="I152" s="56">
        <v>26</v>
      </c>
      <c r="J152" s="56">
        <v>65</v>
      </c>
      <c r="K152" s="56">
        <v>193</v>
      </c>
      <c r="L152" s="57">
        <v>8570.64</v>
      </c>
      <c r="M152" s="57">
        <v>329.64</v>
      </c>
      <c r="N152" s="58">
        <v>2.5</v>
      </c>
      <c r="O152" s="58">
        <v>2.9692307692307698</v>
      </c>
      <c r="P152" s="57">
        <v>1428.44</v>
      </c>
      <c r="Q152" s="59">
        <v>0.16666666666666699</v>
      </c>
      <c r="R152" s="57">
        <v>493.04</v>
      </c>
      <c r="S152" s="59">
        <v>5.7526625782905301E-2</v>
      </c>
      <c r="T152" s="29" t="str">
        <f t="shared" si="6"/>
        <v>03</v>
      </c>
      <c r="U152" s="29" t="str">
        <f t="shared" si="7"/>
        <v>2022-335207-03</v>
      </c>
      <c r="V152" s="29" t="str">
        <f t="shared" si="8"/>
        <v>Ray McDermott</v>
      </c>
    </row>
    <row r="153" spans="1:22" x14ac:dyDescent="0.25">
      <c r="A153" s="53">
        <v>2022</v>
      </c>
      <c r="B153" s="54">
        <v>335207</v>
      </c>
      <c r="C153" s="54" t="s">
        <v>32</v>
      </c>
      <c r="D153" s="54" t="s">
        <v>432</v>
      </c>
      <c r="E153" s="54" t="s">
        <v>510</v>
      </c>
      <c r="F153" s="55" t="s">
        <v>433</v>
      </c>
      <c r="G153" s="54" t="s">
        <v>4</v>
      </c>
      <c r="H153" s="54" t="s">
        <v>5</v>
      </c>
      <c r="I153" s="56">
        <v>119</v>
      </c>
      <c r="J153" s="56">
        <v>344</v>
      </c>
      <c r="K153" s="56">
        <v>1681</v>
      </c>
      <c r="L153" s="57">
        <v>67877.94</v>
      </c>
      <c r="M153" s="57">
        <v>570.40285714285699</v>
      </c>
      <c r="N153" s="58">
        <v>2.8907563025210101</v>
      </c>
      <c r="O153" s="58">
        <v>4.8866279069767398</v>
      </c>
      <c r="P153" s="57">
        <v>11312.99</v>
      </c>
      <c r="Q153" s="59">
        <v>0.16666666666666699</v>
      </c>
      <c r="R153" s="57">
        <v>7641.4899999999898</v>
      </c>
      <c r="S153" s="59">
        <v>0.11257692852788399</v>
      </c>
      <c r="T153" s="29" t="str">
        <f t="shared" si="6"/>
        <v>04</v>
      </c>
      <c r="U153" s="29" t="str">
        <f t="shared" si="7"/>
        <v>2022-335207-04</v>
      </c>
      <c r="V153" s="29" t="str">
        <f t="shared" si="8"/>
        <v>Mosaki Ishak</v>
      </c>
    </row>
    <row r="154" spans="1:22" x14ac:dyDescent="0.25">
      <c r="A154" s="53">
        <v>2022</v>
      </c>
      <c r="B154" s="54">
        <v>335207</v>
      </c>
      <c r="C154" s="54" t="s">
        <v>32</v>
      </c>
      <c r="D154" s="54" t="s">
        <v>433</v>
      </c>
      <c r="E154" s="54" t="s">
        <v>502</v>
      </c>
      <c r="F154" s="55" t="s">
        <v>433</v>
      </c>
      <c r="G154" s="54" t="s">
        <v>4</v>
      </c>
      <c r="H154" s="54" t="s">
        <v>16</v>
      </c>
      <c r="I154" s="56">
        <v>53</v>
      </c>
      <c r="J154" s="56">
        <v>140</v>
      </c>
      <c r="K154" s="56">
        <v>411</v>
      </c>
      <c r="L154" s="57">
        <v>13573.74</v>
      </c>
      <c r="M154" s="57">
        <v>256.10830188679199</v>
      </c>
      <c r="N154" s="58">
        <v>2.64150943396226</v>
      </c>
      <c r="O154" s="58">
        <v>2.9357142857142899</v>
      </c>
      <c r="P154" s="57">
        <v>2262.29</v>
      </c>
      <c r="Q154" s="59">
        <v>0.16666666666666699</v>
      </c>
      <c r="R154" s="57">
        <v>466.38999999999902</v>
      </c>
      <c r="S154" s="59">
        <v>3.43597269433479E-2</v>
      </c>
      <c r="T154" s="29" t="str">
        <f t="shared" si="6"/>
        <v>05</v>
      </c>
      <c r="U154" s="29" t="str">
        <f t="shared" si="7"/>
        <v>2022-335207-05</v>
      </c>
      <c r="V154" s="29" t="str">
        <f t="shared" si="8"/>
        <v>Mary Amendola</v>
      </c>
    </row>
    <row r="155" spans="1:22" x14ac:dyDescent="0.25">
      <c r="A155" s="53">
        <v>2022</v>
      </c>
      <c r="B155" s="54">
        <v>343812</v>
      </c>
      <c r="C155" s="54" t="s">
        <v>91</v>
      </c>
      <c r="D155" s="54" t="s">
        <v>430</v>
      </c>
      <c r="E155" s="54" t="s">
        <v>518</v>
      </c>
      <c r="F155" s="55" t="s">
        <v>430</v>
      </c>
      <c r="G155" s="54" t="s">
        <v>15</v>
      </c>
      <c r="H155" s="54" t="s">
        <v>16</v>
      </c>
      <c r="I155" s="56">
        <v>22</v>
      </c>
      <c r="J155" s="56">
        <v>42</v>
      </c>
      <c r="K155" s="56">
        <v>87</v>
      </c>
      <c r="L155" s="57">
        <v>5047.3040000000001</v>
      </c>
      <c r="M155" s="57">
        <v>229.422909090909</v>
      </c>
      <c r="N155" s="58">
        <v>1.9090909090909101</v>
      </c>
      <c r="O155" s="58">
        <v>2.0714285714285698</v>
      </c>
      <c r="P155" s="57">
        <v>1861.904</v>
      </c>
      <c r="Q155" s="59">
        <v>0.36889079793885998</v>
      </c>
      <c r="R155" s="57">
        <v>1085.5039999999999</v>
      </c>
      <c r="S155" s="59">
        <v>0.21506610261636699</v>
      </c>
      <c r="T155" s="29" t="str">
        <f t="shared" si="6"/>
        <v>03</v>
      </c>
      <c r="U155" s="29" t="str">
        <f t="shared" si="7"/>
        <v>2022-343812-03</v>
      </c>
      <c r="V155" s="29" t="str">
        <f t="shared" si="8"/>
        <v>Claudia Schwartz</v>
      </c>
    </row>
    <row r="156" spans="1:22" x14ac:dyDescent="0.25">
      <c r="A156" s="53">
        <v>2022</v>
      </c>
      <c r="B156" s="54">
        <v>350201</v>
      </c>
      <c r="C156" s="54" t="s">
        <v>92</v>
      </c>
      <c r="D156" s="54" t="s">
        <v>431</v>
      </c>
      <c r="E156" s="54" t="s">
        <v>501</v>
      </c>
      <c r="F156" s="55" t="s">
        <v>431</v>
      </c>
      <c r="G156" s="54" t="s">
        <v>15</v>
      </c>
      <c r="H156" s="54" t="s">
        <v>16</v>
      </c>
      <c r="I156" s="56">
        <v>44</v>
      </c>
      <c r="J156" s="56">
        <v>62</v>
      </c>
      <c r="K156" s="56">
        <v>218</v>
      </c>
      <c r="L156" s="57">
        <v>9606.8304000000007</v>
      </c>
      <c r="M156" s="57">
        <v>218.337054545455</v>
      </c>
      <c r="N156" s="58">
        <v>1.4090909090909101</v>
      </c>
      <c r="O156" s="58">
        <v>3.5161290322580601</v>
      </c>
      <c r="P156" s="57">
        <v>2877.4803999999999</v>
      </c>
      <c r="Q156" s="59">
        <v>0.29952443003469698</v>
      </c>
      <c r="R156" s="57">
        <v>1445.2804000000001</v>
      </c>
      <c r="S156" s="59">
        <v>0.15044300147112</v>
      </c>
      <c r="T156" s="29" t="str">
        <f t="shared" si="6"/>
        <v>01</v>
      </c>
      <c r="U156" s="29" t="str">
        <f t="shared" si="7"/>
        <v>2022-350201-01</v>
      </c>
      <c r="V156" s="29" t="str">
        <f t="shared" si="8"/>
        <v>Debbie Wong</v>
      </c>
    </row>
    <row r="157" spans="1:22" x14ac:dyDescent="0.25">
      <c r="A157" s="53">
        <v>2022</v>
      </c>
      <c r="B157" s="54">
        <v>352289</v>
      </c>
      <c r="C157" s="54" t="s">
        <v>408</v>
      </c>
      <c r="D157" s="54" t="s">
        <v>432</v>
      </c>
      <c r="E157" s="54" t="s">
        <v>498</v>
      </c>
      <c r="F157" s="55" t="s">
        <v>432</v>
      </c>
      <c r="G157" s="54" t="s">
        <v>15</v>
      </c>
      <c r="H157" s="54" t="s">
        <v>16</v>
      </c>
      <c r="I157" s="56">
        <v>12</v>
      </c>
      <c r="J157" s="56">
        <v>32</v>
      </c>
      <c r="K157" s="56">
        <v>119</v>
      </c>
      <c r="L157" s="57">
        <v>6036.6480000000001</v>
      </c>
      <c r="M157" s="57">
        <v>503.05399999999997</v>
      </c>
      <c r="N157" s="58">
        <v>2.6666666666666701</v>
      </c>
      <c r="O157" s="58">
        <v>3.71875</v>
      </c>
      <c r="P157" s="57">
        <v>1858.848</v>
      </c>
      <c r="Q157" s="59">
        <v>0.30792718077979703</v>
      </c>
      <c r="R157" s="57">
        <v>1490.848</v>
      </c>
      <c r="S157" s="59">
        <v>0.24696619713456899</v>
      </c>
      <c r="T157" s="29" t="str">
        <f t="shared" si="6"/>
        <v>04</v>
      </c>
      <c r="U157" s="29" t="str">
        <f t="shared" si="7"/>
        <v>2022-352289-04</v>
      </c>
      <c r="V157" s="29" t="str">
        <f t="shared" si="8"/>
        <v>Kim Pearson</v>
      </c>
    </row>
    <row r="158" spans="1:22" x14ac:dyDescent="0.25">
      <c r="A158" s="53">
        <v>2022</v>
      </c>
      <c r="B158" s="54">
        <v>354104</v>
      </c>
      <c r="C158" s="54" t="s">
        <v>96</v>
      </c>
      <c r="D158" s="54" t="s">
        <v>433</v>
      </c>
      <c r="E158" s="54" t="s">
        <v>502</v>
      </c>
      <c r="F158" s="55" t="s">
        <v>433</v>
      </c>
      <c r="G158" s="54" t="s">
        <v>15</v>
      </c>
      <c r="H158" s="54" t="s">
        <v>16</v>
      </c>
      <c r="I158" s="56">
        <v>8</v>
      </c>
      <c r="J158" s="56">
        <v>24</v>
      </c>
      <c r="K158" s="56">
        <v>70</v>
      </c>
      <c r="L158" s="57">
        <v>2427.11</v>
      </c>
      <c r="M158" s="57">
        <v>303.38875000000002</v>
      </c>
      <c r="N158" s="58">
        <v>3</v>
      </c>
      <c r="O158" s="58">
        <v>2.9166666666666701</v>
      </c>
      <c r="P158" s="57">
        <v>777.66</v>
      </c>
      <c r="Q158" s="59">
        <v>0.32040575004841099</v>
      </c>
      <c r="R158" s="57">
        <v>503.81</v>
      </c>
      <c r="S158" s="59">
        <v>0.20757608843439301</v>
      </c>
      <c r="T158" s="29" t="str">
        <f t="shared" si="6"/>
        <v>05</v>
      </c>
      <c r="U158" s="29" t="str">
        <f t="shared" si="7"/>
        <v>2022-354104-05</v>
      </c>
      <c r="V158" s="29" t="str">
        <f t="shared" si="8"/>
        <v>Mary Amendola</v>
      </c>
    </row>
    <row r="159" spans="1:22" x14ac:dyDescent="0.25">
      <c r="A159" s="53">
        <v>2022</v>
      </c>
      <c r="B159" s="54">
        <v>354709</v>
      </c>
      <c r="C159" s="54" t="s">
        <v>97</v>
      </c>
      <c r="D159" s="54" t="s">
        <v>435</v>
      </c>
      <c r="E159" s="54" t="s">
        <v>521</v>
      </c>
      <c r="F159" s="55" t="s">
        <v>435</v>
      </c>
      <c r="G159" s="54" t="s">
        <v>15</v>
      </c>
      <c r="H159" s="54" t="s">
        <v>16</v>
      </c>
      <c r="I159" s="56">
        <v>21</v>
      </c>
      <c r="J159" s="56">
        <v>84</v>
      </c>
      <c r="K159" s="56">
        <v>344</v>
      </c>
      <c r="L159" s="57">
        <v>14761.140799999999</v>
      </c>
      <c r="M159" s="57">
        <v>702.91146666666702</v>
      </c>
      <c r="N159" s="58">
        <v>4</v>
      </c>
      <c r="O159" s="58">
        <v>4.0952380952380896</v>
      </c>
      <c r="P159" s="57">
        <v>3581.9407999999999</v>
      </c>
      <c r="Q159" s="59">
        <v>0.242660160791908</v>
      </c>
      <c r="R159" s="57">
        <v>2743.1808000000001</v>
      </c>
      <c r="S159" s="59">
        <v>0.18583799431003301</v>
      </c>
      <c r="T159" s="29" t="str">
        <f t="shared" si="6"/>
        <v>06</v>
      </c>
      <c r="U159" s="29" t="str">
        <f t="shared" si="7"/>
        <v>2022-354709-06</v>
      </c>
      <c r="V159" s="29" t="str">
        <f t="shared" si="8"/>
        <v>Ronnie Estrada</v>
      </c>
    </row>
    <row r="160" spans="1:22" x14ac:dyDescent="0.25">
      <c r="A160" s="53">
        <v>2022</v>
      </c>
      <c r="B160" s="54">
        <v>356398</v>
      </c>
      <c r="C160" s="54" t="s">
        <v>98</v>
      </c>
      <c r="D160" s="54" t="s">
        <v>430</v>
      </c>
      <c r="E160" s="54" t="s">
        <v>518</v>
      </c>
      <c r="F160" s="55" t="s">
        <v>430</v>
      </c>
      <c r="G160" s="54" t="s">
        <v>15</v>
      </c>
      <c r="H160" s="54" t="s">
        <v>16</v>
      </c>
      <c r="I160" s="56">
        <v>15</v>
      </c>
      <c r="J160" s="56">
        <v>49</v>
      </c>
      <c r="K160" s="56">
        <v>103</v>
      </c>
      <c r="L160" s="57">
        <v>4470.3760000000002</v>
      </c>
      <c r="M160" s="57">
        <v>298.02506666666699</v>
      </c>
      <c r="N160" s="58">
        <v>3.2666666666666702</v>
      </c>
      <c r="O160" s="58">
        <v>2.1020408163265301</v>
      </c>
      <c r="P160" s="57">
        <v>1466.7760000000001</v>
      </c>
      <c r="Q160" s="59">
        <v>0.32811020817935699</v>
      </c>
      <c r="R160" s="57">
        <v>912.976</v>
      </c>
      <c r="S160" s="59">
        <v>0.20422801124558701</v>
      </c>
      <c r="T160" s="29" t="str">
        <f t="shared" si="6"/>
        <v>03</v>
      </c>
      <c r="U160" s="29" t="str">
        <f t="shared" si="7"/>
        <v>2022-356398-03</v>
      </c>
      <c r="V160" s="29" t="str">
        <f t="shared" si="8"/>
        <v>Claudia Schwartz</v>
      </c>
    </row>
    <row r="161" spans="1:22" x14ac:dyDescent="0.25">
      <c r="A161" s="53">
        <v>2022</v>
      </c>
      <c r="B161" s="54">
        <v>356684</v>
      </c>
      <c r="C161" s="54" t="s">
        <v>410</v>
      </c>
      <c r="D161" s="54" t="s">
        <v>435</v>
      </c>
      <c r="E161" s="54" t="s">
        <v>525</v>
      </c>
      <c r="F161" s="55" t="s">
        <v>435</v>
      </c>
      <c r="G161" s="54" t="s">
        <v>15</v>
      </c>
      <c r="H161" s="54" t="s">
        <v>16</v>
      </c>
      <c r="I161" s="56">
        <v>5</v>
      </c>
      <c r="J161" s="56">
        <v>5</v>
      </c>
      <c r="K161" s="56">
        <v>17</v>
      </c>
      <c r="L161" s="57">
        <v>1302.2639999999999</v>
      </c>
      <c r="M161" s="57">
        <v>260.45280000000002</v>
      </c>
      <c r="N161" s="58">
        <v>1</v>
      </c>
      <c r="O161" s="58">
        <v>3.4</v>
      </c>
      <c r="P161" s="57">
        <v>272.41399999999999</v>
      </c>
      <c r="Q161" s="59">
        <v>0.20918492717298501</v>
      </c>
      <c r="R161" s="57">
        <v>91.1640000000003</v>
      </c>
      <c r="S161" s="59">
        <v>7.0004238771862098E-2</v>
      </c>
      <c r="T161" s="29" t="str">
        <f t="shared" si="6"/>
        <v>06</v>
      </c>
      <c r="U161" s="29" t="str">
        <f t="shared" si="7"/>
        <v>2022-356684-06</v>
      </c>
      <c r="V161" s="29" t="str">
        <f t="shared" si="8"/>
        <v>Carol Mathews</v>
      </c>
    </row>
    <row r="162" spans="1:22" x14ac:dyDescent="0.25">
      <c r="A162" s="53">
        <v>2022</v>
      </c>
      <c r="B162" s="54">
        <v>358146</v>
      </c>
      <c r="C162" s="54" t="s">
        <v>437</v>
      </c>
      <c r="D162" s="54" t="s">
        <v>431</v>
      </c>
      <c r="E162" s="54" t="s">
        <v>515</v>
      </c>
      <c r="F162" s="55" t="s">
        <v>431</v>
      </c>
      <c r="G162" s="54" t="s">
        <v>15</v>
      </c>
      <c r="H162" s="54" t="s">
        <v>16</v>
      </c>
      <c r="I162" s="56">
        <v>1</v>
      </c>
      <c r="J162" s="56">
        <v>1</v>
      </c>
      <c r="K162" s="56">
        <v>1</v>
      </c>
      <c r="L162" s="57">
        <v>7.992</v>
      </c>
      <c r="M162" s="57">
        <v>7.992</v>
      </c>
      <c r="N162" s="58">
        <v>1</v>
      </c>
      <c r="O162" s="58">
        <v>1</v>
      </c>
      <c r="P162" s="57">
        <v>2.492</v>
      </c>
      <c r="Q162" s="59">
        <v>0.311811811811812</v>
      </c>
      <c r="R162" s="57">
        <v>-29.608000000000001</v>
      </c>
      <c r="S162" s="59">
        <v>-3.7047047047046999</v>
      </c>
      <c r="T162" s="29" t="str">
        <f t="shared" si="6"/>
        <v>01</v>
      </c>
      <c r="U162" s="29" t="str">
        <f t="shared" si="7"/>
        <v>2022-358146-01</v>
      </c>
      <c r="V162" s="29" t="str">
        <f t="shared" si="8"/>
        <v>Alex Kwon</v>
      </c>
    </row>
    <row r="163" spans="1:22" x14ac:dyDescent="0.25">
      <c r="A163" s="53">
        <v>2022</v>
      </c>
      <c r="B163" s="54">
        <v>359285</v>
      </c>
      <c r="C163" s="54" t="s">
        <v>316</v>
      </c>
      <c r="D163" s="54" t="s">
        <v>431</v>
      </c>
      <c r="E163" s="54" t="s">
        <v>524</v>
      </c>
      <c r="F163" s="55" t="s">
        <v>431</v>
      </c>
      <c r="G163" s="54" t="s">
        <v>15</v>
      </c>
      <c r="H163" s="54" t="s">
        <v>16</v>
      </c>
      <c r="I163" s="56">
        <v>30</v>
      </c>
      <c r="J163" s="56">
        <v>71</v>
      </c>
      <c r="K163" s="56">
        <v>247</v>
      </c>
      <c r="L163" s="57">
        <v>12354.824000000001</v>
      </c>
      <c r="M163" s="57">
        <v>411.82746666666702</v>
      </c>
      <c r="N163" s="58">
        <v>2.3666666666666698</v>
      </c>
      <c r="O163" s="58">
        <v>3.47887323943662</v>
      </c>
      <c r="P163" s="57">
        <v>4522.0739999999996</v>
      </c>
      <c r="Q163" s="59">
        <v>0.36601686920024101</v>
      </c>
      <c r="R163" s="57">
        <v>3515.0740000000001</v>
      </c>
      <c r="S163" s="59">
        <v>0.28451024474326803</v>
      </c>
      <c r="T163" s="29" t="str">
        <f t="shared" si="6"/>
        <v>01</v>
      </c>
      <c r="U163" s="29" t="str">
        <f t="shared" si="7"/>
        <v>2022-359285-01</v>
      </c>
      <c r="V163" s="29" t="str">
        <f t="shared" si="8"/>
        <v>Quinn York</v>
      </c>
    </row>
    <row r="164" spans="1:22" x14ac:dyDescent="0.25">
      <c r="A164" s="53">
        <v>2022</v>
      </c>
      <c r="B164" s="54">
        <v>364956</v>
      </c>
      <c r="C164" s="54" t="s">
        <v>99</v>
      </c>
      <c r="D164" s="54" t="s">
        <v>435</v>
      </c>
      <c r="E164" s="54" t="s">
        <v>525</v>
      </c>
      <c r="F164" s="55" t="s">
        <v>435</v>
      </c>
      <c r="G164" s="54" t="s">
        <v>15</v>
      </c>
      <c r="H164" s="54" t="s">
        <v>16</v>
      </c>
      <c r="I164" s="56">
        <v>39</v>
      </c>
      <c r="J164" s="56">
        <v>57</v>
      </c>
      <c r="K164" s="56">
        <v>156</v>
      </c>
      <c r="L164" s="57">
        <v>7723.5519999999997</v>
      </c>
      <c r="M164" s="57">
        <v>198.03979487179501</v>
      </c>
      <c r="N164" s="58">
        <v>1.4615384615384599</v>
      </c>
      <c r="O164" s="58">
        <v>2.7368421052631602</v>
      </c>
      <c r="P164" s="57">
        <v>2867.3020000000001</v>
      </c>
      <c r="Q164" s="59">
        <v>0.37124136666652902</v>
      </c>
      <c r="R164" s="57">
        <v>1431.0519999999999</v>
      </c>
      <c r="S164" s="59">
        <v>0.18528418012852099</v>
      </c>
      <c r="T164" s="29" t="str">
        <f t="shared" si="6"/>
        <v>06</v>
      </c>
      <c r="U164" s="29" t="str">
        <f t="shared" si="7"/>
        <v>2022-364956-06</v>
      </c>
      <c r="V164" s="29" t="str">
        <f t="shared" si="8"/>
        <v>Carol Mathews</v>
      </c>
    </row>
    <row r="165" spans="1:22" x14ac:dyDescent="0.25">
      <c r="A165" s="53">
        <v>2022</v>
      </c>
      <c r="B165" s="54">
        <v>365924</v>
      </c>
      <c r="C165" s="54" t="s">
        <v>317</v>
      </c>
      <c r="D165" s="54" t="s">
        <v>433</v>
      </c>
      <c r="E165" s="54" t="s">
        <v>504</v>
      </c>
      <c r="F165" s="55" t="s">
        <v>433</v>
      </c>
      <c r="G165" s="54" t="s">
        <v>15</v>
      </c>
      <c r="H165" s="54" t="s">
        <v>16</v>
      </c>
      <c r="I165" s="56">
        <v>11</v>
      </c>
      <c r="J165" s="56">
        <v>15</v>
      </c>
      <c r="K165" s="56">
        <v>21</v>
      </c>
      <c r="L165" s="57">
        <v>1102.232</v>
      </c>
      <c r="M165" s="57">
        <v>100.202909090909</v>
      </c>
      <c r="N165" s="58">
        <v>1.36363636363636</v>
      </c>
      <c r="O165" s="58">
        <v>1.4</v>
      </c>
      <c r="P165" s="57">
        <v>441.83199999999999</v>
      </c>
      <c r="Q165" s="59">
        <v>0.40085208921533799</v>
      </c>
      <c r="R165" s="57">
        <v>84.331999999999994</v>
      </c>
      <c r="S165" s="59">
        <v>7.6510208377183794E-2</v>
      </c>
      <c r="T165" s="29" t="str">
        <f t="shared" si="6"/>
        <v>05</v>
      </c>
      <c r="U165" s="29" t="str">
        <f t="shared" si="7"/>
        <v>2022-365924-05</v>
      </c>
      <c r="V165" s="29" t="str">
        <f t="shared" si="8"/>
        <v>Jeannie Skiles</v>
      </c>
    </row>
    <row r="166" spans="1:22" x14ac:dyDescent="0.25">
      <c r="A166" s="53">
        <v>2022</v>
      </c>
      <c r="B166" s="54">
        <v>368143</v>
      </c>
      <c r="C166" s="54" t="s">
        <v>315</v>
      </c>
      <c r="D166" s="54" t="s">
        <v>434</v>
      </c>
      <c r="E166" s="54" t="s">
        <v>508</v>
      </c>
      <c r="F166" s="55" t="s">
        <v>434</v>
      </c>
      <c r="G166" s="54" t="s">
        <v>15</v>
      </c>
      <c r="H166" s="54" t="s">
        <v>5</v>
      </c>
      <c r="I166" s="56">
        <v>131</v>
      </c>
      <c r="J166" s="56">
        <v>333</v>
      </c>
      <c r="K166" s="56">
        <v>1609</v>
      </c>
      <c r="L166" s="57">
        <v>68397.055200000003</v>
      </c>
      <c r="M166" s="57">
        <v>522.11492519084004</v>
      </c>
      <c r="N166" s="58">
        <v>2.5419847328244298</v>
      </c>
      <c r="O166" s="58">
        <v>4.8318318318318303</v>
      </c>
      <c r="P166" s="57">
        <v>19852.405200000001</v>
      </c>
      <c r="Q166" s="59">
        <v>0.290252338232246</v>
      </c>
      <c r="R166" s="57">
        <v>15297.405199999999</v>
      </c>
      <c r="S166" s="59">
        <v>0.223655903829029</v>
      </c>
      <c r="T166" s="29" t="str">
        <f t="shared" si="6"/>
        <v>02</v>
      </c>
      <c r="U166" s="29" t="str">
        <f t="shared" si="7"/>
        <v>2022-368143-02</v>
      </c>
      <c r="V166" s="29" t="str">
        <f t="shared" si="8"/>
        <v>Nina Fuentes</v>
      </c>
    </row>
    <row r="167" spans="1:22" x14ac:dyDescent="0.25">
      <c r="A167" s="53">
        <v>2022</v>
      </c>
      <c r="B167" s="54">
        <v>369346</v>
      </c>
      <c r="C167" s="54" t="s">
        <v>100</v>
      </c>
      <c r="D167" s="54" t="s">
        <v>434</v>
      </c>
      <c r="E167" s="54" t="s">
        <v>523</v>
      </c>
      <c r="F167" s="55" t="s">
        <v>434</v>
      </c>
      <c r="G167" s="54" t="s">
        <v>15</v>
      </c>
      <c r="H167" s="54" t="s">
        <v>16</v>
      </c>
      <c r="I167" s="56">
        <v>42</v>
      </c>
      <c r="J167" s="56">
        <v>78</v>
      </c>
      <c r="K167" s="56">
        <v>177</v>
      </c>
      <c r="L167" s="57">
        <v>8436.1839999999993</v>
      </c>
      <c r="M167" s="57">
        <v>200.86152380952399</v>
      </c>
      <c r="N167" s="58">
        <v>1.8571428571428601</v>
      </c>
      <c r="O167" s="58">
        <v>2.2692307692307701</v>
      </c>
      <c r="P167" s="57">
        <v>3072.1840000000002</v>
      </c>
      <c r="Q167" s="59">
        <v>0.36416749563546702</v>
      </c>
      <c r="R167" s="57">
        <v>1642.384</v>
      </c>
      <c r="S167" s="59">
        <v>0.19468328334232601</v>
      </c>
      <c r="T167" s="29" t="str">
        <f t="shared" si="6"/>
        <v>02</v>
      </c>
      <c r="U167" s="29" t="str">
        <f t="shared" si="7"/>
        <v>2022-369346-02</v>
      </c>
      <c r="V167" s="29" t="str">
        <f t="shared" si="8"/>
        <v>Amy Blye</v>
      </c>
    </row>
    <row r="168" spans="1:22" x14ac:dyDescent="0.25">
      <c r="A168" s="53">
        <v>2022</v>
      </c>
      <c r="B168" s="54">
        <v>370695</v>
      </c>
      <c r="C168" s="54" t="s">
        <v>101</v>
      </c>
      <c r="D168" s="54" t="s">
        <v>431</v>
      </c>
      <c r="E168" s="54" t="s">
        <v>501</v>
      </c>
      <c r="F168" s="55" t="s">
        <v>431</v>
      </c>
      <c r="G168" s="54" t="s">
        <v>15</v>
      </c>
      <c r="H168" s="54" t="s">
        <v>5</v>
      </c>
      <c r="I168" s="56">
        <v>86</v>
      </c>
      <c r="J168" s="56">
        <v>197</v>
      </c>
      <c r="K168" s="56">
        <v>885</v>
      </c>
      <c r="L168" s="57">
        <v>37018.205000000002</v>
      </c>
      <c r="M168" s="57">
        <v>430.444244186047</v>
      </c>
      <c r="N168" s="58">
        <v>2.2906976744185998</v>
      </c>
      <c r="O168" s="58">
        <v>4.4923857868020303</v>
      </c>
      <c r="P168" s="57">
        <v>11035.705</v>
      </c>
      <c r="Q168" s="59">
        <v>0.298115616356871</v>
      </c>
      <c r="R168" s="57">
        <v>8154.1049999999996</v>
      </c>
      <c r="S168" s="59">
        <v>0.220272836027571</v>
      </c>
      <c r="T168" s="29" t="str">
        <f t="shared" si="6"/>
        <v>01</v>
      </c>
      <c r="U168" s="29" t="str">
        <f t="shared" si="7"/>
        <v>2022-370695-01</v>
      </c>
      <c r="V168" s="29" t="str">
        <f t="shared" si="8"/>
        <v>Debbie Wong</v>
      </c>
    </row>
    <row r="169" spans="1:22" x14ac:dyDescent="0.25">
      <c r="A169" s="53">
        <v>2022</v>
      </c>
      <c r="B169" s="54">
        <v>375019</v>
      </c>
      <c r="C169" s="54" t="s">
        <v>102</v>
      </c>
      <c r="D169" s="54" t="s">
        <v>433</v>
      </c>
      <c r="E169" s="54" t="s">
        <v>503</v>
      </c>
      <c r="F169" s="55" t="s">
        <v>433</v>
      </c>
      <c r="G169" s="54" t="s">
        <v>15</v>
      </c>
      <c r="H169" s="54" t="s">
        <v>7</v>
      </c>
      <c r="I169" s="56">
        <v>141</v>
      </c>
      <c r="J169" s="56">
        <v>515</v>
      </c>
      <c r="K169" s="56">
        <v>1885</v>
      </c>
      <c r="L169" s="57">
        <v>77204.820000000007</v>
      </c>
      <c r="M169" s="57">
        <v>547.55191489361698</v>
      </c>
      <c r="N169" s="58">
        <v>3.6524822695035501</v>
      </c>
      <c r="O169" s="58">
        <v>3.6601941747572799</v>
      </c>
      <c r="P169" s="57">
        <v>12867.47</v>
      </c>
      <c r="Q169" s="59">
        <v>0.16666666666666699</v>
      </c>
      <c r="R169" s="57">
        <v>7937.67</v>
      </c>
      <c r="S169" s="59">
        <v>0.102813140423098</v>
      </c>
      <c r="T169" s="29" t="str">
        <f t="shared" si="6"/>
        <v>05</v>
      </c>
      <c r="U169" s="29" t="str">
        <f t="shared" si="7"/>
        <v>2022-375019-05</v>
      </c>
      <c r="V169" s="29" t="str">
        <f t="shared" si="8"/>
        <v>Hugo Vale</v>
      </c>
    </row>
    <row r="170" spans="1:22" x14ac:dyDescent="0.25">
      <c r="A170" s="53">
        <v>2022</v>
      </c>
      <c r="B170" s="54">
        <v>375945</v>
      </c>
      <c r="C170" s="54" t="s">
        <v>103</v>
      </c>
      <c r="D170" s="54" t="s">
        <v>435</v>
      </c>
      <c r="E170" s="54" t="s">
        <v>521</v>
      </c>
      <c r="F170" s="55" t="s">
        <v>435</v>
      </c>
      <c r="G170" s="54" t="s">
        <v>15</v>
      </c>
      <c r="H170" s="54" t="s">
        <v>16</v>
      </c>
      <c r="I170" s="56">
        <v>7</v>
      </c>
      <c r="J170" s="56">
        <v>17</v>
      </c>
      <c r="K170" s="56">
        <v>44</v>
      </c>
      <c r="L170" s="57">
        <v>1403.9007999999999</v>
      </c>
      <c r="M170" s="57">
        <v>200.557257142857</v>
      </c>
      <c r="N170" s="58">
        <v>2.4285714285714302</v>
      </c>
      <c r="O170" s="58">
        <v>2.5882352941176499</v>
      </c>
      <c r="P170" s="57">
        <v>417.75080000000003</v>
      </c>
      <c r="Q170" s="59">
        <v>0.29756432933153099</v>
      </c>
      <c r="R170" s="57">
        <v>151.5008</v>
      </c>
      <c r="S170" s="59">
        <v>0.107914177411965</v>
      </c>
      <c r="T170" s="29" t="str">
        <f t="shared" si="6"/>
        <v>06</v>
      </c>
      <c r="U170" s="29" t="str">
        <f t="shared" si="7"/>
        <v>2022-375945-06</v>
      </c>
      <c r="V170" s="29" t="str">
        <f t="shared" si="8"/>
        <v>Ronnie Estrada</v>
      </c>
    </row>
    <row r="171" spans="1:22" x14ac:dyDescent="0.25">
      <c r="A171" s="53">
        <v>2022</v>
      </c>
      <c r="B171" s="54">
        <v>375968</v>
      </c>
      <c r="C171" s="54" t="s">
        <v>104</v>
      </c>
      <c r="D171" s="54" t="s">
        <v>431</v>
      </c>
      <c r="E171" s="54" t="s">
        <v>515</v>
      </c>
      <c r="F171" s="55" t="s">
        <v>431</v>
      </c>
      <c r="G171" s="54" t="s">
        <v>15</v>
      </c>
      <c r="H171" s="54" t="s">
        <v>16</v>
      </c>
      <c r="I171" s="56">
        <v>7</v>
      </c>
      <c r="J171" s="56">
        <v>10</v>
      </c>
      <c r="K171" s="56">
        <v>24</v>
      </c>
      <c r="L171" s="57">
        <v>734.20799999999997</v>
      </c>
      <c r="M171" s="57">
        <v>104.886857142857</v>
      </c>
      <c r="N171" s="58">
        <v>1.4285714285714299</v>
      </c>
      <c r="O171" s="58">
        <v>2.4</v>
      </c>
      <c r="P171" s="57">
        <v>307.858</v>
      </c>
      <c r="Q171" s="59">
        <v>0.41930624564156199</v>
      </c>
      <c r="R171" s="57">
        <v>79.858000000000004</v>
      </c>
      <c r="S171" s="59">
        <v>0.108767542712692</v>
      </c>
      <c r="T171" s="29" t="str">
        <f t="shared" si="6"/>
        <v>01</v>
      </c>
      <c r="U171" s="29" t="str">
        <f t="shared" si="7"/>
        <v>2022-375968-01</v>
      </c>
      <c r="V171" s="29" t="str">
        <f t="shared" si="8"/>
        <v>Alex Kwon</v>
      </c>
    </row>
    <row r="172" spans="1:22" x14ac:dyDescent="0.25">
      <c r="A172" s="53">
        <v>2022</v>
      </c>
      <c r="B172" s="54">
        <v>377121</v>
      </c>
      <c r="C172" s="54" t="s">
        <v>318</v>
      </c>
      <c r="D172" s="54" t="s">
        <v>430</v>
      </c>
      <c r="E172" s="54" t="s">
        <v>518</v>
      </c>
      <c r="F172" s="55" t="s">
        <v>430</v>
      </c>
      <c r="G172" s="54" t="s">
        <v>15</v>
      </c>
      <c r="H172" s="54" t="s">
        <v>16</v>
      </c>
      <c r="I172" s="56">
        <v>21</v>
      </c>
      <c r="J172" s="56">
        <v>33</v>
      </c>
      <c r="K172" s="56">
        <v>72</v>
      </c>
      <c r="L172" s="57">
        <v>3528.2240000000002</v>
      </c>
      <c r="M172" s="57">
        <v>168.01066666666699</v>
      </c>
      <c r="N172" s="58">
        <v>1.5714285714285701</v>
      </c>
      <c r="O172" s="58">
        <v>2.1818181818181799</v>
      </c>
      <c r="P172" s="57">
        <v>1362.624</v>
      </c>
      <c r="Q172" s="59">
        <v>0.38620677145215299</v>
      </c>
      <c r="R172" s="57">
        <v>630.024</v>
      </c>
      <c r="S172" s="59">
        <v>0.17856689371196399</v>
      </c>
      <c r="T172" s="29" t="str">
        <f t="shared" si="6"/>
        <v>03</v>
      </c>
      <c r="U172" s="29" t="str">
        <f t="shared" si="7"/>
        <v>2022-377121-03</v>
      </c>
      <c r="V172" s="29" t="str">
        <f t="shared" si="8"/>
        <v>Claudia Schwartz</v>
      </c>
    </row>
    <row r="173" spans="1:22" x14ac:dyDescent="0.25">
      <c r="A173" s="53">
        <v>2022</v>
      </c>
      <c r="B173" s="54">
        <v>380543</v>
      </c>
      <c r="C173" s="54" t="s">
        <v>401</v>
      </c>
      <c r="D173" s="54" t="s">
        <v>433</v>
      </c>
      <c r="E173" s="54" t="s">
        <v>502</v>
      </c>
      <c r="F173" s="55" t="s">
        <v>433</v>
      </c>
      <c r="G173" s="54" t="s">
        <v>15</v>
      </c>
      <c r="H173" s="54" t="s">
        <v>5</v>
      </c>
      <c r="I173" s="56">
        <v>107</v>
      </c>
      <c r="J173" s="56">
        <v>293</v>
      </c>
      <c r="K173" s="56">
        <v>1104</v>
      </c>
      <c r="L173" s="57">
        <v>41889.42</v>
      </c>
      <c r="M173" s="57">
        <v>391.48990654205602</v>
      </c>
      <c r="N173" s="58">
        <v>2.7383177570093502</v>
      </c>
      <c r="O173" s="58">
        <v>3.7679180887372001</v>
      </c>
      <c r="P173" s="57">
        <v>6981.57</v>
      </c>
      <c r="Q173" s="59">
        <v>0.16666666666666699</v>
      </c>
      <c r="R173" s="57">
        <v>3348.32</v>
      </c>
      <c r="S173" s="59">
        <v>7.99323552343289E-2</v>
      </c>
      <c r="T173" s="29" t="str">
        <f t="shared" si="6"/>
        <v>05</v>
      </c>
      <c r="U173" s="29" t="str">
        <f t="shared" si="7"/>
        <v>2022-380543-05</v>
      </c>
      <c r="V173" s="29" t="str">
        <f t="shared" si="8"/>
        <v>Mary Amendola</v>
      </c>
    </row>
    <row r="174" spans="1:22" x14ac:dyDescent="0.25">
      <c r="A174" s="53">
        <v>2022</v>
      </c>
      <c r="B174" s="54">
        <v>384965</v>
      </c>
      <c r="C174" s="54" t="s">
        <v>105</v>
      </c>
      <c r="D174" s="54" t="s">
        <v>431</v>
      </c>
      <c r="E174" s="54" t="s">
        <v>524</v>
      </c>
      <c r="F174" s="55" t="s">
        <v>431</v>
      </c>
      <c r="G174" s="54" t="s">
        <v>15</v>
      </c>
      <c r="H174" s="54" t="s">
        <v>16</v>
      </c>
      <c r="I174" s="56">
        <v>22</v>
      </c>
      <c r="J174" s="56">
        <v>40</v>
      </c>
      <c r="K174" s="56">
        <v>153</v>
      </c>
      <c r="L174" s="57">
        <v>8072.3760000000002</v>
      </c>
      <c r="M174" s="57">
        <v>366.92618181818199</v>
      </c>
      <c r="N174" s="58">
        <v>1.8181818181818199</v>
      </c>
      <c r="O174" s="58">
        <v>3.8250000000000002</v>
      </c>
      <c r="P174" s="57">
        <v>2891.7260000000001</v>
      </c>
      <c r="Q174" s="59">
        <v>0.35822488942536901</v>
      </c>
      <c r="R174" s="57">
        <v>2165.7260000000001</v>
      </c>
      <c r="S174" s="59">
        <v>0.26828854354653497</v>
      </c>
      <c r="T174" s="29" t="str">
        <f t="shared" si="6"/>
        <v>01</v>
      </c>
      <c r="U174" s="29" t="str">
        <f t="shared" si="7"/>
        <v>2022-384965-01</v>
      </c>
      <c r="V174" s="29" t="str">
        <f t="shared" si="8"/>
        <v>Quinn York</v>
      </c>
    </row>
    <row r="175" spans="1:22" x14ac:dyDescent="0.25">
      <c r="A175" s="53">
        <v>2022</v>
      </c>
      <c r="B175" s="54">
        <v>392244</v>
      </c>
      <c r="C175" s="54" t="s">
        <v>106</v>
      </c>
      <c r="D175" s="54" t="s">
        <v>431</v>
      </c>
      <c r="E175" s="54" t="s">
        <v>524</v>
      </c>
      <c r="F175" s="55" t="s">
        <v>431</v>
      </c>
      <c r="G175" s="54" t="s">
        <v>15</v>
      </c>
      <c r="H175" s="54" t="s">
        <v>16</v>
      </c>
      <c r="I175" s="56">
        <v>32</v>
      </c>
      <c r="J175" s="56">
        <v>41</v>
      </c>
      <c r="K175" s="56">
        <v>90</v>
      </c>
      <c r="L175" s="57">
        <v>5069.68</v>
      </c>
      <c r="M175" s="57">
        <v>158.42750000000001</v>
      </c>
      <c r="N175" s="58">
        <v>1.28125</v>
      </c>
      <c r="O175" s="58">
        <v>2.1951219512195101</v>
      </c>
      <c r="P175" s="57">
        <v>1782.98</v>
      </c>
      <c r="Q175" s="59">
        <v>0.35169478152467198</v>
      </c>
      <c r="R175" s="57">
        <v>745.88</v>
      </c>
      <c r="S175" s="59">
        <v>0.147125656846191</v>
      </c>
      <c r="T175" s="29" t="str">
        <f t="shared" si="6"/>
        <v>01</v>
      </c>
      <c r="U175" s="29" t="str">
        <f t="shared" si="7"/>
        <v>2022-392244-01</v>
      </c>
      <c r="V175" s="29" t="str">
        <f t="shared" si="8"/>
        <v>Quinn York</v>
      </c>
    </row>
    <row r="176" spans="1:22" x14ac:dyDescent="0.25">
      <c r="A176" s="53">
        <v>2022</v>
      </c>
      <c r="B176" s="54">
        <v>398755</v>
      </c>
      <c r="C176" s="54" t="s">
        <v>107</v>
      </c>
      <c r="D176" s="54" t="s">
        <v>432</v>
      </c>
      <c r="E176" s="54" t="s">
        <v>498</v>
      </c>
      <c r="F176" s="55" t="s">
        <v>432</v>
      </c>
      <c r="G176" s="54" t="s">
        <v>15</v>
      </c>
      <c r="H176" s="54" t="s">
        <v>16</v>
      </c>
      <c r="I176" s="56">
        <v>18</v>
      </c>
      <c r="J176" s="56">
        <v>18</v>
      </c>
      <c r="K176" s="56">
        <v>53</v>
      </c>
      <c r="L176" s="57">
        <v>2402.2584000000002</v>
      </c>
      <c r="M176" s="57">
        <v>133.4588</v>
      </c>
      <c r="N176" s="58">
        <v>1</v>
      </c>
      <c r="O176" s="58">
        <v>2.9444444444444402</v>
      </c>
      <c r="P176" s="57">
        <v>755.50840000000005</v>
      </c>
      <c r="Q176" s="59">
        <v>0.31449922289791998</v>
      </c>
      <c r="R176" s="57">
        <v>233.50839999999999</v>
      </c>
      <c r="S176" s="59">
        <v>9.7203697986861098E-2</v>
      </c>
      <c r="T176" s="29" t="str">
        <f t="shared" si="6"/>
        <v>04</v>
      </c>
      <c r="U176" s="29" t="str">
        <f t="shared" si="7"/>
        <v>2022-398755-04</v>
      </c>
      <c r="V176" s="29" t="str">
        <f t="shared" si="8"/>
        <v>Kim Pearson</v>
      </c>
    </row>
    <row r="177" spans="1:22" x14ac:dyDescent="0.25">
      <c r="A177" s="53">
        <v>2022</v>
      </c>
      <c r="B177" s="54">
        <v>399454</v>
      </c>
      <c r="C177" s="54" t="s">
        <v>108</v>
      </c>
      <c r="D177" s="54" t="s">
        <v>431</v>
      </c>
      <c r="E177" s="54" t="s">
        <v>509</v>
      </c>
      <c r="F177" s="55" t="s">
        <v>431</v>
      </c>
      <c r="G177" s="54" t="s">
        <v>15</v>
      </c>
      <c r="H177" s="54" t="s">
        <v>5</v>
      </c>
      <c r="I177" s="56">
        <v>238</v>
      </c>
      <c r="J177" s="56">
        <v>509</v>
      </c>
      <c r="K177" s="56">
        <v>1705</v>
      </c>
      <c r="L177" s="57">
        <v>65306.428999999996</v>
      </c>
      <c r="M177" s="57">
        <v>274.39676050420098</v>
      </c>
      <c r="N177" s="58">
        <v>2.1386554621848699</v>
      </c>
      <c r="O177" s="58">
        <v>3.3497053045186602</v>
      </c>
      <c r="P177" s="57">
        <v>13566.579</v>
      </c>
      <c r="Q177" s="59">
        <v>0.20773726580579099</v>
      </c>
      <c r="R177" s="57">
        <v>5633.6289999999999</v>
      </c>
      <c r="S177" s="59">
        <v>8.6264539131361798E-2</v>
      </c>
      <c r="T177" s="29" t="str">
        <f t="shared" si="6"/>
        <v>01</v>
      </c>
      <c r="U177" s="29" t="str">
        <f t="shared" si="7"/>
        <v>2022-399454-01</v>
      </c>
      <c r="V177" s="29" t="str">
        <f t="shared" si="8"/>
        <v>Benny Wilder</v>
      </c>
    </row>
    <row r="178" spans="1:22" x14ac:dyDescent="0.25">
      <c r="A178" s="53">
        <v>2022</v>
      </c>
      <c r="B178" s="54">
        <v>400575</v>
      </c>
      <c r="C178" s="54" t="s">
        <v>109</v>
      </c>
      <c r="D178" s="54" t="s">
        <v>431</v>
      </c>
      <c r="E178" s="54" t="s">
        <v>513</v>
      </c>
      <c r="F178" s="55" t="s">
        <v>430</v>
      </c>
      <c r="G178" s="54" t="s">
        <v>4</v>
      </c>
      <c r="H178" s="54" t="s">
        <v>5</v>
      </c>
      <c r="I178" s="56">
        <v>97</v>
      </c>
      <c r="J178" s="56">
        <v>300</v>
      </c>
      <c r="K178" s="56">
        <v>1611</v>
      </c>
      <c r="L178" s="57">
        <v>56678.64</v>
      </c>
      <c r="M178" s="57">
        <v>584.31587628865998</v>
      </c>
      <c r="N178" s="58">
        <v>3.0927835051546402</v>
      </c>
      <c r="O178" s="58">
        <v>5.37</v>
      </c>
      <c r="P178" s="57">
        <v>9446.44</v>
      </c>
      <c r="Q178" s="59">
        <v>0.16666666666666699</v>
      </c>
      <c r="R178" s="57">
        <v>6114.94</v>
      </c>
      <c r="S178" s="59">
        <v>0.107887909801647</v>
      </c>
      <c r="T178" s="29" t="str">
        <f t="shared" si="6"/>
        <v>01</v>
      </c>
      <c r="U178" s="29" t="str">
        <f t="shared" si="7"/>
        <v>2022-400575-01</v>
      </c>
      <c r="V178" s="29" t="str">
        <f t="shared" si="8"/>
        <v>Dora Tsai</v>
      </c>
    </row>
    <row r="179" spans="1:22" x14ac:dyDescent="0.25">
      <c r="A179" s="53">
        <v>2022</v>
      </c>
      <c r="B179" s="54">
        <v>400575</v>
      </c>
      <c r="C179" s="54" t="s">
        <v>109</v>
      </c>
      <c r="D179" s="54" t="s">
        <v>430</v>
      </c>
      <c r="E179" s="54" t="s">
        <v>518</v>
      </c>
      <c r="F179" s="55" t="s">
        <v>430</v>
      </c>
      <c r="G179" s="54" t="s">
        <v>4</v>
      </c>
      <c r="H179" s="54" t="s">
        <v>16</v>
      </c>
      <c r="I179" s="56">
        <v>13</v>
      </c>
      <c r="J179" s="56">
        <v>27</v>
      </c>
      <c r="K179" s="56">
        <v>86</v>
      </c>
      <c r="L179" s="57">
        <v>2300.6999999999998</v>
      </c>
      <c r="M179" s="57">
        <v>176.97692307692299</v>
      </c>
      <c r="N179" s="58">
        <v>2.0769230769230802</v>
      </c>
      <c r="O179" s="58">
        <v>3.18518518518519</v>
      </c>
      <c r="P179" s="57">
        <v>383.45</v>
      </c>
      <c r="Q179" s="59">
        <v>0.16666666666666699</v>
      </c>
      <c r="R179" s="57">
        <v>-77.95</v>
      </c>
      <c r="S179" s="59">
        <v>-3.3880992741339599E-2</v>
      </c>
      <c r="T179" s="29" t="str">
        <f t="shared" si="6"/>
        <v>03</v>
      </c>
      <c r="U179" s="29" t="str">
        <f t="shared" si="7"/>
        <v>2022-400575-03</v>
      </c>
      <c r="V179" s="29" t="str">
        <f t="shared" si="8"/>
        <v>Claudia Schwartz</v>
      </c>
    </row>
    <row r="180" spans="1:22" x14ac:dyDescent="0.25">
      <c r="A180" s="53">
        <v>2022</v>
      </c>
      <c r="B180" s="54">
        <v>401800</v>
      </c>
      <c r="C180" s="54" t="s">
        <v>110</v>
      </c>
      <c r="D180" s="54" t="s">
        <v>434</v>
      </c>
      <c r="E180" s="54" t="s">
        <v>522</v>
      </c>
      <c r="F180" s="55" t="s">
        <v>434</v>
      </c>
      <c r="G180" s="54" t="s">
        <v>15</v>
      </c>
      <c r="H180" s="54" t="s">
        <v>16</v>
      </c>
      <c r="I180" s="56">
        <v>41</v>
      </c>
      <c r="J180" s="56">
        <v>69</v>
      </c>
      <c r="K180" s="56">
        <v>304</v>
      </c>
      <c r="L180" s="57">
        <v>14988.768</v>
      </c>
      <c r="M180" s="57">
        <v>365.57970731707297</v>
      </c>
      <c r="N180" s="58">
        <v>1.68292682926829</v>
      </c>
      <c r="O180" s="58">
        <v>4.4057971014492798</v>
      </c>
      <c r="P180" s="57">
        <v>5390.5680000000002</v>
      </c>
      <c r="Q180" s="59">
        <v>0.35964049880550603</v>
      </c>
      <c r="R180" s="57">
        <v>4002.6680000000001</v>
      </c>
      <c r="S180" s="59">
        <v>0.26704449625212701</v>
      </c>
      <c r="T180" s="29" t="str">
        <f t="shared" si="6"/>
        <v>02</v>
      </c>
      <c r="U180" s="29" t="str">
        <f t="shared" si="7"/>
        <v>2022-401800-02</v>
      </c>
      <c r="V180" s="29" t="str">
        <f t="shared" si="8"/>
        <v>Ian Juliano</v>
      </c>
    </row>
    <row r="181" spans="1:22" x14ac:dyDescent="0.25">
      <c r="A181" s="53">
        <v>2022</v>
      </c>
      <c r="B181" s="54">
        <v>405328</v>
      </c>
      <c r="C181" s="54" t="s">
        <v>112</v>
      </c>
      <c r="D181" s="54" t="s">
        <v>431</v>
      </c>
      <c r="E181" s="54" t="s">
        <v>535</v>
      </c>
      <c r="F181" s="55" t="s">
        <v>433</v>
      </c>
      <c r="G181" s="54" t="s">
        <v>4</v>
      </c>
      <c r="H181" s="54" t="s">
        <v>5</v>
      </c>
      <c r="I181" s="56">
        <v>59</v>
      </c>
      <c r="J181" s="56">
        <v>243</v>
      </c>
      <c r="K181" s="56">
        <v>806</v>
      </c>
      <c r="L181" s="57">
        <v>31784.795999999998</v>
      </c>
      <c r="M181" s="57">
        <v>538.725355932203</v>
      </c>
      <c r="N181" s="58">
        <v>4.1186440677966099</v>
      </c>
      <c r="O181" s="58">
        <v>3.3168724279835402</v>
      </c>
      <c r="P181" s="57">
        <v>3903.3960000000002</v>
      </c>
      <c r="Q181" s="59">
        <v>0.12280701754386</v>
      </c>
      <c r="R181" s="57">
        <v>1814.2460000000001</v>
      </c>
      <c r="S181" s="59">
        <v>5.7079051254568497E-2</v>
      </c>
      <c r="T181" s="29" t="str">
        <f t="shared" si="6"/>
        <v>01</v>
      </c>
      <c r="U181" s="29" t="str">
        <f t="shared" si="7"/>
        <v>2022-405328-01</v>
      </c>
      <c r="V181" s="29" t="str">
        <f t="shared" si="8"/>
        <v>Alberto Hunt</v>
      </c>
    </row>
    <row r="182" spans="1:22" x14ac:dyDescent="0.25">
      <c r="A182" s="53">
        <v>2022</v>
      </c>
      <c r="B182" s="54">
        <v>405328</v>
      </c>
      <c r="C182" s="54" t="s">
        <v>112</v>
      </c>
      <c r="D182" s="54" t="s">
        <v>433</v>
      </c>
      <c r="E182" s="54" t="s">
        <v>503</v>
      </c>
      <c r="F182" s="55" t="s">
        <v>433</v>
      </c>
      <c r="G182" s="54" t="s">
        <v>4</v>
      </c>
      <c r="H182" s="54" t="s">
        <v>16</v>
      </c>
      <c r="I182" s="56">
        <v>5</v>
      </c>
      <c r="J182" s="56">
        <v>75</v>
      </c>
      <c r="K182" s="56">
        <v>231</v>
      </c>
      <c r="L182" s="57">
        <v>7443.402</v>
      </c>
      <c r="M182" s="57">
        <v>1488.6804</v>
      </c>
      <c r="N182" s="58">
        <v>15</v>
      </c>
      <c r="O182" s="58">
        <v>3.08</v>
      </c>
      <c r="P182" s="57">
        <v>914.10200000000202</v>
      </c>
      <c r="Q182" s="59">
        <v>0.12280701754386</v>
      </c>
      <c r="R182" s="57">
        <v>690.90200000000198</v>
      </c>
      <c r="S182" s="59">
        <v>9.2820729016114101E-2</v>
      </c>
      <c r="T182" s="29" t="str">
        <f t="shared" si="6"/>
        <v>05</v>
      </c>
      <c r="U182" s="29" t="str">
        <f t="shared" si="7"/>
        <v>2022-405328-05</v>
      </c>
      <c r="V182" s="29" t="str">
        <f t="shared" si="8"/>
        <v>Hugo Vale</v>
      </c>
    </row>
    <row r="183" spans="1:22" x14ac:dyDescent="0.25">
      <c r="A183" s="53">
        <v>2022</v>
      </c>
      <c r="B183" s="54">
        <v>419039</v>
      </c>
      <c r="C183" s="54" t="s">
        <v>113</v>
      </c>
      <c r="D183" s="54" t="s">
        <v>430</v>
      </c>
      <c r="E183" s="54" t="s">
        <v>518</v>
      </c>
      <c r="F183" s="55" t="s">
        <v>430</v>
      </c>
      <c r="G183" s="54" t="s">
        <v>15</v>
      </c>
      <c r="H183" s="54" t="s">
        <v>16</v>
      </c>
      <c r="I183" s="56">
        <v>31</v>
      </c>
      <c r="J183" s="56">
        <v>49</v>
      </c>
      <c r="K183" s="56">
        <v>121</v>
      </c>
      <c r="L183" s="57">
        <v>6531.8320000000003</v>
      </c>
      <c r="M183" s="57">
        <v>210.70425806451601</v>
      </c>
      <c r="N183" s="58">
        <v>1.5806451612903201</v>
      </c>
      <c r="O183" s="58">
        <v>2.4693877551020398</v>
      </c>
      <c r="P183" s="57">
        <v>2024.7819999999999</v>
      </c>
      <c r="Q183" s="59">
        <v>0.309986845956846</v>
      </c>
      <c r="R183" s="57">
        <v>942.98200000000099</v>
      </c>
      <c r="S183" s="59">
        <v>0.144367154574704</v>
      </c>
      <c r="T183" s="29" t="str">
        <f t="shared" si="6"/>
        <v>03</v>
      </c>
      <c r="U183" s="29" t="str">
        <f t="shared" si="7"/>
        <v>2022-419039-03</v>
      </c>
      <c r="V183" s="29" t="str">
        <f t="shared" si="8"/>
        <v>Claudia Schwartz</v>
      </c>
    </row>
    <row r="184" spans="1:22" x14ac:dyDescent="0.25">
      <c r="A184" s="53">
        <v>2022</v>
      </c>
      <c r="B184" s="54">
        <v>422074</v>
      </c>
      <c r="C184" s="54" t="s">
        <v>114</v>
      </c>
      <c r="D184" s="54" t="s">
        <v>432</v>
      </c>
      <c r="E184" s="54" t="s">
        <v>498</v>
      </c>
      <c r="F184" s="55" t="s">
        <v>432</v>
      </c>
      <c r="G184" s="54" t="s">
        <v>15</v>
      </c>
      <c r="H184" s="54" t="s">
        <v>5</v>
      </c>
      <c r="I184" s="56">
        <v>129</v>
      </c>
      <c r="J184" s="56">
        <v>469</v>
      </c>
      <c r="K184" s="56">
        <v>1637</v>
      </c>
      <c r="L184" s="57">
        <v>60273.385399999999</v>
      </c>
      <c r="M184" s="57">
        <v>467.23554573643401</v>
      </c>
      <c r="N184" s="58">
        <v>3.6356589147286802</v>
      </c>
      <c r="O184" s="58">
        <v>3.4904051172707899</v>
      </c>
      <c r="P184" s="57">
        <v>7713.3353999999999</v>
      </c>
      <c r="Q184" s="59">
        <v>0.12797249314620401</v>
      </c>
      <c r="R184" s="57">
        <v>3638.3353999999999</v>
      </c>
      <c r="S184" s="59">
        <v>6.0363879942273803E-2</v>
      </c>
      <c r="T184" s="29" t="str">
        <f t="shared" si="6"/>
        <v>04</v>
      </c>
      <c r="U184" s="29" t="str">
        <f t="shared" si="7"/>
        <v>2022-422074-04</v>
      </c>
      <c r="V184" s="29" t="str">
        <f t="shared" si="8"/>
        <v>Kim Pearson</v>
      </c>
    </row>
    <row r="185" spans="1:22" x14ac:dyDescent="0.25">
      <c r="A185" s="53">
        <v>2022</v>
      </c>
      <c r="B185" s="54">
        <v>423222</v>
      </c>
      <c r="C185" s="54" t="s">
        <v>115</v>
      </c>
      <c r="D185" s="54" t="s">
        <v>434</v>
      </c>
      <c r="E185" s="54" t="s">
        <v>508</v>
      </c>
      <c r="F185" s="55" t="s">
        <v>434</v>
      </c>
      <c r="G185" s="54" t="s">
        <v>15</v>
      </c>
      <c r="H185" s="54" t="s">
        <v>5</v>
      </c>
      <c r="I185" s="56">
        <v>53</v>
      </c>
      <c r="J185" s="56">
        <v>209</v>
      </c>
      <c r="K185" s="56">
        <v>648</v>
      </c>
      <c r="L185" s="57">
        <v>25466.004799999999</v>
      </c>
      <c r="M185" s="57">
        <v>480.49065660377403</v>
      </c>
      <c r="N185" s="58">
        <v>3.9433962264150901</v>
      </c>
      <c r="O185" s="58">
        <v>3.1004784688995199</v>
      </c>
      <c r="P185" s="57">
        <v>7730.4047999999902</v>
      </c>
      <c r="Q185" s="59">
        <v>0.30355781602617099</v>
      </c>
      <c r="R185" s="57">
        <v>5806.7048000000004</v>
      </c>
      <c r="S185" s="59">
        <v>0.228017894664027</v>
      </c>
      <c r="T185" s="29" t="str">
        <f t="shared" si="6"/>
        <v>02</v>
      </c>
      <c r="U185" s="29" t="str">
        <f t="shared" si="7"/>
        <v>2022-423222-02</v>
      </c>
      <c r="V185" s="29" t="str">
        <f t="shared" si="8"/>
        <v>Nina Fuentes</v>
      </c>
    </row>
    <row r="186" spans="1:22" x14ac:dyDescent="0.25">
      <c r="A186" s="53">
        <v>2022</v>
      </c>
      <c r="B186" s="54">
        <v>423877</v>
      </c>
      <c r="C186" s="54" t="s">
        <v>95</v>
      </c>
      <c r="D186" s="54" t="s">
        <v>431</v>
      </c>
      <c r="E186" s="54" t="s">
        <v>501</v>
      </c>
      <c r="F186" s="55" t="s">
        <v>432</v>
      </c>
      <c r="G186" s="54" t="s">
        <v>4</v>
      </c>
      <c r="H186" s="54" t="s">
        <v>5</v>
      </c>
      <c r="I186" s="56">
        <v>109</v>
      </c>
      <c r="J186" s="56">
        <v>229</v>
      </c>
      <c r="K186" s="56">
        <v>1122</v>
      </c>
      <c r="L186" s="57">
        <v>39144.120000000003</v>
      </c>
      <c r="M186" s="57">
        <v>359.12036697247697</v>
      </c>
      <c r="N186" s="58">
        <v>2.1009174311926602</v>
      </c>
      <c r="O186" s="58">
        <v>4.8995633187772896</v>
      </c>
      <c r="P186" s="57">
        <v>6524.02</v>
      </c>
      <c r="Q186" s="59">
        <v>0.16666666666666699</v>
      </c>
      <c r="R186" s="57">
        <v>2894.77</v>
      </c>
      <c r="S186" s="59">
        <v>7.3951592218703593E-2</v>
      </c>
      <c r="T186" s="29" t="str">
        <f t="shared" si="6"/>
        <v>01</v>
      </c>
      <c r="U186" s="29" t="str">
        <f t="shared" si="7"/>
        <v>2022-423877-01</v>
      </c>
      <c r="V186" s="29" t="str">
        <f t="shared" si="8"/>
        <v>Debbie Wong</v>
      </c>
    </row>
    <row r="187" spans="1:22" x14ac:dyDescent="0.25">
      <c r="A187" s="53">
        <v>2022</v>
      </c>
      <c r="B187" s="54">
        <v>423877</v>
      </c>
      <c r="C187" s="54" t="s">
        <v>95</v>
      </c>
      <c r="D187" s="54" t="s">
        <v>430</v>
      </c>
      <c r="E187" s="54" t="s">
        <v>514</v>
      </c>
      <c r="F187" s="55" t="s">
        <v>432</v>
      </c>
      <c r="G187" s="54" t="s">
        <v>4</v>
      </c>
      <c r="H187" s="54" t="s">
        <v>5</v>
      </c>
      <c r="I187" s="56">
        <v>105</v>
      </c>
      <c r="J187" s="56">
        <v>200</v>
      </c>
      <c r="K187" s="56">
        <v>825</v>
      </c>
      <c r="L187" s="57">
        <v>31753.86</v>
      </c>
      <c r="M187" s="57">
        <v>302.417714285714</v>
      </c>
      <c r="N187" s="58">
        <v>1.9047619047619</v>
      </c>
      <c r="O187" s="58">
        <v>4.125</v>
      </c>
      <c r="P187" s="57">
        <v>5292.31</v>
      </c>
      <c r="Q187" s="59">
        <v>0.16666666666666699</v>
      </c>
      <c r="R187" s="57">
        <v>1588.51</v>
      </c>
      <c r="S187" s="59">
        <v>5.00257291554475E-2</v>
      </c>
      <c r="T187" s="29" t="str">
        <f t="shared" si="6"/>
        <v>03</v>
      </c>
      <c r="U187" s="29" t="str">
        <f t="shared" si="7"/>
        <v>2022-423877-03</v>
      </c>
      <c r="V187" s="29" t="str">
        <f t="shared" si="8"/>
        <v>Carmen Blakemoore</v>
      </c>
    </row>
    <row r="188" spans="1:22" x14ac:dyDescent="0.25">
      <c r="A188" s="53">
        <v>2022</v>
      </c>
      <c r="B188" s="54">
        <v>423877</v>
      </c>
      <c r="C188" s="54" t="s">
        <v>95</v>
      </c>
      <c r="D188" s="54" t="s">
        <v>432</v>
      </c>
      <c r="E188" s="54" t="s">
        <v>510</v>
      </c>
      <c r="F188" s="55" t="s">
        <v>432</v>
      </c>
      <c r="G188" s="54" t="s">
        <v>4</v>
      </c>
      <c r="H188" s="54" t="s">
        <v>5</v>
      </c>
      <c r="I188" s="56">
        <v>100</v>
      </c>
      <c r="J188" s="56">
        <v>429</v>
      </c>
      <c r="K188" s="56">
        <v>2072</v>
      </c>
      <c r="L188" s="57">
        <v>71744.7</v>
      </c>
      <c r="M188" s="57">
        <v>717.447</v>
      </c>
      <c r="N188" s="58">
        <v>4.29</v>
      </c>
      <c r="O188" s="58">
        <v>4.8298368298368297</v>
      </c>
      <c r="P188" s="57">
        <v>11957.45</v>
      </c>
      <c r="Q188" s="59">
        <v>0.16666666666666699</v>
      </c>
      <c r="R188" s="57">
        <v>8739.4500000000007</v>
      </c>
      <c r="S188" s="59">
        <v>0.121813179231358</v>
      </c>
      <c r="T188" s="29" t="str">
        <f t="shared" si="6"/>
        <v>04</v>
      </c>
      <c r="U188" s="29" t="str">
        <f t="shared" si="7"/>
        <v>2022-423877-04</v>
      </c>
      <c r="V188" s="29" t="str">
        <f t="shared" si="8"/>
        <v>Mosaki Ishak</v>
      </c>
    </row>
    <row r="189" spans="1:22" x14ac:dyDescent="0.25">
      <c r="A189" s="53">
        <v>2022</v>
      </c>
      <c r="B189" s="54">
        <v>425978</v>
      </c>
      <c r="C189" s="54" t="s">
        <v>117</v>
      </c>
      <c r="D189" s="54" t="s">
        <v>434</v>
      </c>
      <c r="E189" s="54" t="s">
        <v>508</v>
      </c>
      <c r="F189" s="55" t="s">
        <v>434</v>
      </c>
      <c r="G189" s="54" t="s">
        <v>15</v>
      </c>
      <c r="H189" s="54" t="s">
        <v>5</v>
      </c>
      <c r="I189" s="56">
        <v>30</v>
      </c>
      <c r="J189" s="56">
        <v>114</v>
      </c>
      <c r="K189" s="56">
        <v>436</v>
      </c>
      <c r="L189" s="57">
        <v>16742.82</v>
      </c>
      <c r="M189" s="57">
        <v>558.09400000000005</v>
      </c>
      <c r="N189" s="58">
        <v>3.8</v>
      </c>
      <c r="O189" s="58">
        <v>3.8245614035087701</v>
      </c>
      <c r="P189" s="57">
        <v>2790.47</v>
      </c>
      <c r="Q189" s="59">
        <v>0.16666666666666699</v>
      </c>
      <c r="R189" s="57">
        <v>1707.27</v>
      </c>
      <c r="S189" s="59">
        <v>0.101970277408465</v>
      </c>
      <c r="T189" s="29" t="str">
        <f t="shared" si="6"/>
        <v>02</v>
      </c>
      <c r="U189" s="29" t="str">
        <f t="shared" si="7"/>
        <v>2022-425978-02</v>
      </c>
      <c r="V189" s="29" t="str">
        <f t="shared" si="8"/>
        <v>Nina Fuentes</v>
      </c>
    </row>
    <row r="190" spans="1:22" x14ac:dyDescent="0.25">
      <c r="A190" s="53">
        <v>2022</v>
      </c>
      <c r="B190" s="54">
        <v>426484</v>
      </c>
      <c r="C190" s="54" t="s">
        <v>118</v>
      </c>
      <c r="D190" s="54" t="s">
        <v>433</v>
      </c>
      <c r="E190" s="54" t="s">
        <v>504</v>
      </c>
      <c r="F190" s="55" t="s">
        <v>433</v>
      </c>
      <c r="G190" s="54" t="s">
        <v>15</v>
      </c>
      <c r="H190" s="54" t="s">
        <v>16</v>
      </c>
      <c r="I190" s="56">
        <v>45</v>
      </c>
      <c r="J190" s="56">
        <v>71</v>
      </c>
      <c r="K190" s="56">
        <v>188</v>
      </c>
      <c r="L190" s="57">
        <v>7858.4960000000101</v>
      </c>
      <c r="M190" s="57">
        <v>174.63324444444501</v>
      </c>
      <c r="N190" s="58">
        <v>1.5777777777777799</v>
      </c>
      <c r="O190" s="58">
        <v>2.6478873239436602</v>
      </c>
      <c r="P190" s="57">
        <v>2932.596</v>
      </c>
      <c r="Q190" s="59">
        <v>0.37317522335062597</v>
      </c>
      <c r="R190" s="57">
        <v>1459.4960000000001</v>
      </c>
      <c r="S190" s="59">
        <v>0.185722051649578</v>
      </c>
      <c r="T190" s="29" t="str">
        <f t="shared" si="6"/>
        <v>05</v>
      </c>
      <c r="U190" s="29" t="str">
        <f t="shared" si="7"/>
        <v>2022-426484-05</v>
      </c>
      <c r="V190" s="29" t="str">
        <f t="shared" si="8"/>
        <v>Jeannie Skiles</v>
      </c>
    </row>
    <row r="191" spans="1:22" x14ac:dyDescent="0.25">
      <c r="A191" s="53">
        <v>2022</v>
      </c>
      <c r="B191" s="54">
        <v>427110</v>
      </c>
      <c r="C191" s="54" t="s">
        <v>374</v>
      </c>
      <c r="D191" s="54" t="s">
        <v>432</v>
      </c>
      <c r="E191" s="54" t="s">
        <v>498</v>
      </c>
      <c r="F191" s="55" t="s">
        <v>432</v>
      </c>
      <c r="G191" s="54" t="s">
        <v>15</v>
      </c>
      <c r="H191" s="54" t="s">
        <v>16</v>
      </c>
      <c r="I191" s="56">
        <v>36</v>
      </c>
      <c r="J191" s="56">
        <v>54</v>
      </c>
      <c r="K191" s="56">
        <v>169</v>
      </c>
      <c r="L191" s="57">
        <v>6259.9031999999997</v>
      </c>
      <c r="M191" s="57">
        <v>173.8862</v>
      </c>
      <c r="N191" s="58">
        <v>1.5</v>
      </c>
      <c r="O191" s="58">
        <v>3.1296296296296302</v>
      </c>
      <c r="P191" s="57">
        <v>2038.4531999999999</v>
      </c>
      <c r="Q191" s="59">
        <v>0.32563653699948603</v>
      </c>
      <c r="R191" s="57">
        <v>976.45320000000004</v>
      </c>
      <c r="S191" s="59">
        <v>0.15598535133897901</v>
      </c>
      <c r="T191" s="29" t="str">
        <f t="shared" si="6"/>
        <v>04</v>
      </c>
      <c r="U191" s="29" t="str">
        <f t="shared" si="7"/>
        <v>2022-427110-04</v>
      </c>
      <c r="V191" s="29" t="str">
        <f t="shared" si="8"/>
        <v>Kim Pearson</v>
      </c>
    </row>
    <row r="192" spans="1:22" x14ac:dyDescent="0.25">
      <c r="A192" s="53">
        <v>2022</v>
      </c>
      <c r="B192" s="54">
        <v>427511</v>
      </c>
      <c r="C192" s="54" t="s">
        <v>119</v>
      </c>
      <c r="D192" s="54" t="s">
        <v>433</v>
      </c>
      <c r="E192" s="54" t="s">
        <v>503</v>
      </c>
      <c r="F192" s="55" t="s">
        <v>433</v>
      </c>
      <c r="G192" s="54" t="s">
        <v>15</v>
      </c>
      <c r="H192" s="54" t="s">
        <v>16</v>
      </c>
      <c r="I192" s="56">
        <v>64</v>
      </c>
      <c r="J192" s="56">
        <v>73</v>
      </c>
      <c r="K192" s="56">
        <v>336</v>
      </c>
      <c r="L192" s="57">
        <v>8846.8799999999992</v>
      </c>
      <c r="M192" s="57">
        <v>138.23249999999999</v>
      </c>
      <c r="N192" s="58">
        <v>1.140625</v>
      </c>
      <c r="O192" s="58">
        <v>4.6027397260273997</v>
      </c>
      <c r="P192" s="57">
        <v>1474.48</v>
      </c>
      <c r="Q192" s="59">
        <v>0.16666666666666699</v>
      </c>
      <c r="R192" s="57">
        <v>-589.82000000000005</v>
      </c>
      <c r="S192" s="59">
        <v>-6.6669831624256298E-2</v>
      </c>
      <c r="T192" s="29" t="str">
        <f t="shared" si="6"/>
        <v>05</v>
      </c>
      <c r="U192" s="29" t="str">
        <f t="shared" si="7"/>
        <v>2022-427511-05</v>
      </c>
      <c r="V192" s="29" t="str">
        <f t="shared" si="8"/>
        <v>Hugo Vale</v>
      </c>
    </row>
    <row r="193" spans="1:22" x14ac:dyDescent="0.25">
      <c r="A193" s="53">
        <v>2022</v>
      </c>
      <c r="B193" s="54">
        <v>428625</v>
      </c>
      <c r="C193" s="54" t="s">
        <v>120</v>
      </c>
      <c r="D193" s="54" t="s">
        <v>432</v>
      </c>
      <c r="E193" s="54" t="s">
        <v>500</v>
      </c>
      <c r="F193" s="55" t="s">
        <v>432</v>
      </c>
      <c r="G193" s="54" t="s">
        <v>15</v>
      </c>
      <c r="H193" s="54" t="s">
        <v>5</v>
      </c>
      <c r="I193" s="56">
        <v>66</v>
      </c>
      <c r="J193" s="56">
        <v>189</v>
      </c>
      <c r="K193" s="56">
        <v>790</v>
      </c>
      <c r="L193" s="57">
        <v>22951.65</v>
      </c>
      <c r="M193" s="57">
        <v>347.75227272727301</v>
      </c>
      <c r="N193" s="58">
        <v>2.8636363636363602</v>
      </c>
      <c r="O193" s="58">
        <v>4.1798941798941804</v>
      </c>
      <c r="P193" s="57">
        <v>0</v>
      </c>
      <c r="Q193" s="59">
        <v>0</v>
      </c>
      <c r="R193" s="57">
        <v>-2035.5</v>
      </c>
      <c r="S193" s="59">
        <v>-8.8686434308644493E-2</v>
      </c>
      <c r="T193" s="29" t="str">
        <f t="shared" si="6"/>
        <v>04</v>
      </c>
      <c r="U193" s="29" t="str">
        <f t="shared" si="7"/>
        <v>2022-428625-04</v>
      </c>
      <c r="V193" s="29" t="str">
        <f t="shared" si="8"/>
        <v>Katie Sweeney</v>
      </c>
    </row>
    <row r="194" spans="1:22" x14ac:dyDescent="0.25">
      <c r="A194" s="53">
        <v>2022</v>
      </c>
      <c r="B194" s="54">
        <v>431898</v>
      </c>
      <c r="C194" s="54" t="s">
        <v>50</v>
      </c>
      <c r="D194" s="54" t="s">
        <v>432</v>
      </c>
      <c r="E194" s="54" t="s">
        <v>497</v>
      </c>
      <c r="F194" s="55" t="s">
        <v>432</v>
      </c>
      <c r="G194" s="54" t="s">
        <v>15</v>
      </c>
      <c r="H194" s="54" t="s">
        <v>10</v>
      </c>
      <c r="I194" s="56">
        <v>207</v>
      </c>
      <c r="J194" s="56">
        <v>426</v>
      </c>
      <c r="K194" s="56">
        <v>5312</v>
      </c>
      <c r="L194" s="57">
        <v>182890.3075</v>
      </c>
      <c r="M194" s="57">
        <v>883.52805555555597</v>
      </c>
      <c r="N194" s="58">
        <v>2.0579710144927499</v>
      </c>
      <c r="O194" s="58">
        <v>12.4694835680751</v>
      </c>
      <c r="P194" s="57">
        <v>23855.2575</v>
      </c>
      <c r="Q194" s="59">
        <v>0.13043478260869601</v>
      </c>
      <c r="R194" s="57">
        <v>17635.7575</v>
      </c>
      <c r="S194" s="59">
        <v>9.6428059753795203E-2</v>
      </c>
      <c r="T194" s="29" t="str">
        <f t="shared" ref="T194:T257" si="9">LEFT(D194,2)</f>
        <v>04</v>
      </c>
      <c r="U194" s="29" t="str">
        <f t="shared" ref="U194:U257" si="10">A194&amp;"-"&amp;B194&amp;"-"&amp;T194</f>
        <v>2022-431898-04</v>
      </c>
      <c r="V194" s="29" t="str">
        <f t="shared" ref="V194:V257" si="11">E194</f>
        <v>Javier Salinas</v>
      </c>
    </row>
    <row r="195" spans="1:22" x14ac:dyDescent="0.25">
      <c r="A195" s="53">
        <v>2022</v>
      </c>
      <c r="B195" s="54">
        <v>435694</v>
      </c>
      <c r="C195" s="54" t="s">
        <v>121</v>
      </c>
      <c r="D195" s="54" t="s">
        <v>430</v>
      </c>
      <c r="E195" s="54" t="s">
        <v>517</v>
      </c>
      <c r="F195" s="55" t="s">
        <v>430</v>
      </c>
      <c r="G195" s="54" t="s">
        <v>15</v>
      </c>
      <c r="H195" s="54" t="s">
        <v>5</v>
      </c>
      <c r="I195" s="56">
        <v>88</v>
      </c>
      <c r="J195" s="56">
        <v>375</v>
      </c>
      <c r="K195" s="56">
        <v>1605</v>
      </c>
      <c r="L195" s="57">
        <v>70140.123000000007</v>
      </c>
      <c r="M195" s="57">
        <v>797.04685227272705</v>
      </c>
      <c r="N195" s="58">
        <v>4.2613636363636402</v>
      </c>
      <c r="O195" s="58">
        <v>4.28</v>
      </c>
      <c r="P195" s="57">
        <v>21968.172999999999</v>
      </c>
      <c r="Q195" s="59">
        <v>0.31320408434413499</v>
      </c>
      <c r="R195" s="57">
        <v>18625.573</v>
      </c>
      <c r="S195" s="59">
        <v>0.26554805157669897</v>
      </c>
      <c r="T195" s="29" t="str">
        <f t="shared" si="9"/>
        <v>03</v>
      </c>
      <c r="U195" s="29" t="str">
        <f t="shared" si="10"/>
        <v>2022-435694-03</v>
      </c>
      <c r="V195" s="29" t="str">
        <f t="shared" si="11"/>
        <v>Ray McDermott</v>
      </c>
    </row>
    <row r="196" spans="1:22" x14ac:dyDescent="0.25">
      <c r="A196" s="53">
        <v>2022</v>
      </c>
      <c r="B196" s="54">
        <v>436782</v>
      </c>
      <c r="C196" s="54" t="s">
        <v>122</v>
      </c>
      <c r="D196" s="54" t="s">
        <v>431</v>
      </c>
      <c r="E196" s="54" t="s">
        <v>516</v>
      </c>
      <c r="F196" s="55" t="s">
        <v>431</v>
      </c>
      <c r="G196" s="54" t="s">
        <v>15</v>
      </c>
      <c r="H196" s="54" t="s">
        <v>5</v>
      </c>
      <c r="I196" s="56">
        <v>83</v>
      </c>
      <c r="J196" s="56">
        <v>188</v>
      </c>
      <c r="K196" s="56">
        <v>764</v>
      </c>
      <c r="L196" s="57">
        <v>26253.48</v>
      </c>
      <c r="M196" s="57">
        <v>316.306987951807</v>
      </c>
      <c r="N196" s="58">
        <v>2.26506024096386</v>
      </c>
      <c r="O196" s="58">
        <v>4.0638297872340399</v>
      </c>
      <c r="P196" s="57">
        <v>4375.58</v>
      </c>
      <c r="Q196" s="59">
        <v>0.16666666666666699</v>
      </c>
      <c r="R196" s="57">
        <v>1596.88</v>
      </c>
      <c r="S196" s="59">
        <v>6.0825460091386001E-2</v>
      </c>
      <c r="T196" s="29" t="str">
        <f t="shared" si="9"/>
        <v>01</v>
      </c>
      <c r="U196" s="29" t="str">
        <f t="shared" si="10"/>
        <v>2022-436782-01</v>
      </c>
      <c r="V196" s="29" t="str">
        <f t="shared" si="11"/>
        <v>Celia Pasillas</v>
      </c>
    </row>
    <row r="197" spans="1:22" x14ac:dyDescent="0.25">
      <c r="A197" s="53">
        <v>2022</v>
      </c>
      <c r="B197" s="54">
        <v>437005</v>
      </c>
      <c r="C197" s="54" t="s">
        <v>123</v>
      </c>
      <c r="D197" s="54" t="s">
        <v>435</v>
      </c>
      <c r="E197" s="54" t="s">
        <v>521</v>
      </c>
      <c r="F197" s="55" t="s">
        <v>435</v>
      </c>
      <c r="G197" s="54" t="s">
        <v>15</v>
      </c>
      <c r="H197" s="54" t="s">
        <v>16</v>
      </c>
      <c r="I197" s="56">
        <v>19</v>
      </c>
      <c r="J197" s="56">
        <v>38</v>
      </c>
      <c r="K197" s="56">
        <v>149</v>
      </c>
      <c r="L197" s="57">
        <v>5707.8072000000002</v>
      </c>
      <c r="M197" s="57">
        <v>300.41090526315799</v>
      </c>
      <c r="N197" s="58">
        <v>2</v>
      </c>
      <c r="O197" s="58">
        <v>3.92105263157895</v>
      </c>
      <c r="P197" s="57">
        <v>1582.9072000000001</v>
      </c>
      <c r="Q197" s="59">
        <v>0.277323172373447</v>
      </c>
      <c r="R197" s="57">
        <v>870.40719999999999</v>
      </c>
      <c r="S197" s="59">
        <v>0.15249414871616501</v>
      </c>
      <c r="T197" s="29" t="str">
        <f t="shared" si="9"/>
        <v>06</v>
      </c>
      <c r="U197" s="29" t="str">
        <f t="shared" si="10"/>
        <v>2022-437005-06</v>
      </c>
      <c r="V197" s="29" t="str">
        <f t="shared" si="11"/>
        <v>Ronnie Estrada</v>
      </c>
    </row>
    <row r="198" spans="1:22" x14ac:dyDescent="0.25">
      <c r="A198" s="53">
        <v>2022</v>
      </c>
      <c r="B198" s="54">
        <v>438205</v>
      </c>
      <c r="C198" s="54" t="s">
        <v>124</v>
      </c>
      <c r="D198" s="54" t="s">
        <v>430</v>
      </c>
      <c r="E198" s="54" t="s">
        <v>514</v>
      </c>
      <c r="F198" s="55" t="s">
        <v>430</v>
      </c>
      <c r="G198" s="54" t="s">
        <v>15</v>
      </c>
      <c r="H198" s="54" t="s">
        <v>5</v>
      </c>
      <c r="I198" s="56">
        <v>120</v>
      </c>
      <c r="J198" s="56">
        <v>425</v>
      </c>
      <c r="K198" s="56">
        <v>1488</v>
      </c>
      <c r="L198" s="57">
        <v>59038.32</v>
      </c>
      <c r="M198" s="57">
        <v>491.98599999999999</v>
      </c>
      <c r="N198" s="58">
        <v>3.5416666666666701</v>
      </c>
      <c r="O198" s="58">
        <v>3.50117647058824</v>
      </c>
      <c r="P198" s="57">
        <v>9839.7199999999993</v>
      </c>
      <c r="Q198" s="59">
        <v>0.16666666666666699</v>
      </c>
      <c r="R198" s="57">
        <v>5379.32</v>
      </c>
      <c r="S198" s="59">
        <v>9.1115736355641505E-2</v>
      </c>
      <c r="T198" s="29" t="str">
        <f t="shared" si="9"/>
        <v>03</v>
      </c>
      <c r="U198" s="29" t="str">
        <f t="shared" si="10"/>
        <v>2022-438205-03</v>
      </c>
      <c r="V198" s="29" t="str">
        <f t="shared" si="11"/>
        <v>Carmen Blakemoore</v>
      </c>
    </row>
    <row r="199" spans="1:22" x14ac:dyDescent="0.25">
      <c r="A199" s="53">
        <v>2022</v>
      </c>
      <c r="B199" s="54">
        <v>444410</v>
      </c>
      <c r="C199" s="54" t="s">
        <v>373</v>
      </c>
      <c r="D199" s="54" t="s">
        <v>431</v>
      </c>
      <c r="E199" s="54" t="s">
        <v>516</v>
      </c>
      <c r="F199" s="55" t="s">
        <v>431</v>
      </c>
      <c r="G199" s="54" t="s">
        <v>15</v>
      </c>
      <c r="H199" s="54" t="s">
        <v>5</v>
      </c>
      <c r="I199" s="56">
        <v>109</v>
      </c>
      <c r="J199" s="56">
        <v>328</v>
      </c>
      <c r="K199" s="56">
        <v>1185</v>
      </c>
      <c r="L199" s="57">
        <v>53527.067999999999</v>
      </c>
      <c r="M199" s="57">
        <v>491.07401834862401</v>
      </c>
      <c r="N199" s="58">
        <v>3.0091743119266101</v>
      </c>
      <c r="O199" s="58">
        <v>3.61280487804878</v>
      </c>
      <c r="P199" s="57">
        <v>15581.268</v>
      </c>
      <c r="Q199" s="59">
        <v>0.29109137829107301</v>
      </c>
      <c r="R199" s="57">
        <v>11841.468000000001</v>
      </c>
      <c r="S199" s="59">
        <v>0.22122392356704501</v>
      </c>
      <c r="T199" s="29" t="str">
        <f t="shared" si="9"/>
        <v>01</v>
      </c>
      <c r="U199" s="29" t="str">
        <f t="shared" si="10"/>
        <v>2022-444410-01</v>
      </c>
      <c r="V199" s="29" t="str">
        <f t="shared" si="11"/>
        <v>Celia Pasillas</v>
      </c>
    </row>
    <row r="200" spans="1:22" x14ac:dyDescent="0.25">
      <c r="A200" s="53">
        <v>2022</v>
      </c>
      <c r="B200" s="54">
        <v>444980</v>
      </c>
      <c r="C200" s="54" t="s">
        <v>320</v>
      </c>
      <c r="D200" s="54" t="s">
        <v>432</v>
      </c>
      <c r="E200" s="54" t="s">
        <v>498</v>
      </c>
      <c r="F200" s="55" t="s">
        <v>432</v>
      </c>
      <c r="G200" s="54" t="s">
        <v>15</v>
      </c>
      <c r="H200" s="54" t="s">
        <v>16</v>
      </c>
      <c r="I200" s="56">
        <v>35</v>
      </c>
      <c r="J200" s="56">
        <v>62</v>
      </c>
      <c r="K200" s="56">
        <v>170</v>
      </c>
      <c r="L200" s="57">
        <v>7758.31</v>
      </c>
      <c r="M200" s="57">
        <v>221.666</v>
      </c>
      <c r="N200" s="58">
        <v>1.77142857142857</v>
      </c>
      <c r="O200" s="58">
        <v>2.7419354838709702</v>
      </c>
      <c r="P200" s="57">
        <v>1852.16</v>
      </c>
      <c r="Q200" s="59">
        <v>0.238732404350947</v>
      </c>
      <c r="R200" s="57">
        <v>810.15999999999894</v>
      </c>
      <c r="S200" s="59">
        <v>0.104424803855479</v>
      </c>
      <c r="T200" s="29" t="str">
        <f t="shared" si="9"/>
        <v>04</v>
      </c>
      <c r="U200" s="29" t="str">
        <f t="shared" si="10"/>
        <v>2022-444980-04</v>
      </c>
      <c r="V200" s="29" t="str">
        <f t="shared" si="11"/>
        <v>Kim Pearson</v>
      </c>
    </row>
    <row r="201" spans="1:22" x14ac:dyDescent="0.25">
      <c r="A201" s="53">
        <v>2022</v>
      </c>
      <c r="B201" s="54">
        <v>448696</v>
      </c>
      <c r="C201" s="54" t="s">
        <v>376</v>
      </c>
      <c r="D201" s="54" t="s">
        <v>434</v>
      </c>
      <c r="E201" s="54" t="s">
        <v>523</v>
      </c>
      <c r="F201" s="55" t="s">
        <v>434</v>
      </c>
      <c r="G201" s="54" t="s">
        <v>15</v>
      </c>
      <c r="H201" s="54" t="s">
        <v>16</v>
      </c>
      <c r="I201" s="56">
        <v>44</v>
      </c>
      <c r="J201" s="56">
        <v>44</v>
      </c>
      <c r="K201" s="56">
        <v>113</v>
      </c>
      <c r="L201" s="57">
        <v>5287.0959999999995</v>
      </c>
      <c r="M201" s="57">
        <v>120.161272727273</v>
      </c>
      <c r="N201" s="58">
        <v>1</v>
      </c>
      <c r="O201" s="58">
        <v>2.5681818181818201</v>
      </c>
      <c r="P201" s="57">
        <v>1950.2460000000001</v>
      </c>
      <c r="Q201" s="59">
        <v>0.36886903509979702</v>
      </c>
      <c r="R201" s="57">
        <v>493.846</v>
      </c>
      <c r="S201" s="59">
        <v>9.3405907515203002E-2</v>
      </c>
      <c r="T201" s="29" t="str">
        <f t="shared" si="9"/>
        <v>02</v>
      </c>
      <c r="U201" s="29" t="str">
        <f t="shared" si="10"/>
        <v>2022-448696-02</v>
      </c>
      <c r="V201" s="29" t="str">
        <f t="shared" si="11"/>
        <v>Amy Blye</v>
      </c>
    </row>
    <row r="202" spans="1:22" x14ac:dyDescent="0.25">
      <c r="A202" s="53">
        <v>2022</v>
      </c>
      <c r="B202" s="54">
        <v>453953</v>
      </c>
      <c r="C202" s="54" t="s">
        <v>375</v>
      </c>
      <c r="D202" s="54" t="s">
        <v>431</v>
      </c>
      <c r="E202" s="54" t="s">
        <v>515</v>
      </c>
      <c r="F202" s="55" t="s">
        <v>431</v>
      </c>
      <c r="G202" s="54" t="s">
        <v>15</v>
      </c>
      <c r="H202" s="54" t="s">
        <v>16</v>
      </c>
      <c r="I202" s="56">
        <v>16</v>
      </c>
      <c r="J202" s="56">
        <v>27</v>
      </c>
      <c r="K202" s="56">
        <v>73</v>
      </c>
      <c r="L202" s="57">
        <v>3975.4160000000002</v>
      </c>
      <c r="M202" s="57">
        <v>248.46350000000001</v>
      </c>
      <c r="N202" s="58">
        <v>1.6875</v>
      </c>
      <c r="O202" s="58">
        <v>2.7037037037037002</v>
      </c>
      <c r="P202" s="57">
        <v>1304.866</v>
      </c>
      <c r="Q202" s="59">
        <v>0.32823382508899701</v>
      </c>
      <c r="R202" s="57">
        <v>779.16600000000005</v>
      </c>
      <c r="S202" s="59">
        <v>0.19599609198131701</v>
      </c>
      <c r="T202" s="29" t="str">
        <f t="shared" si="9"/>
        <v>01</v>
      </c>
      <c r="U202" s="29" t="str">
        <f t="shared" si="10"/>
        <v>2022-453953-01</v>
      </c>
      <c r="V202" s="29" t="str">
        <f t="shared" si="11"/>
        <v>Alex Kwon</v>
      </c>
    </row>
    <row r="203" spans="1:22" x14ac:dyDescent="0.25">
      <c r="A203" s="53">
        <v>2022</v>
      </c>
      <c r="B203" s="54">
        <v>458704</v>
      </c>
      <c r="C203" s="54" t="s">
        <v>319</v>
      </c>
      <c r="D203" s="54" t="s">
        <v>432</v>
      </c>
      <c r="E203" s="54" t="s">
        <v>498</v>
      </c>
      <c r="F203" s="55" t="s">
        <v>432</v>
      </c>
      <c r="G203" s="54" t="s">
        <v>15</v>
      </c>
      <c r="H203" s="54" t="s">
        <v>16</v>
      </c>
      <c r="I203" s="56">
        <v>9</v>
      </c>
      <c r="J203" s="56">
        <v>19</v>
      </c>
      <c r="K203" s="56">
        <v>57</v>
      </c>
      <c r="L203" s="57">
        <v>2379.5439999999999</v>
      </c>
      <c r="M203" s="57">
        <v>264.39377777777798</v>
      </c>
      <c r="N203" s="58">
        <v>2.1111111111111098</v>
      </c>
      <c r="O203" s="58">
        <v>3</v>
      </c>
      <c r="P203" s="57">
        <v>980.84400000000005</v>
      </c>
      <c r="Q203" s="59">
        <v>0.41219830354051001</v>
      </c>
      <c r="R203" s="57">
        <v>709.84400000000005</v>
      </c>
      <c r="S203" s="59">
        <v>0.29831093688538601</v>
      </c>
      <c r="T203" s="29" t="str">
        <f t="shared" si="9"/>
        <v>04</v>
      </c>
      <c r="U203" s="29" t="str">
        <f t="shared" si="10"/>
        <v>2022-458704-04</v>
      </c>
      <c r="V203" s="29" t="str">
        <f t="shared" si="11"/>
        <v>Kim Pearson</v>
      </c>
    </row>
    <row r="204" spans="1:22" x14ac:dyDescent="0.25">
      <c r="A204" s="53">
        <v>2022</v>
      </c>
      <c r="B204" s="54">
        <v>459139</v>
      </c>
      <c r="C204" s="54" t="s">
        <v>237</v>
      </c>
      <c r="D204" s="54" t="s">
        <v>431</v>
      </c>
      <c r="E204" s="54" t="s">
        <v>501</v>
      </c>
      <c r="F204" s="55" t="s">
        <v>431</v>
      </c>
      <c r="G204" s="54" t="s">
        <v>4</v>
      </c>
      <c r="H204" s="54" t="s">
        <v>16</v>
      </c>
      <c r="I204" s="56">
        <v>61</v>
      </c>
      <c r="J204" s="56">
        <v>125</v>
      </c>
      <c r="K204" s="56">
        <v>278</v>
      </c>
      <c r="L204" s="57">
        <v>10563.83</v>
      </c>
      <c r="M204" s="57">
        <v>173.177540983607</v>
      </c>
      <c r="N204" s="58">
        <v>2.0491803278688501</v>
      </c>
      <c r="O204" s="58">
        <v>2.2240000000000002</v>
      </c>
      <c r="P204" s="57">
        <v>1457.08</v>
      </c>
      <c r="Q204" s="59">
        <v>0.13793103448275901</v>
      </c>
      <c r="R204" s="57">
        <v>-570.32000000000096</v>
      </c>
      <c r="S204" s="59">
        <v>-5.3987994884431199E-2</v>
      </c>
      <c r="T204" s="29" t="str">
        <f t="shared" si="9"/>
        <v>01</v>
      </c>
      <c r="U204" s="29" t="str">
        <f t="shared" si="10"/>
        <v>2022-459139-01</v>
      </c>
      <c r="V204" s="29" t="str">
        <f t="shared" si="11"/>
        <v>Debbie Wong</v>
      </c>
    </row>
    <row r="205" spans="1:22" x14ac:dyDescent="0.25">
      <c r="A205" s="53">
        <v>2022</v>
      </c>
      <c r="B205" s="54">
        <v>459139</v>
      </c>
      <c r="C205" s="54" t="s">
        <v>237</v>
      </c>
      <c r="D205" s="54" t="s">
        <v>430</v>
      </c>
      <c r="E205" s="54" t="s">
        <v>492</v>
      </c>
      <c r="F205" s="55" t="s">
        <v>431</v>
      </c>
      <c r="G205" s="54" t="s">
        <v>4</v>
      </c>
      <c r="H205" s="54" t="s">
        <v>10</v>
      </c>
      <c r="I205" s="56">
        <v>96</v>
      </c>
      <c r="J205" s="56">
        <v>627</v>
      </c>
      <c r="K205" s="56">
        <v>4862</v>
      </c>
      <c r="L205" s="57">
        <v>179827.43400000001</v>
      </c>
      <c r="M205" s="57">
        <v>1873.2024375000001</v>
      </c>
      <c r="N205" s="58">
        <v>6.53125</v>
      </c>
      <c r="O205" s="58">
        <v>7.7543859649122799</v>
      </c>
      <c r="P205" s="57">
        <v>24803.784</v>
      </c>
      <c r="Q205" s="59">
        <v>0.13793103448275901</v>
      </c>
      <c r="R205" s="57">
        <v>20901.984</v>
      </c>
      <c r="S205" s="59">
        <v>0.116233566453492</v>
      </c>
      <c r="T205" s="29" t="str">
        <f t="shared" si="9"/>
        <v>03</v>
      </c>
      <c r="U205" s="29" t="str">
        <f t="shared" si="10"/>
        <v>2022-459139-03</v>
      </c>
      <c r="V205" s="29" t="str">
        <f t="shared" si="11"/>
        <v>Paul Martell</v>
      </c>
    </row>
    <row r="206" spans="1:22" x14ac:dyDescent="0.25">
      <c r="A206" s="53">
        <v>2022</v>
      </c>
      <c r="B206" s="54">
        <v>461878</v>
      </c>
      <c r="C206" s="54" t="s">
        <v>383</v>
      </c>
      <c r="D206" s="54" t="s">
        <v>435</v>
      </c>
      <c r="E206" s="54" t="s">
        <v>505</v>
      </c>
      <c r="F206" s="55" t="s">
        <v>435</v>
      </c>
      <c r="G206" s="54" t="s">
        <v>15</v>
      </c>
      <c r="H206" s="54" t="s">
        <v>5</v>
      </c>
      <c r="I206" s="56">
        <v>135</v>
      </c>
      <c r="J206" s="56">
        <v>207</v>
      </c>
      <c r="K206" s="56">
        <v>852</v>
      </c>
      <c r="L206" s="57">
        <v>39331.785600000003</v>
      </c>
      <c r="M206" s="57">
        <v>291.34656000000001</v>
      </c>
      <c r="N206" s="58">
        <v>1.5333333333333301</v>
      </c>
      <c r="O206" s="58">
        <v>4.1159420289855104</v>
      </c>
      <c r="P206" s="57">
        <v>11733.035599999999</v>
      </c>
      <c r="Q206" s="59">
        <v>0.29830925347055598</v>
      </c>
      <c r="R206" s="57">
        <v>6749.2856000000002</v>
      </c>
      <c r="S206" s="59">
        <v>0.171598759045407</v>
      </c>
      <c r="T206" s="29" t="str">
        <f t="shared" si="9"/>
        <v>06</v>
      </c>
      <c r="U206" s="29" t="str">
        <f t="shared" si="10"/>
        <v>2022-461878-06</v>
      </c>
      <c r="V206" s="29" t="str">
        <f t="shared" si="11"/>
        <v>Malik Mann</v>
      </c>
    </row>
    <row r="207" spans="1:22" x14ac:dyDescent="0.25">
      <c r="A207" s="53">
        <v>2022</v>
      </c>
      <c r="B207" s="54">
        <v>463072</v>
      </c>
      <c r="C207" s="54" t="s">
        <v>125</v>
      </c>
      <c r="D207" s="54" t="s">
        <v>435</v>
      </c>
      <c r="E207" s="54" t="s">
        <v>521</v>
      </c>
      <c r="F207" s="55" t="s">
        <v>435</v>
      </c>
      <c r="G207" s="54" t="s">
        <v>15</v>
      </c>
      <c r="H207" s="54" t="s">
        <v>5</v>
      </c>
      <c r="I207" s="56">
        <v>84</v>
      </c>
      <c r="J207" s="56">
        <v>291</v>
      </c>
      <c r="K207" s="56">
        <v>1093</v>
      </c>
      <c r="L207" s="57">
        <v>49227.890399999997</v>
      </c>
      <c r="M207" s="57">
        <v>586.04631428571395</v>
      </c>
      <c r="N207" s="58">
        <v>3.46428571428571</v>
      </c>
      <c r="O207" s="58">
        <v>3.75601374570447</v>
      </c>
      <c r="P207" s="57">
        <v>13850.940399999999</v>
      </c>
      <c r="Q207" s="59">
        <v>0.28136367996789102</v>
      </c>
      <c r="R207" s="57">
        <v>10550.910400000001</v>
      </c>
      <c r="S207" s="59">
        <v>0.21432790059189699</v>
      </c>
      <c r="T207" s="29" t="str">
        <f t="shared" si="9"/>
        <v>06</v>
      </c>
      <c r="U207" s="29" t="str">
        <f t="shared" si="10"/>
        <v>2022-463072-06</v>
      </c>
      <c r="V207" s="29" t="str">
        <f t="shared" si="11"/>
        <v>Ronnie Estrada</v>
      </c>
    </row>
    <row r="208" spans="1:22" x14ac:dyDescent="0.25">
      <c r="A208" s="53">
        <v>2022</v>
      </c>
      <c r="B208" s="54">
        <v>465325</v>
      </c>
      <c r="C208" s="54" t="s">
        <v>126</v>
      </c>
      <c r="D208" s="54" t="s">
        <v>430</v>
      </c>
      <c r="E208" s="54" t="s">
        <v>518</v>
      </c>
      <c r="F208" s="55" t="s">
        <v>430</v>
      </c>
      <c r="G208" s="54" t="s">
        <v>15</v>
      </c>
      <c r="H208" s="54" t="s">
        <v>16</v>
      </c>
      <c r="I208" s="56">
        <v>3</v>
      </c>
      <c r="J208" s="56">
        <v>3</v>
      </c>
      <c r="K208" s="56">
        <v>14</v>
      </c>
      <c r="L208" s="57">
        <v>823.88800000000003</v>
      </c>
      <c r="M208" s="57">
        <v>274.62933333333302</v>
      </c>
      <c r="N208" s="58">
        <v>1</v>
      </c>
      <c r="O208" s="58">
        <v>4.6666666666666696</v>
      </c>
      <c r="P208" s="57">
        <v>360.88799999999998</v>
      </c>
      <c r="Q208" s="59">
        <v>0.43803041190064701</v>
      </c>
      <c r="R208" s="57">
        <v>258.28800000000001</v>
      </c>
      <c r="S208" s="59">
        <v>0.31349892218359798</v>
      </c>
      <c r="T208" s="29" t="str">
        <f t="shared" si="9"/>
        <v>03</v>
      </c>
      <c r="U208" s="29" t="str">
        <f t="shared" si="10"/>
        <v>2022-465325-03</v>
      </c>
      <c r="V208" s="29" t="str">
        <f t="shared" si="11"/>
        <v>Claudia Schwartz</v>
      </c>
    </row>
    <row r="209" spans="1:22" x14ac:dyDescent="0.25">
      <c r="A209" s="53">
        <v>2022</v>
      </c>
      <c r="B209" s="54">
        <v>466132</v>
      </c>
      <c r="C209" s="54" t="s">
        <v>127</v>
      </c>
      <c r="D209" s="54" t="s">
        <v>434</v>
      </c>
      <c r="E209" s="54" t="s">
        <v>508</v>
      </c>
      <c r="F209" s="55" t="s">
        <v>434</v>
      </c>
      <c r="G209" s="54" t="s">
        <v>15</v>
      </c>
      <c r="H209" s="54" t="s">
        <v>5</v>
      </c>
      <c r="I209" s="56">
        <v>49</v>
      </c>
      <c r="J209" s="56">
        <v>159</v>
      </c>
      <c r="K209" s="56">
        <v>554</v>
      </c>
      <c r="L209" s="57">
        <v>19872.96</v>
      </c>
      <c r="M209" s="57">
        <v>405.57061224489797</v>
      </c>
      <c r="N209" s="58">
        <v>3.2448979591836702</v>
      </c>
      <c r="O209" s="58">
        <v>3.4842767295597499</v>
      </c>
      <c r="P209" s="57">
        <v>3312.16</v>
      </c>
      <c r="Q209" s="59">
        <v>0.16666666666666699</v>
      </c>
      <c r="R209" s="57">
        <v>1573.11</v>
      </c>
      <c r="S209" s="59">
        <v>7.9158313608038197E-2</v>
      </c>
      <c r="T209" s="29" t="str">
        <f t="shared" si="9"/>
        <v>02</v>
      </c>
      <c r="U209" s="29" t="str">
        <f t="shared" si="10"/>
        <v>2022-466132-02</v>
      </c>
      <c r="V209" s="29" t="str">
        <f t="shared" si="11"/>
        <v>Nina Fuentes</v>
      </c>
    </row>
    <row r="210" spans="1:22" x14ac:dyDescent="0.25">
      <c r="A210" s="53">
        <v>2022</v>
      </c>
      <c r="B210" s="54">
        <v>466514</v>
      </c>
      <c r="C210" s="54" t="s">
        <v>128</v>
      </c>
      <c r="D210" s="54" t="s">
        <v>432</v>
      </c>
      <c r="E210" s="54" t="s">
        <v>498</v>
      </c>
      <c r="F210" s="55" t="s">
        <v>432</v>
      </c>
      <c r="G210" s="54" t="s">
        <v>15</v>
      </c>
      <c r="H210" s="54" t="s">
        <v>5</v>
      </c>
      <c r="I210" s="56">
        <v>105</v>
      </c>
      <c r="J210" s="56">
        <v>327</v>
      </c>
      <c r="K210" s="56">
        <v>1413</v>
      </c>
      <c r="L210" s="57">
        <v>49725.603000000003</v>
      </c>
      <c r="M210" s="57">
        <v>473.57717142857098</v>
      </c>
      <c r="N210" s="58">
        <v>3.1142857142857099</v>
      </c>
      <c r="O210" s="58">
        <v>4.3211009174311901</v>
      </c>
      <c r="P210" s="57">
        <v>6106.6530000000002</v>
      </c>
      <c r="Q210" s="59">
        <v>0.12280701754386</v>
      </c>
      <c r="R210" s="57">
        <v>2842.1530000000098</v>
      </c>
      <c r="S210" s="59">
        <v>5.7156732719762203E-2</v>
      </c>
      <c r="T210" s="29" t="str">
        <f t="shared" si="9"/>
        <v>04</v>
      </c>
      <c r="U210" s="29" t="str">
        <f t="shared" si="10"/>
        <v>2022-466514-04</v>
      </c>
      <c r="V210" s="29" t="str">
        <f t="shared" si="11"/>
        <v>Kim Pearson</v>
      </c>
    </row>
    <row r="211" spans="1:22" x14ac:dyDescent="0.25">
      <c r="A211" s="53">
        <v>2022</v>
      </c>
      <c r="B211" s="54">
        <v>466846</v>
      </c>
      <c r="C211" s="54" t="s">
        <v>129</v>
      </c>
      <c r="D211" s="54" t="s">
        <v>432</v>
      </c>
      <c r="E211" s="54" t="s">
        <v>498</v>
      </c>
      <c r="F211" s="55" t="s">
        <v>432</v>
      </c>
      <c r="G211" s="54" t="s">
        <v>15</v>
      </c>
      <c r="H211" s="54" t="s">
        <v>16</v>
      </c>
      <c r="I211" s="56">
        <v>7</v>
      </c>
      <c r="J211" s="56">
        <v>11</v>
      </c>
      <c r="K211" s="56">
        <v>38</v>
      </c>
      <c r="L211" s="57">
        <v>2469.8388</v>
      </c>
      <c r="M211" s="57">
        <v>352.83411428571401</v>
      </c>
      <c r="N211" s="58">
        <v>1.5714285714285701</v>
      </c>
      <c r="O211" s="58">
        <v>3.4545454545454501</v>
      </c>
      <c r="P211" s="57">
        <v>656.78880000000004</v>
      </c>
      <c r="Q211" s="59">
        <v>0.26592375178493399</v>
      </c>
      <c r="R211" s="57">
        <v>449.78879999999998</v>
      </c>
      <c r="S211" s="59">
        <v>0.18211261398922099</v>
      </c>
      <c r="T211" s="29" t="str">
        <f t="shared" si="9"/>
        <v>04</v>
      </c>
      <c r="U211" s="29" t="str">
        <f t="shared" si="10"/>
        <v>2022-466846-04</v>
      </c>
      <c r="V211" s="29" t="str">
        <f t="shared" si="11"/>
        <v>Kim Pearson</v>
      </c>
    </row>
    <row r="212" spans="1:22" x14ac:dyDescent="0.25">
      <c r="A212" s="53">
        <v>2022</v>
      </c>
      <c r="B212" s="54">
        <v>469339</v>
      </c>
      <c r="C212" s="54" t="s">
        <v>130</v>
      </c>
      <c r="D212" s="54" t="s">
        <v>431</v>
      </c>
      <c r="E212" s="54" t="s">
        <v>524</v>
      </c>
      <c r="F212" s="55" t="s">
        <v>430</v>
      </c>
      <c r="G212" s="54" t="s">
        <v>4</v>
      </c>
      <c r="H212" s="54" t="s">
        <v>16</v>
      </c>
      <c r="I212" s="56">
        <v>23</v>
      </c>
      <c r="J212" s="56">
        <v>43</v>
      </c>
      <c r="K212" s="56">
        <v>118</v>
      </c>
      <c r="L212" s="57">
        <v>6352.6559999999999</v>
      </c>
      <c r="M212" s="57">
        <v>276.20243478260898</v>
      </c>
      <c r="N212" s="58">
        <v>1.8695652173913</v>
      </c>
      <c r="O212" s="58">
        <v>2.7441860465116301</v>
      </c>
      <c r="P212" s="57">
        <v>2251.9059999999999</v>
      </c>
      <c r="Q212" s="59">
        <v>0.35448259751511801</v>
      </c>
      <c r="R212" s="57">
        <v>1491.606</v>
      </c>
      <c r="S212" s="59">
        <v>0.23480037326120001</v>
      </c>
      <c r="T212" s="29" t="str">
        <f t="shared" si="9"/>
        <v>01</v>
      </c>
      <c r="U212" s="29" t="str">
        <f t="shared" si="10"/>
        <v>2022-469339-01</v>
      </c>
      <c r="V212" s="29" t="str">
        <f t="shared" si="11"/>
        <v>Quinn York</v>
      </c>
    </row>
    <row r="213" spans="1:22" x14ac:dyDescent="0.25">
      <c r="A213" s="53">
        <v>2022</v>
      </c>
      <c r="B213" s="54">
        <v>469339</v>
      </c>
      <c r="C213" s="54" t="s">
        <v>130</v>
      </c>
      <c r="D213" s="54" t="s">
        <v>430</v>
      </c>
      <c r="E213" s="54" t="s">
        <v>518</v>
      </c>
      <c r="F213" s="55" t="s">
        <v>430</v>
      </c>
      <c r="G213" s="54" t="s">
        <v>4</v>
      </c>
      <c r="H213" s="54" t="s">
        <v>16</v>
      </c>
      <c r="I213" s="56">
        <v>35</v>
      </c>
      <c r="J213" s="56">
        <v>82</v>
      </c>
      <c r="K213" s="56">
        <v>225</v>
      </c>
      <c r="L213" s="57">
        <v>11820.6</v>
      </c>
      <c r="M213" s="57">
        <v>337.73142857142898</v>
      </c>
      <c r="N213" s="58">
        <v>2.3428571428571399</v>
      </c>
      <c r="O213" s="58">
        <v>2.74390243902439</v>
      </c>
      <c r="P213" s="57">
        <v>4131.3999999999996</v>
      </c>
      <c r="Q213" s="59">
        <v>0.34950848518687699</v>
      </c>
      <c r="R213" s="57">
        <v>2879.2</v>
      </c>
      <c r="S213" s="59">
        <v>0.24357477623809301</v>
      </c>
      <c r="T213" s="29" t="str">
        <f t="shared" si="9"/>
        <v>03</v>
      </c>
      <c r="U213" s="29" t="str">
        <f t="shared" si="10"/>
        <v>2022-469339-03</v>
      </c>
      <c r="V213" s="29" t="str">
        <f t="shared" si="11"/>
        <v>Claudia Schwartz</v>
      </c>
    </row>
    <row r="214" spans="1:22" x14ac:dyDescent="0.25">
      <c r="A214" s="53">
        <v>2022</v>
      </c>
      <c r="B214" s="54">
        <v>469339</v>
      </c>
      <c r="C214" s="54" t="s">
        <v>130</v>
      </c>
      <c r="D214" s="54" t="s">
        <v>432</v>
      </c>
      <c r="E214" s="54" t="s">
        <v>498</v>
      </c>
      <c r="F214" s="55" t="s">
        <v>430</v>
      </c>
      <c r="G214" s="54" t="s">
        <v>4</v>
      </c>
      <c r="H214" s="54" t="s">
        <v>16</v>
      </c>
      <c r="I214" s="56">
        <v>29</v>
      </c>
      <c r="J214" s="56">
        <v>72</v>
      </c>
      <c r="K214" s="56">
        <v>217</v>
      </c>
      <c r="L214" s="57">
        <v>9410.2639999999992</v>
      </c>
      <c r="M214" s="57">
        <v>324.49186206896502</v>
      </c>
      <c r="N214" s="58">
        <v>2.4827586206896601</v>
      </c>
      <c r="O214" s="58">
        <v>3.0138888888888902</v>
      </c>
      <c r="P214" s="57">
        <v>3263.5140000000001</v>
      </c>
      <c r="Q214" s="59">
        <v>0.34680366034364202</v>
      </c>
      <c r="R214" s="57">
        <v>2381.0140000000001</v>
      </c>
      <c r="S214" s="59">
        <v>0.25302308203043</v>
      </c>
      <c r="T214" s="29" t="str">
        <f t="shared" si="9"/>
        <v>04</v>
      </c>
      <c r="U214" s="29" t="str">
        <f t="shared" si="10"/>
        <v>2022-469339-04</v>
      </c>
      <c r="V214" s="29" t="str">
        <f t="shared" si="11"/>
        <v>Kim Pearson</v>
      </c>
    </row>
    <row r="215" spans="1:22" x14ac:dyDescent="0.25">
      <c r="A215" s="53">
        <v>2022</v>
      </c>
      <c r="B215" s="54">
        <v>470647</v>
      </c>
      <c r="C215" s="54" t="s">
        <v>131</v>
      </c>
      <c r="D215" s="54" t="s">
        <v>433</v>
      </c>
      <c r="E215" s="54" t="s">
        <v>519</v>
      </c>
      <c r="F215" s="55" t="s">
        <v>433</v>
      </c>
      <c r="G215" s="54" t="s">
        <v>15</v>
      </c>
      <c r="H215" s="54" t="s">
        <v>16</v>
      </c>
      <c r="I215" s="56">
        <v>50</v>
      </c>
      <c r="J215" s="56">
        <v>68</v>
      </c>
      <c r="K215" s="56">
        <v>212</v>
      </c>
      <c r="L215" s="57">
        <v>11175.103999999999</v>
      </c>
      <c r="M215" s="57">
        <v>223.50208000000001</v>
      </c>
      <c r="N215" s="58">
        <v>1.36</v>
      </c>
      <c r="O215" s="58">
        <v>3.1176470588235299</v>
      </c>
      <c r="P215" s="57">
        <v>3967.9540000000002</v>
      </c>
      <c r="Q215" s="59">
        <v>0.35507087898242401</v>
      </c>
      <c r="R215" s="57">
        <v>2343.154</v>
      </c>
      <c r="S215" s="59">
        <v>0.20967625894130401</v>
      </c>
      <c r="T215" s="29" t="str">
        <f t="shared" si="9"/>
        <v>05</v>
      </c>
      <c r="U215" s="29" t="str">
        <f t="shared" si="10"/>
        <v>2022-470647-05</v>
      </c>
      <c r="V215" s="29" t="str">
        <f t="shared" si="11"/>
        <v>Josh Banks</v>
      </c>
    </row>
    <row r="216" spans="1:22" x14ac:dyDescent="0.25">
      <c r="A216" s="53">
        <v>2022</v>
      </c>
      <c r="B216" s="54">
        <v>476374</v>
      </c>
      <c r="C216" s="54" t="s">
        <v>132</v>
      </c>
      <c r="D216" s="54" t="s">
        <v>433</v>
      </c>
      <c r="E216" s="54" t="s">
        <v>519</v>
      </c>
      <c r="F216" s="55" t="s">
        <v>433</v>
      </c>
      <c r="G216" s="54" t="s">
        <v>15</v>
      </c>
      <c r="H216" s="54" t="s">
        <v>16</v>
      </c>
      <c r="I216" s="56">
        <v>10</v>
      </c>
      <c r="J216" s="56">
        <v>23</v>
      </c>
      <c r="K216" s="56">
        <v>50</v>
      </c>
      <c r="L216" s="57">
        <v>2514</v>
      </c>
      <c r="M216" s="57">
        <v>251.4</v>
      </c>
      <c r="N216" s="58">
        <v>2.2999999999999998</v>
      </c>
      <c r="O216" s="58">
        <v>2.1739130434782599</v>
      </c>
      <c r="P216" s="57">
        <v>971.05</v>
      </c>
      <c r="Q216" s="59">
        <v>0.38625696101829798</v>
      </c>
      <c r="R216" s="57">
        <v>636.29999999999995</v>
      </c>
      <c r="S216" s="59">
        <v>0.253102625298329</v>
      </c>
      <c r="T216" s="29" t="str">
        <f t="shared" si="9"/>
        <v>05</v>
      </c>
      <c r="U216" s="29" t="str">
        <f t="shared" si="10"/>
        <v>2022-476374-05</v>
      </c>
      <c r="V216" s="29" t="str">
        <f t="shared" si="11"/>
        <v>Josh Banks</v>
      </c>
    </row>
    <row r="217" spans="1:22" x14ac:dyDescent="0.25">
      <c r="A217" s="53">
        <v>2022</v>
      </c>
      <c r="B217" s="54">
        <v>478552</v>
      </c>
      <c r="C217" s="54" t="s">
        <v>400</v>
      </c>
      <c r="D217" s="54" t="s">
        <v>432</v>
      </c>
      <c r="E217" s="54" t="s">
        <v>498</v>
      </c>
      <c r="F217" s="55" t="s">
        <v>432</v>
      </c>
      <c r="G217" s="54" t="s">
        <v>15</v>
      </c>
      <c r="H217" s="54" t="s">
        <v>16</v>
      </c>
      <c r="I217" s="56">
        <v>18</v>
      </c>
      <c r="J217" s="56">
        <v>36</v>
      </c>
      <c r="K217" s="56">
        <v>90</v>
      </c>
      <c r="L217" s="57">
        <v>3625.9920000000002</v>
      </c>
      <c r="M217" s="57">
        <v>201.44399999999999</v>
      </c>
      <c r="N217" s="58">
        <v>2</v>
      </c>
      <c r="O217" s="58">
        <v>2.5</v>
      </c>
      <c r="P217" s="57">
        <v>914.04200000000003</v>
      </c>
      <c r="Q217" s="59">
        <v>0.25208053409935799</v>
      </c>
      <c r="R217" s="57">
        <v>374.04199999999997</v>
      </c>
      <c r="S217" s="59">
        <v>0.103155770889732</v>
      </c>
      <c r="T217" s="29" t="str">
        <f t="shared" si="9"/>
        <v>04</v>
      </c>
      <c r="U217" s="29" t="str">
        <f t="shared" si="10"/>
        <v>2022-478552-04</v>
      </c>
      <c r="V217" s="29" t="str">
        <f t="shared" si="11"/>
        <v>Kim Pearson</v>
      </c>
    </row>
    <row r="218" spans="1:22" x14ac:dyDescent="0.25">
      <c r="A218" s="53">
        <v>2022</v>
      </c>
      <c r="B218" s="54">
        <v>481214</v>
      </c>
      <c r="C218" s="54" t="s">
        <v>274</v>
      </c>
      <c r="D218" s="54" t="s">
        <v>431</v>
      </c>
      <c r="E218" s="54" t="s">
        <v>516</v>
      </c>
      <c r="F218" s="55" t="s">
        <v>432</v>
      </c>
      <c r="G218" s="54" t="s">
        <v>4</v>
      </c>
      <c r="H218" s="54" t="s">
        <v>5</v>
      </c>
      <c r="I218" s="56">
        <v>136</v>
      </c>
      <c r="J218" s="56">
        <v>381</v>
      </c>
      <c r="K218" s="56">
        <v>1624</v>
      </c>
      <c r="L218" s="57">
        <v>65533.131999999998</v>
      </c>
      <c r="M218" s="57">
        <v>481.86126470588198</v>
      </c>
      <c r="N218" s="58">
        <v>2.8014705882352899</v>
      </c>
      <c r="O218" s="58">
        <v>4.2624671916010497</v>
      </c>
      <c r="P218" s="57">
        <v>17306.781999999999</v>
      </c>
      <c r="Q218" s="59">
        <v>0.26409209314152698</v>
      </c>
      <c r="R218" s="57">
        <v>12677.732</v>
      </c>
      <c r="S218" s="59">
        <v>0.19345530440998901</v>
      </c>
      <c r="T218" s="29" t="str">
        <f t="shared" si="9"/>
        <v>01</v>
      </c>
      <c r="U218" s="29" t="str">
        <f t="shared" si="10"/>
        <v>2022-481214-01</v>
      </c>
      <c r="V218" s="29" t="str">
        <f t="shared" si="11"/>
        <v>Celia Pasillas</v>
      </c>
    </row>
    <row r="219" spans="1:22" x14ac:dyDescent="0.25">
      <c r="A219" s="53">
        <v>2022</v>
      </c>
      <c r="B219" s="54">
        <v>481214</v>
      </c>
      <c r="C219" s="54" t="s">
        <v>274</v>
      </c>
      <c r="D219" s="54" t="s">
        <v>430</v>
      </c>
      <c r="E219" s="54" t="s">
        <v>506</v>
      </c>
      <c r="F219" s="55" t="s">
        <v>432</v>
      </c>
      <c r="G219" s="54" t="s">
        <v>4</v>
      </c>
      <c r="H219" s="54" t="s">
        <v>5</v>
      </c>
      <c r="I219" s="56">
        <v>22</v>
      </c>
      <c r="J219" s="56">
        <v>134</v>
      </c>
      <c r="K219" s="56">
        <v>1180</v>
      </c>
      <c r="L219" s="57">
        <v>51355.64</v>
      </c>
      <c r="M219" s="57">
        <v>2334.3472727272701</v>
      </c>
      <c r="N219" s="58">
        <v>6.0909090909090899</v>
      </c>
      <c r="O219" s="58">
        <v>8.8059701492537297</v>
      </c>
      <c r="P219" s="57">
        <v>13160.74</v>
      </c>
      <c r="Q219" s="59">
        <v>0.25626669242170902</v>
      </c>
      <c r="R219" s="57">
        <v>12276.94</v>
      </c>
      <c r="S219" s="59">
        <v>0.23905728757347799</v>
      </c>
      <c r="T219" s="29" t="str">
        <f t="shared" si="9"/>
        <v>03</v>
      </c>
      <c r="U219" s="29" t="str">
        <f t="shared" si="10"/>
        <v>2022-481214-03</v>
      </c>
      <c r="V219" s="29" t="str">
        <f t="shared" si="11"/>
        <v>Gerald Wilson</v>
      </c>
    </row>
    <row r="220" spans="1:22" x14ac:dyDescent="0.25">
      <c r="A220" s="53">
        <v>2022</v>
      </c>
      <c r="B220" s="54">
        <v>481214</v>
      </c>
      <c r="C220" s="54" t="s">
        <v>274</v>
      </c>
      <c r="D220" s="54" t="s">
        <v>432</v>
      </c>
      <c r="E220" s="54" t="s">
        <v>500</v>
      </c>
      <c r="F220" s="55" t="s">
        <v>432</v>
      </c>
      <c r="G220" s="54" t="s">
        <v>4</v>
      </c>
      <c r="H220" s="54" t="s">
        <v>5</v>
      </c>
      <c r="I220" s="56">
        <v>41</v>
      </c>
      <c r="J220" s="56">
        <v>142</v>
      </c>
      <c r="K220" s="56">
        <v>692</v>
      </c>
      <c r="L220" s="57">
        <v>30851.155999999999</v>
      </c>
      <c r="M220" s="57">
        <v>752.46721951219502</v>
      </c>
      <c r="N220" s="58">
        <v>3.4634146341463401</v>
      </c>
      <c r="O220" s="58">
        <v>4.8732394366197198</v>
      </c>
      <c r="P220" s="57">
        <v>7143.9560000000001</v>
      </c>
      <c r="Q220" s="59">
        <v>0.231562019912641</v>
      </c>
      <c r="R220" s="57">
        <v>5855.9560000000001</v>
      </c>
      <c r="S220" s="59">
        <v>0.189813179123661</v>
      </c>
      <c r="T220" s="29" t="str">
        <f t="shared" si="9"/>
        <v>04</v>
      </c>
      <c r="U220" s="29" t="str">
        <f t="shared" si="10"/>
        <v>2022-481214-04</v>
      </c>
      <c r="V220" s="29" t="str">
        <f t="shared" si="11"/>
        <v>Katie Sweeney</v>
      </c>
    </row>
    <row r="221" spans="1:22" x14ac:dyDescent="0.25">
      <c r="A221" s="53">
        <v>2022</v>
      </c>
      <c r="B221" s="54">
        <v>484340</v>
      </c>
      <c r="C221" s="54" t="s">
        <v>133</v>
      </c>
      <c r="D221" s="54" t="s">
        <v>430</v>
      </c>
      <c r="E221" s="54" t="s">
        <v>518</v>
      </c>
      <c r="F221" s="55" t="s">
        <v>430</v>
      </c>
      <c r="G221" s="54" t="s">
        <v>15</v>
      </c>
      <c r="H221" s="54" t="s">
        <v>16</v>
      </c>
      <c r="I221" s="56">
        <v>28</v>
      </c>
      <c r="J221" s="56">
        <v>63</v>
      </c>
      <c r="K221" s="56">
        <v>143</v>
      </c>
      <c r="L221" s="57">
        <v>6373.2560000000003</v>
      </c>
      <c r="M221" s="57">
        <v>227.61628571428599</v>
      </c>
      <c r="N221" s="58">
        <v>2.25</v>
      </c>
      <c r="O221" s="58">
        <v>2.2698412698412702</v>
      </c>
      <c r="P221" s="57">
        <v>2396.6060000000002</v>
      </c>
      <c r="Q221" s="59">
        <v>0.37604106911757501</v>
      </c>
      <c r="R221" s="57">
        <v>1397.0060000000001</v>
      </c>
      <c r="S221" s="59">
        <v>0.2191981618187</v>
      </c>
      <c r="T221" s="29" t="str">
        <f t="shared" si="9"/>
        <v>03</v>
      </c>
      <c r="U221" s="29" t="str">
        <f t="shared" si="10"/>
        <v>2022-484340-03</v>
      </c>
      <c r="V221" s="29" t="str">
        <f t="shared" si="11"/>
        <v>Claudia Schwartz</v>
      </c>
    </row>
    <row r="222" spans="1:22" x14ac:dyDescent="0.25">
      <c r="A222" s="53">
        <v>2022</v>
      </c>
      <c r="B222" s="54">
        <v>495647</v>
      </c>
      <c r="C222" s="54" t="s">
        <v>134</v>
      </c>
      <c r="D222" s="54" t="s">
        <v>431</v>
      </c>
      <c r="E222" s="54" t="s">
        <v>516</v>
      </c>
      <c r="F222" s="55" t="s">
        <v>432</v>
      </c>
      <c r="G222" s="54" t="s">
        <v>4</v>
      </c>
      <c r="H222" s="54" t="s">
        <v>16</v>
      </c>
      <c r="I222" s="56">
        <v>28</v>
      </c>
      <c r="J222" s="56">
        <v>95</v>
      </c>
      <c r="K222" s="56">
        <v>314</v>
      </c>
      <c r="L222" s="57">
        <v>12857.3964</v>
      </c>
      <c r="M222" s="57">
        <v>459.19272857142897</v>
      </c>
      <c r="N222" s="58">
        <v>3.3928571428571401</v>
      </c>
      <c r="O222" s="58">
        <v>3.30526315789474</v>
      </c>
      <c r="P222" s="57">
        <v>3929.1464000000001</v>
      </c>
      <c r="Q222" s="59">
        <v>0.30559424923695999</v>
      </c>
      <c r="R222" s="57">
        <v>2959.9463999999998</v>
      </c>
      <c r="S222" s="59">
        <v>0.230213513522847</v>
      </c>
      <c r="T222" s="29" t="str">
        <f t="shared" si="9"/>
        <v>01</v>
      </c>
      <c r="U222" s="29" t="str">
        <f t="shared" si="10"/>
        <v>2022-495647-01</v>
      </c>
      <c r="V222" s="29" t="str">
        <f t="shared" si="11"/>
        <v>Celia Pasillas</v>
      </c>
    </row>
    <row r="223" spans="1:22" x14ac:dyDescent="0.25">
      <c r="A223" s="53">
        <v>2022</v>
      </c>
      <c r="B223" s="54">
        <v>495647</v>
      </c>
      <c r="C223" s="54" t="s">
        <v>134</v>
      </c>
      <c r="D223" s="54" t="s">
        <v>432</v>
      </c>
      <c r="E223" s="54" t="s">
        <v>500</v>
      </c>
      <c r="F223" s="55" t="s">
        <v>432</v>
      </c>
      <c r="G223" s="54" t="s">
        <v>4</v>
      </c>
      <c r="H223" s="54" t="s">
        <v>5</v>
      </c>
      <c r="I223" s="56">
        <v>125</v>
      </c>
      <c r="J223" s="56">
        <v>239</v>
      </c>
      <c r="K223" s="56">
        <v>971</v>
      </c>
      <c r="L223" s="57">
        <v>42461.414599999996</v>
      </c>
      <c r="M223" s="57">
        <v>339.69131679999998</v>
      </c>
      <c r="N223" s="58">
        <v>1.9119999999999999</v>
      </c>
      <c r="O223" s="58">
        <v>4.06276150627615</v>
      </c>
      <c r="P223" s="57">
        <v>13777.9146</v>
      </c>
      <c r="Q223" s="59">
        <v>0.324480819346042</v>
      </c>
      <c r="R223" s="57">
        <v>10040.4146</v>
      </c>
      <c r="S223" s="59">
        <v>0.236459729252638</v>
      </c>
      <c r="T223" s="29" t="str">
        <f t="shared" si="9"/>
        <v>04</v>
      </c>
      <c r="U223" s="29" t="str">
        <f t="shared" si="10"/>
        <v>2022-495647-04</v>
      </c>
      <c r="V223" s="29" t="str">
        <f t="shared" si="11"/>
        <v>Katie Sweeney</v>
      </c>
    </row>
    <row r="224" spans="1:22" x14ac:dyDescent="0.25">
      <c r="A224" s="53">
        <v>2022</v>
      </c>
      <c r="B224" s="54">
        <v>497086</v>
      </c>
      <c r="C224" s="54" t="s">
        <v>135</v>
      </c>
      <c r="D224" s="54" t="s">
        <v>431</v>
      </c>
      <c r="E224" s="54" t="s">
        <v>524</v>
      </c>
      <c r="F224" s="55" t="s">
        <v>431</v>
      </c>
      <c r="G224" s="54" t="s">
        <v>15</v>
      </c>
      <c r="H224" s="54" t="s">
        <v>16</v>
      </c>
      <c r="I224" s="56">
        <v>39</v>
      </c>
      <c r="J224" s="56">
        <v>84</v>
      </c>
      <c r="K224" s="56">
        <v>201</v>
      </c>
      <c r="L224" s="57">
        <v>9807.9920000000002</v>
      </c>
      <c r="M224" s="57">
        <v>251.48697435897401</v>
      </c>
      <c r="N224" s="58">
        <v>2.1538461538461502</v>
      </c>
      <c r="O224" s="58">
        <v>2.3928571428571401</v>
      </c>
      <c r="P224" s="57">
        <v>3709.3420000000001</v>
      </c>
      <c r="Q224" s="59">
        <v>0.37819586312876302</v>
      </c>
      <c r="R224" s="57">
        <v>2407.942</v>
      </c>
      <c r="S224" s="59">
        <v>0.245508152943029</v>
      </c>
      <c r="T224" s="29" t="str">
        <f t="shared" si="9"/>
        <v>01</v>
      </c>
      <c r="U224" s="29" t="str">
        <f t="shared" si="10"/>
        <v>2022-497086-01</v>
      </c>
      <c r="V224" s="29" t="str">
        <f t="shared" si="11"/>
        <v>Quinn York</v>
      </c>
    </row>
    <row r="225" spans="1:22" x14ac:dyDescent="0.25">
      <c r="A225" s="53">
        <v>2022</v>
      </c>
      <c r="B225" s="54">
        <v>499295</v>
      </c>
      <c r="C225" s="54" t="s">
        <v>48</v>
      </c>
      <c r="D225" s="54" t="s">
        <v>430</v>
      </c>
      <c r="E225" s="54" t="s">
        <v>492</v>
      </c>
      <c r="F225" s="55" t="s">
        <v>432</v>
      </c>
      <c r="G225" s="54" t="s">
        <v>4</v>
      </c>
      <c r="H225" s="54" t="s">
        <v>7</v>
      </c>
      <c r="I225" s="56">
        <v>121</v>
      </c>
      <c r="J225" s="56">
        <v>504</v>
      </c>
      <c r="K225" s="56">
        <v>2707</v>
      </c>
      <c r="L225" s="57">
        <v>101897.8545</v>
      </c>
      <c r="M225" s="57">
        <v>842.13102892561994</v>
      </c>
      <c r="N225" s="58">
        <v>4.1652892561983501</v>
      </c>
      <c r="O225" s="58">
        <v>5.3710317460317496</v>
      </c>
      <c r="P225" s="57">
        <v>21016.4545</v>
      </c>
      <c r="Q225" s="59">
        <v>0.20625021599448901</v>
      </c>
      <c r="R225" s="57">
        <v>16427.654500000001</v>
      </c>
      <c r="S225" s="59">
        <v>0.16121688312878099</v>
      </c>
      <c r="T225" s="29" t="str">
        <f t="shared" si="9"/>
        <v>03</v>
      </c>
      <c r="U225" s="29" t="str">
        <f t="shared" si="10"/>
        <v>2022-499295-03</v>
      </c>
      <c r="V225" s="29" t="str">
        <f t="shared" si="11"/>
        <v>Paul Martell</v>
      </c>
    </row>
    <row r="226" spans="1:22" x14ac:dyDescent="0.25">
      <c r="A226" s="53">
        <v>2022</v>
      </c>
      <c r="B226" s="54">
        <v>499295</v>
      </c>
      <c r="C226" s="54" t="s">
        <v>48</v>
      </c>
      <c r="D226" s="54" t="s">
        <v>432</v>
      </c>
      <c r="E226" s="54" t="s">
        <v>493</v>
      </c>
      <c r="F226" s="55" t="s">
        <v>432</v>
      </c>
      <c r="G226" s="54" t="s">
        <v>4</v>
      </c>
      <c r="H226" s="54" t="s">
        <v>10</v>
      </c>
      <c r="I226" s="56">
        <v>226</v>
      </c>
      <c r="J226" s="56">
        <v>1295</v>
      </c>
      <c r="K226" s="56">
        <v>6893</v>
      </c>
      <c r="L226" s="57">
        <v>271662.99550000002</v>
      </c>
      <c r="M226" s="57">
        <v>1202.04865265487</v>
      </c>
      <c r="N226" s="58">
        <v>5.7300884955752203</v>
      </c>
      <c r="O226" s="58">
        <v>5.3227799227799197</v>
      </c>
      <c r="P226" s="57">
        <v>53777.5455</v>
      </c>
      <c r="Q226" s="59">
        <v>0.197956830303743</v>
      </c>
      <c r="R226" s="57">
        <v>46183.5455</v>
      </c>
      <c r="S226" s="59">
        <v>0.170003078317672</v>
      </c>
      <c r="T226" s="29" t="str">
        <f t="shared" si="9"/>
        <v>04</v>
      </c>
      <c r="U226" s="29" t="str">
        <f t="shared" si="10"/>
        <v>2022-499295-04</v>
      </c>
      <c r="V226" s="29" t="str">
        <f t="shared" si="11"/>
        <v>John Foley</v>
      </c>
    </row>
    <row r="227" spans="1:22" x14ac:dyDescent="0.25">
      <c r="A227" s="53">
        <v>2022</v>
      </c>
      <c r="B227" s="54">
        <v>504704</v>
      </c>
      <c r="C227" s="54" t="s">
        <v>138</v>
      </c>
      <c r="D227" s="54" t="s">
        <v>435</v>
      </c>
      <c r="E227" s="54" t="s">
        <v>505</v>
      </c>
      <c r="F227" s="55" t="s">
        <v>435</v>
      </c>
      <c r="G227" s="54" t="s">
        <v>15</v>
      </c>
      <c r="H227" s="54" t="s">
        <v>5</v>
      </c>
      <c r="I227" s="56">
        <v>97</v>
      </c>
      <c r="J227" s="56">
        <v>295</v>
      </c>
      <c r="K227" s="56">
        <v>989</v>
      </c>
      <c r="L227" s="57">
        <v>36889.56</v>
      </c>
      <c r="M227" s="57">
        <v>380.30474226804102</v>
      </c>
      <c r="N227" s="58">
        <v>3.0412371134020599</v>
      </c>
      <c r="O227" s="58">
        <v>3.3525423728813601</v>
      </c>
      <c r="P227" s="57">
        <v>6148.26</v>
      </c>
      <c r="Q227" s="59">
        <v>0.16666666666666699</v>
      </c>
      <c r="R227" s="57">
        <v>2388.23</v>
      </c>
      <c r="S227" s="59">
        <v>6.4739996898851501E-2</v>
      </c>
      <c r="T227" s="29" t="str">
        <f t="shared" si="9"/>
        <v>06</v>
      </c>
      <c r="U227" s="29" t="str">
        <f t="shared" si="10"/>
        <v>2022-504704-06</v>
      </c>
      <c r="V227" s="29" t="str">
        <f t="shared" si="11"/>
        <v>Malik Mann</v>
      </c>
    </row>
    <row r="228" spans="1:22" x14ac:dyDescent="0.25">
      <c r="A228" s="53">
        <v>2022</v>
      </c>
      <c r="B228" s="54">
        <v>504855</v>
      </c>
      <c r="C228" s="54" t="s">
        <v>139</v>
      </c>
      <c r="D228" s="54" t="s">
        <v>433</v>
      </c>
      <c r="E228" s="54" t="s">
        <v>502</v>
      </c>
      <c r="F228" s="55" t="s">
        <v>433</v>
      </c>
      <c r="G228" s="54" t="s">
        <v>15</v>
      </c>
      <c r="H228" s="54" t="s">
        <v>5</v>
      </c>
      <c r="I228" s="56">
        <v>49</v>
      </c>
      <c r="J228" s="56">
        <v>129</v>
      </c>
      <c r="K228" s="56">
        <v>413</v>
      </c>
      <c r="L228" s="57">
        <v>17981.508999999998</v>
      </c>
      <c r="M228" s="57">
        <v>366.96957142857099</v>
      </c>
      <c r="N228" s="58">
        <v>2.6326530612244898</v>
      </c>
      <c r="O228" s="58">
        <v>3.2015503875969</v>
      </c>
      <c r="P228" s="57">
        <v>5170.4089999999997</v>
      </c>
      <c r="Q228" s="59">
        <v>0.287540328233854</v>
      </c>
      <c r="R228" s="57">
        <v>3511.7089999999998</v>
      </c>
      <c r="S228" s="59">
        <v>0.19529556724076899</v>
      </c>
      <c r="T228" s="29" t="str">
        <f t="shared" si="9"/>
        <v>05</v>
      </c>
      <c r="U228" s="29" t="str">
        <f t="shared" si="10"/>
        <v>2022-504855-05</v>
      </c>
      <c r="V228" s="29" t="str">
        <f t="shared" si="11"/>
        <v>Mary Amendola</v>
      </c>
    </row>
    <row r="229" spans="1:22" x14ac:dyDescent="0.25">
      <c r="A229" s="53">
        <v>2022</v>
      </c>
      <c r="B229" s="54">
        <v>507312</v>
      </c>
      <c r="C229" s="54" t="s">
        <v>322</v>
      </c>
      <c r="D229" s="54" t="s">
        <v>435</v>
      </c>
      <c r="E229" s="54" t="s">
        <v>525</v>
      </c>
      <c r="F229" s="55" t="s">
        <v>435</v>
      </c>
      <c r="G229" s="54" t="s">
        <v>15</v>
      </c>
      <c r="H229" s="54" t="s">
        <v>16</v>
      </c>
      <c r="I229" s="56">
        <v>39</v>
      </c>
      <c r="J229" s="56">
        <v>77</v>
      </c>
      <c r="K229" s="56">
        <v>212</v>
      </c>
      <c r="L229" s="57">
        <v>8927.1039999999994</v>
      </c>
      <c r="M229" s="57">
        <v>228.90010256410301</v>
      </c>
      <c r="N229" s="58">
        <v>1.97435897435897</v>
      </c>
      <c r="O229" s="58">
        <v>2.7532467532467502</v>
      </c>
      <c r="P229" s="57">
        <v>3396.5039999999999</v>
      </c>
      <c r="Q229" s="59">
        <v>0.38047097916636802</v>
      </c>
      <c r="R229" s="57">
        <v>1935.874</v>
      </c>
      <c r="S229" s="59">
        <v>0.21685352831108501</v>
      </c>
      <c r="T229" s="29" t="str">
        <f t="shared" si="9"/>
        <v>06</v>
      </c>
      <c r="U229" s="29" t="str">
        <f t="shared" si="10"/>
        <v>2022-507312-06</v>
      </c>
      <c r="V229" s="29" t="str">
        <f t="shared" si="11"/>
        <v>Carol Mathews</v>
      </c>
    </row>
    <row r="230" spans="1:22" x14ac:dyDescent="0.25">
      <c r="A230" s="53">
        <v>2022</v>
      </c>
      <c r="B230" s="54">
        <v>510508</v>
      </c>
      <c r="C230" s="54" t="s">
        <v>324</v>
      </c>
      <c r="D230" s="54" t="s">
        <v>435</v>
      </c>
      <c r="E230" s="54" t="s">
        <v>525</v>
      </c>
      <c r="F230" s="55" t="s">
        <v>435</v>
      </c>
      <c r="G230" s="54" t="s">
        <v>15</v>
      </c>
      <c r="H230" s="54" t="s">
        <v>16</v>
      </c>
      <c r="I230" s="56">
        <v>5</v>
      </c>
      <c r="J230" s="56">
        <v>20</v>
      </c>
      <c r="K230" s="56">
        <v>29</v>
      </c>
      <c r="L230" s="57">
        <v>1472.568</v>
      </c>
      <c r="M230" s="57">
        <v>294.5136</v>
      </c>
      <c r="N230" s="58">
        <v>4</v>
      </c>
      <c r="O230" s="58">
        <v>1.45</v>
      </c>
      <c r="P230" s="57">
        <v>498.26799999999997</v>
      </c>
      <c r="Q230" s="59">
        <v>0.33836671719064898</v>
      </c>
      <c r="R230" s="57">
        <v>298.88799999999998</v>
      </c>
      <c r="S230" s="59">
        <v>0.202970592869056</v>
      </c>
      <c r="T230" s="29" t="str">
        <f t="shared" si="9"/>
        <v>06</v>
      </c>
      <c r="U230" s="29" t="str">
        <f t="shared" si="10"/>
        <v>2022-510508-06</v>
      </c>
      <c r="V230" s="29" t="str">
        <f t="shared" si="11"/>
        <v>Carol Mathews</v>
      </c>
    </row>
    <row r="231" spans="1:22" x14ac:dyDescent="0.25">
      <c r="A231" s="53">
        <v>2022</v>
      </c>
      <c r="B231" s="54">
        <v>519375</v>
      </c>
      <c r="C231" s="54" t="s">
        <v>321</v>
      </c>
      <c r="D231" s="54" t="s">
        <v>432</v>
      </c>
      <c r="E231" s="54" t="s">
        <v>498</v>
      </c>
      <c r="F231" s="55" t="s">
        <v>432</v>
      </c>
      <c r="G231" s="54" t="s">
        <v>15</v>
      </c>
      <c r="H231" s="54" t="s">
        <v>16</v>
      </c>
      <c r="I231" s="56">
        <v>46</v>
      </c>
      <c r="J231" s="56">
        <v>89</v>
      </c>
      <c r="K231" s="56">
        <v>224</v>
      </c>
      <c r="L231" s="57">
        <v>10194.8024</v>
      </c>
      <c r="M231" s="57">
        <v>221.62613913043501</v>
      </c>
      <c r="N231" s="58">
        <v>1.9347826086956501</v>
      </c>
      <c r="O231" s="58">
        <v>2.51685393258427</v>
      </c>
      <c r="P231" s="57">
        <v>3032.1024000000002</v>
      </c>
      <c r="Q231" s="59">
        <v>0.29741649529175801</v>
      </c>
      <c r="R231" s="57">
        <v>1656.1024</v>
      </c>
      <c r="S231" s="59">
        <v>0.16244575765392</v>
      </c>
      <c r="T231" s="29" t="str">
        <f t="shared" si="9"/>
        <v>04</v>
      </c>
      <c r="U231" s="29" t="str">
        <f t="shared" si="10"/>
        <v>2022-519375-04</v>
      </c>
      <c r="V231" s="29" t="str">
        <f t="shared" si="11"/>
        <v>Kim Pearson</v>
      </c>
    </row>
    <row r="232" spans="1:22" x14ac:dyDescent="0.25">
      <c r="A232" s="53">
        <v>2022</v>
      </c>
      <c r="B232" s="54">
        <v>521200</v>
      </c>
      <c r="C232" s="54" t="s">
        <v>377</v>
      </c>
      <c r="D232" s="54" t="s">
        <v>432</v>
      </c>
      <c r="E232" s="54" t="s">
        <v>498</v>
      </c>
      <c r="F232" s="55" t="s">
        <v>432</v>
      </c>
      <c r="G232" s="54" t="s">
        <v>15</v>
      </c>
      <c r="H232" s="54" t="s">
        <v>16</v>
      </c>
      <c r="I232" s="56">
        <v>42</v>
      </c>
      <c r="J232" s="56">
        <v>61</v>
      </c>
      <c r="K232" s="56">
        <v>237</v>
      </c>
      <c r="L232" s="57">
        <v>10763.7336</v>
      </c>
      <c r="M232" s="57">
        <v>256.27937142857098</v>
      </c>
      <c r="N232" s="58">
        <v>1.4523809523809501</v>
      </c>
      <c r="O232" s="58">
        <v>3.8852459016393399</v>
      </c>
      <c r="P232" s="57">
        <v>3233.9335999999998</v>
      </c>
      <c r="Q232" s="59">
        <v>0.30044719798713698</v>
      </c>
      <c r="R232" s="57">
        <v>1996.9336000000001</v>
      </c>
      <c r="S232" s="59">
        <v>0.18552424968971701</v>
      </c>
      <c r="T232" s="29" t="str">
        <f t="shared" si="9"/>
        <v>04</v>
      </c>
      <c r="U232" s="29" t="str">
        <f t="shared" si="10"/>
        <v>2022-521200-04</v>
      </c>
      <c r="V232" s="29" t="str">
        <f t="shared" si="11"/>
        <v>Kim Pearson</v>
      </c>
    </row>
    <row r="233" spans="1:22" x14ac:dyDescent="0.25">
      <c r="A233" s="53">
        <v>2022</v>
      </c>
      <c r="B233" s="54">
        <v>522997</v>
      </c>
      <c r="C233" s="54" t="s">
        <v>140</v>
      </c>
      <c r="D233" s="54" t="s">
        <v>433</v>
      </c>
      <c r="E233" s="54" t="s">
        <v>502</v>
      </c>
      <c r="F233" s="55" t="s">
        <v>433</v>
      </c>
      <c r="G233" s="54" t="s">
        <v>15</v>
      </c>
      <c r="H233" s="54" t="s">
        <v>16</v>
      </c>
      <c r="I233" s="56">
        <v>14</v>
      </c>
      <c r="J233" s="56">
        <v>37</v>
      </c>
      <c r="K233" s="56">
        <v>73</v>
      </c>
      <c r="L233" s="57">
        <v>1930.32</v>
      </c>
      <c r="M233" s="57">
        <v>137.88</v>
      </c>
      <c r="N233" s="58">
        <v>2.6428571428571401</v>
      </c>
      <c r="O233" s="58">
        <v>1.9729729729729699</v>
      </c>
      <c r="P233" s="57">
        <v>321.72000000000003</v>
      </c>
      <c r="Q233" s="59">
        <v>0.16666666666666699</v>
      </c>
      <c r="R233" s="57">
        <v>-152.43</v>
      </c>
      <c r="S233" s="59">
        <v>-7.8966181772970295E-2</v>
      </c>
      <c r="T233" s="29" t="str">
        <f t="shared" si="9"/>
        <v>05</v>
      </c>
      <c r="U233" s="29" t="str">
        <f t="shared" si="10"/>
        <v>2022-522997-05</v>
      </c>
      <c r="V233" s="29" t="str">
        <f t="shared" si="11"/>
        <v>Mary Amendola</v>
      </c>
    </row>
    <row r="234" spans="1:22" x14ac:dyDescent="0.25">
      <c r="A234" s="53">
        <v>2022</v>
      </c>
      <c r="B234" s="54">
        <v>529212</v>
      </c>
      <c r="C234" s="54" t="s">
        <v>141</v>
      </c>
      <c r="D234" s="54" t="s">
        <v>434</v>
      </c>
      <c r="E234" s="54" t="s">
        <v>508</v>
      </c>
      <c r="F234" s="55" t="s">
        <v>434</v>
      </c>
      <c r="G234" s="54" t="s">
        <v>4</v>
      </c>
      <c r="H234" s="54" t="s">
        <v>5</v>
      </c>
      <c r="I234" s="56">
        <v>113</v>
      </c>
      <c r="J234" s="56">
        <v>256</v>
      </c>
      <c r="K234" s="56">
        <v>975</v>
      </c>
      <c r="L234" s="57">
        <v>48652.224999999999</v>
      </c>
      <c r="M234" s="57">
        <v>430.55066371681397</v>
      </c>
      <c r="N234" s="58">
        <v>2.2654867256637199</v>
      </c>
      <c r="O234" s="58">
        <v>3.80859375</v>
      </c>
      <c r="P234" s="57">
        <v>15597.225</v>
      </c>
      <c r="Q234" s="59">
        <v>0.32058605747219199</v>
      </c>
      <c r="R234" s="57">
        <v>11702.375</v>
      </c>
      <c r="S234" s="59">
        <v>0.24053113706515999</v>
      </c>
      <c r="T234" s="29" t="str">
        <f t="shared" si="9"/>
        <v>02</v>
      </c>
      <c r="U234" s="29" t="str">
        <f t="shared" si="10"/>
        <v>2022-529212-02</v>
      </c>
      <c r="V234" s="29" t="str">
        <f t="shared" si="11"/>
        <v>Nina Fuentes</v>
      </c>
    </row>
    <row r="235" spans="1:22" x14ac:dyDescent="0.25">
      <c r="A235" s="53">
        <v>2022</v>
      </c>
      <c r="B235" s="54">
        <v>529212</v>
      </c>
      <c r="C235" s="54" t="s">
        <v>141</v>
      </c>
      <c r="D235" s="54" t="s">
        <v>430</v>
      </c>
      <c r="E235" s="54" t="s">
        <v>514</v>
      </c>
      <c r="F235" s="55" t="s">
        <v>434</v>
      </c>
      <c r="G235" s="54" t="s">
        <v>4</v>
      </c>
      <c r="H235" s="54" t="s">
        <v>16</v>
      </c>
      <c r="I235" s="56">
        <v>29</v>
      </c>
      <c r="J235" s="56">
        <v>126</v>
      </c>
      <c r="K235" s="56">
        <v>324</v>
      </c>
      <c r="L235" s="57">
        <v>10305.062400000001</v>
      </c>
      <c r="M235" s="57">
        <v>355.34697931034498</v>
      </c>
      <c r="N235" s="58">
        <v>4.3448275862069003</v>
      </c>
      <c r="O235" s="58">
        <v>2.5714285714285698</v>
      </c>
      <c r="P235" s="57">
        <v>3456.4124000000002</v>
      </c>
      <c r="Q235" s="59">
        <v>0.33540916743987897</v>
      </c>
      <c r="R235" s="57">
        <v>2351.2123999999999</v>
      </c>
      <c r="S235" s="59">
        <v>0.228160908564707</v>
      </c>
      <c r="T235" s="29" t="str">
        <f t="shared" si="9"/>
        <v>03</v>
      </c>
      <c r="U235" s="29" t="str">
        <f t="shared" si="10"/>
        <v>2022-529212-03</v>
      </c>
      <c r="V235" s="29" t="str">
        <f t="shared" si="11"/>
        <v>Carmen Blakemoore</v>
      </c>
    </row>
    <row r="236" spans="1:22" x14ac:dyDescent="0.25">
      <c r="A236" s="53">
        <v>2022</v>
      </c>
      <c r="B236" s="54">
        <v>531401</v>
      </c>
      <c r="C236" s="54" t="s">
        <v>323</v>
      </c>
      <c r="D236" s="54" t="s">
        <v>430</v>
      </c>
      <c r="E236" s="54" t="s">
        <v>514</v>
      </c>
      <c r="F236" s="55" t="s">
        <v>430</v>
      </c>
      <c r="G236" s="54" t="s">
        <v>15</v>
      </c>
      <c r="H236" s="54" t="s">
        <v>5</v>
      </c>
      <c r="I236" s="56">
        <v>81</v>
      </c>
      <c r="J236" s="56">
        <v>176</v>
      </c>
      <c r="K236" s="56">
        <v>631</v>
      </c>
      <c r="L236" s="57">
        <v>23255.056799999998</v>
      </c>
      <c r="M236" s="57">
        <v>287.09946666666701</v>
      </c>
      <c r="N236" s="58">
        <v>2.1728395061728398</v>
      </c>
      <c r="O236" s="58">
        <v>3.5852272727272698</v>
      </c>
      <c r="P236" s="57">
        <v>6894.6567999999997</v>
      </c>
      <c r="Q236" s="59">
        <v>0.29647989507383199</v>
      </c>
      <c r="R236" s="57">
        <v>4012.8568</v>
      </c>
      <c r="S236" s="59">
        <v>0.17255846048933299</v>
      </c>
      <c r="T236" s="29" t="str">
        <f t="shared" si="9"/>
        <v>03</v>
      </c>
      <c r="U236" s="29" t="str">
        <f t="shared" si="10"/>
        <v>2022-531401-03</v>
      </c>
      <c r="V236" s="29" t="str">
        <f t="shared" si="11"/>
        <v>Carmen Blakemoore</v>
      </c>
    </row>
    <row r="237" spans="1:22" x14ac:dyDescent="0.25">
      <c r="A237" s="53">
        <v>2022</v>
      </c>
      <c r="B237" s="54">
        <v>537905</v>
      </c>
      <c r="C237" s="54" t="s">
        <v>116</v>
      </c>
      <c r="D237" s="54" t="s">
        <v>431</v>
      </c>
      <c r="E237" s="54" t="s">
        <v>535</v>
      </c>
      <c r="F237" s="55" t="s">
        <v>432</v>
      </c>
      <c r="G237" s="54" t="s">
        <v>4</v>
      </c>
      <c r="H237" s="54" t="s">
        <v>5</v>
      </c>
      <c r="I237" s="56">
        <v>152</v>
      </c>
      <c r="J237" s="56">
        <v>473</v>
      </c>
      <c r="K237" s="56">
        <v>1761</v>
      </c>
      <c r="L237" s="57">
        <v>57229.686000000002</v>
      </c>
      <c r="M237" s="57">
        <v>376.511092105263</v>
      </c>
      <c r="N237" s="58">
        <v>3.1118421052631602</v>
      </c>
      <c r="O237" s="58">
        <v>3.7230443974630001</v>
      </c>
      <c r="P237" s="57">
        <v>4239.2359999999999</v>
      </c>
      <c r="Q237" s="59">
        <v>7.4074074074074195E-2</v>
      </c>
      <c r="R237" s="57">
        <v>-985.36399999999605</v>
      </c>
      <c r="S237" s="59">
        <v>-1.72177076072022E-2</v>
      </c>
      <c r="T237" s="29" t="str">
        <f t="shared" si="9"/>
        <v>01</v>
      </c>
      <c r="U237" s="29" t="str">
        <f t="shared" si="10"/>
        <v>2022-537905-01</v>
      </c>
      <c r="V237" s="29" t="str">
        <f t="shared" si="11"/>
        <v>Alberto Hunt</v>
      </c>
    </row>
    <row r="238" spans="1:22" x14ac:dyDescent="0.25">
      <c r="A238" s="53">
        <v>2022</v>
      </c>
      <c r="B238" s="54">
        <v>537905</v>
      </c>
      <c r="C238" s="54" t="s">
        <v>116</v>
      </c>
      <c r="D238" s="54" t="s">
        <v>430</v>
      </c>
      <c r="E238" s="54" t="s">
        <v>492</v>
      </c>
      <c r="F238" s="55" t="s">
        <v>432</v>
      </c>
      <c r="G238" s="54" t="s">
        <v>4</v>
      </c>
      <c r="H238" s="54" t="s">
        <v>7</v>
      </c>
      <c r="I238" s="56">
        <v>188</v>
      </c>
      <c r="J238" s="56">
        <v>550</v>
      </c>
      <c r="K238" s="56">
        <v>2920</v>
      </c>
      <c r="L238" s="57">
        <v>98514.9</v>
      </c>
      <c r="M238" s="57">
        <v>524.01542553191496</v>
      </c>
      <c r="N238" s="58">
        <v>2.9255319148936199</v>
      </c>
      <c r="O238" s="58">
        <v>5.3090909090909104</v>
      </c>
      <c r="P238" s="57">
        <v>7297.4000000000096</v>
      </c>
      <c r="Q238" s="59">
        <v>7.4074074074074195E-2</v>
      </c>
      <c r="R238" s="57">
        <v>441.80000000000899</v>
      </c>
      <c r="S238" s="59">
        <v>4.4846008065785904E-3</v>
      </c>
      <c r="T238" s="29" t="str">
        <f t="shared" si="9"/>
        <v>03</v>
      </c>
      <c r="U238" s="29" t="str">
        <f t="shared" si="10"/>
        <v>2022-537905-03</v>
      </c>
      <c r="V238" s="29" t="str">
        <f t="shared" si="11"/>
        <v>Paul Martell</v>
      </c>
    </row>
    <row r="239" spans="1:22" x14ac:dyDescent="0.25">
      <c r="A239" s="53">
        <v>2022</v>
      </c>
      <c r="B239" s="54">
        <v>537905</v>
      </c>
      <c r="C239" s="54" t="s">
        <v>116</v>
      </c>
      <c r="D239" s="54" t="s">
        <v>432</v>
      </c>
      <c r="E239" s="54" t="s">
        <v>496</v>
      </c>
      <c r="F239" s="55" t="s">
        <v>432</v>
      </c>
      <c r="G239" s="54" t="s">
        <v>4</v>
      </c>
      <c r="H239" s="54" t="s">
        <v>10</v>
      </c>
      <c r="I239" s="56">
        <v>248</v>
      </c>
      <c r="J239" s="56">
        <v>929</v>
      </c>
      <c r="K239" s="56">
        <v>4648</v>
      </c>
      <c r="L239" s="57">
        <v>161208.63</v>
      </c>
      <c r="M239" s="57">
        <v>650.034798387097</v>
      </c>
      <c r="N239" s="58">
        <v>3.74596774193548</v>
      </c>
      <c r="O239" s="58">
        <v>5.0032292787944002</v>
      </c>
      <c r="P239" s="57">
        <v>11941.38</v>
      </c>
      <c r="Q239" s="59">
        <v>7.4074074074074001E-2</v>
      </c>
      <c r="R239" s="57">
        <v>4078.3800000000101</v>
      </c>
      <c r="S239" s="59">
        <v>2.5298769675047801E-2</v>
      </c>
      <c r="T239" s="29" t="str">
        <f t="shared" si="9"/>
        <v>04</v>
      </c>
      <c r="U239" s="29" t="str">
        <f t="shared" si="10"/>
        <v>2022-537905-04</v>
      </c>
      <c r="V239" s="29" t="str">
        <f t="shared" si="11"/>
        <v>Debbie Green</v>
      </c>
    </row>
    <row r="240" spans="1:22" x14ac:dyDescent="0.25">
      <c r="A240" s="53">
        <v>2022</v>
      </c>
      <c r="B240" s="54">
        <v>539714</v>
      </c>
      <c r="C240" s="54" t="s">
        <v>143</v>
      </c>
      <c r="D240" s="54" t="s">
        <v>431</v>
      </c>
      <c r="E240" s="54" t="s">
        <v>524</v>
      </c>
      <c r="F240" s="55" t="s">
        <v>431</v>
      </c>
      <c r="G240" s="54" t="s">
        <v>15</v>
      </c>
      <c r="H240" s="54" t="s">
        <v>16</v>
      </c>
      <c r="I240" s="56">
        <v>34</v>
      </c>
      <c r="J240" s="56">
        <v>34</v>
      </c>
      <c r="K240" s="56">
        <v>136</v>
      </c>
      <c r="L240" s="57">
        <v>8186.1120000000001</v>
      </c>
      <c r="M240" s="57">
        <v>240.768</v>
      </c>
      <c r="N240" s="58">
        <v>1</v>
      </c>
      <c r="O240" s="58">
        <v>4</v>
      </c>
      <c r="P240" s="57">
        <v>2893.7620000000002</v>
      </c>
      <c r="Q240" s="59">
        <v>0.35349650725521398</v>
      </c>
      <c r="R240" s="57">
        <v>1802.3620000000001</v>
      </c>
      <c r="S240" s="59">
        <v>0.22017314202395499</v>
      </c>
      <c r="T240" s="29" t="str">
        <f t="shared" si="9"/>
        <v>01</v>
      </c>
      <c r="U240" s="29" t="str">
        <f t="shared" si="10"/>
        <v>2022-539714-01</v>
      </c>
      <c r="V240" s="29" t="str">
        <f t="shared" si="11"/>
        <v>Quinn York</v>
      </c>
    </row>
    <row r="241" spans="1:22" x14ac:dyDescent="0.25">
      <c r="A241" s="53">
        <v>2022</v>
      </c>
      <c r="B241" s="54">
        <v>545957</v>
      </c>
      <c r="C241" s="54" t="s">
        <v>142</v>
      </c>
      <c r="D241" s="54" t="s">
        <v>431</v>
      </c>
      <c r="E241" s="54" t="s">
        <v>509</v>
      </c>
      <c r="F241" s="55" t="s">
        <v>431</v>
      </c>
      <c r="G241" s="54" t="s">
        <v>15</v>
      </c>
      <c r="H241" s="54" t="s">
        <v>7</v>
      </c>
      <c r="I241" s="56">
        <v>187</v>
      </c>
      <c r="J241" s="56">
        <v>314</v>
      </c>
      <c r="K241" s="56">
        <v>2827</v>
      </c>
      <c r="L241" s="57">
        <v>97488.764999999999</v>
      </c>
      <c r="M241" s="57">
        <v>521.33029411764699</v>
      </c>
      <c r="N241" s="58">
        <v>1.67914438502674</v>
      </c>
      <c r="O241" s="58">
        <v>9.0031847133758003</v>
      </c>
      <c r="P241" s="57">
        <v>8862.6149999999998</v>
      </c>
      <c r="Q241" s="59">
        <v>9.0909090909090995E-2</v>
      </c>
      <c r="R241" s="57">
        <v>2720.2150000000101</v>
      </c>
      <c r="S241" s="59">
        <v>2.7902856293235499E-2</v>
      </c>
      <c r="T241" s="29" t="str">
        <f t="shared" si="9"/>
        <v>01</v>
      </c>
      <c r="U241" s="29" t="str">
        <f t="shared" si="10"/>
        <v>2022-545957-01</v>
      </c>
      <c r="V241" s="29" t="str">
        <f t="shared" si="11"/>
        <v>Benny Wilder</v>
      </c>
    </row>
    <row r="242" spans="1:22" x14ac:dyDescent="0.25">
      <c r="A242" s="53">
        <v>2022</v>
      </c>
      <c r="B242" s="54">
        <v>547050</v>
      </c>
      <c r="C242" s="54" t="s">
        <v>144</v>
      </c>
      <c r="D242" s="54" t="s">
        <v>430</v>
      </c>
      <c r="E242" s="54" t="s">
        <v>520</v>
      </c>
      <c r="F242" s="55" t="s">
        <v>435</v>
      </c>
      <c r="G242" s="54" t="s">
        <v>4</v>
      </c>
      <c r="H242" s="54" t="s">
        <v>5</v>
      </c>
      <c r="I242" s="56">
        <v>59</v>
      </c>
      <c r="J242" s="56">
        <v>254</v>
      </c>
      <c r="K242" s="56">
        <v>1059</v>
      </c>
      <c r="L242" s="57">
        <v>37719.360000000001</v>
      </c>
      <c r="M242" s="57">
        <v>639.31118644067794</v>
      </c>
      <c r="N242" s="58">
        <v>4.3050847457627102</v>
      </c>
      <c r="O242" s="58">
        <v>4.1692913385826804</v>
      </c>
      <c r="P242" s="57">
        <v>6286.56</v>
      </c>
      <c r="Q242" s="59">
        <v>0.16666666666666699</v>
      </c>
      <c r="R242" s="57">
        <v>4042.56</v>
      </c>
      <c r="S242" s="59">
        <v>0.107174671044259</v>
      </c>
      <c r="T242" s="29" t="str">
        <f t="shared" si="9"/>
        <v>03</v>
      </c>
      <c r="U242" s="29" t="str">
        <f t="shared" si="10"/>
        <v>2022-547050-03</v>
      </c>
      <c r="V242" s="29" t="str">
        <f t="shared" si="11"/>
        <v>Mikhail Reilly</v>
      </c>
    </row>
    <row r="243" spans="1:22" x14ac:dyDescent="0.25">
      <c r="A243" s="53">
        <v>2022</v>
      </c>
      <c r="B243" s="54">
        <v>547050</v>
      </c>
      <c r="C243" s="54" t="s">
        <v>144</v>
      </c>
      <c r="D243" s="54" t="s">
        <v>435</v>
      </c>
      <c r="E243" s="54" t="s">
        <v>521</v>
      </c>
      <c r="F243" s="55" t="s">
        <v>435</v>
      </c>
      <c r="G243" s="54" t="s">
        <v>4</v>
      </c>
      <c r="H243" s="54" t="s">
        <v>5</v>
      </c>
      <c r="I243" s="56">
        <v>52</v>
      </c>
      <c r="J243" s="56">
        <v>106</v>
      </c>
      <c r="K243" s="56">
        <v>374</v>
      </c>
      <c r="L243" s="57">
        <v>16560.96</v>
      </c>
      <c r="M243" s="57">
        <v>318.48</v>
      </c>
      <c r="N243" s="58">
        <v>2.0384615384615401</v>
      </c>
      <c r="O243" s="58">
        <v>3.52830188679245</v>
      </c>
      <c r="P243" s="57">
        <v>2760.16</v>
      </c>
      <c r="Q243" s="59">
        <v>0.16666666666666699</v>
      </c>
      <c r="R243" s="57">
        <v>807.65999999999894</v>
      </c>
      <c r="S243" s="59">
        <v>4.8768911947133502E-2</v>
      </c>
      <c r="T243" s="29" t="str">
        <f t="shared" si="9"/>
        <v>06</v>
      </c>
      <c r="U243" s="29" t="str">
        <f t="shared" si="10"/>
        <v>2022-547050-06</v>
      </c>
      <c r="V243" s="29" t="str">
        <f t="shared" si="11"/>
        <v>Ronnie Estrada</v>
      </c>
    </row>
    <row r="244" spans="1:22" x14ac:dyDescent="0.25">
      <c r="A244" s="53">
        <v>2022</v>
      </c>
      <c r="B244" s="54">
        <v>548541</v>
      </c>
      <c r="C244" s="54" t="s">
        <v>180</v>
      </c>
      <c r="D244" s="54" t="s">
        <v>430</v>
      </c>
      <c r="E244" s="54" t="s">
        <v>506</v>
      </c>
      <c r="F244" s="55" t="s">
        <v>435</v>
      </c>
      <c r="G244" s="54" t="s">
        <v>4</v>
      </c>
      <c r="H244" s="54" t="s">
        <v>7</v>
      </c>
      <c r="I244" s="56">
        <v>137</v>
      </c>
      <c r="J244" s="56">
        <v>553</v>
      </c>
      <c r="K244" s="56">
        <v>3847</v>
      </c>
      <c r="L244" s="57">
        <v>147931.85920000001</v>
      </c>
      <c r="M244" s="57">
        <v>1079.7945927007299</v>
      </c>
      <c r="N244" s="58">
        <v>4.0364963503649598</v>
      </c>
      <c r="O244" s="58">
        <v>6.95660036166365</v>
      </c>
      <c r="P244" s="57">
        <v>28366.0592</v>
      </c>
      <c r="Q244" s="59">
        <v>0.191750846324792</v>
      </c>
      <c r="R244" s="57">
        <v>23192.859199999999</v>
      </c>
      <c r="S244" s="59">
        <v>0.156780691633462</v>
      </c>
      <c r="T244" s="29" t="str">
        <f t="shared" si="9"/>
        <v>03</v>
      </c>
      <c r="U244" s="29" t="str">
        <f t="shared" si="10"/>
        <v>2022-548541-03</v>
      </c>
      <c r="V244" s="29" t="str">
        <f t="shared" si="11"/>
        <v>Gerald Wilson</v>
      </c>
    </row>
    <row r="245" spans="1:22" x14ac:dyDescent="0.25">
      <c r="A245" s="53">
        <v>2022</v>
      </c>
      <c r="B245" s="54">
        <v>548541</v>
      </c>
      <c r="C245" s="54" t="s">
        <v>180</v>
      </c>
      <c r="D245" s="54" t="s">
        <v>435</v>
      </c>
      <c r="E245" s="54" t="s">
        <v>505</v>
      </c>
      <c r="F245" s="55" t="s">
        <v>435</v>
      </c>
      <c r="G245" s="54" t="s">
        <v>4</v>
      </c>
      <c r="H245" s="54" t="s">
        <v>5</v>
      </c>
      <c r="I245" s="56">
        <v>62</v>
      </c>
      <c r="J245" s="56">
        <v>140</v>
      </c>
      <c r="K245" s="56">
        <v>607</v>
      </c>
      <c r="L245" s="57">
        <v>20007.635200000001</v>
      </c>
      <c r="M245" s="57">
        <v>322.70379354838701</v>
      </c>
      <c r="N245" s="58">
        <v>2.2580645161290298</v>
      </c>
      <c r="O245" s="58">
        <v>4.3357142857142899</v>
      </c>
      <c r="P245" s="57">
        <v>4436.1851999999999</v>
      </c>
      <c r="Q245" s="59">
        <v>0.221724614411202</v>
      </c>
      <c r="R245" s="57">
        <v>2092.4252000000001</v>
      </c>
      <c r="S245" s="59">
        <v>0.10458133502953899</v>
      </c>
      <c r="T245" s="29" t="str">
        <f t="shared" si="9"/>
        <v>06</v>
      </c>
      <c r="U245" s="29" t="str">
        <f t="shared" si="10"/>
        <v>2022-548541-06</v>
      </c>
      <c r="V245" s="29" t="str">
        <f t="shared" si="11"/>
        <v>Malik Mann</v>
      </c>
    </row>
    <row r="246" spans="1:22" x14ac:dyDescent="0.25">
      <c r="A246" s="53">
        <v>2022</v>
      </c>
      <c r="B246" s="54">
        <v>551554</v>
      </c>
      <c r="C246" s="54" t="s">
        <v>145</v>
      </c>
      <c r="D246" s="54" t="s">
        <v>434</v>
      </c>
      <c r="E246" s="54" t="s">
        <v>513</v>
      </c>
      <c r="F246" s="55" t="s">
        <v>434</v>
      </c>
      <c r="G246" s="54" t="s">
        <v>15</v>
      </c>
      <c r="H246" s="54" t="s">
        <v>5</v>
      </c>
      <c r="I246" s="56">
        <v>249</v>
      </c>
      <c r="J246" s="56">
        <v>475</v>
      </c>
      <c r="K246" s="56">
        <v>1797</v>
      </c>
      <c r="L246" s="57">
        <v>62983.817999999897</v>
      </c>
      <c r="M246" s="57">
        <v>252.94706024096399</v>
      </c>
      <c r="N246" s="58">
        <v>1.90763052208835</v>
      </c>
      <c r="O246" s="58">
        <v>3.7831578947368398</v>
      </c>
      <c r="P246" s="57">
        <v>10451.168</v>
      </c>
      <c r="Q246" s="59">
        <v>0.165934176934145</v>
      </c>
      <c r="R246" s="57">
        <v>1963.9679999999901</v>
      </c>
      <c r="S246" s="59">
        <v>3.1182104584386899E-2</v>
      </c>
      <c r="T246" s="29" t="str">
        <f t="shared" si="9"/>
        <v>02</v>
      </c>
      <c r="U246" s="29" t="str">
        <f t="shared" si="10"/>
        <v>2022-551554-02</v>
      </c>
      <c r="V246" s="29" t="str">
        <f t="shared" si="11"/>
        <v>Dora Tsai</v>
      </c>
    </row>
    <row r="247" spans="1:22" x14ac:dyDescent="0.25">
      <c r="A247" s="53">
        <v>2022</v>
      </c>
      <c r="B247" s="54">
        <v>551613</v>
      </c>
      <c r="C247" s="54" t="s">
        <v>146</v>
      </c>
      <c r="D247" s="54" t="s">
        <v>432</v>
      </c>
      <c r="E247" s="54" t="s">
        <v>510</v>
      </c>
      <c r="F247" s="55" t="s">
        <v>432</v>
      </c>
      <c r="G247" s="54" t="s">
        <v>15</v>
      </c>
      <c r="H247" s="54" t="s">
        <v>5</v>
      </c>
      <c r="I247" s="56">
        <v>92</v>
      </c>
      <c r="J247" s="56">
        <v>322</v>
      </c>
      <c r="K247" s="56">
        <v>1102</v>
      </c>
      <c r="L247" s="57">
        <v>58901.382799999999</v>
      </c>
      <c r="M247" s="57">
        <v>640.23242173913002</v>
      </c>
      <c r="N247" s="58">
        <v>3.5</v>
      </c>
      <c r="O247" s="58">
        <v>3.4223602484472</v>
      </c>
      <c r="P247" s="57">
        <v>24944.0828</v>
      </c>
      <c r="Q247" s="59">
        <v>0.42348891680009898</v>
      </c>
      <c r="R247" s="57">
        <v>22052.0828</v>
      </c>
      <c r="S247" s="59">
        <v>0.37438989972235398</v>
      </c>
      <c r="T247" s="29" t="str">
        <f t="shared" si="9"/>
        <v>04</v>
      </c>
      <c r="U247" s="29" t="str">
        <f t="shared" si="10"/>
        <v>2022-551613-04</v>
      </c>
      <c r="V247" s="29" t="str">
        <f t="shared" si="11"/>
        <v>Mosaki Ishak</v>
      </c>
    </row>
    <row r="248" spans="1:22" x14ac:dyDescent="0.25">
      <c r="A248" s="53">
        <v>2022</v>
      </c>
      <c r="B248" s="54">
        <v>551787</v>
      </c>
      <c r="C248" s="54" t="s">
        <v>147</v>
      </c>
      <c r="D248" s="54" t="s">
        <v>432</v>
      </c>
      <c r="E248" s="54" t="s">
        <v>500</v>
      </c>
      <c r="F248" s="55" t="s">
        <v>432</v>
      </c>
      <c r="G248" s="54" t="s">
        <v>15</v>
      </c>
      <c r="H248" s="54" t="s">
        <v>5</v>
      </c>
      <c r="I248" s="56">
        <v>62</v>
      </c>
      <c r="J248" s="56">
        <v>152</v>
      </c>
      <c r="K248" s="56">
        <v>552</v>
      </c>
      <c r="L248" s="57">
        <v>30482.784</v>
      </c>
      <c r="M248" s="57">
        <v>491.657806451613</v>
      </c>
      <c r="N248" s="58">
        <v>2.45161290322581</v>
      </c>
      <c r="O248" s="58">
        <v>3.6315789473684199</v>
      </c>
      <c r="P248" s="57">
        <v>11106.884</v>
      </c>
      <c r="Q248" s="59">
        <v>0.36436580070901697</v>
      </c>
      <c r="R248" s="57">
        <v>9221.384</v>
      </c>
      <c r="S248" s="59">
        <v>0.302511214198808</v>
      </c>
      <c r="T248" s="29" t="str">
        <f t="shared" si="9"/>
        <v>04</v>
      </c>
      <c r="U248" s="29" t="str">
        <f t="shared" si="10"/>
        <v>2022-551787-04</v>
      </c>
      <c r="V248" s="29" t="str">
        <f t="shared" si="11"/>
        <v>Katie Sweeney</v>
      </c>
    </row>
    <row r="249" spans="1:22" x14ac:dyDescent="0.25">
      <c r="A249" s="53">
        <v>2022</v>
      </c>
      <c r="B249" s="54">
        <v>552357</v>
      </c>
      <c r="C249" s="54" t="s">
        <v>325</v>
      </c>
      <c r="D249" s="54" t="s">
        <v>431</v>
      </c>
      <c r="E249" s="54" t="s">
        <v>524</v>
      </c>
      <c r="F249" s="55" t="s">
        <v>431</v>
      </c>
      <c r="G249" s="54" t="s">
        <v>15</v>
      </c>
      <c r="H249" s="54" t="s">
        <v>16</v>
      </c>
      <c r="I249" s="56">
        <v>19</v>
      </c>
      <c r="J249" s="56">
        <v>19</v>
      </c>
      <c r="K249" s="56">
        <v>55</v>
      </c>
      <c r="L249" s="57">
        <v>2737.16</v>
      </c>
      <c r="M249" s="57">
        <v>144.061052631579</v>
      </c>
      <c r="N249" s="58">
        <v>1</v>
      </c>
      <c r="O249" s="58">
        <v>2.8947368421052602</v>
      </c>
      <c r="P249" s="57">
        <v>910.16</v>
      </c>
      <c r="Q249" s="59">
        <v>0.33251983808034602</v>
      </c>
      <c r="R249" s="57">
        <v>300.26</v>
      </c>
      <c r="S249" s="59">
        <v>0.10969764281225799</v>
      </c>
      <c r="T249" s="29" t="str">
        <f t="shared" si="9"/>
        <v>01</v>
      </c>
      <c r="U249" s="29" t="str">
        <f t="shared" si="10"/>
        <v>2022-552357-01</v>
      </c>
      <c r="V249" s="29" t="str">
        <f t="shared" si="11"/>
        <v>Quinn York</v>
      </c>
    </row>
    <row r="250" spans="1:22" x14ac:dyDescent="0.25">
      <c r="A250" s="53">
        <v>2022</v>
      </c>
      <c r="B250" s="54">
        <v>552957</v>
      </c>
      <c r="C250" s="54" t="s">
        <v>148</v>
      </c>
      <c r="D250" s="54" t="s">
        <v>435</v>
      </c>
      <c r="E250" s="54" t="s">
        <v>505</v>
      </c>
      <c r="F250" s="55" t="s">
        <v>435</v>
      </c>
      <c r="G250" s="54" t="s">
        <v>15</v>
      </c>
      <c r="H250" s="54" t="s">
        <v>5</v>
      </c>
      <c r="I250" s="56">
        <v>75</v>
      </c>
      <c r="J250" s="56">
        <v>321</v>
      </c>
      <c r="K250" s="56">
        <v>1170</v>
      </c>
      <c r="L250" s="57">
        <v>43155.54</v>
      </c>
      <c r="M250" s="57">
        <v>575.40719999999999</v>
      </c>
      <c r="N250" s="58">
        <v>4.28</v>
      </c>
      <c r="O250" s="58">
        <v>3.6448598130841101</v>
      </c>
      <c r="P250" s="57">
        <v>7192.59</v>
      </c>
      <c r="Q250" s="59">
        <v>0.16666666666666699</v>
      </c>
      <c r="R250" s="57">
        <v>4175.6400000000003</v>
      </c>
      <c r="S250" s="59">
        <v>9.6757913352491898E-2</v>
      </c>
      <c r="T250" s="29" t="str">
        <f t="shared" si="9"/>
        <v>06</v>
      </c>
      <c r="U250" s="29" t="str">
        <f t="shared" si="10"/>
        <v>2022-552957-06</v>
      </c>
      <c r="V250" s="29" t="str">
        <f t="shared" si="11"/>
        <v>Malik Mann</v>
      </c>
    </row>
    <row r="251" spans="1:22" x14ac:dyDescent="0.25">
      <c r="A251" s="53">
        <v>2022</v>
      </c>
      <c r="B251" s="54">
        <v>553426</v>
      </c>
      <c r="C251" s="54" t="s">
        <v>149</v>
      </c>
      <c r="D251" s="54" t="s">
        <v>435</v>
      </c>
      <c r="E251" s="54" t="s">
        <v>525</v>
      </c>
      <c r="F251" s="55" t="s">
        <v>435</v>
      </c>
      <c r="G251" s="54" t="s">
        <v>15</v>
      </c>
      <c r="H251" s="54" t="s">
        <v>16</v>
      </c>
      <c r="I251" s="56">
        <v>6</v>
      </c>
      <c r="J251" s="56">
        <v>10</v>
      </c>
      <c r="K251" s="56">
        <v>51</v>
      </c>
      <c r="L251" s="57">
        <v>3295.5920000000001</v>
      </c>
      <c r="M251" s="57">
        <v>549.26533333333305</v>
      </c>
      <c r="N251" s="58">
        <v>1.6666666666666701</v>
      </c>
      <c r="O251" s="58">
        <v>5.0999999999999996</v>
      </c>
      <c r="P251" s="57">
        <v>1275.0920000000001</v>
      </c>
      <c r="Q251" s="59">
        <v>0.38690833088561899</v>
      </c>
      <c r="R251" s="57">
        <v>1052.5920000000001</v>
      </c>
      <c r="S251" s="59">
        <v>0.31939390555627001</v>
      </c>
      <c r="T251" s="29" t="str">
        <f t="shared" si="9"/>
        <v>06</v>
      </c>
      <c r="U251" s="29" t="str">
        <f t="shared" si="10"/>
        <v>2022-553426-06</v>
      </c>
      <c r="V251" s="29" t="str">
        <f t="shared" si="11"/>
        <v>Carol Mathews</v>
      </c>
    </row>
    <row r="252" spans="1:22" x14ac:dyDescent="0.25">
      <c r="A252" s="53">
        <v>2022</v>
      </c>
      <c r="B252" s="54">
        <v>554730</v>
      </c>
      <c r="C252" s="54" t="s">
        <v>151</v>
      </c>
      <c r="D252" s="54" t="s">
        <v>434</v>
      </c>
      <c r="E252" s="54" t="s">
        <v>508</v>
      </c>
      <c r="F252" s="55" t="s">
        <v>434</v>
      </c>
      <c r="G252" s="54" t="s">
        <v>15</v>
      </c>
      <c r="H252" s="54" t="s">
        <v>5</v>
      </c>
      <c r="I252" s="56">
        <v>82</v>
      </c>
      <c r="J252" s="56">
        <v>294</v>
      </c>
      <c r="K252" s="56">
        <v>1294</v>
      </c>
      <c r="L252" s="57">
        <v>60226.603199999998</v>
      </c>
      <c r="M252" s="57">
        <v>734.47077073170703</v>
      </c>
      <c r="N252" s="58">
        <v>3.5853658536585402</v>
      </c>
      <c r="O252" s="58">
        <v>4.40136054421769</v>
      </c>
      <c r="P252" s="57">
        <v>17603.553199999998</v>
      </c>
      <c r="Q252" s="59">
        <v>0.29228866090193201</v>
      </c>
      <c r="R252" s="57">
        <v>14662.2032</v>
      </c>
      <c r="S252" s="59">
        <v>0.243450608551007</v>
      </c>
      <c r="T252" s="29" t="str">
        <f t="shared" si="9"/>
        <v>02</v>
      </c>
      <c r="U252" s="29" t="str">
        <f t="shared" si="10"/>
        <v>2022-554730-02</v>
      </c>
      <c r="V252" s="29" t="str">
        <f t="shared" si="11"/>
        <v>Nina Fuentes</v>
      </c>
    </row>
    <row r="253" spans="1:22" x14ac:dyDescent="0.25">
      <c r="A253" s="53">
        <v>2022</v>
      </c>
      <c r="B253" s="54">
        <v>557371</v>
      </c>
      <c r="C253" s="54" t="s">
        <v>380</v>
      </c>
      <c r="D253" s="54" t="s">
        <v>430</v>
      </c>
      <c r="E253" s="54" t="s">
        <v>517</v>
      </c>
      <c r="F253" s="55" t="s">
        <v>430</v>
      </c>
      <c r="G253" s="54" t="s">
        <v>15</v>
      </c>
      <c r="H253" s="54" t="s">
        <v>5</v>
      </c>
      <c r="I253" s="56">
        <v>69</v>
      </c>
      <c r="J253" s="56">
        <v>121</v>
      </c>
      <c r="K253" s="56">
        <v>681</v>
      </c>
      <c r="L253" s="57">
        <v>26223.48</v>
      </c>
      <c r="M253" s="57">
        <v>380.05043478260899</v>
      </c>
      <c r="N253" s="58">
        <v>1.7536231884058</v>
      </c>
      <c r="O253" s="58">
        <v>5.6280991735537196</v>
      </c>
      <c r="P253" s="57">
        <v>4370.58</v>
      </c>
      <c r="Q253" s="59">
        <v>0.16666666666666699</v>
      </c>
      <c r="R253" s="57">
        <v>1949.58</v>
      </c>
      <c r="S253" s="59">
        <v>7.43448237991296E-2</v>
      </c>
      <c r="T253" s="29" t="str">
        <f t="shared" si="9"/>
        <v>03</v>
      </c>
      <c r="U253" s="29" t="str">
        <f t="shared" si="10"/>
        <v>2022-557371-03</v>
      </c>
      <c r="V253" s="29" t="str">
        <f t="shared" si="11"/>
        <v>Ray McDermott</v>
      </c>
    </row>
    <row r="254" spans="1:22" x14ac:dyDescent="0.25">
      <c r="A254" s="53">
        <v>2022</v>
      </c>
      <c r="B254" s="54">
        <v>558463</v>
      </c>
      <c r="C254" s="54" t="s">
        <v>150</v>
      </c>
      <c r="D254" s="54" t="s">
        <v>434</v>
      </c>
      <c r="E254" s="54" t="s">
        <v>523</v>
      </c>
      <c r="F254" s="55" t="s">
        <v>434</v>
      </c>
      <c r="G254" s="54" t="s">
        <v>15</v>
      </c>
      <c r="H254" s="54" t="s">
        <v>5</v>
      </c>
      <c r="I254" s="56">
        <v>41</v>
      </c>
      <c r="J254" s="56">
        <v>116</v>
      </c>
      <c r="K254" s="56">
        <v>388</v>
      </c>
      <c r="L254" s="57">
        <v>18972.896000000001</v>
      </c>
      <c r="M254" s="57">
        <v>462.75356097561001</v>
      </c>
      <c r="N254" s="58">
        <v>2.8292682926829298</v>
      </c>
      <c r="O254" s="58">
        <v>3.3448275862068999</v>
      </c>
      <c r="P254" s="57">
        <v>6138.5460000000003</v>
      </c>
      <c r="Q254" s="59">
        <v>0.32354291089773601</v>
      </c>
      <c r="R254" s="57">
        <v>4701.1459999999997</v>
      </c>
      <c r="S254" s="59">
        <v>0.24778220467766199</v>
      </c>
      <c r="T254" s="29" t="str">
        <f t="shared" si="9"/>
        <v>02</v>
      </c>
      <c r="U254" s="29" t="str">
        <f t="shared" si="10"/>
        <v>2022-558463-02</v>
      </c>
      <c r="V254" s="29" t="str">
        <f t="shared" si="11"/>
        <v>Amy Blye</v>
      </c>
    </row>
    <row r="255" spans="1:22" x14ac:dyDescent="0.25">
      <c r="A255" s="53">
        <v>2022</v>
      </c>
      <c r="B255" s="54">
        <v>560409</v>
      </c>
      <c r="C255" s="54" t="s">
        <v>152</v>
      </c>
      <c r="D255" s="54" t="s">
        <v>430</v>
      </c>
      <c r="E255" s="54" t="s">
        <v>520</v>
      </c>
      <c r="F255" s="55" t="s">
        <v>430</v>
      </c>
      <c r="G255" s="54" t="s">
        <v>15</v>
      </c>
      <c r="H255" s="54" t="s">
        <v>16</v>
      </c>
      <c r="I255" s="56">
        <v>17</v>
      </c>
      <c r="J255" s="56">
        <v>37</v>
      </c>
      <c r="K255" s="56">
        <v>138</v>
      </c>
      <c r="L255" s="57">
        <v>5942.4</v>
      </c>
      <c r="M255" s="57">
        <v>349.55294117647099</v>
      </c>
      <c r="N255" s="58">
        <v>2.1764705882352899</v>
      </c>
      <c r="O255" s="58">
        <v>3.7297297297297298</v>
      </c>
      <c r="P255" s="57">
        <v>990.4</v>
      </c>
      <c r="Q255" s="59">
        <v>0.16666666666666699</v>
      </c>
      <c r="R255" s="57">
        <v>385</v>
      </c>
      <c r="S255" s="59">
        <v>6.4788637587506706E-2</v>
      </c>
      <c r="T255" s="29" t="str">
        <f t="shared" si="9"/>
        <v>03</v>
      </c>
      <c r="U255" s="29" t="str">
        <f t="shared" si="10"/>
        <v>2022-560409-03</v>
      </c>
      <c r="V255" s="29" t="str">
        <f t="shared" si="11"/>
        <v>Mikhail Reilly</v>
      </c>
    </row>
    <row r="256" spans="1:22" x14ac:dyDescent="0.25">
      <c r="A256" s="53">
        <v>2022</v>
      </c>
      <c r="B256" s="54">
        <v>562725</v>
      </c>
      <c r="C256" s="54" t="s">
        <v>153</v>
      </c>
      <c r="D256" s="54" t="s">
        <v>433</v>
      </c>
      <c r="E256" s="54" t="s">
        <v>503</v>
      </c>
      <c r="F256" s="55" t="s">
        <v>433</v>
      </c>
      <c r="G256" s="54" t="s">
        <v>15</v>
      </c>
      <c r="H256" s="54" t="s">
        <v>16</v>
      </c>
      <c r="I256" s="56">
        <v>7</v>
      </c>
      <c r="J256" s="56">
        <v>79</v>
      </c>
      <c r="K256" s="56">
        <v>248</v>
      </c>
      <c r="L256" s="57">
        <v>7637.19</v>
      </c>
      <c r="M256" s="57">
        <v>1091.02714285714</v>
      </c>
      <c r="N256" s="58">
        <v>11.285714285714301</v>
      </c>
      <c r="O256" s="58">
        <v>3.1392405063291098</v>
      </c>
      <c r="P256" s="57">
        <v>694.29</v>
      </c>
      <c r="Q256" s="59">
        <v>9.0909090909090898E-2</v>
      </c>
      <c r="R256" s="57">
        <v>408.12</v>
      </c>
      <c r="S256" s="59">
        <v>5.3438502904864203E-2</v>
      </c>
      <c r="T256" s="29" t="str">
        <f t="shared" si="9"/>
        <v>05</v>
      </c>
      <c r="U256" s="29" t="str">
        <f t="shared" si="10"/>
        <v>2022-562725-05</v>
      </c>
      <c r="V256" s="29" t="str">
        <f t="shared" si="11"/>
        <v>Hugo Vale</v>
      </c>
    </row>
    <row r="257" spans="1:22" x14ac:dyDescent="0.25">
      <c r="A257" s="53">
        <v>2022</v>
      </c>
      <c r="B257" s="54">
        <v>563414</v>
      </c>
      <c r="C257" s="54" t="s">
        <v>154</v>
      </c>
      <c r="D257" s="54" t="s">
        <v>434</v>
      </c>
      <c r="E257" s="54" t="s">
        <v>523</v>
      </c>
      <c r="F257" s="55" t="s">
        <v>434</v>
      </c>
      <c r="G257" s="54" t="s">
        <v>15</v>
      </c>
      <c r="H257" s="54" t="s">
        <v>16</v>
      </c>
      <c r="I257" s="56">
        <v>15</v>
      </c>
      <c r="J257" s="56">
        <v>30</v>
      </c>
      <c r="K257" s="56">
        <v>72</v>
      </c>
      <c r="L257" s="57">
        <v>3594.6239999999998</v>
      </c>
      <c r="M257" s="57">
        <v>239.64160000000001</v>
      </c>
      <c r="N257" s="58">
        <v>2</v>
      </c>
      <c r="O257" s="58">
        <v>2.4</v>
      </c>
      <c r="P257" s="57">
        <v>1137.4739999999999</v>
      </c>
      <c r="Q257" s="59">
        <v>0.31643754673646002</v>
      </c>
      <c r="R257" s="57">
        <v>625.024</v>
      </c>
      <c r="S257" s="59">
        <v>0.17387743474699999</v>
      </c>
      <c r="T257" s="29" t="str">
        <f t="shared" si="9"/>
        <v>02</v>
      </c>
      <c r="U257" s="29" t="str">
        <f t="shared" si="10"/>
        <v>2022-563414-02</v>
      </c>
      <c r="V257" s="29" t="str">
        <f t="shared" si="11"/>
        <v>Amy Blye</v>
      </c>
    </row>
    <row r="258" spans="1:22" x14ac:dyDescent="0.25">
      <c r="A258" s="53">
        <v>2022</v>
      </c>
      <c r="B258" s="54">
        <v>572805</v>
      </c>
      <c r="C258" s="54" t="s">
        <v>155</v>
      </c>
      <c r="D258" s="54" t="s">
        <v>431</v>
      </c>
      <c r="E258" s="54" t="s">
        <v>515</v>
      </c>
      <c r="F258" s="55" t="s">
        <v>431</v>
      </c>
      <c r="G258" s="54" t="s">
        <v>15</v>
      </c>
      <c r="H258" s="54" t="s">
        <v>16</v>
      </c>
      <c r="I258" s="56">
        <v>19</v>
      </c>
      <c r="J258" s="56">
        <v>19</v>
      </c>
      <c r="K258" s="56">
        <v>46</v>
      </c>
      <c r="L258" s="57">
        <v>2338.8319999999999</v>
      </c>
      <c r="M258" s="57">
        <v>123.096421052632</v>
      </c>
      <c r="N258" s="58">
        <v>1</v>
      </c>
      <c r="O258" s="58">
        <v>2.42105263157895</v>
      </c>
      <c r="P258" s="57">
        <v>826.83199999999999</v>
      </c>
      <c r="Q258" s="59">
        <v>0.35352346812426</v>
      </c>
      <c r="R258" s="57">
        <v>216.93199999999999</v>
      </c>
      <c r="S258" s="59">
        <v>9.2752279770415294E-2</v>
      </c>
      <c r="T258" s="29" t="str">
        <f t="shared" ref="T258:T321" si="12">LEFT(D258,2)</f>
        <v>01</v>
      </c>
      <c r="U258" s="29" t="str">
        <f t="shared" ref="U258:U321" si="13">A258&amp;"-"&amp;B258&amp;"-"&amp;T258</f>
        <v>2022-572805-01</v>
      </c>
      <c r="V258" s="29" t="str">
        <f t="shared" ref="V258:V321" si="14">E258</f>
        <v>Alex Kwon</v>
      </c>
    </row>
    <row r="259" spans="1:22" x14ac:dyDescent="0.25">
      <c r="A259" s="53">
        <v>2022</v>
      </c>
      <c r="B259" s="54">
        <v>576838</v>
      </c>
      <c r="C259" s="54" t="s">
        <v>156</v>
      </c>
      <c r="D259" s="54" t="s">
        <v>435</v>
      </c>
      <c r="E259" s="54" t="s">
        <v>521</v>
      </c>
      <c r="F259" s="55" t="s">
        <v>435</v>
      </c>
      <c r="G259" s="54" t="s">
        <v>15</v>
      </c>
      <c r="H259" s="54" t="s">
        <v>5</v>
      </c>
      <c r="I259" s="56">
        <v>89</v>
      </c>
      <c r="J259" s="56">
        <v>310</v>
      </c>
      <c r="K259" s="56">
        <v>1354</v>
      </c>
      <c r="L259" s="57">
        <v>53401.26</v>
      </c>
      <c r="M259" s="57">
        <v>600.01415730337101</v>
      </c>
      <c r="N259" s="58">
        <v>3.48314606741573</v>
      </c>
      <c r="O259" s="58">
        <v>4.3677419354838696</v>
      </c>
      <c r="P259" s="57">
        <v>8900.2099999999991</v>
      </c>
      <c r="Q259" s="59">
        <v>0.16666666666666699</v>
      </c>
      <c r="R259" s="57">
        <v>5400.81</v>
      </c>
      <c r="S259" s="59">
        <v>0.101136377680976</v>
      </c>
      <c r="T259" s="29" t="str">
        <f t="shared" si="12"/>
        <v>06</v>
      </c>
      <c r="U259" s="29" t="str">
        <f t="shared" si="13"/>
        <v>2022-576838-06</v>
      </c>
      <c r="V259" s="29" t="str">
        <f t="shared" si="14"/>
        <v>Ronnie Estrada</v>
      </c>
    </row>
    <row r="260" spans="1:22" x14ac:dyDescent="0.25">
      <c r="A260" s="53">
        <v>2022</v>
      </c>
      <c r="B260" s="54">
        <v>577416</v>
      </c>
      <c r="C260" s="54" t="s">
        <v>157</v>
      </c>
      <c r="D260" s="54" t="s">
        <v>433</v>
      </c>
      <c r="E260" s="54" t="s">
        <v>502</v>
      </c>
      <c r="F260" s="55" t="s">
        <v>433</v>
      </c>
      <c r="G260" s="54" t="s">
        <v>15</v>
      </c>
      <c r="H260" s="54" t="s">
        <v>5</v>
      </c>
      <c r="I260" s="56">
        <v>73</v>
      </c>
      <c r="J260" s="56">
        <v>154</v>
      </c>
      <c r="K260" s="56">
        <v>565</v>
      </c>
      <c r="L260" s="57">
        <v>22427.34</v>
      </c>
      <c r="M260" s="57">
        <v>307.22383561643801</v>
      </c>
      <c r="N260" s="58">
        <v>2.10958904109589</v>
      </c>
      <c r="O260" s="58">
        <v>3.6688311688311699</v>
      </c>
      <c r="P260" s="57">
        <v>3737.89</v>
      </c>
      <c r="Q260" s="59">
        <v>0.16666666666666699</v>
      </c>
      <c r="R260" s="57">
        <v>1307.1400000000001</v>
      </c>
      <c r="S260" s="59">
        <v>5.8283327403071399E-2</v>
      </c>
      <c r="T260" s="29" t="str">
        <f t="shared" si="12"/>
        <v>05</v>
      </c>
      <c r="U260" s="29" t="str">
        <f t="shared" si="13"/>
        <v>2022-577416-05</v>
      </c>
      <c r="V260" s="29" t="str">
        <f t="shared" si="14"/>
        <v>Mary Amendola</v>
      </c>
    </row>
    <row r="261" spans="1:22" x14ac:dyDescent="0.25">
      <c r="A261" s="53">
        <v>2022</v>
      </c>
      <c r="B261" s="54">
        <v>583353</v>
      </c>
      <c r="C261" s="54" t="s">
        <v>158</v>
      </c>
      <c r="D261" s="54" t="s">
        <v>431</v>
      </c>
      <c r="E261" s="54" t="s">
        <v>501</v>
      </c>
      <c r="F261" s="55" t="s">
        <v>431</v>
      </c>
      <c r="G261" s="54" t="s">
        <v>4</v>
      </c>
      <c r="H261" s="54" t="s">
        <v>5</v>
      </c>
      <c r="I261" s="56">
        <v>104</v>
      </c>
      <c r="J261" s="56">
        <v>417</v>
      </c>
      <c r="K261" s="56">
        <v>1908</v>
      </c>
      <c r="L261" s="57">
        <v>70150.2</v>
      </c>
      <c r="M261" s="57">
        <v>674.52115384615399</v>
      </c>
      <c r="N261" s="58">
        <v>4.0096153846153904</v>
      </c>
      <c r="O261" s="58">
        <v>4.5755395683453202</v>
      </c>
      <c r="P261" s="57">
        <v>11691.7</v>
      </c>
      <c r="Q261" s="59">
        <v>0.16666666666666699</v>
      </c>
      <c r="R261" s="57">
        <v>8018.35</v>
      </c>
      <c r="S261" s="59">
        <v>0.114302596428806</v>
      </c>
      <c r="T261" s="29" t="str">
        <f t="shared" si="12"/>
        <v>01</v>
      </c>
      <c r="U261" s="29" t="str">
        <f t="shared" si="13"/>
        <v>2022-583353-01</v>
      </c>
      <c r="V261" s="29" t="str">
        <f t="shared" si="14"/>
        <v>Debbie Wong</v>
      </c>
    </row>
    <row r="262" spans="1:22" x14ac:dyDescent="0.25">
      <c r="A262" s="53">
        <v>2022</v>
      </c>
      <c r="B262" s="54">
        <v>583353</v>
      </c>
      <c r="C262" s="54" t="s">
        <v>158</v>
      </c>
      <c r="D262" s="54" t="s">
        <v>434</v>
      </c>
      <c r="E262" s="54" t="s">
        <v>508</v>
      </c>
      <c r="F262" s="55" t="s">
        <v>431</v>
      </c>
      <c r="G262" s="54" t="s">
        <v>4</v>
      </c>
      <c r="H262" s="54" t="s">
        <v>16</v>
      </c>
      <c r="I262" s="56">
        <v>89</v>
      </c>
      <c r="J262" s="56">
        <v>141</v>
      </c>
      <c r="K262" s="56">
        <v>364</v>
      </c>
      <c r="L262" s="57">
        <v>13473.18</v>
      </c>
      <c r="M262" s="57">
        <v>151.38404494381999</v>
      </c>
      <c r="N262" s="58">
        <v>1.58426966292135</v>
      </c>
      <c r="O262" s="58">
        <v>2.5815602836879399</v>
      </c>
      <c r="P262" s="57">
        <v>2245.5300000000002</v>
      </c>
      <c r="Q262" s="59">
        <v>0.16666666666666599</v>
      </c>
      <c r="R262" s="57">
        <v>-757.57000000000096</v>
      </c>
      <c r="S262" s="59">
        <v>-5.6228002594784603E-2</v>
      </c>
      <c r="T262" s="29" t="str">
        <f t="shared" si="12"/>
        <v>02</v>
      </c>
      <c r="U262" s="29" t="str">
        <f t="shared" si="13"/>
        <v>2022-583353-02</v>
      </c>
      <c r="V262" s="29" t="str">
        <f t="shared" si="14"/>
        <v>Nina Fuentes</v>
      </c>
    </row>
    <row r="263" spans="1:22" x14ac:dyDescent="0.25">
      <c r="A263" s="53">
        <v>2022</v>
      </c>
      <c r="B263" s="54">
        <v>583353</v>
      </c>
      <c r="C263" s="54" t="s">
        <v>158</v>
      </c>
      <c r="D263" s="54" t="s">
        <v>430</v>
      </c>
      <c r="E263" s="54" t="s">
        <v>520</v>
      </c>
      <c r="F263" s="55" t="s">
        <v>431</v>
      </c>
      <c r="G263" s="54" t="s">
        <v>4</v>
      </c>
      <c r="H263" s="54" t="s">
        <v>16</v>
      </c>
      <c r="I263" s="56">
        <v>1</v>
      </c>
      <c r="J263" s="56">
        <v>1</v>
      </c>
      <c r="K263" s="56">
        <v>3</v>
      </c>
      <c r="L263" s="57">
        <v>246.6</v>
      </c>
      <c r="M263" s="57">
        <v>246.6</v>
      </c>
      <c r="N263" s="58">
        <v>1</v>
      </c>
      <c r="O263" s="58">
        <v>3</v>
      </c>
      <c r="P263" s="57">
        <v>41.1</v>
      </c>
      <c r="Q263" s="59">
        <v>0.16666666666666699</v>
      </c>
      <c r="R263" s="57">
        <v>6.9000000000000199</v>
      </c>
      <c r="S263" s="59">
        <v>2.7980535279805398E-2</v>
      </c>
      <c r="T263" s="29" t="str">
        <f t="shared" si="12"/>
        <v>03</v>
      </c>
      <c r="U263" s="29" t="str">
        <f t="shared" si="13"/>
        <v>2022-583353-03</v>
      </c>
      <c r="V263" s="29" t="str">
        <f t="shared" si="14"/>
        <v>Mikhail Reilly</v>
      </c>
    </row>
    <row r="264" spans="1:22" x14ac:dyDescent="0.25">
      <c r="A264" s="53">
        <v>2022</v>
      </c>
      <c r="B264" s="54">
        <v>583942</v>
      </c>
      <c r="C264" s="54" t="s">
        <v>159</v>
      </c>
      <c r="D264" s="54" t="s">
        <v>434</v>
      </c>
      <c r="E264" s="54" t="s">
        <v>508</v>
      </c>
      <c r="F264" s="55" t="s">
        <v>434</v>
      </c>
      <c r="G264" s="54" t="s">
        <v>15</v>
      </c>
      <c r="H264" s="54" t="s">
        <v>5</v>
      </c>
      <c r="I264" s="56">
        <v>99</v>
      </c>
      <c r="J264" s="56">
        <v>135</v>
      </c>
      <c r="K264" s="56">
        <v>631</v>
      </c>
      <c r="L264" s="57">
        <v>25025.830600000001</v>
      </c>
      <c r="M264" s="57">
        <v>252.786167676768</v>
      </c>
      <c r="N264" s="58">
        <v>1.36363636363636</v>
      </c>
      <c r="O264" s="58">
        <v>4.6740740740740696</v>
      </c>
      <c r="P264" s="57">
        <v>8042.8306000000002</v>
      </c>
      <c r="Q264" s="59">
        <v>0.32138116526689797</v>
      </c>
      <c r="R264" s="57">
        <v>4726.3305999999902</v>
      </c>
      <c r="S264" s="59">
        <v>0.18885809128748701</v>
      </c>
      <c r="T264" s="29" t="str">
        <f t="shared" si="12"/>
        <v>02</v>
      </c>
      <c r="U264" s="29" t="str">
        <f t="shared" si="13"/>
        <v>2022-583942-02</v>
      </c>
      <c r="V264" s="29" t="str">
        <f t="shared" si="14"/>
        <v>Nina Fuentes</v>
      </c>
    </row>
    <row r="265" spans="1:22" x14ac:dyDescent="0.25">
      <c r="A265" s="53">
        <v>2022</v>
      </c>
      <c r="B265" s="54">
        <v>584221</v>
      </c>
      <c r="C265" s="54" t="s">
        <v>160</v>
      </c>
      <c r="D265" s="54" t="s">
        <v>435</v>
      </c>
      <c r="E265" s="54" t="s">
        <v>525</v>
      </c>
      <c r="F265" s="55" t="s">
        <v>435</v>
      </c>
      <c r="G265" s="54" t="s">
        <v>15</v>
      </c>
      <c r="H265" s="54" t="s">
        <v>16</v>
      </c>
      <c r="I265" s="56">
        <v>13</v>
      </c>
      <c r="J265" s="56">
        <v>13</v>
      </c>
      <c r="K265" s="56">
        <v>38</v>
      </c>
      <c r="L265" s="57">
        <v>2138.096</v>
      </c>
      <c r="M265" s="57">
        <v>164.46892307692301</v>
      </c>
      <c r="N265" s="58">
        <v>1</v>
      </c>
      <c r="O265" s="58">
        <v>2.9230769230769198</v>
      </c>
      <c r="P265" s="57">
        <v>726.89599999999996</v>
      </c>
      <c r="Q265" s="59">
        <v>0.33997350914084301</v>
      </c>
      <c r="R265" s="57">
        <v>255.64599999999999</v>
      </c>
      <c r="S265" s="59">
        <v>0.11956712888476501</v>
      </c>
      <c r="T265" s="29" t="str">
        <f t="shared" si="12"/>
        <v>06</v>
      </c>
      <c r="U265" s="29" t="str">
        <f t="shared" si="13"/>
        <v>2022-584221-06</v>
      </c>
      <c r="V265" s="29" t="str">
        <f t="shared" si="14"/>
        <v>Carol Mathews</v>
      </c>
    </row>
    <row r="266" spans="1:22" x14ac:dyDescent="0.25">
      <c r="A266" s="53">
        <v>2022</v>
      </c>
      <c r="B266" s="54">
        <v>586197</v>
      </c>
      <c r="C266" s="54" t="s">
        <v>161</v>
      </c>
      <c r="D266" s="54" t="s">
        <v>430</v>
      </c>
      <c r="E266" s="54" t="s">
        <v>518</v>
      </c>
      <c r="F266" s="55" t="s">
        <v>430</v>
      </c>
      <c r="G266" s="54" t="s">
        <v>15</v>
      </c>
      <c r="H266" s="54" t="s">
        <v>16</v>
      </c>
      <c r="I266" s="56">
        <v>34</v>
      </c>
      <c r="J266" s="56">
        <v>52</v>
      </c>
      <c r="K266" s="56">
        <v>88</v>
      </c>
      <c r="L266" s="57">
        <v>3796.096</v>
      </c>
      <c r="M266" s="57">
        <v>111.64988235294101</v>
      </c>
      <c r="N266" s="58">
        <v>1.52941176470588</v>
      </c>
      <c r="O266" s="58">
        <v>1.6923076923076901</v>
      </c>
      <c r="P266" s="57">
        <v>1350.396</v>
      </c>
      <c r="Q266" s="59">
        <v>0.35573283710422499</v>
      </c>
      <c r="R266" s="57">
        <v>165.99600000000001</v>
      </c>
      <c r="S266" s="59">
        <v>4.3728082746063303E-2</v>
      </c>
      <c r="T266" s="29" t="str">
        <f t="shared" si="12"/>
        <v>03</v>
      </c>
      <c r="U266" s="29" t="str">
        <f t="shared" si="13"/>
        <v>2022-586197-03</v>
      </c>
      <c r="V266" s="29" t="str">
        <f t="shared" si="14"/>
        <v>Claudia Schwartz</v>
      </c>
    </row>
    <row r="267" spans="1:22" x14ac:dyDescent="0.25">
      <c r="A267" s="53">
        <v>2022</v>
      </c>
      <c r="B267" s="54">
        <v>587438</v>
      </c>
      <c r="C267" s="54" t="s">
        <v>339</v>
      </c>
      <c r="D267" s="54" t="s">
        <v>432</v>
      </c>
      <c r="E267" s="54" t="s">
        <v>497</v>
      </c>
      <c r="F267" s="55" t="s">
        <v>432</v>
      </c>
      <c r="G267" s="54" t="s">
        <v>15</v>
      </c>
      <c r="H267" s="54" t="s">
        <v>10</v>
      </c>
      <c r="I267" s="56">
        <v>250</v>
      </c>
      <c r="J267" s="56">
        <v>840</v>
      </c>
      <c r="K267" s="56">
        <v>4001</v>
      </c>
      <c r="L267" s="57">
        <v>176485.772</v>
      </c>
      <c r="M267" s="57">
        <v>705.94308799999999</v>
      </c>
      <c r="N267" s="58">
        <v>3.36</v>
      </c>
      <c r="O267" s="58">
        <v>4.7630952380952403</v>
      </c>
      <c r="P267" s="57">
        <v>46716.822</v>
      </c>
      <c r="Q267" s="59">
        <v>0.26470588235294101</v>
      </c>
      <c r="R267" s="57">
        <v>38885.822</v>
      </c>
      <c r="S267" s="59">
        <v>0.22033403349931199</v>
      </c>
      <c r="T267" s="29" t="str">
        <f t="shared" si="12"/>
        <v>04</v>
      </c>
      <c r="U267" s="29" t="str">
        <f t="shared" si="13"/>
        <v>2022-587438-04</v>
      </c>
      <c r="V267" s="29" t="str">
        <f t="shared" si="14"/>
        <v>Javier Salinas</v>
      </c>
    </row>
    <row r="268" spans="1:22" x14ac:dyDescent="0.25">
      <c r="A268" s="53">
        <v>2022</v>
      </c>
      <c r="B268" s="54">
        <v>589473</v>
      </c>
      <c r="C268" s="54" t="s">
        <v>162</v>
      </c>
      <c r="D268" s="54" t="s">
        <v>430</v>
      </c>
      <c r="E268" s="54" t="s">
        <v>518</v>
      </c>
      <c r="F268" s="55" t="s">
        <v>430</v>
      </c>
      <c r="G268" s="54" t="s">
        <v>15</v>
      </c>
      <c r="H268" s="54" t="s">
        <v>16</v>
      </c>
      <c r="I268" s="56">
        <v>28</v>
      </c>
      <c r="J268" s="56">
        <v>78</v>
      </c>
      <c r="K268" s="56">
        <v>242</v>
      </c>
      <c r="L268" s="57">
        <v>12948.464</v>
      </c>
      <c r="M268" s="57">
        <v>462.44514285714303</v>
      </c>
      <c r="N268" s="58">
        <v>2.78571428571429</v>
      </c>
      <c r="O268" s="58">
        <v>3.1025641025641</v>
      </c>
      <c r="P268" s="57">
        <v>4729.1639999999998</v>
      </c>
      <c r="Q268" s="59">
        <v>0.36522972917868901</v>
      </c>
      <c r="R268" s="57">
        <v>3711.5639999999999</v>
      </c>
      <c r="S268" s="59">
        <v>0.286641257217844</v>
      </c>
      <c r="T268" s="29" t="str">
        <f t="shared" si="12"/>
        <v>03</v>
      </c>
      <c r="U268" s="29" t="str">
        <f t="shared" si="13"/>
        <v>2022-589473-03</v>
      </c>
      <c r="V268" s="29" t="str">
        <f t="shared" si="14"/>
        <v>Claudia Schwartz</v>
      </c>
    </row>
    <row r="269" spans="1:22" x14ac:dyDescent="0.25">
      <c r="A269" s="53">
        <v>2022</v>
      </c>
      <c r="B269" s="54">
        <v>595666</v>
      </c>
      <c r="C269" s="54" t="s">
        <v>164</v>
      </c>
      <c r="D269" s="54" t="s">
        <v>430</v>
      </c>
      <c r="E269" s="54" t="s">
        <v>520</v>
      </c>
      <c r="F269" s="55" t="s">
        <v>430</v>
      </c>
      <c r="G269" s="54" t="s">
        <v>15</v>
      </c>
      <c r="H269" s="54" t="s">
        <v>16</v>
      </c>
      <c r="I269" s="56">
        <v>5</v>
      </c>
      <c r="J269" s="56">
        <v>14</v>
      </c>
      <c r="K269" s="56">
        <v>60</v>
      </c>
      <c r="L269" s="57">
        <v>2191.2800000000002</v>
      </c>
      <c r="M269" s="57">
        <v>438.25599999999997</v>
      </c>
      <c r="N269" s="58">
        <v>2.8</v>
      </c>
      <c r="O269" s="58">
        <v>4.28571428571429</v>
      </c>
      <c r="P269" s="57">
        <v>455.63</v>
      </c>
      <c r="Q269" s="59">
        <v>0.20792869920776899</v>
      </c>
      <c r="R269" s="57">
        <v>273.83</v>
      </c>
      <c r="S269" s="59">
        <v>0.124963491657844</v>
      </c>
      <c r="T269" s="29" t="str">
        <f t="shared" si="12"/>
        <v>03</v>
      </c>
      <c r="U269" s="29" t="str">
        <f t="shared" si="13"/>
        <v>2022-595666-03</v>
      </c>
      <c r="V269" s="29" t="str">
        <f t="shared" si="14"/>
        <v>Mikhail Reilly</v>
      </c>
    </row>
    <row r="270" spans="1:22" x14ac:dyDescent="0.25">
      <c r="A270" s="53">
        <v>2022</v>
      </c>
      <c r="B270" s="54">
        <v>596579</v>
      </c>
      <c r="C270" s="54" t="s">
        <v>165</v>
      </c>
      <c r="D270" s="54" t="s">
        <v>432</v>
      </c>
      <c r="E270" s="54" t="s">
        <v>500</v>
      </c>
      <c r="F270" s="55" t="s">
        <v>432</v>
      </c>
      <c r="G270" s="54" t="s">
        <v>15</v>
      </c>
      <c r="H270" s="54" t="s">
        <v>16</v>
      </c>
      <c r="I270" s="56">
        <v>11</v>
      </c>
      <c r="J270" s="56">
        <v>44</v>
      </c>
      <c r="K270" s="56">
        <v>186</v>
      </c>
      <c r="L270" s="57">
        <v>6818.625</v>
      </c>
      <c r="M270" s="57">
        <v>619.875</v>
      </c>
      <c r="N270" s="58">
        <v>4</v>
      </c>
      <c r="O270" s="58">
        <v>4.2272727272727302</v>
      </c>
      <c r="P270" s="57">
        <v>837.37500000000102</v>
      </c>
      <c r="Q270" s="59">
        <v>0.12280701754386</v>
      </c>
      <c r="R270" s="57">
        <v>485.37500000000102</v>
      </c>
      <c r="S270" s="59">
        <v>7.1183706392417903E-2</v>
      </c>
      <c r="T270" s="29" t="str">
        <f t="shared" si="12"/>
        <v>04</v>
      </c>
      <c r="U270" s="29" t="str">
        <f t="shared" si="13"/>
        <v>2022-596579-04</v>
      </c>
      <c r="V270" s="29" t="str">
        <f t="shared" si="14"/>
        <v>Katie Sweeney</v>
      </c>
    </row>
    <row r="271" spans="1:22" x14ac:dyDescent="0.25">
      <c r="A271" s="53">
        <v>2022</v>
      </c>
      <c r="B271" s="54">
        <v>599426</v>
      </c>
      <c r="C271" s="54" t="s">
        <v>360</v>
      </c>
      <c r="D271" s="54" t="s">
        <v>433</v>
      </c>
      <c r="E271" s="54" t="s">
        <v>504</v>
      </c>
      <c r="F271" s="55" t="s">
        <v>433</v>
      </c>
      <c r="G271" s="54" t="s">
        <v>15</v>
      </c>
      <c r="H271" s="54" t="s">
        <v>16</v>
      </c>
      <c r="I271" s="56">
        <v>14</v>
      </c>
      <c r="J271" s="56">
        <v>23</v>
      </c>
      <c r="K271" s="56">
        <v>58</v>
      </c>
      <c r="L271" s="57">
        <v>3548.3359999999998</v>
      </c>
      <c r="M271" s="57">
        <v>253.45257142857099</v>
      </c>
      <c r="N271" s="58">
        <v>1.6428571428571399</v>
      </c>
      <c r="O271" s="58">
        <v>2.52173913043478</v>
      </c>
      <c r="P271" s="57">
        <v>1368.2860000000001</v>
      </c>
      <c r="Q271" s="59">
        <v>0.38561342556060102</v>
      </c>
      <c r="R271" s="57">
        <v>908.98599999999999</v>
      </c>
      <c r="S271" s="59">
        <v>0.25617247070176002</v>
      </c>
      <c r="T271" s="29" t="str">
        <f t="shared" si="12"/>
        <v>05</v>
      </c>
      <c r="U271" s="29" t="str">
        <f t="shared" si="13"/>
        <v>2022-599426-05</v>
      </c>
      <c r="V271" s="29" t="str">
        <f t="shared" si="14"/>
        <v>Jeannie Skiles</v>
      </c>
    </row>
    <row r="272" spans="1:22" x14ac:dyDescent="0.25">
      <c r="A272" s="53">
        <v>2022</v>
      </c>
      <c r="B272" s="54">
        <v>601052</v>
      </c>
      <c r="C272" s="54" t="s">
        <v>326</v>
      </c>
      <c r="D272" s="54" t="s">
        <v>432</v>
      </c>
      <c r="E272" s="54" t="s">
        <v>498</v>
      </c>
      <c r="F272" s="55" t="s">
        <v>432</v>
      </c>
      <c r="G272" s="54" t="s">
        <v>15</v>
      </c>
      <c r="H272" s="54" t="s">
        <v>16</v>
      </c>
      <c r="I272" s="56">
        <v>16</v>
      </c>
      <c r="J272" s="56">
        <v>38</v>
      </c>
      <c r="K272" s="56">
        <v>101</v>
      </c>
      <c r="L272" s="57">
        <v>5265.5919999999996</v>
      </c>
      <c r="M272" s="57">
        <v>329.09949999999998</v>
      </c>
      <c r="N272" s="58">
        <v>2.375</v>
      </c>
      <c r="O272" s="58">
        <v>2.6578947368421102</v>
      </c>
      <c r="P272" s="57">
        <v>2021.492</v>
      </c>
      <c r="Q272" s="59">
        <v>0.38390593118494598</v>
      </c>
      <c r="R272" s="57">
        <v>1535.492</v>
      </c>
      <c r="S272" s="59">
        <v>0.291608616846881</v>
      </c>
      <c r="T272" s="29" t="str">
        <f t="shared" si="12"/>
        <v>04</v>
      </c>
      <c r="U272" s="29" t="str">
        <f t="shared" si="13"/>
        <v>2022-601052-04</v>
      </c>
      <c r="V272" s="29" t="str">
        <f t="shared" si="14"/>
        <v>Kim Pearson</v>
      </c>
    </row>
    <row r="273" spans="1:22" x14ac:dyDescent="0.25">
      <c r="A273" s="53">
        <v>2022</v>
      </c>
      <c r="B273" s="54">
        <v>604851</v>
      </c>
      <c r="C273" s="54" t="s">
        <v>166</v>
      </c>
      <c r="D273" s="54" t="s">
        <v>431</v>
      </c>
      <c r="E273" s="54" t="s">
        <v>495</v>
      </c>
      <c r="F273" s="55" t="s">
        <v>431</v>
      </c>
      <c r="G273" s="54" t="s">
        <v>15</v>
      </c>
      <c r="H273" s="54" t="s">
        <v>16</v>
      </c>
      <c r="I273" s="56">
        <v>28</v>
      </c>
      <c r="J273" s="56">
        <v>91</v>
      </c>
      <c r="K273" s="56">
        <v>287</v>
      </c>
      <c r="L273" s="57">
        <v>11193.5684</v>
      </c>
      <c r="M273" s="57">
        <v>399.77030000000002</v>
      </c>
      <c r="N273" s="58">
        <v>3.25</v>
      </c>
      <c r="O273" s="58">
        <v>3.1538461538461502</v>
      </c>
      <c r="P273" s="57">
        <v>2975.6684</v>
      </c>
      <c r="Q273" s="59">
        <v>0.26583733566143197</v>
      </c>
      <c r="R273" s="57">
        <v>2008.6684</v>
      </c>
      <c r="S273" s="59">
        <v>0.17944844112445901</v>
      </c>
      <c r="T273" s="29" t="str">
        <f t="shared" si="12"/>
        <v>01</v>
      </c>
      <c r="U273" s="29" t="str">
        <f t="shared" si="13"/>
        <v>2022-604851-01</v>
      </c>
      <c r="V273" s="29" t="str">
        <f t="shared" si="14"/>
        <v>Jack Gao</v>
      </c>
    </row>
    <row r="274" spans="1:22" x14ac:dyDescent="0.25">
      <c r="A274" s="53">
        <v>2022</v>
      </c>
      <c r="B274" s="54">
        <v>609362</v>
      </c>
      <c r="C274" s="54" t="s">
        <v>328</v>
      </c>
      <c r="D274" s="54" t="s">
        <v>431</v>
      </c>
      <c r="E274" s="54" t="s">
        <v>515</v>
      </c>
      <c r="F274" s="55" t="s">
        <v>431</v>
      </c>
      <c r="G274" s="54" t="s">
        <v>15</v>
      </c>
      <c r="H274" s="54" t="s">
        <v>16</v>
      </c>
      <c r="I274" s="56">
        <v>6</v>
      </c>
      <c r="J274" s="56">
        <v>10</v>
      </c>
      <c r="K274" s="56">
        <v>28</v>
      </c>
      <c r="L274" s="57">
        <v>1801.376</v>
      </c>
      <c r="M274" s="57">
        <v>300.22933333333299</v>
      </c>
      <c r="N274" s="58">
        <v>1.6666666666666701</v>
      </c>
      <c r="O274" s="58">
        <v>2.8</v>
      </c>
      <c r="P274" s="57">
        <v>672.77599999999995</v>
      </c>
      <c r="Q274" s="59">
        <v>0.373478940543229</v>
      </c>
      <c r="R274" s="57">
        <v>475.77600000000001</v>
      </c>
      <c r="S274" s="59">
        <v>0.264118096388539</v>
      </c>
      <c r="T274" s="29" t="str">
        <f t="shared" si="12"/>
        <v>01</v>
      </c>
      <c r="U274" s="29" t="str">
        <f t="shared" si="13"/>
        <v>2022-609362-01</v>
      </c>
      <c r="V274" s="29" t="str">
        <f t="shared" si="14"/>
        <v>Alex Kwon</v>
      </c>
    </row>
    <row r="275" spans="1:22" x14ac:dyDescent="0.25">
      <c r="A275" s="53">
        <v>2022</v>
      </c>
      <c r="B275" s="54">
        <v>609954</v>
      </c>
      <c r="C275" s="54" t="s">
        <v>168</v>
      </c>
      <c r="D275" s="54" t="s">
        <v>434</v>
      </c>
      <c r="E275" s="54" t="s">
        <v>522</v>
      </c>
      <c r="F275" s="55" t="s">
        <v>434</v>
      </c>
      <c r="G275" s="54" t="s">
        <v>4</v>
      </c>
      <c r="H275" s="54" t="s">
        <v>16</v>
      </c>
      <c r="I275" s="56">
        <v>6</v>
      </c>
      <c r="J275" s="56">
        <v>22</v>
      </c>
      <c r="K275" s="56">
        <v>58</v>
      </c>
      <c r="L275" s="57">
        <v>2847.8939999999998</v>
      </c>
      <c r="M275" s="57">
        <v>474.649</v>
      </c>
      <c r="N275" s="58">
        <v>3.6666666666666701</v>
      </c>
      <c r="O275" s="58">
        <v>2.6363636363636398</v>
      </c>
      <c r="P275" s="57">
        <v>865.14400000000001</v>
      </c>
      <c r="Q275" s="59">
        <v>0.30378377846928301</v>
      </c>
      <c r="R275" s="57">
        <v>649.49400000000003</v>
      </c>
      <c r="S275" s="59">
        <v>0.228061156770582</v>
      </c>
      <c r="T275" s="29" t="str">
        <f t="shared" si="12"/>
        <v>02</v>
      </c>
      <c r="U275" s="29" t="str">
        <f t="shared" si="13"/>
        <v>2022-609954-02</v>
      </c>
      <c r="V275" s="29" t="str">
        <f t="shared" si="14"/>
        <v>Ian Juliano</v>
      </c>
    </row>
    <row r="276" spans="1:22" x14ac:dyDescent="0.25">
      <c r="A276" s="53">
        <v>2022</v>
      </c>
      <c r="B276" s="54">
        <v>609954</v>
      </c>
      <c r="C276" s="54" t="s">
        <v>168</v>
      </c>
      <c r="D276" s="54" t="s">
        <v>430</v>
      </c>
      <c r="E276" s="54" t="s">
        <v>520</v>
      </c>
      <c r="F276" s="55" t="s">
        <v>434</v>
      </c>
      <c r="G276" s="54" t="s">
        <v>4</v>
      </c>
      <c r="H276" s="54" t="s">
        <v>16</v>
      </c>
      <c r="I276" s="56">
        <v>26</v>
      </c>
      <c r="J276" s="56">
        <v>66</v>
      </c>
      <c r="K276" s="56">
        <v>165</v>
      </c>
      <c r="L276" s="57">
        <v>5986.6450000000004</v>
      </c>
      <c r="M276" s="57">
        <v>230.255576923077</v>
      </c>
      <c r="N276" s="58">
        <v>2.5384615384615401</v>
      </c>
      <c r="O276" s="58">
        <v>2.5</v>
      </c>
      <c r="P276" s="57">
        <v>1683.895</v>
      </c>
      <c r="Q276" s="59">
        <v>0.281275238468291</v>
      </c>
      <c r="R276" s="57">
        <v>746.69500000000005</v>
      </c>
      <c r="S276" s="59">
        <v>0.124726787708307</v>
      </c>
      <c r="T276" s="29" t="str">
        <f t="shared" si="12"/>
        <v>03</v>
      </c>
      <c r="U276" s="29" t="str">
        <f t="shared" si="13"/>
        <v>2022-609954-03</v>
      </c>
      <c r="V276" s="29" t="str">
        <f t="shared" si="14"/>
        <v>Mikhail Reilly</v>
      </c>
    </row>
    <row r="277" spans="1:22" x14ac:dyDescent="0.25">
      <c r="A277" s="53">
        <v>2022</v>
      </c>
      <c r="B277" s="54">
        <v>609954</v>
      </c>
      <c r="C277" s="54" t="s">
        <v>168</v>
      </c>
      <c r="D277" s="54" t="s">
        <v>432</v>
      </c>
      <c r="E277" s="54" t="s">
        <v>498</v>
      </c>
      <c r="F277" s="55" t="s">
        <v>434</v>
      </c>
      <c r="G277" s="54" t="s">
        <v>4</v>
      </c>
      <c r="H277" s="54" t="s">
        <v>5</v>
      </c>
      <c r="I277" s="56">
        <v>30</v>
      </c>
      <c r="J277" s="56">
        <v>135</v>
      </c>
      <c r="K277" s="56">
        <v>588</v>
      </c>
      <c r="L277" s="57">
        <v>25146.184000000001</v>
      </c>
      <c r="M277" s="57">
        <v>838.20613333333404</v>
      </c>
      <c r="N277" s="58">
        <v>4.5</v>
      </c>
      <c r="O277" s="58">
        <v>4.3555555555555596</v>
      </c>
      <c r="P277" s="57">
        <v>7656.9340000000002</v>
      </c>
      <c r="Q277" s="59">
        <v>0.30449685725675102</v>
      </c>
      <c r="R277" s="57">
        <v>6683.4340000000002</v>
      </c>
      <c r="S277" s="59">
        <v>0.26578322977355101</v>
      </c>
      <c r="T277" s="29" t="str">
        <f t="shared" si="12"/>
        <v>04</v>
      </c>
      <c r="U277" s="29" t="str">
        <f t="shared" si="13"/>
        <v>2022-609954-04</v>
      </c>
      <c r="V277" s="29" t="str">
        <f t="shared" si="14"/>
        <v>Kim Pearson</v>
      </c>
    </row>
    <row r="278" spans="1:22" x14ac:dyDescent="0.25">
      <c r="A278" s="53">
        <v>2022</v>
      </c>
      <c r="B278" s="54">
        <v>613934</v>
      </c>
      <c r="C278" s="54" t="s">
        <v>169</v>
      </c>
      <c r="D278" s="54" t="s">
        <v>434</v>
      </c>
      <c r="E278" s="54" t="s">
        <v>499</v>
      </c>
      <c r="F278" s="55" t="s">
        <v>434</v>
      </c>
      <c r="G278" s="54" t="s">
        <v>15</v>
      </c>
      <c r="H278" s="54" t="s">
        <v>16</v>
      </c>
      <c r="I278" s="56">
        <v>31</v>
      </c>
      <c r="J278" s="56">
        <v>120</v>
      </c>
      <c r="K278" s="56">
        <v>323</v>
      </c>
      <c r="L278" s="57">
        <v>9910.6200000000008</v>
      </c>
      <c r="M278" s="57">
        <v>319.69741935483898</v>
      </c>
      <c r="N278" s="58">
        <v>3.87096774193548</v>
      </c>
      <c r="O278" s="58">
        <v>2.69166666666667</v>
      </c>
      <c r="P278" s="57">
        <v>1651.77</v>
      </c>
      <c r="Q278" s="59">
        <v>0.16666666666666699</v>
      </c>
      <c r="R278" s="57">
        <v>531.06999999999903</v>
      </c>
      <c r="S278" s="59">
        <v>5.35859512321126E-2</v>
      </c>
      <c r="T278" s="29" t="str">
        <f t="shared" si="12"/>
        <v>02</v>
      </c>
      <c r="U278" s="29" t="str">
        <f t="shared" si="13"/>
        <v>2022-613934-02</v>
      </c>
      <c r="V278" s="29" t="str">
        <f t="shared" si="14"/>
        <v>Kurt Valentine</v>
      </c>
    </row>
    <row r="279" spans="1:22" x14ac:dyDescent="0.25">
      <c r="A279" s="53">
        <v>2022</v>
      </c>
      <c r="B279" s="54">
        <v>615144</v>
      </c>
      <c r="C279" s="54" t="s">
        <v>170</v>
      </c>
      <c r="D279" s="54" t="s">
        <v>434</v>
      </c>
      <c r="E279" s="54" t="s">
        <v>523</v>
      </c>
      <c r="F279" s="55" t="s">
        <v>434</v>
      </c>
      <c r="G279" s="54" t="s">
        <v>15</v>
      </c>
      <c r="H279" s="54" t="s">
        <v>16</v>
      </c>
      <c r="I279" s="56">
        <v>28</v>
      </c>
      <c r="J279" s="56">
        <v>50</v>
      </c>
      <c r="K279" s="56">
        <v>86</v>
      </c>
      <c r="L279" s="57">
        <v>3828.9119999999998</v>
      </c>
      <c r="M279" s="57">
        <v>136.74685714285701</v>
      </c>
      <c r="N279" s="58">
        <v>1.78571428571429</v>
      </c>
      <c r="O279" s="58">
        <v>1.72</v>
      </c>
      <c r="P279" s="57">
        <v>1303.0619999999999</v>
      </c>
      <c r="Q279" s="59">
        <v>0.34032174152866401</v>
      </c>
      <c r="R279" s="57">
        <v>352.61200000000002</v>
      </c>
      <c r="S279" s="59">
        <v>9.2091957193061597E-2</v>
      </c>
      <c r="T279" s="29" t="str">
        <f t="shared" si="12"/>
        <v>02</v>
      </c>
      <c r="U279" s="29" t="str">
        <f t="shared" si="13"/>
        <v>2022-615144-02</v>
      </c>
      <c r="V279" s="29" t="str">
        <f t="shared" si="14"/>
        <v>Amy Blye</v>
      </c>
    </row>
    <row r="280" spans="1:22" x14ac:dyDescent="0.25">
      <c r="A280" s="53">
        <v>2022</v>
      </c>
      <c r="B280" s="54">
        <v>618134</v>
      </c>
      <c r="C280" s="54" t="s">
        <v>171</v>
      </c>
      <c r="D280" s="54" t="s">
        <v>435</v>
      </c>
      <c r="E280" s="54" t="s">
        <v>521</v>
      </c>
      <c r="F280" s="55" t="s">
        <v>435</v>
      </c>
      <c r="G280" s="54" t="s">
        <v>15</v>
      </c>
      <c r="H280" s="54" t="s">
        <v>16</v>
      </c>
      <c r="I280" s="56">
        <v>17</v>
      </c>
      <c r="J280" s="56">
        <v>54</v>
      </c>
      <c r="K280" s="56">
        <v>146</v>
      </c>
      <c r="L280" s="57">
        <v>5188.0780000000004</v>
      </c>
      <c r="M280" s="57">
        <v>305.18105882352899</v>
      </c>
      <c r="N280" s="58">
        <v>3.1764705882352899</v>
      </c>
      <c r="O280" s="58">
        <v>2.7037037037037002</v>
      </c>
      <c r="P280" s="57">
        <v>1519.328</v>
      </c>
      <c r="Q280" s="59">
        <v>0.29284987619692698</v>
      </c>
      <c r="R280" s="57">
        <v>858.06799999999896</v>
      </c>
      <c r="S280" s="59">
        <v>0.16539227050942601</v>
      </c>
      <c r="T280" s="29" t="str">
        <f t="shared" si="12"/>
        <v>06</v>
      </c>
      <c r="U280" s="29" t="str">
        <f t="shared" si="13"/>
        <v>2022-618134-06</v>
      </c>
      <c r="V280" s="29" t="str">
        <f t="shared" si="14"/>
        <v>Ronnie Estrada</v>
      </c>
    </row>
    <row r="281" spans="1:22" x14ac:dyDescent="0.25">
      <c r="A281" s="53">
        <v>2022</v>
      </c>
      <c r="B281" s="54">
        <v>619986</v>
      </c>
      <c r="C281" s="54" t="s">
        <v>172</v>
      </c>
      <c r="D281" s="54" t="s">
        <v>435</v>
      </c>
      <c r="E281" s="54" t="s">
        <v>525</v>
      </c>
      <c r="F281" s="55" t="s">
        <v>435</v>
      </c>
      <c r="G281" s="54" t="s">
        <v>15</v>
      </c>
      <c r="H281" s="54" t="s">
        <v>16</v>
      </c>
      <c r="I281" s="56">
        <v>28</v>
      </c>
      <c r="J281" s="56">
        <v>53</v>
      </c>
      <c r="K281" s="56">
        <v>139</v>
      </c>
      <c r="L281" s="57">
        <v>7068.4880000000003</v>
      </c>
      <c r="M281" s="57">
        <v>252.446</v>
      </c>
      <c r="N281" s="58">
        <v>1.8928571428571399</v>
      </c>
      <c r="O281" s="58">
        <v>2.6226415094339601</v>
      </c>
      <c r="P281" s="57">
        <v>2317.4380000000001</v>
      </c>
      <c r="Q281" s="59">
        <v>0.32785483967717</v>
      </c>
      <c r="R281" s="57">
        <v>1271.808</v>
      </c>
      <c r="S281" s="59">
        <v>0.17992645669059601</v>
      </c>
      <c r="T281" s="29" t="str">
        <f t="shared" si="12"/>
        <v>06</v>
      </c>
      <c r="U281" s="29" t="str">
        <f t="shared" si="13"/>
        <v>2022-619986-06</v>
      </c>
      <c r="V281" s="29" t="str">
        <f t="shared" si="14"/>
        <v>Carol Mathews</v>
      </c>
    </row>
    <row r="282" spans="1:22" x14ac:dyDescent="0.25">
      <c r="A282" s="53">
        <v>2022</v>
      </c>
      <c r="B282" s="54">
        <v>621024</v>
      </c>
      <c r="C282" s="54" t="s">
        <v>163</v>
      </c>
      <c r="D282" s="54" t="s">
        <v>430</v>
      </c>
      <c r="E282" s="54" t="s">
        <v>514</v>
      </c>
      <c r="F282" s="55" t="s">
        <v>430</v>
      </c>
      <c r="G282" s="54" t="s">
        <v>15</v>
      </c>
      <c r="H282" s="54" t="s">
        <v>7</v>
      </c>
      <c r="I282" s="56">
        <v>246</v>
      </c>
      <c r="J282" s="56">
        <v>661</v>
      </c>
      <c r="K282" s="56">
        <v>3409</v>
      </c>
      <c r="L282" s="57">
        <v>119894.0678</v>
      </c>
      <c r="M282" s="57">
        <v>487.37425934959401</v>
      </c>
      <c r="N282" s="58">
        <v>2.6869918699187001</v>
      </c>
      <c r="O282" s="58">
        <v>5.1573373676248098</v>
      </c>
      <c r="P282" s="57">
        <v>12601.417799999999</v>
      </c>
      <c r="Q282" s="59">
        <v>0.105104598010812</v>
      </c>
      <c r="R282" s="57">
        <v>3698.0178000000101</v>
      </c>
      <c r="S282" s="59">
        <v>3.0844043144560001E-2</v>
      </c>
      <c r="T282" s="29" t="str">
        <f t="shared" si="12"/>
        <v>03</v>
      </c>
      <c r="U282" s="29" t="str">
        <f t="shared" si="13"/>
        <v>2022-621024-03</v>
      </c>
      <c r="V282" s="29" t="str">
        <f t="shared" si="14"/>
        <v>Carmen Blakemoore</v>
      </c>
    </row>
    <row r="283" spans="1:22" x14ac:dyDescent="0.25">
      <c r="A283" s="53">
        <v>2022</v>
      </c>
      <c r="B283" s="54">
        <v>623122</v>
      </c>
      <c r="C283" s="54" t="s">
        <v>174</v>
      </c>
      <c r="D283" s="54" t="s">
        <v>430</v>
      </c>
      <c r="E283" s="54" t="s">
        <v>518</v>
      </c>
      <c r="F283" s="55" t="s">
        <v>430</v>
      </c>
      <c r="G283" s="54" t="s">
        <v>15</v>
      </c>
      <c r="H283" s="54" t="s">
        <v>16</v>
      </c>
      <c r="I283" s="56">
        <v>4</v>
      </c>
      <c r="J283" s="56">
        <v>6</v>
      </c>
      <c r="K283" s="56">
        <v>8</v>
      </c>
      <c r="L283" s="57">
        <v>179.136</v>
      </c>
      <c r="M283" s="57">
        <v>44.783999999999999</v>
      </c>
      <c r="N283" s="58">
        <v>1.5</v>
      </c>
      <c r="O283" s="58">
        <v>1.3333333333333299</v>
      </c>
      <c r="P283" s="57">
        <v>63.436</v>
      </c>
      <c r="Q283" s="59">
        <v>0.35412200785995002</v>
      </c>
      <c r="R283" s="57">
        <v>-75.763999999999996</v>
      </c>
      <c r="S283" s="59">
        <v>-0.42294122901036102</v>
      </c>
      <c r="T283" s="29" t="str">
        <f t="shared" si="12"/>
        <v>03</v>
      </c>
      <c r="U283" s="29" t="str">
        <f t="shared" si="13"/>
        <v>2022-623122-03</v>
      </c>
      <c r="V283" s="29" t="str">
        <f t="shared" si="14"/>
        <v>Claudia Schwartz</v>
      </c>
    </row>
    <row r="284" spans="1:22" x14ac:dyDescent="0.25">
      <c r="A284" s="53">
        <v>2022</v>
      </c>
      <c r="B284" s="54">
        <v>623397</v>
      </c>
      <c r="C284" s="54" t="s">
        <v>167</v>
      </c>
      <c r="D284" s="54" t="s">
        <v>430</v>
      </c>
      <c r="E284" s="54" t="s">
        <v>492</v>
      </c>
      <c r="F284" s="55" t="s">
        <v>433</v>
      </c>
      <c r="G284" s="54" t="s">
        <v>4</v>
      </c>
      <c r="H284" s="54" t="s">
        <v>10</v>
      </c>
      <c r="I284" s="56">
        <v>172</v>
      </c>
      <c r="J284" s="56">
        <v>990</v>
      </c>
      <c r="K284" s="56">
        <v>4068</v>
      </c>
      <c r="L284" s="57">
        <v>155773.35800000001</v>
      </c>
      <c r="M284" s="57">
        <v>905.65905813953395</v>
      </c>
      <c r="N284" s="58">
        <v>5.7558139534883699</v>
      </c>
      <c r="O284" s="58">
        <v>4.1090909090909102</v>
      </c>
      <c r="P284" s="57">
        <v>35669.158000000003</v>
      </c>
      <c r="Q284" s="59">
        <v>0.228981120121966</v>
      </c>
      <c r="R284" s="57">
        <v>28829.157999999999</v>
      </c>
      <c r="S284" s="59">
        <v>0.185071172440155</v>
      </c>
      <c r="T284" s="29" t="str">
        <f t="shared" si="12"/>
        <v>03</v>
      </c>
      <c r="U284" s="29" t="str">
        <f t="shared" si="13"/>
        <v>2022-623397-03</v>
      </c>
      <c r="V284" s="29" t="str">
        <f t="shared" si="14"/>
        <v>Paul Martell</v>
      </c>
    </row>
    <row r="285" spans="1:22" x14ac:dyDescent="0.25">
      <c r="A285" s="53">
        <v>2022</v>
      </c>
      <c r="B285" s="54">
        <v>623397</v>
      </c>
      <c r="C285" s="54" t="s">
        <v>167</v>
      </c>
      <c r="D285" s="54" t="s">
        <v>432</v>
      </c>
      <c r="E285" s="54" t="s">
        <v>498</v>
      </c>
      <c r="F285" s="55" t="s">
        <v>433</v>
      </c>
      <c r="G285" s="54" t="s">
        <v>4</v>
      </c>
      <c r="H285" s="54" t="s">
        <v>16</v>
      </c>
      <c r="I285" s="56">
        <v>15</v>
      </c>
      <c r="J285" s="56">
        <v>40</v>
      </c>
      <c r="K285" s="56">
        <v>77</v>
      </c>
      <c r="L285" s="57">
        <v>3658.9994999999999</v>
      </c>
      <c r="M285" s="57">
        <v>243.9333</v>
      </c>
      <c r="N285" s="58">
        <v>2.6666666666666701</v>
      </c>
      <c r="O285" s="58">
        <v>1.925</v>
      </c>
      <c r="P285" s="57">
        <v>630.99950000000001</v>
      </c>
      <c r="Q285" s="59">
        <v>0.17245137639401101</v>
      </c>
      <c r="R285" s="57">
        <v>171.49950000000001</v>
      </c>
      <c r="S285" s="59">
        <v>4.6870599463049903E-2</v>
      </c>
      <c r="T285" s="29" t="str">
        <f t="shared" si="12"/>
        <v>04</v>
      </c>
      <c r="U285" s="29" t="str">
        <f t="shared" si="13"/>
        <v>2022-623397-04</v>
      </c>
      <c r="V285" s="29" t="str">
        <f t="shared" si="14"/>
        <v>Kim Pearson</v>
      </c>
    </row>
    <row r="286" spans="1:22" x14ac:dyDescent="0.25">
      <c r="A286" s="53">
        <v>2022</v>
      </c>
      <c r="B286" s="54">
        <v>623397</v>
      </c>
      <c r="C286" s="54" t="s">
        <v>167</v>
      </c>
      <c r="D286" s="54" t="s">
        <v>433</v>
      </c>
      <c r="E286" s="54" t="s">
        <v>502</v>
      </c>
      <c r="F286" s="55" t="s">
        <v>433</v>
      </c>
      <c r="G286" s="54" t="s">
        <v>4</v>
      </c>
      <c r="H286" s="54" t="s">
        <v>5</v>
      </c>
      <c r="I286" s="56">
        <v>92</v>
      </c>
      <c r="J286" s="56">
        <v>128</v>
      </c>
      <c r="K286" s="56">
        <v>608</v>
      </c>
      <c r="L286" s="57">
        <v>22516.598000000002</v>
      </c>
      <c r="M286" s="57">
        <v>244.74563043478301</v>
      </c>
      <c r="N286" s="58">
        <v>1.39130434782609</v>
      </c>
      <c r="O286" s="58">
        <v>4.75</v>
      </c>
      <c r="P286" s="57">
        <v>5299.0479999999998</v>
      </c>
      <c r="Q286" s="59">
        <v>0.23533963700910701</v>
      </c>
      <c r="R286" s="57">
        <v>2306.248</v>
      </c>
      <c r="S286" s="59">
        <v>0.102424353803359</v>
      </c>
      <c r="T286" s="29" t="str">
        <f t="shared" si="12"/>
        <v>05</v>
      </c>
      <c r="U286" s="29" t="str">
        <f t="shared" si="13"/>
        <v>2022-623397-05</v>
      </c>
      <c r="V286" s="29" t="str">
        <f t="shared" si="14"/>
        <v>Mary Amendola</v>
      </c>
    </row>
    <row r="287" spans="1:22" x14ac:dyDescent="0.25">
      <c r="A287" s="53">
        <v>2022</v>
      </c>
      <c r="B287" s="54">
        <v>626603</v>
      </c>
      <c r="C287" s="54" t="s">
        <v>409</v>
      </c>
      <c r="D287" s="54" t="s">
        <v>431</v>
      </c>
      <c r="E287" s="54" t="s">
        <v>515</v>
      </c>
      <c r="F287" s="55" t="s">
        <v>431</v>
      </c>
      <c r="G287" s="54" t="s">
        <v>15</v>
      </c>
      <c r="H287" s="54" t="s">
        <v>16</v>
      </c>
      <c r="I287" s="56">
        <v>28</v>
      </c>
      <c r="J287" s="56">
        <v>37</v>
      </c>
      <c r="K287" s="56">
        <v>91</v>
      </c>
      <c r="L287" s="57">
        <v>4620.8720000000003</v>
      </c>
      <c r="M287" s="57">
        <v>165.03114285714301</v>
      </c>
      <c r="N287" s="58">
        <v>1.3214285714285701</v>
      </c>
      <c r="O287" s="58">
        <v>2.4594594594594601</v>
      </c>
      <c r="P287" s="57">
        <v>1842.172</v>
      </c>
      <c r="Q287" s="59">
        <v>0.39866328260120598</v>
      </c>
      <c r="R287" s="57">
        <v>933.47199999999998</v>
      </c>
      <c r="S287" s="59">
        <v>0.20201208776179</v>
      </c>
      <c r="T287" s="29" t="str">
        <f t="shared" si="12"/>
        <v>01</v>
      </c>
      <c r="U287" s="29" t="str">
        <f t="shared" si="13"/>
        <v>2022-626603-01</v>
      </c>
      <c r="V287" s="29" t="str">
        <f t="shared" si="14"/>
        <v>Alex Kwon</v>
      </c>
    </row>
    <row r="288" spans="1:22" x14ac:dyDescent="0.25">
      <c r="A288" s="53">
        <v>2022</v>
      </c>
      <c r="B288" s="54">
        <v>629125</v>
      </c>
      <c r="C288" s="54" t="s">
        <v>327</v>
      </c>
      <c r="D288" s="54" t="s">
        <v>433</v>
      </c>
      <c r="E288" s="54" t="s">
        <v>502</v>
      </c>
      <c r="F288" s="55" t="s">
        <v>433</v>
      </c>
      <c r="G288" s="54" t="s">
        <v>15</v>
      </c>
      <c r="H288" s="54" t="s">
        <v>16</v>
      </c>
      <c r="I288" s="56">
        <v>11</v>
      </c>
      <c r="J288" s="56">
        <v>26</v>
      </c>
      <c r="K288" s="56">
        <v>75</v>
      </c>
      <c r="L288" s="57">
        <v>3423.66</v>
      </c>
      <c r="M288" s="57">
        <v>311.24181818181802</v>
      </c>
      <c r="N288" s="58">
        <v>2.3636363636363602</v>
      </c>
      <c r="O288" s="58">
        <v>2.8846153846153801</v>
      </c>
      <c r="P288" s="57">
        <v>570.61</v>
      </c>
      <c r="Q288" s="59">
        <v>0.16666666666666699</v>
      </c>
      <c r="R288" s="57">
        <v>201.01</v>
      </c>
      <c r="S288" s="59">
        <v>5.8712021637662599E-2</v>
      </c>
      <c r="T288" s="29" t="str">
        <f t="shared" si="12"/>
        <v>05</v>
      </c>
      <c r="U288" s="29" t="str">
        <f t="shared" si="13"/>
        <v>2022-629125-05</v>
      </c>
      <c r="V288" s="29" t="str">
        <f t="shared" si="14"/>
        <v>Mary Amendola</v>
      </c>
    </row>
    <row r="289" spans="1:22" x14ac:dyDescent="0.25">
      <c r="A289" s="53">
        <v>2022</v>
      </c>
      <c r="B289" s="54">
        <v>629321</v>
      </c>
      <c r="C289" s="54" t="s">
        <v>175</v>
      </c>
      <c r="D289" s="54" t="s">
        <v>431</v>
      </c>
      <c r="E289" s="54" t="s">
        <v>535</v>
      </c>
      <c r="F289" s="55" t="s">
        <v>431</v>
      </c>
      <c r="G289" s="54" t="s">
        <v>15</v>
      </c>
      <c r="H289" s="54" t="s">
        <v>5</v>
      </c>
      <c r="I289" s="56">
        <v>111</v>
      </c>
      <c r="J289" s="56">
        <v>417</v>
      </c>
      <c r="K289" s="56">
        <v>1174</v>
      </c>
      <c r="L289" s="57">
        <v>48521.381999999998</v>
      </c>
      <c r="M289" s="57">
        <v>437.12956756756802</v>
      </c>
      <c r="N289" s="58">
        <v>3.7567567567567601</v>
      </c>
      <c r="O289" s="58">
        <v>2.81534772182254</v>
      </c>
      <c r="P289" s="57">
        <v>12633.732</v>
      </c>
      <c r="Q289" s="59">
        <v>0.260374529315756</v>
      </c>
      <c r="R289" s="57">
        <v>8738.4320000000007</v>
      </c>
      <c r="S289" s="59">
        <v>0.18009445815042899</v>
      </c>
      <c r="T289" s="29" t="str">
        <f t="shared" si="12"/>
        <v>01</v>
      </c>
      <c r="U289" s="29" t="str">
        <f t="shared" si="13"/>
        <v>2022-629321-01</v>
      </c>
      <c r="V289" s="29" t="str">
        <f t="shared" si="14"/>
        <v>Alberto Hunt</v>
      </c>
    </row>
    <row r="290" spans="1:22" x14ac:dyDescent="0.25">
      <c r="A290" s="53">
        <v>2022</v>
      </c>
      <c r="B290" s="54">
        <v>633660</v>
      </c>
      <c r="C290" s="54" t="s">
        <v>176</v>
      </c>
      <c r="D290" s="54" t="s">
        <v>432</v>
      </c>
      <c r="E290" s="54" t="s">
        <v>500</v>
      </c>
      <c r="F290" s="55" t="s">
        <v>432</v>
      </c>
      <c r="G290" s="54" t="s">
        <v>15</v>
      </c>
      <c r="H290" s="54" t="s">
        <v>5</v>
      </c>
      <c r="I290" s="56">
        <v>88</v>
      </c>
      <c r="J290" s="56">
        <v>274</v>
      </c>
      <c r="K290" s="56">
        <v>728</v>
      </c>
      <c r="L290" s="57">
        <v>25170.432000000001</v>
      </c>
      <c r="M290" s="57">
        <v>286.02763636363602</v>
      </c>
      <c r="N290" s="58">
        <v>3.1136363636363602</v>
      </c>
      <c r="O290" s="58">
        <v>2.6569343065693398</v>
      </c>
      <c r="P290" s="57">
        <v>3133.4319999999998</v>
      </c>
      <c r="Q290" s="59">
        <v>0.12448860631394799</v>
      </c>
      <c r="R290" s="57">
        <v>400.431999999997</v>
      </c>
      <c r="S290" s="59">
        <v>1.5908825084924898E-2</v>
      </c>
      <c r="T290" s="29" t="str">
        <f t="shared" si="12"/>
        <v>04</v>
      </c>
      <c r="U290" s="29" t="str">
        <f t="shared" si="13"/>
        <v>2022-633660-04</v>
      </c>
      <c r="V290" s="29" t="str">
        <f t="shared" si="14"/>
        <v>Katie Sweeney</v>
      </c>
    </row>
    <row r="291" spans="1:22" x14ac:dyDescent="0.25">
      <c r="A291" s="53">
        <v>2022</v>
      </c>
      <c r="B291" s="54">
        <v>634254</v>
      </c>
      <c r="C291" s="54" t="s">
        <v>381</v>
      </c>
      <c r="D291" s="54" t="s">
        <v>434</v>
      </c>
      <c r="E291" s="54" t="s">
        <v>508</v>
      </c>
      <c r="F291" s="55" t="s">
        <v>434</v>
      </c>
      <c r="G291" s="54" t="s">
        <v>15</v>
      </c>
      <c r="H291" s="54" t="s">
        <v>5</v>
      </c>
      <c r="I291" s="56">
        <v>84</v>
      </c>
      <c r="J291" s="56">
        <v>272</v>
      </c>
      <c r="K291" s="56">
        <v>1005</v>
      </c>
      <c r="L291" s="57">
        <v>37647.300000000003</v>
      </c>
      <c r="M291" s="57">
        <v>448.18214285714299</v>
      </c>
      <c r="N291" s="58">
        <v>3.2380952380952399</v>
      </c>
      <c r="O291" s="58">
        <v>3.6948529411764701</v>
      </c>
      <c r="P291" s="57">
        <v>6274.55</v>
      </c>
      <c r="Q291" s="59">
        <v>0.16666666666666699</v>
      </c>
      <c r="R291" s="57">
        <v>3291.75</v>
      </c>
      <c r="S291" s="59">
        <v>8.7436549234606503E-2</v>
      </c>
      <c r="T291" s="29" t="str">
        <f t="shared" si="12"/>
        <v>02</v>
      </c>
      <c r="U291" s="29" t="str">
        <f t="shared" si="13"/>
        <v>2022-634254-02</v>
      </c>
      <c r="V291" s="29" t="str">
        <f t="shared" si="14"/>
        <v>Nina Fuentes</v>
      </c>
    </row>
    <row r="292" spans="1:22" x14ac:dyDescent="0.25">
      <c r="A292" s="53">
        <v>2022</v>
      </c>
      <c r="B292" s="54">
        <v>635306</v>
      </c>
      <c r="C292" s="54" t="s">
        <v>177</v>
      </c>
      <c r="D292" s="54" t="s">
        <v>435</v>
      </c>
      <c r="E292" s="54" t="s">
        <v>525</v>
      </c>
      <c r="F292" s="55" t="s">
        <v>435</v>
      </c>
      <c r="G292" s="54" t="s">
        <v>15</v>
      </c>
      <c r="H292" s="54" t="s">
        <v>16</v>
      </c>
      <c r="I292" s="56">
        <v>26</v>
      </c>
      <c r="J292" s="56">
        <v>68</v>
      </c>
      <c r="K292" s="56">
        <v>167</v>
      </c>
      <c r="L292" s="57">
        <v>9761.0640000000003</v>
      </c>
      <c r="M292" s="57">
        <v>375.425538461538</v>
      </c>
      <c r="N292" s="58">
        <v>2.6153846153846199</v>
      </c>
      <c r="O292" s="58">
        <v>2.4558823529411802</v>
      </c>
      <c r="P292" s="57">
        <v>3247.614</v>
      </c>
      <c r="Q292" s="59">
        <v>0.33271106510519799</v>
      </c>
      <c r="R292" s="57">
        <v>2253.8539999999998</v>
      </c>
      <c r="S292" s="59">
        <v>0.230902491777536</v>
      </c>
      <c r="T292" s="29" t="str">
        <f t="shared" si="12"/>
        <v>06</v>
      </c>
      <c r="U292" s="29" t="str">
        <f t="shared" si="13"/>
        <v>2022-635306-06</v>
      </c>
      <c r="V292" s="29" t="str">
        <f t="shared" si="14"/>
        <v>Carol Mathews</v>
      </c>
    </row>
    <row r="293" spans="1:22" x14ac:dyDescent="0.25">
      <c r="A293" s="53">
        <v>2022</v>
      </c>
      <c r="B293" s="54">
        <v>636281</v>
      </c>
      <c r="C293" s="54" t="s">
        <v>178</v>
      </c>
      <c r="D293" s="54" t="s">
        <v>431</v>
      </c>
      <c r="E293" s="54" t="s">
        <v>501</v>
      </c>
      <c r="F293" s="55" t="s">
        <v>431</v>
      </c>
      <c r="G293" s="54" t="s">
        <v>4</v>
      </c>
      <c r="H293" s="54" t="s">
        <v>5</v>
      </c>
      <c r="I293" s="56">
        <v>53</v>
      </c>
      <c r="J293" s="56">
        <v>148</v>
      </c>
      <c r="K293" s="56">
        <v>556</v>
      </c>
      <c r="L293" s="57">
        <v>26731.207999999999</v>
      </c>
      <c r="M293" s="57">
        <v>504.36241509434001</v>
      </c>
      <c r="N293" s="58">
        <v>2.79245283018868</v>
      </c>
      <c r="O293" s="58">
        <v>3.7567567567567601</v>
      </c>
      <c r="P293" s="57">
        <v>7363.4579999999996</v>
      </c>
      <c r="Q293" s="59">
        <v>0.27546297196894398</v>
      </c>
      <c r="R293" s="57">
        <v>5559.8580000000002</v>
      </c>
      <c r="S293" s="59">
        <v>0.207991273720215</v>
      </c>
      <c r="T293" s="29" t="str">
        <f t="shared" si="12"/>
        <v>01</v>
      </c>
      <c r="U293" s="29" t="str">
        <f t="shared" si="13"/>
        <v>2022-636281-01</v>
      </c>
      <c r="V293" s="29" t="str">
        <f t="shared" si="14"/>
        <v>Debbie Wong</v>
      </c>
    </row>
    <row r="294" spans="1:22" x14ac:dyDescent="0.25">
      <c r="A294" s="53">
        <v>2022</v>
      </c>
      <c r="B294" s="54">
        <v>636281</v>
      </c>
      <c r="C294" s="54" t="s">
        <v>178</v>
      </c>
      <c r="D294" s="54" t="s">
        <v>430</v>
      </c>
      <c r="E294" s="54" t="s">
        <v>518</v>
      </c>
      <c r="F294" s="55" t="s">
        <v>431</v>
      </c>
      <c r="G294" s="54" t="s">
        <v>4</v>
      </c>
      <c r="H294" s="54" t="s">
        <v>16</v>
      </c>
      <c r="I294" s="56">
        <v>36</v>
      </c>
      <c r="J294" s="56">
        <v>54</v>
      </c>
      <c r="K294" s="56">
        <v>99</v>
      </c>
      <c r="L294" s="57">
        <v>3180.107</v>
      </c>
      <c r="M294" s="57">
        <v>88.336305555555498</v>
      </c>
      <c r="N294" s="58">
        <v>1.5</v>
      </c>
      <c r="O294" s="58">
        <v>1.8333333333333299</v>
      </c>
      <c r="P294" s="57">
        <v>983.85699999999895</v>
      </c>
      <c r="Q294" s="59">
        <v>0.30937858380236899</v>
      </c>
      <c r="R294" s="57">
        <v>-268.94300000000101</v>
      </c>
      <c r="S294" s="59">
        <v>-8.4570424831617502E-2</v>
      </c>
      <c r="T294" s="29" t="str">
        <f t="shared" si="12"/>
        <v>03</v>
      </c>
      <c r="U294" s="29" t="str">
        <f t="shared" si="13"/>
        <v>2022-636281-03</v>
      </c>
      <c r="V294" s="29" t="str">
        <f t="shared" si="14"/>
        <v>Claudia Schwartz</v>
      </c>
    </row>
    <row r="295" spans="1:22" x14ac:dyDescent="0.25">
      <c r="A295" s="53">
        <v>2022</v>
      </c>
      <c r="B295" s="54">
        <v>642012</v>
      </c>
      <c r="C295" s="54" t="s">
        <v>222</v>
      </c>
      <c r="D295" s="54" t="s">
        <v>430</v>
      </c>
      <c r="E295" s="54" t="s">
        <v>514</v>
      </c>
      <c r="F295" s="55" t="s">
        <v>432</v>
      </c>
      <c r="G295" s="54" t="s">
        <v>4</v>
      </c>
      <c r="H295" s="54" t="s">
        <v>10</v>
      </c>
      <c r="I295" s="56">
        <v>167</v>
      </c>
      <c r="J295" s="56">
        <v>673</v>
      </c>
      <c r="K295" s="56">
        <v>4927</v>
      </c>
      <c r="L295" s="57">
        <v>168629.31</v>
      </c>
      <c r="M295" s="57">
        <v>1009.75634730539</v>
      </c>
      <c r="N295" s="58">
        <v>4.0299401197604796</v>
      </c>
      <c r="O295" s="58">
        <v>7.3209509658246699</v>
      </c>
      <c r="P295" s="57">
        <v>12491.06</v>
      </c>
      <c r="Q295" s="59">
        <v>7.4074074074074098E-2</v>
      </c>
      <c r="R295" s="57">
        <v>6188.6600000000199</v>
      </c>
      <c r="S295" s="59">
        <v>3.6699788429425499E-2</v>
      </c>
      <c r="T295" s="29" t="str">
        <f t="shared" si="12"/>
        <v>03</v>
      </c>
      <c r="U295" s="29" t="str">
        <f t="shared" si="13"/>
        <v>2022-642012-03</v>
      </c>
      <c r="V295" s="29" t="str">
        <f t="shared" si="14"/>
        <v>Carmen Blakemoore</v>
      </c>
    </row>
    <row r="296" spans="1:22" x14ac:dyDescent="0.25">
      <c r="A296" s="53">
        <v>2022</v>
      </c>
      <c r="B296" s="54">
        <v>642012</v>
      </c>
      <c r="C296" s="54" t="s">
        <v>222</v>
      </c>
      <c r="D296" s="54" t="s">
        <v>432</v>
      </c>
      <c r="E296" s="54" t="s">
        <v>500</v>
      </c>
      <c r="F296" s="55" t="s">
        <v>432</v>
      </c>
      <c r="G296" s="54" t="s">
        <v>4</v>
      </c>
      <c r="H296" s="54" t="s">
        <v>5</v>
      </c>
      <c r="I296" s="56">
        <v>52</v>
      </c>
      <c r="J296" s="56">
        <v>216</v>
      </c>
      <c r="K296" s="56">
        <v>797</v>
      </c>
      <c r="L296" s="57">
        <v>24114.401999999998</v>
      </c>
      <c r="M296" s="57">
        <v>463.73849999999999</v>
      </c>
      <c r="N296" s="58">
        <v>4.1538461538461497</v>
      </c>
      <c r="O296" s="58">
        <v>3.68981481481481</v>
      </c>
      <c r="P296" s="57">
        <v>1786.252</v>
      </c>
      <c r="Q296" s="59">
        <v>7.4074074074074195E-2</v>
      </c>
      <c r="R296" s="57">
        <v>118.75200000000299</v>
      </c>
      <c r="S296" s="59">
        <v>4.9245260156151804E-3</v>
      </c>
      <c r="T296" s="29" t="str">
        <f t="shared" si="12"/>
        <v>04</v>
      </c>
      <c r="U296" s="29" t="str">
        <f t="shared" si="13"/>
        <v>2022-642012-04</v>
      </c>
      <c r="V296" s="29" t="str">
        <f t="shared" si="14"/>
        <v>Katie Sweeney</v>
      </c>
    </row>
    <row r="297" spans="1:22" x14ac:dyDescent="0.25">
      <c r="A297" s="53">
        <v>2022</v>
      </c>
      <c r="B297" s="54">
        <v>648045</v>
      </c>
      <c r="C297" s="54" t="s">
        <v>184</v>
      </c>
      <c r="D297" s="54" t="s">
        <v>431</v>
      </c>
      <c r="E297" s="54" t="s">
        <v>515</v>
      </c>
      <c r="F297" s="55" t="s">
        <v>433</v>
      </c>
      <c r="G297" s="54" t="s">
        <v>4</v>
      </c>
      <c r="H297" s="54" t="s">
        <v>16</v>
      </c>
      <c r="I297" s="56">
        <v>5</v>
      </c>
      <c r="J297" s="56">
        <v>13</v>
      </c>
      <c r="K297" s="56">
        <v>31</v>
      </c>
      <c r="L297" s="57">
        <v>1174.952</v>
      </c>
      <c r="M297" s="57">
        <v>234.99039999999999</v>
      </c>
      <c r="N297" s="58">
        <v>2.6</v>
      </c>
      <c r="O297" s="58">
        <v>2.3846153846153801</v>
      </c>
      <c r="P297" s="57">
        <v>488.452</v>
      </c>
      <c r="Q297" s="59">
        <v>0.41572081242467801</v>
      </c>
      <c r="R297" s="57">
        <v>319.15199999999999</v>
      </c>
      <c r="S297" s="59">
        <v>0.27162981977136103</v>
      </c>
      <c r="T297" s="29" t="str">
        <f t="shared" si="12"/>
        <v>01</v>
      </c>
      <c r="U297" s="29" t="str">
        <f t="shared" si="13"/>
        <v>2022-648045-01</v>
      </c>
      <c r="V297" s="29" t="str">
        <f t="shared" si="14"/>
        <v>Alex Kwon</v>
      </c>
    </row>
    <row r="298" spans="1:22" x14ac:dyDescent="0.25">
      <c r="A298" s="53">
        <v>2022</v>
      </c>
      <c r="B298" s="54">
        <v>648045</v>
      </c>
      <c r="C298" s="54" t="s">
        <v>184</v>
      </c>
      <c r="D298" s="54" t="s">
        <v>432</v>
      </c>
      <c r="E298" s="54" t="s">
        <v>500</v>
      </c>
      <c r="F298" s="55" t="s">
        <v>433</v>
      </c>
      <c r="G298" s="54" t="s">
        <v>4</v>
      </c>
      <c r="H298" s="54" t="s">
        <v>5</v>
      </c>
      <c r="I298" s="56">
        <v>68</v>
      </c>
      <c r="J298" s="56">
        <v>245</v>
      </c>
      <c r="K298" s="56">
        <v>1155</v>
      </c>
      <c r="L298" s="57">
        <v>57151.56</v>
      </c>
      <c r="M298" s="57">
        <v>840.46411764705795</v>
      </c>
      <c r="N298" s="58">
        <v>3.6029411764705901</v>
      </c>
      <c r="O298" s="58">
        <v>4.71428571428571</v>
      </c>
      <c r="P298" s="57">
        <v>20668.009999999998</v>
      </c>
      <c r="Q298" s="59">
        <v>0.36163509797457899</v>
      </c>
      <c r="R298" s="57">
        <v>18519.509999999998</v>
      </c>
      <c r="S298" s="59">
        <v>0.32404207339222302</v>
      </c>
      <c r="T298" s="29" t="str">
        <f t="shared" si="12"/>
        <v>04</v>
      </c>
      <c r="U298" s="29" t="str">
        <f t="shared" si="13"/>
        <v>2022-648045-04</v>
      </c>
      <c r="V298" s="29" t="str">
        <f t="shared" si="14"/>
        <v>Katie Sweeney</v>
      </c>
    </row>
    <row r="299" spans="1:22" x14ac:dyDescent="0.25">
      <c r="A299" s="53">
        <v>2022</v>
      </c>
      <c r="B299" s="54">
        <v>648045</v>
      </c>
      <c r="C299" s="54" t="s">
        <v>184</v>
      </c>
      <c r="D299" s="54" t="s">
        <v>433</v>
      </c>
      <c r="E299" s="54" t="s">
        <v>519</v>
      </c>
      <c r="F299" s="55" t="s">
        <v>433</v>
      </c>
      <c r="G299" s="54" t="s">
        <v>4</v>
      </c>
      <c r="H299" s="54" t="s">
        <v>16</v>
      </c>
      <c r="I299" s="56">
        <v>6</v>
      </c>
      <c r="J299" s="56">
        <v>7</v>
      </c>
      <c r="K299" s="56">
        <v>25</v>
      </c>
      <c r="L299" s="57">
        <v>1371.8</v>
      </c>
      <c r="M299" s="57">
        <v>228.63333333333301</v>
      </c>
      <c r="N299" s="58">
        <v>1.1666666666666701</v>
      </c>
      <c r="O299" s="58">
        <v>3.5714285714285698</v>
      </c>
      <c r="P299" s="57">
        <v>567.20000000000005</v>
      </c>
      <c r="Q299" s="59">
        <v>0.41347135150896602</v>
      </c>
      <c r="R299" s="57">
        <v>373.5</v>
      </c>
      <c r="S299" s="59">
        <v>0.27227001020556901</v>
      </c>
      <c r="T299" s="29" t="str">
        <f t="shared" si="12"/>
        <v>05</v>
      </c>
      <c r="U299" s="29" t="str">
        <f t="shared" si="13"/>
        <v>2022-648045-05</v>
      </c>
      <c r="V299" s="29" t="str">
        <f t="shared" si="14"/>
        <v>Josh Banks</v>
      </c>
    </row>
    <row r="300" spans="1:22" x14ac:dyDescent="0.25">
      <c r="A300" s="53">
        <v>2022</v>
      </c>
      <c r="B300" s="54">
        <v>650314</v>
      </c>
      <c r="C300" s="54" t="s">
        <v>185</v>
      </c>
      <c r="D300" s="54" t="s">
        <v>432</v>
      </c>
      <c r="E300" s="54" t="s">
        <v>498</v>
      </c>
      <c r="F300" s="55" t="s">
        <v>432</v>
      </c>
      <c r="G300" s="54" t="s">
        <v>15</v>
      </c>
      <c r="H300" s="54" t="s">
        <v>5</v>
      </c>
      <c r="I300" s="56">
        <v>46</v>
      </c>
      <c r="J300" s="56">
        <v>88</v>
      </c>
      <c r="K300" s="56">
        <v>359</v>
      </c>
      <c r="L300" s="57">
        <v>15246.727999999999</v>
      </c>
      <c r="M300" s="57">
        <v>331.45060869565202</v>
      </c>
      <c r="N300" s="58">
        <v>1.9130434782608701</v>
      </c>
      <c r="O300" s="58">
        <v>4.0795454545454497</v>
      </c>
      <c r="P300" s="57">
        <v>5237.8779999999997</v>
      </c>
      <c r="Q300" s="59">
        <v>0.34354111911749202</v>
      </c>
      <c r="R300" s="57">
        <v>3862.3780000000002</v>
      </c>
      <c r="S300" s="59">
        <v>0.25332504128098798</v>
      </c>
      <c r="T300" s="29" t="str">
        <f t="shared" si="12"/>
        <v>04</v>
      </c>
      <c r="U300" s="29" t="str">
        <f t="shared" si="13"/>
        <v>2022-650314-04</v>
      </c>
      <c r="V300" s="29" t="str">
        <f t="shared" si="14"/>
        <v>Kim Pearson</v>
      </c>
    </row>
    <row r="301" spans="1:22" x14ac:dyDescent="0.25">
      <c r="A301" s="53">
        <v>2022</v>
      </c>
      <c r="B301" s="54">
        <v>650722</v>
      </c>
      <c r="C301" s="54" t="s">
        <v>186</v>
      </c>
      <c r="D301" s="54" t="s">
        <v>434</v>
      </c>
      <c r="E301" s="54" t="s">
        <v>499</v>
      </c>
      <c r="F301" s="55" t="s">
        <v>434</v>
      </c>
      <c r="G301" s="54" t="s">
        <v>15</v>
      </c>
      <c r="H301" s="54" t="s">
        <v>16</v>
      </c>
      <c r="I301" s="56">
        <v>13</v>
      </c>
      <c r="J301" s="56">
        <v>55</v>
      </c>
      <c r="K301" s="56">
        <v>91</v>
      </c>
      <c r="L301" s="57">
        <v>5085.4247999999998</v>
      </c>
      <c r="M301" s="57">
        <v>391.18652307692298</v>
      </c>
      <c r="N301" s="58">
        <v>4.2307692307692299</v>
      </c>
      <c r="O301" s="58">
        <v>1.6545454545454501</v>
      </c>
      <c r="P301" s="57">
        <v>1327.9248</v>
      </c>
      <c r="Q301" s="59">
        <v>0.26112367250028001</v>
      </c>
      <c r="R301" s="57">
        <v>853.07479999999998</v>
      </c>
      <c r="S301" s="59">
        <v>0.16774897546415399</v>
      </c>
      <c r="T301" s="29" t="str">
        <f t="shared" si="12"/>
        <v>02</v>
      </c>
      <c r="U301" s="29" t="str">
        <f t="shared" si="13"/>
        <v>2022-650722-02</v>
      </c>
      <c r="V301" s="29" t="str">
        <f t="shared" si="14"/>
        <v>Kurt Valentine</v>
      </c>
    </row>
    <row r="302" spans="1:22" x14ac:dyDescent="0.25">
      <c r="A302" s="53">
        <v>2022</v>
      </c>
      <c r="B302" s="54">
        <v>652151</v>
      </c>
      <c r="C302" s="54" t="s">
        <v>240</v>
      </c>
      <c r="D302" s="54" t="s">
        <v>430</v>
      </c>
      <c r="E302" s="54" t="s">
        <v>518</v>
      </c>
      <c r="F302" s="55" t="s">
        <v>432</v>
      </c>
      <c r="G302" s="54" t="s">
        <v>4</v>
      </c>
      <c r="H302" s="54" t="s">
        <v>16</v>
      </c>
      <c r="I302" s="56">
        <v>46</v>
      </c>
      <c r="J302" s="56">
        <v>94</v>
      </c>
      <c r="K302" s="56">
        <v>291</v>
      </c>
      <c r="L302" s="57">
        <v>8936.9994999999999</v>
      </c>
      <c r="M302" s="57">
        <v>194.282597826087</v>
      </c>
      <c r="N302" s="58">
        <v>2.0434782608695699</v>
      </c>
      <c r="O302" s="58">
        <v>3.0957446808510598</v>
      </c>
      <c r="P302" s="57">
        <v>987.44950000000097</v>
      </c>
      <c r="Q302" s="59">
        <v>0.11049004758252499</v>
      </c>
      <c r="R302" s="57">
        <v>-643.35049999999899</v>
      </c>
      <c r="S302" s="59">
        <v>-7.1987304016297604E-2</v>
      </c>
      <c r="T302" s="29" t="str">
        <f t="shared" si="12"/>
        <v>03</v>
      </c>
      <c r="U302" s="29" t="str">
        <f t="shared" si="13"/>
        <v>2022-652151-03</v>
      </c>
      <c r="V302" s="29" t="str">
        <f t="shared" si="14"/>
        <v>Claudia Schwartz</v>
      </c>
    </row>
    <row r="303" spans="1:22" x14ac:dyDescent="0.25">
      <c r="A303" s="53">
        <v>2022</v>
      </c>
      <c r="B303" s="54">
        <v>652151</v>
      </c>
      <c r="C303" s="54" t="s">
        <v>240</v>
      </c>
      <c r="D303" s="54" t="s">
        <v>432</v>
      </c>
      <c r="E303" s="54" t="s">
        <v>494</v>
      </c>
      <c r="F303" s="55" t="s">
        <v>432</v>
      </c>
      <c r="G303" s="54" t="s">
        <v>4</v>
      </c>
      <c r="H303" s="54" t="s">
        <v>5</v>
      </c>
      <c r="I303" s="56">
        <v>248</v>
      </c>
      <c r="J303" s="56">
        <v>473</v>
      </c>
      <c r="K303" s="56">
        <v>1534</v>
      </c>
      <c r="L303" s="57">
        <v>54849.113000000099</v>
      </c>
      <c r="M303" s="57">
        <v>221.165778225807</v>
      </c>
      <c r="N303" s="58">
        <v>1.9072580645161299</v>
      </c>
      <c r="O303" s="58">
        <v>3.2431289640592</v>
      </c>
      <c r="P303" s="57">
        <v>3684.9630000000002</v>
      </c>
      <c r="Q303" s="59">
        <v>6.7183638867596596E-2</v>
      </c>
      <c r="R303" s="57">
        <v>-3730.0369999999998</v>
      </c>
      <c r="S303" s="59">
        <v>-6.8005420616373394E-2</v>
      </c>
      <c r="T303" s="29" t="str">
        <f t="shared" si="12"/>
        <v>04</v>
      </c>
      <c r="U303" s="29" t="str">
        <f t="shared" si="13"/>
        <v>2022-652151-04</v>
      </c>
      <c r="V303" s="29" t="str">
        <f t="shared" si="14"/>
        <v>Bill Hampton</v>
      </c>
    </row>
    <row r="304" spans="1:22" x14ac:dyDescent="0.25">
      <c r="A304" s="53">
        <v>2022</v>
      </c>
      <c r="B304" s="54">
        <v>652151</v>
      </c>
      <c r="C304" s="54" t="s">
        <v>240</v>
      </c>
      <c r="D304" s="54" t="s">
        <v>433</v>
      </c>
      <c r="E304" s="54" t="s">
        <v>503</v>
      </c>
      <c r="F304" s="55" t="s">
        <v>432</v>
      </c>
      <c r="G304" s="54" t="s">
        <v>4</v>
      </c>
      <c r="H304" s="54" t="s">
        <v>5</v>
      </c>
      <c r="I304" s="56">
        <v>44</v>
      </c>
      <c r="J304" s="56">
        <v>129</v>
      </c>
      <c r="K304" s="56">
        <v>626</v>
      </c>
      <c r="L304" s="57">
        <v>20250.857</v>
      </c>
      <c r="M304" s="57">
        <v>460.24675000000002</v>
      </c>
      <c r="N304" s="58">
        <v>2.9318181818181799</v>
      </c>
      <c r="O304" s="58">
        <v>4.8527131782945698</v>
      </c>
      <c r="P304" s="57">
        <v>1149.2570000000001</v>
      </c>
      <c r="Q304" s="59">
        <v>5.6751030339111101E-2</v>
      </c>
      <c r="R304" s="57">
        <v>-353.34299999999899</v>
      </c>
      <c r="S304" s="59">
        <v>-1.7448298607807E-2</v>
      </c>
      <c r="T304" s="29" t="str">
        <f t="shared" si="12"/>
        <v>05</v>
      </c>
      <c r="U304" s="29" t="str">
        <f t="shared" si="13"/>
        <v>2022-652151-05</v>
      </c>
      <c r="V304" s="29" t="str">
        <f t="shared" si="14"/>
        <v>Hugo Vale</v>
      </c>
    </row>
    <row r="305" spans="1:22" x14ac:dyDescent="0.25">
      <c r="A305" s="53">
        <v>2022</v>
      </c>
      <c r="B305" s="54">
        <v>656457</v>
      </c>
      <c r="C305" s="54" t="s">
        <v>187</v>
      </c>
      <c r="D305" s="54" t="s">
        <v>434</v>
      </c>
      <c r="E305" s="54" t="s">
        <v>508</v>
      </c>
      <c r="F305" s="55" t="s">
        <v>434</v>
      </c>
      <c r="G305" s="54" t="s">
        <v>15</v>
      </c>
      <c r="H305" s="54" t="s">
        <v>16</v>
      </c>
      <c r="I305" s="56">
        <v>19</v>
      </c>
      <c r="J305" s="56">
        <v>47</v>
      </c>
      <c r="K305" s="56">
        <v>164</v>
      </c>
      <c r="L305" s="57">
        <v>6500.58</v>
      </c>
      <c r="M305" s="57">
        <v>342.13578947368399</v>
      </c>
      <c r="N305" s="58">
        <v>2.4736842105263199</v>
      </c>
      <c r="O305" s="58">
        <v>3.4893617021276602</v>
      </c>
      <c r="P305" s="57">
        <v>1083.43</v>
      </c>
      <c r="Q305" s="59">
        <v>0.16666666666666699</v>
      </c>
      <c r="R305" s="57">
        <v>424.83</v>
      </c>
      <c r="S305" s="59">
        <v>6.5352630073008802E-2</v>
      </c>
      <c r="T305" s="29" t="str">
        <f t="shared" si="12"/>
        <v>02</v>
      </c>
      <c r="U305" s="29" t="str">
        <f t="shared" si="13"/>
        <v>2022-656457-02</v>
      </c>
      <c r="V305" s="29" t="str">
        <f t="shared" si="14"/>
        <v>Nina Fuentes</v>
      </c>
    </row>
    <row r="306" spans="1:22" x14ac:dyDescent="0.25">
      <c r="A306" s="53">
        <v>2022</v>
      </c>
      <c r="B306" s="54">
        <v>658048</v>
      </c>
      <c r="C306" s="54" t="s">
        <v>386</v>
      </c>
      <c r="D306" s="54" t="s">
        <v>431</v>
      </c>
      <c r="E306" s="54" t="s">
        <v>524</v>
      </c>
      <c r="F306" s="55" t="s">
        <v>431</v>
      </c>
      <c r="G306" s="54" t="s">
        <v>15</v>
      </c>
      <c r="H306" s="54" t="s">
        <v>16</v>
      </c>
      <c r="I306" s="56">
        <v>12</v>
      </c>
      <c r="J306" s="56">
        <v>28</v>
      </c>
      <c r="K306" s="56">
        <v>106</v>
      </c>
      <c r="L306" s="57">
        <v>4607.9520000000002</v>
      </c>
      <c r="M306" s="57">
        <v>383.99599999999998</v>
      </c>
      <c r="N306" s="58">
        <v>2.3333333333333299</v>
      </c>
      <c r="O306" s="58">
        <v>3.78571428571429</v>
      </c>
      <c r="P306" s="57">
        <v>1659.6020000000001</v>
      </c>
      <c r="Q306" s="59">
        <v>0.36016043569898298</v>
      </c>
      <c r="R306" s="57">
        <v>1256.8019999999999</v>
      </c>
      <c r="S306" s="59">
        <v>0.272746330690945</v>
      </c>
      <c r="T306" s="29" t="str">
        <f t="shared" si="12"/>
        <v>01</v>
      </c>
      <c r="U306" s="29" t="str">
        <f t="shared" si="13"/>
        <v>2022-658048-01</v>
      </c>
      <c r="V306" s="29" t="str">
        <f t="shared" si="14"/>
        <v>Quinn York</v>
      </c>
    </row>
    <row r="307" spans="1:22" x14ac:dyDescent="0.25">
      <c r="A307" s="53">
        <v>2022</v>
      </c>
      <c r="B307" s="54">
        <v>659545</v>
      </c>
      <c r="C307" s="54" t="s">
        <v>188</v>
      </c>
      <c r="D307" s="54" t="s">
        <v>432</v>
      </c>
      <c r="E307" s="54" t="s">
        <v>510</v>
      </c>
      <c r="F307" s="55" t="s">
        <v>432</v>
      </c>
      <c r="G307" s="54" t="s">
        <v>15</v>
      </c>
      <c r="H307" s="54" t="s">
        <v>7</v>
      </c>
      <c r="I307" s="56">
        <v>101</v>
      </c>
      <c r="J307" s="56">
        <v>458</v>
      </c>
      <c r="K307" s="56">
        <v>2141</v>
      </c>
      <c r="L307" s="57">
        <v>81192.6976</v>
      </c>
      <c r="M307" s="57">
        <v>803.88809504950495</v>
      </c>
      <c r="N307" s="58">
        <v>4.5346534653465298</v>
      </c>
      <c r="O307" s="58">
        <v>4.6746724890829698</v>
      </c>
      <c r="P307" s="57">
        <v>17332.097600000001</v>
      </c>
      <c r="Q307" s="59">
        <v>0.213468675291311</v>
      </c>
      <c r="R307" s="57">
        <v>14058.597599999999</v>
      </c>
      <c r="S307" s="59">
        <v>0.17315101007310299</v>
      </c>
      <c r="T307" s="29" t="str">
        <f t="shared" si="12"/>
        <v>04</v>
      </c>
      <c r="U307" s="29" t="str">
        <f t="shared" si="13"/>
        <v>2022-659545-04</v>
      </c>
      <c r="V307" s="29" t="str">
        <f t="shared" si="14"/>
        <v>Mosaki Ishak</v>
      </c>
    </row>
    <row r="308" spans="1:22" x14ac:dyDescent="0.25">
      <c r="A308" s="53">
        <v>2022</v>
      </c>
      <c r="B308" s="54">
        <v>661754</v>
      </c>
      <c r="C308" s="54" t="s">
        <v>189</v>
      </c>
      <c r="D308" s="54" t="s">
        <v>430</v>
      </c>
      <c r="E308" s="54" t="s">
        <v>518</v>
      </c>
      <c r="F308" s="55" t="s">
        <v>430</v>
      </c>
      <c r="G308" s="54" t="s">
        <v>15</v>
      </c>
      <c r="H308" s="54" t="s">
        <v>16</v>
      </c>
      <c r="I308" s="56">
        <v>28</v>
      </c>
      <c r="J308" s="56">
        <v>50</v>
      </c>
      <c r="K308" s="56">
        <v>131</v>
      </c>
      <c r="L308" s="57">
        <v>6559.7520000000004</v>
      </c>
      <c r="M308" s="57">
        <v>234.27685714285701</v>
      </c>
      <c r="N308" s="58">
        <v>1.78571428571429</v>
      </c>
      <c r="O308" s="58">
        <v>2.62</v>
      </c>
      <c r="P308" s="57">
        <v>2315.402</v>
      </c>
      <c r="Q308" s="59">
        <v>0.35297096597554301</v>
      </c>
      <c r="R308" s="57">
        <v>1332.002</v>
      </c>
      <c r="S308" s="59">
        <v>0.203056761901974</v>
      </c>
      <c r="T308" s="29" t="str">
        <f t="shared" si="12"/>
        <v>03</v>
      </c>
      <c r="U308" s="29" t="str">
        <f t="shared" si="13"/>
        <v>2022-661754-03</v>
      </c>
      <c r="V308" s="29" t="str">
        <f t="shared" si="14"/>
        <v>Claudia Schwartz</v>
      </c>
    </row>
    <row r="309" spans="1:22" x14ac:dyDescent="0.25">
      <c r="A309" s="53">
        <v>2022</v>
      </c>
      <c r="B309" s="54">
        <v>665523</v>
      </c>
      <c r="C309" s="54" t="s">
        <v>282</v>
      </c>
      <c r="D309" s="54" t="s">
        <v>431</v>
      </c>
      <c r="E309" s="54" t="s">
        <v>495</v>
      </c>
      <c r="F309" s="55" t="s">
        <v>431</v>
      </c>
      <c r="G309" s="54" t="s">
        <v>4</v>
      </c>
      <c r="H309" s="54" t="s">
        <v>10</v>
      </c>
      <c r="I309" s="56">
        <v>168</v>
      </c>
      <c r="J309" s="56">
        <v>789</v>
      </c>
      <c r="K309" s="56">
        <v>4349</v>
      </c>
      <c r="L309" s="57">
        <v>175831.8315</v>
      </c>
      <c r="M309" s="57">
        <v>1046.61804464286</v>
      </c>
      <c r="N309" s="58">
        <v>4.6964285714285703</v>
      </c>
      <c r="O309" s="58">
        <v>5.5120405576679303</v>
      </c>
      <c r="P309" s="57">
        <v>36259.0815</v>
      </c>
      <c r="Q309" s="59">
        <v>0.20621454710832601</v>
      </c>
      <c r="R309" s="57">
        <v>30198.5815</v>
      </c>
      <c r="S309" s="59">
        <v>0.17174695413441099</v>
      </c>
      <c r="T309" s="29" t="str">
        <f t="shared" si="12"/>
        <v>01</v>
      </c>
      <c r="U309" s="29" t="str">
        <f t="shared" si="13"/>
        <v>2022-665523-01</v>
      </c>
      <c r="V309" s="29" t="str">
        <f t="shared" si="14"/>
        <v>Jack Gao</v>
      </c>
    </row>
    <row r="310" spans="1:22" x14ac:dyDescent="0.25">
      <c r="A310" s="53">
        <v>2022</v>
      </c>
      <c r="B310" s="54">
        <v>665523</v>
      </c>
      <c r="C310" s="54" t="s">
        <v>282</v>
      </c>
      <c r="D310" s="54" t="s">
        <v>434</v>
      </c>
      <c r="E310" s="54" t="s">
        <v>513</v>
      </c>
      <c r="F310" s="55" t="s">
        <v>431</v>
      </c>
      <c r="G310" s="54" t="s">
        <v>4</v>
      </c>
      <c r="H310" s="54" t="s">
        <v>7</v>
      </c>
      <c r="I310" s="56">
        <v>118</v>
      </c>
      <c r="J310" s="56">
        <v>741</v>
      </c>
      <c r="K310" s="56">
        <v>3832</v>
      </c>
      <c r="L310" s="57">
        <v>144082.04199999999</v>
      </c>
      <c r="M310" s="57">
        <v>1221.03425423729</v>
      </c>
      <c r="N310" s="58">
        <v>6.2796610169491496</v>
      </c>
      <c r="O310" s="58">
        <v>5.1713900134952802</v>
      </c>
      <c r="P310" s="57">
        <v>30095.542000000001</v>
      </c>
      <c r="Q310" s="59">
        <v>0.208877814210879</v>
      </c>
      <c r="R310" s="57">
        <v>25524.241999999998</v>
      </c>
      <c r="S310" s="59">
        <v>0.177150751375386</v>
      </c>
      <c r="T310" s="29" t="str">
        <f t="shared" si="12"/>
        <v>02</v>
      </c>
      <c r="U310" s="29" t="str">
        <f t="shared" si="13"/>
        <v>2022-665523-02</v>
      </c>
      <c r="V310" s="29" t="str">
        <f t="shared" si="14"/>
        <v>Dora Tsai</v>
      </c>
    </row>
    <row r="311" spans="1:22" x14ac:dyDescent="0.25">
      <c r="A311" s="53">
        <v>2022</v>
      </c>
      <c r="B311" s="54">
        <v>665540</v>
      </c>
      <c r="C311" s="54" t="s">
        <v>190</v>
      </c>
      <c r="D311" s="54" t="s">
        <v>430</v>
      </c>
      <c r="E311" s="54" t="s">
        <v>518</v>
      </c>
      <c r="F311" s="55" t="s">
        <v>430</v>
      </c>
      <c r="G311" s="54" t="s">
        <v>15</v>
      </c>
      <c r="H311" s="54" t="s">
        <v>16</v>
      </c>
      <c r="I311" s="56">
        <v>36</v>
      </c>
      <c r="J311" s="56">
        <v>45</v>
      </c>
      <c r="K311" s="56">
        <v>135</v>
      </c>
      <c r="L311" s="57">
        <v>6574.12</v>
      </c>
      <c r="M311" s="57">
        <v>182.61444444444501</v>
      </c>
      <c r="N311" s="58">
        <v>1.25</v>
      </c>
      <c r="O311" s="58">
        <v>3</v>
      </c>
      <c r="P311" s="57">
        <v>2436.27</v>
      </c>
      <c r="Q311" s="59">
        <v>0.370584960420558</v>
      </c>
      <c r="R311" s="57">
        <v>1194.27</v>
      </c>
      <c r="S311" s="59">
        <v>0.181662336556071</v>
      </c>
      <c r="T311" s="29" t="str">
        <f t="shared" si="12"/>
        <v>03</v>
      </c>
      <c r="U311" s="29" t="str">
        <f t="shared" si="13"/>
        <v>2022-665540-03</v>
      </c>
      <c r="V311" s="29" t="str">
        <f t="shared" si="14"/>
        <v>Claudia Schwartz</v>
      </c>
    </row>
    <row r="312" spans="1:22" x14ac:dyDescent="0.25">
      <c r="A312" s="53">
        <v>2022</v>
      </c>
      <c r="B312" s="54">
        <v>667972</v>
      </c>
      <c r="C312" s="54" t="s">
        <v>366</v>
      </c>
      <c r="D312" s="54" t="s">
        <v>433</v>
      </c>
      <c r="E312" s="54" t="s">
        <v>504</v>
      </c>
      <c r="F312" s="55" t="s">
        <v>433</v>
      </c>
      <c r="G312" s="54" t="s">
        <v>15</v>
      </c>
      <c r="H312" s="54" t="s">
        <v>16</v>
      </c>
      <c r="I312" s="56">
        <v>12</v>
      </c>
      <c r="J312" s="56">
        <v>18</v>
      </c>
      <c r="K312" s="56">
        <v>18</v>
      </c>
      <c r="L312" s="57">
        <v>998.25599999999997</v>
      </c>
      <c r="M312" s="57">
        <v>83.188000000000002</v>
      </c>
      <c r="N312" s="58">
        <v>1.5</v>
      </c>
      <c r="O312" s="58">
        <v>1</v>
      </c>
      <c r="P312" s="57">
        <v>343.35599999999999</v>
      </c>
      <c r="Q312" s="59">
        <v>0.34395585901812797</v>
      </c>
      <c r="R312" s="57">
        <v>-48.444000000000003</v>
      </c>
      <c r="S312" s="59">
        <v>-4.8528633937587197E-2</v>
      </c>
      <c r="T312" s="29" t="str">
        <f t="shared" si="12"/>
        <v>05</v>
      </c>
      <c r="U312" s="29" t="str">
        <f t="shared" si="13"/>
        <v>2022-667972-05</v>
      </c>
      <c r="V312" s="29" t="str">
        <f t="shared" si="14"/>
        <v>Jeannie Skiles</v>
      </c>
    </row>
    <row r="313" spans="1:22" x14ac:dyDescent="0.25">
      <c r="A313" s="53">
        <v>2022</v>
      </c>
      <c r="B313" s="54">
        <v>668464</v>
      </c>
      <c r="C313" s="54" t="s">
        <v>391</v>
      </c>
      <c r="D313" s="54" t="s">
        <v>432</v>
      </c>
      <c r="E313" s="54" t="s">
        <v>498</v>
      </c>
      <c r="F313" s="55" t="s">
        <v>432</v>
      </c>
      <c r="G313" s="54" t="s">
        <v>15</v>
      </c>
      <c r="H313" s="54" t="s">
        <v>16</v>
      </c>
      <c r="I313" s="56">
        <v>27</v>
      </c>
      <c r="J313" s="56">
        <v>36</v>
      </c>
      <c r="K313" s="56">
        <v>93</v>
      </c>
      <c r="L313" s="57">
        <v>4150.4560000000001</v>
      </c>
      <c r="M313" s="57">
        <v>153.72059259259299</v>
      </c>
      <c r="N313" s="58">
        <v>1.3333333333333299</v>
      </c>
      <c r="O313" s="58">
        <v>2.5833333333333299</v>
      </c>
      <c r="P313" s="57">
        <v>1455.2560000000001</v>
      </c>
      <c r="Q313" s="59">
        <v>0.35062556981690701</v>
      </c>
      <c r="R313" s="57">
        <v>663.25599999999997</v>
      </c>
      <c r="S313" s="59">
        <v>0.15980316379694201</v>
      </c>
      <c r="T313" s="29" t="str">
        <f t="shared" si="12"/>
        <v>04</v>
      </c>
      <c r="U313" s="29" t="str">
        <f t="shared" si="13"/>
        <v>2022-668464-04</v>
      </c>
      <c r="V313" s="29" t="str">
        <f t="shared" si="14"/>
        <v>Kim Pearson</v>
      </c>
    </row>
    <row r="314" spans="1:22" x14ac:dyDescent="0.25">
      <c r="A314" s="53">
        <v>2022</v>
      </c>
      <c r="B314" s="54">
        <v>673382</v>
      </c>
      <c r="C314" s="54" t="s">
        <v>329</v>
      </c>
      <c r="D314" s="54" t="s">
        <v>435</v>
      </c>
      <c r="E314" s="54" t="s">
        <v>505</v>
      </c>
      <c r="F314" s="55" t="s">
        <v>435</v>
      </c>
      <c r="G314" s="54" t="s">
        <v>15</v>
      </c>
      <c r="H314" s="54" t="s">
        <v>16</v>
      </c>
      <c r="I314" s="56">
        <v>16</v>
      </c>
      <c r="J314" s="56">
        <v>52</v>
      </c>
      <c r="K314" s="56">
        <v>138</v>
      </c>
      <c r="L314" s="57">
        <v>4923.3</v>
      </c>
      <c r="M314" s="57">
        <v>307.70625000000001</v>
      </c>
      <c r="N314" s="58">
        <v>3.25</v>
      </c>
      <c r="O314" s="58">
        <v>2.6538461538461502</v>
      </c>
      <c r="P314" s="57">
        <v>820.55</v>
      </c>
      <c r="Q314" s="59">
        <v>0.16666666666666699</v>
      </c>
      <c r="R314" s="57">
        <v>195.55</v>
      </c>
      <c r="S314" s="59">
        <v>3.9719293969492003E-2</v>
      </c>
      <c r="T314" s="29" t="str">
        <f t="shared" si="12"/>
        <v>06</v>
      </c>
      <c r="U314" s="29" t="str">
        <f t="shared" si="13"/>
        <v>2022-673382-06</v>
      </c>
      <c r="V314" s="29" t="str">
        <f t="shared" si="14"/>
        <v>Malik Mann</v>
      </c>
    </row>
    <row r="315" spans="1:22" x14ac:dyDescent="0.25">
      <c r="A315" s="53">
        <v>2022</v>
      </c>
      <c r="B315" s="54">
        <v>676623</v>
      </c>
      <c r="C315" s="54" t="s">
        <v>281</v>
      </c>
      <c r="D315" s="54" t="s">
        <v>430</v>
      </c>
      <c r="E315" s="54" t="s">
        <v>507</v>
      </c>
      <c r="F315" s="55" t="s">
        <v>430</v>
      </c>
      <c r="G315" s="54" t="s">
        <v>4</v>
      </c>
      <c r="H315" s="54" t="s">
        <v>7</v>
      </c>
      <c r="I315" s="56">
        <v>226</v>
      </c>
      <c r="J315" s="56">
        <v>419</v>
      </c>
      <c r="K315" s="56">
        <v>2617</v>
      </c>
      <c r="L315" s="57">
        <v>95234.232000000004</v>
      </c>
      <c r="M315" s="57">
        <v>421.39040707964602</v>
      </c>
      <c r="N315" s="58">
        <v>1.8539823008849601</v>
      </c>
      <c r="O315" s="58">
        <v>6.2458233890214796</v>
      </c>
      <c r="P315" s="57">
        <v>11695.432000000001</v>
      </c>
      <c r="Q315" s="59">
        <v>0.12280701754386</v>
      </c>
      <c r="R315" s="57">
        <v>3737.0320000000102</v>
      </c>
      <c r="S315" s="59">
        <v>3.9240427748711303E-2</v>
      </c>
      <c r="T315" s="29" t="str">
        <f t="shared" si="12"/>
        <v>03</v>
      </c>
      <c r="U315" s="29" t="str">
        <f t="shared" si="13"/>
        <v>2022-676623-03</v>
      </c>
      <c r="V315" s="29" t="str">
        <f t="shared" si="14"/>
        <v>Rebecca Jimenez</v>
      </c>
    </row>
    <row r="316" spans="1:22" x14ac:dyDescent="0.25">
      <c r="A316" s="53">
        <v>2022</v>
      </c>
      <c r="B316" s="54">
        <v>676623</v>
      </c>
      <c r="C316" s="54" t="s">
        <v>281</v>
      </c>
      <c r="D316" s="54" t="s">
        <v>432</v>
      </c>
      <c r="E316" s="54" t="s">
        <v>498</v>
      </c>
      <c r="F316" s="55" t="s">
        <v>430</v>
      </c>
      <c r="G316" s="54" t="s">
        <v>4</v>
      </c>
      <c r="H316" s="54" t="s">
        <v>16</v>
      </c>
      <c r="I316" s="56">
        <v>63</v>
      </c>
      <c r="J316" s="56">
        <v>105</v>
      </c>
      <c r="K316" s="56">
        <v>399</v>
      </c>
      <c r="L316" s="57">
        <v>14277.189</v>
      </c>
      <c r="M316" s="57">
        <v>226.622047619048</v>
      </c>
      <c r="N316" s="58">
        <v>1.6666666666666701</v>
      </c>
      <c r="O316" s="58">
        <v>3.8</v>
      </c>
      <c r="P316" s="57">
        <v>1753.3389999999999</v>
      </c>
      <c r="Q316" s="59">
        <v>0.12280701754386</v>
      </c>
      <c r="R316" s="57">
        <v>-115.160999999998</v>
      </c>
      <c r="S316" s="59">
        <v>-8.0660835967078792E-3</v>
      </c>
      <c r="T316" s="29" t="str">
        <f t="shared" si="12"/>
        <v>04</v>
      </c>
      <c r="U316" s="29" t="str">
        <f t="shared" si="13"/>
        <v>2022-676623-04</v>
      </c>
      <c r="V316" s="29" t="str">
        <f t="shared" si="14"/>
        <v>Kim Pearson</v>
      </c>
    </row>
    <row r="317" spans="1:22" x14ac:dyDescent="0.25">
      <c r="A317" s="53">
        <v>2022</v>
      </c>
      <c r="B317" s="54">
        <v>676623</v>
      </c>
      <c r="C317" s="54" t="s">
        <v>281</v>
      </c>
      <c r="D317" s="54" t="s">
        <v>433</v>
      </c>
      <c r="E317" s="54" t="s">
        <v>503</v>
      </c>
      <c r="F317" s="55" t="s">
        <v>430</v>
      </c>
      <c r="G317" s="54" t="s">
        <v>4</v>
      </c>
      <c r="H317" s="54" t="s">
        <v>5</v>
      </c>
      <c r="I317" s="56">
        <v>70</v>
      </c>
      <c r="J317" s="56">
        <v>283</v>
      </c>
      <c r="K317" s="56">
        <v>1385</v>
      </c>
      <c r="L317" s="57">
        <v>48216.87</v>
      </c>
      <c r="M317" s="57">
        <v>688.81242857142797</v>
      </c>
      <c r="N317" s="58">
        <v>4.04285714285714</v>
      </c>
      <c r="O317" s="58">
        <v>4.8939929328621901</v>
      </c>
      <c r="P317" s="57">
        <v>5921.3700000000099</v>
      </c>
      <c r="Q317" s="59">
        <v>0.12280701754386</v>
      </c>
      <c r="R317" s="57">
        <v>3443.37</v>
      </c>
      <c r="S317" s="59">
        <v>7.1414216642432499E-2</v>
      </c>
      <c r="T317" s="29" t="str">
        <f t="shared" si="12"/>
        <v>05</v>
      </c>
      <c r="U317" s="29" t="str">
        <f t="shared" si="13"/>
        <v>2022-676623-05</v>
      </c>
      <c r="V317" s="29" t="str">
        <f t="shared" si="14"/>
        <v>Hugo Vale</v>
      </c>
    </row>
    <row r="318" spans="1:22" x14ac:dyDescent="0.25">
      <c r="A318" s="53">
        <v>2022</v>
      </c>
      <c r="B318" s="54">
        <v>678432</v>
      </c>
      <c r="C318" s="54" t="s">
        <v>331</v>
      </c>
      <c r="D318" s="54" t="s">
        <v>434</v>
      </c>
      <c r="E318" s="54" t="s">
        <v>513</v>
      </c>
      <c r="F318" s="55" t="s">
        <v>434</v>
      </c>
      <c r="G318" s="54" t="s">
        <v>15</v>
      </c>
      <c r="H318" s="54" t="s">
        <v>5</v>
      </c>
      <c r="I318" s="56">
        <v>246</v>
      </c>
      <c r="J318" s="56">
        <v>336</v>
      </c>
      <c r="K318" s="56">
        <v>1532</v>
      </c>
      <c r="L318" s="57">
        <v>56613.767999999996</v>
      </c>
      <c r="M318" s="57">
        <v>230.13726829268299</v>
      </c>
      <c r="N318" s="58">
        <v>1.3658536585365899</v>
      </c>
      <c r="O318" s="58">
        <v>4.5595238095238102</v>
      </c>
      <c r="P318" s="57">
        <v>6952.5680000000102</v>
      </c>
      <c r="Q318" s="59">
        <v>0.12280701754386</v>
      </c>
      <c r="R318" s="57">
        <v>-1289.0319999999899</v>
      </c>
      <c r="S318" s="59">
        <v>-2.2768878411343198E-2</v>
      </c>
      <c r="T318" s="29" t="str">
        <f t="shared" si="12"/>
        <v>02</v>
      </c>
      <c r="U318" s="29" t="str">
        <f t="shared" si="13"/>
        <v>2022-678432-02</v>
      </c>
      <c r="V318" s="29" t="str">
        <f t="shared" si="14"/>
        <v>Dora Tsai</v>
      </c>
    </row>
    <row r="319" spans="1:22" x14ac:dyDescent="0.25">
      <c r="A319" s="53">
        <v>2022</v>
      </c>
      <c r="B319" s="54">
        <v>687380</v>
      </c>
      <c r="C319" s="54" t="s">
        <v>438</v>
      </c>
      <c r="D319" s="54" t="s">
        <v>435</v>
      </c>
      <c r="E319" s="54" t="s">
        <v>525</v>
      </c>
      <c r="F319" s="55" t="s">
        <v>435</v>
      </c>
      <c r="G319" s="54" t="s">
        <v>15</v>
      </c>
      <c r="H319" s="54" t="s">
        <v>16</v>
      </c>
      <c r="I319" s="56">
        <v>8</v>
      </c>
      <c r="J319" s="56">
        <v>10</v>
      </c>
      <c r="K319" s="56">
        <v>92</v>
      </c>
      <c r="L319" s="57">
        <v>5294.4639999999999</v>
      </c>
      <c r="M319" s="57">
        <v>661.80799999999999</v>
      </c>
      <c r="N319" s="58">
        <v>1.25</v>
      </c>
      <c r="O319" s="58">
        <v>9.1999999999999993</v>
      </c>
      <c r="P319" s="57">
        <v>2253.364</v>
      </c>
      <c r="Q319" s="59">
        <v>0.42560757802867299</v>
      </c>
      <c r="R319" s="57">
        <v>1960.864</v>
      </c>
      <c r="S319" s="59">
        <v>0.37036119236999199</v>
      </c>
      <c r="T319" s="29" t="str">
        <f t="shared" si="12"/>
        <v>06</v>
      </c>
      <c r="U319" s="29" t="str">
        <f t="shared" si="13"/>
        <v>2022-687380-06</v>
      </c>
      <c r="V319" s="29" t="str">
        <f t="shared" si="14"/>
        <v>Carol Mathews</v>
      </c>
    </row>
    <row r="320" spans="1:22" x14ac:dyDescent="0.25">
      <c r="A320" s="53">
        <v>2022</v>
      </c>
      <c r="B320" s="54">
        <v>688075</v>
      </c>
      <c r="C320" s="54" t="s">
        <v>191</v>
      </c>
      <c r="D320" s="54" t="s">
        <v>432</v>
      </c>
      <c r="E320" s="54" t="s">
        <v>510</v>
      </c>
      <c r="F320" s="55" t="s">
        <v>432</v>
      </c>
      <c r="G320" s="54" t="s">
        <v>15</v>
      </c>
      <c r="H320" s="54" t="s">
        <v>16</v>
      </c>
      <c r="I320" s="56">
        <v>39</v>
      </c>
      <c r="J320" s="56">
        <v>48</v>
      </c>
      <c r="K320" s="56">
        <v>175</v>
      </c>
      <c r="L320" s="57">
        <v>9645.1149999999998</v>
      </c>
      <c r="M320" s="57">
        <v>247.31064102564099</v>
      </c>
      <c r="N320" s="58">
        <v>1.2307692307692299</v>
      </c>
      <c r="O320" s="58">
        <v>3.6458333333333299</v>
      </c>
      <c r="P320" s="57">
        <v>3943.3150000000001</v>
      </c>
      <c r="Q320" s="59">
        <v>0.40884064109137103</v>
      </c>
      <c r="R320" s="57">
        <v>2803.3150000000001</v>
      </c>
      <c r="S320" s="59">
        <v>0.290646093903494</v>
      </c>
      <c r="T320" s="29" t="str">
        <f t="shared" si="12"/>
        <v>04</v>
      </c>
      <c r="U320" s="29" t="str">
        <f t="shared" si="13"/>
        <v>2022-688075-04</v>
      </c>
      <c r="V320" s="29" t="str">
        <f t="shared" si="14"/>
        <v>Mosaki Ishak</v>
      </c>
    </row>
    <row r="321" spans="1:22" x14ac:dyDescent="0.25">
      <c r="A321" s="53">
        <v>2022</v>
      </c>
      <c r="B321" s="54">
        <v>688564</v>
      </c>
      <c r="C321" s="54" t="s">
        <v>183</v>
      </c>
      <c r="D321" s="54" t="s">
        <v>431</v>
      </c>
      <c r="E321" s="54" t="s">
        <v>495</v>
      </c>
      <c r="F321" s="55" t="s">
        <v>432</v>
      </c>
      <c r="G321" s="54" t="s">
        <v>4</v>
      </c>
      <c r="H321" s="54" t="s">
        <v>5</v>
      </c>
      <c r="I321" s="56">
        <v>249</v>
      </c>
      <c r="J321" s="56">
        <v>509</v>
      </c>
      <c r="K321" s="56">
        <v>1428</v>
      </c>
      <c r="L321" s="57">
        <v>57699.332999999999</v>
      </c>
      <c r="M321" s="57">
        <v>231.72422891566299</v>
      </c>
      <c r="N321" s="58">
        <v>2.0441767068273098</v>
      </c>
      <c r="O321" s="58">
        <v>2.8055009823182702</v>
      </c>
      <c r="P321" s="57">
        <v>7085.8830000000098</v>
      </c>
      <c r="Q321" s="59">
        <v>0.12280701754386</v>
      </c>
      <c r="R321" s="57">
        <v>-1186.4169999999999</v>
      </c>
      <c r="S321" s="59">
        <v>-2.05620574504734E-2</v>
      </c>
      <c r="T321" s="29" t="str">
        <f t="shared" si="12"/>
        <v>01</v>
      </c>
      <c r="U321" s="29" t="str">
        <f t="shared" si="13"/>
        <v>2022-688564-01</v>
      </c>
      <c r="V321" s="29" t="str">
        <f t="shared" si="14"/>
        <v>Jack Gao</v>
      </c>
    </row>
    <row r="322" spans="1:22" x14ac:dyDescent="0.25">
      <c r="A322" s="53">
        <v>2022</v>
      </c>
      <c r="B322" s="54">
        <v>688564</v>
      </c>
      <c r="C322" s="54" t="s">
        <v>183</v>
      </c>
      <c r="D322" s="54" t="s">
        <v>434</v>
      </c>
      <c r="E322" s="54" t="s">
        <v>499</v>
      </c>
      <c r="F322" s="55" t="s">
        <v>432</v>
      </c>
      <c r="G322" s="54" t="s">
        <v>4</v>
      </c>
      <c r="H322" s="54" t="s">
        <v>5</v>
      </c>
      <c r="I322" s="56">
        <v>42</v>
      </c>
      <c r="J322" s="56">
        <v>133</v>
      </c>
      <c r="K322" s="56">
        <v>718</v>
      </c>
      <c r="L322" s="57">
        <v>28966.944</v>
      </c>
      <c r="M322" s="57">
        <v>689.689142857143</v>
      </c>
      <c r="N322" s="58">
        <v>3.1666666666666701</v>
      </c>
      <c r="O322" s="58">
        <v>5.3984962406015002</v>
      </c>
      <c r="P322" s="57">
        <v>3557.3440000000001</v>
      </c>
      <c r="Q322" s="59">
        <v>0.12280701754386</v>
      </c>
      <c r="R322" s="57">
        <v>2068.1439999999998</v>
      </c>
      <c r="S322" s="59">
        <v>7.1396692726716504E-2</v>
      </c>
      <c r="T322" s="29" t="str">
        <f t="shared" ref="T322:T385" si="15">LEFT(D322,2)</f>
        <v>02</v>
      </c>
      <c r="U322" s="29" t="str">
        <f t="shared" ref="U322:U385" si="16">A322&amp;"-"&amp;B322&amp;"-"&amp;T322</f>
        <v>2022-688564-02</v>
      </c>
      <c r="V322" s="29" t="str">
        <f t="shared" ref="V322:V385" si="17">E322</f>
        <v>Kurt Valentine</v>
      </c>
    </row>
    <row r="323" spans="1:22" x14ac:dyDescent="0.25">
      <c r="A323" s="53">
        <v>2022</v>
      </c>
      <c r="B323" s="54">
        <v>688564</v>
      </c>
      <c r="C323" s="54" t="s">
        <v>183</v>
      </c>
      <c r="D323" s="54" t="s">
        <v>430</v>
      </c>
      <c r="E323" s="54" t="s">
        <v>517</v>
      </c>
      <c r="F323" s="55" t="s">
        <v>432</v>
      </c>
      <c r="G323" s="54" t="s">
        <v>4</v>
      </c>
      <c r="H323" s="54" t="s">
        <v>16</v>
      </c>
      <c r="I323" s="56">
        <v>57</v>
      </c>
      <c r="J323" s="56">
        <v>111</v>
      </c>
      <c r="K323" s="56">
        <v>315</v>
      </c>
      <c r="L323" s="57">
        <v>11325.102000000001</v>
      </c>
      <c r="M323" s="57">
        <v>198.68600000000001</v>
      </c>
      <c r="N323" s="58">
        <v>1.9473684210526301</v>
      </c>
      <c r="O323" s="58">
        <v>2.8378378378378399</v>
      </c>
      <c r="P323" s="57">
        <v>1390.8019999999999</v>
      </c>
      <c r="Q323" s="59">
        <v>0.12280701754386</v>
      </c>
      <c r="R323" s="57">
        <v>-623.397999999999</v>
      </c>
      <c r="S323" s="59">
        <v>-5.5045685239744298E-2</v>
      </c>
      <c r="T323" s="29" t="str">
        <f t="shared" si="15"/>
        <v>03</v>
      </c>
      <c r="U323" s="29" t="str">
        <f t="shared" si="16"/>
        <v>2022-688564-03</v>
      </c>
      <c r="V323" s="29" t="str">
        <f t="shared" si="17"/>
        <v>Ray McDermott</v>
      </c>
    </row>
    <row r="324" spans="1:22" x14ac:dyDescent="0.25">
      <c r="A324" s="53">
        <v>2022</v>
      </c>
      <c r="B324" s="54">
        <v>688564</v>
      </c>
      <c r="C324" s="54" t="s">
        <v>183</v>
      </c>
      <c r="D324" s="54" t="s">
        <v>432</v>
      </c>
      <c r="E324" s="54" t="s">
        <v>510</v>
      </c>
      <c r="F324" s="55" t="s">
        <v>432</v>
      </c>
      <c r="G324" s="54" t="s">
        <v>4</v>
      </c>
      <c r="H324" s="54" t="s">
        <v>5</v>
      </c>
      <c r="I324" s="56">
        <v>51</v>
      </c>
      <c r="J324" s="56">
        <v>202</v>
      </c>
      <c r="K324" s="56">
        <v>769</v>
      </c>
      <c r="L324" s="57">
        <v>26014.686000000002</v>
      </c>
      <c r="M324" s="57">
        <v>510.09188235294101</v>
      </c>
      <c r="N324" s="58">
        <v>3.9607843137254899</v>
      </c>
      <c r="O324" s="58">
        <v>3.8069306930693099</v>
      </c>
      <c r="P324" s="57">
        <v>3194.7860000000001</v>
      </c>
      <c r="Q324" s="59">
        <v>0.12280701754386</v>
      </c>
      <c r="R324" s="57">
        <v>1566.7860000000001</v>
      </c>
      <c r="S324" s="59">
        <v>6.0226981021412399E-2</v>
      </c>
      <c r="T324" s="29" t="str">
        <f t="shared" si="15"/>
        <v>04</v>
      </c>
      <c r="U324" s="29" t="str">
        <f t="shared" si="16"/>
        <v>2022-688564-04</v>
      </c>
      <c r="V324" s="29" t="str">
        <f t="shared" si="17"/>
        <v>Mosaki Ishak</v>
      </c>
    </row>
    <row r="325" spans="1:22" x14ac:dyDescent="0.25">
      <c r="A325" s="53">
        <v>2022</v>
      </c>
      <c r="B325" s="54">
        <v>688564</v>
      </c>
      <c r="C325" s="54" t="s">
        <v>183</v>
      </c>
      <c r="D325" s="54" t="s">
        <v>433</v>
      </c>
      <c r="E325" s="54" t="s">
        <v>503</v>
      </c>
      <c r="F325" s="55" t="s">
        <v>432</v>
      </c>
      <c r="G325" s="54" t="s">
        <v>4</v>
      </c>
      <c r="H325" s="54" t="s">
        <v>5</v>
      </c>
      <c r="I325" s="56">
        <v>158</v>
      </c>
      <c r="J325" s="56">
        <v>221</v>
      </c>
      <c r="K325" s="56">
        <v>558</v>
      </c>
      <c r="L325" s="57">
        <v>20614.506000000001</v>
      </c>
      <c r="M325" s="57">
        <v>130.47155696202501</v>
      </c>
      <c r="N325" s="58">
        <v>1.39873417721519</v>
      </c>
      <c r="O325" s="58">
        <v>2.5248868778280502</v>
      </c>
      <c r="P325" s="57">
        <v>2531.6060000000002</v>
      </c>
      <c r="Q325" s="59">
        <v>0.12280701754386</v>
      </c>
      <c r="R325" s="57">
        <v>-2609.4940000000001</v>
      </c>
      <c r="S325" s="59">
        <v>-0.126585327826919</v>
      </c>
      <c r="T325" s="29" t="str">
        <f t="shared" si="15"/>
        <v>05</v>
      </c>
      <c r="U325" s="29" t="str">
        <f t="shared" si="16"/>
        <v>2022-688564-05</v>
      </c>
      <c r="V325" s="29" t="str">
        <f t="shared" si="17"/>
        <v>Hugo Vale</v>
      </c>
    </row>
    <row r="326" spans="1:22" x14ac:dyDescent="0.25">
      <c r="A326" s="53">
        <v>2022</v>
      </c>
      <c r="B326" s="54">
        <v>688564</v>
      </c>
      <c r="C326" s="54" t="s">
        <v>183</v>
      </c>
      <c r="D326" s="54" t="s">
        <v>435</v>
      </c>
      <c r="E326" s="54" t="s">
        <v>505</v>
      </c>
      <c r="F326" s="55" t="s">
        <v>432</v>
      </c>
      <c r="G326" s="54" t="s">
        <v>4</v>
      </c>
      <c r="H326" s="54" t="s">
        <v>16</v>
      </c>
      <c r="I326" s="56">
        <v>8</v>
      </c>
      <c r="J326" s="56">
        <v>11</v>
      </c>
      <c r="K326" s="56">
        <v>19</v>
      </c>
      <c r="L326" s="57">
        <v>674.02499999999998</v>
      </c>
      <c r="M326" s="57">
        <v>84.253124999999997</v>
      </c>
      <c r="N326" s="58">
        <v>1.375</v>
      </c>
      <c r="O326" s="58">
        <v>1.72727272727273</v>
      </c>
      <c r="P326" s="57">
        <v>82.775000000000105</v>
      </c>
      <c r="Q326" s="59">
        <v>0.12280701754386</v>
      </c>
      <c r="R326" s="57">
        <v>-210.97499999999999</v>
      </c>
      <c r="S326" s="59">
        <v>-0.31300767775676003</v>
      </c>
      <c r="T326" s="29" t="str">
        <f t="shared" si="15"/>
        <v>06</v>
      </c>
      <c r="U326" s="29" t="str">
        <f t="shared" si="16"/>
        <v>2022-688564-06</v>
      </c>
      <c r="V326" s="29" t="str">
        <f t="shared" si="17"/>
        <v>Malik Mann</v>
      </c>
    </row>
    <row r="327" spans="1:22" x14ac:dyDescent="0.25">
      <c r="A327" s="53">
        <v>2022</v>
      </c>
      <c r="B327" s="54">
        <v>690065</v>
      </c>
      <c r="C327" s="54" t="s">
        <v>365</v>
      </c>
      <c r="D327" s="54" t="s">
        <v>434</v>
      </c>
      <c r="E327" s="54" t="s">
        <v>522</v>
      </c>
      <c r="F327" s="55" t="s">
        <v>434</v>
      </c>
      <c r="G327" s="54" t="s">
        <v>15</v>
      </c>
      <c r="H327" s="54" t="s">
        <v>16</v>
      </c>
      <c r="I327" s="56">
        <v>16</v>
      </c>
      <c r="J327" s="56">
        <v>38</v>
      </c>
      <c r="K327" s="56">
        <v>65</v>
      </c>
      <c r="L327" s="57">
        <v>3419.48</v>
      </c>
      <c r="M327" s="57">
        <v>213.7175</v>
      </c>
      <c r="N327" s="58">
        <v>2.375</v>
      </c>
      <c r="O327" s="58">
        <v>1.7105263157894699</v>
      </c>
      <c r="P327" s="57">
        <v>1145.8800000000001</v>
      </c>
      <c r="Q327" s="59">
        <v>0.33510358300092402</v>
      </c>
      <c r="R327" s="57">
        <v>592.08000000000004</v>
      </c>
      <c r="S327" s="59">
        <v>0.17314913378642399</v>
      </c>
      <c r="T327" s="29" t="str">
        <f t="shared" si="15"/>
        <v>02</v>
      </c>
      <c r="U327" s="29" t="str">
        <f t="shared" si="16"/>
        <v>2022-690065-02</v>
      </c>
      <c r="V327" s="29" t="str">
        <f t="shared" si="17"/>
        <v>Ian Juliano</v>
      </c>
    </row>
    <row r="328" spans="1:22" x14ac:dyDescent="0.25">
      <c r="A328" s="53">
        <v>2022</v>
      </c>
      <c r="B328" s="54">
        <v>692504</v>
      </c>
      <c r="C328" s="54" t="s">
        <v>192</v>
      </c>
      <c r="D328" s="54" t="s">
        <v>430</v>
      </c>
      <c r="E328" s="54" t="s">
        <v>514</v>
      </c>
      <c r="F328" s="55" t="s">
        <v>430</v>
      </c>
      <c r="G328" s="54" t="s">
        <v>15</v>
      </c>
      <c r="H328" s="54" t="s">
        <v>5</v>
      </c>
      <c r="I328" s="56">
        <v>47</v>
      </c>
      <c r="J328" s="56">
        <v>213</v>
      </c>
      <c r="K328" s="56">
        <v>765</v>
      </c>
      <c r="L328" s="57">
        <v>30383.998</v>
      </c>
      <c r="M328" s="57">
        <v>646.46804255319103</v>
      </c>
      <c r="N328" s="58">
        <v>4.5319148936170199</v>
      </c>
      <c r="O328" s="58">
        <v>3.5915492957746502</v>
      </c>
      <c r="P328" s="57">
        <v>5722.6479999999901</v>
      </c>
      <c r="Q328" s="59">
        <v>0.188344140886265</v>
      </c>
      <c r="R328" s="57">
        <v>3920.848</v>
      </c>
      <c r="S328" s="59">
        <v>0.129043189115534</v>
      </c>
      <c r="T328" s="29" t="str">
        <f t="shared" si="15"/>
        <v>03</v>
      </c>
      <c r="U328" s="29" t="str">
        <f t="shared" si="16"/>
        <v>2022-692504-03</v>
      </c>
      <c r="V328" s="29" t="str">
        <f t="shared" si="17"/>
        <v>Carmen Blakemoore</v>
      </c>
    </row>
    <row r="329" spans="1:22" x14ac:dyDescent="0.25">
      <c r="A329" s="53">
        <v>2022</v>
      </c>
      <c r="B329" s="54">
        <v>692546</v>
      </c>
      <c r="C329" s="54" t="s">
        <v>193</v>
      </c>
      <c r="D329" s="54" t="s">
        <v>430</v>
      </c>
      <c r="E329" s="54" t="s">
        <v>518</v>
      </c>
      <c r="F329" s="55" t="s">
        <v>430</v>
      </c>
      <c r="G329" s="54" t="s">
        <v>15</v>
      </c>
      <c r="H329" s="54" t="s">
        <v>16</v>
      </c>
      <c r="I329" s="56">
        <v>6</v>
      </c>
      <c r="J329" s="56">
        <v>6</v>
      </c>
      <c r="K329" s="56">
        <v>15</v>
      </c>
      <c r="L329" s="57">
        <v>783.88</v>
      </c>
      <c r="M329" s="57">
        <v>130.64666666666699</v>
      </c>
      <c r="N329" s="58">
        <v>1</v>
      </c>
      <c r="O329" s="58">
        <v>2.5</v>
      </c>
      <c r="P329" s="57">
        <v>344.38</v>
      </c>
      <c r="Q329" s="59">
        <v>0.43932744807878799</v>
      </c>
      <c r="R329" s="57">
        <v>139.18</v>
      </c>
      <c r="S329" s="59">
        <v>0.17755268663571</v>
      </c>
      <c r="T329" s="29" t="str">
        <f t="shared" si="15"/>
        <v>03</v>
      </c>
      <c r="U329" s="29" t="str">
        <f t="shared" si="16"/>
        <v>2022-692546-03</v>
      </c>
      <c r="V329" s="29" t="str">
        <f t="shared" si="17"/>
        <v>Claudia Schwartz</v>
      </c>
    </row>
    <row r="330" spans="1:22" x14ac:dyDescent="0.25">
      <c r="A330" s="53">
        <v>2022</v>
      </c>
      <c r="B330" s="54">
        <v>692982</v>
      </c>
      <c r="C330" s="54" t="s">
        <v>330</v>
      </c>
      <c r="D330" s="54" t="s">
        <v>435</v>
      </c>
      <c r="E330" s="54" t="s">
        <v>525</v>
      </c>
      <c r="F330" s="55" t="s">
        <v>435</v>
      </c>
      <c r="G330" s="54" t="s">
        <v>15</v>
      </c>
      <c r="H330" s="54" t="s">
        <v>16</v>
      </c>
      <c r="I330" s="56">
        <v>10</v>
      </c>
      <c r="J330" s="56">
        <v>33</v>
      </c>
      <c r="K330" s="56">
        <v>87</v>
      </c>
      <c r="L330" s="57">
        <v>4900.9040000000005</v>
      </c>
      <c r="M330" s="57">
        <v>490.09039999999999</v>
      </c>
      <c r="N330" s="58">
        <v>3.3</v>
      </c>
      <c r="O330" s="58">
        <v>2.6363636363636398</v>
      </c>
      <c r="P330" s="57">
        <v>1566.104</v>
      </c>
      <c r="Q330" s="59">
        <v>0.31955410675255003</v>
      </c>
      <c r="R330" s="57">
        <v>1176.0940000000001</v>
      </c>
      <c r="S330" s="59">
        <v>0.23997491075115901</v>
      </c>
      <c r="T330" s="29" t="str">
        <f t="shared" si="15"/>
        <v>06</v>
      </c>
      <c r="U330" s="29" t="str">
        <f t="shared" si="16"/>
        <v>2022-692982-06</v>
      </c>
      <c r="V330" s="29" t="str">
        <f t="shared" si="17"/>
        <v>Carol Mathews</v>
      </c>
    </row>
    <row r="331" spans="1:22" x14ac:dyDescent="0.25">
      <c r="A331" s="53">
        <v>2022</v>
      </c>
      <c r="B331" s="54">
        <v>697252</v>
      </c>
      <c r="C331" s="54" t="s">
        <v>194</v>
      </c>
      <c r="D331" s="54" t="s">
        <v>431</v>
      </c>
      <c r="E331" s="54" t="s">
        <v>515</v>
      </c>
      <c r="F331" s="55" t="s">
        <v>431</v>
      </c>
      <c r="G331" s="54" t="s">
        <v>15</v>
      </c>
      <c r="H331" s="54" t="s">
        <v>16</v>
      </c>
      <c r="I331" s="56">
        <v>19</v>
      </c>
      <c r="J331" s="56">
        <v>19</v>
      </c>
      <c r="K331" s="56">
        <v>64</v>
      </c>
      <c r="L331" s="57">
        <v>2825.0880000000002</v>
      </c>
      <c r="M331" s="57">
        <v>148.68884210526301</v>
      </c>
      <c r="N331" s="58">
        <v>1</v>
      </c>
      <c r="O331" s="58">
        <v>3.3684210526315801</v>
      </c>
      <c r="P331" s="57">
        <v>1069.2380000000001</v>
      </c>
      <c r="Q331" s="59">
        <v>0.37847953762856201</v>
      </c>
      <c r="R331" s="57">
        <v>459.33800000000002</v>
      </c>
      <c r="S331" s="59">
        <v>0.162592457296905</v>
      </c>
      <c r="T331" s="29" t="str">
        <f t="shared" si="15"/>
        <v>01</v>
      </c>
      <c r="U331" s="29" t="str">
        <f t="shared" si="16"/>
        <v>2022-697252-01</v>
      </c>
      <c r="V331" s="29" t="str">
        <f t="shared" si="17"/>
        <v>Alex Kwon</v>
      </c>
    </row>
    <row r="332" spans="1:22" x14ac:dyDescent="0.25">
      <c r="A332" s="53">
        <v>2022</v>
      </c>
      <c r="B332" s="54">
        <v>701147</v>
      </c>
      <c r="C332" s="54" t="s">
        <v>332</v>
      </c>
      <c r="D332" s="54" t="s">
        <v>433</v>
      </c>
      <c r="E332" s="54" t="s">
        <v>504</v>
      </c>
      <c r="F332" s="55" t="s">
        <v>433</v>
      </c>
      <c r="G332" s="54" t="s">
        <v>15</v>
      </c>
      <c r="H332" s="54" t="s">
        <v>16</v>
      </c>
      <c r="I332" s="56">
        <v>21</v>
      </c>
      <c r="J332" s="56">
        <v>30</v>
      </c>
      <c r="K332" s="56">
        <v>75</v>
      </c>
      <c r="L332" s="57">
        <v>1523.4</v>
      </c>
      <c r="M332" s="57">
        <v>72.542857142857102</v>
      </c>
      <c r="N332" s="58">
        <v>1.4285714285714299</v>
      </c>
      <c r="O332" s="58">
        <v>2.5</v>
      </c>
      <c r="P332" s="57">
        <v>551.9</v>
      </c>
      <c r="Q332" s="59">
        <v>0.36228173821714599</v>
      </c>
      <c r="R332" s="57">
        <v>-132.1</v>
      </c>
      <c r="S332" s="59">
        <v>-8.6713929368517698E-2</v>
      </c>
      <c r="T332" s="29" t="str">
        <f t="shared" si="15"/>
        <v>05</v>
      </c>
      <c r="U332" s="29" t="str">
        <f t="shared" si="16"/>
        <v>2022-701147-05</v>
      </c>
      <c r="V332" s="29" t="str">
        <f t="shared" si="17"/>
        <v>Jeannie Skiles</v>
      </c>
    </row>
    <row r="333" spans="1:22" x14ac:dyDescent="0.25">
      <c r="A333" s="53">
        <v>2022</v>
      </c>
      <c r="B333" s="54">
        <v>703857</v>
      </c>
      <c r="C333" s="54" t="s">
        <v>291</v>
      </c>
      <c r="D333" s="54" t="s">
        <v>432</v>
      </c>
      <c r="E333" s="54" t="s">
        <v>493</v>
      </c>
      <c r="F333" s="55" t="s">
        <v>432</v>
      </c>
      <c r="G333" s="54" t="s">
        <v>15</v>
      </c>
      <c r="H333" s="54" t="s">
        <v>10</v>
      </c>
      <c r="I333" s="56">
        <v>159</v>
      </c>
      <c r="J333" s="56">
        <v>1703</v>
      </c>
      <c r="K333" s="56">
        <v>8726</v>
      </c>
      <c r="L333" s="57">
        <v>292899.20000000001</v>
      </c>
      <c r="M333" s="57">
        <v>1842.13333333333</v>
      </c>
      <c r="N333" s="58">
        <v>10.710691823899401</v>
      </c>
      <c r="O333" s="58">
        <v>5.1238990017616004</v>
      </c>
      <c r="P333" s="57">
        <v>26627.200000000001</v>
      </c>
      <c r="Q333" s="59">
        <v>9.0909090909090995E-2</v>
      </c>
      <c r="R333" s="57">
        <v>20726.7</v>
      </c>
      <c r="S333" s="59">
        <v>7.0763935169505507E-2</v>
      </c>
      <c r="T333" s="29" t="str">
        <f t="shared" si="15"/>
        <v>04</v>
      </c>
      <c r="U333" s="29" t="str">
        <f t="shared" si="16"/>
        <v>2022-703857-04</v>
      </c>
      <c r="V333" s="29" t="str">
        <f t="shared" si="17"/>
        <v>John Foley</v>
      </c>
    </row>
    <row r="334" spans="1:22" x14ac:dyDescent="0.25">
      <c r="A334" s="53">
        <v>2022</v>
      </c>
      <c r="B334" s="54">
        <v>707741</v>
      </c>
      <c r="C334" s="54" t="s">
        <v>385</v>
      </c>
      <c r="D334" s="54" t="s">
        <v>433</v>
      </c>
      <c r="E334" s="54" t="s">
        <v>519</v>
      </c>
      <c r="F334" s="55" t="s">
        <v>433</v>
      </c>
      <c r="G334" s="54" t="s">
        <v>15</v>
      </c>
      <c r="H334" s="54" t="s">
        <v>16</v>
      </c>
      <c r="I334" s="56">
        <v>10</v>
      </c>
      <c r="J334" s="56">
        <v>19</v>
      </c>
      <c r="K334" s="56">
        <v>47</v>
      </c>
      <c r="L334" s="57">
        <v>2503.6239999999998</v>
      </c>
      <c r="M334" s="57">
        <v>250.36240000000001</v>
      </c>
      <c r="N334" s="58">
        <v>1.9</v>
      </c>
      <c r="O334" s="58">
        <v>2.4736842105263199</v>
      </c>
      <c r="P334" s="57">
        <v>899.37400000000002</v>
      </c>
      <c r="Q334" s="59">
        <v>0.35922886184187403</v>
      </c>
      <c r="R334" s="57">
        <v>568.47400000000005</v>
      </c>
      <c r="S334" s="59">
        <v>0.227060453167089</v>
      </c>
      <c r="T334" s="29" t="str">
        <f t="shared" si="15"/>
        <v>05</v>
      </c>
      <c r="U334" s="29" t="str">
        <f t="shared" si="16"/>
        <v>2022-707741-05</v>
      </c>
      <c r="V334" s="29" t="str">
        <f t="shared" si="17"/>
        <v>Josh Banks</v>
      </c>
    </row>
    <row r="335" spans="1:22" x14ac:dyDescent="0.25">
      <c r="A335" s="53">
        <v>2022</v>
      </c>
      <c r="B335" s="54">
        <v>713162</v>
      </c>
      <c r="C335" s="54" t="s">
        <v>195</v>
      </c>
      <c r="D335" s="54" t="s">
        <v>431</v>
      </c>
      <c r="E335" s="54" t="s">
        <v>515</v>
      </c>
      <c r="F335" s="55" t="s">
        <v>435</v>
      </c>
      <c r="G335" s="54" t="s">
        <v>4</v>
      </c>
      <c r="H335" s="54" t="s">
        <v>16</v>
      </c>
      <c r="I335" s="56">
        <v>10</v>
      </c>
      <c r="J335" s="56">
        <v>10</v>
      </c>
      <c r="K335" s="56">
        <v>19</v>
      </c>
      <c r="L335" s="57">
        <v>1280.6479999999999</v>
      </c>
      <c r="M335" s="57">
        <v>128.06479999999999</v>
      </c>
      <c r="N335" s="58">
        <v>1</v>
      </c>
      <c r="O335" s="58">
        <v>1.9</v>
      </c>
      <c r="P335" s="57">
        <v>484.69799999999998</v>
      </c>
      <c r="Q335" s="59">
        <v>0.37847870765425001</v>
      </c>
      <c r="R335" s="57">
        <v>163.69800000000001</v>
      </c>
      <c r="S335" s="59">
        <v>0.127824351422093</v>
      </c>
      <c r="T335" s="29" t="str">
        <f t="shared" si="15"/>
        <v>01</v>
      </c>
      <c r="U335" s="29" t="str">
        <f t="shared" si="16"/>
        <v>2022-713162-01</v>
      </c>
      <c r="V335" s="29" t="str">
        <f t="shared" si="17"/>
        <v>Alex Kwon</v>
      </c>
    </row>
    <row r="336" spans="1:22" x14ac:dyDescent="0.25">
      <c r="A336" s="53">
        <v>2022</v>
      </c>
      <c r="B336" s="54">
        <v>713162</v>
      </c>
      <c r="C336" s="54" t="s">
        <v>195</v>
      </c>
      <c r="D336" s="54" t="s">
        <v>430</v>
      </c>
      <c r="E336" s="54" t="s">
        <v>518</v>
      </c>
      <c r="F336" s="55" t="s">
        <v>435</v>
      </c>
      <c r="G336" s="54" t="s">
        <v>4</v>
      </c>
      <c r="H336" s="54" t="s">
        <v>16</v>
      </c>
      <c r="I336" s="56">
        <v>48</v>
      </c>
      <c r="J336" s="56">
        <v>120</v>
      </c>
      <c r="K336" s="56">
        <v>250</v>
      </c>
      <c r="L336" s="57">
        <v>13176.4</v>
      </c>
      <c r="M336" s="57">
        <v>274.50833333333298</v>
      </c>
      <c r="N336" s="58">
        <v>2.5</v>
      </c>
      <c r="O336" s="58">
        <v>2.0833333333333299</v>
      </c>
      <c r="P336" s="57">
        <v>4845.1000000000004</v>
      </c>
      <c r="Q336" s="59">
        <v>0.36771045202027902</v>
      </c>
      <c r="R336" s="57">
        <v>3120.1</v>
      </c>
      <c r="S336" s="59">
        <v>0.23679457211377899</v>
      </c>
      <c r="T336" s="29" t="str">
        <f t="shared" si="15"/>
        <v>03</v>
      </c>
      <c r="U336" s="29" t="str">
        <f t="shared" si="16"/>
        <v>2022-713162-03</v>
      </c>
      <c r="V336" s="29" t="str">
        <f t="shared" si="17"/>
        <v>Claudia Schwartz</v>
      </c>
    </row>
    <row r="337" spans="1:22" x14ac:dyDescent="0.25">
      <c r="A337" s="53">
        <v>2022</v>
      </c>
      <c r="B337" s="54">
        <v>713162</v>
      </c>
      <c r="C337" s="54" t="s">
        <v>195</v>
      </c>
      <c r="D337" s="54" t="s">
        <v>435</v>
      </c>
      <c r="E337" s="54" t="s">
        <v>505</v>
      </c>
      <c r="F337" s="55" t="s">
        <v>435</v>
      </c>
      <c r="G337" s="54" t="s">
        <v>4</v>
      </c>
      <c r="H337" s="54" t="s">
        <v>16</v>
      </c>
      <c r="I337" s="56">
        <v>48</v>
      </c>
      <c r="J337" s="56">
        <v>89</v>
      </c>
      <c r="K337" s="56">
        <v>249</v>
      </c>
      <c r="L337" s="57">
        <v>12109.208000000001</v>
      </c>
      <c r="M337" s="57">
        <v>252.27516666666699</v>
      </c>
      <c r="N337" s="58">
        <v>1.8541666666666701</v>
      </c>
      <c r="O337" s="58">
        <v>2.79775280898876</v>
      </c>
      <c r="P337" s="57">
        <v>4337.7079999999996</v>
      </c>
      <c r="Q337" s="59">
        <v>0.35821566530197502</v>
      </c>
      <c r="R337" s="57">
        <v>2547.6979999999999</v>
      </c>
      <c r="S337" s="59">
        <v>0.21039344604535601</v>
      </c>
      <c r="T337" s="29" t="str">
        <f t="shared" si="15"/>
        <v>06</v>
      </c>
      <c r="U337" s="29" t="str">
        <f t="shared" si="16"/>
        <v>2022-713162-06</v>
      </c>
      <c r="V337" s="29" t="str">
        <f t="shared" si="17"/>
        <v>Malik Mann</v>
      </c>
    </row>
    <row r="338" spans="1:22" x14ac:dyDescent="0.25">
      <c r="A338" s="53">
        <v>2022</v>
      </c>
      <c r="B338" s="54">
        <v>714082</v>
      </c>
      <c r="C338" s="54" t="s">
        <v>196</v>
      </c>
      <c r="D338" s="54" t="s">
        <v>433</v>
      </c>
      <c r="E338" s="54" t="s">
        <v>519</v>
      </c>
      <c r="F338" s="55" t="s">
        <v>433</v>
      </c>
      <c r="G338" s="54" t="s">
        <v>15</v>
      </c>
      <c r="H338" s="54" t="s">
        <v>16</v>
      </c>
      <c r="I338" s="56">
        <v>9</v>
      </c>
      <c r="J338" s="56">
        <v>20</v>
      </c>
      <c r="K338" s="56">
        <v>77</v>
      </c>
      <c r="L338" s="57">
        <v>4056.9839999999999</v>
      </c>
      <c r="M338" s="57">
        <v>450.77600000000001</v>
      </c>
      <c r="N338" s="58">
        <v>2.2222222222222201</v>
      </c>
      <c r="O338" s="58">
        <v>3.85</v>
      </c>
      <c r="P338" s="57">
        <v>1352.9839999999999</v>
      </c>
      <c r="Q338" s="59">
        <v>0.33349502980539197</v>
      </c>
      <c r="R338" s="57">
        <v>1051.9839999999999</v>
      </c>
      <c r="S338" s="59">
        <v>0.25930198393683601</v>
      </c>
      <c r="T338" s="29" t="str">
        <f t="shared" si="15"/>
        <v>05</v>
      </c>
      <c r="U338" s="29" t="str">
        <f t="shared" si="16"/>
        <v>2022-714082-05</v>
      </c>
      <c r="V338" s="29" t="str">
        <f t="shared" si="17"/>
        <v>Josh Banks</v>
      </c>
    </row>
    <row r="339" spans="1:22" x14ac:dyDescent="0.25">
      <c r="A339" s="53">
        <v>2022</v>
      </c>
      <c r="B339" s="54">
        <v>716851</v>
      </c>
      <c r="C339" s="54" t="s">
        <v>392</v>
      </c>
      <c r="D339" s="54" t="s">
        <v>433</v>
      </c>
      <c r="E339" s="54" t="s">
        <v>502</v>
      </c>
      <c r="F339" s="55" t="s">
        <v>433</v>
      </c>
      <c r="G339" s="54" t="s">
        <v>15</v>
      </c>
      <c r="H339" s="54" t="s">
        <v>16</v>
      </c>
      <c r="I339" s="56">
        <v>69</v>
      </c>
      <c r="J339" s="56">
        <v>136</v>
      </c>
      <c r="K339" s="56">
        <v>327</v>
      </c>
      <c r="L339" s="57">
        <v>14672.34</v>
      </c>
      <c r="M339" s="57">
        <v>212.642608695652</v>
      </c>
      <c r="N339" s="58">
        <v>1.97101449275362</v>
      </c>
      <c r="O339" s="58">
        <v>2.40441176470588</v>
      </c>
      <c r="P339" s="57">
        <v>2445.39</v>
      </c>
      <c r="Q339" s="59">
        <v>0.16666666666666699</v>
      </c>
      <c r="R339" s="57">
        <v>157.33999999999901</v>
      </c>
      <c r="S339" s="59">
        <v>1.07235791973195E-2</v>
      </c>
      <c r="T339" s="29" t="str">
        <f t="shared" si="15"/>
        <v>05</v>
      </c>
      <c r="U339" s="29" t="str">
        <f t="shared" si="16"/>
        <v>2022-716851-05</v>
      </c>
      <c r="V339" s="29" t="str">
        <f t="shared" si="17"/>
        <v>Mary Amendola</v>
      </c>
    </row>
    <row r="340" spans="1:22" x14ac:dyDescent="0.25">
      <c r="A340" s="53">
        <v>2022</v>
      </c>
      <c r="B340" s="54">
        <v>725619</v>
      </c>
      <c r="C340" s="54" t="s">
        <v>197</v>
      </c>
      <c r="D340" s="54" t="s">
        <v>432</v>
      </c>
      <c r="E340" s="54" t="s">
        <v>498</v>
      </c>
      <c r="F340" s="55" t="s">
        <v>432</v>
      </c>
      <c r="G340" s="54" t="s">
        <v>15</v>
      </c>
      <c r="H340" s="54" t="s">
        <v>16</v>
      </c>
      <c r="I340" s="56">
        <v>29</v>
      </c>
      <c r="J340" s="56">
        <v>99</v>
      </c>
      <c r="K340" s="56">
        <v>281</v>
      </c>
      <c r="L340" s="57">
        <v>10802.3778</v>
      </c>
      <c r="M340" s="57">
        <v>372.49578620689601</v>
      </c>
      <c r="N340" s="58">
        <v>3.4137931034482798</v>
      </c>
      <c r="O340" s="58">
        <v>2.83838383838384</v>
      </c>
      <c r="P340" s="57">
        <v>1585.1278</v>
      </c>
      <c r="Q340" s="59">
        <v>0.14673878560329601</v>
      </c>
      <c r="R340" s="57">
        <v>675.62779999999896</v>
      </c>
      <c r="S340" s="59">
        <v>6.2544359446491393E-2</v>
      </c>
      <c r="T340" s="29" t="str">
        <f t="shared" si="15"/>
        <v>04</v>
      </c>
      <c r="U340" s="29" t="str">
        <f t="shared" si="16"/>
        <v>2022-725619-04</v>
      </c>
      <c r="V340" s="29" t="str">
        <f t="shared" si="17"/>
        <v>Kim Pearson</v>
      </c>
    </row>
    <row r="341" spans="1:22" x14ac:dyDescent="0.25">
      <c r="A341" s="53">
        <v>2022</v>
      </c>
      <c r="B341" s="54">
        <v>726602</v>
      </c>
      <c r="C341" s="54" t="s">
        <v>198</v>
      </c>
      <c r="D341" s="54" t="s">
        <v>432</v>
      </c>
      <c r="E341" s="54" t="s">
        <v>498</v>
      </c>
      <c r="F341" s="55" t="s">
        <v>432</v>
      </c>
      <c r="G341" s="54" t="s">
        <v>15</v>
      </c>
      <c r="H341" s="54" t="s">
        <v>16</v>
      </c>
      <c r="I341" s="56">
        <v>29</v>
      </c>
      <c r="J341" s="56">
        <v>43</v>
      </c>
      <c r="K341" s="56">
        <v>124</v>
      </c>
      <c r="L341" s="57">
        <v>4433.9023999999999</v>
      </c>
      <c r="M341" s="57">
        <v>152.89318620689599</v>
      </c>
      <c r="N341" s="58">
        <v>1.4827586206896599</v>
      </c>
      <c r="O341" s="58">
        <v>2.8837209302325602</v>
      </c>
      <c r="P341" s="57">
        <v>1586.1024</v>
      </c>
      <c r="Q341" s="59">
        <v>0.35772154118683402</v>
      </c>
      <c r="R341" s="57">
        <v>731.10239999999999</v>
      </c>
      <c r="S341" s="59">
        <v>0.16488915046934699</v>
      </c>
      <c r="T341" s="29" t="str">
        <f t="shared" si="15"/>
        <v>04</v>
      </c>
      <c r="U341" s="29" t="str">
        <f t="shared" si="16"/>
        <v>2022-726602-04</v>
      </c>
      <c r="V341" s="29" t="str">
        <f t="shared" si="17"/>
        <v>Kim Pearson</v>
      </c>
    </row>
    <row r="342" spans="1:22" x14ac:dyDescent="0.25">
      <c r="A342" s="53">
        <v>2022</v>
      </c>
      <c r="B342" s="54">
        <v>727745</v>
      </c>
      <c r="C342" s="54" t="s">
        <v>199</v>
      </c>
      <c r="D342" s="54" t="s">
        <v>435</v>
      </c>
      <c r="E342" s="54" t="s">
        <v>521</v>
      </c>
      <c r="F342" s="55" t="s">
        <v>435</v>
      </c>
      <c r="G342" s="54" t="s">
        <v>15</v>
      </c>
      <c r="H342" s="54" t="s">
        <v>16</v>
      </c>
      <c r="I342" s="56">
        <v>18</v>
      </c>
      <c r="J342" s="56">
        <v>91</v>
      </c>
      <c r="K342" s="56">
        <v>317</v>
      </c>
      <c r="L342" s="57">
        <v>10821.84</v>
      </c>
      <c r="M342" s="57">
        <v>601.21333333333303</v>
      </c>
      <c r="N342" s="58">
        <v>5.0555555555555598</v>
      </c>
      <c r="O342" s="58">
        <v>3.48351648351648</v>
      </c>
      <c r="P342" s="57">
        <v>1803.64</v>
      </c>
      <c r="Q342" s="59">
        <v>0.16666666666666699</v>
      </c>
      <c r="R342" s="57">
        <v>1064.8499999999999</v>
      </c>
      <c r="S342" s="59">
        <v>9.8398239116453401E-2</v>
      </c>
      <c r="T342" s="29" t="str">
        <f t="shared" si="15"/>
        <v>06</v>
      </c>
      <c r="U342" s="29" t="str">
        <f t="shared" si="16"/>
        <v>2022-727745-06</v>
      </c>
      <c r="V342" s="29" t="str">
        <f t="shared" si="17"/>
        <v>Ronnie Estrada</v>
      </c>
    </row>
    <row r="343" spans="1:22" x14ac:dyDescent="0.25">
      <c r="A343" s="53">
        <v>2022</v>
      </c>
      <c r="B343" s="54">
        <v>728140</v>
      </c>
      <c r="C343" s="54" t="s">
        <v>200</v>
      </c>
      <c r="D343" s="54" t="s">
        <v>433</v>
      </c>
      <c r="E343" s="54" t="s">
        <v>504</v>
      </c>
      <c r="F343" s="55" t="s">
        <v>433</v>
      </c>
      <c r="G343" s="54" t="s">
        <v>15</v>
      </c>
      <c r="H343" s="54" t="s">
        <v>16</v>
      </c>
      <c r="I343" s="56">
        <v>19</v>
      </c>
      <c r="J343" s="56">
        <v>52</v>
      </c>
      <c r="K343" s="56">
        <v>184</v>
      </c>
      <c r="L343" s="57">
        <v>8848.9279999999999</v>
      </c>
      <c r="M343" s="57">
        <v>465.73305263157903</v>
      </c>
      <c r="N343" s="58">
        <v>2.7368421052631602</v>
      </c>
      <c r="O343" s="58">
        <v>3.5384615384615401</v>
      </c>
      <c r="P343" s="57">
        <v>3132.4279999999999</v>
      </c>
      <c r="Q343" s="59">
        <v>0.35398954540030197</v>
      </c>
      <c r="R343" s="57">
        <v>2487.328</v>
      </c>
      <c r="S343" s="59">
        <v>0.28108805948019899</v>
      </c>
      <c r="T343" s="29" t="str">
        <f t="shared" si="15"/>
        <v>05</v>
      </c>
      <c r="U343" s="29" t="str">
        <f t="shared" si="16"/>
        <v>2022-728140-05</v>
      </c>
      <c r="V343" s="29" t="str">
        <f t="shared" si="17"/>
        <v>Jeannie Skiles</v>
      </c>
    </row>
    <row r="344" spans="1:22" x14ac:dyDescent="0.25">
      <c r="A344" s="53">
        <v>2022</v>
      </c>
      <c r="B344" s="54">
        <v>729882</v>
      </c>
      <c r="C344" s="54" t="s">
        <v>202</v>
      </c>
      <c r="D344" s="54" t="s">
        <v>430</v>
      </c>
      <c r="E344" s="54" t="s">
        <v>517</v>
      </c>
      <c r="F344" s="55" t="s">
        <v>430</v>
      </c>
      <c r="G344" s="54" t="s">
        <v>15</v>
      </c>
      <c r="H344" s="54" t="s">
        <v>5</v>
      </c>
      <c r="I344" s="56">
        <v>91</v>
      </c>
      <c r="J344" s="56">
        <v>370</v>
      </c>
      <c r="K344" s="56">
        <v>1421</v>
      </c>
      <c r="L344" s="57">
        <v>58948.377200000003</v>
      </c>
      <c r="M344" s="57">
        <v>647.78436483516498</v>
      </c>
      <c r="N344" s="58">
        <v>4.0659340659340701</v>
      </c>
      <c r="O344" s="58">
        <v>3.8405405405405402</v>
      </c>
      <c r="P344" s="57">
        <v>14954.2772</v>
      </c>
      <c r="Q344" s="59">
        <v>0.25368428971781798</v>
      </c>
      <c r="R344" s="57">
        <v>11509.0772</v>
      </c>
      <c r="S344" s="59">
        <v>0.19523993274576501</v>
      </c>
      <c r="T344" s="29" t="str">
        <f t="shared" si="15"/>
        <v>03</v>
      </c>
      <c r="U344" s="29" t="str">
        <f t="shared" si="16"/>
        <v>2022-729882-03</v>
      </c>
      <c r="V344" s="29" t="str">
        <f t="shared" si="17"/>
        <v>Ray McDermott</v>
      </c>
    </row>
    <row r="345" spans="1:22" x14ac:dyDescent="0.25">
      <c r="A345" s="53">
        <v>2022</v>
      </c>
      <c r="B345" s="54">
        <v>731519</v>
      </c>
      <c r="C345" s="54" t="s">
        <v>203</v>
      </c>
      <c r="D345" s="54" t="s">
        <v>434</v>
      </c>
      <c r="E345" s="54" t="s">
        <v>523</v>
      </c>
      <c r="F345" s="55" t="s">
        <v>434</v>
      </c>
      <c r="G345" s="54" t="s">
        <v>15</v>
      </c>
      <c r="H345" s="54" t="s">
        <v>16</v>
      </c>
      <c r="I345" s="56">
        <v>32</v>
      </c>
      <c r="J345" s="56">
        <v>50</v>
      </c>
      <c r="K345" s="56">
        <v>122</v>
      </c>
      <c r="L345" s="57">
        <v>6019.0240000000003</v>
      </c>
      <c r="M345" s="57">
        <v>188.09450000000001</v>
      </c>
      <c r="N345" s="58">
        <v>1.5625</v>
      </c>
      <c r="O345" s="58">
        <v>2.44</v>
      </c>
      <c r="P345" s="57">
        <v>2108.424</v>
      </c>
      <c r="Q345" s="59">
        <v>0.350293336594105</v>
      </c>
      <c r="R345" s="57">
        <v>1029.424</v>
      </c>
      <c r="S345" s="59">
        <v>0.17102839264306</v>
      </c>
      <c r="T345" s="29" t="str">
        <f t="shared" si="15"/>
        <v>02</v>
      </c>
      <c r="U345" s="29" t="str">
        <f t="shared" si="16"/>
        <v>2022-731519-02</v>
      </c>
      <c r="V345" s="29" t="str">
        <f t="shared" si="17"/>
        <v>Amy Blye</v>
      </c>
    </row>
    <row r="346" spans="1:22" x14ac:dyDescent="0.25">
      <c r="A346" s="53">
        <v>2022</v>
      </c>
      <c r="B346" s="54">
        <v>733583</v>
      </c>
      <c r="C346" s="54" t="s">
        <v>204</v>
      </c>
      <c r="D346" s="54" t="s">
        <v>432</v>
      </c>
      <c r="E346" s="54" t="s">
        <v>498</v>
      </c>
      <c r="F346" s="55" t="s">
        <v>432</v>
      </c>
      <c r="G346" s="54" t="s">
        <v>15</v>
      </c>
      <c r="H346" s="54" t="s">
        <v>16</v>
      </c>
      <c r="I346" s="56">
        <v>48</v>
      </c>
      <c r="J346" s="56">
        <v>84</v>
      </c>
      <c r="K346" s="56">
        <v>192</v>
      </c>
      <c r="L346" s="57">
        <v>8329.6640000000007</v>
      </c>
      <c r="M346" s="57">
        <v>173.53466666666699</v>
      </c>
      <c r="N346" s="58">
        <v>1.75</v>
      </c>
      <c r="O346" s="58">
        <v>2.28571428571429</v>
      </c>
      <c r="P346" s="57">
        <v>2976.2139999999999</v>
      </c>
      <c r="Q346" s="59">
        <v>0.35730300766033302</v>
      </c>
      <c r="R346" s="57">
        <v>1548.2139999999999</v>
      </c>
      <c r="S346" s="59">
        <v>0.18586752118692901</v>
      </c>
      <c r="T346" s="29" t="str">
        <f t="shared" si="15"/>
        <v>04</v>
      </c>
      <c r="U346" s="29" t="str">
        <f t="shared" si="16"/>
        <v>2022-733583-04</v>
      </c>
      <c r="V346" s="29" t="str">
        <f t="shared" si="17"/>
        <v>Kim Pearson</v>
      </c>
    </row>
    <row r="347" spans="1:22" x14ac:dyDescent="0.25">
      <c r="A347" s="53">
        <v>2022</v>
      </c>
      <c r="B347" s="54">
        <v>734173</v>
      </c>
      <c r="C347" s="54" t="s">
        <v>71</v>
      </c>
      <c r="D347" s="54" t="s">
        <v>430</v>
      </c>
      <c r="E347" s="54" t="s">
        <v>512</v>
      </c>
      <c r="F347" s="55" t="s">
        <v>430</v>
      </c>
      <c r="G347" s="54" t="s">
        <v>4</v>
      </c>
      <c r="H347" s="54" t="s">
        <v>5</v>
      </c>
      <c r="I347" s="56">
        <v>110</v>
      </c>
      <c r="J347" s="56">
        <v>199</v>
      </c>
      <c r="K347" s="56">
        <v>844</v>
      </c>
      <c r="L347" s="57">
        <v>37557.460800000001</v>
      </c>
      <c r="M347" s="57">
        <v>341.43146181818202</v>
      </c>
      <c r="N347" s="58">
        <v>1.80909090909091</v>
      </c>
      <c r="O347" s="58">
        <v>4.2412060301507504</v>
      </c>
      <c r="P347" s="57">
        <v>8973.2607999999891</v>
      </c>
      <c r="Q347" s="59">
        <v>0.238920859101316</v>
      </c>
      <c r="R347" s="57">
        <v>5105.0607999999902</v>
      </c>
      <c r="S347" s="59">
        <v>0.135926675852378</v>
      </c>
      <c r="T347" s="29" t="str">
        <f t="shared" si="15"/>
        <v>03</v>
      </c>
      <c r="U347" s="29" t="str">
        <f t="shared" si="16"/>
        <v>2022-734173-03</v>
      </c>
      <c r="V347" s="29" t="str">
        <f t="shared" si="17"/>
        <v>Kevin Baxter</v>
      </c>
    </row>
    <row r="348" spans="1:22" x14ac:dyDescent="0.25">
      <c r="A348" s="53">
        <v>2022</v>
      </c>
      <c r="B348" s="54">
        <v>734173</v>
      </c>
      <c r="C348" s="54" t="s">
        <v>71</v>
      </c>
      <c r="D348" s="54" t="s">
        <v>432</v>
      </c>
      <c r="E348" s="54" t="s">
        <v>510</v>
      </c>
      <c r="F348" s="55" t="s">
        <v>430</v>
      </c>
      <c r="G348" s="54" t="s">
        <v>4</v>
      </c>
      <c r="H348" s="54" t="s">
        <v>5</v>
      </c>
      <c r="I348" s="56">
        <v>106</v>
      </c>
      <c r="J348" s="56">
        <v>142</v>
      </c>
      <c r="K348" s="56">
        <v>488</v>
      </c>
      <c r="L348" s="57">
        <v>20530.641599999999</v>
      </c>
      <c r="M348" s="57">
        <v>193.68529811320801</v>
      </c>
      <c r="N348" s="58">
        <v>1.3396226415094299</v>
      </c>
      <c r="O348" s="58">
        <v>3.4366197183098599</v>
      </c>
      <c r="P348" s="57">
        <v>6071.9416000000001</v>
      </c>
      <c r="Q348" s="59">
        <v>0.29575021172256</v>
      </c>
      <c r="R348" s="57">
        <v>2961.9416000000001</v>
      </c>
      <c r="S348" s="59">
        <v>0.14426931499305901</v>
      </c>
      <c r="T348" s="29" t="str">
        <f t="shared" si="15"/>
        <v>04</v>
      </c>
      <c r="U348" s="29" t="str">
        <f t="shared" si="16"/>
        <v>2022-734173-04</v>
      </c>
      <c r="V348" s="29" t="str">
        <f t="shared" si="17"/>
        <v>Mosaki Ishak</v>
      </c>
    </row>
    <row r="349" spans="1:22" x14ac:dyDescent="0.25">
      <c r="A349" s="53">
        <v>2022</v>
      </c>
      <c r="B349" s="54">
        <v>734173</v>
      </c>
      <c r="C349" s="54" t="s">
        <v>71</v>
      </c>
      <c r="D349" s="54" t="s">
        <v>433</v>
      </c>
      <c r="E349" s="54" t="s">
        <v>502</v>
      </c>
      <c r="F349" s="55" t="s">
        <v>430</v>
      </c>
      <c r="G349" s="54" t="s">
        <v>4</v>
      </c>
      <c r="H349" s="54" t="s">
        <v>7</v>
      </c>
      <c r="I349" s="56">
        <v>114</v>
      </c>
      <c r="J349" s="56">
        <v>478</v>
      </c>
      <c r="K349" s="56">
        <v>2115</v>
      </c>
      <c r="L349" s="57">
        <v>82098.338000000003</v>
      </c>
      <c r="M349" s="57">
        <v>720.16085964912304</v>
      </c>
      <c r="N349" s="58">
        <v>4.1929824561403501</v>
      </c>
      <c r="O349" s="58">
        <v>4.42468619246862</v>
      </c>
      <c r="P349" s="57">
        <v>18695.437999999998</v>
      </c>
      <c r="Q349" s="59">
        <v>0.22772005445469501</v>
      </c>
      <c r="R349" s="57">
        <v>14648.288</v>
      </c>
      <c r="S349" s="59">
        <v>0.178423685020274</v>
      </c>
      <c r="T349" s="29" t="str">
        <f t="shared" si="15"/>
        <v>05</v>
      </c>
      <c r="U349" s="29" t="str">
        <f t="shared" si="16"/>
        <v>2022-734173-05</v>
      </c>
      <c r="V349" s="29" t="str">
        <f t="shared" si="17"/>
        <v>Mary Amendola</v>
      </c>
    </row>
    <row r="350" spans="1:22" x14ac:dyDescent="0.25">
      <c r="A350" s="53">
        <v>2022</v>
      </c>
      <c r="B350" s="54">
        <v>734174</v>
      </c>
      <c r="C350" s="54" t="s">
        <v>390</v>
      </c>
      <c r="D350" s="54" t="s">
        <v>435</v>
      </c>
      <c r="E350" s="54" t="s">
        <v>505</v>
      </c>
      <c r="F350" s="55" t="s">
        <v>435</v>
      </c>
      <c r="G350" s="54" t="s">
        <v>15</v>
      </c>
      <c r="H350" s="54" t="s">
        <v>5</v>
      </c>
      <c r="I350" s="56">
        <v>64</v>
      </c>
      <c r="J350" s="56">
        <v>149</v>
      </c>
      <c r="K350" s="56">
        <v>844</v>
      </c>
      <c r="L350" s="57">
        <v>42194.563199999997</v>
      </c>
      <c r="M350" s="57">
        <v>659.29004999999995</v>
      </c>
      <c r="N350" s="58">
        <v>2.328125</v>
      </c>
      <c r="O350" s="58">
        <v>5.6644295302013399</v>
      </c>
      <c r="P350" s="57">
        <v>12176.3632</v>
      </c>
      <c r="Q350" s="59">
        <v>0.28857659083433701</v>
      </c>
      <c r="R350" s="57">
        <v>9751.9731999999894</v>
      </c>
      <c r="S350" s="59">
        <v>0.23111918836026701</v>
      </c>
      <c r="T350" s="29" t="str">
        <f t="shared" si="15"/>
        <v>06</v>
      </c>
      <c r="U350" s="29" t="str">
        <f t="shared" si="16"/>
        <v>2022-734174-06</v>
      </c>
      <c r="V350" s="29" t="str">
        <f t="shared" si="17"/>
        <v>Malik Mann</v>
      </c>
    </row>
    <row r="351" spans="1:22" x14ac:dyDescent="0.25">
      <c r="A351" s="53">
        <v>2022</v>
      </c>
      <c r="B351" s="54">
        <v>735008</v>
      </c>
      <c r="C351" s="54" t="s">
        <v>388</v>
      </c>
      <c r="D351" s="54" t="s">
        <v>432</v>
      </c>
      <c r="E351" s="54" t="s">
        <v>498</v>
      </c>
      <c r="F351" s="55" t="s">
        <v>432</v>
      </c>
      <c r="G351" s="54" t="s">
        <v>15</v>
      </c>
      <c r="H351" s="54" t="s">
        <v>16</v>
      </c>
      <c r="I351" s="56">
        <v>35</v>
      </c>
      <c r="J351" s="56">
        <v>72</v>
      </c>
      <c r="K351" s="56">
        <v>267</v>
      </c>
      <c r="L351" s="57">
        <v>12306.664000000001</v>
      </c>
      <c r="M351" s="57">
        <v>351.61897142857202</v>
      </c>
      <c r="N351" s="58">
        <v>2.05714285714286</v>
      </c>
      <c r="O351" s="58">
        <v>3.7083333333333299</v>
      </c>
      <c r="P351" s="57">
        <v>4370.2640000000001</v>
      </c>
      <c r="Q351" s="59">
        <v>0.35511361974292999</v>
      </c>
      <c r="R351" s="57">
        <v>3319.2640000000001</v>
      </c>
      <c r="S351" s="59">
        <v>0.26971273449896699</v>
      </c>
      <c r="T351" s="29" t="str">
        <f t="shared" si="15"/>
        <v>04</v>
      </c>
      <c r="U351" s="29" t="str">
        <f t="shared" si="16"/>
        <v>2022-735008-04</v>
      </c>
      <c r="V351" s="29" t="str">
        <f t="shared" si="17"/>
        <v>Kim Pearson</v>
      </c>
    </row>
    <row r="352" spans="1:22" x14ac:dyDescent="0.25">
      <c r="A352" s="53">
        <v>2022</v>
      </c>
      <c r="B352" s="54">
        <v>736536</v>
      </c>
      <c r="C352" s="54" t="s">
        <v>205</v>
      </c>
      <c r="D352" s="54" t="s">
        <v>432</v>
      </c>
      <c r="E352" s="54" t="s">
        <v>498</v>
      </c>
      <c r="F352" s="55" t="s">
        <v>432</v>
      </c>
      <c r="G352" s="54" t="s">
        <v>15</v>
      </c>
      <c r="H352" s="54" t="s">
        <v>16</v>
      </c>
      <c r="I352" s="56">
        <v>12</v>
      </c>
      <c r="J352" s="56">
        <v>63</v>
      </c>
      <c r="K352" s="56">
        <v>187</v>
      </c>
      <c r="L352" s="57">
        <v>6970.55</v>
      </c>
      <c r="M352" s="57">
        <v>580.87916666666695</v>
      </c>
      <c r="N352" s="58">
        <v>5.25</v>
      </c>
      <c r="O352" s="58">
        <v>2.9682539682539701</v>
      </c>
      <c r="P352" s="57">
        <v>0</v>
      </c>
      <c r="Q352" s="59">
        <v>0</v>
      </c>
      <c r="R352" s="57">
        <v>-396.5</v>
      </c>
      <c r="S352" s="59">
        <v>-5.6882168551979397E-2</v>
      </c>
      <c r="T352" s="29" t="str">
        <f t="shared" si="15"/>
        <v>04</v>
      </c>
      <c r="U352" s="29" t="str">
        <f t="shared" si="16"/>
        <v>2022-736536-04</v>
      </c>
      <c r="V352" s="29" t="str">
        <f t="shared" si="17"/>
        <v>Kim Pearson</v>
      </c>
    </row>
    <row r="353" spans="1:22" x14ac:dyDescent="0.25">
      <c r="A353" s="53">
        <v>2022</v>
      </c>
      <c r="B353" s="54">
        <v>737682</v>
      </c>
      <c r="C353" s="54" t="s">
        <v>206</v>
      </c>
      <c r="D353" s="54" t="s">
        <v>430</v>
      </c>
      <c r="E353" s="54" t="s">
        <v>512</v>
      </c>
      <c r="F353" s="55" t="s">
        <v>430</v>
      </c>
      <c r="G353" s="54" t="s">
        <v>15</v>
      </c>
      <c r="H353" s="54" t="s">
        <v>5</v>
      </c>
      <c r="I353" s="56">
        <v>74</v>
      </c>
      <c r="J353" s="56">
        <v>213</v>
      </c>
      <c r="K353" s="56">
        <v>726</v>
      </c>
      <c r="L353" s="57">
        <v>24936.959999999999</v>
      </c>
      <c r="M353" s="57">
        <v>336.98594594594601</v>
      </c>
      <c r="N353" s="58">
        <v>2.8783783783783798</v>
      </c>
      <c r="O353" s="58">
        <v>3.4084507042253498</v>
      </c>
      <c r="P353" s="57">
        <v>4156.16</v>
      </c>
      <c r="Q353" s="59">
        <v>0.16666666666666699</v>
      </c>
      <c r="R353" s="57">
        <v>1460.36</v>
      </c>
      <c r="S353" s="59">
        <v>5.8562070116004498E-2</v>
      </c>
      <c r="T353" s="29" t="str">
        <f t="shared" si="15"/>
        <v>03</v>
      </c>
      <c r="U353" s="29" t="str">
        <f t="shared" si="16"/>
        <v>2022-737682-03</v>
      </c>
      <c r="V353" s="29" t="str">
        <f t="shared" si="17"/>
        <v>Kevin Baxter</v>
      </c>
    </row>
    <row r="354" spans="1:22" x14ac:dyDescent="0.25">
      <c r="A354" s="53">
        <v>2022</v>
      </c>
      <c r="B354" s="54">
        <v>737951</v>
      </c>
      <c r="C354" s="54" t="s">
        <v>413</v>
      </c>
      <c r="D354" s="54" t="s">
        <v>434</v>
      </c>
      <c r="E354" s="54" t="s">
        <v>508</v>
      </c>
      <c r="F354" s="55" t="s">
        <v>434</v>
      </c>
      <c r="G354" s="54" t="s">
        <v>15</v>
      </c>
      <c r="H354" s="54" t="s">
        <v>5</v>
      </c>
      <c r="I354" s="56">
        <v>51</v>
      </c>
      <c r="J354" s="56">
        <v>138</v>
      </c>
      <c r="K354" s="56">
        <v>751</v>
      </c>
      <c r="L354" s="57">
        <v>27828.143</v>
      </c>
      <c r="M354" s="57">
        <v>545.64986274509795</v>
      </c>
      <c r="N354" s="58">
        <v>2.7058823529411802</v>
      </c>
      <c r="O354" s="58">
        <v>5.4420289855072497</v>
      </c>
      <c r="P354" s="57">
        <v>7467.2929999999997</v>
      </c>
      <c r="Q354" s="59">
        <v>0.26833601509090999</v>
      </c>
      <c r="R354" s="57">
        <v>5683.4930000000004</v>
      </c>
      <c r="S354" s="59">
        <v>0.20423543892238899</v>
      </c>
      <c r="T354" s="29" t="str">
        <f t="shared" si="15"/>
        <v>02</v>
      </c>
      <c r="U354" s="29" t="str">
        <f t="shared" si="16"/>
        <v>2022-737951-02</v>
      </c>
      <c r="V354" s="29" t="str">
        <f t="shared" si="17"/>
        <v>Nina Fuentes</v>
      </c>
    </row>
    <row r="355" spans="1:22" x14ac:dyDescent="0.25">
      <c r="A355" s="53">
        <v>2022</v>
      </c>
      <c r="B355" s="54">
        <v>739560</v>
      </c>
      <c r="C355" s="54" t="s">
        <v>207</v>
      </c>
      <c r="D355" s="54" t="s">
        <v>431</v>
      </c>
      <c r="E355" s="54" t="s">
        <v>516</v>
      </c>
      <c r="F355" s="55" t="s">
        <v>431</v>
      </c>
      <c r="G355" s="54" t="s">
        <v>15</v>
      </c>
      <c r="H355" s="54" t="s">
        <v>16</v>
      </c>
      <c r="I355" s="56">
        <v>14</v>
      </c>
      <c r="J355" s="56">
        <v>23</v>
      </c>
      <c r="K355" s="56">
        <v>108</v>
      </c>
      <c r="L355" s="57">
        <v>3508.14</v>
      </c>
      <c r="M355" s="57">
        <v>250.581428571429</v>
      </c>
      <c r="N355" s="58">
        <v>1.6428571428571399</v>
      </c>
      <c r="O355" s="58">
        <v>4.6956521739130404</v>
      </c>
      <c r="P355" s="57">
        <v>584.69000000000005</v>
      </c>
      <c r="Q355" s="59">
        <v>0.16666666666666699</v>
      </c>
      <c r="R355" s="57">
        <v>125.39</v>
      </c>
      <c r="S355" s="59">
        <v>3.5742587239961897E-2</v>
      </c>
      <c r="T355" s="29" t="str">
        <f t="shared" si="15"/>
        <v>01</v>
      </c>
      <c r="U355" s="29" t="str">
        <f t="shared" si="16"/>
        <v>2022-739560-01</v>
      </c>
      <c r="V355" s="29" t="str">
        <f t="shared" si="17"/>
        <v>Celia Pasillas</v>
      </c>
    </row>
    <row r="356" spans="1:22" x14ac:dyDescent="0.25">
      <c r="A356" s="53">
        <v>2022</v>
      </c>
      <c r="B356" s="54">
        <v>742000</v>
      </c>
      <c r="C356" s="54" t="s">
        <v>208</v>
      </c>
      <c r="D356" s="54" t="s">
        <v>432</v>
      </c>
      <c r="E356" s="54" t="s">
        <v>497</v>
      </c>
      <c r="F356" s="55" t="s">
        <v>432</v>
      </c>
      <c r="G356" s="54" t="s">
        <v>15</v>
      </c>
      <c r="H356" s="54" t="s">
        <v>16</v>
      </c>
      <c r="I356" s="56">
        <v>1</v>
      </c>
      <c r="J356" s="56">
        <v>10</v>
      </c>
      <c r="K356" s="56">
        <v>87</v>
      </c>
      <c r="L356" s="57">
        <v>3258.2339999999999</v>
      </c>
      <c r="M356" s="57">
        <v>3258.2339999999999</v>
      </c>
      <c r="N356" s="58">
        <v>10</v>
      </c>
      <c r="O356" s="58">
        <v>8.6999999999999993</v>
      </c>
      <c r="P356" s="57">
        <v>400.13400000000001</v>
      </c>
      <c r="Q356" s="59">
        <v>0.12280701754386</v>
      </c>
      <c r="R356" s="57">
        <v>362.13400000000001</v>
      </c>
      <c r="S356" s="59">
        <v>0.111144257901673</v>
      </c>
      <c r="T356" s="29" t="str">
        <f t="shared" si="15"/>
        <v>04</v>
      </c>
      <c r="U356" s="29" t="str">
        <f t="shared" si="16"/>
        <v>2022-742000-04</v>
      </c>
      <c r="V356" s="29" t="str">
        <f t="shared" si="17"/>
        <v>Javier Salinas</v>
      </c>
    </row>
    <row r="357" spans="1:22" x14ac:dyDescent="0.25">
      <c r="A357" s="53">
        <v>2022</v>
      </c>
      <c r="B357" s="54">
        <v>742625</v>
      </c>
      <c r="C357" s="54" t="s">
        <v>209</v>
      </c>
      <c r="D357" s="54" t="s">
        <v>433</v>
      </c>
      <c r="E357" s="54" t="s">
        <v>502</v>
      </c>
      <c r="F357" s="55" t="s">
        <v>433</v>
      </c>
      <c r="G357" s="54" t="s">
        <v>15</v>
      </c>
      <c r="H357" s="54" t="s">
        <v>16</v>
      </c>
      <c r="I357" s="56">
        <v>53</v>
      </c>
      <c r="J357" s="56">
        <v>80</v>
      </c>
      <c r="K357" s="56">
        <v>222</v>
      </c>
      <c r="L357" s="57">
        <v>8683.3459999999995</v>
      </c>
      <c r="M357" s="57">
        <v>163.83671698113201</v>
      </c>
      <c r="N357" s="58">
        <v>1.5094339622641499</v>
      </c>
      <c r="O357" s="58">
        <v>2.7749999999999999</v>
      </c>
      <c r="P357" s="57">
        <v>2735.0459999999998</v>
      </c>
      <c r="Q357" s="59">
        <v>0.31497604725183098</v>
      </c>
      <c r="R357" s="57">
        <v>1004.046</v>
      </c>
      <c r="S357" s="59">
        <v>0.115628929216917</v>
      </c>
      <c r="T357" s="29" t="str">
        <f t="shared" si="15"/>
        <v>05</v>
      </c>
      <c r="U357" s="29" t="str">
        <f t="shared" si="16"/>
        <v>2022-742625-05</v>
      </c>
      <c r="V357" s="29" t="str">
        <f t="shared" si="17"/>
        <v>Mary Amendola</v>
      </c>
    </row>
    <row r="358" spans="1:22" x14ac:dyDescent="0.25">
      <c r="A358" s="53">
        <v>2022</v>
      </c>
      <c r="B358" s="54">
        <v>743099</v>
      </c>
      <c r="C358" s="54" t="s">
        <v>210</v>
      </c>
      <c r="D358" s="54" t="s">
        <v>431</v>
      </c>
      <c r="E358" s="54" t="s">
        <v>513</v>
      </c>
      <c r="F358" s="55" t="s">
        <v>432</v>
      </c>
      <c r="G358" s="54" t="s">
        <v>4</v>
      </c>
      <c r="H358" s="54" t="s">
        <v>16</v>
      </c>
      <c r="I358" s="56">
        <v>32</v>
      </c>
      <c r="J358" s="56">
        <v>68</v>
      </c>
      <c r="K358" s="56">
        <v>260</v>
      </c>
      <c r="L358" s="57">
        <v>10291.799999999999</v>
      </c>
      <c r="M358" s="57">
        <v>321.61874999999998</v>
      </c>
      <c r="N358" s="58">
        <v>2.125</v>
      </c>
      <c r="O358" s="58">
        <v>3.8235294117647101</v>
      </c>
      <c r="P358" s="57">
        <v>1715.3</v>
      </c>
      <c r="Q358" s="59">
        <v>0.16666666666666699</v>
      </c>
      <c r="R358" s="57">
        <v>648.5</v>
      </c>
      <c r="S358" s="59">
        <v>6.3011329407878097E-2</v>
      </c>
      <c r="T358" s="29" t="str">
        <f t="shared" si="15"/>
        <v>01</v>
      </c>
      <c r="U358" s="29" t="str">
        <f t="shared" si="16"/>
        <v>2022-743099-01</v>
      </c>
      <c r="V358" s="29" t="str">
        <f t="shared" si="17"/>
        <v>Dora Tsai</v>
      </c>
    </row>
    <row r="359" spans="1:22" x14ac:dyDescent="0.25">
      <c r="A359" s="53">
        <v>2022</v>
      </c>
      <c r="B359" s="54">
        <v>743099</v>
      </c>
      <c r="C359" s="54" t="s">
        <v>210</v>
      </c>
      <c r="D359" s="54" t="s">
        <v>432</v>
      </c>
      <c r="E359" s="54" t="s">
        <v>500</v>
      </c>
      <c r="F359" s="55" t="s">
        <v>432</v>
      </c>
      <c r="G359" s="54" t="s">
        <v>4</v>
      </c>
      <c r="H359" s="54" t="s">
        <v>5</v>
      </c>
      <c r="I359" s="56">
        <v>121</v>
      </c>
      <c r="J359" s="56">
        <v>157</v>
      </c>
      <c r="K359" s="56">
        <v>545</v>
      </c>
      <c r="L359" s="57">
        <v>19633.86</v>
      </c>
      <c r="M359" s="57">
        <v>162.263305785124</v>
      </c>
      <c r="N359" s="58">
        <v>1.29752066115702</v>
      </c>
      <c r="O359" s="58">
        <v>3.4713375796178298</v>
      </c>
      <c r="P359" s="57">
        <v>3272.31</v>
      </c>
      <c r="Q359" s="59">
        <v>0.16666666666666699</v>
      </c>
      <c r="R359" s="57">
        <v>-272.69000000000102</v>
      </c>
      <c r="S359" s="59">
        <v>-1.3888761557839399E-2</v>
      </c>
      <c r="T359" s="29" t="str">
        <f t="shared" si="15"/>
        <v>04</v>
      </c>
      <c r="U359" s="29" t="str">
        <f t="shared" si="16"/>
        <v>2022-743099-04</v>
      </c>
      <c r="V359" s="29" t="str">
        <f t="shared" si="17"/>
        <v>Katie Sweeney</v>
      </c>
    </row>
    <row r="360" spans="1:22" x14ac:dyDescent="0.25">
      <c r="A360" s="53">
        <v>2022</v>
      </c>
      <c r="B360" s="54">
        <v>743099</v>
      </c>
      <c r="C360" s="54" t="s">
        <v>210</v>
      </c>
      <c r="D360" s="54" t="s">
        <v>433</v>
      </c>
      <c r="E360" s="54" t="s">
        <v>503</v>
      </c>
      <c r="F360" s="55" t="s">
        <v>432</v>
      </c>
      <c r="G360" s="54" t="s">
        <v>4</v>
      </c>
      <c r="H360" s="54" t="s">
        <v>5</v>
      </c>
      <c r="I360" s="56">
        <v>69</v>
      </c>
      <c r="J360" s="56">
        <v>178</v>
      </c>
      <c r="K360" s="56">
        <v>871</v>
      </c>
      <c r="L360" s="57">
        <v>35598.720000000001</v>
      </c>
      <c r="M360" s="57">
        <v>515.92347826086996</v>
      </c>
      <c r="N360" s="58">
        <v>2.5797101449275401</v>
      </c>
      <c r="O360" s="58">
        <v>4.8932584269662902</v>
      </c>
      <c r="P360" s="57">
        <v>5933.12</v>
      </c>
      <c r="Q360" s="59">
        <v>0.16666666666666699</v>
      </c>
      <c r="R360" s="57">
        <v>3599.97</v>
      </c>
      <c r="S360" s="59">
        <v>0.10112638881398001</v>
      </c>
      <c r="T360" s="29" t="str">
        <f t="shared" si="15"/>
        <v>05</v>
      </c>
      <c r="U360" s="29" t="str">
        <f t="shared" si="16"/>
        <v>2022-743099-05</v>
      </c>
      <c r="V360" s="29" t="str">
        <f t="shared" si="17"/>
        <v>Hugo Vale</v>
      </c>
    </row>
    <row r="361" spans="1:22" x14ac:dyDescent="0.25">
      <c r="A361" s="53">
        <v>2022</v>
      </c>
      <c r="B361" s="54">
        <v>753097</v>
      </c>
      <c r="C361" s="54" t="s">
        <v>211</v>
      </c>
      <c r="D361" s="54" t="s">
        <v>431</v>
      </c>
      <c r="E361" s="54" t="s">
        <v>524</v>
      </c>
      <c r="F361" s="55" t="s">
        <v>431</v>
      </c>
      <c r="G361" s="54" t="s">
        <v>15</v>
      </c>
      <c r="H361" s="54" t="s">
        <v>16</v>
      </c>
      <c r="I361" s="56">
        <v>43</v>
      </c>
      <c r="J361" s="56">
        <v>87</v>
      </c>
      <c r="K361" s="56">
        <v>213</v>
      </c>
      <c r="L361" s="57">
        <v>11267.896000000001</v>
      </c>
      <c r="M361" s="57">
        <v>262.04409302325598</v>
      </c>
      <c r="N361" s="58">
        <v>2.0232558139534902</v>
      </c>
      <c r="O361" s="58">
        <v>2.4482758620689702</v>
      </c>
      <c r="P361" s="57">
        <v>4090.3960000000002</v>
      </c>
      <c r="Q361" s="59">
        <v>0.36301329014751299</v>
      </c>
      <c r="R361" s="57">
        <v>2662.7959999999998</v>
      </c>
      <c r="S361" s="59">
        <v>0.23631705510949</v>
      </c>
      <c r="T361" s="29" t="str">
        <f t="shared" si="15"/>
        <v>01</v>
      </c>
      <c r="U361" s="29" t="str">
        <f t="shared" si="16"/>
        <v>2022-753097-01</v>
      </c>
      <c r="V361" s="29" t="str">
        <f t="shared" si="17"/>
        <v>Quinn York</v>
      </c>
    </row>
    <row r="362" spans="1:22" x14ac:dyDescent="0.25">
      <c r="A362" s="53">
        <v>2022</v>
      </c>
      <c r="B362" s="54">
        <v>755085</v>
      </c>
      <c r="C362" s="54" t="s">
        <v>212</v>
      </c>
      <c r="D362" s="54" t="s">
        <v>434</v>
      </c>
      <c r="E362" s="54" t="s">
        <v>522</v>
      </c>
      <c r="F362" s="55" t="s">
        <v>434</v>
      </c>
      <c r="G362" s="54" t="s">
        <v>15</v>
      </c>
      <c r="H362" s="54" t="s">
        <v>16</v>
      </c>
      <c r="I362" s="56">
        <v>41</v>
      </c>
      <c r="J362" s="56">
        <v>59</v>
      </c>
      <c r="K362" s="56">
        <v>158</v>
      </c>
      <c r="L362" s="57">
        <v>7279.5360000000001</v>
      </c>
      <c r="M362" s="57">
        <v>177.54965853658501</v>
      </c>
      <c r="N362" s="58">
        <v>1.4390243902438999</v>
      </c>
      <c r="O362" s="58">
        <v>2.6779661016949201</v>
      </c>
      <c r="P362" s="57">
        <v>2393.2860000000001</v>
      </c>
      <c r="Q362" s="59">
        <v>0.32876903143277297</v>
      </c>
      <c r="R362" s="57">
        <v>1016.386</v>
      </c>
      <c r="S362" s="59">
        <v>0.13962236054605701</v>
      </c>
      <c r="T362" s="29" t="str">
        <f t="shared" si="15"/>
        <v>02</v>
      </c>
      <c r="U362" s="29" t="str">
        <f t="shared" si="16"/>
        <v>2022-755085-02</v>
      </c>
      <c r="V362" s="29" t="str">
        <f t="shared" si="17"/>
        <v>Ian Juliano</v>
      </c>
    </row>
    <row r="363" spans="1:22" x14ac:dyDescent="0.25">
      <c r="A363" s="53">
        <v>2022</v>
      </c>
      <c r="B363" s="54">
        <v>755161</v>
      </c>
      <c r="C363" s="54" t="s">
        <v>221</v>
      </c>
      <c r="D363" s="54" t="s">
        <v>431</v>
      </c>
      <c r="E363" s="54" t="s">
        <v>509</v>
      </c>
      <c r="F363" s="55" t="s">
        <v>431</v>
      </c>
      <c r="G363" s="54" t="s">
        <v>15</v>
      </c>
      <c r="H363" s="54" t="s">
        <v>7</v>
      </c>
      <c r="I363" s="56">
        <v>138</v>
      </c>
      <c r="J363" s="56">
        <v>821</v>
      </c>
      <c r="K363" s="56">
        <v>4408</v>
      </c>
      <c r="L363" s="57">
        <v>145756.32500000001</v>
      </c>
      <c r="M363" s="57">
        <v>1056.2052536231899</v>
      </c>
      <c r="N363" s="58">
        <v>5.9492753623188399</v>
      </c>
      <c r="O363" s="58">
        <v>5.3690621193666299</v>
      </c>
      <c r="P363" s="57">
        <v>13250.575000000001</v>
      </c>
      <c r="Q363" s="59">
        <v>9.0909090909090995E-2</v>
      </c>
      <c r="R363" s="57">
        <v>8082.6750000000102</v>
      </c>
      <c r="S363" s="59">
        <v>5.5453339674967898E-2</v>
      </c>
      <c r="T363" s="29" t="str">
        <f t="shared" si="15"/>
        <v>01</v>
      </c>
      <c r="U363" s="29" t="str">
        <f t="shared" si="16"/>
        <v>2022-755161-01</v>
      </c>
      <c r="V363" s="29" t="str">
        <f t="shared" si="17"/>
        <v>Benny Wilder</v>
      </c>
    </row>
    <row r="364" spans="1:22" x14ac:dyDescent="0.25">
      <c r="A364" s="53">
        <v>2022</v>
      </c>
      <c r="B364" s="54">
        <v>755634</v>
      </c>
      <c r="C364" s="54" t="s">
        <v>213</v>
      </c>
      <c r="D364" s="54" t="s">
        <v>431</v>
      </c>
      <c r="E364" s="54" t="s">
        <v>524</v>
      </c>
      <c r="F364" s="55" t="s">
        <v>431</v>
      </c>
      <c r="G364" s="54" t="s">
        <v>15</v>
      </c>
      <c r="H364" s="54" t="s">
        <v>16</v>
      </c>
      <c r="I364" s="56">
        <v>8</v>
      </c>
      <c r="J364" s="56">
        <v>17</v>
      </c>
      <c r="K364" s="56">
        <v>44</v>
      </c>
      <c r="L364" s="57">
        <v>2462.0479999999998</v>
      </c>
      <c r="M364" s="57">
        <v>307.75599999999997</v>
      </c>
      <c r="N364" s="58">
        <v>2.125</v>
      </c>
      <c r="O364" s="58">
        <v>2.5882352941176499</v>
      </c>
      <c r="P364" s="57">
        <v>949.89800000000002</v>
      </c>
      <c r="Q364" s="59">
        <v>0.38581619854690102</v>
      </c>
      <c r="R364" s="57">
        <v>683.19799999999998</v>
      </c>
      <c r="S364" s="59">
        <v>0.27749174670843102</v>
      </c>
      <c r="T364" s="29" t="str">
        <f t="shared" si="15"/>
        <v>01</v>
      </c>
      <c r="U364" s="29" t="str">
        <f t="shared" si="16"/>
        <v>2022-755634-01</v>
      </c>
      <c r="V364" s="29" t="str">
        <f t="shared" si="17"/>
        <v>Quinn York</v>
      </c>
    </row>
    <row r="365" spans="1:22" x14ac:dyDescent="0.25">
      <c r="A365" s="53">
        <v>2022</v>
      </c>
      <c r="B365" s="54">
        <v>758545</v>
      </c>
      <c r="C365" s="54" t="s">
        <v>214</v>
      </c>
      <c r="D365" s="54" t="s">
        <v>432</v>
      </c>
      <c r="E365" s="54" t="s">
        <v>498</v>
      </c>
      <c r="F365" s="55" t="s">
        <v>432</v>
      </c>
      <c r="G365" s="54" t="s">
        <v>15</v>
      </c>
      <c r="H365" s="54" t="s">
        <v>16</v>
      </c>
      <c r="I365" s="56">
        <v>23</v>
      </c>
      <c r="J365" s="56">
        <v>35</v>
      </c>
      <c r="K365" s="56">
        <v>125</v>
      </c>
      <c r="L365" s="57">
        <v>5512.86</v>
      </c>
      <c r="M365" s="57">
        <v>239.68956521739099</v>
      </c>
      <c r="N365" s="58">
        <v>1.52173913043478</v>
      </c>
      <c r="O365" s="58">
        <v>3.5714285714285698</v>
      </c>
      <c r="P365" s="57">
        <v>1478.21</v>
      </c>
      <c r="Q365" s="59">
        <v>0.26813849798471201</v>
      </c>
      <c r="R365" s="57">
        <v>799.21</v>
      </c>
      <c r="S365" s="59">
        <v>0.14497193834053501</v>
      </c>
      <c r="T365" s="29" t="str">
        <f t="shared" si="15"/>
        <v>04</v>
      </c>
      <c r="U365" s="29" t="str">
        <f t="shared" si="16"/>
        <v>2022-758545-04</v>
      </c>
      <c r="V365" s="29" t="str">
        <f t="shared" si="17"/>
        <v>Kim Pearson</v>
      </c>
    </row>
    <row r="366" spans="1:22" x14ac:dyDescent="0.25">
      <c r="A366" s="53">
        <v>2022</v>
      </c>
      <c r="B366" s="54">
        <v>758786</v>
      </c>
      <c r="C366" s="54" t="s">
        <v>215</v>
      </c>
      <c r="D366" s="54" t="s">
        <v>432</v>
      </c>
      <c r="E366" s="54" t="s">
        <v>500</v>
      </c>
      <c r="F366" s="55" t="s">
        <v>432</v>
      </c>
      <c r="G366" s="54" t="s">
        <v>15</v>
      </c>
      <c r="H366" s="54" t="s">
        <v>5</v>
      </c>
      <c r="I366" s="56">
        <v>42</v>
      </c>
      <c r="J366" s="56">
        <v>138</v>
      </c>
      <c r="K366" s="56">
        <v>533</v>
      </c>
      <c r="L366" s="57">
        <v>37730.402999999998</v>
      </c>
      <c r="M366" s="57">
        <v>898.34292857142896</v>
      </c>
      <c r="N366" s="58">
        <v>3.28571428571429</v>
      </c>
      <c r="O366" s="58">
        <v>3.86231884057971</v>
      </c>
      <c r="P366" s="57">
        <v>15212.403</v>
      </c>
      <c r="Q366" s="59">
        <v>0.40318686763033001</v>
      </c>
      <c r="R366" s="57">
        <v>13902.403</v>
      </c>
      <c r="S366" s="59">
        <v>0.36846685682100999</v>
      </c>
      <c r="T366" s="29" t="str">
        <f t="shared" si="15"/>
        <v>04</v>
      </c>
      <c r="U366" s="29" t="str">
        <f t="shared" si="16"/>
        <v>2022-758786-04</v>
      </c>
      <c r="V366" s="29" t="str">
        <f t="shared" si="17"/>
        <v>Katie Sweeney</v>
      </c>
    </row>
    <row r="367" spans="1:22" x14ac:dyDescent="0.25">
      <c r="A367" s="53">
        <v>2022</v>
      </c>
      <c r="B367" s="54">
        <v>759445</v>
      </c>
      <c r="C367" s="54" t="s">
        <v>216</v>
      </c>
      <c r="D367" s="54" t="s">
        <v>431</v>
      </c>
      <c r="E367" s="54" t="s">
        <v>515</v>
      </c>
      <c r="F367" s="55" t="s">
        <v>431</v>
      </c>
      <c r="G367" s="54" t="s">
        <v>15</v>
      </c>
      <c r="H367" s="54" t="s">
        <v>16</v>
      </c>
      <c r="I367" s="56">
        <v>13</v>
      </c>
      <c r="J367" s="56">
        <v>31</v>
      </c>
      <c r="K367" s="56">
        <v>85</v>
      </c>
      <c r="L367" s="57">
        <v>2768.92</v>
      </c>
      <c r="M367" s="57">
        <v>212.99384615384599</v>
      </c>
      <c r="N367" s="58">
        <v>2.3846153846153801</v>
      </c>
      <c r="O367" s="58">
        <v>2.7419354838709702</v>
      </c>
      <c r="P367" s="57">
        <v>993.87</v>
      </c>
      <c r="Q367" s="59">
        <v>0.35893778079540001</v>
      </c>
      <c r="R367" s="57">
        <v>556.77</v>
      </c>
      <c r="S367" s="59">
        <v>0.201078398798087</v>
      </c>
      <c r="T367" s="29" t="str">
        <f t="shared" si="15"/>
        <v>01</v>
      </c>
      <c r="U367" s="29" t="str">
        <f t="shared" si="16"/>
        <v>2022-759445-01</v>
      </c>
      <c r="V367" s="29" t="str">
        <f t="shared" si="17"/>
        <v>Alex Kwon</v>
      </c>
    </row>
    <row r="368" spans="1:22" x14ac:dyDescent="0.25">
      <c r="A368" s="53">
        <v>2022</v>
      </c>
      <c r="B368" s="54">
        <v>762085</v>
      </c>
      <c r="C368" s="54" t="s">
        <v>217</v>
      </c>
      <c r="D368" s="54" t="s">
        <v>431</v>
      </c>
      <c r="E368" s="54" t="s">
        <v>516</v>
      </c>
      <c r="F368" s="55" t="s">
        <v>431</v>
      </c>
      <c r="G368" s="54" t="s">
        <v>15</v>
      </c>
      <c r="H368" s="54" t="s">
        <v>5</v>
      </c>
      <c r="I368" s="56">
        <v>129</v>
      </c>
      <c r="J368" s="56">
        <v>484</v>
      </c>
      <c r="K368" s="56">
        <v>1956</v>
      </c>
      <c r="L368" s="57">
        <v>72007.320000000007</v>
      </c>
      <c r="M368" s="57">
        <v>558.196279069767</v>
      </c>
      <c r="N368" s="58">
        <v>3.75193798449612</v>
      </c>
      <c r="O368" s="58">
        <v>4.04132231404959</v>
      </c>
      <c r="P368" s="57">
        <v>12001.22</v>
      </c>
      <c r="Q368" s="59">
        <v>0.16666666666666699</v>
      </c>
      <c r="R368" s="57">
        <v>7472.02</v>
      </c>
      <c r="S368" s="59">
        <v>0.103767505859127</v>
      </c>
      <c r="T368" s="29" t="str">
        <f t="shared" si="15"/>
        <v>01</v>
      </c>
      <c r="U368" s="29" t="str">
        <f t="shared" si="16"/>
        <v>2022-762085-01</v>
      </c>
      <c r="V368" s="29" t="str">
        <f t="shared" si="17"/>
        <v>Celia Pasillas</v>
      </c>
    </row>
    <row r="369" spans="1:22" x14ac:dyDescent="0.25">
      <c r="A369" s="53">
        <v>2022</v>
      </c>
      <c r="B369" s="54">
        <v>762662</v>
      </c>
      <c r="C369" s="54" t="s">
        <v>333</v>
      </c>
      <c r="D369" s="54" t="s">
        <v>432</v>
      </c>
      <c r="E369" s="54" t="s">
        <v>498</v>
      </c>
      <c r="F369" s="55" t="s">
        <v>432</v>
      </c>
      <c r="G369" s="54" t="s">
        <v>15</v>
      </c>
      <c r="H369" s="54" t="s">
        <v>16</v>
      </c>
      <c r="I369" s="56">
        <v>8</v>
      </c>
      <c r="J369" s="56">
        <v>12</v>
      </c>
      <c r="K369" s="56">
        <v>48</v>
      </c>
      <c r="L369" s="57">
        <v>2989.2159999999999</v>
      </c>
      <c r="M369" s="57">
        <v>373.65199999999999</v>
      </c>
      <c r="N369" s="58">
        <v>1.5</v>
      </c>
      <c r="O369" s="58">
        <v>4</v>
      </c>
      <c r="P369" s="57">
        <v>1092.366</v>
      </c>
      <c r="Q369" s="59">
        <v>0.36543561923929202</v>
      </c>
      <c r="R369" s="57">
        <v>856.36599999999999</v>
      </c>
      <c r="S369" s="59">
        <v>0.28648515195957702</v>
      </c>
      <c r="T369" s="29" t="str">
        <f t="shared" si="15"/>
        <v>04</v>
      </c>
      <c r="U369" s="29" t="str">
        <f t="shared" si="16"/>
        <v>2022-762662-04</v>
      </c>
      <c r="V369" s="29" t="str">
        <f t="shared" si="17"/>
        <v>Kim Pearson</v>
      </c>
    </row>
    <row r="370" spans="1:22" x14ac:dyDescent="0.25">
      <c r="A370" s="53">
        <v>2022</v>
      </c>
      <c r="B370" s="54">
        <v>765294</v>
      </c>
      <c r="C370" s="54" t="s">
        <v>407</v>
      </c>
      <c r="D370" s="54" t="s">
        <v>435</v>
      </c>
      <c r="E370" s="54" t="s">
        <v>525</v>
      </c>
      <c r="F370" s="55" t="s">
        <v>435</v>
      </c>
      <c r="G370" s="54" t="s">
        <v>15</v>
      </c>
      <c r="H370" s="54" t="s">
        <v>16</v>
      </c>
      <c r="I370" s="56">
        <v>27</v>
      </c>
      <c r="J370" s="56">
        <v>72</v>
      </c>
      <c r="K370" s="56">
        <v>162</v>
      </c>
      <c r="L370" s="57">
        <v>8862.7039999999997</v>
      </c>
      <c r="M370" s="57">
        <v>328.24829629629602</v>
      </c>
      <c r="N370" s="58">
        <v>2.6666666666666701</v>
      </c>
      <c r="O370" s="58">
        <v>2.25</v>
      </c>
      <c r="P370" s="57">
        <v>3067.5039999999999</v>
      </c>
      <c r="Q370" s="59">
        <v>0.34611378197895398</v>
      </c>
      <c r="R370" s="57">
        <v>2034.364</v>
      </c>
      <c r="S370" s="59">
        <v>0.229542135221937</v>
      </c>
      <c r="T370" s="29" t="str">
        <f t="shared" si="15"/>
        <v>06</v>
      </c>
      <c r="U370" s="29" t="str">
        <f t="shared" si="16"/>
        <v>2022-765294-06</v>
      </c>
      <c r="V370" s="29" t="str">
        <f t="shared" si="17"/>
        <v>Carol Mathews</v>
      </c>
    </row>
    <row r="371" spans="1:22" x14ac:dyDescent="0.25">
      <c r="A371" s="53">
        <v>2022</v>
      </c>
      <c r="B371" s="54">
        <v>766167</v>
      </c>
      <c r="C371" s="54" t="s">
        <v>218</v>
      </c>
      <c r="D371" s="54" t="s">
        <v>435</v>
      </c>
      <c r="E371" s="54" t="s">
        <v>525</v>
      </c>
      <c r="F371" s="55" t="s">
        <v>435</v>
      </c>
      <c r="G371" s="54" t="s">
        <v>15</v>
      </c>
      <c r="H371" s="54" t="s">
        <v>16</v>
      </c>
      <c r="I371" s="56">
        <v>34</v>
      </c>
      <c r="J371" s="56">
        <v>62</v>
      </c>
      <c r="K371" s="56">
        <v>152</v>
      </c>
      <c r="L371" s="57">
        <v>7492.384</v>
      </c>
      <c r="M371" s="57">
        <v>220.364235294118</v>
      </c>
      <c r="N371" s="58">
        <v>1.8235294117647101</v>
      </c>
      <c r="O371" s="58">
        <v>2.45161290322581</v>
      </c>
      <c r="P371" s="57">
        <v>2891.8339999999998</v>
      </c>
      <c r="Q371" s="59">
        <v>0.385969806139141</v>
      </c>
      <c r="R371" s="57">
        <v>1624.3340000000001</v>
      </c>
      <c r="S371" s="59">
        <v>0.21679801782716901</v>
      </c>
      <c r="T371" s="29" t="str">
        <f t="shared" si="15"/>
        <v>06</v>
      </c>
      <c r="U371" s="29" t="str">
        <f t="shared" si="16"/>
        <v>2022-766167-06</v>
      </c>
      <c r="V371" s="29" t="str">
        <f t="shared" si="17"/>
        <v>Carol Mathews</v>
      </c>
    </row>
    <row r="372" spans="1:22" x14ac:dyDescent="0.25">
      <c r="A372" s="53">
        <v>2022</v>
      </c>
      <c r="B372" s="54">
        <v>767999</v>
      </c>
      <c r="C372" s="54" t="s">
        <v>334</v>
      </c>
      <c r="D372" s="54" t="s">
        <v>432</v>
      </c>
      <c r="E372" s="54" t="s">
        <v>510</v>
      </c>
      <c r="F372" s="55" t="s">
        <v>432</v>
      </c>
      <c r="G372" s="54" t="s">
        <v>15</v>
      </c>
      <c r="H372" s="54" t="s">
        <v>16</v>
      </c>
      <c r="I372" s="56">
        <v>42</v>
      </c>
      <c r="J372" s="56">
        <v>51</v>
      </c>
      <c r="K372" s="56">
        <v>216</v>
      </c>
      <c r="L372" s="57">
        <v>8127.9459999999999</v>
      </c>
      <c r="M372" s="57">
        <v>193.52252380952399</v>
      </c>
      <c r="N372" s="58">
        <v>1.21428571428571</v>
      </c>
      <c r="O372" s="58">
        <v>4.2352941176470598</v>
      </c>
      <c r="P372" s="57">
        <v>1121.096</v>
      </c>
      <c r="Q372" s="59">
        <v>0.13793103448275901</v>
      </c>
      <c r="R372" s="57">
        <v>-105.90400000000101</v>
      </c>
      <c r="S372" s="59">
        <v>-1.30296141239128E-2</v>
      </c>
      <c r="T372" s="29" t="str">
        <f t="shared" si="15"/>
        <v>04</v>
      </c>
      <c r="U372" s="29" t="str">
        <f t="shared" si="16"/>
        <v>2022-767999-04</v>
      </c>
      <c r="V372" s="29" t="str">
        <f t="shared" si="17"/>
        <v>Mosaki Ishak</v>
      </c>
    </row>
    <row r="373" spans="1:22" x14ac:dyDescent="0.25">
      <c r="A373" s="53">
        <v>2022</v>
      </c>
      <c r="B373" s="54">
        <v>768405</v>
      </c>
      <c r="C373" s="54" t="s">
        <v>335</v>
      </c>
      <c r="D373" s="54" t="s">
        <v>430</v>
      </c>
      <c r="E373" s="54" t="s">
        <v>512</v>
      </c>
      <c r="F373" s="55" t="s">
        <v>430</v>
      </c>
      <c r="G373" s="54" t="s">
        <v>15</v>
      </c>
      <c r="H373" s="54" t="s">
        <v>5</v>
      </c>
      <c r="I373" s="56">
        <v>59</v>
      </c>
      <c r="J373" s="56">
        <v>186</v>
      </c>
      <c r="K373" s="56">
        <v>639</v>
      </c>
      <c r="L373" s="57">
        <v>26174.991399999999</v>
      </c>
      <c r="M373" s="57">
        <v>443.64392203389798</v>
      </c>
      <c r="N373" s="58">
        <v>3.15254237288136</v>
      </c>
      <c r="O373" s="58">
        <v>3.4354838709677402</v>
      </c>
      <c r="P373" s="57">
        <v>8744.0913999999993</v>
      </c>
      <c r="Q373" s="59">
        <v>0.334062818450439</v>
      </c>
      <c r="R373" s="57">
        <v>6576.8914000000004</v>
      </c>
      <c r="S373" s="59">
        <v>0.25126622964239098</v>
      </c>
      <c r="T373" s="29" t="str">
        <f t="shared" si="15"/>
        <v>03</v>
      </c>
      <c r="U373" s="29" t="str">
        <f t="shared" si="16"/>
        <v>2022-768405-03</v>
      </c>
      <c r="V373" s="29" t="str">
        <f t="shared" si="17"/>
        <v>Kevin Baxter</v>
      </c>
    </row>
    <row r="374" spans="1:22" x14ac:dyDescent="0.25">
      <c r="A374" s="53">
        <v>2022</v>
      </c>
      <c r="B374" s="54">
        <v>769640</v>
      </c>
      <c r="C374" s="54" t="s">
        <v>411</v>
      </c>
      <c r="D374" s="54" t="s">
        <v>430</v>
      </c>
      <c r="E374" s="54" t="s">
        <v>520</v>
      </c>
      <c r="F374" s="55" t="s">
        <v>430</v>
      </c>
      <c r="G374" s="54" t="s">
        <v>15</v>
      </c>
      <c r="H374" s="54" t="s">
        <v>5</v>
      </c>
      <c r="I374" s="56">
        <v>83</v>
      </c>
      <c r="J374" s="56">
        <v>110</v>
      </c>
      <c r="K374" s="56">
        <v>515</v>
      </c>
      <c r="L374" s="57">
        <v>26587.348999999998</v>
      </c>
      <c r="M374" s="57">
        <v>320.32950602409602</v>
      </c>
      <c r="N374" s="58">
        <v>1.32530120481928</v>
      </c>
      <c r="O374" s="58">
        <v>4.6818181818181799</v>
      </c>
      <c r="P374" s="57">
        <v>7042.299</v>
      </c>
      <c r="Q374" s="59">
        <v>0.264874057206681</v>
      </c>
      <c r="R374" s="57">
        <v>4171.299</v>
      </c>
      <c r="S374" s="59">
        <v>0.15689036917520399</v>
      </c>
      <c r="T374" s="29" t="str">
        <f t="shared" si="15"/>
        <v>03</v>
      </c>
      <c r="U374" s="29" t="str">
        <f t="shared" si="16"/>
        <v>2022-769640-03</v>
      </c>
      <c r="V374" s="29" t="str">
        <f t="shared" si="17"/>
        <v>Mikhail Reilly</v>
      </c>
    </row>
    <row r="375" spans="1:22" x14ac:dyDescent="0.25">
      <c r="A375" s="53">
        <v>2022</v>
      </c>
      <c r="B375" s="54">
        <v>772049</v>
      </c>
      <c r="C375" s="54" t="s">
        <v>219</v>
      </c>
      <c r="D375" s="54" t="s">
        <v>434</v>
      </c>
      <c r="E375" s="54" t="s">
        <v>522</v>
      </c>
      <c r="F375" s="55" t="s">
        <v>434</v>
      </c>
      <c r="G375" s="54" t="s">
        <v>15</v>
      </c>
      <c r="H375" s="54" t="s">
        <v>16</v>
      </c>
      <c r="I375" s="56">
        <v>19</v>
      </c>
      <c r="J375" s="56">
        <v>19</v>
      </c>
      <c r="K375" s="56">
        <v>36</v>
      </c>
      <c r="L375" s="57">
        <v>1805.3119999999999</v>
      </c>
      <c r="M375" s="57">
        <v>95.0164210526315</v>
      </c>
      <c r="N375" s="58">
        <v>1</v>
      </c>
      <c r="O375" s="58">
        <v>1.8947368421052599</v>
      </c>
      <c r="P375" s="57">
        <v>665.21199999999999</v>
      </c>
      <c r="Q375" s="59">
        <v>0.36847481211004002</v>
      </c>
      <c r="R375" s="57">
        <v>36.312000000000097</v>
      </c>
      <c r="S375" s="59">
        <v>2.01139747589337E-2</v>
      </c>
      <c r="T375" s="29" t="str">
        <f t="shared" si="15"/>
        <v>02</v>
      </c>
      <c r="U375" s="29" t="str">
        <f t="shared" si="16"/>
        <v>2022-772049-02</v>
      </c>
      <c r="V375" s="29" t="str">
        <f t="shared" si="17"/>
        <v>Ian Juliano</v>
      </c>
    </row>
    <row r="376" spans="1:22" x14ac:dyDescent="0.25">
      <c r="A376" s="53">
        <v>2022</v>
      </c>
      <c r="B376" s="54">
        <v>772168</v>
      </c>
      <c r="C376" s="54" t="s">
        <v>220</v>
      </c>
      <c r="D376" s="54" t="s">
        <v>432</v>
      </c>
      <c r="E376" s="54" t="s">
        <v>500</v>
      </c>
      <c r="F376" s="55" t="s">
        <v>432</v>
      </c>
      <c r="G376" s="54" t="s">
        <v>4</v>
      </c>
      <c r="H376" s="54" t="s">
        <v>16</v>
      </c>
      <c r="I376" s="56">
        <v>26</v>
      </c>
      <c r="J376" s="56">
        <v>58</v>
      </c>
      <c r="K376" s="56">
        <v>209</v>
      </c>
      <c r="L376" s="57">
        <v>7902.9930000000004</v>
      </c>
      <c r="M376" s="57">
        <v>303.96126923076901</v>
      </c>
      <c r="N376" s="58">
        <v>2.2307692307692299</v>
      </c>
      <c r="O376" s="58">
        <v>3.6034482758620698</v>
      </c>
      <c r="P376" s="57">
        <v>970.54300000000103</v>
      </c>
      <c r="Q376" s="59">
        <v>0.12280701754386</v>
      </c>
      <c r="R376" s="57">
        <v>185.543000000001</v>
      </c>
      <c r="S376" s="59">
        <v>2.3477560969622599E-2</v>
      </c>
      <c r="T376" s="29" t="str">
        <f t="shared" si="15"/>
        <v>04</v>
      </c>
      <c r="U376" s="29" t="str">
        <f t="shared" si="16"/>
        <v>2022-772168-04</v>
      </c>
      <c r="V376" s="29" t="str">
        <f t="shared" si="17"/>
        <v>Katie Sweeney</v>
      </c>
    </row>
    <row r="377" spans="1:22" x14ac:dyDescent="0.25">
      <c r="A377" s="53">
        <v>2022</v>
      </c>
      <c r="B377" s="54">
        <v>772168</v>
      </c>
      <c r="C377" s="54" t="s">
        <v>220</v>
      </c>
      <c r="D377" s="54" t="s">
        <v>433</v>
      </c>
      <c r="E377" s="54" t="s">
        <v>502</v>
      </c>
      <c r="F377" s="55" t="s">
        <v>432</v>
      </c>
      <c r="G377" s="54" t="s">
        <v>4</v>
      </c>
      <c r="H377" s="54" t="s">
        <v>16</v>
      </c>
      <c r="I377" s="56">
        <v>21</v>
      </c>
      <c r="J377" s="56">
        <v>53</v>
      </c>
      <c r="K377" s="56">
        <v>172</v>
      </c>
      <c r="L377" s="57">
        <v>7084.9290000000001</v>
      </c>
      <c r="M377" s="57">
        <v>337.377571428571</v>
      </c>
      <c r="N377" s="58">
        <v>2.5238095238095202</v>
      </c>
      <c r="O377" s="58">
        <v>3.2452830188679198</v>
      </c>
      <c r="P377" s="57">
        <v>870.07900000000097</v>
      </c>
      <c r="Q377" s="59">
        <v>0.12280701754386</v>
      </c>
      <c r="R377" s="57">
        <v>162.429000000001</v>
      </c>
      <c r="S377" s="59">
        <v>2.2925988390285999E-2</v>
      </c>
      <c r="T377" s="29" t="str">
        <f t="shared" si="15"/>
        <v>05</v>
      </c>
      <c r="U377" s="29" t="str">
        <f t="shared" si="16"/>
        <v>2022-772168-05</v>
      </c>
      <c r="V377" s="29" t="str">
        <f t="shared" si="17"/>
        <v>Mary Amendola</v>
      </c>
    </row>
    <row r="378" spans="1:22" x14ac:dyDescent="0.25">
      <c r="A378" s="53">
        <v>2022</v>
      </c>
      <c r="B378" s="54">
        <v>772869</v>
      </c>
      <c r="C378" s="54" t="s">
        <v>223</v>
      </c>
      <c r="D378" s="54" t="s">
        <v>435</v>
      </c>
      <c r="E378" s="54" t="s">
        <v>525</v>
      </c>
      <c r="F378" s="55" t="s">
        <v>435</v>
      </c>
      <c r="G378" s="54" t="s">
        <v>15</v>
      </c>
      <c r="H378" s="54" t="s">
        <v>16</v>
      </c>
      <c r="I378" s="56">
        <v>27</v>
      </c>
      <c r="J378" s="56">
        <v>59</v>
      </c>
      <c r="K378" s="56">
        <v>140</v>
      </c>
      <c r="L378" s="57">
        <v>8057.28</v>
      </c>
      <c r="M378" s="57">
        <v>298.41777777777799</v>
      </c>
      <c r="N378" s="58">
        <v>2.18518518518519</v>
      </c>
      <c r="O378" s="58">
        <v>2.3728813559322002</v>
      </c>
      <c r="P378" s="57">
        <v>3065.68</v>
      </c>
      <c r="Q378" s="59">
        <v>0.38048572222884097</v>
      </c>
      <c r="R378" s="57">
        <v>2046.93</v>
      </c>
      <c r="S378" s="59">
        <v>0.25404727153580398</v>
      </c>
      <c r="T378" s="29" t="str">
        <f t="shared" si="15"/>
        <v>06</v>
      </c>
      <c r="U378" s="29" t="str">
        <f t="shared" si="16"/>
        <v>2022-772869-06</v>
      </c>
      <c r="V378" s="29" t="str">
        <f t="shared" si="17"/>
        <v>Carol Mathews</v>
      </c>
    </row>
    <row r="379" spans="1:22" x14ac:dyDescent="0.25">
      <c r="A379" s="53">
        <v>2022</v>
      </c>
      <c r="B379" s="54">
        <v>775247</v>
      </c>
      <c r="C379" s="54" t="s">
        <v>93</v>
      </c>
      <c r="D379" s="54" t="s">
        <v>432</v>
      </c>
      <c r="E379" s="54" t="s">
        <v>500</v>
      </c>
      <c r="F379" s="55" t="s">
        <v>433</v>
      </c>
      <c r="G379" s="54" t="s">
        <v>4</v>
      </c>
      <c r="H379" s="54" t="s">
        <v>16</v>
      </c>
      <c r="I379" s="56">
        <v>18</v>
      </c>
      <c r="J379" s="56">
        <v>45</v>
      </c>
      <c r="K379" s="56">
        <v>141</v>
      </c>
      <c r="L379" s="57">
        <v>4583.4058000000005</v>
      </c>
      <c r="M379" s="57">
        <v>254.633655555556</v>
      </c>
      <c r="N379" s="58">
        <v>2.5</v>
      </c>
      <c r="O379" s="58">
        <v>3.1333333333333302</v>
      </c>
      <c r="P379" s="57">
        <v>815.55579999999998</v>
      </c>
      <c r="Q379" s="59">
        <v>0.177936633932784</v>
      </c>
      <c r="R379" s="57">
        <v>267.55579999999998</v>
      </c>
      <c r="S379" s="59">
        <v>5.8374887949044302E-2</v>
      </c>
      <c r="T379" s="29" t="str">
        <f t="shared" si="15"/>
        <v>04</v>
      </c>
      <c r="U379" s="29" t="str">
        <f t="shared" si="16"/>
        <v>2022-775247-04</v>
      </c>
      <c r="V379" s="29" t="str">
        <f t="shared" si="17"/>
        <v>Katie Sweeney</v>
      </c>
    </row>
    <row r="380" spans="1:22" x14ac:dyDescent="0.25">
      <c r="A380" s="53">
        <v>2022</v>
      </c>
      <c r="B380" s="54">
        <v>775247</v>
      </c>
      <c r="C380" s="54" t="s">
        <v>93</v>
      </c>
      <c r="D380" s="54" t="s">
        <v>433</v>
      </c>
      <c r="E380" s="54" t="s">
        <v>503</v>
      </c>
      <c r="F380" s="55" t="s">
        <v>433</v>
      </c>
      <c r="G380" s="54" t="s">
        <v>4</v>
      </c>
      <c r="H380" s="54" t="s">
        <v>10</v>
      </c>
      <c r="I380" s="56">
        <v>160</v>
      </c>
      <c r="J380" s="56">
        <v>570</v>
      </c>
      <c r="K380" s="56">
        <v>4475</v>
      </c>
      <c r="L380" s="57">
        <v>173631.155</v>
      </c>
      <c r="M380" s="57">
        <v>1085.19471875</v>
      </c>
      <c r="N380" s="58">
        <v>3.5625</v>
      </c>
      <c r="O380" s="58">
        <v>7.8508771929824599</v>
      </c>
      <c r="P380" s="57">
        <v>25773.404999999999</v>
      </c>
      <c r="Q380" s="59">
        <v>0.148437675254766</v>
      </c>
      <c r="R380" s="57">
        <v>20197.955000000002</v>
      </c>
      <c r="S380" s="59">
        <v>0.11632679054631601</v>
      </c>
      <c r="T380" s="29" t="str">
        <f t="shared" si="15"/>
        <v>05</v>
      </c>
      <c r="U380" s="29" t="str">
        <f t="shared" si="16"/>
        <v>2022-775247-05</v>
      </c>
      <c r="V380" s="29" t="str">
        <f t="shared" si="17"/>
        <v>Hugo Vale</v>
      </c>
    </row>
    <row r="381" spans="1:22" x14ac:dyDescent="0.25">
      <c r="A381" s="53">
        <v>2022</v>
      </c>
      <c r="B381" s="54">
        <v>776236</v>
      </c>
      <c r="C381" s="54" t="s">
        <v>224</v>
      </c>
      <c r="D381" s="54" t="s">
        <v>435</v>
      </c>
      <c r="E381" s="54" t="s">
        <v>525</v>
      </c>
      <c r="F381" s="55" t="s">
        <v>435</v>
      </c>
      <c r="G381" s="54" t="s">
        <v>15</v>
      </c>
      <c r="H381" s="54" t="s">
        <v>16</v>
      </c>
      <c r="I381" s="56">
        <v>23</v>
      </c>
      <c r="J381" s="56">
        <v>41</v>
      </c>
      <c r="K381" s="56">
        <v>83</v>
      </c>
      <c r="L381" s="57">
        <v>5353.7359999999999</v>
      </c>
      <c r="M381" s="57">
        <v>232.771130434783</v>
      </c>
      <c r="N381" s="58">
        <v>1.7826086956521701</v>
      </c>
      <c r="O381" s="58">
        <v>2.0243902439024399</v>
      </c>
      <c r="P381" s="57">
        <v>1843.2360000000001</v>
      </c>
      <c r="Q381" s="59">
        <v>0.34428966986791998</v>
      </c>
      <c r="R381" s="57">
        <v>986.98599999999999</v>
      </c>
      <c r="S381" s="59">
        <v>0.18435462637679501</v>
      </c>
      <c r="T381" s="29" t="str">
        <f t="shared" si="15"/>
        <v>06</v>
      </c>
      <c r="U381" s="29" t="str">
        <f t="shared" si="16"/>
        <v>2022-776236-06</v>
      </c>
      <c r="V381" s="29" t="str">
        <f t="shared" si="17"/>
        <v>Carol Mathews</v>
      </c>
    </row>
    <row r="382" spans="1:22" x14ac:dyDescent="0.25">
      <c r="A382" s="53">
        <v>2022</v>
      </c>
      <c r="B382" s="54">
        <v>782190</v>
      </c>
      <c r="C382" s="54" t="s">
        <v>60</v>
      </c>
      <c r="D382" s="54" t="s">
        <v>434</v>
      </c>
      <c r="E382" s="54" t="s">
        <v>499</v>
      </c>
      <c r="F382" s="55" t="s">
        <v>434</v>
      </c>
      <c r="G382" s="54" t="s">
        <v>4</v>
      </c>
      <c r="H382" s="54" t="s">
        <v>5</v>
      </c>
      <c r="I382" s="56">
        <v>51</v>
      </c>
      <c r="J382" s="56">
        <v>168</v>
      </c>
      <c r="K382" s="56">
        <v>375</v>
      </c>
      <c r="L382" s="57">
        <v>16148.76</v>
      </c>
      <c r="M382" s="57">
        <v>316.64235294117702</v>
      </c>
      <c r="N382" s="58">
        <v>3.2941176470588198</v>
      </c>
      <c r="O382" s="58">
        <v>2.2321428571428599</v>
      </c>
      <c r="P382" s="57">
        <v>2691.46</v>
      </c>
      <c r="Q382" s="59">
        <v>0.16666666666666699</v>
      </c>
      <c r="R382" s="57">
        <v>877.40999999999894</v>
      </c>
      <c r="S382" s="59">
        <v>5.4332964264748401E-2</v>
      </c>
      <c r="T382" s="29" t="str">
        <f t="shared" si="15"/>
        <v>02</v>
      </c>
      <c r="U382" s="29" t="str">
        <f t="shared" si="16"/>
        <v>2022-782190-02</v>
      </c>
      <c r="V382" s="29" t="str">
        <f t="shared" si="17"/>
        <v>Kurt Valentine</v>
      </c>
    </row>
    <row r="383" spans="1:22" x14ac:dyDescent="0.25">
      <c r="A383" s="53">
        <v>2022</v>
      </c>
      <c r="B383" s="54">
        <v>782190</v>
      </c>
      <c r="C383" s="54" t="s">
        <v>60</v>
      </c>
      <c r="D383" s="54" t="s">
        <v>430</v>
      </c>
      <c r="E383" s="54" t="s">
        <v>492</v>
      </c>
      <c r="F383" s="55" t="s">
        <v>434</v>
      </c>
      <c r="G383" s="54" t="s">
        <v>4</v>
      </c>
      <c r="H383" s="54" t="s">
        <v>10</v>
      </c>
      <c r="I383" s="56">
        <v>132</v>
      </c>
      <c r="J383" s="56">
        <v>850</v>
      </c>
      <c r="K383" s="56">
        <v>3932</v>
      </c>
      <c r="L383" s="57">
        <v>156486.6</v>
      </c>
      <c r="M383" s="57">
        <v>1185.50454545454</v>
      </c>
      <c r="N383" s="58">
        <v>6.4393939393939403</v>
      </c>
      <c r="O383" s="58">
        <v>4.6258823529411801</v>
      </c>
      <c r="P383" s="57">
        <v>26081.1</v>
      </c>
      <c r="Q383" s="59">
        <v>0.16666666666666699</v>
      </c>
      <c r="R383" s="57">
        <v>20730.599999999999</v>
      </c>
      <c r="S383" s="59">
        <v>0.13247524069153499</v>
      </c>
      <c r="T383" s="29" t="str">
        <f t="shared" si="15"/>
        <v>03</v>
      </c>
      <c r="U383" s="29" t="str">
        <f t="shared" si="16"/>
        <v>2022-782190-03</v>
      </c>
      <c r="V383" s="29" t="str">
        <f t="shared" si="17"/>
        <v>Paul Martell</v>
      </c>
    </row>
    <row r="384" spans="1:22" x14ac:dyDescent="0.25">
      <c r="A384" s="53">
        <v>2022</v>
      </c>
      <c r="B384" s="54">
        <v>782190</v>
      </c>
      <c r="C384" s="54" t="s">
        <v>60</v>
      </c>
      <c r="D384" s="54" t="s">
        <v>432</v>
      </c>
      <c r="E384" s="54" t="s">
        <v>497</v>
      </c>
      <c r="F384" s="55" t="s">
        <v>434</v>
      </c>
      <c r="G384" s="54" t="s">
        <v>4</v>
      </c>
      <c r="H384" s="54" t="s">
        <v>5</v>
      </c>
      <c r="I384" s="56">
        <v>246</v>
      </c>
      <c r="J384" s="56">
        <v>363</v>
      </c>
      <c r="K384" s="56">
        <v>1212</v>
      </c>
      <c r="L384" s="57">
        <v>39475.32</v>
      </c>
      <c r="M384" s="57">
        <v>160.46878048780499</v>
      </c>
      <c r="N384" s="58">
        <v>1.4756097560975601</v>
      </c>
      <c r="O384" s="58">
        <v>3.3388429752066102</v>
      </c>
      <c r="P384" s="57">
        <v>6579.22</v>
      </c>
      <c r="Q384" s="59">
        <v>0.16666666666666699</v>
      </c>
      <c r="R384" s="57">
        <v>-671.78000000000202</v>
      </c>
      <c r="S384" s="59">
        <v>-1.7017721452289698E-2</v>
      </c>
      <c r="T384" s="29" t="str">
        <f t="shared" si="15"/>
        <v>04</v>
      </c>
      <c r="U384" s="29" t="str">
        <f t="shared" si="16"/>
        <v>2022-782190-04</v>
      </c>
      <c r="V384" s="29" t="str">
        <f t="shared" si="17"/>
        <v>Javier Salinas</v>
      </c>
    </row>
    <row r="385" spans="1:22" x14ac:dyDescent="0.25">
      <c r="A385" s="53">
        <v>2022</v>
      </c>
      <c r="B385" s="54">
        <v>782190</v>
      </c>
      <c r="C385" s="54" t="s">
        <v>60</v>
      </c>
      <c r="D385" s="54" t="s">
        <v>433</v>
      </c>
      <c r="E385" s="54" t="s">
        <v>502</v>
      </c>
      <c r="F385" s="55" t="s">
        <v>434</v>
      </c>
      <c r="G385" s="54" t="s">
        <v>4</v>
      </c>
      <c r="H385" s="54" t="s">
        <v>5</v>
      </c>
      <c r="I385" s="56">
        <v>140</v>
      </c>
      <c r="J385" s="56">
        <v>194</v>
      </c>
      <c r="K385" s="56">
        <v>723</v>
      </c>
      <c r="L385" s="57">
        <v>25376.22</v>
      </c>
      <c r="M385" s="57">
        <v>181.25871428571401</v>
      </c>
      <c r="N385" s="58">
        <v>1.3857142857142899</v>
      </c>
      <c r="O385" s="58">
        <v>3.7268041237113398</v>
      </c>
      <c r="P385" s="57">
        <v>4229.37</v>
      </c>
      <c r="Q385" s="59">
        <v>0.16666666666666699</v>
      </c>
      <c r="R385" s="57">
        <v>-324.030000000001</v>
      </c>
      <c r="S385" s="59">
        <v>-1.27690412520069E-2</v>
      </c>
      <c r="T385" s="29" t="str">
        <f t="shared" si="15"/>
        <v>05</v>
      </c>
      <c r="U385" s="29" t="str">
        <f t="shared" si="16"/>
        <v>2022-782190-05</v>
      </c>
      <c r="V385" s="29" t="str">
        <f t="shared" si="17"/>
        <v>Mary Amendola</v>
      </c>
    </row>
    <row r="386" spans="1:22" x14ac:dyDescent="0.25">
      <c r="A386" s="53">
        <v>2022</v>
      </c>
      <c r="B386" s="54">
        <v>783424</v>
      </c>
      <c r="C386" s="54" t="s">
        <v>395</v>
      </c>
      <c r="D386" s="54" t="s">
        <v>430</v>
      </c>
      <c r="E386" s="54" t="s">
        <v>517</v>
      </c>
      <c r="F386" s="55" t="s">
        <v>430</v>
      </c>
      <c r="G386" s="54" t="s">
        <v>15</v>
      </c>
      <c r="H386" s="54" t="s">
        <v>5</v>
      </c>
      <c r="I386" s="56">
        <v>133</v>
      </c>
      <c r="J386" s="56">
        <v>319</v>
      </c>
      <c r="K386" s="56">
        <v>1454</v>
      </c>
      <c r="L386" s="57">
        <v>58547.851199999997</v>
      </c>
      <c r="M386" s="57">
        <v>440.20940751879698</v>
      </c>
      <c r="N386" s="58">
        <v>2.3984962406014998</v>
      </c>
      <c r="O386" s="58">
        <v>4.55799373040752</v>
      </c>
      <c r="P386" s="57">
        <v>17673.301200000002</v>
      </c>
      <c r="Q386" s="59">
        <v>0.30186079997415799</v>
      </c>
      <c r="R386" s="57">
        <v>12903.9012</v>
      </c>
      <c r="S386" s="59">
        <v>0.22039922790539601</v>
      </c>
      <c r="T386" s="29" t="str">
        <f t="shared" ref="T386:T449" si="18">LEFT(D386,2)</f>
        <v>03</v>
      </c>
      <c r="U386" s="29" t="str">
        <f t="shared" ref="U386:U449" si="19">A386&amp;"-"&amp;B386&amp;"-"&amp;T386</f>
        <v>2022-783424-03</v>
      </c>
      <c r="V386" s="29" t="str">
        <f t="shared" ref="V386:V449" si="20">E386</f>
        <v>Ray McDermott</v>
      </c>
    </row>
    <row r="387" spans="1:22" x14ac:dyDescent="0.25">
      <c r="A387" s="53">
        <v>2022</v>
      </c>
      <c r="B387" s="54">
        <v>784350</v>
      </c>
      <c r="C387" s="54" t="s">
        <v>397</v>
      </c>
      <c r="D387" s="54" t="s">
        <v>434</v>
      </c>
      <c r="E387" s="54" t="s">
        <v>499</v>
      </c>
      <c r="F387" s="55" t="s">
        <v>434</v>
      </c>
      <c r="G387" s="54" t="s">
        <v>15</v>
      </c>
      <c r="H387" s="54" t="s">
        <v>16</v>
      </c>
      <c r="I387" s="56">
        <v>27</v>
      </c>
      <c r="J387" s="56">
        <v>43</v>
      </c>
      <c r="K387" s="56">
        <v>124</v>
      </c>
      <c r="L387" s="57">
        <v>5331.3</v>
      </c>
      <c r="M387" s="57">
        <v>197.455555555556</v>
      </c>
      <c r="N387" s="58">
        <v>1.5925925925925899</v>
      </c>
      <c r="O387" s="58">
        <v>2.8837209302325602</v>
      </c>
      <c r="P387" s="57">
        <v>888.55</v>
      </c>
      <c r="Q387" s="59">
        <v>0.16666666666666699</v>
      </c>
      <c r="R387" s="57">
        <v>-22.750000000000199</v>
      </c>
      <c r="S387" s="59">
        <v>-4.26725188978301E-3</v>
      </c>
      <c r="T387" s="29" t="str">
        <f t="shared" si="18"/>
        <v>02</v>
      </c>
      <c r="U387" s="29" t="str">
        <f t="shared" si="19"/>
        <v>2022-784350-02</v>
      </c>
      <c r="V387" s="29" t="str">
        <f t="shared" si="20"/>
        <v>Kurt Valentine</v>
      </c>
    </row>
    <row r="388" spans="1:22" x14ac:dyDescent="0.25">
      <c r="A388" s="53">
        <v>2022</v>
      </c>
      <c r="B388" s="54">
        <v>784373</v>
      </c>
      <c r="C388" s="54" t="s">
        <v>225</v>
      </c>
      <c r="D388" s="54" t="s">
        <v>431</v>
      </c>
      <c r="E388" s="54" t="s">
        <v>515</v>
      </c>
      <c r="F388" s="55" t="s">
        <v>431</v>
      </c>
      <c r="G388" s="54" t="s">
        <v>15</v>
      </c>
      <c r="H388" s="54" t="s">
        <v>16</v>
      </c>
      <c r="I388" s="56">
        <v>4</v>
      </c>
      <c r="J388" s="56">
        <v>4</v>
      </c>
      <c r="K388" s="56">
        <v>13</v>
      </c>
      <c r="L388" s="57">
        <v>695.096</v>
      </c>
      <c r="M388" s="57">
        <v>173.774</v>
      </c>
      <c r="N388" s="58">
        <v>1</v>
      </c>
      <c r="O388" s="58">
        <v>3.25</v>
      </c>
      <c r="P388" s="57">
        <v>311.24599999999998</v>
      </c>
      <c r="Q388" s="59">
        <v>0.44777412040926701</v>
      </c>
      <c r="R388" s="57">
        <v>182.846</v>
      </c>
      <c r="S388" s="59">
        <v>0.26305143462198</v>
      </c>
      <c r="T388" s="29" t="str">
        <f t="shared" si="18"/>
        <v>01</v>
      </c>
      <c r="U388" s="29" t="str">
        <f t="shared" si="19"/>
        <v>2022-784373-01</v>
      </c>
      <c r="V388" s="29" t="str">
        <f t="shared" si="20"/>
        <v>Alex Kwon</v>
      </c>
    </row>
    <row r="389" spans="1:22" x14ac:dyDescent="0.25">
      <c r="A389" s="53">
        <v>2022</v>
      </c>
      <c r="B389" s="54">
        <v>789083</v>
      </c>
      <c r="C389" s="54" t="s">
        <v>370</v>
      </c>
      <c r="D389" s="54" t="s">
        <v>435</v>
      </c>
      <c r="E389" s="54" t="s">
        <v>505</v>
      </c>
      <c r="F389" s="55" t="s">
        <v>435</v>
      </c>
      <c r="G389" s="54" t="s">
        <v>15</v>
      </c>
      <c r="H389" s="54" t="s">
        <v>16</v>
      </c>
      <c r="I389" s="56">
        <v>48</v>
      </c>
      <c r="J389" s="56">
        <v>66</v>
      </c>
      <c r="K389" s="56">
        <v>197</v>
      </c>
      <c r="L389" s="57">
        <v>6905.4204</v>
      </c>
      <c r="M389" s="57">
        <v>143.86292499999999</v>
      </c>
      <c r="N389" s="58">
        <v>1.375</v>
      </c>
      <c r="O389" s="58">
        <v>2.98484848484848</v>
      </c>
      <c r="P389" s="57">
        <v>1527.1704</v>
      </c>
      <c r="Q389" s="59">
        <v>0.22115531155786</v>
      </c>
      <c r="R389" s="57">
        <v>-235.32960000000099</v>
      </c>
      <c r="S389" s="59">
        <v>-3.4078967878624897E-2</v>
      </c>
      <c r="T389" s="29" t="str">
        <f t="shared" si="18"/>
        <v>06</v>
      </c>
      <c r="U389" s="29" t="str">
        <f t="shared" si="19"/>
        <v>2022-789083-06</v>
      </c>
      <c r="V389" s="29" t="str">
        <f t="shared" si="20"/>
        <v>Malik Mann</v>
      </c>
    </row>
    <row r="390" spans="1:22" x14ac:dyDescent="0.25">
      <c r="A390" s="53">
        <v>2022</v>
      </c>
      <c r="B390" s="54">
        <v>790239</v>
      </c>
      <c r="C390" s="54" t="s">
        <v>226</v>
      </c>
      <c r="D390" s="54" t="s">
        <v>432</v>
      </c>
      <c r="E390" s="54" t="s">
        <v>500</v>
      </c>
      <c r="F390" s="55" t="s">
        <v>432</v>
      </c>
      <c r="G390" s="54" t="s">
        <v>15</v>
      </c>
      <c r="H390" s="54" t="s">
        <v>16</v>
      </c>
      <c r="I390" s="56">
        <v>22</v>
      </c>
      <c r="J390" s="56">
        <v>22</v>
      </c>
      <c r="K390" s="56">
        <v>77</v>
      </c>
      <c r="L390" s="57">
        <v>4242.1049999999996</v>
      </c>
      <c r="M390" s="57">
        <v>192.82295454545499</v>
      </c>
      <c r="N390" s="58">
        <v>1</v>
      </c>
      <c r="O390" s="58">
        <v>3.5</v>
      </c>
      <c r="P390" s="57">
        <v>1099.8050000000001</v>
      </c>
      <c r="Q390" s="59">
        <v>0.25925925925925902</v>
      </c>
      <c r="R390" s="57">
        <v>461.80500000000001</v>
      </c>
      <c r="S390" s="59">
        <v>0.108862227596912</v>
      </c>
      <c r="T390" s="29" t="str">
        <f t="shared" si="18"/>
        <v>04</v>
      </c>
      <c r="U390" s="29" t="str">
        <f t="shared" si="19"/>
        <v>2022-790239-04</v>
      </c>
      <c r="V390" s="29" t="str">
        <f t="shared" si="20"/>
        <v>Katie Sweeney</v>
      </c>
    </row>
    <row r="391" spans="1:22" x14ac:dyDescent="0.25">
      <c r="A391" s="53">
        <v>2022</v>
      </c>
      <c r="B391" s="54">
        <v>791348</v>
      </c>
      <c r="C391" s="54" t="s">
        <v>227</v>
      </c>
      <c r="D391" s="54" t="s">
        <v>430</v>
      </c>
      <c r="E391" s="54" t="s">
        <v>517</v>
      </c>
      <c r="F391" s="55" t="s">
        <v>430</v>
      </c>
      <c r="G391" s="54" t="s">
        <v>15</v>
      </c>
      <c r="H391" s="54" t="s">
        <v>16</v>
      </c>
      <c r="I391" s="56">
        <v>31</v>
      </c>
      <c r="J391" s="56">
        <v>120</v>
      </c>
      <c r="K391" s="56">
        <v>282</v>
      </c>
      <c r="L391" s="57">
        <v>9588.3696</v>
      </c>
      <c r="M391" s="57">
        <v>309.30224516128999</v>
      </c>
      <c r="N391" s="58">
        <v>3.87096774193548</v>
      </c>
      <c r="O391" s="58">
        <v>2.35</v>
      </c>
      <c r="P391" s="57">
        <v>2495.4196000000002</v>
      </c>
      <c r="Q391" s="59">
        <v>0.26025484040581798</v>
      </c>
      <c r="R391" s="57">
        <v>1330.2195999999999</v>
      </c>
      <c r="S391" s="59">
        <v>0.13873261623123101</v>
      </c>
      <c r="T391" s="29" t="str">
        <f t="shared" si="18"/>
        <v>03</v>
      </c>
      <c r="U391" s="29" t="str">
        <f t="shared" si="19"/>
        <v>2022-791348-03</v>
      </c>
      <c r="V391" s="29" t="str">
        <f t="shared" si="20"/>
        <v>Ray McDermott</v>
      </c>
    </row>
    <row r="392" spans="1:22" x14ac:dyDescent="0.25">
      <c r="A392" s="53">
        <v>2022</v>
      </c>
      <c r="B392" s="54">
        <v>791644</v>
      </c>
      <c r="C392" s="54" t="s">
        <v>228</v>
      </c>
      <c r="D392" s="54" t="s">
        <v>431</v>
      </c>
      <c r="E392" s="54" t="s">
        <v>515</v>
      </c>
      <c r="F392" s="55" t="s">
        <v>431</v>
      </c>
      <c r="G392" s="54" t="s">
        <v>15</v>
      </c>
      <c r="H392" s="54" t="s">
        <v>16</v>
      </c>
      <c r="I392" s="56">
        <v>4</v>
      </c>
      <c r="J392" s="56">
        <v>5</v>
      </c>
      <c r="K392" s="56">
        <v>23</v>
      </c>
      <c r="L392" s="57">
        <v>1719.816</v>
      </c>
      <c r="M392" s="57">
        <v>429.95400000000001</v>
      </c>
      <c r="N392" s="58">
        <v>1.25</v>
      </c>
      <c r="O392" s="58">
        <v>4.5999999999999996</v>
      </c>
      <c r="P392" s="57">
        <v>495.166</v>
      </c>
      <c r="Q392" s="59">
        <v>0.28791800983360999</v>
      </c>
      <c r="R392" s="57">
        <v>365.666</v>
      </c>
      <c r="S392" s="59">
        <v>0.21261925694376599</v>
      </c>
      <c r="T392" s="29" t="str">
        <f t="shared" si="18"/>
        <v>01</v>
      </c>
      <c r="U392" s="29" t="str">
        <f t="shared" si="19"/>
        <v>2022-791644-01</v>
      </c>
      <c r="V392" s="29" t="str">
        <f t="shared" si="20"/>
        <v>Alex Kwon</v>
      </c>
    </row>
    <row r="393" spans="1:22" x14ac:dyDescent="0.25">
      <c r="A393" s="53">
        <v>2022</v>
      </c>
      <c r="B393" s="54">
        <v>794144</v>
      </c>
      <c r="C393" s="54" t="s">
        <v>229</v>
      </c>
      <c r="D393" s="54" t="s">
        <v>435</v>
      </c>
      <c r="E393" s="54" t="s">
        <v>521</v>
      </c>
      <c r="F393" s="55" t="s">
        <v>435</v>
      </c>
      <c r="G393" s="54" t="s">
        <v>15</v>
      </c>
      <c r="H393" s="54" t="s">
        <v>5</v>
      </c>
      <c r="I393" s="56">
        <v>105</v>
      </c>
      <c r="J393" s="56">
        <v>369</v>
      </c>
      <c r="K393" s="56">
        <v>1452</v>
      </c>
      <c r="L393" s="57">
        <v>54441.599999999999</v>
      </c>
      <c r="M393" s="57">
        <v>518.49142857142897</v>
      </c>
      <c r="N393" s="58">
        <v>3.5142857142857098</v>
      </c>
      <c r="O393" s="58">
        <v>3.9349593495935</v>
      </c>
      <c r="P393" s="57">
        <v>9073.6</v>
      </c>
      <c r="Q393" s="59">
        <v>0.16666666666666699</v>
      </c>
      <c r="R393" s="57">
        <v>4939.21</v>
      </c>
      <c r="S393" s="59">
        <v>9.0724923587844494E-2</v>
      </c>
      <c r="T393" s="29" t="str">
        <f t="shared" si="18"/>
        <v>06</v>
      </c>
      <c r="U393" s="29" t="str">
        <f t="shared" si="19"/>
        <v>2022-794144-06</v>
      </c>
      <c r="V393" s="29" t="str">
        <f t="shared" si="20"/>
        <v>Ronnie Estrada</v>
      </c>
    </row>
    <row r="394" spans="1:22" x14ac:dyDescent="0.25">
      <c r="A394" s="53">
        <v>2022</v>
      </c>
      <c r="B394" s="54">
        <v>794844</v>
      </c>
      <c r="C394" s="54" t="s">
        <v>230</v>
      </c>
      <c r="D394" s="54" t="s">
        <v>435</v>
      </c>
      <c r="E394" s="54" t="s">
        <v>521</v>
      </c>
      <c r="F394" s="55" t="s">
        <v>435</v>
      </c>
      <c r="G394" s="54" t="s">
        <v>15</v>
      </c>
      <c r="H394" s="54" t="s">
        <v>5</v>
      </c>
      <c r="I394" s="56">
        <v>59</v>
      </c>
      <c r="J394" s="56">
        <v>154</v>
      </c>
      <c r="K394" s="56">
        <v>674</v>
      </c>
      <c r="L394" s="57">
        <v>26481.882000000001</v>
      </c>
      <c r="M394" s="57">
        <v>448.84545762711798</v>
      </c>
      <c r="N394" s="58">
        <v>2.6101694915254199</v>
      </c>
      <c r="O394" s="58">
        <v>4.37662337662338</v>
      </c>
      <c r="P394" s="57">
        <v>7501.0820000000003</v>
      </c>
      <c r="Q394" s="59">
        <v>0.28325335789956302</v>
      </c>
      <c r="R394" s="57">
        <v>5244.8220000000001</v>
      </c>
      <c r="S394" s="59">
        <v>0.198053219933538</v>
      </c>
      <c r="T394" s="29" t="str">
        <f t="shared" si="18"/>
        <v>06</v>
      </c>
      <c r="U394" s="29" t="str">
        <f t="shared" si="19"/>
        <v>2022-794844-06</v>
      </c>
      <c r="V394" s="29" t="str">
        <f t="shared" si="20"/>
        <v>Ronnie Estrada</v>
      </c>
    </row>
    <row r="395" spans="1:22" x14ac:dyDescent="0.25">
      <c r="A395" s="53">
        <v>2022</v>
      </c>
      <c r="B395" s="54">
        <v>798176</v>
      </c>
      <c r="C395" s="54" t="s">
        <v>231</v>
      </c>
      <c r="D395" s="54" t="s">
        <v>431</v>
      </c>
      <c r="E395" s="54" t="s">
        <v>516</v>
      </c>
      <c r="F395" s="55" t="s">
        <v>431</v>
      </c>
      <c r="G395" s="54" t="s">
        <v>15</v>
      </c>
      <c r="H395" s="54" t="s">
        <v>16</v>
      </c>
      <c r="I395" s="56">
        <v>18</v>
      </c>
      <c r="J395" s="56">
        <v>57</v>
      </c>
      <c r="K395" s="56">
        <v>250</v>
      </c>
      <c r="L395" s="57">
        <v>9658.7999999999993</v>
      </c>
      <c r="M395" s="57">
        <v>536.6</v>
      </c>
      <c r="N395" s="58">
        <v>3.1666666666666701</v>
      </c>
      <c r="O395" s="58">
        <v>4.3859649122807003</v>
      </c>
      <c r="P395" s="57">
        <v>1609.8</v>
      </c>
      <c r="Q395" s="59">
        <v>0.16666666666666699</v>
      </c>
      <c r="R395" s="57">
        <v>989.1</v>
      </c>
      <c r="S395" s="59">
        <v>0.10240402534476301</v>
      </c>
      <c r="T395" s="29" t="str">
        <f t="shared" si="18"/>
        <v>01</v>
      </c>
      <c r="U395" s="29" t="str">
        <f t="shared" si="19"/>
        <v>2022-798176-01</v>
      </c>
      <c r="V395" s="29" t="str">
        <f t="shared" si="20"/>
        <v>Celia Pasillas</v>
      </c>
    </row>
    <row r="396" spans="1:22" x14ac:dyDescent="0.25">
      <c r="A396" s="53">
        <v>2022</v>
      </c>
      <c r="B396" s="54">
        <v>800587</v>
      </c>
      <c r="C396" s="54" t="s">
        <v>396</v>
      </c>
      <c r="D396" s="54" t="s">
        <v>435</v>
      </c>
      <c r="E396" s="54" t="s">
        <v>525</v>
      </c>
      <c r="F396" s="55" t="s">
        <v>435</v>
      </c>
      <c r="G396" s="54" t="s">
        <v>15</v>
      </c>
      <c r="H396" s="54" t="s">
        <v>16</v>
      </c>
      <c r="I396" s="56">
        <v>23</v>
      </c>
      <c r="J396" s="56">
        <v>41</v>
      </c>
      <c r="K396" s="56">
        <v>95</v>
      </c>
      <c r="L396" s="57">
        <v>5656.04</v>
      </c>
      <c r="M396" s="57">
        <v>245.91478260869599</v>
      </c>
      <c r="N396" s="58">
        <v>1.7826086956521701</v>
      </c>
      <c r="O396" s="58">
        <v>2.3170731707317098</v>
      </c>
      <c r="P396" s="57">
        <v>1947.69</v>
      </c>
      <c r="Q396" s="59">
        <v>0.34435576834675802</v>
      </c>
      <c r="R396" s="57">
        <v>1091.44</v>
      </c>
      <c r="S396" s="59">
        <v>0.19296893232721099</v>
      </c>
      <c r="T396" s="29" t="str">
        <f t="shared" si="18"/>
        <v>06</v>
      </c>
      <c r="U396" s="29" t="str">
        <f t="shared" si="19"/>
        <v>2022-800587-06</v>
      </c>
      <c r="V396" s="29" t="str">
        <f t="shared" si="20"/>
        <v>Carol Mathews</v>
      </c>
    </row>
    <row r="397" spans="1:22" x14ac:dyDescent="0.25">
      <c r="A397" s="53">
        <v>2022</v>
      </c>
      <c r="B397" s="54">
        <v>809850</v>
      </c>
      <c r="C397" s="54" t="s">
        <v>232</v>
      </c>
      <c r="D397" s="54" t="s">
        <v>435</v>
      </c>
      <c r="E397" s="54" t="s">
        <v>525</v>
      </c>
      <c r="F397" s="55" t="s">
        <v>435</v>
      </c>
      <c r="G397" s="54" t="s">
        <v>15</v>
      </c>
      <c r="H397" s="54" t="s">
        <v>16</v>
      </c>
      <c r="I397" s="56">
        <v>9</v>
      </c>
      <c r="J397" s="56">
        <v>28</v>
      </c>
      <c r="K397" s="56">
        <v>82</v>
      </c>
      <c r="L397" s="57">
        <v>3821.7440000000001</v>
      </c>
      <c r="M397" s="57">
        <v>424.638222222222</v>
      </c>
      <c r="N397" s="58">
        <v>3.1111111111111098</v>
      </c>
      <c r="O397" s="58">
        <v>2.9285714285714302</v>
      </c>
      <c r="P397" s="57">
        <v>1511.9939999999999</v>
      </c>
      <c r="Q397" s="59">
        <v>0.39562932525046202</v>
      </c>
      <c r="R397" s="57">
        <v>1163.2339999999999</v>
      </c>
      <c r="S397" s="59">
        <v>0.30437255870618202</v>
      </c>
      <c r="T397" s="29" t="str">
        <f t="shared" si="18"/>
        <v>06</v>
      </c>
      <c r="U397" s="29" t="str">
        <f t="shared" si="19"/>
        <v>2022-809850-06</v>
      </c>
      <c r="V397" s="29" t="str">
        <f t="shared" si="20"/>
        <v>Carol Mathews</v>
      </c>
    </row>
    <row r="398" spans="1:22" x14ac:dyDescent="0.25">
      <c r="A398" s="53">
        <v>2022</v>
      </c>
      <c r="B398" s="54">
        <v>809877</v>
      </c>
      <c r="C398" s="54" t="s">
        <v>233</v>
      </c>
      <c r="D398" s="54" t="s">
        <v>431</v>
      </c>
      <c r="E398" s="54" t="s">
        <v>515</v>
      </c>
      <c r="F398" s="55" t="s">
        <v>431</v>
      </c>
      <c r="G398" s="54" t="s">
        <v>15</v>
      </c>
      <c r="H398" s="54" t="s">
        <v>16</v>
      </c>
      <c r="I398" s="56">
        <v>7</v>
      </c>
      <c r="J398" s="56">
        <v>12</v>
      </c>
      <c r="K398" s="56">
        <v>27</v>
      </c>
      <c r="L398" s="57">
        <v>820.58399999999995</v>
      </c>
      <c r="M398" s="57">
        <v>117.22628571428601</v>
      </c>
      <c r="N398" s="58">
        <v>1.71428571428571</v>
      </c>
      <c r="O398" s="58">
        <v>2.25</v>
      </c>
      <c r="P398" s="57">
        <v>275.28399999999999</v>
      </c>
      <c r="Q398" s="59">
        <v>0.335473272693594</v>
      </c>
      <c r="R398" s="57">
        <v>45.084000000000003</v>
      </c>
      <c r="S398" s="59">
        <v>5.4941358837120903E-2</v>
      </c>
      <c r="T398" s="29" t="str">
        <f t="shared" si="18"/>
        <v>01</v>
      </c>
      <c r="U398" s="29" t="str">
        <f t="shared" si="19"/>
        <v>2022-809877-01</v>
      </c>
      <c r="V398" s="29" t="str">
        <f t="shared" si="20"/>
        <v>Alex Kwon</v>
      </c>
    </row>
    <row r="399" spans="1:22" x14ac:dyDescent="0.25">
      <c r="A399" s="53">
        <v>2022</v>
      </c>
      <c r="B399" s="54">
        <v>810749</v>
      </c>
      <c r="C399" s="54" t="s">
        <v>234</v>
      </c>
      <c r="D399" s="54" t="s">
        <v>434</v>
      </c>
      <c r="E399" s="54" t="s">
        <v>508</v>
      </c>
      <c r="F399" s="55" t="s">
        <v>434</v>
      </c>
      <c r="G399" s="54" t="s">
        <v>15</v>
      </c>
      <c r="H399" s="54" t="s">
        <v>16</v>
      </c>
      <c r="I399" s="56">
        <v>11</v>
      </c>
      <c r="J399" s="56">
        <v>29</v>
      </c>
      <c r="K399" s="56">
        <v>56</v>
      </c>
      <c r="L399" s="57">
        <v>1921.08</v>
      </c>
      <c r="M399" s="57">
        <v>174.64363636363601</v>
      </c>
      <c r="N399" s="58">
        <v>2.6363636363636398</v>
      </c>
      <c r="O399" s="58">
        <v>1.9310344827586201</v>
      </c>
      <c r="P399" s="57">
        <v>320.18</v>
      </c>
      <c r="Q399" s="59">
        <v>0.16666666666666699</v>
      </c>
      <c r="R399" s="57">
        <v>-63.169999999999902</v>
      </c>
      <c r="S399" s="59">
        <v>-3.2882545234971902E-2</v>
      </c>
      <c r="T399" s="29" t="str">
        <f t="shared" si="18"/>
        <v>02</v>
      </c>
      <c r="U399" s="29" t="str">
        <f t="shared" si="19"/>
        <v>2022-810749-02</v>
      </c>
      <c r="V399" s="29" t="str">
        <f t="shared" si="20"/>
        <v>Nina Fuentes</v>
      </c>
    </row>
    <row r="400" spans="1:22" x14ac:dyDescent="0.25">
      <c r="A400" s="53">
        <v>2022</v>
      </c>
      <c r="B400" s="54">
        <v>811025</v>
      </c>
      <c r="C400" s="54" t="s">
        <v>287</v>
      </c>
      <c r="D400" s="54" t="s">
        <v>430</v>
      </c>
      <c r="E400" s="54" t="s">
        <v>520</v>
      </c>
      <c r="F400" s="55" t="s">
        <v>432</v>
      </c>
      <c r="G400" s="54" t="s">
        <v>4</v>
      </c>
      <c r="H400" s="54" t="s">
        <v>16</v>
      </c>
      <c r="I400" s="56">
        <v>8</v>
      </c>
      <c r="J400" s="56">
        <v>30</v>
      </c>
      <c r="K400" s="56">
        <v>75</v>
      </c>
      <c r="L400" s="57">
        <v>3080.76</v>
      </c>
      <c r="M400" s="57">
        <v>385.09500000000003</v>
      </c>
      <c r="N400" s="58">
        <v>3.75</v>
      </c>
      <c r="O400" s="58">
        <v>2.5</v>
      </c>
      <c r="P400" s="57">
        <v>513.46</v>
      </c>
      <c r="Q400" s="59">
        <v>0.16666666666666699</v>
      </c>
      <c r="R400" s="57">
        <v>214.66</v>
      </c>
      <c r="S400" s="59">
        <v>6.9677612017813903E-2</v>
      </c>
      <c r="T400" s="29" t="str">
        <f t="shared" si="18"/>
        <v>03</v>
      </c>
      <c r="U400" s="29" t="str">
        <f t="shared" si="19"/>
        <v>2022-811025-03</v>
      </c>
      <c r="V400" s="29" t="str">
        <f t="shared" si="20"/>
        <v>Mikhail Reilly</v>
      </c>
    </row>
    <row r="401" spans="1:22" x14ac:dyDescent="0.25">
      <c r="A401" s="53">
        <v>2022</v>
      </c>
      <c r="B401" s="54">
        <v>811025</v>
      </c>
      <c r="C401" s="54" t="s">
        <v>287</v>
      </c>
      <c r="D401" s="54" t="s">
        <v>432</v>
      </c>
      <c r="E401" s="54" t="s">
        <v>497</v>
      </c>
      <c r="F401" s="55" t="s">
        <v>432</v>
      </c>
      <c r="G401" s="54" t="s">
        <v>4</v>
      </c>
      <c r="H401" s="54" t="s">
        <v>10</v>
      </c>
      <c r="I401" s="56">
        <v>203</v>
      </c>
      <c r="J401" s="56">
        <v>1471</v>
      </c>
      <c r="K401" s="56">
        <v>7863</v>
      </c>
      <c r="L401" s="57">
        <v>293661.65999999997</v>
      </c>
      <c r="M401" s="57">
        <v>1446.60916256158</v>
      </c>
      <c r="N401" s="58">
        <v>7.24630541871921</v>
      </c>
      <c r="O401" s="58">
        <v>5.3453433038749196</v>
      </c>
      <c r="P401" s="57">
        <v>48943.61</v>
      </c>
      <c r="Q401" s="59">
        <v>0.16666666666666699</v>
      </c>
      <c r="R401" s="57">
        <v>41840.36</v>
      </c>
      <c r="S401" s="59">
        <v>0.142478115801702</v>
      </c>
      <c r="T401" s="29" t="str">
        <f t="shared" si="18"/>
        <v>04</v>
      </c>
      <c r="U401" s="29" t="str">
        <f t="shared" si="19"/>
        <v>2022-811025-04</v>
      </c>
      <c r="V401" s="29" t="str">
        <f t="shared" si="20"/>
        <v>Javier Salinas</v>
      </c>
    </row>
    <row r="402" spans="1:22" x14ac:dyDescent="0.25">
      <c r="A402" s="53">
        <v>2022</v>
      </c>
      <c r="B402" s="54">
        <v>811025</v>
      </c>
      <c r="C402" s="54" t="s">
        <v>287</v>
      </c>
      <c r="D402" s="54" t="s">
        <v>433</v>
      </c>
      <c r="E402" s="54" t="s">
        <v>519</v>
      </c>
      <c r="F402" s="55" t="s">
        <v>432</v>
      </c>
      <c r="G402" s="54" t="s">
        <v>4</v>
      </c>
      <c r="H402" s="54" t="s">
        <v>16</v>
      </c>
      <c r="I402" s="56">
        <v>29</v>
      </c>
      <c r="J402" s="56">
        <v>59</v>
      </c>
      <c r="K402" s="56">
        <v>187</v>
      </c>
      <c r="L402" s="57">
        <v>6758.94</v>
      </c>
      <c r="M402" s="57">
        <v>233.066896551724</v>
      </c>
      <c r="N402" s="58">
        <v>2.0344827586206899</v>
      </c>
      <c r="O402" s="58">
        <v>3.1694915254237301</v>
      </c>
      <c r="P402" s="57">
        <v>1126.49</v>
      </c>
      <c r="Q402" s="59">
        <v>0.16666666666666699</v>
      </c>
      <c r="R402" s="57">
        <v>163.13999999999999</v>
      </c>
      <c r="S402" s="59">
        <v>2.4136920878125901E-2</v>
      </c>
      <c r="T402" s="29" t="str">
        <f t="shared" si="18"/>
        <v>05</v>
      </c>
      <c r="U402" s="29" t="str">
        <f t="shared" si="19"/>
        <v>2022-811025-05</v>
      </c>
      <c r="V402" s="29" t="str">
        <f t="shared" si="20"/>
        <v>Josh Banks</v>
      </c>
    </row>
    <row r="403" spans="1:22" x14ac:dyDescent="0.25">
      <c r="A403" s="53">
        <v>2022</v>
      </c>
      <c r="B403" s="54">
        <v>812659</v>
      </c>
      <c r="C403" s="54" t="s">
        <v>235</v>
      </c>
      <c r="D403" s="54" t="s">
        <v>430</v>
      </c>
      <c r="E403" s="54" t="s">
        <v>518</v>
      </c>
      <c r="F403" s="55" t="s">
        <v>430</v>
      </c>
      <c r="G403" s="54" t="s">
        <v>15</v>
      </c>
      <c r="H403" s="54" t="s">
        <v>16</v>
      </c>
      <c r="I403" s="56">
        <v>44</v>
      </c>
      <c r="J403" s="56">
        <v>62</v>
      </c>
      <c r="K403" s="56">
        <v>173</v>
      </c>
      <c r="L403" s="57">
        <v>8155.4160000000102</v>
      </c>
      <c r="M403" s="57">
        <v>185.35036363636399</v>
      </c>
      <c r="N403" s="58">
        <v>1.4090909090909101</v>
      </c>
      <c r="O403" s="58">
        <v>2.7903225806451601</v>
      </c>
      <c r="P403" s="57">
        <v>2969.616</v>
      </c>
      <c r="Q403" s="59">
        <v>0.36412808371761801</v>
      </c>
      <c r="R403" s="57">
        <v>1443.2159999999999</v>
      </c>
      <c r="S403" s="59">
        <v>0.176964118078097</v>
      </c>
      <c r="T403" s="29" t="str">
        <f t="shared" si="18"/>
        <v>03</v>
      </c>
      <c r="U403" s="29" t="str">
        <f t="shared" si="19"/>
        <v>2022-812659-03</v>
      </c>
      <c r="V403" s="29" t="str">
        <f t="shared" si="20"/>
        <v>Claudia Schwartz</v>
      </c>
    </row>
    <row r="404" spans="1:22" x14ac:dyDescent="0.25">
      <c r="A404" s="53">
        <v>2022</v>
      </c>
      <c r="B404" s="54">
        <v>826226</v>
      </c>
      <c r="C404" s="54" t="s">
        <v>236</v>
      </c>
      <c r="D404" s="54" t="s">
        <v>430</v>
      </c>
      <c r="E404" s="54" t="s">
        <v>512</v>
      </c>
      <c r="F404" s="55" t="s">
        <v>430</v>
      </c>
      <c r="G404" s="54" t="s">
        <v>4</v>
      </c>
      <c r="H404" s="54" t="s">
        <v>16</v>
      </c>
      <c r="I404" s="56">
        <v>25</v>
      </c>
      <c r="J404" s="56">
        <v>98</v>
      </c>
      <c r="K404" s="56">
        <v>248</v>
      </c>
      <c r="L404" s="57">
        <v>9495.8736000000008</v>
      </c>
      <c r="M404" s="57">
        <v>379.83494400000001</v>
      </c>
      <c r="N404" s="58">
        <v>3.92</v>
      </c>
      <c r="O404" s="58">
        <v>2.5306122448979602</v>
      </c>
      <c r="P404" s="57">
        <v>2386.8236000000002</v>
      </c>
      <c r="Q404" s="59">
        <v>0.251353766966738</v>
      </c>
      <c r="R404" s="57">
        <v>1447.8235999999999</v>
      </c>
      <c r="S404" s="59">
        <v>0.152468710198501</v>
      </c>
      <c r="T404" s="29" t="str">
        <f t="shared" si="18"/>
        <v>03</v>
      </c>
      <c r="U404" s="29" t="str">
        <f t="shared" si="19"/>
        <v>2022-826226-03</v>
      </c>
      <c r="V404" s="29" t="str">
        <f t="shared" si="20"/>
        <v>Kevin Baxter</v>
      </c>
    </row>
    <row r="405" spans="1:22" x14ac:dyDescent="0.25">
      <c r="A405" s="53">
        <v>2022</v>
      </c>
      <c r="B405" s="54">
        <v>826226</v>
      </c>
      <c r="C405" s="54" t="s">
        <v>236</v>
      </c>
      <c r="D405" s="54" t="s">
        <v>433</v>
      </c>
      <c r="E405" s="54" t="s">
        <v>504</v>
      </c>
      <c r="F405" s="55" t="s">
        <v>430</v>
      </c>
      <c r="G405" s="54" t="s">
        <v>4</v>
      </c>
      <c r="H405" s="54" t="s">
        <v>16</v>
      </c>
      <c r="I405" s="56">
        <v>22</v>
      </c>
      <c r="J405" s="56">
        <v>44</v>
      </c>
      <c r="K405" s="56">
        <v>142</v>
      </c>
      <c r="L405" s="57">
        <v>5524.0343999999996</v>
      </c>
      <c r="M405" s="57">
        <v>251.09247272727299</v>
      </c>
      <c r="N405" s="58">
        <v>2</v>
      </c>
      <c r="O405" s="58">
        <v>3.2272727272727302</v>
      </c>
      <c r="P405" s="57">
        <v>1448.5844</v>
      </c>
      <c r="Q405" s="59">
        <v>0.26223305198823499</v>
      </c>
      <c r="R405" s="57">
        <v>718.73439999999903</v>
      </c>
      <c r="S405" s="59">
        <v>0.130110413505028</v>
      </c>
      <c r="T405" s="29" t="str">
        <f t="shared" si="18"/>
        <v>05</v>
      </c>
      <c r="U405" s="29" t="str">
        <f t="shared" si="19"/>
        <v>2022-826226-05</v>
      </c>
      <c r="V405" s="29" t="str">
        <f t="shared" si="20"/>
        <v>Jeannie Skiles</v>
      </c>
    </row>
    <row r="406" spans="1:22" x14ac:dyDescent="0.25">
      <c r="A406" s="53">
        <v>2022</v>
      </c>
      <c r="B406" s="54">
        <v>828176</v>
      </c>
      <c r="C406" s="54" t="s">
        <v>238</v>
      </c>
      <c r="D406" s="54" t="s">
        <v>430</v>
      </c>
      <c r="E406" s="54" t="s">
        <v>518</v>
      </c>
      <c r="F406" s="55" t="s">
        <v>430</v>
      </c>
      <c r="G406" s="54" t="s">
        <v>15</v>
      </c>
      <c r="H406" s="54" t="s">
        <v>16</v>
      </c>
      <c r="I406" s="56">
        <v>18</v>
      </c>
      <c r="J406" s="56">
        <v>18</v>
      </c>
      <c r="K406" s="56">
        <v>47</v>
      </c>
      <c r="L406" s="57">
        <v>1719.624</v>
      </c>
      <c r="M406" s="57">
        <v>95.534666666666595</v>
      </c>
      <c r="N406" s="58">
        <v>1</v>
      </c>
      <c r="O406" s="58">
        <v>2.6111111111111098</v>
      </c>
      <c r="P406" s="57">
        <v>639.67399999999998</v>
      </c>
      <c r="Q406" s="59">
        <v>0.37198480598084199</v>
      </c>
      <c r="R406" s="57">
        <v>24.074000000000002</v>
      </c>
      <c r="S406" s="59">
        <v>1.39995719994604E-2</v>
      </c>
      <c r="T406" s="29" t="str">
        <f t="shared" si="18"/>
        <v>03</v>
      </c>
      <c r="U406" s="29" t="str">
        <f t="shared" si="19"/>
        <v>2022-828176-03</v>
      </c>
      <c r="V406" s="29" t="str">
        <f t="shared" si="20"/>
        <v>Claudia Schwartz</v>
      </c>
    </row>
    <row r="407" spans="1:22" x14ac:dyDescent="0.25">
      <c r="A407" s="53">
        <v>2022</v>
      </c>
      <c r="B407" s="54">
        <v>832569</v>
      </c>
      <c r="C407" s="54" t="s">
        <v>239</v>
      </c>
      <c r="D407" s="54" t="s">
        <v>430</v>
      </c>
      <c r="E407" s="54" t="s">
        <v>520</v>
      </c>
      <c r="F407" s="55" t="s">
        <v>430</v>
      </c>
      <c r="G407" s="54" t="s">
        <v>15</v>
      </c>
      <c r="H407" s="54" t="s">
        <v>5</v>
      </c>
      <c r="I407" s="56">
        <v>94</v>
      </c>
      <c r="J407" s="56">
        <v>335</v>
      </c>
      <c r="K407" s="56">
        <v>1312</v>
      </c>
      <c r="L407" s="57">
        <v>55840.315999999999</v>
      </c>
      <c r="M407" s="57">
        <v>594.04591489361701</v>
      </c>
      <c r="N407" s="58">
        <v>3.5638297872340399</v>
      </c>
      <c r="O407" s="58">
        <v>3.9164179104477599</v>
      </c>
      <c r="P407" s="57">
        <v>14967.165999999999</v>
      </c>
      <c r="Q407" s="59">
        <v>0.26803512358346998</v>
      </c>
      <c r="R407" s="57">
        <v>11466.165999999999</v>
      </c>
      <c r="S407" s="59">
        <v>0.20533848698134199</v>
      </c>
      <c r="T407" s="29" t="str">
        <f t="shared" si="18"/>
        <v>03</v>
      </c>
      <c r="U407" s="29" t="str">
        <f t="shared" si="19"/>
        <v>2022-832569-03</v>
      </c>
      <c r="V407" s="29" t="str">
        <f t="shared" si="20"/>
        <v>Mikhail Reilly</v>
      </c>
    </row>
    <row r="408" spans="1:22" x14ac:dyDescent="0.25">
      <c r="A408" s="53">
        <v>2022</v>
      </c>
      <c r="B408" s="54">
        <v>833196</v>
      </c>
      <c r="C408" s="54" t="s">
        <v>336</v>
      </c>
      <c r="D408" s="54" t="s">
        <v>435</v>
      </c>
      <c r="E408" s="54" t="s">
        <v>525</v>
      </c>
      <c r="F408" s="55" t="s">
        <v>435</v>
      </c>
      <c r="G408" s="54" t="s">
        <v>15</v>
      </c>
      <c r="H408" s="54" t="s">
        <v>16</v>
      </c>
      <c r="I408" s="56">
        <v>19</v>
      </c>
      <c r="J408" s="56">
        <v>45</v>
      </c>
      <c r="K408" s="56">
        <v>108</v>
      </c>
      <c r="L408" s="57">
        <v>7073.5360000000001</v>
      </c>
      <c r="M408" s="57">
        <v>372.29136842105299</v>
      </c>
      <c r="N408" s="58">
        <v>2.3684210526315801</v>
      </c>
      <c r="O408" s="58">
        <v>2.4</v>
      </c>
      <c r="P408" s="57">
        <v>2113.136</v>
      </c>
      <c r="Q408" s="59">
        <v>0.29873828308783601</v>
      </c>
      <c r="R408" s="57">
        <v>1393.126</v>
      </c>
      <c r="S408" s="59">
        <v>0.196949022384278</v>
      </c>
      <c r="T408" s="29" t="str">
        <f t="shared" si="18"/>
        <v>06</v>
      </c>
      <c r="U408" s="29" t="str">
        <f t="shared" si="19"/>
        <v>2022-833196-06</v>
      </c>
      <c r="V408" s="29" t="str">
        <f t="shared" si="20"/>
        <v>Carol Mathews</v>
      </c>
    </row>
    <row r="409" spans="1:22" x14ac:dyDescent="0.25">
      <c r="A409" s="53">
        <v>2022</v>
      </c>
      <c r="B409" s="54">
        <v>833290</v>
      </c>
      <c r="C409" s="54" t="s">
        <v>241</v>
      </c>
      <c r="D409" s="54" t="s">
        <v>432</v>
      </c>
      <c r="E409" s="54" t="s">
        <v>498</v>
      </c>
      <c r="F409" s="55" t="s">
        <v>432</v>
      </c>
      <c r="G409" s="54" t="s">
        <v>15</v>
      </c>
      <c r="H409" s="54" t="s">
        <v>16</v>
      </c>
      <c r="I409" s="56">
        <v>37</v>
      </c>
      <c r="J409" s="56">
        <v>140</v>
      </c>
      <c r="K409" s="56">
        <v>302</v>
      </c>
      <c r="L409" s="57">
        <v>11376.35</v>
      </c>
      <c r="M409" s="57">
        <v>307.46891891891897</v>
      </c>
      <c r="N409" s="58">
        <v>3.7837837837837802</v>
      </c>
      <c r="O409" s="58">
        <v>2.1571428571428601</v>
      </c>
      <c r="P409" s="57">
        <v>0</v>
      </c>
      <c r="Q409" s="59">
        <v>0</v>
      </c>
      <c r="R409" s="57">
        <v>-1175.5</v>
      </c>
      <c r="S409" s="59">
        <v>-0.103328396190342</v>
      </c>
      <c r="T409" s="29" t="str">
        <f t="shared" si="18"/>
        <v>04</v>
      </c>
      <c r="U409" s="29" t="str">
        <f t="shared" si="19"/>
        <v>2022-833290-04</v>
      </c>
      <c r="V409" s="29" t="str">
        <f t="shared" si="20"/>
        <v>Kim Pearson</v>
      </c>
    </row>
    <row r="410" spans="1:22" x14ac:dyDescent="0.25">
      <c r="A410" s="53">
        <v>2022</v>
      </c>
      <c r="B410" s="54">
        <v>836042</v>
      </c>
      <c r="C410" s="54" t="s">
        <v>242</v>
      </c>
      <c r="D410" s="54" t="s">
        <v>434</v>
      </c>
      <c r="E410" s="54" t="s">
        <v>522</v>
      </c>
      <c r="F410" s="55" t="s">
        <v>434</v>
      </c>
      <c r="G410" s="54" t="s">
        <v>15</v>
      </c>
      <c r="H410" s="54" t="s">
        <v>16</v>
      </c>
      <c r="I410" s="56">
        <v>10</v>
      </c>
      <c r="J410" s="56">
        <v>16</v>
      </c>
      <c r="K410" s="56">
        <v>34</v>
      </c>
      <c r="L410" s="57">
        <v>996.52800000000002</v>
      </c>
      <c r="M410" s="57">
        <v>99.652799999999999</v>
      </c>
      <c r="N410" s="58">
        <v>1.6</v>
      </c>
      <c r="O410" s="58">
        <v>2.125</v>
      </c>
      <c r="P410" s="57">
        <v>390.97800000000001</v>
      </c>
      <c r="Q410" s="59">
        <v>0.39234020519242802</v>
      </c>
      <c r="R410" s="57">
        <v>53.377999999999901</v>
      </c>
      <c r="S410" s="59">
        <v>5.3563974118138097E-2</v>
      </c>
      <c r="T410" s="29" t="str">
        <f t="shared" si="18"/>
        <v>02</v>
      </c>
      <c r="U410" s="29" t="str">
        <f t="shared" si="19"/>
        <v>2022-836042-02</v>
      </c>
      <c r="V410" s="29" t="str">
        <f t="shared" si="20"/>
        <v>Ian Juliano</v>
      </c>
    </row>
    <row r="411" spans="1:22" x14ac:dyDescent="0.25">
      <c r="A411" s="53">
        <v>2022</v>
      </c>
      <c r="B411" s="54">
        <v>852031</v>
      </c>
      <c r="C411" s="54" t="s">
        <v>243</v>
      </c>
      <c r="D411" s="54" t="s">
        <v>434</v>
      </c>
      <c r="E411" s="54" t="s">
        <v>508</v>
      </c>
      <c r="F411" s="55" t="s">
        <v>434</v>
      </c>
      <c r="G411" s="54" t="s">
        <v>15</v>
      </c>
      <c r="H411" s="54" t="s">
        <v>16</v>
      </c>
      <c r="I411" s="56">
        <v>23</v>
      </c>
      <c r="J411" s="56">
        <v>55</v>
      </c>
      <c r="K411" s="56">
        <v>164</v>
      </c>
      <c r="L411" s="57">
        <v>6835.9391999999998</v>
      </c>
      <c r="M411" s="57">
        <v>297.21474782608698</v>
      </c>
      <c r="N411" s="58">
        <v>2.39130434782609</v>
      </c>
      <c r="O411" s="58">
        <v>2.9818181818181801</v>
      </c>
      <c r="P411" s="57">
        <v>1932.1892</v>
      </c>
      <c r="Q411" s="59">
        <v>0.282651606965726</v>
      </c>
      <c r="R411" s="57">
        <v>1135.6892</v>
      </c>
      <c r="S411" s="59">
        <v>0.16613506451315399</v>
      </c>
      <c r="T411" s="29" t="str">
        <f t="shared" si="18"/>
        <v>02</v>
      </c>
      <c r="U411" s="29" t="str">
        <f t="shared" si="19"/>
        <v>2022-852031-02</v>
      </c>
      <c r="V411" s="29" t="str">
        <f t="shared" si="20"/>
        <v>Nina Fuentes</v>
      </c>
    </row>
    <row r="412" spans="1:22" x14ac:dyDescent="0.25">
      <c r="A412" s="53">
        <v>2022</v>
      </c>
      <c r="B412" s="54">
        <v>852968</v>
      </c>
      <c r="C412" s="54" t="s">
        <v>244</v>
      </c>
      <c r="D412" s="54" t="s">
        <v>435</v>
      </c>
      <c r="E412" s="54" t="s">
        <v>525</v>
      </c>
      <c r="F412" s="55" t="s">
        <v>435</v>
      </c>
      <c r="G412" s="54" t="s">
        <v>15</v>
      </c>
      <c r="H412" s="54" t="s">
        <v>16</v>
      </c>
      <c r="I412" s="56">
        <v>20</v>
      </c>
      <c r="J412" s="56">
        <v>43</v>
      </c>
      <c r="K412" s="56">
        <v>124</v>
      </c>
      <c r="L412" s="57">
        <v>7496.6080000000002</v>
      </c>
      <c r="M412" s="57">
        <v>374.8304</v>
      </c>
      <c r="N412" s="58">
        <v>2.15</v>
      </c>
      <c r="O412" s="58">
        <v>2.8837209302325602</v>
      </c>
      <c r="P412" s="57">
        <v>2859.6579999999999</v>
      </c>
      <c r="Q412" s="59">
        <v>0.38146025509136899</v>
      </c>
      <c r="R412" s="57">
        <v>2105.9079999999999</v>
      </c>
      <c r="S412" s="59">
        <v>0.280914781725282</v>
      </c>
      <c r="T412" s="29" t="str">
        <f t="shared" si="18"/>
        <v>06</v>
      </c>
      <c r="U412" s="29" t="str">
        <f t="shared" si="19"/>
        <v>2022-852968-06</v>
      </c>
      <c r="V412" s="29" t="str">
        <f t="shared" si="20"/>
        <v>Carol Mathews</v>
      </c>
    </row>
    <row r="413" spans="1:22" x14ac:dyDescent="0.25">
      <c r="A413" s="53">
        <v>2022</v>
      </c>
      <c r="B413" s="54">
        <v>857703</v>
      </c>
      <c r="C413" s="54" t="s">
        <v>41</v>
      </c>
      <c r="D413" s="54" t="s">
        <v>430</v>
      </c>
      <c r="E413" s="54" t="s">
        <v>506</v>
      </c>
      <c r="F413" s="55" t="s">
        <v>430</v>
      </c>
      <c r="G413" s="54" t="s">
        <v>15</v>
      </c>
      <c r="H413" s="54" t="s">
        <v>10</v>
      </c>
      <c r="I413" s="56">
        <v>248</v>
      </c>
      <c r="J413" s="56">
        <v>888</v>
      </c>
      <c r="K413" s="56">
        <v>4691</v>
      </c>
      <c r="L413" s="57">
        <v>165483.23000000001</v>
      </c>
      <c r="M413" s="57">
        <v>667.27108870967697</v>
      </c>
      <c r="N413" s="58">
        <v>3.5806451612903198</v>
      </c>
      <c r="O413" s="58">
        <v>5.2826576576576603</v>
      </c>
      <c r="P413" s="57">
        <v>15043.93</v>
      </c>
      <c r="Q413" s="59">
        <v>9.0909090909090995E-2</v>
      </c>
      <c r="R413" s="57">
        <v>5809.3300000000099</v>
      </c>
      <c r="S413" s="59">
        <v>3.51052490333916E-2</v>
      </c>
      <c r="T413" s="29" t="str">
        <f t="shared" si="18"/>
        <v>03</v>
      </c>
      <c r="U413" s="29" t="str">
        <f t="shared" si="19"/>
        <v>2022-857703-03</v>
      </c>
      <c r="V413" s="29" t="str">
        <f t="shared" si="20"/>
        <v>Gerald Wilson</v>
      </c>
    </row>
    <row r="414" spans="1:22" x14ac:dyDescent="0.25">
      <c r="A414" s="53">
        <v>2022</v>
      </c>
      <c r="B414" s="54">
        <v>861673</v>
      </c>
      <c r="C414" s="54" t="s">
        <v>245</v>
      </c>
      <c r="D414" s="54" t="s">
        <v>431</v>
      </c>
      <c r="E414" s="54" t="s">
        <v>535</v>
      </c>
      <c r="F414" s="55" t="s">
        <v>431</v>
      </c>
      <c r="G414" s="54" t="s">
        <v>15</v>
      </c>
      <c r="H414" s="54" t="s">
        <v>16</v>
      </c>
      <c r="I414" s="56">
        <v>23</v>
      </c>
      <c r="J414" s="56">
        <v>47</v>
      </c>
      <c r="K414" s="56">
        <v>128</v>
      </c>
      <c r="L414" s="57">
        <v>4505.7039999999997</v>
      </c>
      <c r="M414" s="57">
        <v>195.90017391304301</v>
      </c>
      <c r="N414" s="58">
        <v>2.0434782608695699</v>
      </c>
      <c r="O414" s="58">
        <v>2.7234042553191502</v>
      </c>
      <c r="P414" s="57">
        <v>1396.2539999999999</v>
      </c>
      <c r="Q414" s="59">
        <v>0.30988586911168597</v>
      </c>
      <c r="R414" s="57">
        <v>632.10400000000004</v>
      </c>
      <c r="S414" s="59">
        <v>0.14028973052823701</v>
      </c>
      <c r="T414" s="29" t="str">
        <f t="shared" si="18"/>
        <v>01</v>
      </c>
      <c r="U414" s="29" t="str">
        <f t="shared" si="19"/>
        <v>2022-861673-01</v>
      </c>
      <c r="V414" s="29" t="str">
        <f t="shared" si="20"/>
        <v>Alberto Hunt</v>
      </c>
    </row>
    <row r="415" spans="1:22" x14ac:dyDescent="0.25">
      <c r="A415" s="53">
        <v>2022</v>
      </c>
      <c r="B415" s="54">
        <v>864241</v>
      </c>
      <c r="C415" s="54" t="s">
        <v>136</v>
      </c>
      <c r="D415" s="54" t="s">
        <v>434</v>
      </c>
      <c r="E415" s="54" t="s">
        <v>513</v>
      </c>
      <c r="F415" s="55" t="s">
        <v>434</v>
      </c>
      <c r="G415" s="54" t="s">
        <v>4</v>
      </c>
      <c r="H415" s="54" t="s">
        <v>5</v>
      </c>
      <c r="I415" s="56">
        <v>45</v>
      </c>
      <c r="J415" s="56">
        <v>265</v>
      </c>
      <c r="K415" s="56">
        <v>1424</v>
      </c>
      <c r="L415" s="57">
        <v>50683.434999999998</v>
      </c>
      <c r="M415" s="57">
        <v>1126.2985555555599</v>
      </c>
      <c r="N415" s="58">
        <v>5.8888888888888902</v>
      </c>
      <c r="O415" s="58">
        <v>5.3735849056603797</v>
      </c>
      <c r="P415" s="57">
        <v>4607.58500000001</v>
      </c>
      <c r="Q415" s="59">
        <v>9.0909090909090995E-2</v>
      </c>
      <c r="R415" s="57">
        <v>2885.4349999999999</v>
      </c>
      <c r="S415" s="59">
        <v>5.6930533615174403E-2</v>
      </c>
      <c r="T415" s="29" t="str">
        <f t="shared" si="18"/>
        <v>02</v>
      </c>
      <c r="U415" s="29" t="str">
        <f t="shared" si="19"/>
        <v>2022-864241-02</v>
      </c>
      <c r="V415" s="29" t="str">
        <f t="shared" si="20"/>
        <v>Dora Tsai</v>
      </c>
    </row>
    <row r="416" spans="1:22" x14ac:dyDescent="0.25">
      <c r="A416" s="53">
        <v>2022</v>
      </c>
      <c r="B416" s="54">
        <v>864241</v>
      </c>
      <c r="C416" s="54" t="s">
        <v>136</v>
      </c>
      <c r="D416" s="54" t="s">
        <v>430</v>
      </c>
      <c r="E416" s="54" t="s">
        <v>514</v>
      </c>
      <c r="F416" s="55" t="s">
        <v>434</v>
      </c>
      <c r="G416" s="54" t="s">
        <v>4</v>
      </c>
      <c r="H416" s="54" t="s">
        <v>16</v>
      </c>
      <c r="I416" s="56">
        <v>17</v>
      </c>
      <c r="J416" s="56">
        <v>26</v>
      </c>
      <c r="K416" s="56">
        <v>136</v>
      </c>
      <c r="L416" s="57">
        <v>4950.55</v>
      </c>
      <c r="M416" s="57">
        <v>291.20882352941197</v>
      </c>
      <c r="N416" s="58">
        <v>1.52941176470588</v>
      </c>
      <c r="O416" s="58">
        <v>5.2307692307692299</v>
      </c>
      <c r="P416" s="57">
        <v>450.05</v>
      </c>
      <c r="Q416" s="59">
        <v>9.0909090909090995E-2</v>
      </c>
      <c r="R416" s="57">
        <v>-142.15</v>
      </c>
      <c r="S416" s="59">
        <v>-2.8713981274807801E-2</v>
      </c>
      <c r="T416" s="29" t="str">
        <f t="shared" si="18"/>
        <v>03</v>
      </c>
      <c r="U416" s="29" t="str">
        <f t="shared" si="19"/>
        <v>2022-864241-03</v>
      </c>
      <c r="V416" s="29" t="str">
        <f t="shared" si="20"/>
        <v>Carmen Blakemoore</v>
      </c>
    </row>
    <row r="417" spans="1:22" x14ac:dyDescent="0.25">
      <c r="A417" s="53">
        <v>2022</v>
      </c>
      <c r="B417" s="54">
        <v>865220</v>
      </c>
      <c r="C417" s="54" t="s">
        <v>246</v>
      </c>
      <c r="D417" s="54" t="s">
        <v>433</v>
      </c>
      <c r="E417" s="54" t="s">
        <v>519</v>
      </c>
      <c r="F417" s="55" t="s">
        <v>433</v>
      </c>
      <c r="G417" s="54" t="s">
        <v>15</v>
      </c>
      <c r="H417" s="54" t="s">
        <v>16</v>
      </c>
      <c r="I417" s="56">
        <v>44</v>
      </c>
      <c r="J417" s="56">
        <v>82</v>
      </c>
      <c r="K417" s="56">
        <v>181</v>
      </c>
      <c r="L417" s="57">
        <v>8212.1520000000091</v>
      </c>
      <c r="M417" s="57">
        <v>186.63981818181799</v>
      </c>
      <c r="N417" s="58">
        <v>1.86363636363636</v>
      </c>
      <c r="O417" s="58">
        <v>2.2073170731707301</v>
      </c>
      <c r="P417" s="57">
        <v>2916.002</v>
      </c>
      <c r="Q417" s="59">
        <v>0.35508378315452499</v>
      </c>
      <c r="R417" s="57">
        <v>1462.3520000000001</v>
      </c>
      <c r="S417" s="59">
        <v>0.178071716159175</v>
      </c>
      <c r="T417" s="29" t="str">
        <f t="shared" si="18"/>
        <v>05</v>
      </c>
      <c r="U417" s="29" t="str">
        <f t="shared" si="19"/>
        <v>2022-865220-05</v>
      </c>
      <c r="V417" s="29" t="str">
        <f t="shared" si="20"/>
        <v>Josh Banks</v>
      </c>
    </row>
    <row r="418" spans="1:22" x14ac:dyDescent="0.25">
      <c r="A418" s="53">
        <v>2022</v>
      </c>
      <c r="B418" s="54">
        <v>866033</v>
      </c>
      <c r="C418" s="54" t="s">
        <v>359</v>
      </c>
      <c r="D418" s="54" t="s">
        <v>431</v>
      </c>
      <c r="E418" s="54" t="s">
        <v>509</v>
      </c>
      <c r="F418" s="55" t="s">
        <v>432</v>
      </c>
      <c r="G418" s="54" t="s">
        <v>4</v>
      </c>
      <c r="H418" s="54" t="s">
        <v>7</v>
      </c>
      <c r="I418" s="56">
        <v>211</v>
      </c>
      <c r="J418" s="56">
        <v>617</v>
      </c>
      <c r="K418" s="56">
        <v>2883</v>
      </c>
      <c r="L418" s="57">
        <v>93276.714000000007</v>
      </c>
      <c r="M418" s="57">
        <v>442.06973459715601</v>
      </c>
      <c r="N418" s="58">
        <v>2.9241706161137402</v>
      </c>
      <c r="O418" s="58">
        <v>4.6726094003241503</v>
      </c>
      <c r="P418" s="57">
        <v>5279.8140000000003</v>
      </c>
      <c r="Q418" s="59">
        <v>5.6603773584905703E-2</v>
      </c>
      <c r="R418" s="57">
        <v>-1934.386</v>
      </c>
      <c r="S418" s="59">
        <v>-2.07381447849889E-2</v>
      </c>
      <c r="T418" s="29" t="str">
        <f t="shared" si="18"/>
        <v>01</v>
      </c>
      <c r="U418" s="29" t="str">
        <f t="shared" si="19"/>
        <v>2022-866033-01</v>
      </c>
      <c r="V418" s="29" t="str">
        <f t="shared" si="20"/>
        <v>Benny Wilder</v>
      </c>
    </row>
    <row r="419" spans="1:22" x14ac:dyDescent="0.25">
      <c r="A419" s="53">
        <v>2022</v>
      </c>
      <c r="B419" s="54">
        <v>866033</v>
      </c>
      <c r="C419" s="54" t="s">
        <v>359</v>
      </c>
      <c r="D419" s="54" t="s">
        <v>434</v>
      </c>
      <c r="E419" s="54" t="s">
        <v>508</v>
      </c>
      <c r="F419" s="55" t="s">
        <v>432</v>
      </c>
      <c r="G419" s="54" t="s">
        <v>4</v>
      </c>
      <c r="H419" s="54" t="s">
        <v>7</v>
      </c>
      <c r="I419" s="56">
        <v>209</v>
      </c>
      <c r="J419" s="56">
        <v>604</v>
      </c>
      <c r="K419" s="56">
        <v>2834</v>
      </c>
      <c r="L419" s="57">
        <v>84844.466999999902</v>
      </c>
      <c r="M419" s="57">
        <v>405.95438755980803</v>
      </c>
      <c r="N419" s="58">
        <v>2.88995215311005</v>
      </c>
      <c r="O419" s="58">
        <v>4.6920529801324502</v>
      </c>
      <c r="P419" s="57">
        <v>4802.5169999999998</v>
      </c>
      <c r="Q419" s="59">
        <v>5.6603773584905703E-2</v>
      </c>
      <c r="R419" s="57">
        <v>-2541.6329999999998</v>
      </c>
      <c r="S419" s="59">
        <v>-2.9956378887971601E-2</v>
      </c>
      <c r="T419" s="29" t="str">
        <f t="shared" si="18"/>
        <v>02</v>
      </c>
      <c r="U419" s="29" t="str">
        <f t="shared" si="19"/>
        <v>2022-866033-02</v>
      </c>
      <c r="V419" s="29" t="str">
        <f t="shared" si="20"/>
        <v>Nina Fuentes</v>
      </c>
    </row>
    <row r="420" spans="1:22" x14ac:dyDescent="0.25">
      <c r="A420" s="53">
        <v>2022</v>
      </c>
      <c r="B420" s="54">
        <v>866033</v>
      </c>
      <c r="C420" s="54" t="s">
        <v>359</v>
      </c>
      <c r="D420" s="54" t="s">
        <v>430</v>
      </c>
      <c r="E420" s="54" t="s">
        <v>511</v>
      </c>
      <c r="F420" s="55" t="s">
        <v>432</v>
      </c>
      <c r="G420" s="54" t="s">
        <v>4</v>
      </c>
      <c r="H420" s="54" t="s">
        <v>10</v>
      </c>
      <c r="I420" s="56">
        <v>119</v>
      </c>
      <c r="J420" s="56">
        <v>632</v>
      </c>
      <c r="K420" s="56">
        <v>6078</v>
      </c>
      <c r="L420" s="57">
        <v>203745.992</v>
      </c>
      <c r="M420" s="57">
        <v>1712.1511932773101</v>
      </c>
      <c r="N420" s="58">
        <v>5.3109243697478998</v>
      </c>
      <c r="O420" s="58">
        <v>9.6170886075949404</v>
      </c>
      <c r="P420" s="57">
        <v>11532.791999999999</v>
      </c>
      <c r="Q420" s="59">
        <v>5.6603773584905703E-2</v>
      </c>
      <c r="R420" s="57">
        <v>6853.3919999999998</v>
      </c>
      <c r="S420" s="59">
        <v>3.36369414324479E-2</v>
      </c>
      <c r="T420" s="29" t="str">
        <f t="shared" si="18"/>
        <v>03</v>
      </c>
      <c r="U420" s="29" t="str">
        <f t="shared" si="19"/>
        <v>2022-866033-03</v>
      </c>
      <c r="V420" s="29" t="str">
        <f t="shared" si="20"/>
        <v>Sivesh Saleh</v>
      </c>
    </row>
    <row r="421" spans="1:22" x14ac:dyDescent="0.25">
      <c r="A421" s="53">
        <v>2022</v>
      </c>
      <c r="B421" s="54">
        <v>866033</v>
      </c>
      <c r="C421" s="54" t="s">
        <v>359</v>
      </c>
      <c r="D421" s="54" t="s">
        <v>432</v>
      </c>
      <c r="E421" s="54" t="s">
        <v>493</v>
      </c>
      <c r="F421" s="55" t="s">
        <v>432</v>
      </c>
      <c r="G421" s="54" t="s">
        <v>4</v>
      </c>
      <c r="H421" s="54" t="s">
        <v>7</v>
      </c>
      <c r="I421" s="56">
        <v>66</v>
      </c>
      <c r="J421" s="56">
        <v>436</v>
      </c>
      <c r="K421" s="56">
        <v>4118</v>
      </c>
      <c r="L421" s="57">
        <v>141337.90900000001</v>
      </c>
      <c r="M421" s="57">
        <v>2141.4834696969701</v>
      </c>
      <c r="N421" s="58">
        <v>6.60606060606061</v>
      </c>
      <c r="O421" s="58">
        <v>9.4449541284403704</v>
      </c>
      <c r="P421" s="57">
        <v>8000.25900000001</v>
      </c>
      <c r="Q421" s="59">
        <v>5.6603773584905703E-2</v>
      </c>
      <c r="R421" s="57">
        <v>5736.759</v>
      </c>
      <c r="S421" s="59">
        <v>4.0588961875755503E-2</v>
      </c>
      <c r="T421" s="29" t="str">
        <f t="shared" si="18"/>
        <v>04</v>
      </c>
      <c r="U421" s="29" t="str">
        <f t="shared" si="19"/>
        <v>2022-866033-04</v>
      </c>
      <c r="V421" s="29" t="str">
        <f t="shared" si="20"/>
        <v>John Foley</v>
      </c>
    </row>
    <row r="422" spans="1:22" x14ac:dyDescent="0.25">
      <c r="A422" s="53">
        <v>2022</v>
      </c>
      <c r="B422" s="54">
        <v>867297</v>
      </c>
      <c r="C422" s="54" t="s">
        <v>247</v>
      </c>
      <c r="D422" s="54" t="s">
        <v>431</v>
      </c>
      <c r="E422" s="54" t="s">
        <v>524</v>
      </c>
      <c r="F422" s="55" t="s">
        <v>431</v>
      </c>
      <c r="G422" s="54" t="s">
        <v>15</v>
      </c>
      <c r="H422" s="54" t="s">
        <v>16</v>
      </c>
      <c r="I422" s="56">
        <v>52</v>
      </c>
      <c r="J422" s="56">
        <v>133</v>
      </c>
      <c r="K422" s="56">
        <v>268</v>
      </c>
      <c r="L422" s="57">
        <v>11787.456</v>
      </c>
      <c r="M422" s="57">
        <v>226.68184615384601</v>
      </c>
      <c r="N422" s="58">
        <v>2.5576923076923102</v>
      </c>
      <c r="O422" s="58">
        <v>2.0150375939849599</v>
      </c>
      <c r="P422" s="57">
        <v>4594.6559999999999</v>
      </c>
      <c r="Q422" s="59">
        <v>0.38979199583014301</v>
      </c>
      <c r="R422" s="57">
        <v>2838.0059999999999</v>
      </c>
      <c r="S422" s="59">
        <v>0.24076492841203401</v>
      </c>
      <c r="T422" s="29" t="str">
        <f t="shared" si="18"/>
        <v>01</v>
      </c>
      <c r="U422" s="29" t="str">
        <f t="shared" si="19"/>
        <v>2022-867297-01</v>
      </c>
      <c r="V422" s="29" t="str">
        <f t="shared" si="20"/>
        <v>Quinn York</v>
      </c>
    </row>
    <row r="423" spans="1:22" x14ac:dyDescent="0.25">
      <c r="A423" s="53">
        <v>2022</v>
      </c>
      <c r="B423" s="54">
        <v>868970</v>
      </c>
      <c r="C423" s="54" t="s">
        <v>398</v>
      </c>
      <c r="D423" s="54" t="s">
        <v>432</v>
      </c>
      <c r="E423" s="54" t="s">
        <v>498</v>
      </c>
      <c r="F423" s="55" t="s">
        <v>432</v>
      </c>
      <c r="G423" s="54" t="s">
        <v>15</v>
      </c>
      <c r="H423" s="54" t="s">
        <v>5</v>
      </c>
      <c r="I423" s="56">
        <v>39</v>
      </c>
      <c r="J423" s="56">
        <v>110</v>
      </c>
      <c r="K423" s="56">
        <v>366</v>
      </c>
      <c r="L423" s="57">
        <v>15702.004800000001</v>
      </c>
      <c r="M423" s="57">
        <v>402.61550769230797</v>
      </c>
      <c r="N423" s="58">
        <v>2.8205128205128198</v>
      </c>
      <c r="O423" s="58">
        <v>3.3272727272727298</v>
      </c>
      <c r="P423" s="57">
        <v>4602.9048000000003</v>
      </c>
      <c r="Q423" s="59">
        <v>0.29314121722851599</v>
      </c>
      <c r="R423" s="57">
        <v>3402.9047999999998</v>
      </c>
      <c r="S423" s="59">
        <v>0.21671785503466401</v>
      </c>
      <c r="T423" s="29" t="str">
        <f t="shared" si="18"/>
        <v>04</v>
      </c>
      <c r="U423" s="29" t="str">
        <f t="shared" si="19"/>
        <v>2022-868970-04</v>
      </c>
      <c r="V423" s="29" t="str">
        <f t="shared" si="20"/>
        <v>Kim Pearson</v>
      </c>
    </row>
    <row r="424" spans="1:22" x14ac:dyDescent="0.25">
      <c r="A424" s="53">
        <v>2022</v>
      </c>
      <c r="B424" s="54">
        <v>870139</v>
      </c>
      <c r="C424" s="54" t="s">
        <v>181</v>
      </c>
      <c r="D424" s="54" t="s">
        <v>430</v>
      </c>
      <c r="E424" s="54" t="s">
        <v>514</v>
      </c>
      <c r="F424" s="55" t="s">
        <v>430</v>
      </c>
      <c r="G424" s="54" t="s">
        <v>4</v>
      </c>
      <c r="H424" s="54" t="s">
        <v>5</v>
      </c>
      <c r="I424" s="56">
        <v>78</v>
      </c>
      <c r="J424" s="56">
        <v>288</v>
      </c>
      <c r="K424" s="56">
        <v>1399</v>
      </c>
      <c r="L424" s="57">
        <v>48525.175999999999</v>
      </c>
      <c r="M424" s="57">
        <v>622.11764102564098</v>
      </c>
      <c r="N424" s="58">
        <v>3.6923076923076898</v>
      </c>
      <c r="O424" s="58">
        <v>4.8576388888888902</v>
      </c>
      <c r="P424" s="57">
        <v>5199.1260000000002</v>
      </c>
      <c r="Q424" s="59">
        <v>0.107142857142857</v>
      </c>
      <c r="R424" s="57">
        <v>2286.1260000000102</v>
      </c>
      <c r="S424" s="59">
        <v>4.7112162972886597E-2</v>
      </c>
      <c r="T424" s="29" t="str">
        <f t="shared" si="18"/>
        <v>03</v>
      </c>
      <c r="U424" s="29" t="str">
        <f t="shared" si="19"/>
        <v>2022-870139-03</v>
      </c>
      <c r="V424" s="29" t="str">
        <f t="shared" si="20"/>
        <v>Carmen Blakemoore</v>
      </c>
    </row>
    <row r="425" spans="1:22" x14ac:dyDescent="0.25">
      <c r="A425" s="53">
        <v>2022</v>
      </c>
      <c r="B425" s="54">
        <v>870139</v>
      </c>
      <c r="C425" s="54" t="s">
        <v>181</v>
      </c>
      <c r="D425" s="54" t="s">
        <v>432</v>
      </c>
      <c r="E425" s="54" t="s">
        <v>498</v>
      </c>
      <c r="F425" s="55" t="s">
        <v>430</v>
      </c>
      <c r="G425" s="54" t="s">
        <v>4</v>
      </c>
      <c r="H425" s="54" t="s">
        <v>16</v>
      </c>
      <c r="I425" s="56">
        <v>40</v>
      </c>
      <c r="J425" s="56">
        <v>102</v>
      </c>
      <c r="K425" s="56">
        <v>340</v>
      </c>
      <c r="L425" s="57">
        <v>11259.304</v>
      </c>
      <c r="M425" s="57">
        <v>281.48259999999999</v>
      </c>
      <c r="N425" s="58">
        <v>2.5499999999999998</v>
      </c>
      <c r="O425" s="58">
        <v>3.3333333333333299</v>
      </c>
      <c r="P425" s="57">
        <v>1206.354</v>
      </c>
      <c r="Q425" s="59">
        <v>0.107142857142857</v>
      </c>
      <c r="R425" s="57">
        <v>-15.6459999999988</v>
      </c>
      <c r="S425" s="59">
        <v>-1.38960632024846E-3</v>
      </c>
      <c r="T425" s="29" t="str">
        <f t="shared" si="18"/>
        <v>04</v>
      </c>
      <c r="U425" s="29" t="str">
        <f t="shared" si="19"/>
        <v>2022-870139-04</v>
      </c>
      <c r="V425" s="29" t="str">
        <f t="shared" si="20"/>
        <v>Kim Pearson</v>
      </c>
    </row>
    <row r="426" spans="1:22" x14ac:dyDescent="0.25">
      <c r="A426" s="53">
        <v>2022</v>
      </c>
      <c r="B426" s="54">
        <v>870139</v>
      </c>
      <c r="C426" s="54" t="s">
        <v>181</v>
      </c>
      <c r="D426" s="54" t="s">
        <v>435</v>
      </c>
      <c r="E426" s="54" t="s">
        <v>521</v>
      </c>
      <c r="F426" s="55" t="s">
        <v>430</v>
      </c>
      <c r="G426" s="54" t="s">
        <v>4</v>
      </c>
      <c r="H426" s="54" t="s">
        <v>5</v>
      </c>
      <c r="I426" s="56">
        <v>28</v>
      </c>
      <c r="J426" s="56">
        <v>124</v>
      </c>
      <c r="K426" s="56">
        <v>574</v>
      </c>
      <c r="L426" s="57">
        <v>21835.632000000001</v>
      </c>
      <c r="M426" s="57">
        <v>779.84400000000005</v>
      </c>
      <c r="N426" s="58">
        <v>4.4285714285714297</v>
      </c>
      <c r="O426" s="58">
        <v>4.6290322580645196</v>
      </c>
      <c r="P426" s="57">
        <v>2339.5320000000002</v>
      </c>
      <c r="Q426" s="59">
        <v>0.107142857142857</v>
      </c>
      <c r="R426" s="57">
        <v>1207.0119999999999</v>
      </c>
      <c r="S426" s="59">
        <v>5.5277172650647501E-2</v>
      </c>
      <c r="T426" s="29" t="str">
        <f t="shared" si="18"/>
        <v>06</v>
      </c>
      <c r="U426" s="29" t="str">
        <f t="shared" si="19"/>
        <v>2022-870139-06</v>
      </c>
      <c r="V426" s="29" t="str">
        <f t="shared" si="20"/>
        <v>Ronnie Estrada</v>
      </c>
    </row>
    <row r="427" spans="1:22" x14ac:dyDescent="0.25">
      <c r="A427" s="53">
        <v>2022</v>
      </c>
      <c r="B427" s="54">
        <v>873279</v>
      </c>
      <c r="C427" s="54" t="s">
        <v>337</v>
      </c>
      <c r="D427" s="54" t="s">
        <v>432</v>
      </c>
      <c r="E427" s="54" t="s">
        <v>510</v>
      </c>
      <c r="F427" s="55" t="s">
        <v>432</v>
      </c>
      <c r="G427" s="54" t="s">
        <v>15</v>
      </c>
      <c r="H427" s="54" t="s">
        <v>16</v>
      </c>
      <c r="I427" s="56">
        <v>4</v>
      </c>
      <c r="J427" s="56">
        <v>11</v>
      </c>
      <c r="K427" s="56">
        <v>36</v>
      </c>
      <c r="L427" s="57">
        <v>1826.2968000000001</v>
      </c>
      <c r="M427" s="57">
        <v>456.57420000000002</v>
      </c>
      <c r="N427" s="58">
        <v>2.75</v>
      </c>
      <c r="O427" s="58">
        <v>3.2727272727272698</v>
      </c>
      <c r="P427" s="57">
        <v>206.99680000000001</v>
      </c>
      <c r="Q427" s="59">
        <v>0.113342365819181</v>
      </c>
      <c r="R427" s="57">
        <v>83.996799999999993</v>
      </c>
      <c r="S427" s="59">
        <v>4.5992962370628901E-2</v>
      </c>
      <c r="T427" s="29" t="str">
        <f t="shared" si="18"/>
        <v>04</v>
      </c>
      <c r="U427" s="29" t="str">
        <f t="shared" si="19"/>
        <v>2022-873279-04</v>
      </c>
      <c r="V427" s="29" t="str">
        <f t="shared" si="20"/>
        <v>Mosaki Ishak</v>
      </c>
    </row>
    <row r="428" spans="1:22" x14ac:dyDescent="0.25">
      <c r="A428" s="53">
        <v>2022</v>
      </c>
      <c r="B428" s="54">
        <v>873602</v>
      </c>
      <c r="C428" s="54" t="s">
        <v>248</v>
      </c>
      <c r="D428" s="54" t="s">
        <v>434</v>
      </c>
      <c r="E428" s="54" t="s">
        <v>523</v>
      </c>
      <c r="F428" s="55" t="s">
        <v>434</v>
      </c>
      <c r="G428" s="54" t="s">
        <v>15</v>
      </c>
      <c r="H428" s="54" t="s">
        <v>16</v>
      </c>
      <c r="I428" s="56">
        <v>54</v>
      </c>
      <c r="J428" s="56">
        <v>90</v>
      </c>
      <c r="K428" s="56">
        <v>252</v>
      </c>
      <c r="L428" s="57">
        <v>13561.984</v>
      </c>
      <c r="M428" s="57">
        <v>251.14785185185201</v>
      </c>
      <c r="N428" s="58">
        <v>1.6666666666666701</v>
      </c>
      <c r="O428" s="58">
        <v>2.8</v>
      </c>
      <c r="P428" s="57">
        <v>4838.2340000000004</v>
      </c>
      <c r="Q428" s="59">
        <v>0.356749720394892</v>
      </c>
      <c r="R428" s="57">
        <v>3011.2339999999999</v>
      </c>
      <c r="S428" s="59">
        <v>0.22203491760497601</v>
      </c>
      <c r="T428" s="29" t="str">
        <f t="shared" si="18"/>
        <v>02</v>
      </c>
      <c r="U428" s="29" t="str">
        <f t="shared" si="19"/>
        <v>2022-873602-02</v>
      </c>
      <c r="V428" s="29" t="str">
        <f t="shared" si="20"/>
        <v>Amy Blye</v>
      </c>
    </row>
    <row r="429" spans="1:22" x14ac:dyDescent="0.25">
      <c r="A429" s="53">
        <v>2022</v>
      </c>
      <c r="B429" s="54">
        <v>874423</v>
      </c>
      <c r="C429" s="54" t="s">
        <v>249</v>
      </c>
      <c r="D429" s="54" t="s">
        <v>431</v>
      </c>
      <c r="E429" s="54" t="s">
        <v>524</v>
      </c>
      <c r="F429" s="55" t="s">
        <v>431</v>
      </c>
      <c r="G429" s="54" t="s">
        <v>15</v>
      </c>
      <c r="H429" s="54" t="s">
        <v>5</v>
      </c>
      <c r="I429" s="56">
        <v>45</v>
      </c>
      <c r="J429" s="56">
        <v>107</v>
      </c>
      <c r="K429" s="56">
        <v>324</v>
      </c>
      <c r="L429" s="57">
        <v>15320.608</v>
      </c>
      <c r="M429" s="57">
        <v>340.457955555556</v>
      </c>
      <c r="N429" s="58">
        <v>2.37777777777778</v>
      </c>
      <c r="O429" s="58">
        <v>3.02803738317757</v>
      </c>
      <c r="P429" s="57">
        <v>5375.0079999999998</v>
      </c>
      <c r="Q429" s="59">
        <v>0.350835162677617</v>
      </c>
      <c r="R429" s="57">
        <v>3863.9580000000001</v>
      </c>
      <c r="S429" s="59">
        <v>0.25220657039198402</v>
      </c>
      <c r="T429" s="29" t="str">
        <f t="shared" si="18"/>
        <v>01</v>
      </c>
      <c r="U429" s="29" t="str">
        <f t="shared" si="19"/>
        <v>2022-874423-01</v>
      </c>
      <c r="V429" s="29" t="str">
        <f t="shared" si="20"/>
        <v>Quinn York</v>
      </c>
    </row>
    <row r="430" spans="1:22" x14ac:dyDescent="0.25">
      <c r="A430" s="53">
        <v>2022</v>
      </c>
      <c r="B430" s="54">
        <v>875444</v>
      </c>
      <c r="C430" s="54" t="s">
        <v>250</v>
      </c>
      <c r="D430" s="54" t="s">
        <v>433</v>
      </c>
      <c r="E430" s="54" t="s">
        <v>504</v>
      </c>
      <c r="F430" s="55" t="s">
        <v>433</v>
      </c>
      <c r="G430" s="54" t="s">
        <v>15</v>
      </c>
      <c r="H430" s="54" t="s">
        <v>5</v>
      </c>
      <c r="I430" s="56">
        <v>37</v>
      </c>
      <c r="J430" s="56">
        <v>102</v>
      </c>
      <c r="K430" s="56">
        <v>425</v>
      </c>
      <c r="L430" s="57">
        <v>21663.8</v>
      </c>
      <c r="M430" s="57">
        <v>585.50810810810799</v>
      </c>
      <c r="N430" s="58">
        <v>2.7567567567567601</v>
      </c>
      <c r="O430" s="58">
        <v>4.1666666666666696</v>
      </c>
      <c r="P430" s="57">
        <v>7984.9</v>
      </c>
      <c r="Q430" s="59">
        <v>0.36858261246872698</v>
      </c>
      <c r="R430" s="57">
        <v>6727.35</v>
      </c>
      <c r="S430" s="59">
        <v>0.310534162981564</v>
      </c>
      <c r="T430" s="29" t="str">
        <f t="shared" si="18"/>
        <v>05</v>
      </c>
      <c r="U430" s="29" t="str">
        <f t="shared" si="19"/>
        <v>2022-875444-05</v>
      </c>
      <c r="V430" s="29" t="str">
        <f t="shared" si="20"/>
        <v>Jeannie Skiles</v>
      </c>
    </row>
    <row r="431" spans="1:22" x14ac:dyDescent="0.25">
      <c r="A431" s="53">
        <v>2022</v>
      </c>
      <c r="B431" s="54">
        <v>879751</v>
      </c>
      <c r="C431" s="54" t="s">
        <v>251</v>
      </c>
      <c r="D431" s="54" t="s">
        <v>431</v>
      </c>
      <c r="E431" s="54" t="s">
        <v>513</v>
      </c>
      <c r="F431" s="55" t="s">
        <v>431</v>
      </c>
      <c r="G431" s="54" t="s">
        <v>15</v>
      </c>
      <c r="H431" s="54" t="s">
        <v>16</v>
      </c>
      <c r="I431" s="56">
        <v>41</v>
      </c>
      <c r="J431" s="56">
        <v>41</v>
      </c>
      <c r="K431" s="56">
        <v>86</v>
      </c>
      <c r="L431" s="57">
        <v>3525.54</v>
      </c>
      <c r="M431" s="57">
        <v>85.988780487804902</v>
      </c>
      <c r="N431" s="58">
        <v>1</v>
      </c>
      <c r="O431" s="58">
        <v>2.0975609756097602</v>
      </c>
      <c r="P431" s="57">
        <v>587.59</v>
      </c>
      <c r="Q431" s="59">
        <v>0.16666666666666699</v>
      </c>
      <c r="R431" s="57">
        <v>-728.51</v>
      </c>
      <c r="S431" s="59">
        <v>-0.206637848386347</v>
      </c>
      <c r="T431" s="29" t="str">
        <f t="shared" si="18"/>
        <v>01</v>
      </c>
      <c r="U431" s="29" t="str">
        <f t="shared" si="19"/>
        <v>2022-879751-01</v>
      </c>
      <c r="V431" s="29" t="str">
        <f t="shared" si="20"/>
        <v>Dora Tsai</v>
      </c>
    </row>
    <row r="432" spans="1:22" x14ac:dyDescent="0.25">
      <c r="A432" s="53">
        <v>2022</v>
      </c>
      <c r="B432" s="54">
        <v>883141</v>
      </c>
      <c r="C432" s="54" t="s">
        <v>86</v>
      </c>
      <c r="D432" s="54" t="s">
        <v>432</v>
      </c>
      <c r="E432" s="54" t="s">
        <v>496</v>
      </c>
      <c r="F432" s="55" t="s">
        <v>432</v>
      </c>
      <c r="G432" s="54" t="s">
        <v>15</v>
      </c>
      <c r="H432" s="54" t="s">
        <v>10</v>
      </c>
      <c r="I432" s="56">
        <v>103</v>
      </c>
      <c r="J432" s="56">
        <v>739</v>
      </c>
      <c r="K432" s="56">
        <v>4353</v>
      </c>
      <c r="L432" s="57">
        <v>173210.35550000001</v>
      </c>
      <c r="M432" s="57">
        <v>1681.6539368931999</v>
      </c>
      <c r="N432" s="58">
        <v>7.1747572815533998</v>
      </c>
      <c r="O432" s="58">
        <v>5.89039242219215</v>
      </c>
      <c r="P432" s="57">
        <v>33375.955499999996</v>
      </c>
      <c r="Q432" s="59">
        <v>0.19269030078285401</v>
      </c>
      <c r="R432" s="57">
        <v>29778.4555</v>
      </c>
      <c r="S432" s="59">
        <v>0.171920757359106</v>
      </c>
      <c r="T432" s="29" t="str">
        <f t="shared" si="18"/>
        <v>04</v>
      </c>
      <c r="U432" s="29" t="str">
        <f t="shared" si="19"/>
        <v>2022-883141-04</v>
      </c>
      <c r="V432" s="29" t="str">
        <f t="shared" si="20"/>
        <v>Debbie Green</v>
      </c>
    </row>
    <row r="433" spans="1:22" x14ac:dyDescent="0.25">
      <c r="A433" s="53">
        <v>2022</v>
      </c>
      <c r="B433" s="54">
        <v>884431</v>
      </c>
      <c r="C433" s="54" t="s">
        <v>179</v>
      </c>
      <c r="D433" s="54" t="s">
        <v>431</v>
      </c>
      <c r="E433" s="54" t="s">
        <v>501</v>
      </c>
      <c r="F433" s="55" t="s">
        <v>432</v>
      </c>
      <c r="G433" s="54" t="s">
        <v>4</v>
      </c>
      <c r="H433" s="54" t="s">
        <v>5</v>
      </c>
      <c r="I433" s="56">
        <v>95</v>
      </c>
      <c r="J433" s="56">
        <v>311</v>
      </c>
      <c r="K433" s="56">
        <v>1536</v>
      </c>
      <c r="L433" s="57">
        <v>55848.464</v>
      </c>
      <c r="M433" s="57">
        <v>587.87856842105305</v>
      </c>
      <c r="N433" s="58">
        <v>3.2736842105263202</v>
      </c>
      <c r="O433" s="58">
        <v>4.9389067524115804</v>
      </c>
      <c r="P433" s="57">
        <v>5983.7640000000001</v>
      </c>
      <c r="Q433" s="59">
        <v>0.107142857142857</v>
      </c>
      <c r="R433" s="57">
        <v>2700.5140000000001</v>
      </c>
      <c r="S433" s="59">
        <v>4.8354311051419401E-2</v>
      </c>
      <c r="T433" s="29" t="str">
        <f t="shared" si="18"/>
        <v>01</v>
      </c>
      <c r="U433" s="29" t="str">
        <f t="shared" si="19"/>
        <v>2022-884431-01</v>
      </c>
      <c r="V433" s="29" t="str">
        <f t="shared" si="20"/>
        <v>Debbie Wong</v>
      </c>
    </row>
    <row r="434" spans="1:22" x14ac:dyDescent="0.25">
      <c r="A434" s="53">
        <v>2022</v>
      </c>
      <c r="B434" s="54">
        <v>884431</v>
      </c>
      <c r="C434" s="54" t="s">
        <v>179</v>
      </c>
      <c r="D434" s="54" t="s">
        <v>430</v>
      </c>
      <c r="E434" s="54" t="s">
        <v>506</v>
      </c>
      <c r="F434" s="55" t="s">
        <v>432</v>
      </c>
      <c r="G434" s="54" t="s">
        <v>4</v>
      </c>
      <c r="H434" s="54" t="s">
        <v>5</v>
      </c>
      <c r="I434" s="56">
        <v>245</v>
      </c>
      <c r="J434" s="56">
        <v>497</v>
      </c>
      <c r="K434" s="56">
        <v>1806</v>
      </c>
      <c r="L434" s="57">
        <v>62917.792000000001</v>
      </c>
      <c r="M434" s="57">
        <v>256.80731428571403</v>
      </c>
      <c r="N434" s="58">
        <v>2.0285714285714298</v>
      </c>
      <c r="O434" s="58">
        <v>3.6338028169014098</v>
      </c>
      <c r="P434" s="57">
        <v>6741.192</v>
      </c>
      <c r="Q434" s="59">
        <v>0.107142857142857</v>
      </c>
      <c r="R434" s="57">
        <v>-1935.4079999999899</v>
      </c>
      <c r="S434" s="59">
        <v>-3.0760901463293501E-2</v>
      </c>
      <c r="T434" s="29" t="str">
        <f t="shared" si="18"/>
        <v>03</v>
      </c>
      <c r="U434" s="29" t="str">
        <f t="shared" si="19"/>
        <v>2022-884431-03</v>
      </c>
      <c r="V434" s="29" t="str">
        <f t="shared" si="20"/>
        <v>Gerald Wilson</v>
      </c>
    </row>
    <row r="435" spans="1:22" x14ac:dyDescent="0.25">
      <c r="A435" s="53">
        <v>2022</v>
      </c>
      <c r="B435" s="54">
        <v>884431</v>
      </c>
      <c r="C435" s="54" t="s">
        <v>179</v>
      </c>
      <c r="D435" s="54" t="s">
        <v>432</v>
      </c>
      <c r="E435" s="54" t="s">
        <v>494</v>
      </c>
      <c r="F435" s="55" t="s">
        <v>432</v>
      </c>
      <c r="G435" s="54" t="s">
        <v>4</v>
      </c>
      <c r="H435" s="54" t="s">
        <v>7</v>
      </c>
      <c r="I435" s="56">
        <v>52</v>
      </c>
      <c r="J435" s="56">
        <v>261</v>
      </c>
      <c r="K435" s="56">
        <v>2353</v>
      </c>
      <c r="L435" s="57">
        <v>81045.384000000005</v>
      </c>
      <c r="M435" s="57">
        <v>1558.5650769230799</v>
      </c>
      <c r="N435" s="58">
        <v>5.0192307692307701</v>
      </c>
      <c r="O435" s="58">
        <v>9.0153256704980809</v>
      </c>
      <c r="P435" s="57">
        <v>8683.4340000000102</v>
      </c>
      <c r="Q435" s="59">
        <v>0.107142857142857</v>
      </c>
      <c r="R435" s="57">
        <v>6970.9340000000102</v>
      </c>
      <c r="S435" s="59">
        <v>8.6012720971252399E-2</v>
      </c>
      <c r="T435" s="29" t="str">
        <f t="shared" si="18"/>
        <v>04</v>
      </c>
      <c r="U435" s="29" t="str">
        <f t="shared" si="19"/>
        <v>2022-884431-04</v>
      </c>
      <c r="V435" s="29" t="str">
        <f t="shared" si="20"/>
        <v>Bill Hampton</v>
      </c>
    </row>
    <row r="436" spans="1:22" x14ac:dyDescent="0.25">
      <c r="A436" s="53">
        <v>2022</v>
      </c>
      <c r="B436" s="54">
        <v>884431</v>
      </c>
      <c r="C436" s="54" t="s">
        <v>179</v>
      </c>
      <c r="D436" s="54" t="s">
        <v>435</v>
      </c>
      <c r="E436" s="54" t="s">
        <v>521</v>
      </c>
      <c r="F436" s="55" t="s">
        <v>432</v>
      </c>
      <c r="G436" s="54" t="s">
        <v>4</v>
      </c>
      <c r="H436" s="54" t="s">
        <v>16</v>
      </c>
      <c r="I436" s="56">
        <v>18</v>
      </c>
      <c r="J436" s="56">
        <v>37</v>
      </c>
      <c r="K436" s="56">
        <v>80</v>
      </c>
      <c r="L436" s="57">
        <v>3764.152</v>
      </c>
      <c r="M436" s="57">
        <v>209.11955555555599</v>
      </c>
      <c r="N436" s="58">
        <v>2.0555555555555598</v>
      </c>
      <c r="O436" s="58">
        <v>2.1621621621621601</v>
      </c>
      <c r="P436" s="57">
        <v>403.30200000000002</v>
      </c>
      <c r="Q436" s="59">
        <v>0.107142857142857</v>
      </c>
      <c r="R436" s="57">
        <v>-272.94799999999998</v>
      </c>
      <c r="S436" s="59">
        <v>-7.2512480898752105E-2</v>
      </c>
      <c r="T436" s="29" t="str">
        <f t="shared" si="18"/>
        <v>06</v>
      </c>
      <c r="U436" s="29" t="str">
        <f t="shared" si="19"/>
        <v>2022-884431-06</v>
      </c>
      <c r="V436" s="29" t="str">
        <f t="shared" si="20"/>
        <v>Ronnie Estrada</v>
      </c>
    </row>
    <row r="437" spans="1:22" x14ac:dyDescent="0.25">
      <c r="A437" s="53">
        <v>2022</v>
      </c>
      <c r="B437" s="54">
        <v>886262</v>
      </c>
      <c r="C437" s="54" t="s">
        <v>252</v>
      </c>
      <c r="D437" s="54" t="s">
        <v>434</v>
      </c>
      <c r="E437" s="54" t="s">
        <v>523</v>
      </c>
      <c r="F437" s="55" t="s">
        <v>434</v>
      </c>
      <c r="G437" s="54" t="s">
        <v>15</v>
      </c>
      <c r="H437" s="54" t="s">
        <v>16</v>
      </c>
      <c r="I437" s="56">
        <v>27</v>
      </c>
      <c r="J437" s="56">
        <v>49</v>
      </c>
      <c r="K437" s="56">
        <v>94</v>
      </c>
      <c r="L437" s="57">
        <v>5086.4480000000003</v>
      </c>
      <c r="M437" s="57">
        <v>188.386962962963</v>
      </c>
      <c r="N437" s="58">
        <v>1.81481481481481</v>
      </c>
      <c r="O437" s="58">
        <v>1.9183673469387801</v>
      </c>
      <c r="P437" s="57">
        <v>1877.098</v>
      </c>
      <c r="Q437" s="59">
        <v>0.36903906222967398</v>
      </c>
      <c r="R437" s="57">
        <v>959.19799999999998</v>
      </c>
      <c r="S437" s="59">
        <v>0.18857914206534701</v>
      </c>
      <c r="T437" s="29" t="str">
        <f t="shared" si="18"/>
        <v>02</v>
      </c>
      <c r="U437" s="29" t="str">
        <f t="shared" si="19"/>
        <v>2022-886262-02</v>
      </c>
      <c r="V437" s="29" t="str">
        <f t="shared" si="20"/>
        <v>Amy Blye</v>
      </c>
    </row>
    <row r="438" spans="1:22" x14ac:dyDescent="0.25">
      <c r="A438" s="53">
        <v>2022</v>
      </c>
      <c r="B438" s="54">
        <v>888162</v>
      </c>
      <c r="C438" s="54" t="s">
        <v>399</v>
      </c>
      <c r="D438" s="54" t="s">
        <v>431</v>
      </c>
      <c r="E438" s="54" t="s">
        <v>516</v>
      </c>
      <c r="F438" s="55" t="s">
        <v>431</v>
      </c>
      <c r="G438" s="54" t="s">
        <v>15</v>
      </c>
      <c r="H438" s="54" t="s">
        <v>16</v>
      </c>
      <c r="I438" s="56">
        <v>26</v>
      </c>
      <c r="J438" s="56">
        <v>85</v>
      </c>
      <c r="K438" s="56">
        <v>250</v>
      </c>
      <c r="L438" s="57">
        <v>11023.41</v>
      </c>
      <c r="M438" s="57">
        <v>423.97730769230799</v>
      </c>
      <c r="N438" s="58">
        <v>3.2692307692307701</v>
      </c>
      <c r="O438" s="58">
        <v>2.9411764705882399</v>
      </c>
      <c r="P438" s="57">
        <v>3202.76</v>
      </c>
      <c r="Q438" s="59">
        <v>0.290541674490924</v>
      </c>
      <c r="R438" s="57">
        <v>2306.0100000000002</v>
      </c>
      <c r="S438" s="59">
        <v>0.209192073958965</v>
      </c>
      <c r="T438" s="29" t="str">
        <f t="shared" si="18"/>
        <v>01</v>
      </c>
      <c r="U438" s="29" t="str">
        <f t="shared" si="19"/>
        <v>2022-888162-01</v>
      </c>
      <c r="V438" s="29" t="str">
        <f t="shared" si="20"/>
        <v>Celia Pasillas</v>
      </c>
    </row>
    <row r="439" spans="1:22" x14ac:dyDescent="0.25">
      <c r="A439" s="53">
        <v>2022</v>
      </c>
      <c r="B439" s="54">
        <v>888177</v>
      </c>
      <c r="C439" s="54" t="s">
        <v>253</v>
      </c>
      <c r="D439" s="54" t="s">
        <v>431</v>
      </c>
      <c r="E439" s="54" t="s">
        <v>524</v>
      </c>
      <c r="F439" s="55" t="s">
        <v>431</v>
      </c>
      <c r="G439" s="54" t="s">
        <v>15</v>
      </c>
      <c r="H439" s="54" t="s">
        <v>16</v>
      </c>
      <c r="I439" s="56">
        <v>14</v>
      </c>
      <c r="J439" s="56">
        <v>21</v>
      </c>
      <c r="K439" s="56">
        <v>39</v>
      </c>
      <c r="L439" s="57">
        <v>2018.088</v>
      </c>
      <c r="M439" s="57">
        <v>144.149142857143</v>
      </c>
      <c r="N439" s="58">
        <v>1.5</v>
      </c>
      <c r="O439" s="58">
        <v>1.8571428571428601</v>
      </c>
      <c r="P439" s="57">
        <v>831.08799999999997</v>
      </c>
      <c r="Q439" s="59">
        <v>0.41181950440218701</v>
      </c>
      <c r="R439" s="57">
        <v>373.988</v>
      </c>
      <c r="S439" s="59">
        <v>0.18531798415133499</v>
      </c>
      <c r="T439" s="29" t="str">
        <f t="shared" si="18"/>
        <v>01</v>
      </c>
      <c r="U439" s="29" t="str">
        <f t="shared" si="19"/>
        <v>2022-888177-01</v>
      </c>
      <c r="V439" s="29" t="str">
        <f t="shared" si="20"/>
        <v>Quinn York</v>
      </c>
    </row>
    <row r="440" spans="1:22" x14ac:dyDescent="0.25">
      <c r="A440" s="53">
        <v>2022</v>
      </c>
      <c r="B440" s="54">
        <v>892554</v>
      </c>
      <c r="C440" s="54" t="s">
        <v>254</v>
      </c>
      <c r="D440" s="54" t="s">
        <v>430</v>
      </c>
      <c r="E440" s="54" t="s">
        <v>518</v>
      </c>
      <c r="F440" s="55" t="s">
        <v>430</v>
      </c>
      <c r="G440" s="54" t="s">
        <v>15</v>
      </c>
      <c r="H440" s="54" t="s">
        <v>16</v>
      </c>
      <c r="I440" s="56">
        <v>28</v>
      </c>
      <c r="J440" s="56">
        <v>63</v>
      </c>
      <c r="K440" s="56">
        <v>205</v>
      </c>
      <c r="L440" s="57">
        <v>10097.56</v>
      </c>
      <c r="M440" s="57">
        <v>360.62714285714299</v>
      </c>
      <c r="N440" s="58">
        <v>2.25</v>
      </c>
      <c r="O440" s="58">
        <v>3.25396825396825</v>
      </c>
      <c r="P440" s="57">
        <v>3765.61</v>
      </c>
      <c r="Q440" s="59">
        <v>0.37292276549978398</v>
      </c>
      <c r="R440" s="57">
        <v>2766.01</v>
      </c>
      <c r="S440" s="59">
        <v>0.27392855303657498</v>
      </c>
      <c r="T440" s="29" t="str">
        <f t="shared" si="18"/>
        <v>03</v>
      </c>
      <c r="U440" s="29" t="str">
        <f t="shared" si="19"/>
        <v>2022-892554-03</v>
      </c>
      <c r="V440" s="29" t="str">
        <f t="shared" si="20"/>
        <v>Claudia Schwartz</v>
      </c>
    </row>
    <row r="441" spans="1:22" x14ac:dyDescent="0.25">
      <c r="A441" s="53">
        <v>2022</v>
      </c>
      <c r="B441" s="54">
        <v>892687</v>
      </c>
      <c r="C441" s="54" t="s">
        <v>255</v>
      </c>
      <c r="D441" s="54" t="s">
        <v>431</v>
      </c>
      <c r="E441" s="54" t="s">
        <v>515</v>
      </c>
      <c r="F441" s="55" t="s">
        <v>431</v>
      </c>
      <c r="G441" s="54" t="s">
        <v>15</v>
      </c>
      <c r="H441" s="54" t="s">
        <v>5</v>
      </c>
      <c r="I441" s="56">
        <v>47</v>
      </c>
      <c r="J441" s="56">
        <v>105</v>
      </c>
      <c r="K441" s="56">
        <v>285</v>
      </c>
      <c r="L441" s="57">
        <v>15457.72</v>
      </c>
      <c r="M441" s="57">
        <v>328.88765957446799</v>
      </c>
      <c r="N441" s="58">
        <v>2.23404255319149</v>
      </c>
      <c r="O441" s="58">
        <v>2.71428571428571</v>
      </c>
      <c r="P441" s="57">
        <v>5280.62</v>
      </c>
      <c r="Q441" s="59">
        <v>0.34161700431887798</v>
      </c>
      <c r="R441" s="57">
        <v>3709.22</v>
      </c>
      <c r="S441" s="59">
        <v>0.239959062526686</v>
      </c>
      <c r="T441" s="29" t="str">
        <f t="shared" si="18"/>
        <v>01</v>
      </c>
      <c r="U441" s="29" t="str">
        <f t="shared" si="19"/>
        <v>2022-892687-01</v>
      </c>
      <c r="V441" s="29" t="str">
        <f t="shared" si="20"/>
        <v>Alex Kwon</v>
      </c>
    </row>
    <row r="442" spans="1:22" x14ac:dyDescent="0.25">
      <c r="A442" s="53">
        <v>2022</v>
      </c>
      <c r="B442" s="54">
        <v>899280</v>
      </c>
      <c r="C442" s="54" t="s">
        <v>256</v>
      </c>
      <c r="D442" s="54" t="s">
        <v>433</v>
      </c>
      <c r="E442" s="54" t="s">
        <v>504</v>
      </c>
      <c r="F442" s="55" t="s">
        <v>433</v>
      </c>
      <c r="G442" s="54" t="s">
        <v>15</v>
      </c>
      <c r="H442" s="54" t="s">
        <v>16</v>
      </c>
      <c r="I442" s="56">
        <v>26</v>
      </c>
      <c r="J442" s="56">
        <v>26</v>
      </c>
      <c r="K442" s="56">
        <v>55</v>
      </c>
      <c r="L442" s="57">
        <v>2696.36</v>
      </c>
      <c r="M442" s="57">
        <v>103.706153846154</v>
      </c>
      <c r="N442" s="58">
        <v>1</v>
      </c>
      <c r="O442" s="58">
        <v>2.1153846153846199</v>
      </c>
      <c r="P442" s="57">
        <v>1085.51</v>
      </c>
      <c r="Q442" s="59">
        <v>0.40258348291771101</v>
      </c>
      <c r="R442" s="57">
        <v>250.91</v>
      </c>
      <c r="S442" s="59">
        <v>9.3055081665652906E-2</v>
      </c>
      <c r="T442" s="29" t="str">
        <f t="shared" si="18"/>
        <v>05</v>
      </c>
      <c r="U442" s="29" t="str">
        <f t="shared" si="19"/>
        <v>2022-899280-05</v>
      </c>
      <c r="V442" s="29" t="str">
        <f t="shared" si="20"/>
        <v>Jeannie Skiles</v>
      </c>
    </row>
    <row r="443" spans="1:22" x14ac:dyDescent="0.25">
      <c r="A443" s="53">
        <v>2022</v>
      </c>
      <c r="B443" s="54">
        <v>903842</v>
      </c>
      <c r="C443" s="54" t="s">
        <v>257</v>
      </c>
      <c r="D443" s="54" t="s">
        <v>434</v>
      </c>
      <c r="E443" s="54" t="s">
        <v>499</v>
      </c>
      <c r="F443" s="55" t="s">
        <v>434</v>
      </c>
      <c r="G443" s="54" t="s">
        <v>15</v>
      </c>
      <c r="H443" s="54" t="s">
        <v>7</v>
      </c>
      <c r="I443" s="56">
        <v>79</v>
      </c>
      <c r="J443" s="56">
        <v>332</v>
      </c>
      <c r="K443" s="56">
        <v>1578</v>
      </c>
      <c r="L443" s="57">
        <v>77765.918399999995</v>
      </c>
      <c r="M443" s="57">
        <v>984.378713924051</v>
      </c>
      <c r="N443" s="58">
        <v>4.2025316455696196</v>
      </c>
      <c r="O443" s="58">
        <v>4.7530120481927698</v>
      </c>
      <c r="P443" s="57">
        <v>20325.668399999999</v>
      </c>
      <c r="Q443" s="59">
        <v>0.26136987536689299</v>
      </c>
      <c r="R443" s="57">
        <v>17439.0684</v>
      </c>
      <c r="S443" s="59">
        <v>0.224250786961708</v>
      </c>
      <c r="T443" s="29" t="str">
        <f t="shared" si="18"/>
        <v>02</v>
      </c>
      <c r="U443" s="29" t="str">
        <f t="shared" si="19"/>
        <v>2022-903842-02</v>
      </c>
      <c r="V443" s="29" t="str">
        <f t="shared" si="20"/>
        <v>Kurt Valentine</v>
      </c>
    </row>
    <row r="444" spans="1:22" x14ac:dyDescent="0.25">
      <c r="A444" s="53">
        <v>2022</v>
      </c>
      <c r="B444" s="54">
        <v>906206</v>
      </c>
      <c r="C444" s="54" t="s">
        <v>258</v>
      </c>
      <c r="D444" s="54" t="s">
        <v>434</v>
      </c>
      <c r="E444" s="54" t="s">
        <v>508</v>
      </c>
      <c r="F444" s="55" t="s">
        <v>434</v>
      </c>
      <c r="G444" s="54" t="s">
        <v>15</v>
      </c>
      <c r="H444" s="54" t="s">
        <v>5</v>
      </c>
      <c r="I444" s="56">
        <v>73</v>
      </c>
      <c r="J444" s="56">
        <v>136</v>
      </c>
      <c r="K444" s="56">
        <v>522</v>
      </c>
      <c r="L444" s="57">
        <v>25598.657200000001</v>
      </c>
      <c r="M444" s="57">
        <v>350.66653698630103</v>
      </c>
      <c r="N444" s="58">
        <v>1.86301369863014</v>
      </c>
      <c r="O444" s="58">
        <v>3.8382352941176499</v>
      </c>
      <c r="P444" s="57">
        <v>8137.9071999999896</v>
      </c>
      <c r="Q444" s="59">
        <v>0.31790367504120498</v>
      </c>
      <c r="R444" s="57">
        <v>5652.8572000000004</v>
      </c>
      <c r="S444" s="59">
        <v>0.22082631740542999</v>
      </c>
      <c r="T444" s="29" t="str">
        <f t="shared" si="18"/>
        <v>02</v>
      </c>
      <c r="U444" s="29" t="str">
        <f t="shared" si="19"/>
        <v>2022-906206-02</v>
      </c>
      <c r="V444" s="29" t="str">
        <f t="shared" si="20"/>
        <v>Nina Fuentes</v>
      </c>
    </row>
    <row r="445" spans="1:22" x14ac:dyDescent="0.25">
      <c r="A445" s="53">
        <v>2022</v>
      </c>
      <c r="B445" s="54">
        <v>910039</v>
      </c>
      <c r="C445" s="54" t="s">
        <v>259</v>
      </c>
      <c r="D445" s="54" t="s">
        <v>433</v>
      </c>
      <c r="E445" s="54" t="s">
        <v>504</v>
      </c>
      <c r="F445" s="55" t="s">
        <v>433</v>
      </c>
      <c r="G445" s="54" t="s">
        <v>15</v>
      </c>
      <c r="H445" s="54" t="s">
        <v>16</v>
      </c>
      <c r="I445" s="56">
        <v>36</v>
      </c>
      <c r="J445" s="56">
        <v>61</v>
      </c>
      <c r="K445" s="56">
        <v>146</v>
      </c>
      <c r="L445" s="57">
        <v>6694.0320000000002</v>
      </c>
      <c r="M445" s="57">
        <v>185.945333333333</v>
      </c>
      <c r="N445" s="58">
        <v>1.69444444444444</v>
      </c>
      <c r="O445" s="58">
        <v>2.3934426229508201</v>
      </c>
      <c r="P445" s="57">
        <v>2709.2820000000002</v>
      </c>
      <c r="Q445" s="59">
        <v>0.40473096035393902</v>
      </c>
      <c r="R445" s="57">
        <v>1526.732</v>
      </c>
      <c r="S445" s="59">
        <v>0.228073603472466</v>
      </c>
      <c r="T445" s="29" t="str">
        <f t="shared" si="18"/>
        <v>05</v>
      </c>
      <c r="U445" s="29" t="str">
        <f t="shared" si="19"/>
        <v>2022-910039-05</v>
      </c>
      <c r="V445" s="29" t="str">
        <f t="shared" si="20"/>
        <v>Jeannie Skiles</v>
      </c>
    </row>
    <row r="446" spans="1:22" x14ac:dyDescent="0.25">
      <c r="A446" s="53">
        <v>2022</v>
      </c>
      <c r="B446" s="54">
        <v>911084</v>
      </c>
      <c r="C446" s="54" t="s">
        <v>260</v>
      </c>
      <c r="D446" s="54" t="s">
        <v>435</v>
      </c>
      <c r="E446" s="54" t="s">
        <v>505</v>
      </c>
      <c r="F446" s="55" t="s">
        <v>435</v>
      </c>
      <c r="G446" s="54" t="s">
        <v>15</v>
      </c>
      <c r="H446" s="54" t="s">
        <v>16</v>
      </c>
      <c r="I446" s="56">
        <v>24</v>
      </c>
      <c r="J446" s="56">
        <v>76</v>
      </c>
      <c r="K446" s="56">
        <v>217</v>
      </c>
      <c r="L446" s="57">
        <v>9259.0776000000005</v>
      </c>
      <c r="M446" s="57">
        <v>385.79489999999998</v>
      </c>
      <c r="N446" s="58">
        <v>3.1666666666666701</v>
      </c>
      <c r="O446" s="58">
        <v>2.8552631578947398</v>
      </c>
      <c r="P446" s="57">
        <v>2512.9276</v>
      </c>
      <c r="Q446" s="59">
        <v>0.27140150548041603</v>
      </c>
      <c r="R446" s="57">
        <v>1578.5476000000001</v>
      </c>
      <c r="S446" s="59">
        <v>0.170486485608458</v>
      </c>
      <c r="T446" s="29" t="str">
        <f t="shared" si="18"/>
        <v>06</v>
      </c>
      <c r="U446" s="29" t="str">
        <f t="shared" si="19"/>
        <v>2022-911084-06</v>
      </c>
      <c r="V446" s="29" t="str">
        <f t="shared" si="20"/>
        <v>Malik Mann</v>
      </c>
    </row>
    <row r="447" spans="1:22" x14ac:dyDescent="0.25">
      <c r="A447" s="53">
        <v>2022</v>
      </c>
      <c r="B447" s="54">
        <v>913384</v>
      </c>
      <c r="C447" s="54" t="s">
        <v>261</v>
      </c>
      <c r="D447" s="54" t="s">
        <v>430</v>
      </c>
      <c r="E447" s="54" t="s">
        <v>518</v>
      </c>
      <c r="F447" s="55" t="s">
        <v>430</v>
      </c>
      <c r="G447" s="54" t="s">
        <v>4</v>
      </c>
      <c r="H447" s="54" t="s">
        <v>16</v>
      </c>
      <c r="I447" s="56">
        <v>26</v>
      </c>
      <c r="J447" s="56">
        <v>67</v>
      </c>
      <c r="K447" s="56">
        <v>166</v>
      </c>
      <c r="L447" s="57">
        <v>7450.6719999999996</v>
      </c>
      <c r="M447" s="57">
        <v>286.56430769230798</v>
      </c>
      <c r="N447" s="58">
        <v>2.5769230769230802</v>
      </c>
      <c r="O447" s="58">
        <v>2.4776119402985102</v>
      </c>
      <c r="P447" s="57">
        <v>2981.8220000000001</v>
      </c>
      <c r="Q447" s="59">
        <v>0.40020846441770602</v>
      </c>
      <c r="R447" s="57">
        <v>2044.0219999999999</v>
      </c>
      <c r="S447" s="59">
        <v>0.27434062323505898</v>
      </c>
      <c r="T447" s="29" t="str">
        <f t="shared" si="18"/>
        <v>03</v>
      </c>
      <c r="U447" s="29" t="str">
        <f t="shared" si="19"/>
        <v>2022-913384-03</v>
      </c>
      <c r="V447" s="29" t="str">
        <f t="shared" si="20"/>
        <v>Claudia Schwartz</v>
      </c>
    </row>
    <row r="448" spans="1:22" x14ac:dyDescent="0.25">
      <c r="A448" s="53">
        <v>2022</v>
      </c>
      <c r="B448" s="54">
        <v>913384</v>
      </c>
      <c r="C448" s="54" t="s">
        <v>261</v>
      </c>
      <c r="D448" s="54" t="s">
        <v>435</v>
      </c>
      <c r="E448" s="54" t="s">
        <v>521</v>
      </c>
      <c r="F448" s="55" t="s">
        <v>430</v>
      </c>
      <c r="G448" s="54" t="s">
        <v>4</v>
      </c>
      <c r="H448" s="54" t="s">
        <v>5</v>
      </c>
      <c r="I448" s="56">
        <v>94</v>
      </c>
      <c r="J448" s="56">
        <v>315</v>
      </c>
      <c r="K448" s="56">
        <v>1049</v>
      </c>
      <c r="L448" s="57">
        <v>53241.207999999999</v>
      </c>
      <c r="M448" s="57">
        <v>566.39582978723399</v>
      </c>
      <c r="N448" s="58">
        <v>3.3510638297872299</v>
      </c>
      <c r="O448" s="58">
        <v>3.3301587301587299</v>
      </c>
      <c r="P448" s="57">
        <v>19141.508000000002</v>
      </c>
      <c r="Q448" s="59">
        <v>0.35952429929839302</v>
      </c>
      <c r="R448" s="57">
        <v>15460.237999999999</v>
      </c>
      <c r="S448" s="59">
        <v>0.29038105221053601</v>
      </c>
      <c r="T448" s="29" t="str">
        <f t="shared" si="18"/>
        <v>06</v>
      </c>
      <c r="U448" s="29" t="str">
        <f t="shared" si="19"/>
        <v>2022-913384-06</v>
      </c>
      <c r="V448" s="29" t="str">
        <f t="shared" si="20"/>
        <v>Ronnie Estrada</v>
      </c>
    </row>
    <row r="449" spans="1:22" x14ac:dyDescent="0.25">
      <c r="A449" s="53">
        <v>2022</v>
      </c>
      <c r="B449" s="54">
        <v>915359</v>
      </c>
      <c r="C449" s="54" t="s">
        <v>47</v>
      </c>
      <c r="D449" s="54" t="s">
        <v>430</v>
      </c>
      <c r="E449" s="54" t="s">
        <v>514</v>
      </c>
      <c r="F449" s="55" t="s">
        <v>430</v>
      </c>
      <c r="G449" s="54" t="s">
        <v>15</v>
      </c>
      <c r="H449" s="54" t="s">
        <v>7</v>
      </c>
      <c r="I449" s="56">
        <v>194</v>
      </c>
      <c r="J449" s="56">
        <v>562</v>
      </c>
      <c r="K449" s="56">
        <v>3371</v>
      </c>
      <c r="L449" s="57">
        <v>123054.12820000001</v>
      </c>
      <c r="M449" s="57">
        <v>634.29962989690705</v>
      </c>
      <c r="N449" s="58">
        <v>2.8969072164948502</v>
      </c>
      <c r="O449" s="58">
        <v>5.9982206405693903</v>
      </c>
      <c r="P449" s="57">
        <v>15414.6782</v>
      </c>
      <c r="Q449" s="59">
        <v>0.12526746095788399</v>
      </c>
      <c r="R449" s="57">
        <v>8348.4782000000105</v>
      </c>
      <c r="S449" s="59">
        <v>6.7843950642852202E-2</v>
      </c>
      <c r="T449" s="29" t="str">
        <f t="shared" si="18"/>
        <v>03</v>
      </c>
      <c r="U449" s="29" t="str">
        <f t="shared" si="19"/>
        <v>2022-915359-03</v>
      </c>
      <c r="V449" s="29" t="str">
        <f t="shared" si="20"/>
        <v>Carmen Blakemoore</v>
      </c>
    </row>
    <row r="450" spans="1:22" x14ac:dyDescent="0.25">
      <c r="A450" s="53">
        <v>2022</v>
      </c>
      <c r="B450" s="54">
        <v>916061</v>
      </c>
      <c r="C450" s="54" t="s">
        <v>262</v>
      </c>
      <c r="D450" s="54" t="s">
        <v>432</v>
      </c>
      <c r="E450" s="54" t="s">
        <v>498</v>
      </c>
      <c r="F450" s="55" t="s">
        <v>432</v>
      </c>
      <c r="G450" s="54" t="s">
        <v>15</v>
      </c>
      <c r="H450" s="54" t="s">
        <v>16</v>
      </c>
      <c r="I450" s="56">
        <v>25</v>
      </c>
      <c r="J450" s="56">
        <v>43</v>
      </c>
      <c r="K450" s="56">
        <v>86</v>
      </c>
      <c r="L450" s="57">
        <v>4231.5407999999998</v>
      </c>
      <c r="M450" s="57">
        <v>169.26163199999999</v>
      </c>
      <c r="N450" s="58">
        <v>1.72</v>
      </c>
      <c r="O450" s="58">
        <v>2</v>
      </c>
      <c r="P450" s="57">
        <v>1242.1908000000001</v>
      </c>
      <c r="Q450" s="59">
        <v>0.29355519861701401</v>
      </c>
      <c r="R450" s="57">
        <v>499.19080000000002</v>
      </c>
      <c r="S450" s="59">
        <v>0.11796903860645699</v>
      </c>
      <c r="T450" s="29" t="str">
        <f t="shared" ref="T450:T513" si="21">LEFT(D450,2)</f>
        <v>04</v>
      </c>
      <c r="U450" s="29" t="str">
        <f t="shared" ref="U450:U513" si="22">A450&amp;"-"&amp;B450&amp;"-"&amp;T450</f>
        <v>2022-916061-04</v>
      </c>
      <c r="V450" s="29" t="str">
        <f t="shared" ref="V450:V513" si="23">E450</f>
        <v>Kim Pearson</v>
      </c>
    </row>
    <row r="451" spans="1:22" x14ac:dyDescent="0.25">
      <c r="A451" s="53">
        <v>2022</v>
      </c>
      <c r="B451" s="54">
        <v>917647</v>
      </c>
      <c r="C451" s="54" t="s">
        <v>358</v>
      </c>
      <c r="D451" s="54" t="s">
        <v>430</v>
      </c>
      <c r="E451" s="54" t="s">
        <v>518</v>
      </c>
      <c r="F451" s="55" t="s">
        <v>430</v>
      </c>
      <c r="G451" s="54" t="s">
        <v>15</v>
      </c>
      <c r="H451" s="54" t="s">
        <v>16</v>
      </c>
      <c r="I451" s="56">
        <v>18</v>
      </c>
      <c r="J451" s="56">
        <v>28</v>
      </c>
      <c r="K451" s="56">
        <v>64</v>
      </c>
      <c r="L451" s="57">
        <v>2645.0880000000002</v>
      </c>
      <c r="M451" s="57">
        <v>146.94933333333299</v>
      </c>
      <c r="N451" s="58">
        <v>1.55555555555556</v>
      </c>
      <c r="O451" s="58">
        <v>2.28571428571429</v>
      </c>
      <c r="P451" s="57">
        <v>983.48800000000006</v>
      </c>
      <c r="Q451" s="59">
        <v>0.37181674106872797</v>
      </c>
      <c r="R451" s="57">
        <v>355.88799999999998</v>
      </c>
      <c r="S451" s="59">
        <v>0.13454675231977201</v>
      </c>
      <c r="T451" s="29" t="str">
        <f t="shared" si="21"/>
        <v>03</v>
      </c>
      <c r="U451" s="29" t="str">
        <f t="shared" si="22"/>
        <v>2022-917647-03</v>
      </c>
      <c r="V451" s="29" t="str">
        <f t="shared" si="23"/>
        <v>Claudia Schwartz</v>
      </c>
    </row>
    <row r="452" spans="1:22" x14ac:dyDescent="0.25">
      <c r="A452" s="53">
        <v>2022</v>
      </c>
      <c r="B452" s="54">
        <v>921547</v>
      </c>
      <c r="C452" s="54" t="s">
        <v>283</v>
      </c>
      <c r="D452" s="54" t="s">
        <v>432</v>
      </c>
      <c r="E452" s="54" t="s">
        <v>497</v>
      </c>
      <c r="F452" s="55" t="s">
        <v>432</v>
      </c>
      <c r="G452" s="54" t="s">
        <v>15</v>
      </c>
      <c r="H452" s="54" t="s">
        <v>7</v>
      </c>
      <c r="I452" s="56">
        <v>57</v>
      </c>
      <c r="J452" s="56">
        <v>486</v>
      </c>
      <c r="K452" s="56">
        <v>2591</v>
      </c>
      <c r="L452" s="57">
        <v>99791.86</v>
      </c>
      <c r="M452" s="57">
        <v>1750.73438596491</v>
      </c>
      <c r="N452" s="58">
        <v>8.5263157894736796</v>
      </c>
      <c r="O452" s="58">
        <v>5.3312757201646104</v>
      </c>
      <c r="P452" s="57">
        <v>28511.96</v>
      </c>
      <c r="Q452" s="59">
        <v>0.28571428571428598</v>
      </c>
      <c r="R452" s="57">
        <v>26465.71</v>
      </c>
      <c r="S452" s="59">
        <v>0.26520910623371502</v>
      </c>
      <c r="T452" s="29" t="str">
        <f t="shared" si="21"/>
        <v>04</v>
      </c>
      <c r="U452" s="29" t="str">
        <f t="shared" si="22"/>
        <v>2022-921547-04</v>
      </c>
      <c r="V452" s="29" t="str">
        <f t="shared" si="23"/>
        <v>Javier Salinas</v>
      </c>
    </row>
    <row r="453" spans="1:22" x14ac:dyDescent="0.25">
      <c r="A453" s="53">
        <v>2022</v>
      </c>
      <c r="B453" s="54">
        <v>923218</v>
      </c>
      <c r="C453" s="54" t="s">
        <v>263</v>
      </c>
      <c r="D453" s="54" t="s">
        <v>433</v>
      </c>
      <c r="E453" s="54" t="s">
        <v>504</v>
      </c>
      <c r="F453" s="55" t="s">
        <v>433</v>
      </c>
      <c r="G453" s="54" t="s">
        <v>15</v>
      </c>
      <c r="H453" s="54" t="s">
        <v>16</v>
      </c>
      <c r="I453" s="56">
        <v>33</v>
      </c>
      <c r="J453" s="56">
        <v>80</v>
      </c>
      <c r="K453" s="56">
        <v>170</v>
      </c>
      <c r="L453" s="57">
        <v>7845.84</v>
      </c>
      <c r="M453" s="57">
        <v>237.75272727272699</v>
      </c>
      <c r="N453" s="58">
        <v>2.4242424242424199</v>
      </c>
      <c r="O453" s="58">
        <v>2.125</v>
      </c>
      <c r="P453" s="57">
        <v>3148.89</v>
      </c>
      <c r="Q453" s="59">
        <v>0.40134517145391702</v>
      </c>
      <c r="R453" s="57">
        <v>2038.44</v>
      </c>
      <c r="S453" s="59">
        <v>0.259811568933346</v>
      </c>
      <c r="T453" s="29" t="str">
        <f t="shared" si="21"/>
        <v>05</v>
      </c>
      <c r="U453" s="29" t="str">
        <f t="shared" si="22"/>
        <v>2022-923218-05</v>
      </c>
      <c r="V453" s="29" t="str">
        <f t="shared" si="23"/>
        <v>Jeannie Skiles</v>
      </c>
    </row>
    <row r="454" spans="1:22" x14ac:dyDescent="0.25">
      <c r="A454" s="53">
        <v>2022</v>
      </c>
      <c r="B454" s="54">
        <v>925350</v>
      </c>
      <c r="C454" s="54" t="s">
        <v>173</v>
      </c>
      <c r="D454" s="54" t="s">
        <v>434</v>
      </c>
      <c r="E454" s="54" t="s">
        <v>499</v>
      </c>
      <c r="F454" s="55" t="s">
        <v>434</v>
      </c>
      <c r="G454" s="54" t="s">
        <v>4</v>
      </c>
      <c r="H454" s="54" t="s">
        <v>5</v>
      </c>
      <c r="I454" s="56">
        <v>87</v>
      </c>
      <c r="J454" s="56">
        <v>209</v>
      </c>
      <c r="K454" s="56">
        <v>653</v>
      </c>
      <c r="L454" s="57">
        <v>22686.240000000002</v>
      </c>
      <c r="M454" s="57">
        <v>260.76137931034498</v>
      </c>
      <c r="N454" s="58">
        <v>2.4022988505747098</v>
      </c>
      <c r="O454" s="58">
        <v>3.1244019138755998</v>
      </c>
      <c r="P454" s="57">
        <v>3781.04</v>
      </c>
      <c r="Q454" s="59">
        <v>0.16666666666666699</v>
      </c>
      <c r="R454" s="57">
        <v>769.88999999999896</v>
      </c>
      <c r="S454" s="59">
        <v>3.3936430188519502E-2</v>
      </c>
      <c r="T454" s="29" t="str">
        <f t="shared" si="21"/>
        <v>02</v>
      </c>
      <c r="U454" s="29" t="str">
        <f t="shared" si="22"/>
        <v>2022-925350-02</v>
      </c>
      <c r="V454" s="29" t="str">
        <f t="shared" si="23"/>
        <v>Kurt Valentine</v>
      </c>
    </row>
    <row r="455" spans="1:22" x14ac:dyDescent="0.25">
      <c r="A455" s="53">
        <v>2022</v>
      </c>
      <c r="B455" s="54">
        <v>925350</v>
      </c>
      <c r="C455" s="54" t="s">
        <v>173</v>
      </c>
      <c r="D455" s="54" t="s">
        <v>430</v>
      </c>
      <c r="E455" s="54" t="s">
        <v>512</v>
      </c>
      <c r="F455" s="55" t="s">
        <v>434</v>
      </c>
      <c r="G455" s="54" t="s">
        <v>4</v>
      </c>
      <c r="H455" s="54" t="s">
        <v>5</v>
      </c>
      <c r="I455" s="56">
        <v>136</v>
      </c>
      <c r="J455" s="56">
        <v>381</v>
      </c>
      <c r="K455" s="56">
        <v>1794</v>
      </c>
      <c r="L455" s="57">
        <v>74095.38</v>
      </c>
      <c r="M455" s="57">
        <v>544.81897058823495</v>
      </c>
      <c r="N455" s="58">
        <v>2.8014705882352899</v>
      </c>
      <c r="O455" s="58">
        <v>4.7086614173228298</v>
      </c>
      <c r="P455" s="57">
        <v>12349.23</v>
      </c>
      <c r="Q455" s="59">
        <v>0.16666666666666699</v>
      </c>
      <c r="R455" s="57">
        <v>7410.03</v>
      </c>
      <c r="S455" s="59">
        <v>0.100006640090111</v>
      </c>
      <c r="T455" s="29" t="str">
        <f t="shared" si="21"/>
        <v>03</v>
      </c>
      <c r="U455" s="29" t="str">
        <f t="shared" si="22"/>
        <v>2022-925350-03</v>
      </c>
      <c r="V455" s="29" t="str">
        <f t="shared" si="23"/>
        <v>Kevin Baxter</v>
      </c>
    </row>
    <row r="456" spans="1:22" x14ac:dyDescent="0.25">
      <c r="A456" s="53">
        <v>2022</v>
      </c>
      <c r="B456" s="54">
        <v>925350</v>
      </c>
      <c r="C456" s="54" t="s">
        <v>173</v>
      </c>
      <c r="D456" s="54" t="s">
        <v>432</v>
      </c>
      <c r="E456" s="54" t="s">
        <v>497</v>
      </c>
      <c r="F456" s="55" t="s">
        <v>434</v>
      </c>
      <c r="G456" s="54" t="s">
        <v>4</v>
      </c>
      <c r="H456" s="54" t="s">
        <v>5</v>
      </c>
      <c r="I456" s="56">
        <v>244</v>
      </c>
      <c r="J456" s="56">
        <v>489</v>
      </c>
      <c r="K456" s="56">
        <v>1959</v>
      </c>
      <c r="L456" s="57">
        <v>67611.72</v>
      </c>
      <c r="M456" s="57">
        <v>277.09721311475403</v>
      </c>
      <c r="N456" s="58">
        <v>2.0040983606557399</v>
      </c>
      <c r="O456" s="58">
        <v>4.0061349693251502</v>
      </c>
      <c r="P456" s="57">
        <v>11268.62</v>
      </c>
      <c r="Q456" s="59">
        <v>0.16666666666666599</v>
      </c>
      <c r="R456" s="57">
        <v>3952.62</v>
      </c>
      <c r="S456" s="59">
        <v>5.8460574586772798E-2</v>
      </c>
      <c r="T456" s="29" t="str">
        <f t="shared" si="21"/>
        <v>04</v>
      </c>
      <c r="U456" s="29" t="str">
        <f t="shared" si="22"/>
        <v>2022-925350-04</v>
      </c>
      <c r="V456" s="29" t="str">
        <f t="shared" si="23"/>
        <v>Javier Salinas</v>
      </c>
    </row>
    <row r="457" spans="1:22" x14ac:dyDescent="0.25">
      <c r="A457" s="53">
        <v>2022</v>
      </c>
      <c r="B457" s="54">
        <v>927217</v>
      </c>
      <c r="C457" s="54" t="s">
        <v>264</v>
      </c>
      <c r="D457" s="54" t="s">
        <v>432</v>
      </c>
      <c r="E457" s="54" t="s">
        <v>510</v>
      </c>
      <c r="F457" s="55" t="s">
        <v>432</v>
      </c>
      <c r="G457" s="54" t="s">
        <v>15</v>
      </c>
      <c r="H457" s="54" t="s">
        <v>16</v>
      </c>
      <c r="I457" s="56">
        <v>1</v>
      </c>
      <c r="J457" s="56">
        <v>1</v>
      </c>
      <c r="K457" s="56">
        <v>3</v>
      </c>
      <c r="L457" s="57">
        <v>269.97300000000001</v>
      </c>
      <c r="M457" s="57">
        <v>269.97300000000001</v>
      </c>
      <c r="N457" s="58">
        <v>1</v>
      </c>
      <c r="O457" s="58">
        <v>3</v>
      </c>
      <c r="P457" s="57">
        <v>91.472999999999999</v>
      </c>
      <c r="Q457" s="59">
        <v>0.33882277116600601</v>
      </c>
      <c r="R457" s="57">
        <v>62.472999999999999</v>
      </c>
      <c r="S457" s="59">
        <v>0.231404621943676</v>
      </c>
      <c r="T457" s="29" t="str">
        <f t="shared" si="21"/>
        <v>04</v>
      </c>
      <c r="U457" s="29" t="str">
        <f t="shared" si="22"/>
        <v>2022-927217-04</v>
      </c>
      <c r="V457" s="29" t="str">
        <f t="shared" si="23"/>
        <v>Mosaki Ishak</v>
      </c>
    </row>
    <row r="458" spans="1:22" x14ac:dyDescent="0.25">
      <c r="A458" s="53">
        <v>2022</v>
      </c>
      <c r="B458" s="54">
        <v>934743</v>
      </c>
      <c r="C458" s="54" t="s">
        <v>265</v>
      </c>
      <c r="D458" s="54" t="s">
        <v>431</v>
      </c>
      <c r="E458" s="54" t="s">
        <v>515</v>
      </c>
      <c r="F458" s="55" t="s">
        <v>431</v>
      </c>
      <c r="G458" s="54" t="s">
        <v>15</v>
      </c>
      <c r="H458" s="54" t="s">
        <v>16</v>
      </c>
      <c r="I458" s="56">
        <v>16</v>
      </c>
      <c r="J458" s="56">
        <v>25</v>
      </c>
      <c r="K458" s="56">
        <v>65</v>
      </c>
      <c r="L458" s="57">
        <v>3452.28</v>
      </c>
      <c r="M458" s="57">
        <v>215.76750000000001</v>
      </c>
      <c r="N458" s="58">
        <v>1.5625</v>
      </c>
      <c r="O458" s="58">
        <v>2.6</v>
      </c>
      <c r="P458" s="57">
        <v>975.93</v>
      </c>
      <c r="Q458" s="59">
        <v>0.28269143870138003</v>
      </c>
      <c r="R458" s="57">
        <v>452.43</v>
      </c>
      <c r="S458" s="59">
        <v>0.13105252181167201</v>
      </c>
      <c r="T458" s="29" t="str">
        <f t="shared" si="21"/>
        <v>01</v>
      </c>
      <c r="U458" s="29" t="str">
        <f t="shared" si="22"/>
        <v>2022-934743-01</v>
      </c>
      <c r="V458" s="29" t="str">
        <f t="shared" si="23"/>
        <v>Alex Kwon</v>
      </c>
    </row>
    <row r="459" spans="1:22" x14ac:dyDescent="0.25">
      <c r="A459" s="53">
        <v>2022</v>
      </c>
      <c r="B459" s="54">
        <v>937176</v>
      </c>
      <c r="C459" s="54" t="s">
        <v>266</v>
      </c>
      <c r="D459" s="54" t="s">
        <v>435</v>
      </c>
      <c r="E459" s="54" t="s">
        <v>525</v>
      </c>
      <c r="F459" s="55" t="s">
        <v>435</v>
      </c>
      <c r="G459" s="54" t="s">
        <v>15</v>
      </c>
      <c r="H459" s="54" t="s">
        <v>16</v>
      </c>
      <c r="I459" s="56">
        <v>4</v>
      </c>
      <c r="J459" s="56">
        <v>17</v>
      </c>
      <c r="K459" s="56">
        <v>70</v>
      </c>
      <c r="L459" s="57">
        <v>4077.84</v>
      </c>
      <c r="M459" s="57">
        <v>1019.46</v>
      </c>
      <c r="N459" s="58">
        <v>4.25</v>
      </c>
      <c r="O459" s="58">
        <v>4.1176470588235299</v>
      </c>
      <c r="P459" s="57">
        <v>1313.74</v>
      </c>
      <c r="Q459" s="59">
        <v>0.32216565632785998</v>
      </c>
      <c r="R459" s="57">
        <v>1153.1099999999999</v>
      </c>
      <c r="S459" s="59">
        <v>0.28277470425519402</v>
      </c>
      <c r="T459" s="29" t="str">
        <f t="shared" si="21"/>
        <v>06</v>
      </c>
      <c r="U459" s="29" t="str">
        <f t="shared" si="22"/>
        <v>2022-937176-06</v>
      </c>
      <c r="V459" s="29" t="str">
        <f t="shared" si="23"/>
        <v>Carol Mathews</v>
      </c>
    </row>
    <row r="460" spans="1:22" x14ac:dyDescent="0.25">
      <c r="A460" s="53">
        <v>2022</v>
      </c>
      <c r="B460" s="54">
        <v>940550</v>
      </c>
      <c r="C460" s="54" t="s">
        <v>267</v>
      </c>
      <c r="D460" s="54" t="s">
        <v>435</v>
      </c>
      <c r="E460" s="54" t="s">
        <v>521</v>
      </c>
      <c r="F460" s="55" t="s">
        <v>435</v>
      </c>
      <c r="G460" s="54" t="s">
        <v>15</v>
      </c>
      <c r="H460" s="54" t="s">
        <v>16</v>
      </c>
      <c r="I460" s="56">
        <v>42</v>
      </c>
      <c r="J460" s="56">
        <v>91</v>
      </c>
      <c r="K460" s="56">
        <v>352</v>
      </c>
      <c r="L460" s="57">
        <v>13942.5</v>
      </c>
      <c r="M460" s="57">
        <v>331.96428571428601</v>
      </c>
      <c r="N460" s="58">
        <v>2.1666666666666701</v>
      </c>
      <c r="O460" s="58">
        <v>3.8681318681318699</v>
      </c>
      <c r="P460" s="57">
        <v>2323.75</v>
      </c>
      <c r="Q460" s="59">
        <v>0.16666666666666699</v>
      </c>
      <c r="R460" s="57">
        <v>740.61999999999898</v>
      </c>
      <c r="S460" s="59">
        <v>5.3119598350367503E-2</v>
      </c>
      <c r="T460" s="29" t="str">
        <f t="shared" si="21"/>
        <v>06</v>
      </c>
      <c r="U460" s="29" t="str">
        <f t="shared" si="22"/>
        <v>2022-940550-06</v>
      </c>
      <c r="V460" s="29" t="str">
        <f t="shared" si="23"/>
        <v>Ronnie Estrada</v>
      </c>
    </row>
    <row r="461" spans="1:22" x14ac:dyDescent="0.25">
      <c r="A461" s="53">
        <v>2022</v>
      </c>
      <c r="B461" s="54">
        <v>944227</v>
      </c>
      <c r="C461" s="54" t="s">
        <v>402</v>
      </c>
      <c r="D461" s="54" t="s">
        <v>433</v>
      </c>
      <c r="E461" s="54" t="s">
        <v>519</v>
      </c>
      <c r="F461" s="55" t="s">
        <v>433</v>
      </c>
      <c r="G461" s="54" t="s">
        <v>15</v>
      </c>
      <c r="H461" s="54" t="s">
        <v>16</v>
      </c>
      <c r="I461" s="56">
        <v>41</v>
      </c>
      <c r="J461" s="56">
        <v>59</v>
      </c>
      <c r="K461" s="56">
        <v>145</v>
      </c>
      <c r="L461" s="57">
        <v>5699.64</v>
      </c>
      <c r="M461" s="57">
        <v>139.015609756098</v>
      </c>
      <c r="N461" s="58">
        <v>1.4390243902438999</v>
      </c>
      <c r="O461" s="58">
        <v>2.4576271186440701</v>
      </c>
      <c r="P461" s="57">
        <v>2157.19</v>
      </c>
      <c r="Q461" s="59">
        <v>0.37847828985690302</v>
      </c>
      <c r="R461" s="57">
        <v>821.29</v>
      </c>
      <c r="S461" s="59">
        <v>0.14409506565326899</v>
      </c>
      <c r="T461" s="29" t="str">
        <f t="shared" si="21"/>
        <v>05</v>
      </c>
      <c r="U461" s="29" t="str">
        <f t="shared" si="22"/>
        <v>2022-944227-05</v>
      </c>
      <c r="V461" s="29" t="str">
        <f t="shared" si="23"/>
        <v>Josh Banks</v>
      </c>
    </row>
    <row r="462" spans="1:22" x14ac:dyDescent="0.25">
      <c r="A462" s="53">
        <v>2022</v>
      </c>
      <c r="B462" s="54">
        <v>946372</v>
      </c>
      <c r="C462" s="54" t="s">
        <v>268</v>
      </c>
      <c r="D462" s="54" t="s">
        <v>433</v>
      </c>
      <c r="E462" s="54" t="s">
        <v>503</v>
      </c>
      <c r="F462" s="55" t="s">
        <v>433</v>
      </c>
      <c r="G462" s="54" t="s">
        <v>15</v>
      </c>
      <c r="H462" s="54" t="s">
        <v>16</v>
      </c>
      <c r="I462" s="56">
        <v>24</v>
      </c>
      <c r="J462" s="56">
        <v>36</v>
      </c>
      <c r="K462" s="56">
        <v>83</v>
      </c>
      <c r="L462" s="57">
        <v>2937.42</v>
      </c>
      <c r="M462" s="57">
        <v>122.3925</v>
      </c>
      <c r="N462" s="58">
        <v>1.5</v>
      </c>
      <c r="O462" s="58">
        <v>2.3055555555555598</v>
      </c>
      <c r="P462" s="57">
        <v>489.57</v>
      </c>
      <c r="Q462" s="59">
        <v>0.16666666666666699</v>
      </c>
      <c r="R462" s="57">
        <v>-294.02999999999997</v>
      </c>
      <c r="S462" s="59">
        <v>-0.10009804522335899</v>
      </c>
      <c r="T462" s="29" t="str">
        <f t="shared" si="21"/>
        <v>05</v>
      </c>
      <c r="U462" s="29" t="str">
        <f t="shared" si="22"/>
        <v>2022-946372-05</v>
      </c>
      <c r="V462" s="29" t="str">
        <f t="shared" si="23"/>
        <v>Hugo Vale</v>
      </c>
    </row>
    <row r="463" spans="1:22" x14ac:dyDescent="0.25">
      <c r="A463" s="53">
        <v>2022</v>
      </c>
      <c r="B463" s="54">
        <v>947664</v>
      </c>
      <c r="C463" s="54" t="s">
        <v>379</v>
      </c>
      <c r="D463" s="54" t="s">
        <v>434</v>
      </c>
      <c r="E463" s="54" t="s">
        <v>499</v>
      </c>
      <c r="F463" s="55" t="s">
        <v>434</v>
      </c>
      <c r="G463" s="54" t="s">
        <v>15</v>
      </c>
      <c r="H463" s="54" t="s">
        <v>5</v>
      </c>
      <c r="I463" s="56">
        <v>99</v>
      </c>
      <c r="J463" s="56">
        <v>360</v>
      </c>
      <c r="K463" s="56">
        <v>1304</v>
      </c>
      <c r="L463" s="57">
        <v>47992.332799999996</v>
      </c>
      <c r="M463" s="57">
        <v>484.771038383838</v>
      </c>
      <c r="N463" s="58">
        <v>3.6363636363636398</v>
      </c>
      <c r="O463" s="58">
        <v>3.62222222222222</v>
      </c>
      <c r="P463" s="57">
        <v>12179.032800000001</v>
      </c>
      <c r="Q463" s="59">
        <v>0.25377038558959097</v>
      </c>
      <c r="R463" s="57">
        <v>8618.8827999999903</v>
      </c>
      <c r="S463" s="59">
        <v>0.179588744642144</v>
      </c>
      <c r="T463" s="29" t="str">
        <f t="shared" si="21"/>
        <v>02</v>
      </c>
      <c r="U463" s="29" t="str">
        <f t="shared" si="22"/>
        <v>2022-947664-02</v>
      </c>
      <c r="V463" s="29" t="str">
        <f t="shared" si="23"/>
        <v>Kurt Valentine</v>
      </c>
    </row>
    <row r="464" spans="1:22" x14ac:dyDescent="0.25">
      <c r="A464" s="53">
        <v>2022</v>
      </c>
      <c r="B464" s="54">
        <v>948416</v>
      </c>
      <c r="C464" s="54" t="s">
        <v>269</v>
      </c>
      <c r="D464" s="54" t="s">
        <v>431</v>
      </c>
      <c r="E464" s="54" t="s">
        <v>515</v>
      </c>
      <c r="F464" s="55" t="s">
        <v>431</v>
      </c>
      <c r="G464" s="54" t="s">
        <v>15</v>
      </c>
      <c r="H464" s="54" t="s">
        <v>16</v>
      </c>
      <c r="I464" s="56">
        <v>26</v>
      </c>
      <c r="J464" s="56">
        <v>43</v>
      </c>
      <c r="K464" s="56">
        <v>114</v>
      </c>
      <c r="L464" s="57">
        <v>5118.2879999999996</v>
      </c>
      <c r="M464" s="57">
        <v>196.85723076923099</v>
      </c>
      <c r="N464" s="58">
        <v>1.65384615384615</v>
      </c>
      <c r="O464" s="58">
        <v>2.6511627906976698</v>
      </c>
      <c r="P464" s="57">
        <v>1734.088</v>
      </c>
      <c r="Q464" s="59">
        <v>0.33880234953562599</v>
      </c>
      <c r="R464" s="57">
        <v>880.78800000000001</v>
      </c>
      <c r="S464" s="59">
        <v>0.172086447655935</v>
      </c>
      <c r="T464" s="29" t="str">
        <f t="shared" si="21"/>
        <v>01</v>
      </c>
      <c r="U464" s="29" t="str">
        <f t="shared" si="22"/>
        <v>2022-948416-01</v>
      </c>
      <c r="V464" s="29" t="str">
        <f t="shared" si="23"/>
        <v>Alex Kwon</v>
      </c>
    </row>
    <row r="465" spans="1:22" x14ac:dyDescent="0.25">
      <c r="A465" s="53">
        <v>2022</v>
      </c>
      <c r="B465" s="54">
        <v>952514</v>
      </c>
      <c r="C465" s="54" t="s">
        <v>270</v>
      </c>
      <c r="D465" s="54" t="s">
        <v>430</v>
      </c>
      <c r="E465" s="54" t="s">
        <v>518</v>
      </c>
      <c r="F465" s="55" t="s">
        <v>430</v>
      </c>
      <c r="G465" s="54" t="s">
        <v>15</v>
      </c>
      <c r="H465" s="54" t="s">
        <v>16</v>
      </c>
      <c r="I465" s="56">
        <v>36</v>
      </c>
      <c r="J465" s="56">
        <v>45</v>
      </c>
      <c r="K465" s="56">
        <v>133</v>
      </c>
      <c r="L465" s="57">
        <v>6642.1360000000004</v>
      </c>
      <c r="M465" s="57">
        <v>184.503777777778</v>
      </c>
      <c r="N465" s="58">
        <v>1.25</v>
      </c>
      <c r="O465" s="58">
        <v>2.9555555555555602</v>
      </c>
      <c r="P465" s="57">
        <v>2309.0859999999998</v>
      </c>
      <c r="Q465" s="59">
        <v>0.34764208381159301</v>
      </c>
      <c r="R465" s="57">
        <v>1067.086</v>
      </c>
      <c r="S465" s="59">
        <v>0.16065404261520699</v>
      </c>
      <c r="T465" s="29" t="str">
        <f t="shared" si="21"/>
        <v>03</v>
      </c>
      <c r="U465" s="29" t="str">
        <f t="shared" si="22"/>
        <v>2022-952514-03</v>
      </c>
      <c r="V465" s="29" t="str">
        <f t="shared" si="23"/>
        <v>Claudia Schwartz</v>
      </c>
    </row>
    <row r="466" spans="1:22" x14ac:dyDescent="0.25">
      <c r="A466" s="53">
        <v>2022</v>
      </c>
      <c r="B466" s="54">
        <v>957289</v>
      </c>
      <c r="C466" s="54" t="s">
        <v>372</v>
      </c>
      <c r="D466" s="54" t="s">
        <v>434</v>
      </c>
      <c r="E466" s="54" t="s">
        <v>508</v>
      </c>
      <c r="F466" s="55" t="s">
        <v>434</v>
      </c>
      <c r="G466" s="54" t="s">
        <v>15</v>
      </c>
      <c r="H466" s="54" t="s">
        <v>16</v>
      </c>
      <c r="I466" s="56">
        <v>91</v>
      </c>
      <c r="J466" s="56">
        <v>100</v>
      </c>
      <c r="K466" s="56">
        <v>211</v>
      </c>
      <c r="L466" s="57">
        <v>10408.018599999999</v>
      </c>
      <c r="M466" s="57">
        <v>114.37383076923101</v>
      </c>
      <c r="N466" s="58">
        <v>1.0989010989011001</v>
      </c>
      <c r="O466" s="58">
        <v>2.11</v>
      </c>
      <c r="P466" s="57">
        <v>2640.3186000000001</v>
      </c>
      <c r="Q466" s="59">
        <v>0.25368119538141498</v>
      </c>
      <c r="R466" s="57">
        <v>-381.68140000000102</v>
      </c>
      <c r="S466" s="59">
        <v>-3.6671859906169002E-2</v>
      </c>
      <c r="T466" s="29" t="str">
        <f t="shared" si="21"/>
        <v>02</v>
      </c>
      <c r="U466" s="29" t="str">
        <f t="shared" si="22"/>
        <v>2022-957289-02</v>
      </c>
      <c r="V466" s="29" t="str">
        <f t="shared" si="23"/>
        <v>Nina Fuentes</v>
      </c>
    </row>
    <row r="467" spans="1:22" x14ac:dyDescent="0.25">
      <c r="A467" s="53">
        <v>2022</v>
      </c>
      <c r="B467" s="54">
        <v>960888</v>
      </c>
      <c r="C467" s="54" t="s">
        <v>338</v>
      </c>
      <c r="D467" s="54" t="s">
        <v>430</v>
      </c>
      <c r="E467" s="54" t="s">
        <v>518</v>
      </c>
      <c r="F467" s="55" t="s">
        <v>430</v>
      </c>
      <c r="G467" s="54" t="s">
        <v>15</v>
      </c>
      <c r="H467" s="54" t="s">
        <v>16</v>
      </c>
      <c r="I467" s="56">
        <v>9</v>
      </c>
      <c r="J467" s="56">
        <v>14</v>
      </c>
      <c r="K467" s="56">
        <v>31</v>
      </c>
      <c r="L467" s="57">
        <v>1998.152</v>
      </c>
      <c r="M467" s="57">
        <v>222.01688888888901</v>
      </c>
      <c r="N467" s="58">
        <v>1.55555555555556</v>
      </c>
      <c r="O467" s="58">
        <v>2.21428571428571</v>
      </c>
      <c r="P467" s="57">
        <v>713.452</v>
      </c>
      <c r="Q467" s="59">
        <v>0.35705591966977501</v>
      </c>
      <c r="R467" s="57">
        <v>399.65199999999999</v>
      </c>
      <c r="S467" s="59">
        <v>0.20001080998842899</v>
      </c>
      <c r="T467" s="29" t="str">
        <f t="shared" si="21"/>
        <v>03</v>
      </c>
      <c r="U467" s="29" t="str">
        <f t="shared" si="22"/>
        <v>2022-960888-03</v>
      </c>
      <c r="V467" s="29" t="str">
        <f t="shared" si="23"/>
        <v>Claudia Schwartz</v>
      </c>
    </row>
    <row r="468" spans="1:22" x14ac:dyDescent="0.25">
      <c r="A468" s="53">
        <v>2022</v>
      </c>
      <c r="B468" s="54">
        <v>961606</v>
      </c>
      <c r="C468" s="54" t="s">
        <v>271</v>
      </c>
      <c r="D468" s="54" t="s">
        <v>433</v>
      </c>
      <c r="E468" s="54" t="s">
        <v>502</v>
      </c>
      <c r="F468" s="55" t="s">
        <v>433</v>
      </c>
      <c r="G468" s="54" t="s">
        <v>15</v>
      </c>
      <c r="H468" s="54" t="s">
        <v>5</v>
      </c>
      <c r="I468" s="56">
        <v>46</v>
      </c>
      <c r="J468" s="56">
        <v>173</v>
      </c>
      <c r="K468" s="56">
        <v>953</v>
      </c>
      <c r="L468" s="57">
        <v>38778.567799999997</v>
      </c>
      <c r="M468" s="57">
        <v>843.01234347826096</v>
      </c>
      <c r="N468" s="58">
        <v>3.7608695652173898</v>
      </c>
      <c r="O468" s="58">
        <v>5.5086705202312096</v>
      </c>
      <c r="P468" s="57">
        <v>12633.817800000001</v>
      </c>
      <c r="Q468" s="59">
        <v>0.32579382160678999</v>
      </c>
      <c r="R468" s="57">
        <v>11020.2678</v>
      </c>
      <c r="S468" s="59">
        <v>0.28418449739652302</v>
      </c>
      <c r="T468" s="29" t="str">
        <f t="shared" si="21"/>
        <v>05</v>
      </c>
      <c r="U468" s="29" t="str">
        <f t="shared" si="22"/>
        <v>2022-961606-05</v>
      </c>
      <c r="V468" s="29" t="str">
        <f t="shared" si="23"/>
        <v>Mary Amendola</v>
      </c>
    </row>
    <row r="469" spans="1:22" x14ac:dyDescent="0.25">
      <c r="A469" s="53">
        <v>2022</v>
      </c>
      <c r="B469" s="54">
        <v>962009</v>
      </c>
      <c r="C469" s="54" t="s">
        <v>403</v>
      </c>
      <c r="D469" s="54" t="s">
        <v>433</v>
      </c>
      <c r="E469" s="54" t="s">
        <v>502</v>
      </c>
      <c r="F469" s="55" t="s">
        <v>433</v>
      </c>
      <c r="G469" s="54" t="s">
        <v>15</v>
      </c>
      <c r="H469" s="54" t="s">
        <v>16</v>
      </c>
      <c r="I469" s="56">
        <v>25</v>
      </c>
      <c r="J469" s="56">
        <v>39</v>
      </c>
      <c r="K469" s="56">
        <v>85</v>
      </c>
      <c r="L469" s="57">
        <v>4067.94</v>
      </c>
      <c r="M469" s="57">
        <v>162.7176</v>
      </c>
      <c r="N469" s="58">
        <v>1.56</v>
      </c>
      <c r="O469" s="58">
        <v>2.1794871794871802</v>
      </c>
      <c r="P469" s="57">
        <v>677.99</v>
      </c>
      <c r="Q469" s="59">
        <v>0.16666666666666699</v>
      </c>
      <c r="R469" s="57">
        <v>-139.91</v>
      </c>
      <c r="S469" s="59">
        <v>-3.4393329301808898E-2</v>
      </c>
      <c r="T469" s="29" t="str">
        <f t="shared" si="21"/>
        <v>05</v>
      </c>
      <c r="U469" s="29" t="str">
        <f t="shared" si="22"/>
        <v>2022-962009-05</v>
      </c>
      <c r="V469" s="29" t="str">
        <f t="shared" si="23"/>
        <v>Mary Amendola</v>
      </c>
    </row>
    <row r="470" spans="1:22" x14ac:dyDescent="0.25">
      <c r="A470" s="53">
        <v>2022</v>
      </c>
      <c r="B470" s="54">
        <v>964263</v>
      </c>
      <c r="C470" s="54" t="s">
        <v>272</v>
      </c>
      <c r="D470" s="54" t="s">
        <v>430</v>
      </c>
      <c r="E470" s="54" t="s">
        <v>512</v>
      </c>
      <c r="F470" s="55" t="s">
        <v>430</v>
      </c>
      <c r="G470" s="54" t="s">
        <v>4</v>
      </c>
      <c r="H470" s="54" t="s">
        <v>5</v>
      </c>
      <c r="I470" s="56">
        <v>108</v>
      </c>
      <c r="J470" s="56">
        <v>241</v>
      </c>
      <c r="K470" s="56">
        <v>867</v>
      </c>
      <c r="L470" s="57">
        <v>35903.544399999999</v>
      </c>
      <c r="M470" s="57">
        <v>332.44022592592597</v>
      </c>
      <c r="N470" s="58">
        <v>2.2314814814814801</v>
      </c>
      <c r="O470" s="58">
        <v>3.5975103734439799</v>
      </c>
      <c r="P470" s="57">
        <v>9101.9443999999894</v>
      </c>
      <c r="Q470" s="59">
        <v>0.25351102661607999</v>
      </c>
      <c r="R470" s="57">
        <v>5252.9444000000003</v>
      </c>
      <c r="S470" s="59">
        <v>0.14630712615660299</v>
      </c>
      <c r="T470" s="29" t="str">
        <f t="shared" si="21"/>
        <v>03</v>
      </c>
      <c r="U470" s="29" t="str">
        <f t="shared" si="22"/>
        <v>2022-964263-03</v>
      </c>
      <c r="V470" s="29" t="str">
        <f t="shared" si="23"/>
        <v>Kevin Baxter</v>
      </c>
    </row>
    <row r="471" spans="1:22" x14ac:dyDescent="0.25">
      <c r="A471" s="53">
        <v>2022</v>
      </c>
      <c r="B471" s="54">
        <v>964263</v>
      </c>
      <c r="C471" s="54" t="s">
        <v>272</v>
      </c>
      <c r="D471" s="54" t="s">
        <v>432</v>
      </c>
      <c r="E471" s="54" t="s">
        <v>500</v>
      </c>
      <c r="F471" s="55" t="s">
        <v>430</v>
      </c>
      <c r="G471" s="54" t="s">
        <v>4</v>
      </c>
      <c r="H471" s="54" t="s">
        <v>5</v>
      </c>
      <c r="I471" s="56">
        <v>108</v>
      </c>
      <c r="J471" s="56">
        <v>281</v>
      </c>
      <c r="K471" s="56">
        <v>1297</v>
      </c>
      <c r="L471" s="57">
        <v>55670.260399999999</v>
      </c>
      <c r="M471" s="57">
        <v>515.46537407407402</v>
      </c>
      <c r="N471" s="58">
        <v>2.6018518518518499</v>
      </c>
      <c r="O471" s="58">
        <v>4.6156583629893202</v>
      </c>
      <c r="P471" s="57">
        <v>12740.3604</v>
      </c>
      <c r="Q471" s="59">
        <v>0.228853975326474</v>
      </c>
      <c r="R471" s="57">
        <v>9439.8603999999905</v>
      </c>
      <c r="S471" s="59">
        <v>0.169567383593557</v>
      </c>
      <c r="T471" s="29" t="str">
        <f t="shared" si="21"/>
        <v>04</v>
      </c>
      <c r="U471" s="29" t="str">
        <f t="shared" si="22"/>
        <v>2022-964263-04</v>
      </c>
      <c r="V471" s="29" t="str">
        <f t="shared" si="23"/>
        <v>Katie Sweeney</v>
      </c>
    </row>
    <row r="472" spans="1:22" x14ac:dyDescent="0.25">
      <c r="A472" s="53">
        <v>2022</v>
      </c>
      <c r="B472" s="54">
        <v>968160</v>
      </c>
      <c r="C472" s="54" t="s">
        <v>273</v>
      </c>
      <c r="D472" s="54" t="s">
        <v>433</v>
      </c>
      <c r="E472" s="54" t="s">
        <v>503</v>
      </c>
      <c r="F472" s="55" t="s">
        <v>433</v>
      </c>
      <c r="G472" s="54" t="s">
        <v>15</v>
      </c>
      <c r="H472" s="54" t="s">
        <v>16</v>
      </c>
      <c r="I472" s="56">
        <v>59</v>
      </c>
      <c r="J472" s="56">
        <v>119</v>
      </c>
      <c r="K472" s="56">
        <v>299</v>
      </c>
      <c r="L472" s="57">
        <v>12498.406800000001</v>
      </c>
      <c r="M472" s="57">
        <v>211.83740338983</v>
      </c>
      <c r="N472" s="58">
        <v>2.0169491525423702</v>
      </c>
      <c r="O472" s="58">
        <v>2.5126050420168098</v>
      </c>
      <c r="P472" s="57">
        <v>3290.6068</v>
      </c>
      <c r="Q472" s="59">
        <v>0.26328210088345</v>
      </c>
      <c r="R472" s="57">
        <v>1331.8068000000001</v>
      </c>
      <c r="S472" s="59">
        <v>0.10655812547243999</v>
      </c>
      <c r="T472" s="29" t="str">
        <f t="shared" si="21"/>
        <v>05</v>
      </c>
      <c r="U472" s="29" t="str">
        <f t="shared" si="22"/>
        <v>2022-968160-05</v>
      </c>
      <c r="V472" s="29" t="str">
        <f t="shared" si="23"/>
        <v>Hugo Vale</v>
      </c>
    </row>
    <row r="473" spans="1:22" x14ac:dyDescent="0.25">
      <c r="A473" s="53">
        <v>2022</v>
      </c>
      <c r="B473" s="54">
        <v>969030</v>
      </c>
      <c r="C473" s="54" t="s">
        <v>404</v>
      </c>
      <c r="D473" s="54" t="s">
        <v>434</v>
      </c>
      <c r="E473" s="54" t="s">
        <v>523</v>
      </c>
      <c r="F473" s="55" t="s">
        <v>434</v>
      </c>
      <c r="G473" s="54" t="s">
        <v>15</v>
      </c>
      <c r="H473" s="54" t="s">
        <v>16</v>
      </c>
      <c r="I473" s="56">
        <v>45</v>
      </c>
      <c r="J473" s="56">
        <v>77</v>
      </c>
      <c r="K473" s="56">
        <v>235</v>
      </c>
      <c r="L473" s="57">
        <v>12313.32</v>
      </c>
      <c r="M473" s="57">
        <v>273.62933333333302</v>
      </c>
      <c r="N473" s="58">
        <v>1.7111111111111099</v>
      </c>
      <c r="O473" s="58">
        <v>3.0519480519480502</v>
      </c>
      <c r="P473" s="57">
        <v>4516.2700000000004</v>
      </c>
      <c r="Q473" s="59">
        <v>0.36677922769813498</v>
      </c>
      <c r="R473" s="57">
        <v>2991.57</v>
      </c>
      <c r="S473" s="59">
        <v>0.242953971796396</v>
      </c>
      <c r="T473" s="29" t="str">
        <f t="shared" si="21"/>
        <v>02</v>
      </c>
      <c r="U473" s="29" t="str">
        <f t="shared" si="22"/>
        <v>2022-969030-02</v>
      </c>
      <c r="V473" s="29" t="str">
        <f t="shared" si="23"/>
        <v>Amy Blye</v>
      </c>
    </row>
    <row r="474" spans="1:22" x14ac:dyDescent="0.25">
      <c r="A474" s="53">
        <v>2022</v>
      </c>
      <c r="B474" s="54">
        <v>970339</v>
      </c>
      <c r="C474" s="54" t="s">
        <v>275</v>
      </c>
      <c r="D474" s="54" t="s">
        <v>431</v>
      </c>
      <c r="E474" s="54" t="s">
        <v>515</v>
      </c>
      <c r="F474" s="55" t="s">
        <v>431</v>
      </c>
      <c r="G474" s="54" t="s">
        <v>15</v>
      </c>
      <c r="H474" s="54" t="s">
        <v>16</v>
      </c>
      <c r="I474" s="56">
        <v>6</v>
      </c>
      <c r="J474" s="56">
        <v>12</v>
      </c>
      <c r="K474" s="56">
        <v>39</v>
      </c>
      <c r="L474" s="57">
        <v>1678.088</v>
      </c>
      <c r="M474" s="57">
        <v>279.68133333333299</v>
      </c>
      <c r="N474" s="58">
        <v>2</v>
      </c>
      <c r="O474" s="58">
        <v>3.25</v>
      </c>
      <c r="P474" s="57">
        <v>657.63800000000003</v>
      </c>
      <c r="Q474" s="59">
        <v>0.39189720682109602</v>
      </c>
      <c r="R474" s="57">
        <v>458.43799999999999</v>
      </c>
      <c r="S474" s="59">
        <v>0.27319067891552801</v>
      </c>
      <c r="T474" s="29" t="str">
        <f t="shared" si="21"/>
        <v>01</v>
      </c>
      <c r="U474" s="29" t="str">
        <f t="shared" si="22"/>
        <v>2022-970339-01</v>
      </c>
      <c r="V474" s="29" t="str">
        <f t="shared" si="23"/>
        <v>Alex Kwon</v>
      </c>
    </row>
    <row r="475" spans="1:22" x14ac:dyDescent="0.25">
      <c r="A475" s="53">
        <v>2022</v>
      </c>
      <c r="B475" s="54">
        <v>970419</v>
      </c>
      <c r="C475" s="54" t="s">
        <v>276</v>
      </c>
      <c r="D475" s="54" t="s">
        <v>431</v>
      </c>
      <c r="E475" s="54" t="s">
        <v>515</v>
      </c>
      <c r="F475" s="55" t="s">
        <v>431</v>
      </c>
      <c r="G475" s="54" t="s">
        <v>15</v>
      </c>
      <c r="H475" s="54" t="s">
        <v>16</v>
      </c>
      <c r="I475" s="56">
        <v>43</v>
      </c>
      <c r="J475" s="56">
        <v>43</v>
      </c>
      <c r="K475" s="56">
        <v>128</v>
      </c>
      <c r="L475" s="57">
        <v>6147.7759999999998</v>
      </c>
      <c r="M475" s="57">
        <v>142.97153488372101</v>
      </c>
      <c r="N475" s="58">
        <v>1</v>
      </c>
      <c r="O475" s="58">
        <v>2.9767441860465098</v>
      </c>
      <c r="P475" s="57">
        <v>2431.826</v>
      </c>
      <c r="Q475" s="59">
        <v>0.39556190726532597</v>
      </c>
      <c r="R475" s="57">
        <v>1051.5260000000001</v>
      </c>
      <c r="S475" s="59">
        <v>0.17104169052353199</v>
      </c>
      <c r="T475" s="29" t="str">
        <f t="shared" si="21"/>
        <v>01</v>
      </c>
      <c r="U475" s="29" t="str">
        <f t="shared" si="22"/>
        <v>2022-970419-01</v>
      </c>
      <c r="V475" s="29" t="str">
        <f t="shared" si="23"/>
        <v>Alex Kwon</v>
      </c>
    </row>
    <row r="476" spans="1:22" x14ac:dyDescent="0.25">
      <c r="A476" s="53">
        <v>2022</v>
      </c>
      <c r="B476" s="54">
        <v>972717</v>
      </c>
      <c r="C476" s="54" t="s">
        <v>405</v>
      </c>
      <c r="D476" s="54" t="s">
        <v>433</v>
      </c>
      <c r="E476" s="54" t="s">
        <v>504</v>
      </c>
      <c r="F476" s="55" t="s">
        <v>433</v>
      </c>
      <c r="G476" s="54" t="s">
        <v>15</v>
      </c>
      <c r="H476" s="54" t="s">
        <v>16</v>
      </c>
      <c r="I476" s="56">
        <v>48</v>
      </c>
      <c r="J476" s="56">
        <v>48</v>
      </c>
      <c r="K476" s="56">
        <v>153</v>
      </c>
      <c r="L476" s="57">
        <v>8157.9760000000097</v>
      </c>
      <c r="M476" s="57">
        <v>169.95783333333301</v>
      </c>
      <c r="N476" s="58">
        <v>1</v>
      </c>
      <c r="O476" s="58">
        <v>3.1875</v>
      </c>
      <c r="P476" s="57">
        <v>3055.5259999999998</v>
      </c>
      <c r="Q476" s="59">
        <v>0.37454461743942402</v>
      </c>
      <c r="R476" s="57">
        <v>1514.7260000000001</v>
      </c>
      <c r="S476" s="59">
        <v>0.185674240767563</v>
      </c>
      <c r="T476" s="29" t="str">
        <f t="shared" si="21"/>
        <v>05</v>
      </c>
      <c r="U476" s="29" t="str">
        <f t="shared" si="22"/>
        <v>2022-972717-05</v>
      </c>
      <c r="V476" s="29" t="str">
        <f t="shared" si="23"/>
        <v>Jeannie Skiles</v>
      </c>
    </row>
    <row r="477" spans="1:22" x14ac:dyDescent="0.25">
      <c r="A477" s="53">
        <v>2022</v>
      </c>
      <c r="B477" s="54">
        <v>976942</v>
      </c>
      <c r="C477" s="54" t="s">
        <v>277</v>
      </c>
      <c r="D477" s="54" t="s">
        <v>434</v>
      </c>
      <c r="E477" s="54" t="s">
        <v>522</v>
      </c>
      <c r="F477" s="55" t="s">
        <v>434</v>
      </c>
      <c r="G477" s="54" t="s">
        <v>15</v>
      </c>
      <c r="H477" s="54" t="s">
        <v>16</v>
      </c>
      <c r="I477" s="56">
        <v>40</v>
      </c>
      <c r="J477" s="56">
        <v>64</v>
      </c>
      <c r="K477" s="56">
        <v>106</v>
      </c>
      <c r="L477" s="57">
        <v>5874.3519999999999</v>
      </c>
      <c r="M477" s="57">
        <v>146.8588</v>
      </c>
      <c r="N477" s="58">
        <v>1.6</v>
      </c>
      <c r="O477" s="58">
        <v>1.65625</v>
      </c>
      <c r="P477" s="57">
        <v>2189.6019999999999</v>
      </c>
      <c r="Q477" s="59">
        <v>0.37273932512045599</v>
      </c>
      <c r="R477" s="57">
        <v>839.202</v>
      </c>
      <c r="S477" s="59">
        <v>0.14285865062222999</v>
      </c>
      <c r="T477" s="29" t="str">
        <f t="shared" si="21"/>
        <v>02</v>
      </c>
      <c r="U477" s="29" t="str">
        <f t="shared" si="22"/>
        <v>2022-976942-02</v>
      </c>
      <c r="V477" s="29" t="str">
        <f t="shared" si="23"/>
        <v>Ian Juliano</v>
      </c>
    </row>
    <row r="478" spans="1:22" x14ac:dyDescent="0.25">
      <c r="A478" s="53">
        <v>2022</v>
      </c>
      <c r="B478" s="54">
        <v>980507</v>
      </c>
      <c r="C478" s="54" t="s">
        <v>278</v>
      </c>
      <c r="D478" s="54" t="s">
        <v>434</v>
      </c>
      <c r="E478" s="54" t="s">
        <v>522</v>
      </c>
      <c r="F478" s="55" t="s">
        <v>434</v>
      </c>
      <c r="G478" s="54" t="s">
        <v>15</v>
      </c>
      <c r="H478" s="54" t="s">
        <v>16</v>
      </c>
      <c r="I478" s="56">
        <v>6</v>
      </c>
      <c r="J478" s="56">
        <v>8</v>
      </c>
      <c r="K478" s="56">
        <v>8</v>
      </c>
      <c r="L478" s="57">
        <v>324.73599999999999</v>
      </c>
      <c r="M478" s="57">
        <v>54.122666666666703</v>
      </c>
      <c r="N478" s="58">
        <v>1.3333333333333299</v>
      </c>
      <c r="O478" s="58">
        <v>1</v>
      </c>
      <c r="P478" s="57">
        <v>125.486</v>
      </c>
      <c r="Q478" s="59">
        <v>0.386424664958613</v>
      </c>
      <c r="R478" s="57">
        <v>-75.313999999999993</v>
      </c>
      <c r="S478" s="59">
        <v>-0.23192377808435199</v>
      </c>
      <c r="T478" s="29" t="str">
        <f t="shared" si="21"/>
        <v>02</v>
      </c>
      <c r="U478" s="29" t="str">
        <f t="shared" si="22"/>
        <v>2022-980507-02</v>
      </c>
      <c r="V478" s="29" t="str">
        <f t="shared" si="23"/>
        <v>Ian Juliano</v>
      </c>
    </row>
    <row r="479" spans="1:22" x14ac:dyDescent="0.25">
      <c r="A479" s="53">
        <v>2022</v>
      </c>
      <c r="B479" s="54">
        <v>981931</v>
      </c>
      <c r="C479" s="54" t="s">
        <v>406</v>
      </c>
      <c r="D479" s="54" t="s">
        <v>435</v>
      </c>
      <c r="E479" s="54" t="s">
        <v>521</v>
      </c>
      <c r="F479" s="55" t="s">
        <v>435</v>
      </c>
      <c r="G479" s="54" t="s">
        <v>15</v>
      </c>
      <c r="H479" s="54" t="s">
        <v>5</v>
      </c>
      <c r="I479" s="56">
        <v>62</v>
      </c>
      <c r="J479" s="56">
        <v>166</v>
      </c>
      <c r="K479" s="56">
        <v>564</v>
      </c>
      <c r="L479" s="57">
        <v>23898.5664</v>
      </c>
      <c r="M479" s="57">
        <v>385.460748387097</v>
      </c>
      <c r="N479" s="58">
        <v>2.67741935483871</v>
      </c>
      <c r="O479" s="58">
        <v>3.3975903614457801</v>
      </c>
      <c r="P479" s="57">
        <v>7080.3663999999999</v>
      </c>
      <c r="Q479" s="59">
        <v>0.29626741125358902</v>
      </c>
      <c r="R479" s="57">
        <v>4705.9664000000002</v>
      </c>
      <c r="S479" s="59">
        <v>0.19691417138728401</v>
      </c>
      <c r="T479" s="29" t="str">
        <f t="shared" si="21"/>
        <v>06</v>
      </c>
      <c r="U479" s="29" t="str">
        <f t="shared" si="22"/>
        <v>2022-981931-06</v>
      </c>
      <c r="V479" s="29" t="str">
        <f t="shared" si="23"/>
        <v>Ronnie Estrada</v>
      </c>
    </row>
    <row r="480" spans="1:22" x14ac:dyDescent="0.25">
      <c r="A480" s="53">
        <v>2022</v>
      </c>
      <c r="B480" s="54">
        <v>984391</v>
      </c>
      <c r="C480" s="54" t="s">
        <v>286</v>
      </c>
      <c r="D480" s="54" t="s">
        <v>430</v>
      </c>
      <c r="E480" s="54" t="s">
        <v>492</v>
      </c>
      <c r="F480" s="55" t="s">
        <v>430</v>
      </c>
      <c r="G480" s="54" t="s">
        <v>15</v>
      </c>
      <c r="H480" s="54" t="s">
        <v>7</v>
      </c>
      <c r="I480" s="56">
        <v>250</v>
      </c>
      <c r="J480" s="56">
        <v>487</v>
      </c>
      <c r="K480" s="56">
        <v>2365</v>
      </c>
      <c r="L480" s="57">
        <v>84646.012000000104</v>
      </c>
      <c r="M480" s="57">
        <v>338.584048</v>
      </c>
      <c r="N480" s="58">
        <v>1.948</v>
      </c>
      <c r="O480" s="58">
        <v>4.8562628336755704</v>
      </c>
      <c r="P480" s="57">
        <v>11675.312</v>
      </c>
      <c r="Q480" s="59">
        <v>0.13793103448275801</v>
      </c>
      <c r="R480" s="57">
        <v>2843.9119999999898</v>
      </c>
      <c r="S480" s="59">
        <v>3.3597708064497897E-2</v>
      </c>
      <c r="T480" s="29" t="str">
        <f t="shared" si="21"/>
        <v>03</v>
      </c>
      <c r="U480" s="29" t="str">
        <f t="shared" si="22"/>
        <v>2022-984391-03</v>
      </c>
      <c r="V480" s="29" t="str">
        <f t="shared" si="23"/>
        <v>Paul Martell</v>
      </c>
    </row>
    <row r="481" spans="1:22" x14ac:dyDescent="0.25">
      <c r="A481" s="53">
        <v>2022</v>
      </c>
      <c r="B481" s="54">
        <v>984729</v>
      </c>
      <c r="C481" s="54" t="s">
        <v>389</v>
      </c>
      <c r="D481" s="54" t="s">
        <v>431</v>
      </c>
      <c r="E481" s="54" t="s">
        <v>515</v>
      </c>
      <c r="F481" s="55" t="s">
        <v>431</v>
      </c>
      <c r="G481" s="54" t="s">
        <v>15</v>
      </c>
      <c r="H481" s="54" t="s">
        <v>16</v>
      </c>
      <c r="I481" s="56">
        <v>43</v>
      </c>
      <c r="J481" s="56">
        <v>81</v>
      </c>
      <c r="K481" s="56">
        <v>180</v>
      </c>
      <c r="L481" s="57">
        <v>8854.56</v>
      </c>
      <c r="M481" s="57">
        <v>205.92</v>
      </c>
      <c r="N481" s="58">
        <v>1.8837209302325599</v>
      </c>
      <c r="O481" s="58">
        <v>2.2222222222222201</v>
      </c>
      <c r="P481" s="57">
        <v>3493.86</v>
      </c>
      <c r="Q481" s="59">
        <v>0.39458313004824602</v>
      </c>
      <c r="R481" s="57">
        <v>2072.31</v>
      </c>
      <c r="S481" s="59">
        <v>0.23403873258524399</v>
      </c>
      <c r="T481" s="29" t="str">
        <f t="shared" si="21"/>
        <v>01</v>
      </c>
      <c r="U481" s="29" t="str">
        <f t="shared" si="22"/>
        <v>2022-984729-01</v>
      </c>
      <c r="V481" s="29" t="str">
        <f t="shared" si="23"/>
        <v>Alex Kwon</v>
      </c>
    </row>
    <row r="482" spans="1:22" x14ac:dyDescent="0.25">
      <c r="A482" s="53">
        <v>2022</v>
      </c>
      <c r="B482" s="54">
        <v>988636</v>
      </c>
      <c r="C482" s="54" t="s">
        <v>279</v>
      </c>
      <c r="D482" s="54" t="s">
        <v>434</v>
      </c>
      <c r="E482" s="54" t="s">
        <v>522</v>
      </c>
      <c r="F482" s="55" t="s">
        <v>434</v>
      </c>
      <c r="G482" s="54" t="s">
        <v>15</v>
      </c>
      <c r="H482" s="54" t="s">
        <v>16</v>
      </c>
      <c r="I482" s="56">
        <v>16</v>
      </c>
      <c r="J482" s="56">
        <v>31</v>
      </c>
      <c r="K482" s="56">
        <v>75</v>
      </c>
      <c r="L482" s="57">
        <v>4555.3999999999996</v>
      </c>
      <c r="M482" s="57">
        <v>284.71249999999998</v>
      </c>
      <c r="N482" s="58">
        <v>1.9375</v>
      </c>
      <c r="O482" s="58">
        <v>2.4193548387096802</v>
      </c>
      <c r="P482" s="57">
        <v>1592.6</v>
      </c>
      <c r="Q482" s="59">
        <v>0.34960705975326001</v>
      </c>
      <c r="R482" s="57">
        <v>1046.5</v>
      </c>
      <c r="S482" s="59">
        <v>0.22972735654388199</v>
      </c>
      <c r="T482" s="29" t="str">
        <f t="shared" si="21"/>
        <v>02</v>
      </c>
      <c r="U482" s="29" t="str">
        <f t="shared" si="22"/>
        <v>2022-988636-02</v>
      </c>
      <c r="V482" s="29" t="str">
        <f t="shared" si="23"/>
        <v>Ian Juliano</v>
      </c>
    </row>
    <row r="483" spans="1:22" x14ac:dyDescent="0.25">
      <c r="A483" s="53">
        <v>2022</v>
      </c>
      <c r="B483" s="54">
        <v>998761</v>
      </c>
      <c r="C483" s="54" t="s">
        <v>182</v>
      </c>
      <c r="D483" s="54" t="s">
        <v>432</v>
      </c>
      <c r="E483" s="54" t="s">
        <v>494</v>
      </c>
      <c r="F483" s="55" t="s">
        <v>432</v>
      </c>
      <c r="G483" s="54" t="s">
        <v>15</v>
      </c>
      <c r="H483" s="54" t="s">
        <v>10</v>
      </c>
      <c r="I483" s="56">
        <v>241</v>
      </c>
      <c r="J483" s="56">
        <v>1155</v>
      </c>
      <c r="K483" s="56">
        <v>6327</v>
      </c>
      <c r="L483" s="57">
        <v>255839.82449999999</v>
      </c>
      <c r="M483" s="57">
        <v>1061.57603526971</v>
      </c>
      <c r="N483" s="58">
        <v>4.7925311203319501</v>
      </c>
      <c r="O483" s="58">
        <v>5.4779220779220799</v>
      </c>
      <c r="P483" s="57">
        <v>52973.124499999998</v>
      </c>
      <c r="Q483" s="59">
        <v>0.20705581941172699</v>
      </c>
      <c r="R483" s="57">
        <v>45081.124499999998</v>
      </c>
      <c r="S483" s="59">
        <v>0.176208393623253</v>
      </c>
      <c r="T483" s="29" t="str">
        <f t="shared" si="21"/>
        <v>04</v>
      </c>
      <c r="U483" s="29" t="str">
        <f t="shared" si="22"/>
        <v>2022-998761-04</v>
      </c>
      <c r="V483" s="29" t="str">
        <f t="shared" si="23"/>
        <v>Bill Hampton</v>
      </c>
    </row>
    <row r="484" spans="1:22" x14ac:dyDescent="0.25">
      <c r="A484" s="53">
        <v>2022</v>
      </c>
      <c r="B484" s="54">
        <v>998890</v>
      </c>
      <c r="C484" s="54" t="s">
        <v>280</v>
      </c>
      <c r="D484" s="54" t="s">
        <v>433</v>
      </c>
      <c r="E484" s="54" t="s">
        <v>519</v>
      </c>
      <c r="F484" s="55" t="s">
        <v>433</v>
      </c>
      <c r="G484" s="54" t="s">
        <v>15</v>
      </c>
      <c r="H484" s="54" t="s">
        <v>16</v>
      </c>
      <c r="I484" s="56">
        <v>10</v>
      </c>
      <c r="J484" s="56">
        <v>28</v>
      </c>
      <c r="K484" s="56">
        <v>109</v>
      </c>
      <c r="L484" s="57">
        <v>4484.7280000000001</v>
      </c>
      <c r="M484" s="57">
        <v>448.47280000000001</v>
      </c>
      <c r="N484" s="58">
        <v>2.8</v>
      </c>
      <c r="O484" s="58">
        <v>3.8928571428571401</v>
      </c>
      <c r="P484" s="57">
        <v>1813.578</v>
      </c>
      <c r="Q484" s="59">
        <v>0.40438974225415703</v>
      </c>
      <c r="R484" s="57">
        <v>1473.8779999999999</v>
      </c>
      <c r="S484" s="59">
        <v>0.32864378843042402</v>
      </c>
      <c r="T484" s="29" t="str">
        <f t="shared" si="21"/>
        <v>05</v>
      </c>
      <c r="U484" s="29" t="str">
        <f t="shared" si="22"/>
        <v>2022-998890-05</v>
      </c>
      <c r="V484" s="29" t="str">
        <f t="shared" si="23"/>
        <v>Josh Banks</v>
      </c>
    </row>
    <row r="485" spans="1:22" x14ac:dyDescent="0.25">
      <c r="A485" s="53">
        <v>2023</v>
      </c>
      <c r="B485" s="54">
        <v>104983</v>
      </c>
      <c r="C485" s="54" t="s">
        <v>14</v>
      </c>
      <c r="D485" s="54" t="s">
        <v>432</v>
      </c>
      <c r="E485" s="54" t="s">
        <v>498</v>
      </c>
      <c r="F485" s="55" t="s">
        <v>432</v>
      </c>
      <c r="G485" s="54" t="s">
        <v>15</v>
      </c>
      <c r="H485" s="54" t="s">
        <v>16</v>
      </c>
      <c r="I485" s="56">
        <v>41</v>
      </c>
      <c r="J485" s="56">
        <v>73</v>
      </c>
      <c r="K485" s="56">
        <v>199</v>
      </c>
      <c r="L485" s="57">
        <v>10267.208000000001</v>
      </c>
      <c r="M485" s="57">
        <v>250.41970731707301</v>
      </c>
      <c r="N485" s="58">
        <v>1.7804878048780499</v>
      </c>
      <c r="O485" s="58">
        <v>2.7260273972602702</v>
      </c>
      <c r="P485" s="57">
        <v>2309.7080000000001</v>
      </c>
      <c r="Q485" s="59">
        <v>0.22495969693026599</v>
      </c>
      <c r="R485" s="57">
        <v>1089.2080000000001</v>
      </c>
      <c r="S485" s="59">
        <v>0.106086094681241</v>
      </c>
      <c r="T485" s="29" t="str">
        <f t="shared" si="21"/>
        <v>04</v>
      </c>
      <c r="U485" s="29" t="str">
        <f t="shared" si="22"/>
        <v>2023-104983-04</v>
      </c>
      <c r="V485" s="29" t="str">
        <f t="shared" si="23"/>
        <v>Kim Pearson</v>
      </c>
    </row>
    <row r="486" spans="1:22" x14ac:dyDescent="0.25">
      <c r="A486" s="53">
        <v>2023</v>
      </c>
      <c r="B486" s="54">
        <v>105021</v>
      </c>
      <c r="C486" s="54" t="s">
        <v>17</v>
      </c>
      <c r="D486" s="54" t="s">
        <v>433</v>
      </c>
      <c r="E486" s="54" t="s">
        <v>502</v>
      </c>
      <c r="F486" s="55" t="s">
        <v>433</v>
      </c>
      <c r="G486" s="54" t="s">
        <v>15</v>
      </c>
      <c r="H486" s="54" t="s">
        <v>5</v>
      </c>
      <c r="I486" s="56">
        <v>85</v>
      </c>
      <c r="J486" s="56">
        <v>231</v>
      </c>
      <c r="K486" s="56">
        <v>1097</v>
      </c>
      <c r="L486" s="57">
        <v>48626.1</v>
      </c>
      <c r="M486" s="57">
        <v>572.07176470588195</v>
      </c>
      <c r="N486" s="58">
        <v>2.71764705882353</v>
      </c>
      <c r="O486" s="58">
        <v>4.7489177489177496</v>
      </c>
      <c r="P486" s="57">
        <v>6851.0999999999904</v>
      </c>
      <c r="Q486" s="59">
        <v>0.14089347079037801</v>
      </c>
      <c r="R486" s="57">
        <v>3772.68</v>
      </c>
      <c r="S486" s="59">
        <v>7.7585494209899603E-2</v>
      </c>
      <c r="T486" s="29" t="str">
        <f t="shared" si="21"/>
        <v>05</v>
      </c>
      <c r="U486" s="29" t="str">
        <f t="shared" si="22"/>
        <v>2023-105021-05</v>
      </c>
      <c r="V486" s="29" t="str">
        <f t="shared" si="23"/>
        <v>Mary Amendola</v>
      </c>
    </row>
    <row r="487" spans="1:22" x14ac:dyDescent="0.25">
      <c r="A487" s="53">
        <v>2023</v>
      </c>
      <c r="B487" s="54">
        <v>105397</v>
      </c>
      <c r="C487" s="54" t="s">
        <v>300</v>
      </c>
      <c r="D487" s="54" t="s">
        <v>434</v>
      </c>
      <c r="E487" s="54" t="s">
        <v>522</v>
      </c>
      <c r="F487" s="55" t="s">
        <v>434</v>
      </c>
      <c r="G487" s="54" t="s">
        <v>15</v>
      </c>
      <c r="H487" s="54" t="s">
        <v>16</v>
      </c>
      <c r="I487" s="56">
        <v>40</v>
      </c>
      <c r="J487" s="56">
        <v>67</v>
      </c>
      <c r="K487" s="56">
        <v>171</v>
      </c>
      <c r="L487" s="57">
        <v>8684.232</v>
      </c>
      <c r="M487" s="57">
        <v>217.10579999999999</v>
      </c>
      <c r="N487" s="58">
        <v>1.675</v>
      </c>
      <c r="O487" s="58">
        <v>2.5522388059701502</v>
      </c>
      <c r="P487" s="57">
        <v>1627.232</v>
      </c>
      <c r="Q487" s="59">
        <v>0.187377766968916</v>
      </c>
      <c r="R487" s="57">
        <v>273.53199999999998</v>
      </c>
      <c r="S487" s="59">
        <v>3.1497546357582402E-2</v>
      </c>
      <c r="T487" s="29" t="str">
        <f t="shared" si="21"/>
        <v>02</v>
      </c>
      <c r="U487" s="29" t="str">
        <f t="shared" si="22"/>
        <v>2023-105397-02</v>
      </c>
      <c r="V487" s="29" t="str">
        <f t="shared" si="23"/>
        <v>Ian Juliano</v>
      </c>
    </row>
    <row r="488" spans="1:22" x14ac:dyDescent="0.25">
      <c r="A488" s="53">
        <v>2023</v>
      </c>
      <c r="B488" s="54">
        <v>106224</v>
      </c>
      <c r="C488" s="54" t="s">
        <v>393</v>
      </c>
      <c r="D488" s="54" t="s">
        <v>433</v>
      </c>
      <c r="E488" s="54" t="s">
        <v>503</v>
      </c>
      <c r="F488" s="55" t="s">
        <v>433</v>
      </c>
      <c r="G488" s="54" t="s">
        <v>15</v>
      </c>
      <c r="H488" s="54" t="s">
        <v>7</v>
      </c>
      <c r="I488" s="56">
        <v>130</v>
      </c>
      <c r="J488" s="56">
        <v>463</v>
      </c>
      <c r="K488" s="56">
        <v>2379</v>
      </c>
      <c r="L488" s="57">
        <v>102830.147</v>
      </c>
      <c r="M488" s="57">
        <v>791.00113076923105</v>
      </c>
      <c r="N488" s="58">
        <v>3.56153846153846</v>
      </c>
      <c r="O488" s="58">
        <v>5.1382289416846696</v>
      </c>
      <c r="P488" s="57">
        <v>11569.647000000001</v>
      </c>
      <c r="Q488" s="59">
        <v>0.11251220908981099</v>
      </c>
      <c r="R488" s="57">
        <v>6733.4969999999903</v>
      </c>
      <c r="S488" s="59">
        <v>6.5481740486085099E-2</v>
      </c>
      <c r="T488" s="29" t="str">
        <f t="shared" si="21"/>
        <v>05</v>
      </c>
      <c r="U488" s="29" t="str">
        <f t="shared" si="22"/>
        <v>2023-106224-05</v>
      </c>
      <c r="V488" s="29" t="str">
        <f t="shared" si="23"/>
        <v>Hugo Vale</v>
      </c>
    </row>
    <row r="489" spans="1:22" x14ac:dyDescent="0.25">
      <c r="A489" s="53">
        <v>2023</v>
      </c>
      <c r="B489" s="54">
        <v>107439</v>
      </c>
      <c r="C489" s="54" t="s">
        <v>2</v>
      </c>
      <c r="D489" s="54" t="s">
        <v>431</v>
      </c>
      <c r="E489" s="54" t="s">
        <v>509</v>
      </c>
      <c r="F489" s="55" t="s">
        <v>432</v>
      </c>
      <c r="G489" s="54" t="s">
        <v>4</v>
      </c>
      <c r="H489" s="54" t="s">
        <v>5</v>
      </c>
      <c r="I489" s="56">
        <v>132</v>
      </c>
      <c r="J489" s="56">
        <v>343</v>
      </c>
      <c r="K489" s="56">
        <v>1282</v>
      </c>
      <c r="L489" s="57">
        <v>47613.707999999999</v>
      </c>
      <c r="M489" s="57">
        <v>360.70990909090898</v>
      </c>
      <c r="N489" s="58">
        <v>2.59848484848485</v>
      </c>
      <c r="O489" s="58">
        <v>3.7376093294460602</v>
      </c>
      <c r="P489" s="57">
        <v>-1659.7920000000099</v>
      </c>
      <c r="Q489" s="59">
        <v>-3.4859540870037002E-2</v>
      </c>
      <c r="R489" s="57">
        <v>-6124.692</v>
      </c>
      <c r="S489" s="59">
        <v>-0.128632955870608</v>
      </c>
      <c r="T489" s="29" t="str">
        <f t="shared" si="21"/>
        <v>01</v>
      </c>
      <c r="U489" s="29" t="str">
        <f t="shared" si="22"/>
        <v>2023-107439-01</v>
      </c>
      <c r="V489" s="29" t="str">
        <f t="shared" si="23"/>
        <v>Benny Wilder</v>
      </c>
    </row>
    <row r="490" spans="1:22" x14ac:dyDescent="0.25">
      <c r="A490" s="53">
        <v>2023</v>
      </c>
      <c r="B490" s="54">
        <v>107439</v>
      </c>
      <c r="C490" s="54" t="s">
        <v>2</v>
      </c>
      <c r="D490" s="54" t="s">
        <v>430</v>
      </c>
      <c r="E490" s="54" t="s">
        <v>492</v>
      </c>
      <c r="F490" s="55" t="s">
        <v>432</v>
      </c>
      <c r="G490" s="54" t="s">
        <v>4</v>
      </c>
      <c r="H490" s="54" t="s">
        <v>7</v>
      </c>
      <c r="I490" s="56">
        <v>234</v>
      </c>
      <c r="J490" s="56">
        <v>602</v>
      </c>
      <c r="K490" s="56">
        <v>2277</v>
      </c>
      <c r="L490" s="57">
        <v>78545.538</v>
      </c>
      <c r="M490" s="57">
        <v>335.66469230769297</v>
      </c>
      <c r="N490" s="58">
        <v>2.5726495726495702</v>
      </c>
      <c r="O490" s="58">
        <v>3.7823920265780702</v>
      </c>
      <c r="P490" s="57">
        <v>-2281.71200000001</v>
      </c>
      <c r="Q490" s="59">
        <v>-2.9049543208934499E-2</v>
      </c>
      <c r="R490" s="57">
        <v>-10190.762000000001</v>
      </c>
      <c r="S490" s="59">
        <v>-0.129743359832865</v>
      </c>
      <c r="T490" s="29" t="str">
        <f t="shared" si="21"/>
        <v>03</v>
      </c>
      <c r="U490" s="29" t="str">
        <f t="shared" si="22"/>
        <v>2023-107439-03</v>
      </c>
      <c r="V490" s="29" t="str">
        <f t="shared" si="23"/>
        <v>Paul Martell</v>
      </c>
    </row>
    <row r="491" spans="1:22" x14ac:dyDescent="0.25">
      <c r="A491" s="53">
        <v>2023</v>
      </c>
      <c r="B491" s="54">
        <v>107439</v>
      </c>
      <c r="C491" s="54" t="s">
        <v>2</v>
      </c>
      <c r="D491" s="54" t="s">
        <v>432</v>
      </c>
      <c r="E491" s="54" t="s">
        <v>497</v>
      </c>
      <c r="F491" s="55" t="s">
        <v>432</v>
      </c>
      <c r="G491" s="54" t="s">
        <v>4</v>
      </c>
      <c r="H491" s="54" t="s">
        <v>7</v>
      </c>
      <c r="I491" s="56">
        <v>251</v>
      </c>
      <c r="J491" s="56">
        <v>641</v>
      </c>
      <c r="K491" s="56">
        <v>2396</v>
      </c>
      <c r="L491" s="57">
        <v>84732.623999999996</v>
      </c>
      <c r="M491" s="57">
        <v>337.58017529880499</v>
      </c>
      <c r="N491" s="58">
        <v>2.5537848605577702</v>
      </c>
      <c r="O491" s="58">
        <v>3.7379095163806602</v>
      </c>
      <c r="P491" s="57">
        <v>-761.126000000011</v>
      </c>
      <c r="Q491" s="59">
        <v>-8.9826794458768497E-3</v>
      </c>
      <c r="R491" s="57">
        <v>-8423.1260000000093</v>
      </c>
      <c r="S491" s="59">
        <v>-9.9408298744530901E-2</v>
      </c>
      <c r="T491" s="29" t="str">
        <f t="shared" si="21"/>
        <v>04</v>
      </c>
      <c r="U491" s="29" t="str">
        <f t="shared" si="22"/>
        <v>2023-107439-04</v>
      </c>
      <c r="V491" s="29" t="str">
        <f t="shared" si="23"/>
        <v>Javier Salinas</v>
      </c>
    </row>
    <row r="492" spans="1:22" x14ac:dyDescent="0.25">
      <c r="A492" s="53">
        <v>2023</v>
      </c>
      <c r="B492" s="54">
        <v>110765</v>
      </c>
      <c r="C492" s="54" t="s">
        <v>18</v>
      </c>
      <c r="D492" s="54" t="s">
        <v>433</v>
      </c>
      <c r="E492" s="54" t="s">
        <v>502</v>
      </c>
      <c r="F492" s="55" t="s">
        <v>433</v>
      </c>
      <c r="G492" s="54" t="s">
        <v>15</v>
      </c>
      <c r="H492" s="54" t="s">
        <v>7</v>
      </c>
      <c r="I492" s="56">
        <v>133</v>
      </c>
      <c r="J492" s="56">
        <v>524</v>
      </c>
      <c r="K492" s="56">
        <v>2511</v>
      </c>
      <c r="L492" s="57">
        <v>104460.1652</v>
      </c>
      <c r="M492" s="57">
        <v>785.41477593984996</v>
      </c>
      <c r="N492" s="58">
        <v>3.9398496240601499</v>
      </c>
      <c r="O492" s="58">
        <v>4.7919847328244298</v>
      </c>
      <c r="P492" s="57">
        <v>9239.4151999999794</v>
      </c>
      <c r="Q492" s="59">
        <v>8.8449172776150095E-2</v>
      </c>
      <c r="R492" s="57">
        <v>4232.3251999999802</v>
      </c>
      <c r="S492" s="59">
        <v>4.0516164146368598E-2</v>
      </c>
      <c r="T492" s="29" t="str">
        <f t="shared" si="21"/>
        <v>05</v>
      </c>
      <c r="U492" s="29" t="str">
        <f t="shared" si="22"/>
        <v>2023-110765-05</v>
      </c>
      <c r="V492" s="29" t="str">
        <f t="shared" si="23"/>
        <v>Mary Amendola</v>
      </c>
    </row>
    <row r="493" spans="1:22" x14ac:dyDescent="0.25">
      <c r="A493" s="53">
        <v>2023</v>
      </c>
      <c r="B493" s="54">
        <v>113724</v>
      </c>
      <c r="C493" s="54" t="s">
        <v>298</v>
      </c>
      <c r="D493" s="54" t="s">
        <v>430</v>
      </c>
      <c r="E493" s="54" t="s">
        <v>518</v>
      </c>
      <c r="F493" s="55" t="s">
        <v>430</v>
      </c>
      <c r="G493" s="54" t="s">
        <v>15</v>
      </c>
      <c r="H493" s="54" t="s">
        <v>16</v>
      </c>
      <c r="I493" s="56">
        <v>41</v>
      </c>
      <c r="J493" s="56">
        <v>76</v>
      </c>
      <c r="K493" s="56">
        <v>157</v>
      </c>
      <c r="L493" s="57">
        <v>7989.1440000000002</v>
      </c>
      <c r="M493" s="57">
        <v>194.85717073170699</v>
      </c>
      <c r="N493" s="58">
        <v>1.8536585365853699</v>
      </c>
      <c r="O493" s="58">
        <v>2.0657894736842102</v>
      </c>
      <c r="P493" s="57">
        <v>1898.144</v>
      </c>
      <c r="Q493" s="59">
        <v>0.237590410186623</v>
      </c>
      <c r="R493" s="57">
        <v>543.54399999999998</v>
      </c>
      <c r="S493" s="59">
        <v>6.80353239345792E-2</v>
      </c>
      <c r="T493" s="29" t="str">
        <f t="shared" si="21"/>
        <v>03</v>
      </c>
      <c r="U493" s="29" t="str">
        <f t="shared" si="22"/>
        <v>2023-113724-03</v>
      </c>
      <c r="V493" s="29" t="str">
        <f t="shared" si="23"/>
        <v>Claudia Schwartz</v>
      </c>
    </row>
    <row r="494" spans="1:22" x14ac:dyDescent="0.25">
      <c r="A494" s="53">
        <v>2023</v>
      </c>
      <c r="B494" s="54">
        <v>114251</v>
      </c>
      <c r="C494" s="54" t="s">
        <v>19</v>
      </c>
      <c r="D494" s="54" t="s">
        <v>430</v>
      </c>
      <c r="E494" s="54" t="s">
        <v>518</v>
      </c>
      <c r="F494" s="55" t="s">
        <v>430</v>
      </c>
      <c r="G494" s="54" t="s">
        <v>15</v>
      </c>
      <c r="H494" s="54" t="s">
        <v>16</v>
      </c>
      <c r="I494" s="56">
        <v>7</v>
      </c>
      <c r="J494" s="56">
        <v>11</v>
      </c>
      <c r="K494" s="56">
        <v>29</v>
      </c>
      <c r="L494" s="57">
        <v>1619.768</v>
      </c>
      <c r="M494" s="57">
        <v>231.39542857142899</v>
      </c>
      <c r="N494" s="58">
        <v>1.5714285714285701</v>
      </c>
      <c r="O494" s="58">
        <v>2.6363636363636398</v>
      </c>
      <c r="P494" s="57">
        <v>481.76799999999997</v>
      </c>
      <c r="Q494" s="59">
        <v>0.29743024927026601</v>
      </c>
      <c r="R494" s="57">
        <v>252.66800000000001</v>
      </c>
      <c r="S494" s="59">
        <v>0.155990240577663</v>
      </c>
      <c r="T494" s="29" t="str">
        <f t="shared" si="21"/>
        <v>03</v>
      </c>
      <c r="U494" s="29" t="str">
        <f t="shared" si="22"/>
        <v>2023-114251-03</v>
      </c>
      <c r="V494" s="29" t="str">
        <f t="shared" si="23"/>
        <v>Claudia Schwartz</v>
      </c>
    </row>
    <row r="495" spans="1:22" x14ac:dyDescent="0.25">
      <c r="A495" s="53">
        <v>2023</v>
      </c>
      <c r="B495" s="54">
        <v>116138</v>
      </c>
      <c r="C495" s="54" t="s">
        <v>46</v>
      </c>
      <c r="D495" s="54" t="s">
        <v>430</v>
      </c>
      <c r="E495" s="54" t="s">
        <v>507</v>
      </c>
      <c r="F495" s="55" t="s">
        <v>433</v>
      </c>
      <c r="G495" s="54" t="s">
        <v>4</v>
      </c>
      <c r="H495" s="54" t="s">
        <v>10</v>
      </c>
      <c r="I495" s="56">
        <v>248</v>
      </c>
      <c r="J495" s="56">
        <v>841</v>
      </c>
      <c r="K495" s="56">
        <v>4276</v>
      </c>
      <c r="L495" s="57">
        <v>183727.67970000001</v>
      </c>
      <c r="M495" s="57">
        <v>740.837418145161</v>
      </c>
      <c r="N495" s="58">
        <v>3.3911290322580601</v>
      </c>
      <c r="O495" s="58">
        <v>5.0844233055885804</v>
      </c>
      <c r="P495" s="57">
        <v>18919.929700000001</v>
      </c>
      <c r="Q495" s="59">
        <v>0.102978112665949</v>
      </c>
      <c r="R495" s="57">
        <v>10326.6297</v>
      </c>
      <c r="S495" s="59">
        <v>5.6206172727276897E-2</v>
      </c>
      <c r="T495" s="29" t="str">
        <f t="shared" si="21"/>
        <v>03</v>
      </c>
      <c r="U495" s="29" t="str">
        <f t="shared" si="22"/>
        <v>2023-116138-03</v>
      </c>
      <c r="V495" s="29" t="str">
        <f t="shared" si="23"/>
        <v>Rebecca Jimenez</v>
      </c>
    </row>
    <row r="496" spans="1:22" x14ac:dyDescent="0.25">
      <c r="A496" s="53">
        <v>2023</v>
      </c>
      <c r="B496" s="54">
        <v>116138</v>
      </c>
      <c r="C496" s="54" t="s">
        <v>46</v>
      </c>
      <c r="D496" s="54" t="s">
        <v>432</v>
      </c>
      <c r="E496" s="54" t="s">
        <v>498</v>
      </c>
      <c r="F496" s="55" t="s">
        <v>433</v>
      </c>
      <c r="G496" s="54" t="s">
        <v>4</v>
      </c>
      <c r="H496" s="54" t="s">
        <v>16</v>
      </c>
      <c r="I496" s="56">
        <v>30</v>
      </c>
      <c r="J496" s="56">
        <v>67</v>
      </c>
      <c r="K496" s="56">
        <v>193</v>
      </c>
      <c r="L496" s="57">
        <v>8603.1903000000002</v>
      </c>
      <c r="M496" s="57">
        <v>286.77301</v>
      </c>
      <c r="N496" s="58">
        <v>2.2333333333333298</v>
      </c>
      <c r="O496" s="58">
        <v>2.8805970149253701</v>
      </c>
      <c r="P496" s="57">
        <v>885.94029999999998</v>
      </c>
      <c r="Q496" s="59">
        <v>0.102978112665949</v>
      </c>
      <c r="R496" s="57">
        <v>-20.559699999999498</v>
      </c>
      <c r="S496" s="59">
        <v>-2.3897762670668202E-3</v>
      </c>
      <c r="T496" s="29" t="str">
        <f t="shared" si="21"/>
        <v>04</v>
      </c>
      <c r="U496" s="29" t="str">
        <f t="shared" si="22"/>
        <v>2023-116138-04</v>
      </c>
      <c r="V496" s="29" t="str">
        <f t="shared" si="23"/>
        <v>Kim Pearson</v>
      </c>
    </row>
    <row r="497" spans="1:22" x14ac:dyDescent="0.25">
      <c r="A497" s="53">
        <v>2023</v>
      </c>
      <c r="B497" s="54">
        <v>116138</v>
      </c>
      <c r="C497" s="54" t="s">
        <v>46</v>
      </c>
      <c r="D497" s="54" t="s">
        <v>433</v>
      </c>
      <c r="E497" s="54" t="s">
        <v>504</v>
      </c>
      <c r="F497" s="55" t="s">
        <v>433</v>
      </c>
      <c r="G497" s="54" t="s">
        <v>4</v>
      </c>
      <c r="H497" s="54" t="s">
        <v>16</v>
      </c>
      <c r="I497" s="56">
        <v>18</v>
      </c>
      <c r="J497" s="56">
        <v>37</v>
      </c>
      <c r="K497" s="56">
        <v>109</v>
      </c>
      <c r="L497" s="57">
        <v>5171.2785000000003</v>
      </c>
      <c r="M497" s="57">
        <v>287.29325</v>
      </c>
      <c r="N497" s="58">
        <v>2.0555555555555598</v>
      </c>
      <c r="O497" s="58">
        <v>2.9459459459459501</v>
      </c>
      <c r="P497" s="57">
        <v>532.52850000000103</v>
      </c>
      <c r="Q497" s="59">
        <v>0.102978112665949</v>
      </c>
      <c r="R497" s="57">
        <v>-105.2415</v>
      </c>
      <c r="S497" s="59">
        <v>-2.0351156875422501E-2</v>
      </c>
      <c r="T497" s="29" t="str">
        <f t="shared" si="21"/>
        <v>05</v>
      </c>
      <c r="U497" s="29" t="str">
        <f t="shared" si="22"/>
        <v>2023-116138-05</v>
      </c>
      <c r="V497" s="29" t="str">
        <f t="shared" si="23"/>
        <v>Jeannie Skiles</v>
      </c>
    </row>
    <row r="498" spans="1:22" x14ac:dyDescent="0.25">
      <c r="A498" s="53">
        <v>2023</v>
      </c>
      <c r="B498" s="54">
        <v>117127</v>
      </c>
      <c r="C498" s="54" t="s">
        <v>297</v>
      </c>
      <c r="D498" s="54" t="s">
        <v>430</v>
      </c>
      <c r="E498" s="54" t="s">
        <v>518</v>
      </c>
      <c r="F498" s="55" t="s">
        <v>430</v>
      </c>
      <c r="G498" s="54" t="s">
        <v>15</v>
      </c>
      <c r="H498" s="54" t="s">
        <v>5</v>
      </c>
      <c r="I498" s="56">
        <v>32</v>
      </c>
      <c r="J498" s="56">
        <v>76</v>
      </c>
      <c r="K498" s="56">
        <v>308</v>
      </c>
      <c r="L498" s="57">
        <v>17927.135999999999</v>
      </c>
      <c r="M498" s="57">
        <v>560.22299999999996</v>
      </c>
      <c r="N498" s="58">
        <v>2.375</v>
      </c>
      <c r="O498" s="58">
        <v>4.0526315789473699</v>
      </c>
      <c r="P498" s="57">
        <v>3916.636</v>
      </c>
      <c r="Q498" s="59">
        <v>0.218475276809413</v>
      </c>
      <c r="R498" s="57">
        <v>2842.136</v>
      </c>
      <c r="S498" s="59">
        <v>0.15853820710681299</v>
      </c>
      <c r="T498" s="29" t="str">
        <f t="shared" si="21"/>
        <v>03</v>
      </c>
      <c r="U498" s="29" t="str">
        <f t="shared" si="22"/>
        <v>2023-117127-03</v>
      </c>
      <c r="V498" s="29" t="str">
        <f t="shared" si="23"/>
        <v>Claudia Schwartz</v>
      </c>
    </row>
    <row r="499" spans="1:22" x14ac:dyDescent="0.25">
      <c r="A499" s="53">
        <v>2023</v>
      </c>
      <c r="B499" s="54">
        <v>119707</v>
      </c>
      <c r="C499" s="54" t="s">
        <v>20</v>
      </c>
      <c r="D499" s="54" t="s">
        <v>435</v>
      </c>
      <c r="E499" s="54" t="s">
        <v>525</v>
      </c>
      <c r="F499" s="55" t="s">
        <v>435</v>
      </c>
      <c r="G499" s="54" t="s">
        <v>15</v>
      </c>
      <c r="H499" s="54" t="s">
        <v>16</v>
      </c>
      <c r="I499" s="56">
        <v>13</v>
      </c>
      <c r="J499" s="56">
        <v>28</v>
      </c>
      <c r="K499" s="56">
        <v>81</v>
      </c>
      <c r="L499" s="57">
        <v>3233.752</v>
      </c>
      <c r="M499" s="57">
        <v>248.75015384615401</v>
      </c>
      <c r="N499" s="58">
        <v>2.1538461538461502</v>
      </c>
      <c r="O499" s="58">
        <v>2.8928571428571401</v>
      </c>
      <c r="P499" s="57">
        <v>692.25199999999995</v>
      </c>
      <c r="Q499" s="59">
        <v>0.21407083783790501</v>
      </c>
      <c r="R499" s="57">
        <v>229.65199999999999</v>
      </c>
      <c r="S499" s="59">
        <v>7.1017196123883394E-2</v>
      </c>
      <c r="T499" s="29" t="str">
        <f t="shared" si="21"/>
        <v>06</v>
      </c>
      <c r="U499" s="29" t="str">
        <f t="shared" si="22"/>
        <v>2023-119707-06</v>
      </c>
      <c r="V499" s="29" t="str">
        <f t="shared" si="23"/>
        <v>Carol Mathews</v>
      </c>
    </row>
    <row r="500" spans="1:22" x14ac:dyDescent="0.25">
      <c r="A500" s="53">
        <v>2023</v>
      </c>
      <c r="B500" s="54">
        <v>122003</v>
      </c>
      <c r="C500" s="54" t="s">
        <v>22</v>
      </c>
      <c r="D500" s="54" t="s">
        <v>433</v>
      </c>
      <c r="E500" s="54" t="s">
        <v>519</v>
      </c>
      <c r="F500" s="55" t="s">
        <v>433</v>
      </c>
      <c r="G500" s="54" t="s">
        <v>15</v>
      </c>
      <c r="H500" s="54" t="s">
        <v>16</v>
      </c>
      <c r="I500" s="56">
        <v>5</v>
      </c>
      <c r="J500" s="56">
        <v>17</v>
      </c>
      <c r="K500" s="56">
        <v>56</v>
      </c>
      <c r="L500" s="57">
        <v>3206.752</v>
      </c>
      <c r="M500" s="57">
        <v>641.35040000000004</v>
      </c>
      <c r="N500" s="58">
        <v>3.4</v>
      </c>
      <c r="O500" s="58">
        <v>3.2941176470588198</v>
      </c>
      <c r="P500" s="57">
        <v>375.25200000000001</v>
      </c>
      <c r="Q500" s="59">
        <v>0.11701933919430001</v>
      </c>
      <c r="R500" s="57">
        <v>189.852</v>
      </c>
      <c r="S500" s="59">
        <v>5.9203829918871201E-2</v>
      </c>
      <c r="T500" s="29" t="str">
        <f t="shared" si="21"/>
        <v>05</v>
      </c>
      <c r="U500" s="29" t="str">
        <f t="shared" si="22"/>
        <v>2023-122003-05</v>
      </c>
      <c r="V500" s="29" t="str">
        <f t="shared" si="23"/>
        <v>Josh Banks</v>
      </c>
    </row>
    <row r="501" spans="1:22" x14ac:dyDescent="0.25">
      <c r="A501" s="53">
        <v>2023</v>
      </c>
      <c r="B501" s="54">
        <v>122095</v>
      </c>
      <c r="C501" s="54" t="s">
        <v>472</v>
      </c>
      <c r="D501" s="54" t="s">
        <v>431</v>
      </c>
      <c r="E501" s="54" t="s">
        <v>515</v>
      </c>
      <c r="F501" s="55" t="s">
        <v>434</v>
      </c>
      <c r="G501" s="54" t="s">
        <v>4</v>
      </c>
      <c r="H501" s="54" t="s">
        <v>5</v>
      </c>
      <c r="I501" s="56">
        <v>84</v>
      </c>
      <c r="J501" s="56">
        <v>291</v>
      </c>
      <c r="K501" s="56">
        <v>1132</v>
      </c>
      <c r="L501" s="57">
        <v>42986.807999999997</v>
      </c>
      <c r="M501" s="57">
        <v>511.74771428571398</v>
      </c>
      <c r="N501" s="58">
        <v>3.46428571428571</v>
      </c>
      <c r="O501" s="58">
        <v>3.8900343642611701</v>
      </c>
      <c r="P501" s="57">
        <v>-1522.19200000001</v>
      </c>
      <c r="Q501" s="59">
        <v>-3.54106776199807E-2</v>
      </c>
      <c r="R501" s="57">
        <v>-4439.69200000001</v>
      </c>
      <c r="S501" s="59">
        <v>-0.103280336609315</v>
      </c>
      <c r="T501" s="29" t="str">
        <f t="shared" si="21"/>
        <v>01</v>
      </c>
      <c r="U501" s="29" t="str">
        <f t="shared" si="22"/>
        <v>2023-122095-01</v>
      </c>
      <c r="V501" s="29" t="str">
        <f t="shared" si="23"/>
        <v>Alex Kwon</v>
      </c>
    </row>
    <row r="502" spans="1:22" x14ac:dyDescent="0.25">
      <c r="A502" s="53">
        <v>2023</v>
      </c>
      <c r="B502" s="54">
        <v>122095</v>
      </c>
      <c r="C502" s="54" t="s">
        <v>472</v>
      </c>
      <c r="D502" s="54" t="s">
        <v>434</v>
      </c>
      <c r="E502" s="54" t="s">
        <v>526</v>
      </c>
      <c r="F502" s="55" t="s">
        <v>434</v>
      </c>
      <c r="G502" s="54" t="s">
        <v>4</v>
      </c>
      <c r="H502" s="54" t="s">
        <v>7</v>
      </c>
      <c r="I502" s="56">
        <v>185</v>
      </c>
      <c r="J502" s="56">
        <v>678</v>
      </c>
      <c r="K502" s="56">
        <v>2920</v>
      </c>
      <c r="L502" s="57">
        <v>110889.48</v>
      </c>
      <c r="M502" s="57">
        <v>599.40259459459503</v>
      </c>
      <c r="N502" s="58">
        <v>3.6648648648648599</v>
      </c>
      <c r="O502" s="58">
        <v>4.3067846607669598</v>
      </c>
      <c r="P502" s="57">
        <v>-1135.27000000001</v>
      </c>
      <c r="Q502" s="59">
        <v>-1.0237851237105799E-2</v>
      </c>
      <c r="R502" s="57">
        <v>-7782.9200000000101</v>
      </c>
      <c r="S502" s="59">
        <v>-7.0186279167329599E-2</v>
      </c>
      <c r="T502" s="29" t="str">
        <f t="shared" si="21"/>
        <v>02</v>
      </c>
      <c r="U502" s="29" t="str">
        <f t="shared" si="22"/>
        <v>2023-122095-02</v>
      </c>
      <c r="V502" s="29" t="str">
        <f t="shared" si="23"/>
        <v>Sienna Calderon</v>
      </c>
    </row>
    <row r="503" spans="1:22" x14ac:dyDescent="0.25">
      <c r="A503" s="53">
        <v>2023</v>
      </c>
      <c r="B503" s="54">
        <v>122095</v>
      </c>
      <c r="C503" s="54" t="s">
        <v>472</v>
      </c>
      <c r="D503" s="54" t="s">
        <v>432</v>
      </c>
      <c r="E503" s="54" t="s">
        <v>510</v>
      </c>
      <c r="F503" s="55" t="s">
        <v>434</v>
      </c>
      <c r="G503" s="54" t="s">
        <v>4</v>
      </c>
      <c r="H503" s="54" t="s">
        <v>5</v>
      </c>
      <c r="I503" s="56">
        <v>185</v>
      </c>
      <c r="J503" s="56">
        <v>496</v>
      </c>
      <c r="K503" s="56">
        <v>1899</v>
      </c>
      <c r="L503" s="57">
        <v>60057.606</v>
      </c>
      <c r="M503" s="57">
        <v>324.63570810810802</v>
      </c>
      <c r="N503" s="58">
        <v>2.6810810810810799</v>
      </c>
      <c r="O503" s="58">
        <v>3.8286290322580601</v>
      </c>
      <c r="P503" s="57">
        <v>-1545.39400000001</v>
      </c>
      <c r="Q503" s="59">
        <v>-2.57318615064345E-2</v>
      </c>
      <c r="R503" s="57">
        <v>-7217.8940000000102</v>
      </c>
      <c r="S503" s="59">
        <v>-0.120182845783097</v>
      </c>
      <c r="T503" s="29" t="str">
        <f t="shared" si="21"/>
        <v>04</v>
      </c>
      <c r="U503" s="29" t="str">
        <f t="shared" si="22"/>
        <v>2023-122095-04</v>
      </c>
      <c r="V503" s="29" t="str">
        <f t="shared" si="23"/>
        <v>Mosaki Ishak</v>
      </c>
    </row>
    <row r="504" spans="1:22" x14ac:dyDescent="0.25">
      <c r="A504" s="53">
        <v>2023</v>
      </c>
      <c r="B504" s="54">
        <v>123654</v>
      </c>
      <c r="C504" s="54" t="s">
        <v>289</v>
      </c>
      <c r="D504" s="54" t="s">
        <v>430</v>
      </c>
      <c r="E504" s="54" t="s">
        <v>507</v>
      </c>
      <c r="F504" s="55" t="s">
        <v>430</v>
      </c>
      <c r="G504" s="54" t="s">
        <v>15</v>
      </c>
      <c r="H504" s="54" t="s">
        <v>7</v>
      </c>
      <c r="I504" s="56">
        <v>211</v>
      </c>
      <c r="J504" s="56">
        <v>711</v>
      </c>
      <c r="K504" s="56">
        <v>3689</v>
      </c>
      <c r="L504" s="57">
        <v>147821.12150000001</v>
      </c>
      <c r="M504" s="57">
        <v>700.574035545024</v>
      </c>
      <c r="N504" s="58">
        <v>3.3696682464454999</v>
      </c>
      <c r="O504" s="58">
        <v>5.1884669479606202</v>
      </c>
      <c r="P504" s="57">
        <v>6702.8715000000002</v>
      </c>
      <c r="Q504" s="59">
        <v>4.5344477379032702E-2</v>
      </c>
      <c r="R504" s="57">
        <v>-609.22850000000506</v>
      </c>
      <c r="S504" s="59">
        <v>-4.1213900545329397E-3</v>
      </c>
      <c r="T504" s="29" t="str">
        <f t="shared" si="21"/>
        <v>03</v>
      </c>
      <c r="U504" s="29" t="str">
        <f t="shared" si="22"/>
        <v>2023-123654-03</v>
      </c>
      <c r="V504" s="29" t="str">
        <f t="shared" si="23"/>
        <v>Rebecca Jimenez</v>
      </c>
    </row>
    <row r="505" spans="1:22" x14ac:dyDescent="0.25">
      <c r="A505" s="53">
        <v>2023</v>
      </c>
      <c r="B505" s="54">
        <v>126102</v>
      </c>
      <c r="C505" s="54" t="s">
        <v>24</v>
      </c>
      <c r="D505" s="54" t="s">
        <v>433</v>
      </c>
      <c r="E505" s="54" t="s">
        <v>519</v>
      </c>
      <c r="F505" s="55" t="s">
        <v>433</v>
      </c>
      <c r="G505" s="54" t="s">
        <v>15</v>
      </c>
      <c r="H505" s="54" t="s">
        <v>16</v>
      </c>
      <c r="I505" s="56">
        <v>25</v>
      </c>
      <c r="J505" s="56">
        <v>73</v>
      </c>
      <c r="K505" s="56">
        <v>145</v>
      </c>
      <c r="L505" s="57">
        <v>7079.64</v>
      </c>
      <c r="M505" s="57">
        <v>283.18560000000002</v>
      </c>
      <c r="N505" s="58">
        <v>2.92</v>
      </c>
      <c r="O505" s="58">
        <v>1.9863013698630101</v>
      </c>
      <c r="P505" s="57">
        <v>1698.14</v>
      </c>
      <c r="Q505" s="59">
        <v>0.23986247888310699</v>
      </c>
      <c r="R505" s="57">
        <v>788.06</v>
      </c>
      <c r="S505" s="59">
        <v>0.11131356961653401</v>
      </c>
      <c r="T505" s="29" t="str">
        <f t="shared" si="21"/>
        <v>05</v>
      </c>
      <c r="U505" s="29" t="str">
        <f t="shared" si="22"/>
        <v>2023-126102-05</v>
      </c>
      <c r="V505" s="29" t="str">
        <f t="shared" si="23"/>
        <v>Josh Banks</v>
      </c>
    </row>
    <row r="506" spans="1:22" x14ac:dyDescent="0.25">
      <c r="A506" s="53">
        <v>2023</v>
      </c>
      <c r="B506" s="54">
        <v>126747</v>
      </c>
      <c r="C506" s="54" t="s">
        <v>299</v>
      </c>
      <c r="D506" s="54" t="s">
        <v>430</v>
      </c>
      <c r="E506" s="54" t="s">
        <v>518</v>
      </c>
      <c r="F506" s="55" t="s">
        <v>430</v>
      </c>
      <c r="G506" s="54" t="s">
        <v>15</v>
      </c>
      <c r="H506" s="54" t="s">
        <v>5</v>
      </c>
      <c r="I506" s="56">
        <v>52</v>
      </c>
      <c r="J506" s="56">
        <v>157</v>
      </c>
      <c r="K506" s="56">
        <v>595</v>
      </c>
      <c r="L506" s="57">
        <v>32209.64</v>
      </c>
      <c r="M506" s="57">
        <v>619.41615384615397</v>
      </c>
      <c r="N506" s="58">
        <v>3.0192307692307701</v>
      </c>
      <c r="O506" s="58">
        <v>3.7898089171974498</v>
      </c>
      <c r="P506" s="57">
        <v>7350.39</v>
      </c>
      <c r="Q506" s="59">
        <v>0.228204661709973</v>
      </c>
      <c r="R506" s="57">
        <v>5568.99</v>
      </c>
      <c r="S506" s="59">
        <v>0.17289823791883399</v>
      </c>
      <c r="T506" s="29" t="str">
        <f t="shared" si="21"/>
        <v>03</v>
      </c>
      <c r="U506" s="29" t="str">
        <f t="shared" si="22"/>
        <v>2023-126747-03</v>
      </c>
      <c r="V506" s="29" t="str">
        <f t="shared" si="23"/>
        <v>Claudia Schwartz</v>
      </c>
    </row>
    <row r="507" spans="1:22" x14ac:dyDescent="0.25">
      <c r="A507" s="53">
        <v>2023</v>
      </c>
      <c r="B507" s="54">
        <v>127511</v>
      </c>
      <c r="C507" s="54" t="s">
        <v>25</v>
      </c>
      <c r="D507" s="54" t="s">
        <v>433</v>
      </c>
      <c r="E507" s="54" t="s">
        <v>519</v>
      </c>
      <c r="F507" s="55" t="s">
        <v>433</v>
      </c>
      <c r="G507" s="54" t="s">
        <v>15</v>
      </c>
      <c r="H507" s="54" t="s">
        <v>16</v>
      </c>
      <c r="I507" s="56">
        <v>36</v>
      </c>
      <c r="J507" s="56">
        <v>36</v>
      </c>
      <c r="K507" s="56">
        <v>54</v>
      </c>
      <c r="L507" s="57">
        <v>2446.768</v>
      </c>
      <c r="M507" s="57">
        <v>67.965777777777802</v>
      </c>
      <c r="N507" s="58">
        <v>1</v>
      </c>
      <c r="O507" s="58">
        <v>1.5</v>
      </c>
      <c r="P507" s="57">
        <v>521.01800000000003</v>
      </c>
      <c r="Q507" s="59">
        <v>0.21294131687189</v>
      </c>
      <c r="R507" s="57">
        <v>-710.18200000000002</v>
      </c>
      <c r="S507" s="59">
        <v>-0.29025310123395398</v>
      </c>
      <c r="T507" s="29" t="str">
        <f t="shared" si="21"/>
        <v>05</v>
      </c>
      <c r="U507" s="29" t="str">
        <f t="shared" si="22"/>
        <v>2023-127511-05</v>
      </c>
      <c r="V507" s="29" t="str">
        <f t="shared" si="23"/>
        <v>Josh Banks</v>
      </c>
    </row>
    <row r="508" spans="1:22" x14ac:dyDescent="0.25">
      <c r="A508" s="53">
        <v>2023</v>
      </c>
      <c r="B508" s="54">
        <v>128453</v>
      </c>
      <c r="C508" s="54" t="s">
        <v>137</v>
      </c>
      <c r="D508" s="54" t="s">
        <v>431</v>
      </c>
      <c r="E508" s="54" t="s">
        <v>501</v>
      </c>
      <c r="F508" s="55" t="s">
        <v>431</v>
      </c>
      <c r="G508" s="54" t="s">
        <v>4</v>
      </c>
      <c r="H508" s="54" t="s">
        <v>5</v>
      </c>
      <c r="I508" s="56">
        <v>117</v>
      </c>
      <c r="J508" s="56">
        <v>207</v>
      </c>
      <c r="K508" s="56">
        <v>1058</v>
      </c>
      <c r="L508" s="57">
        <v>43017.2736</v>
      </c>
      <c r="M508" s="57">
        <v>367.66900512820501</v>
      </c>
      <c r="N508" s="58">
        <v>1.7692307692307701</v>
      </c>
      <c r="O508" s="58">
        <v>5.1111111111111098</v>
      </c>
      <c r="P508" s="57">
        <v>4989.2736000000004</v>
      </c>
      <c r="Q508" s="59">
        <v>0.115983026874116</v>
      </c>
      <c r="R508" s="57">
        <v>1135.1235999999999</v>
      </c>
      <c r="S508" s="59">
        <v>2.6387623040805601E-2</v>
      </c>
      <c r="T508" s="29" t="str">
        <f t="shared" si="21"/>
        <v>01</v>
      </c>
      <c r="U508" s="29" t="str">
        <f t="shared" si="22"/>
        <v>2023-128453-01</v>
      </c>
      <c r="V508" s="29" t="str">
        <f t="shared" si="23"/>
        <v>Debbie Wong</v>
      </c>
    </row>
    <row r="509" spans="1:22" x14ac:dyDescent="0.25">
      <c r="A509" s="53">
        <v>2023</v>
      </c>
      <c r="B509" s="54">
        <v>128453</v>
      </c>
      <c r="C509" s="54" t="s">
        <v>137</v>
      </c>
      <c r="D509" s="54" t="s">
        <v>434</v>
      </c>
      <c r="E509" s="54" t="s">
        <v>513</v>
      </c>
      <c r="F509" s="55" t="s">
        <v>431</v>
      </c>
      <c r="G509" s="54" t="s">
        <v>4</v>
      </c>
      <c r="H509" s="54" t="s">
        <v>16</v>
      </c>
      <c r="I509" s="56">
        <v>6</v>
      </c>
      <c r="J509" s="56">
        <v>70</v>
      </c>
      <c r="K509" s="56">
        <v>248</v>
      </c>
      <c r="L509" s="57">
        <v>12336.0188</v>
      </c>
      <c r="M509" s="57">
        <v>2056.00313333333</v>
      </c>
      <c r="N509" s="58">
        <v>11.6666666666667</v>
      </c>
      <c r="O509" s="58">
        <v>3.54285714285714</v>
      </c>
      <c r="P509" s="57">
        <v>1430.7688000000001</v>
      </c>
      <c r="Q509" s="59">
        <v>0.115983026874116</v>
      </c>
      <c r="R509" s="57">
        <v>1172.2188000000001</v>
      </c>
      <c r="S509" s="59">
        <v>9.5024076973682994E-2</v>
      </c>
      <c r="T509" s="29" t="str">
        <f t="shared" si="21"/>
        <v>02</v>
      </c>
      <c r="U509" s="29" t="str">
        <f t="shared" si="22"/>
        <v>2023-128453-02</v>
      </c>
      <c r="V509" s="29" t="str">
        <f t="shared" si="23"/>
        <v>Dora Tsai</v>
      </c>
    </row>
    <row r="510" spans="1:22" x14ac:dyDescent="0.25">
      <c r="A510" s="53">
        <v>2023</v>
      </c>
      <c r="B510" s="54">
        <v>128453</v>
      </c>
      <c r="C510" s="54" t="s">
        <v>137</v>
      </c>
      <c r="D510" s="54" t="s">
        <v>430</v>
      </c>
      <c r="E510" s="54" t="s">
        <v>520</v>
      </c>
      <c r="F510" s="55" t="s">
        <v>431</v>
      </c>
      <c r="G510" s="54" t="s">
        <v>4</v>
      </c>
      <c r="H510" s="54" t="s">
        <v>5</v>
      </c>
      <c r="I510" s="56">
        <v>89</v>
      </c>
      <c r="J510" s="56">
        <v>204</v>
      </c>
      <c r="K510" s="56">
        <v>941</v>
      </c>
      <c r="L510" s="57">
        <v>38973.2336</v>
      </c>
      <c r="M510" s="57">
        <v>437.90150112359498</v>
      </c>
      <c r="N510" s="58">
        <v>2.29213483146067</v>
      </c>
      <c r="O510" s="58">
        <v>4.6127450980392197</v>
      </c>
      <c r="P510" s="57">
        <v>4520.2335999999996</v>
      </c>
      <c r="Q510" s="59">
        <v>0.115983026874116</v>
      </c>
      <c r="R510" s="57">
        <v>1537.9336000000001</v>
      </c>
      <c r="S510" s="59">
        <v>3.9461277855066097E-2</v>
      </c>
      <c r="T510" s="29" t="str">
        <f t="shared" si="21"/>
        <v>03</v>
      </c>
      <c r="U510" s="29" t="str">
        <f t="shared" si="22"/>
        <v>2023-128453-03</v>
      </c>
      <c r="V510" s="29" t="str">
        <f t="shared" si="23"/>
        <v>Mikhail Reilly</v>
      </c>
    </row>
    <row r="511" spans="1:22" x14ac:dyDescent="0.25">
      <c r="A511" s="53">
        <v>2023</v>
      </c>
      <c r="B511" s="54">
        <v>128453</v>
      </c>
      <c r="C511" s="54" t="s">
        <v>137</v>
      </c>
      <c r="D511" s="54" t="s">
        <v>432</v>
      </c>
      <c r="E511" s="54" t="s">
        <v>500</v>
      </c>
      <c r="F511" s="55" t="s">
        <v>431</v>
      </c>
      <c r="G511" s="54" t="s">
        <v>4</v>
      </c>
      <c r="H511" s="54" t="s">
        <v>16</v>
      </c>
      <c r="I511" s="56">
        <v>82</v>
      </c>
      <c r="J511" s="56">
        <v>109</v>
      </c>
      <c r="K511" s="56">
        <v>286</v>
      </c>
      <c r="L511" s="57">
        <v>13618.7996</v>
      </c>
      <c r="M511" s="57">
        <v>166.08292195121999</v>
      </c>
      <c r="N511" s="58">
        <v>1.32926829268293</v>
      </c>
      <c r="O511" s="58">
        <v>2.6238532110091701</v>
      </c>
      <c r="P511" s="57">
        <v>1579.5496000000001</v>
      </c>
      <c r="Q511" s="59">
        <v>0.115983026874116</v>
      </c>
      <c r="R511" s="57">
        <v>-825.45040000000097</v>
      </c>
      <c r="S511" s="59">
        <v>-6.06110982057479E-2</v>
      </c>
      <c r="T511" s="29" t="str">
        <f t="shared" si="21"/>
        <v>04</v>
      </c>
      <c r="U511" s="29" t="str">
        <f t="shared" si="22"/>
        <v>2023-128453-04</v>
      </c>
      <c r="V511" s="29" t="str">
        <f t="shared" si="23"/>
        <v>Katie Sweeney</v>
      </c>
    </row>
    <row r="512" spans="1:22" x14ac:dyDescent="0.25">
      <c r="A512" s="53">
        <v>2023</v>
      </c>
      <c r="B512" s="54">
        <v>128453</v>
      </c>
      <c r="C512" s="54" t="s">
        <v>137</v>
      </c>
      <c r="D512" s="54" t="s">
        <v>433</v>
      </c>
      <c r="E512" s="54" t="s">
        <v>502</v>
      </c>
      <c r="F512" s="55" t="s">
        <v>431</v>
      </c>
      <c r="G512" s="54" t="s">
        <v>4</v>
      </c>
      <c r="H512" s="54" t="s">
        <v>5</v>
      </c>
      <c r="I512" s="56">
        <v>129</v>
      </c>
      <c r="J512" s="56">
        <v>330</v>
      </c>
      <c r="K512" s="56">
        <v>1429</v>
      </c>
      <c r="L512" s="57">
        <v>63536.675999999999</v>
      </c>
      <c r="M512" s="57">
        <v>492.53237209302301</v>
      </c>
      <c r="N512" s="58">
        <v>2.5581395348837201</v>
      </c>
      <c r="O512" s="58">
        <v>4.3303030303030301</v>
      </c>
      <c r="P512" s="57">
        <v>7369.1759999999904</v>
      </c>
      <c r="Q512" s="59">
        <v>0.115983026874116</v>
      </c>
      <c r="R512" s="57">
        <v>2720.5859999999998</v>
      </c>
      <c r="S512" s="59">
        <v>4.2819142757798599E-2</v>
      </c>
      <c r="T512" s="29" t="str">
        <f t="shared" si="21"/>
        <v>05</v>
      </c>
      <c r="U512" s="29" t="str">
        <f t="shared" si="22"/>
        <v>2023-128453-05</v>
      </c>
      <c r="V512" s="29" t="str">
        <f t="shared" si="23"/>
        <v>Mary Amendola</v>
      </c>
    </row>
    <row r="513" spans="1:22" x14ac:dyDescent="0.25">
      <c r="A513" s="53">
        <v>2023</v>
      </c>
      <c r="B513" s="54">
        <v>128453</v>
      </c>
      <c r="C513" s="54" t="s">
        <v>137</v>
      </c>
      <c r="D513" s="54" t="s">
        <v>435</v>
      </c>
      <c r="E513" s="54" t="s">
        <v>505</v>
      </c>
      <c r="F513" s="55" t="s">
        <v>431</v>
      </c>
      <c r="G513" s="54" t="s">
        <v>4</v>
      </c>
      <c r="H513" s="54" t="s">
        <v>16</v>
      </c>
      <c r="I513" s="56">
        <v>17</v>
      </c>
      <c r="J513" s="56">
        <v>35</v>
      </c>
      <c r="K513" s="56">
        <v>53</v>
      </c>
      <c r="L513" s="57">
        <v>2393.3364000000001</v>
      </c>
      <c r="M513" s="57">
        <v>140.784494117647</v>
      </c>
      <c r="N513" s="58">
        <v>2.0588235294117601</v>
      </c>
      <c r="O513" s="58">
        <v>1.51428571428571</v>
      </c>
      <c r="P513" s="57">
        <v>277.58640000000003</v>
      </c>
      <c r="Q513" s="59">
        <v>0.115983026874116</v>
      </c>
      <c r="R513" s="57">
        <v>-325.41359999999997</v>
      </c>
      <c r="S513" s="59">
        <v>-0.13596651101784099</v>
      </c>
      <c r="T513" s="29" t="str">
        <f t="shared" si="21"/>
        <v>06</v>
      </c>
      <c r="U513" s="29" t="str">
        <f t="shared" si="22"/>
        <v>2023-128453-06</v>
      </c>
      <c r="V513" s="29" t="str">
        <f t="shared" si="23"/>
        <v>Malik Mann</v>
      </c>
    </row>
    <row r="514" spans="1:22" x14ac:dyDescent="0.25">
      <c r="A514" s="53">
        <v>2023</v>
      </c>
      <c r="B514" s="54">
        <v>129543</v>
      </c>
      <c r="C514" s="54" t="s">
        <v>26</v>
      </c>
      <c r="D514" s="54" t="s">
        <v>432</v>
      </c>
      <c r="E514" s="54" t="s">
        <v>498</v>
      </c>
      <c r="F514" s="55" t="s">
        <v>432</v>
      </c>
      <c r="G514" s="54" t="s">
        <v>15</v>
      </c>
      <c r="H514" s="54" t="s">
        <v>16</v>
      </c>
      <c r="I514" s="56">
        <v>12</v>
      </c>
      <c r="J514" s="56">
        <v>18</v>
      </c>
      <c r="K514" s="56">
        <v>75</v>
      </c>
      <c r="L514" s="57">
        <v>3391.4</v>
      </c>
      <c r="M514" s="57">
        <v>282.61666666666702</v>
      </c>
      <c r="N514" s="58">
        <v>1.5</v>
      </c>
      <c r="O514" s="58">
        <v>4.1666666666666696</v>
      </c>
      <c r="P514" s="57">
        <v>751.4</v>
      </c>
      <c r="Q514" s="59">
        <v>0.22156041752668501</v>
      </c>
      <c r="R514" s="57">
        <v>397.4</v>
      </c>
      <c r="S514" s="59">
        <v>0.117178746240491</v>
      </c>
      <c r="T514" s="29" t="str">
        <f t="shared" ref="T514:T577" si="24">LEFT(D514,2)</f>
        <v>04</v>
      </c>
      <c r="U514" s="29" t="str">
        <f t="shared" ref="U514:U577" si="25">A514&amp;"-"&amp;B514&amp;"-"&amp;T514</f>
        <v>2023-129543-04</v>
      </c>
      <c r="V514" s="29" t="str">
        <f t="shared" ref="V514:V577" si="26">E514</f>
        <v>Kim Pearson</v>
      </c>
    </row>
    <row r="515" spans="1:22" x14ac:dyDescent="0.25">
      <c r="A515" s="53">
        <v>2023</v>
      </c>
      <c r="B515" s="54">
        <v>130897</v>
      </c>
      <c r="C515" s="54" t="s">
        <v>301</v>
      </c>
      <c r="D515" s="54" t="s">
        <v>430</v>
      </c>
      <c r="E515" s="54" t="s">
        <v>518</v>
      </c>
      <c r="F515" s="55" t="s">
        <v>430</v>
      </c>
      <c r="G515" s="54" t="s">
        <v>15</v>
      </c>
      <c r="H515" s="54" t="s">
        <v>16</v>
      </c>
      <c r="I515" s="56">
        <v>6</v>
      </c>
      <c r="J515" s="56">
        <v>9</v>
      </c>
      <c r="K515" s="56">
        <v>18</v>
      </c>
      <c r="L515" s="57">
        <v>559.85599999999999</v>
      </c>
      <c r="M515" s="57">
        <v>93.309333333333299</v>
      </c>
      <c r="N515" s="58">
        <v>1.5</v>
      </c>
      <c r="O515" s="58">
        <v>2</v>
      </c>
      <c r="P515" s="57">
        <v>134.35599999999999</v>
      </c>
      <c r="Q515" s="59">
        <v>0.23998313852133399</v>
      </c>
      <c r="R515" s="57">
        <v>-61.543999999999997</v>
      </c>
      <c r="S515" s="59">
        <v>-0.109928267268726</v>
      </c>
      <c r="T515" s="29" t="str">
        <f t="shared" si="24"/>
        <v>03</v>
      </c>
      <c r="U515" s="29" t="str">
        <f t="shared" si="25"/>
        <v>2023-130897-03</v>
      </c>
      <c r="V515" s="29" t="str">
        <f t="shared" si="26"/>
        <v>Claudia Schwartz</v>
      </c>
    </row>
    <row r="516" spans="1:22" x14ac:dyDescent="0.25">
      <c r="A516" s="53">
        <v>2023</v>
      </c>
      <c r="B516" s="54">
        <v>131289</v>
      </c>
      <c r="C516" s="54" t="s">
        <v>364</v>
      </c>
      <c r="D516" s="54" t="s">
        <v>432</v>
      </c>
      <c r="E516" s="54" t="s">
        <v>500</v>
      </c>
      <c r="F516" s="55" t="s">
        <v>432</v>
      </c>
      <c r="G516" s="54" t="s">
        <v>15</v>
      </c>
      <c r="H516" s="54" t="s">
        <v>5</v>
      </c>
      <c r="I516" s="56">
        <v>39</v>
      </c>
      <c r="J516" s="56">
        <v>138</v>
      </c>
      <c r="K516" s="56">
        <v>548</v>
      </c>
      <c r="L516" s="57">
        <v>26200.796399999999</v>
      </c>
      <c r="M516" s="57">
        <v>671.81529230769195</v>
      </c>
      <c r="N516" s="58">
        <v>3.5384615384615401</v>
      </c>
      <c r="O516" s="58">
        <v>3.97101449275362</v>
      </c>
      <c r="P516" s="57">
        <v>5446.0464000000002</v>
      </c>
      <c r="Q516" s="59">
        <v>0.207858048162231</v>
      </c>
      <c r="R516" s="57">
        <v>4216.5464000000002</v>
      </c>
      <c r="S516" s="59">
        <v>0.16093199365497099</v>
      </c>
      <c r="T516" s="29" t="str">
        <f t="shared" si="24"/>
        <v>04</v>
      </c>
      <c r="U516" s="29" t="str">
        <f t="shared" si="25"/>
        <v>2023-131289-04</v>
      </c>
      <c r="V516" s="29" t="str">
        <f t="shared" si="26"/>
        <v>Katie Sweeney</v>
      </c>
    </row>
    <row r="517" spans="1:22" x14ac:dyDescent="0.25">
      <c r="A517" s="53">
        <v>2023</v>
      </c>
      <c r="B517" s="54">
        <v>133279</v>
      </c>
      <c r="C517" s="54" t="s">
        <v>27</v>
      </c>
      <c r="D517" s="54" t="s">
        <v>431</v>
      </c>
      <c r="E517" s="54" t="s">
        <v>515</v>
      </c>
      <c r="F517" s="55" t="s">
        <v>431</v>
      </c>
      <c r="G517" s="54" t="s">
        <v>15</v>
      </c>
      <c r="H517" s="54" t="s">
        <v>16</v>
      </c>
      <c r="I517" s="56">
        <v>30</v>
      </c>
      <c r="J517" s="56">
        <v>48</v>
      </c>
      <c r="K517" s="56">
        <v>84</v>
      </c>
      <c r="L517" s="57">
        <v>3718.5279999999998</v>
      </c>
      <c r="M517" s="57">
        <v>123.950933333333</v>
      </c>
      <c r="N517" s="58">
        <v>1.6</v>
      </c>
      <c r="O517" s="58">
        <v>1.75</v>
      </c>
      <c r="P517" s="57">
        <v>812.52800000000002</v>
      </c>
      <c r="Q517" s="59">
        <v>0.218507968744621</v>
      </c>
      <c r="R517" s="57">
        <v>-170.27199999999999</v>
      </c>
      <c r="S517" s="59">
        <v>-4.5790162128670202E-2</v>
      </c>
      <c r="T517" s="29" t="str">
        <f t="shared" si="24"/>
        <v>01</v>
      </c>
      <c r="U517" s="29" t="str">
        <f t="shared" si="25"/>
        <v>2023-133279-01</v>
      </c>
      <c r="V517" s="29" t="str">
        <f t="shared" si="26"/>
        <v>Alex Kwon</v>
      </c>
    </row>
    <row r="518" spans="1:22" x14ac:dyDescent="0.25">
      <c r="A518" s="53">
        <v>2023</v>
      </c>
      <c r="B518" s="54">
        <v>134581</v>
      </c>
      <c r="C518" s="54" t="s">
        <v>201</v>
      </c>
      <c r="D518" s="54" t="s">
        <v>430</v>
      </c>
      <c r="E518" s="54" t="s">
        <v>506</v>
      </c>
      <c r="F518" s="55" t="s">
        <v>430</v>
      </c>
      <c r="G518" s="54" t="s">
        <v>15</v>
      </c>
      <c r="H518" s="54" t="s">
        <v>7</v>
      </c>
      <c r="I518" s="56">
        <v>58</v>
      </c>
      <c r="J518" s="56">
        <v>447</v>
      </c>
      <c r="K518" s="56">
        <v>2245</v>
      </c>
      <c r="L518" s="57">
        <v>80538.539000000004</v>
      </c>
      <c r="M518" s="57">
        <v>1388.5954999999999</v>
      </c>
      <c r="N518" s="58">
        <v>7.7068965517241397</v>
      </c>
      <c r="O518" s="58">
        <v>5.0223713646532397</v>
      </c>
      <c r="P518" s="57">
        <v>-7700.4610000000002</v>
      </c>
      <c r="Q518" s="59">
        <v>-9.5612126760829405E-2</v>
      </c>
      <c r="R518" s="57">
        <v>-9952.1910000000007</v>
      </c>
      <c r="S518" s="59">
        <v>-0.12357054304151199</v>
      </c>
      <c r="T518" s="29" t="str">
        <f t="shared" si="24"/>
        <v>03</v>
      </c>
      <c r="U518" s="29" t="str">
        <f t="shared" si="25"/>
        <v>2023-134581-03</v>
      </c>
      <c r="V518" s="29" t="str">
        <f t="shared" si="26"/>
        <v>Gerald Wilson</v>
      </c>
    </row>
    <row r="519" spans="1:22" x14ac:dyDescent="0.25">
      <c r="A519" s="53">
        <v>2023</v>
      </c>
      <c r="B519" s="54">
        <v>135228</v>
      </c>
      <c r="C519" s="54" t="s">
        <v>303</v>
      </c>
      <c r="D519" s="54" t="s">
        <v>435</v>
      </c>
      <c r="E519" s="54" t="s">
        <v>525</v>
      </c>
      <c r="F519" s="55" t="s">
        <v>435</v>
      </c>
      <c r="G519" s="54" t="s">
        <v>15</v>
      </c>
      <c r="H519" s="54" t="s">
        <v>16</v>
      </c>
      <c r="I519" s="56">
        <v>7</v>
      </c>
      <c r="J519" s="56">
        <v>7</v>
      </c>
      <c r="K519" s="56">
        <v>13</v>
      </c>
      <c r="L519" s="57">
        <v>647.89599999999996</v>
      </c>
      <c r="M519" s="57">
        <v>92.556571428571402</v>
      </c>
      <c r="N519" s="58">
        <v>1</v>
      </c>
      <c r="O519" s="58">
        <v>1.8571428571428601</v>
      </c>
      <c r="P519" s="57">
        <v>199.89599999999999</v>
      </c>
      <c r="Q519" s="59">
        <v>0.30853099880227702</v>
      </c>
      <c r="R519" s="57">
        <v>-39.503999999999998</v>
      </c>
      <c r="S519" s="59">
        <v>-6.0972748712756403E-2</v>
      </c>
      <c r="T519" s="29" t="str">
        <f t="shared" si="24"/>
        <v>06</v>
      </c>
      <c r="U519" s="29" t="str">
        <f t="shared" si="25"/>
        <v>2023-135228-06</v>
      </c>
      <c r="V519" s="29" t="str">
        <f t="shared" si="26"/>
        <v>Carol Mathews</v>
      </c>
    </row>
    <row r="520" spans="1:22" x14ac:dyDescent="0.25">
      <c r="A520" s="53">
        <v>2023</v>
      </c>
      <c r="B520" s="54">
        <v>135718</v>
      </c>
      <c r="C520" s="54" t="s">
        <v>302</v>
      </c>
      <c r="D520" s="54" t="s">
        <v>431</v>
      </c>
      <c r="E520" s="54" t="s">
        <v>501</v>
      </c>
      <c r="F520" s="55" t="s">
        <v>431</v>
      </c>
      <c r="G520" s="54" t="s">
        <v>15</v>
      </c>
      <c r="H520" s="54" t="s">
        <v>5</v>
      </c>
      <c r="I520" s="56">
        <v>61</v>
      </c>
      <c r="J520" s="56">
        <v>95</v>
      </c>
      <c r="K520" s="56">
        <v>567</v>
      </c>
      <c r="L520" s="57">
        <v>21310.077600000001</v>
      </c>
      <c r="M520" s="57">
        <v>349.34553442622899</v>
      </c>
      <c r="N520" s="58">
        <v>1.55737704918033</v>
      </c>
      <c r="O520" s="58">
        <v>5.9684210526315802</v>
      </c>
      <c r="P520" s="57">
        <v>2888.0776000000001</v>
      </c>
      <c r="Q520" s="59">
        <v>0.135526376497099</v>
      </c>
      <c r="R520" s="57">
        <v>893.12759999999901</v>
      </c>
      <c r="S520" s="59">
        <v>4.1911044002955603E-2</v>
      </c>
      <c r="T520" s="29" t="str">
        <f t="shared" si="24"/>
        <v>01</v>
      </c>
      <c r="U520" s="29" t="str">
        <f t="shared" si="25"/>
        <v>2023-135718-01</v>
      </c>
      <c r="V520" s="29" t="str">
        <f t="shared" si="26"/>
        <v>Debbie Wong</v>
      </c>
    </row>
    <row r="521" spans="1:22" x14ac:dyDescent="0.25">
      <c r="A521" s="53">
        <v>2023</v>
      </c>
      <c r="B521" s="54">
        <v>136833</v>
      </c>
      <c r="C521" s="54" t="s">
        <v>28</v>
      </c>
      <c r="D521" s="54" t="s">
        <v>430</v>
      </c>
      <c r="E521" s="54" t="s">
        <v>518</v>
      </c>
      <c r="F521" s="55" t="s">
        <v>430</v>
      </c>
      <c r="G521" s="54" t="s">
        <v>15</v>
      </c>
      <c r="H521" s="54" t="s">
        <v>16</v>
      </c>
      <c r="I521" s="56">
        <v>44</v>
      </c>
      <c r="J521" s="56">
        <v>80</v>
      </c>
      <c r="K521" s="56">
        <v>213</v>
      </c>
      <c r="L521" s="57">
        <v>9254.2960000000003</v>
      </c>
      <c r="M521" s="57">
        <v>210.32490909090899</v>
      </c>
      <c r="N521" s="58">
        <v>1.8181818181818199</v>
      </c>
      <c r="O521" s="58">
        <v>2.6625000000000001</v>
      </c>
      <c r="P521" s="57">
        <v>2239.5459999999998</v>
      </c>
      <c r="Q521" s="59">
        <v>0.24200068811285</v>
      </c>
      <c r="R521" s="57">
        <v>787.54600000000005</v>
      </c>
      <c r="S521" s="59">
        <v>8.5100584636583904E-2</v>
      </c>
      <c r="T521" s="29" t="str">
        <f t="shared" si="24"/>
        <v>03</v>
      </c>
      <c r="U521" s="29" t="str">
        <f t="shared" si="25"/>
        <v>2023-136833-03</v>
      </c>
      <c r="V521" s="29" t="str">
        <f t="shared" si="26"/>
        <v>Claudia Schwartz</v>
      </c>
    </row>
    <row r="522" spans="1:22" x14ac:dyDescent="0.25">
      <c r="A522" s="53">
        <v>2023</v>
      </c>
      <c r="B522" s="54">
        <v>141109</v>
      </c>
      <c r="C522" s="54" t="s">
        <v>29</v>
      </c>
      <c r="D522" s="54" t="s">
        <v>430</v>
      </c>
      <c r="E522" s="54" t="s">
        <v>512</v>
      </c>
      <c r="F522" s="55" t="s">
        <v>430</v>
      </c>
      <c r="G522" s="54" t="s">
        <v>15</v>
      </c>
      <c r="H522" s="54" t="s">
        <v>7</v>
      </c>
      <c r="I522" s="56">
        <v>107</v>
      </c>
      <c r="J522" s="56">
        <v>418</v>
      </c>
      <c r="K522" s="56">
        <v>2105</v>
      </c>
      <c r="L522" s="57">
        <v>80654.364000000001</v>
      </c>
      <c r="M522" s="57">
        <v>753.77910280373806</v>
      </c>
      <c r="N522" s="58">
        <v>3.9065420560747701</v>
      </c>
      <c r="O522" s="58">
        <v>5.0358851674641096</v>
      </c>
      <c r="P522" s="57">
        <v>10509.114</v>
      </c>
      <c r="Q522" s="59">
        <v>0.13029814480962201</v>
      </c>
      <c r="R522" s="57">
        <v>6741.6639999999898</v>
      </c>
      <c r="S522" s="59">
        <v>8.3587095175655907E-2</v>
      </c>
      <c r="T522" s="29" t="str">
        <f t="shared" si="24"/>
        <v>03</v>
      </c>
      <c r="U522" s="29" t="str">
        <f t="shared" si="25"/>
        <v>2023-141109-03</v>
      </c>
      <c r="V522" s="29" t="str">
        <f t="shared" si="26"/>
        <v>Kevin Baxter</v>
      </c>
    </row>
    <row r="523" spans="1:22" x14ac:dyDescent="0.25">
      <c r="A523" s="53">
        <v>2023</v>
      </c>
      <c r="B523" s="54">
        <v>141852</v>
      </c>
      <c r="C523" s="54" t="s">
        <v>30</v>
      </c>
      <c r="D523" s="54" t="s">
        <v>434</v>
      </c>
      <c r="E523" s="54" t="s">
        <v>523</v>
      </c>
      <c r="F523" s="55" t="s">
        <v>434</v>
      </c>
      <c r="G523" s="54" t="s">
        <v>15</v>
      </c>
      <c r="H523" s="54" t="s">
        <v>16</v>
      </c>
      <c r="I523" s="56">
        <v>4</v>
      </c>
      <c r="J523" s="56">
        <v>4</v>
      </c>
      <c r="K523" s="56">
        <v>24</v>
      </c>
      <c r="L523" s="57">
        <v>1663.808</v>
      </c>
      <c r="M523" s="57">
        <v>415.952</v>
      </c>
      <c r="N523" s="58">
        <v>1</v>
      </c>
      <c r="O523" s="58">
        <v>6</v>
      </c>
      <c r="P523" s="57">
        <v>366.30799999999999</v>
      </c>
      <c r="Q523" s="59">
        <v>0.22016242258722199</v>
      </c>
      <c r="R523" s="57">
        <v>233.90799999999999</v>
      </c>
      <c r="S523" s="59">
        <v>0.14058593299226799</v>
      </c>
      <c r="T523" s="29" t="str">
        <f t="shared" si="24"/>
        <v>02</v>
      </c>
      <c r="U523" s="29" t="str">
        <f t="shared" si="25"/>
        <v>2023-141852-02</v>
      </c>
      <c r="V523" s="29" t="str">
        <f t="shared" si="26"/>
        <v>Amy Blye</v>
      </c>
    </row>
    <row r="524" spans="1:22" x14ac:dyDescent="0.25">
      <c r="A524" s="53">
        <v>2023</v>
      </c>
      <c r="B524" s="54">
        <v>143836</v>
      </c>
      <c r="C524" s="54" t="s">
        <v>94</v>
      </c>
      <c r="D524" s="54" t="s">
        <v>432</v>
      </c>
      <c r="E524" s="54" t="s">
        <v>498</v>
      </c>
      <c r="F524" s="55" t="s">
        <v>434</v>
      </c>
      <c r="G524" s="54" t="s">
        <v>4</v>
      </c>
      <c r="H524" s="54" t="s">
        <v>16</v>
      </c>
      <c r="I524" s="56">
        <v>42</v>
      </c>
      <c r="J524" s="56">
        <v>60</v>
      </c>
      <c r="K524" s="56">
        <v>123</v>
      </c>
      <c r="L524" s="57">
        <v>5311.3320000000003</v>
      </c>
      <c r="M524" s="57">
        <v>126.460285714286</v>
      </c>
      <c r="N524" s="58">
        <v>1.4285714285714299</v>
      </c>
      <c r="O524" s="58">
        <v>2.0499999999999998</v>
      </c>
      <c r="P524" s="57">
        <v>748.33199999999999</v>
      </c>
      <c r="Q524" s="59">
        <v>0.14089347079037801</v>
      </c>
      <c r="R524" s="57">
        <v>-487.66800000000001</v>
      </c>
      <c r="S524" s="59">
        <v>-9.1816516082971297E-2</v>
      </c>
      <c r="T524" s="29" t="str">
        <f t="shared" si="24"/>
        <v>04</v>
      </c>
      <c r="U524" s="29" t="str">
        <f t="shared" si="25"/>
        <v>2023-143836-04</v>
      </c>
      <c r="V524" s="29" t="str">
        <f t="shared" si="26"/>
        <v>Kim Pearson</v>
      </c>
    </row>
    <row r="525" spans="1:22" x14ac:dyDescent="0.25">
      <c r="A525" s="53">
        <v>2023</v>
      </c>
      <c r="B525" s="54">
        <v>143836</v>
      </c>
      <c r="C525" s="54" t="s">
        <v>94</v>
      </c>
      <c r="D525" s="54" t="s">
        <v>433</v>
      </c>
      <c r="E525" s="54" t="s">
        <v>503</v>
      </c>
      <c r="F525" s="55" t="s">
        <v>434</v>
      </c>
      <c r="G525" s="54" t="s">
        <v>4</v>
      </c>
      <c r="H525" s="54" t="s">
        <v>7</v>
      </c>
      <c r="I525" s="56">
        <v>247</v>
      </c>
      <c r="J525" s="56">
        <v>686</v>
      </c>
      <c r="K525" s="56">
        <v>2222</v>
      </c>
      <c r="L525" s="57">
        <v>93105.740999999995</v>
      </c>
      <c r="M525" s="57">
        <v>376.94631983805698</v>
      </c>
      <c r="N525" s="58">
        <v>2.7773279352226701</v>
      </c>
      <c r="O525" s="58">
        <v>3.2390670553935901</v>
      </c>
      <c r="P525" s="57">
        <v>13117.991</v>
      </c>
      <c r="Q525" s="59">
        <v>0.14089347079037801</v>
      </c>
      <c r="R525" s="57">
        <v>4152.6109999999899</v>
      </c>
      <c r="S525" s="59">
        <v>4.46010198232566E-2</v>
      </c>
      <c r="T525" s="29" t="str">
        <f t="shared" si="24"/>
        <v>05</v>
      </c>
      <c r="U525" s="29" t="str">
        <f t="shared" si="25"/>
        <v>2023-143836-05</v>
      </c>
      <c r="V525" s="29" t="str">
        <f t="shared" si="26"/>
        <v>Hugo Vale</v>
      </c>
    </row>
    <row r="526" spans="1:22" x14ac:dyDescent="0.25">
      <c r="A526" s="53">
        <v>2023</v>
      </c>
      <c r="B526" s="54">
        <v>143836</v>
      </c>
      <c r="C526" s="54" t="s">
        <v>94</v>
      </c>
      <c r="D526" s="54" t="s">
        <v>435</v>
      </c>
      <c r="E526" s="54" t="s">
        <v>521</v>
      </c>
      <c r="F526" s="55" t="s">
        <v>434</v>
      </c>
      <c r="G526" s="54" t="s">
        <v>4</v>
      </c>
      <c r="H526" s="54" t="s">
        <v>5</v>
      </c>
      <c r="I526" s="56">
        <v>121</v>
      </c>
      <c r="J526" s="56">
        <v>370</v>
      </c>
      <c r="K526" s="56">
        <v>1545</v>
      </c>
      <c r="L526" s="57">
        <v>64348.248</v>
      </c>
      <c r="M526" s="57">
        <v>531.80370247933899</v>
      </c>
      <c r="N526" s="58">
        <v>3.0578512396694202</v>
      </c>
      <c r="O526" s="58">
        <v>4.1756756756756799</v>
      </c>
      <c r="P526" s="57">
        <v>9066.2479999999996</v>
      </c>
      <c r="Q526" s="59">
        <v>0.14089347079037801</v>
      </c>
      <c r="R526" s="57">
        <v>4633.9679999999898</v>
      </c>
      <c r="S526" s="59">
        <v>7.2013895389972299E-2</v>
      </c>
      <c r="T526" s="29" t="str">
        <f t="shared" si="24"/>
        <v>06</v>
      </c>
      <c r="U526" s="29" t="str">
        <f t="shared" si="25"/>
        <v>2023-143836-06</v>
      </c>
      <c r="V526" s="29" t="str">
        <f t="shared" si="26"/>
        <v>Ronnie Estrada</v>
      </c>
    </row>
    <row r="527" spans="1:22" x14ac:dyDescent="0.25">
      <c r="A527" s="53">
        <v>2023</v>
      </c>
      <c r="B527" s="54">
        <v>144503</v>
      </c>
      <c r="C527" s="54" t="s">
        <v>33</v>
      </c>
      <c r="D527" s="54" t="s">
        <v>431</v>
      </c>
      <c r="E527" s="54" t="s">
        <v>515</v>
      </c>
      <c r="F527" s="55" t="s">
        <v>431</v>
      </c>
      <c r="G527" s="54" t="s">
        <v>15</v>
      </c>
      <c r="H527" s="54" t="s">
        <v>16</v>
      </c>
      <c r="I527" s="56">
        <v>47</v>
      </c>
      <c r="J527" s="56">
        <v>74</v>
      </c>
      <c r="K527" s="56">
        <v>231</v>
      </c>
      <c r="L527" s="57">
        <v>13272.552</v>
      </c>
      <c r="M527" s="57">
        <v>282.39472340425601</v>
      </c>
      <c r="N527" s="58">
        <v>1.5744680851063799</v>
      </c>
      <c r="O527" s="58">
        <v>3.1216216216216202</v>
      </c>
      <c r="P527" s="57">
        <v>2825.5520000000001</v>
      </c>
      <c r="Q527" s="59">
        <v>0.212886866067656</v>
      </c>
      <c r="R527" s="57">
        <v>1287.152</v>
      </c>
      <c r="S527" s="59">
        <v>9.6978486126857805E-2</v>
      </c>
      <c r="T527" s="29" t="str">
        <f t="shared" si="24"/>
        <v>01</v>
      </c>
      <c r="U527" s="29" t="str">
        <f t="shared" si="25"/>
        <v>2023-144503-01</v>
      </c>
      <c r="V527" s="29" t="str">
        <f t="shared" si="26"/>
        <v>Alex Kwon</v>
      </c>
    </row>
    <row r="528" spans="1:22" x14ac:dyDescent="0.25">
      <c r="A528" s="53">
        <v>2023</v>
      </c>
      <c r="B528" s="54">
        <v>145784</v>
      </c>
      <c r="C528" s="54" t="s">
        <v>34</v>
      </c>
      <c r="D528" s="54" t="s">
        <v>432</v>
      </c>
      <c r="E528" s="54" t="s">
        <v>498</v>
      </c>
      <c r="F528" s="55" t="s">
        <v>432</v>
      </c>
      <c r="G528" s="54" t="s">
        <v>15</v>
      </c>
      <c r="H528" s="54" t="s">
        <v>5</v>
      </c>
      <c r="I528" s="56">
        <v>37</v>
      </c>
      <c r="J528" s="56">
        <v>117</v>
      </c>
      <c r="K528" s="56">
        <v>345</v>
      </c>
      <c r="L528" s="57">
        <v>17105.240000000002</v>
      </c>
      <c r="M528" s="57">
        <v>462.30378378378401</v>
      </c>
      <c r="N528" s="58">
        <v>3.1621621621621601</v>
      </c>
      <c r="O528" s="58">
        <v>2.9487179487179498</v>
      </c>
      <c r="P528" s="57">
        <v>4025.99</v>
      </c>
      <c r="Q528" s="59">
        <v>0.23536588787997101</v>
      </c>
      <c r="R528" s="57">
        <v>2875.99</v>
      </c>
      <c r="S528" s="59">
        <v>0.16813502762895999</v>
      </c>
      <c r="T528" s="29" t="str">
        <f t="shared" si="24"/>
        <v>04</v>
      </c>
      <c r="U528" s="29" t="str">
        <f t="shared" si="25"/>
        <v>2023-145784-04</v>
      </c>
      <c r="V528" s="29" t="str">
        <f t="shared" si="26"/>
        <v>Kim Pearson</v>
      </c>
    </row>
    <row r="529" spans="1:22" x14ac:dyDescent="0.25">
      <c r="A529" s="53">
        <v>2023</v>
      </c>
      <c r="B529" s="54">
        <v>145944</v>
      </c>
      <c r="C529" s="54" t="s">
        <v>448</v>
      </c>
      <c r="D529" s="54" t="s">
        <v>435</v>
      </c>
      <c r="E529" s="54" t="s">
        <v>521</v>
      </c>
      <c r="F529" s="55" t="s">
        <v>435</v>
      </c>
      <c r="G529" s="54" t="s">
        <v>15</v>
      </c>
      <c r="H529" s="54" t="s">
        <v>7</v>
      </c>
      <c r="I529" s="56">
        <v>166</v>
      </c>
      <c r="J529" s="56">
        <v>621</v>
      </c>
      <c r="K529" s="56">
        <v>2357</v>
      </c>
      <c r="L529" s="57">
        <v>115098.9194</v>
      </c>
      <c r="M529" s="57">
        <v>693.36698433734898</v>
      </c>
      <c r="N529" s="58">
        <v>3.7409638554216902</v>
      </c>
      <c r="O529" s="58">
        <v>3.7954911433172298</v>
      </c>
      <c r="P529" s="57">
        <v>26233.169399999999</v>
      </c>
      <c r="Q529" s="59">
        <v>0.227918468190241</v>
      </c>
      <c r="R529" s="57">
        <v>20021.769400000001</v>
      </c>
      <c r="S529" s="59">
        <v>0.17395271392965</v>
      </c>
      <c r="T529" s="29" t="str">
        <f t="shared" si="24"/>
        <v>06</v>
      </c>
      <c r="U529" s="29" t="str">
        <f t="shared" si="25"/>
        <v>2023-145944-06</v>
      </c>
      <c r="V529" s="29" t="str">
        <f t="shared" si="26"/>
        <v>Ronnie Estrada</v>
      </c>
    </row>
    <row r="530" spans="1:22" x14ac:dyDescent="0.25">
      <c r="A530" s="53">
        <v>2023</v>
      </c>
      <c r="B530" s="54">
        <v>146932</v>
      </c>
      <c r="C530" s="54" t="s">
        <v>447</v>
      </c>
      <c r="D530" s="54" t="s">
        <v>434</v>
      </c>
      <c r="E530" s="54" t="s">
        <v>526</v>
      </c>
      <c r="F530" s="55" t="s">
        <v>434</v>
      </c>
      <c r="G530" s="54" t="s">
        <v>15</v>
      </c>
      <c r="H530" s="54" t="s">
        <v>5</v>
      </c>
      <c r="I530" s="56">
        <v>82</v>
      </c>
      <c r="J530" s="56">
        <v>261</v>
      </c>
      <c r="K530" s="56">
        <v>1166</v>
      </c>
      <c r="L530" s="57">
        <v>51248.637999999999</v>
      </c>
      <c r="M530" s="57">
        <v>624.98339024390202</v>
      </c>
      <c r="N530" s="58">
        <v>3.1829268292682902</v>
      </c>
      <c r="O530" s="58">
        <v>4.4674329501915704</v>
      </c>
      <c r="P530" s="57">
        <v>6623.1379999999899</v>
      </c>
      <c r="Q530" s="59">
        <v>0.12923539548504701</v>
      </c>
      <c r="R530" s="57">
        <v>3714.78799999999</v>
      </c>
      <c r="S530" s="59">
        <v>7.2485594641558904E-2</v>
      </c>
      <c r="T530" s="29" t="str">
        <f t="shared" si="24"/>
        <v>02</v>
      </c>
      <c r="U530" s="29" t="str">
        <f t="shared" si="25"/>
        <v>2023-146932-02</v>
      </c>
      <c r="V530" s="29" t="str">
        <f t="shared" si="26"/>
        <v>Sienna Calderon</v>
      </c>
    </row>
    <row r="531" spans="1:22" x14ac:dyDescent="0.25">
      <c r="A531" s="53">
        <v>2023</v>
      </c>
      <c r="B531" s="54">
        <v>153936</v>
      </c>
      <c r="C531" s="54" t="s">
        <v>35</v>
      </c>
      <c r="D531" s="54" t="s">
        <v>431</v>
      </c>
      <c r="E531" s="54" t="s">
        <v>513</v>
      </c>
      <c r="F531" s="55" t="s">
        <v>431</v>
      </c>
      <c r="G531" s="54" t="s">
        <v>15</v>
      </c>
      <c r="H531" s="54" t="s">
        <v>5</v>
      </c>
      <c r="I531" s="56">
        <v>31</v>
      </c>
      <c r="J531" s="56">
        <v>128</v>
      </c>
      <c r="K531" s="56">
        <v>611</v>
      </c>
      <c r="L531" s="57">
        <v>29293.120800000001</v>
      </c>
      <c r="M531" s="57">
        <v>944.93938064516101</v>
      </c>
      <c r="N531" s="58">
        <v>4.1290322580645196</v>
      </c>
      <c r="O531" s="58">
        <v>4.7734375</v>
      </c>
      <c r="P531" s="57">
        <v>3788.1208000000001</v>
      </c>
      <c r="Q531" s="59">
        <v>0.12931776118575899</v>
      </c>
      <c r="R531" s="57">
        <v>2688.5207999999998</v>
      </c>
      <c r="S531" s="59">
        <v>9.1779937629588401E-2</v>
      </c>
      <c r="T531" s="29" t="str">
        <f t="shared" si="24"/>
        <v>01</v>
      </c>
      <c r="U531" s="29" t="str">
        <f t="shared" si="25"/>
        <v>2023-153936-01</v>
      </c>
      <c r="V531" s="29" t="str">
        <f t="shared" si="26"/>
        <v>Dora Tsai</v>
      </c>
    </row>
    <row r="532" spans="1:22" x14ac:dyDescent="0.25">
      <c r="A532" s="53">
        <v>2023</v>
      </c>
      <c r="B532" s="54">
        <v>155535</v>
      </c>
      <c r="C532" s="54" t="s">
        <v>36</v>
      </c>
      <c r="D532" s="54" t="s">
        <v>434</v>
      </c>
      <c r="E532" s="54" t="s">
        <v>522</v>
      </c>
      <c r="F532" s="55" t="s">
        <v>434</v>
      </c>
      <c r="G532" s="54" t="s">
        <v>15</v>
      </c>
      <c r="H532" s="54" t="s">
        <v>16</v>
      </c>
      <c r="I532" s="56">
        <v>42</v>
      </c>
      <c r="J532" s="56">
        <v>69</v>
      </c>
      <c r="K532" s="56">
        <v>186</v>
      </c>
      <c r="L532" s="57">
        <v>9743.3119999999999</v>
      </c>
      <c r="M532" s="57">
        <v>231.98361904761899</v>
      </c>
      <c r="N532" s="58">
        <v>1.6428571428571399</v>
      </c>
      <c r="O532" s="58">
        <v>2.6956521739130399</v>
      </c>
      <c r="P532" s="57">
        <v>2344.0619999999999</v>
      </c>
      <c r="Q532" s="59">
        <v>0.24058164205354399</v>
      </c>
      <c r="R532" s="57">
        <v>924.16200000000094</v>
      </c>
      <c r="S532" s="59">
        <v>9.4850909013280096E-2</v>
      </c>
      <c r="T532" s="29" t="str">
        <f t="shared" si="24"/>
        <v>02</v>
      </c>
      <c r="U532" s="29" t="str">
        <f t="shared" si="25"/>
        <v>2023-155535-02</v>
      </c>
      <c r="V532" s="29" t="str">
        <f t="shared" si="26"/>
        <v>Ian Juliano</v>
      </c>
    </row>
    <row r="533" spans="1:22" x14ac:dyDescent="0.25">
      <c r="A533" s="53">
        <v>2023</v>
      </c>
      <c r="B533" s="54">
        <v>160544</v>
      </c>
      <c r="C533" s="54" t="s">
        <v>37</v>
      </c>
      <c r="D533" s="54" t="s">
        <v>435</v>
      </c>
      <c r="E533" s="54" t="s">
        <v>525</v>
      </c>
      <c r="F533" s="55" t="s">
        <v>435</v>
      </c>
      <c r="G533" s="54" t="s">
        <v>15</v>
      </c>
      <c r="H533" s="54" t="s">
        <v>16</v>
      </c>
      <c r="I533" s="56">
        <v>34</v>
      </c>
      <c r="J533" s="56">
        <v>86</v>
      </c>
      <c r="K533" s="56">
        <v>210</v>
      </c>
      <c r="L533" s="57">
        <v>10110.32</v>
      </c>
      <c r="M533" s="57">
        <v>297.36235294117603</v>
      </c>
      <c r="N533" s="58">
        <v>2.52941176470588</v>
      </c>
      <c r="O533" s="58">
        <v>2.4418604651162799</v>
      </c>
      <c r="P533" s="57">
        <v>2308.8200000000002</v>
      </c>
      <c r="Q533" s="59">
        <v>0.22836270266420799</v>
      </c>
      <c r="R533" s="57">
        <v>1084.21</v>
      </c>
      <c r="S533" s="59">
        <v>0.107237950925391</v>
      </c>
      <c r="T533" s="29" t="str">
        <f t="shared" si="24"/>
        <v>06</v>
      </c>
      <c r="U533" s="29" t="str">
        <f t="shared" si="25"/>
        <v>2023-160544-06</v>
      </c>
      <c r="V533" s="29" t="str">
        <f t="shared" si="26"/>
        <v>Carol Mathews</v>
      </c>
    </row>
    <row r="534" spans="1:22" x14ac:dyDescent="0.25">
      <c r="A534" s="53">
        <v>2023</v>
      </c>
      <c r="B534" s="54">
        <v>160574</v>
      </c>
      <c r="C534" s="54" t="s">
        <v>451</v>
      </c>
      <c r="D534" s="54" t="s">
        <v>434</v>
      </c>
      <c r="E534" s="54" t="s">
        <v>526</v>
      </c>
      <c r="F534" s="55" t="s">
        <v>434</v>
      </c>
      <c r="G534" s="54" t="s">
        <v>15</v>
      </c>
      <c r="H534" s="54" t="s">
        <v>16</v>
      </c>
      <c r="I534" s="56">
        <v>23</v>
      </c>
      <c r="J534" s="56">
        <v>45</v>
      </c>
      <c r="K534" s="56">
        <v>132</v>
      </c>
      <c r="L534" s="57">
        <v>6738.9780000000001</v>
      </c>
      <c r="M534" s="57">
        <v>292.999043478261</v>
      </c>
      <c r="N534" s="58">
        <v>1.9565217391304299</v>
      </c>
      <c r="O534" s="58">
        <v>2.93333333333333</v>
      </c>
      <c r="P534" s="57">
        <v>949.47799999999995</v>
      </c>
      <c r="Q534" s="59">
        <v>0.14089347079037801</v>
      </c>
      <c r="R534" s="57">
        <v>163.97800000000001</v>
      </c>
      <c r="S534" s="59">
        <v>2.43327697463918E-2</v>
      </c>
      <c r="T534" s="29" t="str">
        <f t="shared" si="24"/>
        <v>02</v>
      </c>
      <c r="U534" s="29" t="str">
        <f t="shared" si="25"/>
        <v>2023-160574-02</v>
      </c>
      <c r="V534" s="29" t="str">
        <f t="shared" si="26"/>
        <v>Sienna Calderon</v>
      </c>
    </row>
    <row r="535" spans="1:22" x14ac:dyDescent="0.25">
      <c r="A535" s="53">
        <v>2023</v>
      </c>
      <c r="B535" s="54">
        <v>162866</v>
      </c>
      <c r="C535" s="54" t="s">
        <v>362</v>
      </c>
      <c r="D535" s="54" t="s">
        <v>434</v>
      </c>
      <c r="E535" s="54" t="s">
        <v>523</v>
      </c>
      <c r="F535" s="55" t="s">
        <v>434</v>
      </c>
      <c r="G535" s="54" t="s">
        <v>15</v>
      </c>
      <c r="H535" s="54" t="s">
        <v>16</v>
      </c>
      <c r="I535" s="56">
        <v>44</v>
      </c>
      <c r="J535" s="56">
        <v>71</v>
      </c>
      <c r="K535" s="56">
        <v>170</v>
      </c>
      <c r="L535" s="57">
        <v>8635.44</v>
      </c>
      <c r="M535" s="57">
        <v>196.26</v>
      </c>
      <c r="N535" s="58">
        <v>1.61363636363636</v>
      </c>
      <c r="O535" s="58">
        <v>2.3943661971830998</v>
      </c>
      <c r="P535" s="57">
        <v>1789.19</v>
      </c>
      <c r="Q535" s="59">
        <v>0.20719152700962501</v>
      </c>
      <c r="R535" s="57">
        <v>303.090000000001</v>
      </c>
      <c r="S535" s="59">
        <v>3.50983852588867E-2</v>
      </c>
      <c r="T535" s="29" t="str">
        <f t="shared" si="24"/>
        <v>02</v>
      </c>
      <c r="U535" s="29" t="str">
        <f t="shared" si="25"/>
        <v>2023-162866-02</v>
      </c>
      <c r="V535" s="29" t="str">
        <f t="shared" si="26"/>
        <v>Amy Blye</v>
      </c>
    </row>
    <row r="536" spans="1:22" x14ac:dyDescent="0.25">
      <c r="A536" s="53">
        <v>2023</v>
      </c>
      <c r="B536" s="54">
        <v>166523</v>
      </c>
      <c r="C536" s="54" t="s">
        <v>38</v>
      </c>
      <c r="D536" s="54" t="s">
        <v>431</v>
      </c>
      <c r="E536" s="54" t="s">
        <v>524</v>
      </c>
      <c r="F536" s="55" t="s">
        <v>431</v>
      </c>
      <c r="G536" s="54" t="s">
        <v>15</v>
      </c>
      <c r="H536" s="54" t="s">
        <v>16</v>
      </c>
      <c r="I536" s="56">
        <v>22</v>
      </c>
      <c r="J536" s="56">
        <v>40</v>
      </c>
      <c r="K536" s="56">
        <v>98</v>
      </c>
      <c r="L536" s="57">
        <v>5724.8159999999998</v>
      </c>
      <c r="M536" s="57">
        <v>260.21890909090899</v>
      </c>
      <c r="N536" s="58">
        <v>1.8181818181818199</v>
      </c>
      <c r="O536" s="58">
        <v>2.4500000000000002</v>
      </c>
      <c r="P536" s="57">
        <v>1155.316</v>
      </c>
      <c r="Q536" s="59">
        <v>0.20180840746671999</v>
      </c>
      <c r="R536" s="57">
        <v>429.31599999999997</v>
      </c>
      <c r="S536" s="59">
        <v>7.4992104549735705E-2</v>
      </c>
      <c r="T536" s="29" t="str">
        <f t="shared" si="24"/>
        <v>01</v>
      </c>
      <c r="U536" s="29" t="str">
        <f t="shared" si="25"/>
        <v>2023-166523-01</v>
      </c>
      <c r="V536" s="29" t="str">
        <f t="shared" si="26"/>
        <v>Quinn York</v>
      </c>
    </row>
    <row r="537" spans="1:22" x14ac:dyDescent="0.25">
      <c r="A537" s="53">
        <v>2023</v>
      </c>
      <c r="B537" s="54">
        <v>167210</v>
      </c>
      <c r="C537" s="54" t="s">
        <v>39</v>
      </c>
      <c r="D537" s="54" t="s">
        <v>433</v>
      </c>
      <c r="E537" s="54" t="s">
        <v>519</v>
      </c>
      <c r="F537" s="55" t="s">
        <v>433</v>
      </c>
      <c r="G537" s="54" t="s">
        <v>15</v>
      </c>
      <c r="H537" s="54" t="s">
        <v>16</v>
      </c>
      <c r="I537" s="56">
        <v>34</v>
      </c>
      <c r="J537" s="56">
        <v>81</v>
      </c>
      <c r="K537" s="56">
        <v>182</v>
      </c>
      <c r="L537" s="57">
        <v>9072.1440000000002</v>
      </c>
      <c r="M537" s="57">
        <v>266.82776470588198</v>
      </c>
      <c r="N537" s="58">
        <v>2.3823529411764701</v>
      </c>
      <c r="O537" s="58">
        <v>2.2469135802469098</v>
      </c>
      <c r="P537" s="57">
        <v>2226.1439999999998</v>
      </c>
      <c r="Q537" s="59">
        <v>0.24538234842833201</v>
      </c>
      <c r="R537" s="57">
        <v>1006.944</v>
      </c>
      <c r="S537" s="59">
        <v>0.11099294720189599</v>
      </c>
      <c r="T537" s="29" t="str">
        <f t="shared" si="24"/>
        <v>05</v>
      </c>
      <c r="U537" s="29" t="str">
        <f t="shared" si="25"/>
        <v>2023-167210-05</v>
      </c>
      <c r="V537" s="29" t="str">
        <f t="shared" si="26"/>
        <v>Josh Banks</v>
      </c>
    </row>
    <row r="538" spans="1:22" x14ac:dyDescent="0.25">
      <c r="A538" s="53">
        <v>2023</v>
      </c>
      <c r="B538" s="54">
        <v>167223</v>
      </c>
      <c r="C538" s="54" t="s">
        <v>40</v>
      </c>
      <c r="D538" s="54" t="s">
        <v>431</v>
      </c>
      <c r="E538" s="54" t="s">
        <v>516</v>
      </c>
      <c r="F538" s="55" t="s">
        <v>431</v>
      </c>
      <c r="G538" s="54" t="s">
        <v>15</v>
      </c>
      <c r="H538" s="54" t="s">
        <v>7</v>
      </c>
      <c r="I538" s="56">
        <v>111</v>
      </c>
      <c r="J538" s="56">
        <v>424</v>
      </c>
      <c r="K538" s="56">
        <v>1579</v>
      </c>
      <c r="L538" s="57">
        <v>78367.111199999999</v>
      </c>
      <c r="M538" s="57">
        <v>706.01001081080994</v>
      </c>
      <c r="N538" s="58">
        <v>3.8198198198198199</v>
      </c>
      <c r="O538" s="58">
        <v>3.7240566037735801</v>
      </c>
      <c r="P538" s="57">
        <v>10273.611199999999</v>
      </c>
      <c r="Q538" s="59">
        <v>0.13109595393635001</v>
      </c>
      <c r="R538" s="57">
        <v>6373.3611999999903</v>
      </c>
      <c r="S538" s="59">
        <v>8.1326989120915794E-2</v>
      </c>
      <c r="T538" s="29" t="str">
        <f t="shared" si="24"/>
        <v>01</v>
      </c>
      <c r="U538" s="29" t="str">
        <f t="shared" si="25"/>
        <v>2023-167223-01</v>
      </c>
      <c r="V538" s="29" t="str">
        <f t="shared" si="26"/>
        <v>Celia Pasillas</v>
      </c>
    </row>
    <row r="539" spans="1:22" x14ac:dyDescent="0.25">
      <c r="A539" s="53">
        <v>2023</v>
      </c>
      <c r="B539" s="54">
        <v>167602</v>
      </c>
      <c r="C539" s="54" t="s">
        <v>9</v>
      </c>
      <c r="D539" s="54" t="s">
        <v>432</v>
      </c>
      <c r="E539" s="54" t="s">
        <v>496</v>
      </c>
      <c r="F539" s="55" t="s">
        <v>432</v>
      </c>
      <c r="G539" s="54" t="s">
        <v>4</v>
      </c>
      <c r="H539" s="54" t="s">
        <v>7</v>
      </c>
      <c r="I539" s="56">
        <v>103</v>
      </c>
      <c r="J539" s="56">
        <v>609</v>
      </c>
      <c r="K539" s="56">
        <v>4069</v>
      </c>
      <c r="L539" s="57">
        <v>145547.6722</v>
      </c>
      <c r="M539" s="57">
        <v>1413.0841961164999</v>
      </c>
      <c r="N539" s="58">
        <v>5.9126213592232997</v>
      </c>
      <c r="O539" s="58">
        <v>6.68144499178982</v>
      </c>
      <c r="P539" s="57">
        <v>-1869.57780000001</v>
      </c>
      <c r="Q539" s="59">
        <v>-1.28451233313507E-2</v>
      </c>
      <c r="R539" s="57">
        <v>-5346.07780000001</v>
      </c>
      <c r="S539" s="59">
        <v>-3.6730768133851399E-2</v>
      </c>
      <c r="T539" s="29" t="str">
        <f t="shared" si="24"/>
        <v>04</v>
      </c>
      <c r="U539" s="29" t="str">
        <f t="shared" si="25"/>
        <v>2023-167602-04</v>
      </c>
      <c r="V539" s="29" t="str">
        <f t="shared" si="26"/>
        <v>Debbie Green</v>
      </c>
    </row>
    <row r="540" spans="1:22" x14ac:dyDescent="0.25">
      <c r="A540" s="53">
        <v>2023</v>
      </c>
      <c r="B540" s="54">
        <v>167602</v>
      </c>
      <c r="C540" s="54" t="s">
        <v>9</v>
      </c>
      <c r="D540" s="54" t="s">
        <v>433</v>
      </c>
      <c r="E540" s="54" t="s">
        <v>502</v>
      </c>
      <c r="F540" s="55" t="s">
        <v>432</v>
      </c>
      <c r="G540" s="54" t="s">
        <v>4</v>
      </c>
      <c r="H540" s="54" t="s">
        <v>16</v>
      </c>
      <c r="I540" s="56">
        <v>50</v>
      </c>
      <c r="J540" s="56">
        <v>83</v>
      </c>
      <c r="K540" s="56">
        <v>278</v>
      </c>
      <c r="L540" s="57">
        <v>13509.7096</v>
      </c>
      <c r="M540" s="57">
        <v>270.19419199999999</v>
      </c>
      <c r="N540" s="58">
        <v>1.66</v>
      </c>
      <c r="O540" s="58">
        <v>3.3493975903614501</v>
      </c>
      <c r="P540" s="57">
        <v>1316.9595999999999</v>
      </c>
      <c r="Q540" s="59">
        <v>9.7482450696053297E-2</v>
      </c>
      <c r="R540" s="57">
        <v>-432.64040000000199</v>
      </c>
      <c r="S540" s="59">
        <v>-3.2024404136710802E-2</v>
      </c>
      <c r="T540" s="29" t="str">
        <f t="shared" si="24"/>
        <v>05</v>
      </c>
      <c r="U540" s="29" t="str">
        <f t="shared" si="25"/>
        <v>2023-167602-05</v>
      </c>
      <c r="V540" s="29" t="str">
        <f t="shared" si="26"/>
        <v>Mary Amendola</v>
      </c>
    </row>
    <row r="541" spans="1:22" x14ac:dyDescent="0.25">
      <c r="A541" s="53">
        <v>2023</v>
      </c>
      <c r="B541" s="54">
        <v>169318</v>
      </c>
      <c r="C541" s="54" t="s">
        <v>42</v>
      </c>
      <c r="D541" s="54" t="s">
        <v>433</v>
      </c>
      <c r="E541" s="54" t="s">
        <v>504</v>
      </c>
      <c r="F541" s="55" t="s">
        <v>433</v>
      </c>
      <c r="G541" s="54" t="s">
        <v>15</v>
      </c>
      <c r="H541" s="54" t="s">
        <v>16</v>
      </c>
      <c r="I541" s="56">
        <v>20</v>
      </c>
      <c r="J541" s="56">
        <v>29</v>
      </c>
      <c r="K541" s="56">
        <v>38</v>
      </c>
      <c r="L541" s="57">
        <v>2226.8960000000002</v>
      </c>
      <c r="M541" s="57">
        <v>111.34480000000001</v>
      </c>
      <c r="N541" s="58">
        <v>1.45</v>
      </c>
      <c r="O541" s="58">
        <v>1.31034482758621</v>
      </c>
      <c r="P541" s="57">
        <v>507.39600000000002</v>
      </c>
      <c r="Q541" s="59">
        <v>0.22784898800842099</v>
      </c>
      <c r="R541" s="57">
        <v>-187.404</v>
      </c>
      <c r="S541" s="59">
        <v>-8.4154805612835004E-2</v>
      </c>
      <c r="T541" s="29" t="str">
        <f t="shared" si="24"/>
        <v>05</v>
      </c>
      <c r="U541" s="29" t="str">
        <f t="shared" si="25"/>
        <v>2023-169318-05</v>
      </c>
      <c r="V541" s="29" t="str">
        <f t="shared" si="26"/>
        <v>Jeannie Skiles</v>
      </c>
    </row>
    <row r="542" spans="1:22" x14ac:dyDescent="0.25">
      <c r="A542" s="53">
        <v>2023</v>
      </c>
      <c r="B542" s="54">
        <v>173044</v>
      </c>
      <c r="C542" s="54" t="s">
        <v>43</v>
      </c>
      <c r="D542" s="54" t="s">
        <v>434</v>
      </c>
      <c r="E542" s="54" t="s">
        <v>523</v>
      </c>
      <c r="F542" s="55" t="s">
        <v>434</v>
      </c>
      <c r="G542" s="54" t="s">
        <v>15</v>
      </c>
      <c r="H542" s="54" t="s">
        <v>16</v>
      </c>
      <c r="I542" s="56">
        <v>28</v>
      </c>
      <c r="J542" s="56">
        <v>69</v>
      </c>
      <c r="K542" s="56">
        <v>186</v>
      </c>
      <c r="L542" s="57">
        <v>8039.3119999999999</v>
      </c>
      <c r="M542" s="57">
        <v>287.118285714286</v>
      </c>
      <c r="N542" s="58">
        <v>2.46428571428571</v>
      </c>
      <c r="O542" s="58">
        <v>2.6956521739130399</v>
      </c>
      <c r="P542" s="57">
        <v>1986.8119999999999</v>
      </c>
      <c r="Q542" s="59">
        <v>0.247137068445658</v>
      </c>
      <c r="R542" s="57">
        <v>1017.112</v>
      </c>
      <c r="S542" s="59">
        <v>0.12651729401719899</v>
      </c>
      <c r="T542" s="29" t="str">
        <f t="shared" si="24"/>
        <v>02</v>
      </c>
      <c r="U542" s="29" t="str">
        <f t="shared" si="25"/>
        <v>2023-173044-02</v>
      </c>
      <c r="V542" s="29" t="str">
        <f t="shared" si="26"/>
        <v>Amy Blye</v>
      </c>
    </row>
    <row r="543" spans="1:22" x14ac:dyDescent="0.25">
      <c r="A543" s="53">
        <v>2023</v>
      </c>
      <c r="B543" s="54">
        <v>178150</v>
      </c>
      <c r="C543" s="54" t="s">
        <v>44</v>
      </c>
      <c r="D543" s="54" t="s">
        <v>434</v>
      </c>
      <c r="E543" s="54" t="s">
        <v>523</v>
      </c>
      <c r="F543" s="55" t="s">
        <v>434</v>
      </c>
      <c r="G543" s="54" t="s">
        <v>15</v>
      </c>
      <c r="H543" s="54" t="s">
        <v>16</v>
      </c>
      <c r="I543" s="56">
        <v>22</v>
      </c>
      <c r="J543" s="56">
        <v>52</v>
      </c>
      <c r="K543" s="56">
        <v>124</v>
      </c>
      <c r="L543" s="57">
        <v>5429.4080000000004</v>
      </c>
      <c r="M543" s="57">
        <v>246.791272727273</v>
      </c>
      <c r="N543" s="58">
        <v>2.3636363636363602</v>
      </c>
      <c r="O543" s="58">
        <v>2.3846153846153801</v>
      </c>
      <c r="P543" s="57">
        <v>1352.4079999999999</v>
      </c>
      <c r="Q543" s="59">
        <v>0.24908940348561001</v>
      </c>
      <c r="R543" s="57">
        <v>591.75800000000004</v>
      </c>
      <c r="S543" s="59">
        <v>0.10899125650531299</v>
      </c>
      <c r="T543" s="29" t="str">
        <f t="shared" si="24"/>
        <v>02</v>
      </c>
      <c r="U543" s="29" t="str">
        <f t="shared" si="25"/>
        <v>2023-178150-02</v>
      </c>
      <c r="V543" s="29" t="str">
        <f t="shared" si="26"/>
        <v>Amy Blye</v>
      </c>
    </row>
    <row r="544" spans="1:22" x14ac:dyDescent="0.25">
      <c r="A544" s="53">
        <v>2023</v>
      </c>
      <c r="B544" s="54">
        <v>178362</v>
      </c>
      <c r="C544" s="54" t="s">
        <v>45</v>
      </c>
      <c r="D544" s="54" t="s">
        <v>432</v>
      </c>
      <c r="E544" s="54" t="s">
        <v>497</v>
      </c>
      <c r="F544" s="55" t="s">
        <v>432</v>
      </c>
      <c r="G544" s="54" t="s">
        <v>15</v>
      </c>
      <c r="H544" s="54" t="s">
        <v>5</v>
      </c>
      <c r="I544" s="56">
        <v>247</v>
      </c>
      <c r="J544" s="56">
        <v>310</v>
      </c>
      <c r="K544" s="56">
        <v>1274</v>
      </c>
      <c r="L544" s="57">
        <v>50902.3253999999</v>
      </c>
      <c r="M544" s="57">
        <v>206.08228906882499</v>
      </c>
      <c r="N544" s="58">
        <v>1.25506072874494</v>
      </c>
      <c r="O544" s="58">
        <v>4.1096774193548402</v>
      </c>
      <c r="P544" s="57">
        <v>5241.8253999999997</v>
      </c>
      <c r="Q544" s="59">
        <v>0.102978112665949</v>
      </c>
      <c r="R544" s="57">
        <v>-1984.1746000000001</v>
      </c>
      <c r="S544" s="59">
        <v>-3.89800384247279E-2</v>
      </c>
      <c r="T544" s="29" t="str">
        <f t="shared" si="24"/>
        <v>04</v>
      </c>
      <c r="U544" s="29" t="str">
        <f t="shared" si="25"/>
        <v>2023-178362-04</v>
      </c>
      <c r="V544" s="29" t="str">
        <f t="shared" si="26"/>
        <v>Javier Salinas</v>
      </c>
    </row>
    <row r="545" spans="1:22" x14ac:dyDescent="0.25">
      <c r="A545" s="53">
        <v>2023</v>
      </c>
      <c r="B545" s="54">
        <v>178828</v>
      </c>
      <c r="C545" s="54" t="s">
        <v>49</v>
      </c>
      <c r="D545" s="54" t="s">
        <v>431</v>
      </c>
      <c r="E545" s="54" t="s">
        <v>524</v>
      </c>
      <c r="F545" s="55" t="s">
        <v>431</v>
      </c>
      <c r="G545" s="54" t="s">
        <v>15</v>
      </c>
      <c r="H545" s="54" t="s">
        <v>16</v>
      </c>
      <c r="I545" s="56">
        <v>15</v>
      </c>
      <c r="J545" s="56">
        <v>42</v>
      </c>
      <c r="K545" s="56">
        <v>118</v>
      </c>
      <c r="L545" s="57">
        <v>5863.8559999999998</v>
      </c>
      <c r="M545" s="57">
        <v>390.92373333333302</v>
      </c>
      <c r="N545" s="58">
        <v>2.8</v>
      </c>
      <c r="O545" s="58">
        <v>2.8095238095238102</v>
      </c>
      <c r="P545" s="57">
        <v>1210.856</v>
      </c>
      <c r="Q545" s="59">
        <v>0.20649483889099601</v>
      </c>
      <c r="R545" s="57">
        <v>699.65599999999995</v>
      </c>
      <c r="S545" s="59">
        <v>0.119316709005132</v>
      </c>
      <c r="T545" s="29" t="str">
        <f t="shared" si="24"/>
        <v>01</v>
      </c>
      <c r="U545" s="29" t="str">
        <f t="shared" si="25"/>
        <v>2023-178828-01</v>
      </c>
      <c r="V545" s="29" t="str">
        <f t="shared" si="26"/>
        <v>Quinn York</v>
      </c>
    </row>
    <row r="546" spans="1:22" x14ac:dyDescent="0.25">
      <c r="A546" s="53">
        <v>2023</v>
      </c>
      <c r="B546" s="54">
        <v>181012</v>
      </c>
      <c r="C546" s="54" t="s">
        <v>51</v>
      </c>
      <c r="D546" s="54" t="s">
        <v>432</v>
      </c>
      <c r="E546" s="54" t="s">
        <v>510</v>
      </c>
      <c r="F546" s="55" t="s">
        <v>432</v>
      </c>
      <c r="G546" s="54" t="s">
        <v>15</v>
      </c>
      <c r="H546" s="54" t="s">
        <v>5</v>
      </c>
      <c r="I546" s="56">
        <v>48</v>
      </c>
      <c r="J546" s="56">
        <v>164</v>
      </c>
      <c r="K546" s="56">
        <v>564</v>
      </c>
      <c r="L546" s="57">
        <v>32518.6512</v>
      </c>
      <c r="M546" s="57">
        <v>677.47190000000001</v>
      </c>
      <c r="N546" s="58">
        <v>3.4166666666666701</v>
      </c>
      <c r="O546" s="58">
        <v>3.4390243902439002</v>
      </c>
      <c r="P546" s="57">
        <v>11292.6512</v>
      </c>
      <c r="Q546" s="59">
        <v>0.34726690017204598</v>
      </c>
      <c r="R546" s="57">
        <v>9786.1512000000002</v>
      </c>
      <c r="S546" s="59">
        <v>0.30093964044855598</v>
      </c>
      <c r="T546" s="29" t="str">
        <f t="shared" si="24"/>
        <v>04</v>
      </c>
      <c r="U546" s="29" t="str">
        <f t="shared" si="25"/>
        <v>2023-181012-04</v>
      </c>
      <c r="V546" s="29" t="str">
        <f t="shared" si="26"/>
        <v>Mosaki Ishak</v>
      </c>
    </row>
    <row r="547" spans="1:22" x14ac:dyDescent="0.25">
      <c r="A547" s="53">
        <v>2023</v>
      </c>
      <c r="B547" s="54">
        <v>185163</v>
      </c>
      <c r="C547" s="54" t="s">
        <v>53</v>
      </c>
      <c r="D547" s="54" t="s">
        <v>431</v>
      </c>
      <c r="E547" s="54" t="s">
        <v>515</v>
      </c>
      <c r="F547" s="55" t="s">
        <v>431</v>
      </c>
      <c r="G547" s="54" t="s">
        <v>15</v>
      </c>
      <c r="H547" s="54" t="s">
        <v>16</v>
      </c>
      <c r="I547" s="56">
        <v>33</v>
      </c>
      <c r="J547" s="56">
        <v>93</v>
      </c>
      <c r="K547" s="56">
        <v>210</v>
      </c>
      <c r="L547" s="57">
        <v>10089.52</v>
      </c>
      <c r="M547" s="57">
        <v>305.74303030303003</v>
      </c>
      <c r="N547" s="58">
        <v>2.8181818181818201</v>
      </c>
      <c r="O547" s="58">
        <v>2.2580645161290298</v>
      </c>
      <c r="P547" s="57">
        <v>2404.52</v>
      </c>
      <c r="Q547" s="59">
        <v>0.23831857214218299</v>
      </c>
      <c r="R547" s="57">
        <v>1280.32</v>
      </c>
      <c r="S547" s="59">
        <v>0.12689602676837</v>
      </c>
      <c r="T547" s="29" t="str">
        <f t="shared" si="24"/>
        <v>01</v>
      </c>
      <c r="U547" s="29" t="str">
        <f t="shared" si="25"/>
        <v>2023-185163-01</v>
      </c>
      <c r="V547" s="29" t="str">
        <f t="shared" si="26"/>
        <v>Alex Kwon</v>
      </c>
    </row>
    <row r="548" spans="1:22" x14ac:dyDescent="0.25">
      <c r="A548" s="53">
        <v>2023</v>
      </c>
      <c r="B548" s="54">
        <v>186360</v>
      </c>
      <c r="C548" s="54" t="s">
        <v>54</v>
      </c>
      <c r="D548" s="54" t="s">
        <v>432</v>
      </c>
      <c r="E548" s="54" t="s">
        <v>498</v>
      </c>
      <c r="F548" s="55" t="s">
        <v>432</v>
      </c>
      <c r="G548" s="54" t="s">
        <v>15</v>
      </c>
      <c r="H548" s="54" t="s">
        <v>16</v>
      </c>
      <c r="I548" s="56">
        <v>2</v>
      </c>
      <c r="J548" s="56">
        <v>2</v>
      </c>
      <c r="K548" s="56">
        <v>2</v>
      </c>
      <c r="L548" s="57">
        <v>55.985999999999997</v>
      </c>
      <c r="M548" s="57">
        <v>27.992999999999999</v>
      </c>
      <c r="N548" s="58">
        <v>1</v>
      </c>
      <c r="O548" s="58">
        <v>1</v>
      </c>
      <c r="P548" s="57">
        <v>15.486000000000001</v>
      </c>
      <c r="Q548" s="59">
        <v>0.27660486550209001</v>
      </c>
      <c r="R548" s="57">
        <v>-42.514000000000003</v>
      </c>
      <c r="S548" s="59">
        <v>-0.75936841353195506</v>
      </c>
      <c r="T548" s="29" t="str">
        <f t="shared" si="24"/>
        <v>04</v>
      </c>
      <c r="U548" s="29" t="str">
        <f t="shared" si="25"/>
        <v>2023-186360-04</v>
      </c>
      <c r="V548" s="29" t="str">
        <f t="shared" si="26"/>
        <v>Kim Pearson</v>
      </c>
    </row>
    <row r="549" spans="1:22" x14ac:dyDescent="0.25">
      <c r="A549" s="53">
        <v>2023</v>
      </c>
      <c r="B549" s="54">
        <v>187782</v>
      </c>
      <c r="C549" s="54" t="s">
        <v>382</v>
      </c>
      <c r="D549" s="54" t="s">
        <v>435</v>
      </c>
      <c r="E549" s="54" t="s">
        <v>521</v>
      </c>
      <c r="F549" s="55" t="s">
        <v>435</v>
      </c>
      <c r="G549" s="54" t="s">
        <v>15</v>
      </c>
      <c r="H549" s="54" t="s">
        <v>16</v>
      </c>
      <c r="I549" s="56">
        <v>17</v>
      </c>
      <c r="J549" s="56">
        <v>49</v>
      </c>
      <c r="K549" s="56">
        <v>133</v>
      </c>
      <c r="L549" s="57">
        <v>5921.7690000000002</v>
      </c>
      <c r="M549" s="57">
        <v>348.339352941176</v>
      </c>
      <c r="N549" s="58">
        <v>2.8823529411764701</v>
      </c>
      <c r="O549" s="58">
        <v>2.71428571428571</v>
      </c>
      <c r="P549" s="57">
        <v>918.76900000000001</v>
      </c>
      <c r="Q549" s="59">
        <v>0.15515110434061199</v>
      </c>
      <c r="R549" s="57">
        <v>298.96899999999999</v>
      </c>
      <c r="S549" s="59">
        <v>5.0486434036856098E-2</v>
      </c>
      <c r="T549" s="29" t="str">
        <f t="shared" si="24"/>
        <v>06</v>
      </c>
      <c r="U549" s="29" t="str">
        <f t="shared" si="25"/>
        <v>2023-187782-06</v>
      </c>
      <c r="V549" s="29" t="str">
        <f t="shared" si="26"/>
        <v>Ronnie Estrada</v>
      </c>
    </row>
    <row r="550" spans="1:22" x14ac:dyDescent="0.25">
      <c r="A550" s="53">
        <v>2023</v>
      </c>
      <c r="B550" s="54">
        <v>188132</v>
      </c>
      <c r="C550" s="54" t="s">
        <v>55</v>
      </c>
      <c r="D550" s="54" t="s">
        <v>431</v>
      </c>
      <c r="E550" s="54" t="s">
        <v>495</v>
      </c>
      <c r="F550" s="55" t="s">
        <v>431</v>
      </c>
      <c r="G550" s="54" t="s">
        <v>4</v>
      </c>
      <c r="H550" s="54" t="s">
        <v>16</v>
      </c>
      <c r="I550" s="56">
        <v>8</v>
      </c>
      <c r="J550" s="56">
        <v>30</v>
      </c>
      <c r="K550" s="56">
        <v>83</v>
      </c>
      <c r="L550" s="57">
        <v>4452.3</v>
      </c>
      <c r="M550" s="57">
        <v>556.53750000000002</v>
      </c>
      <c r="N550" s="58">
        <v>3.75</v>
      </c>
      <c r="O550" s="58">
        <v>2.7666666666666702</v>
      </c>
      <c r="P550" s="57">
        <v>627.29999999999995</v>
      </c>
      <c r="Q550" s="59">
        <v>0.14089347079037801</v>
      </c>
      <c r="R550" s="57">
        <v>346.3</v>
      </c>
      <c r="S550" s="59">
        <v>7.7780023807919402E-2</v>
      </c>
      <c r="T550" s="29" t="str">
        <f t="shared" si="24"/>
        <v>01</v>
      </c>
      <c r="U550" s="29" t="str">
        <f t="shared" si="25"/>
        <v>2023-188132-01</v>
      </c>
      <c r="V550" s="29" t="str">
        <f t="shared" si="26"/>
        <v>Jack Gao</v>
      </c>
    </row>
    <row r="551" spans="1:22" x14ac:dyDescent="0.25">
      <c r="A551" s="53">
        <v>2023</v>
      </c>
      <c r="B551" s="54">
        <v>188132</v>
      </c>
      <c r="C551" s="54" t="s">
        <v>55</v>
      </c>
      <c r="D551" s="54" t="s">
        <v>432</v>
      </c>
      <c r="E551" s="54" t="s">
        <v>500</v>
      </c>
      <c r="F551" s="55" t="s">
        <v>431</v>
      </c>
      <c r="G551" s="54" t="s">
        <v>4</v>
      </c>
      <c r="H551" s="54" t="s">
        <v>16</v>
      </c>
      <c r="I551" s="56">
        <v>3</v>
      </c>
      <c r="J551" s="56">
        <v>3</v>
      </c>
      <c r="K551" s="56">
        <v>15</v>
      </c>
      <c r="L551" s="57">
        <v>249.678</v>
      </c>
      <c r="M551" s="57">
        <v>83.225999999999999</v>
      </c>
      <c r="N551" s="58">
        <v>1</v>
      </c>
      <c r="O551" s="58">
        <v>5</v>
      </c>
      <c r="P551" s="57">
        <v>35.177999999999997</v>
      </c>
      <c r="Q551" s="59">
        <v>0.14089347079037801</v>
      </c>
      <c r="R551" s="57">
        <v>-51.822000000000003</v>
      </c>
      <c r="S551" s="59">
        <v>-0.207555331266672</v>
      </c>
      <c r="T551" s="29" t="str">
        <f t="shared" si="24"/>
        <v>04</v>
      </c>
      <c r="U551" s="29" t="str">
        <f t="shared" si="25"/>
        <v>2023-188132-04</v>
      </c>
      <c r="V551" s="29" t="str">
        <f t="shared" si="26"/>
        <v>Katie Sweeney</v>
      </c>
    </row>
    <row r="552" spans="1:22" x14ac:dyDescent="0.25">
      <c r="A552" s="53">
        <v>2023</v>
      </c>
      <c r="B552" s="54">
        <v>188132</v>
      </c>
      <c r="C552" s="54" t="s">
        <v>55</v>
      </c>
      <c r="D552" s="54" t="s">
        <v>435</v>
      </c>
      <c r="E552" s="54" t="s">
        <v>521</v>
      </c>
      <c r="F552" s="55" t="s">
        <v>431</v>
      </c>
      <c r="G552" s="54" t="s">
        <v>4</v>
      </c>
      <c r="H552" s="54" t="s">
        <v>5</v>
      </c>
      <c r="I552" s="56">
        <v>129</v>
      </c>
      <c r="J552" s="56">
        <v>277</v>
      </c>
      <c r="K552" s="56">
        <v>1499</v>
      </c>
      <c r="L552" s="57">
        <v>65506.428</v>
      </c>
      <c r="M552" s="57">
        <v>507.80176744186002</v>
      </c>
      <c r="N552" s="58">
        <v>2.1472868217054302</v>
      </c>
      <c r="O552" s="58">
        <v>5.4115523465704003</v>
      </c>
      <c r="P552" s="57">
        <v>9229.4279999999999</v>
      </c>
      <c r="Q552" s="59">
        <v>0.14089347079037801</v>
      </c>
      <c r="R552" s="57">
        <v>4642.3879999999899</v>
      </c>
      <c r="S552" s="59">
        <v>7.08691977526235E-2</v>
      </c>
      <c r="T552" s="29" t="str">
        <f t="shared" si="24"/>
        <v>06</v>
      </c>
      <c r="U552" s="29" t="str">
        <f t="shared" si="25"/>
        <v>2023-188132-06</v>
      </c>
      <c r="V552" s="29" t="str">
        <f t="shared" si="26"/>
        <v>Ronnie Estrada</v>
      </c>
    </row>
    <row r="553" spans="1:22" x14ac:dyDescent="0.25">
      <c r="A553" s="53">
        <v>2023</v>
      </c>
      <c r="B553" s="54">
        <v>190859</v>
      </c>
      <c r="C553" s="54" t="s">
        <v>23</v>
      </c>
      <c r="D553" s="54" t="s">
        <v>434</v>
      </c>
      <c r="E553" s="54" t="s">
        <v>513</v>
      </c>
      <c r="F553" s="55" t="s">
        <v>434</v>
      </c>
      <c r="G553" s="54" t="s">
        <v>15</v>
      </c>
      <c r="H553" s="54" t="s">
        <v>10</v>
      </c>
      <c r="I553" s="56">
        <v>246</v>
      </c>
      <c r="J553" s="56">
        <v>717</v>
      </c>
      <c r="K553" s="56">
        <v>3932</v>
      </c>
      <c r="L553" s="57">
        <v>168336.29519999999</v>
      </c>
      <c r="M553" s="57">
        <v>684.29388292682904</v>
      </c>
      <c r="N553" s="58">
        <v>2.9146341463414598</v>
      </c>
      <c r="O553" s="58">
        <v>5.4839609483960903</v>
      </c>
      <c r="P553" s="57">
        <v>10363.0452</v>
      </c>
      <c r="Q553" s="59">
        <v>6.1561561561561499E-2</v>
      </c>
      <c r="R553" s="57">
        <v>1710.59519999998</v>
      </c>
      <c r="S553" s="59">
        <v>1.0161772884259001E-2</v>
      </c>
      <c r="T553" s="29" t="str">
        <f t="shared" si="24"/>
        <v>02</v>
      </c>
      <c r="U553" s="29" t="str">
        <f t="shared" si="25"/>
        <v>2023-190859-02</v>
      </c>
      <c r="V553" s="29" t="str">
        <f t="shared" si="26"/>
        <v>Dora Tsai</v>
      </c>
    </row>
    <row r="554" spans="1:22" x14ac:dyDescent="0.25">
      <c r="A554" s="53">
        <v>2023</v>
      </c>
      <c r="B554" s="54">
        <v>192425</v>
      </c>
      <c r="C554" s="54" t="s">
        <v>56</v>
      </c>
      <c r="D554" s="54" t="s">
        <v>434</v>
      </c>
      <c r="E554" s="54" t="s">
        <v>522</v>
      </c>
      <c r="F554" s="55" t="s">
        <v>434</v>
      </c>
      <c r="G554" s="54" t="s">
        <v>15</v>
      </c>
      <c r="H554" s="54" t="s">
        <v>16</v>
      </c>
      <c r="I554" s="56">
        <v>18</v>
      </c>
      <c r="J554" s="56">
        <v>37</v>
      </c>
      <c r="K554" s="56">
        <v>99</v>
      </c>
      <c r="L554" s="57">
        <v>4953.6080000000002</v>
      </c>
      <c r="M554" s="57">
        <v>275.20044444444397</v>
      </c>
      <c r="N554" s="58">
        <v>2.0555555555555598</v>
      </c>
      <c r="O554" s="58">
        <v>2.6756756756756799</v>
      </c>
      <c r="P554" s="57">
        <v>1205.6079999999999</v>
      </c>
      <c r="Q554" s="59">
        <v>0.24337977490346399</v>
      </c>
      <c r="R554" s="57">
        <v>588.90800000000002</v>
      </c>
      <c r="S554" s="59">
        <v>0.11888465942400001</v>
      </c>
      <c r="T554" s="29" t="str">
        <f t="shared" si="24"/>
        <v>02</v>
      </c>
      <c r="U554" s="29" t="str">
        <f t="shared" si="25"/>
        <v>2023-192425-02</v>
      </c>
      <c r="V554" s="29" t="str">
        <f t="shared" si="26"/>
        <v>Ian Juliano</v>
      </c>
    </row>
    <row r="555" spans="1:22" x14ac:dyDescent="0.25">
      <c r="A555" s="53">
        <v>2023</v>
      </c>
      <c r="B555" s="54">
        <v>193040</v>
      </c>
      <c r="C555" s="54" t="s">
        <v>394</v>
      </c>
      <c r="D555" s="54" t="s">
        <v>432</v>
      </c>
      <c r="E555" s="54" t="s">
        <v>500</v>
      </c>
      <c r="F555" s="55" t="s">
        <v>432</v>
      </c>
      <c r="G555" s="54" t="s">
        <v>15</v>
      </c>
      <c r="H555" s="54" t="s">
        <v>5</v>
      </c>
      <c r="I555" s="56">
        <v>56</v>
      </c>
      <c r="J555" s="56">
        <v>212</v>
      </c>
      <c r="K555" s="56">
        <v>863</v>
      </c>
      <c r="L555" s="57">
        <v>35234.052000000003</v>
      </c>
      <c r="M555" s="57">
        <v>629.17949999999996</v>
      </c>
      <c r="N555" s="58">
        <v>3.78571428571429</v>
      </c>
      <c r="O555" s="58">
        <v>4.0707547169811296</v>
      </c>
      <c r="P555" s="57">
        <v>4086.5520000000001</v>
      </c>
      <c r="Q555" s="59">
        <v>0.115983026874116</v>
      </c>
      <c r="R555" s="57">
        <v>2310.5520000000001</v>
      </c>
      <c r="S555" s="59">
        <v>6.5577243287260903E-2</v>
      </c>
      <c r="T555" s="29" t="str">
        <f t="shared" si="24"/>
        <v>04</v>
      </c>
      <c r="U555" s="29" t="str">
        <f t="shared" si="25"/>
        <v>2023-193040-04</v>
      </c>
      <c r="V555" s="29" t="str">
        <f t="shared" si="26"/>
        <v>Katie Sweeney</v>
      </c>
    </row>
    <row r="556" spans="1:22" x14ac:dyDescent="0.25">
      <c r="A556" s="53">
        <v>2023</v>
      </c>
      <c r="B556" s="54">
        <v>196519</v>
      </c>
      <c r="C556" s="54" t="s">
        <v>285</v>
      </c>
      <c r="D556" s="54" t="s">
        <v>431</v>
      </c>
      <c r="E556" s="54" t="s">
        <v>535</v>
      </c>
      <c r="F556" s="55" t="s">
        <v>431</v>
      </c>
      <c r="G556" s="54" t="s">
        <v>4</v>
      </c>
      <c r="H556" s="54" t="s">
        <v>7</v>
      </c>
      <c r="I556" s="56">
        <v>230</v>
      </c>
      <c r="J556" s="56">
        <v>640</v>
      </c>
      <c r="K556" s="56">
        <v>2493</v>
      </c>
      <c r="L556" s="57">
        <v>117630.3772</v>
      </c>
      <c r="M556" s="57">
        <v>511.43642260869598</v>
      </c>
      <c r="N556" s="58">
        <v>2.7826086956521698</v>
      </c>
      <c r="O556" s="58">
        <v>3.8953125000000002</v>
      </c>
      <c r="P556" s="57">
        <v>13643.127200000001</v>
      </c>
      <c r="Q556" s="59">
        <v>0.115983026874116</v>
      </c>
      <c r="R556" s="57">
        <v>5816.8271999999997</v>
      </c>
      <c r="S556" s="59">
        <v>4.9450042909494299E-2</v>
      </c>
      <c r="T556" s="29" t="str">
        <f t="shared" si="24"/>
        <v>01</v>
      </c>
      <c r="U556" s="29" t="str">
        <f t="shared" si="25"/>
        <v>2023-196519-01</v>
      </c>
      <c r="V556" s="29" t="str">
        <f t="shared" si="26"/>
        <v>Alberto Hunt</v>
      </c>
    </row>
    <row r="557" spans="1:22" x14ac:dyDescent="0.25">
      <c r="A557" s="53">
        <v>2023</v>
      </c>
      <c r="B557" s="54">
        <v>196519</v>
      </c>
      <c r="C557" s="54" t="s">
        <v>285</v>
      </c>
      <c r="D557" s="54" t="s">
        <v>432</v>
      </c>
      <c r="E557" s="54" t="s">
        <v>498</v>
      </c>
      <c r="F557" s="55" t="s">
        <v>431</v>
      </c>
      <c r="G557" s="54" t="s">
        <v>4</v>
      </c>
      <c r="H557" s="54" t="s">
        <v>16</v>
      </c>
      <c r="I557" s="56">
        <v>7</v>
      </c>
      <c r="J557" s="56">
        <v>7</v>
      </c>
      <c r="K557" s="56">
        <v>20</v>
      </c>
      <c r="L557" s="57">
        <v>847.26880000000006</v>
      </c>
      <c r="M557" s="57">
        <v>121.0384</v>
      </c>
      <c r="N557" s="58">
        <v>1</v>
      </c>
      <c r="O557" s="58">
        <v>2.8571428571428599</v>
      </c>
      <c r="P557" s="57">
        <v>98.268799999999999</v>
      </c>
      <c r="Q557" s="59">
        <v>0.115983026874116</v>
      </c>
      <c r="R557" s="57">
        <v>-104.7312</v>
      </c>
      <c r="S557" s="59">
        <v>-0.12361035836561</v>
      </c>
      <c r="T557" s="29" t="str">
        <f t="shared" si="24"/>
        <v>04</v>
      </c>
      <c r="U557" s="29" t="str">
        <f t="shared" si="25"/>
        <v>2023-196519-04</v>
      </c>
      <c r="V557" s="29" t="str">
        <f t="shared" si="26"/>
        <v>Kim Pearson</v>
      </c>
    </row>
    <row r="558" spans="1:22" x14ac:dyDescent="0.25">
      <c r="A558" s="53">
        <v>2023</v>
      </c>
      <c r="B558" s="54">
        <v>202854</v>
      </c>
      <c r="C558" s="54" t="s">
        <v>57</v>
      </c>
      <c r="D558" s="54" t="s">
        <v>431</v>
      </c>
      <c r="E558" s="54" t="s">
        <v>501</v>
      </c>
      <c r="F558" s="55" t="s">
        <v>431</v>
      </c>
      <c r="G558" s="54" t="s">
        <v>15</v>
      </c>
      <c r="H558" s="54" t="s">
        <v>5</v>
      </c>
      <c r="I558" s="56">
        <v>87</v>
      </c>
      <c r="J558" s="56">
        <v>271</v>
      </c>
      <c r="K558" s="56">
        <v>1160</v>
      </c>
      <c r="L558" s="57">
        <v>43684.480000000003</v>
      </c>
      <c r="M558" s="57">
        <v>502.12045977011502</v>
      </c>
      <c r="N558" s="58">
        <v>3.11494252873563</v>
      </c>
      <c r="O558" s="58">
        <v>4.2804428044280396</v>
      </c>
      <c r="P558" s="57">
        <v>5925.23</v>
      </c>
      <c r="Q558" s="59">
        <v>0.13563695848044899</v>
      </c>
      <c r="R558" s="57">
        <v>2936.1799999999898</v>
      </c>
      <c r="S558" s="59">
        <v>6.7213344418887294E-2</v>
      </c>
      <c r="T558" s="29" t="str">
        <f t="shared" si="24"/>
        <v>01</v>
      </c>
      <c r="U558" s="29" t="str">
        <f t="shared" si="25"/>
        <v>2023-202854-01</v>
      </c>
      <c r="V558" s="29" t="str">
        <f t="shared" si="26"/>
        <v>Debbie Wong</v>
      </c>
    </row>
    <row r="559" spans="1:22" x14ac:dyDescent="0.25">
      <c r="A559" s="53">
        <v>2023</v>
      </c>
      <c r="B559" s="54">
        <v>203761</v>
      </c>
      <c r="C559" s="54" t="s">
        <v>58</v>
      </c>
      <c r="D559" s="54" t="s">
        <v>433</v>
      </c>
      <c r="E559" s="54" t="s">
        <v>502</v>
      </c>
      <c r="F559" s="55" t="s">
        <v>433</v>
      </c>
      <c r="G559" s="54" t="s">
        <v>15</v>
      </c>
      <c r="H559" s="54" t="s">
        <v>5</v>
      </c>
      <c r="I559" s="56">
        <v>91</v>
      </c>
      <c r="J559" s="56">
        <v>253</v>
      </c>
      <c r="K559" s="56">
        <v>763</v>
      </c>
      <c r="L559" s="57">
        <v>36612.455999999998</v>
      </c>
      <c r="M559" s="57">
        <v>402.33468131868102</v>
      </c>
      <c r="N559" s="58">
        <v>2.7802197802197801</v>
      </c>
      <c r="O559" s="58">
        <v>3.01581027667984</v>
      </c>
      <c r="P559" s="57">
        <v>5158.4560000000001</v>
      </c>
      <c r="Q559" s="59">
        <v>0.14089347079037801</v>
      </c>
      <c r="R559" s="57">
        <v>1853.7460000000001</v>
      </c>
      <c r="S559" s="59">
        <v>5.06315664810904E-2</v>
      </c>
      <c r="T559" s="29" t="str">
        <f t="shared" si="24"/>
        <v>05</v>
      </c>
      <c r="U559" s="29" t="str">
        <f t="shared" si="25"/>
        <v>2023-203761-05</v>
      </c>
      <c r="V559" s="29" t="str">
        <f t="shared" si="26"/>
        <v>Mary Amendola</v>
      </c>
    </row>
    <row r="560" spans="1:22" x14ac:dyDescent="0.25">
      <c r="A560" s="53">
        <v>2023</v>
      </c>
      <c r="B560" s="54">
        <v>205478</v>
      </c>
      <c r="C560" s="54" t="s">
        <v>13</v>
      </c>
      <c r="D560" s="54" t="s">
        <v>431</v>
      </c>
      <c r="E560" s="54" t="s">
        <v>535</v>
      </c>
      <c r="F560" s="55" t="s">
        <v>432</v>
      </c>
      <c r="G560" s="54" t="s">
        <v>4</v>
      </c>
      <c r="H560" s="54" t="s">
        <v>10</v>
      </c>
      <c r="I560" s="56">
        <v>235</v>
      </c>
      <c r="J560" s="56">
        <v>695</v>
      </c>
      <c r="K560" s="56">
        <v>4021</v>
      </c>
      <c r="L560" s="57">
        <v>164986.54500000001</v>
      </c>
      <c r="M560" s="57">
        <v>702.07040425531898</v>
      </c>
      <c r="N560" s="58">
        <v>2.9574468085106398</v>
      </c>
      <c r="O560" s="58">
        <v>5.7856115107913704</v>
      </c>
      <c r="P560" s="57">
        <v>14780.295</v>
      </c>
      <c r="Q560" s="59">
        <v>8.9584850691915602E-2</v>
      </c>
      <c r="R560" s="57">
        <v>6741.2449999999999</v>
      </c>
      <c r="S560" s="59">
        <v>4.0859362198293198E-2</v>
      </c>
      <c r="T560" s="29" t="str">
        <f t="shared" si="24"/>
        <v>01</v>
      </c>
      <c r="U560" s="29" t="str">
        <f t="shared" si="25"/>
        <v>2023-205478-01</v>
      </c>
      <c r="V560" s="29" t="str">
        <f t="shared" si="26"/>
        <v>Alberto Hunt</v>
      </c>
    </row>
    <row r="561" spans="1:22" x14ac:dyDescent="0.25">
      <c r="A561" s="53">
        <v>2023</v>
      </c>
      <c r="B561" s="54">
        <v>205478</v>
      </c>
      <c r="C561" s="54" t="s">
        <v>13</v>
      </c>
      <c r="D561" s="54" t="s">
        <v>430</v>
      </c>
      <c r="E561" s="54" t="s">
        <v>492</v>
      </c>
      <c r="F561" s="55" t="s">
        <v>432</v>
      </c>
      <c r="G561" s="54" t="s">
        <v>4</v>
      </c>
      <c r="H561" s="54" t="s">
        <v>10</v>
      </c>
      <c r="I561" s="56">
        <v>246</v>
      </c>
      <c r="J561" s="56">
        <v>724</v>
      </c>
      <c r="K561" s="56">
        <v>4935</v>
      </c>
      <c r="L561" s="57">
        <v>195037.39600000001</v>
      </c>
      <c r="M561" s="57">
        <v>792.83494308943102</v>
      </c>
      <c r="N561" s="58">
        <v>2.9430894308943101</v>
      </c>
      <c r="O561" s="58">
        <v>6.8162983425414403</v>
      </c>
      <c r="P561" s="57">
        <v>17472.396000000001</v>
      </c>
      <c r="Q561" s="59">
        <v>8.9584850691915602E-2</v>
      </c>
      <c r="R561" s="57">
        <v>9058.7960000000094</v>
      </c>
      <c r="S561" s="59">
        <v>4.6446456863072597E-2</v>
      </c>
      <c r="T561" s="29" t="str">
        <f t="shared" si="24"/>
        <v>03</v>
      </c>
      <c r="U561" s="29" t="str">
        <f t="shared" si="25"/>
        <v>2023-205478-03</v>
      </c>
      <c r="V561" s="29" t="str">
        <f t="shared" si="26"/>
        <v>Paul Martell</v>
      </c>
    </row>
    <row r="562" spans="1:22" x14ac:dyDescent="0.25">
      <c r="A562" s="53">
        <v>2023</v>
      </c>
      <c r="B562" s="54">
        <v>205478</v>
      </c>
      <c r="C562" s="54" t="s">
        <v>13</v>
      </c>
      <c r="D562" s="54" t="s">
        <v>432</v>
      </c>
      <c r="E562" s="54" t="s">
        <v>494</v>
      </c>
      <c r="F562" s="55" t="s">
        <v>432</v>
      </c>
      <c r="G562" s="54" t="s">
        <v>4</v>
      </c>
      <c r="H562" s="54" t="s">
        <v>10</v>
      </c>
      <c r="I562" s="56">
        <v>248</v>
      </c>
      <c r="J562" s="56">
        <v>730</v>
      </c>
      <c r="K562" s="56">
        <v>5607</v>
      </c>
      <c r="L562" s="57">
        <v>233255.67480000001</v>
      </c>
      <c r="M562" s="57">
        <v>940.54707580645197</v>
      </c>
      <c r="N562" s="58">
        <v>2.94354838709677</v>
      </c>
      <c r="O562" s="58">
        <v>7.6808219178082204</v>
      </c>
      <c r="P562" s="57">
        <v>20896.174800000001</v>
      </c>
      <c r="Q562" s="59">
        <v>8.9584850691915505E-2</v>
      </c>
      <c r="R562" s="57">
        <v>13232.674800000001</v>
      </c>
      <c r="S562" s="59">
        <v>5.6730344551514399E-2</v>
      </c>
      <c r="T562" s="29" t="str">
        <f t="shared" si="24"/>
        <v>04</v>
      </c>
      <c r="U562" s="29" t="str">
        <f t="shared" si="25"/>
        <v>2023-205478-04</v>
      </c>
      <c r="V562" s="29" t="str">
        <f t="shared" si="26"/>
        <v>Bill Hampton</v>
      </c>
    </row>
    <row r="563" spans="1:22" x14ac:dyDescent="0.25">
      <c r="A563" s="53">
        <v>2023</v>
      </c>
      <c r="B563" s="54">
        <v>206200</v>
      </c>
      <c r="C563" s="54" t="s">
        <v>367</v>
      </c>
      <c r="D563" s="54" t="s">
        <v>430</v>
      </c>
      <c r="E563" s="54" t="s">
        <v>507</v>
      </c>
      <c r="F563" s="55" t="s">
        <v>430</v>
      </c>
      <c r="G563" s="54" t="s">
        <v>15</v>
      </c>
      <c r="H563" s="54" t="s">
        <v>10</v>
      </c>
      <c r="I563" s="56">
        <v>144</v>
      </c>
      <c r="J563" s="56">
        <v>1009</v>
      </c>
      <c r="K563" s="56">
        <v>4785</v>
      </c>
      <c r="L563" s="57">
        <v>162393.69</v>
      </c>
      <c r="M563" s="57">
        <v>1127.7339583333301</v>
      </c>
      <c r="N563" s="58">
        <v>7.0069444444444402</v>
      </c>
      <c r="O563" s="58">
        <v>4.7423191278493597</v>
      </c>
      <c r="P563" s="57">
        <v>-6462.5600000000204</v>
      </c>
      <c r="Q563" s="59">
        <v>-3.9795634916603102E-2</v>
      </c>
      <c r="R563" s="57">
        <v>-11990.26</v>
      </c>
      <c r="S563" s="59">
        <v>-7.3834519062902199E-2</v>
      </c>
      <c r="T563" s="29" t="str">
        <f t="shared" si="24"/>
        <v>03</v>
      </c>
      <c r="U563" s="29" t="str">
        <f t="shared" si="25"/>
        <v>2023-206200-03</v>
      </c>
      <c r="V563" s="29" t="str">
        <f t="shared" si="26"/>
        <v>Rebecca Jimenez</v>
      </c>
    </row>
    <row r="564" spans="1:22" x14ac:dyDescent="0.25">
      <c r="A564" s="53">
        <v>2023</v>
      </c>
      <c r="B564" s="54">
        <v>206748</v>
      </c>
      <c r="C564" s="54" t="s">
        <v>59</v>
      </c>
      <c r="D564" s="54" t="s">
        <v>433</v>
      </c>
      <c r="E564" s="54" t="s">
        <v>504</v>
      </c>
      <c r="F564" s="55" t="s">
        <v>433</v>
      </c>
      <c r="G564" s="54" t="s">
        <v>15</v>
      </c>
      <c r="H564" s="54" t="s">
        <v>16</v>
      </c>
      <c r="I564" s="56">
        <v>24</v>
      </c>
      <c r="J564" s="56">
        <v>42</v>
      </c>
      <c r="K564" s="56">
        <v>147</v>
      </c>
      <c r="L564" s="57">
        <v>7402.0240000000003</v>
      </c>
      <c r="M564" s="57">
        <v>308.417666666667</v>
      </c>
      <c r="N564" s="58">
        <v>1.75</v>
      </c>
      <c r="O564" s="58">
        <v>3.5</v>
      </c>
      <c r="P564" s="57">
        <v>1424.7739999999999</v>
      </c>
      <c r="Q564" s="59">
        <v>0.19248437994797099</v>
      </c>
      <c r="R564" s="57">
        <v>582.373999999999</v>
      </c>
      <c r="S564" s="59">
        <v>7.8677669783291604E-2</v>
      </c>
      <c r="T564" s="29" t="str">
        <f t="shared" si="24"/>
        <v>05</v>
      </c>
      <c r="U564" s="29" t="str">
        <f t="shared" si="25"/>
        <v>2023-206748-05</v>
      </c>
      <c r="V564" s="29" t="str">
        <f t="shared" si="26"/>
        <v>Jeannie Skiles</v>
      </c>
    </row>
    <row r="565" spans="1:22" x14ac:dyDescent="0.25">
      <c r="A565" s="53">
        <v>2023</v>
      </c>
      <c r="B565" s="54">
        <v>209666</v>
      </c>
      <c r="C565" s="54" t="s">
        <v>61</v>
      </c>
      <c r="D565" s="54" t="s">
        <v>433</v>
      </c>
      <c r="E565" s="54" t="s">
        <v>519</v>
      </c>
      <c r="F565" s="55" t="s">
        <v>433</v>
      </c>
      <c r="G565" s="54" t="s">
        <v>15</v>
      </c>
      <c r="H565" s="54" t="s">
        <v>16</v>
      </c>
      <c r="I565" s="56">
        <v>36</v>
      </c>
      <c r="J565" s="56">
        <v>84</v>
      </c>
      <c r="K565" s="56">
        <v>183</v>
      </c>
      <c r="L565" s="57">
        <v>9462.5360000000001</v>
      </c>
      <c r="M565" s="57">
        <v>262.84822222222198</v>
      </c>
      <c r="N565" s="58">
        <v>2.3333333333333299</v>
      </c>
      <c r="O565" s="58">
        <v>2.1785714285714302</v>
      </c>
      <c r="P565" s="57">
        <v>2431.2860000000001</v>
      </c>
      <c r="Q565" s="59">
        <v>0.25693809777843901</v>
      </c>
      <c r="R565" s="57">
        <v>1143.7460000000001</v>
      </c>
      <c r="S565" s="59">
        <v>0.120870980041714</v>
      </c>
      <c r="T565" s="29" t="str">
        <f t="shared" si="24"/>
        <v>05</v>
      </c>
      <c r="U565" s="29" t="str">
        <f t="shared" si="25"/>
        <v>2023-209666-05</v>
      </c>
      <c r="V565" s="29" t="str">
        <f t="shared" si="26"/>
        <v>Josh Banks</v>
      </c>
    </row>
    <row r="566" spans="1:22" x14ac:dyDescent="0.25">
      <c r="A566" s="53">
        <v>2023</v>
      </c>
      <c r="B566" s="54">
        <v>213016</v>
      </c>
      <c r="C566" s="54" t="s">
        <v>62</v>
      </c>
      <c r="D566" s="54" t="s">
        <v>434</v>
      </c>
      <c r="E566" s="54" t="s">
        <v>522</v>
      </c>
      <c r="F566" s="55" t="s">
        <v>434</v>
      </c>
      <c r="G566" s="54" t="s">
        <v>15</v>
      </c>
      <c r="H566" s="54" t="s">
        <v>16</v>
      </c>
      <c r="I566" s="56">
        <v>30</v>
      </c>
      <c r="J566" s="56">
        <v>41</v>
      </c>
      <c r="K566" s="56">
        <v>90</v>
      </c>
      <c r="L566" s="57">
        <v>4295.28</v>
      </c>
      <c r="M566" s="57">
        <v>143.17599999999999</v>
      </c>
      <c r="N566" s="58">
        <v>1.36666666666667</v>
      </c>
      <c r="O566" s="58">
        <v>2.1951219512195101</v>
      </c>
      <c r="P566" s="57">
        <v>1058.78</v>
      </c>
      <c r="Q566" s="59">
        <v>0.24649848205472</v>
      </c>
      <c r="R566" s="57">
        <v>53.68</v>
      </c>
      <c r="S566" s="59">
        <v>1.24974390493751E-2</v>
      </c>
      <c r="T566" s="29" t="str">
        <f t="shared" si="24"/>
        <v>02</v>
      </c>
      <c r="U566" s="29" t="str">
        <f t="shared" si="25"/>
        <v>2023-213016-02</v>
      </c>
      <c r="V566" s="29" t="str">
        <f t="shared" si="26"/>
        <v>Ian Juliano</v>
      </c>
    </row>
    <row r="567" spans="1:22" x14ac:dyDescent="0.25">
      <c r="A567" s="53">
        <v>2023</v>
      </c>
      <c r="B567" s="54">
        <v>214228</v>
      </c>
      <c r="C567" s="54" t="s">
        <v>453</v>
      </c>
      <c r="D567" s="54" t="s">
        <v>431</v>
      </c>
      <c r="E567" s="54" t="s">
        <v>527</v>
      </c>
      <c r="F567" s="55" t="s">
        <v>431</v>
      </c>
      <c r="G567" s="54" t="s">
        <v>15</v>
      </c>
      <c r="H567" s="54" t="s">
        <v>16</v>
      </c>
      <c r="I567" s="56">
        <v>14</v>
      </c>
      <c r="J567" s="56">
        <v>30</v>
      </c>
      <c r="K567" s="56">
        <v>93</v>
      </c>
      <c r="L567" s="57">
        <v>2525.6559999999999</v>
      </c>
      <c r="M567" s="57">
        <v>180.404</v>
      </c>
      <c r="N567" s="58">
        <v>2.1428571428571401</v>
      </c>
      <c r="O567" s="58">
        <v>3.1</v>
      </c>
      <c r="P567" s="57">
        <v>661.15599999999995</v>
      </c>
      <c r="Q567" s="59">
        <v>0.26177595048573499</v>
      </c>
      <c r="R567" s="57">
        <v>194.15600000000001</v>
      </c>
      <c r="S567" s="59">
        <v>7.6873493460708806E-2</v>
      </c>
      <c r="T567" s="29" t="str">
        <f t="shared" si="24"/>
        <v>01</v>
      </c>
      <c r="U567" s="29" t="str">
        <f t="shared" si="25"/>
        <v>2023-214228-01</v>
      </c>
      <c r="V567" s="29" t="str">
        <f t="shared" si="26"/>
        <v>Janet Phillips</v>
      </c>
    </row>
    <row r="568" spans="1:22" x14ac:dyDescent="0.25">
      <c r="A568" s="53">
        <v>2023</v>
      </c>
      <c r="B568" s="54">
        <v>219128</v>
      </c>
      <c r="C568" s="54" t="s">
        <v>63</v>
      </c>
      <c r="D568" s="54" t="s">
        <v>432</v>
      </c>
      <c r="E568" s="54" t="s">
        <v>498</v>
      </c>
      <c r="F568" s="55" t="s">
        <v>432</v>
      </c>
      <c r="G568" s="54" t="s">
        <v>15</v>
      </c>
      <c r="H568" s="54" t="s">
        <v>16</v>
      </c>
      <c r="I568" s="56">
        <v>47</v>
      </c>
      <c r="J568" s="56">
        <v>74</v>
      </c>
      <c r="K568" s="56">
        <v>216</v>
      </c>
      <c r="L568" s="57">
        <v>13204.672</v>
      </c>
      <c r="M568" s="57">
        <v>280.95046808510699</v>
      </c>
      <c r="N568" s="58">
        <v>1.5744680851063799</v>
      </c>
      <c r="O568" s="58">
        <v>2.9189189189189202</v>
      </c>
      <c r="P568" s="57">
        <v>3025.922</v>
      </c>
      <c r="Q568" s="59">
        <v>0.229155408025281</v>
      </c>
      <c r="R568" s="57">
        <v>1635.922</v>
      </c>
      <c r="S568" s="59">
        <v>0.12388963542600701</v>
      </c>
      <c r="T568" s="29" t="str">
        <f t="shared" si="24"/>
        <v>04</v>
      </c>
      <c r="U568" s="29" t="str">
        <f t="shared" si="25"/>
        <v>2023-219128-04</v>
      </c>
      <c r="V568" s="29" t="str">
        <f t="shared" si="26"/>
        <v>Kim Pearson</v>
      </c>
    </row>
    <row r="569" spans="1:22" x14ac:dyDescent="0.25">
      <c r="A569" s="53">
        <v>2023</v>
      </c>
      <c r="B569" s="54">
        <v>221841</v>
      </c>
      <c r="C569" s="54" t="s">
        <v>64</v>
      </c>
      <c r="D569" s="54" t="s">
        <v>434</v>
      </c>
      <c r="E569" s="54" t="s">
        <v>499</v>
      </c>
      <c r="F569" s="55" t="s">
        <v>434</v>
      </c>
      <c r="G569" s="54" t="s">
        <v>15</v>
      </c>
      <c r="H569" s="54" t="s">
        <v>5</v>
      </c>
      <c r="I569" s="56">
        <v>127</v>
      </c>
      <c r="J569" s="56">
        <v>363</v>
      </c>
      <c r="K569" s="56">
        <v>1292</v>
      </c>
      <c r="L569" s="57">
        <v>60769.239000000001</v>
      </c>
      <c r="M569" s="57">
        <v>478.49794488189002</v>
      </c>
      <c r="N569" s="58">
        <v>2.8582677165354302</v>
      </c>
      <c r="O569" s="58">
        <v>3.5592286501377401</v>
      </c>
      <c r="P569" s="57">
        <v>8561.9889999999996</v>
      </c>
      <c r="Q569" s="59">
        <v>0.14089347079037801</v>
      </c>
      <c r="R569" s="57">
        <v>4102.5389999999898</v>
      </c>
      <c r="S569" s="59">
        <v>6.7510126299261203E-2</v>
      </c>
      <c r="T569" s="29" t="str">
        <f t="shared" si="24"/>
        <v>02</v>
      </c>
      <c r="U569" s="29" t="str">
        <f t="shared" si="25"/>
        <v>2023-221841-02</v>
      </c>
      <c r="V569" s="29" t="str">
        <f t="shared" si="26"/>
        <v>Kurt Valentine</v>
      </c>
    </row>
    <row r="570" spans="1:22" x14ac:dyDescent="0.25">
      <c r="A570" s="53">
        <v>2023</v>
      </c>
      <c r="B570" s="54">
        <v>223205</v>
      </c>
      <c r="C570" s="54" t="s">
        <v>65</v>
      </c>
      <c r="D570" s="54" t="s">
        <v>433</v>
      </c>
      <c r="E570" s="54" t="s">
        <v>504</v>
      </c>
      <c r="F570" s="55" t="s">
        <v>433</v>
      </c>
      <c r="G570" s="54" t="s">
        <v>15</v>
      </c>
      <c r="H570" s="54" t="s">
        <v>16</v>
      </c>
      <c r="I570" s="56">
        <v>8</v>
      </c>
      <c r="J570" s="56">
        <v>14</v>
      </c>
      <c r="K570" s="56">
        <v>14</v>
      </c>
      <c r="L570" s="57">
        <v>687.08799999999997</v>
      </c>
      <c r="M570" s="57">
        <v>85.885999999999996</v>
      </c>
      <c r="N570" s="58">
        <v>1.75</v>
      </c>
      <c r="O570" s="58">
        <v>1</v>
      </c>
      <c r="P570" s="57">
        <v>166.33799999999999</v>
      </c>
      <c r="Q570" s="59">
        <v>0.242091260508115</v>
      </c>
      <c r="R570" s="57">
        <v>-114.462</v>
      </c>
      <c r="S570" s="59">
        <v>-0.16659001467060999</v>
      </c>
      <c r="T570" s="29" t="str">
        <f t="shared" si="24"/>
        <v>05</v>
      </c>
      <c r="U570" s="29" t="str">
        <f t="shared" si="25"/>
        <v>2023-223205-05</v>
      </c>
      <c r="V570" s="29" t="str">
        <f t="shared" si="26"/>
        <v>Jeannie Skiles</v>
      </c>
    </row>
    <row r="571" spans="1:22" x14ac:dyDescent="0.25">
      <c r="A571" s="53">
        <v>2023</v>
      </c>
      <c r="B571" s="54">
        <v>228068</v>
      </c>
      <c r="C571" s="54" t="s">
        <v>66</v>
      </c>
      <c r="D571" s="54" t="s">
        <v>435</v>
      </c>
      <c r="E571" s="54" t="s">
        <v>505</v>
      </c>
      <c r="F571" s="55" t="s">
        <v>435</v>
      </c>
      <c r="G571" s="54" t="s">
        <v>15</v>
      </c>
      <c r="H571" s="54" t="s">
        <v>5</v>
      </c>
      <c r="I571" s="56">
        <v>70</v>
      </c>
      <c r="J571" s="56">
        <v>155</v>
      </c>
      <c r="K571" s="56">
        <v>364</v>
      </c>
      <c r="L571" s="57">
        <v>16663.052</v>
      </c>
      <c r="M571" s="57">
        <v>238.0436</v>
      </c>
      <c r="N571" s="58">
        <v>2.21428571428571</v>
      </c>
      <c r="O571" s="58">
        <v>2.3483870967741902</v>
      </c>
      <c r="P571" s="57">
        <v>2364.3020000000001</v>
      </c>
      <c r="Q571" s="59">
        <v>0.14188889286308401</v>
      </c>
      <c r="R571" s="57">
        <v>-131.108000000001</v>
      </c>
      <c r="S571" s="59">
        <v>-7.8681864522778498E-3</v>
      </c>
      <c r="T571" s="29" t="str">
        <f t="shared" si="24"/>
        <v>06</v>
      </c>
      <c r="U571" s="29" t="str">
        <f t="shared" si="25"/>
        <v>2023-228068-06</v>
      </c>
      <c r="V571" s="29" t="str">
        <f t="shared" si="26"/>
        <v>Malik Mann</v>
      </c>
    </row>
    <row r="572" spans="1:22" x14ac:dyDescent="0.25">
      <c r="A572" s="53">
        <v>2023</v>
      </c>
      <c r="B572" s="54">
        <v>230574</v>
      </c>
      <c r="C572" s="54" t="s">
        <v>67</v>
      </c>
      <c r="D572" s="54" t="s">
        <v>435</v>
      </c>
      <c r="E572" s="54" t="s">
        <v>525</v>
      </c>
      <c r="F572" s="55" t="s">
        <v>435</v>
      </c>
      <c r="G572" s="54" t="s">
        <v>15</v>
      </c>
      <c r="H572" s="54" t="s">
        <v>16</v>
      </c>
      <c r="I572" s="56">
        <v>23</v>
      </c>
      <c r="J572" s="56">
        <v>32</v>
      </c>
      <c r="K572" s="56">
        <v>59</v>
      </c>
      <c r="L572" s="57">
        <v>3553.1280000000002</v>
      </c>
      <c r="M572" s="57">
        <v>154.48382608695701</v>
      </c>
      <c r="N572" s="58">
        <v>1.39130434782609</v>
      </c>
      <c r="O572" s="58">
        <v>1.84375</v>
      </c>
      <c r="P572" s="57">
        <v>826.62800000000004</v>
      </c>
      <c r="Q572" s="59">
        <v>0.23264796539837601</v>
      </c>
      <c r="R572" s="57">
        <v>29.228000000000101</v>
      </c>
      <c r="S572" s="59">
        <v>8.2259912955570599E-3</v>
      </c>
      <c r="T572" s="29" t="str">
        <f t="shared" si="24"/>
        <v>06</v>
      </c>
      <c r="U572" s="29" t="str">
        <f t="shared" si="25"/>
        <v>2023-230574-06</v>
      </c>
      <c r="V572" s="29" t="str">
        <f t="shared" si="26"/>
        <v>Carol Mathews</v>
      </c>
    </row>
    <row r="573" spans="1:22" x14ac:dyDescent="0.25">
      <c r="A573" s="53">
        <v>2023</v>
      </c>
      <c r="B573" s="54">
        <v>234303</v>
      </c>
      <c r="C573" s="54" t="s">
        <v>68</v>
      </c>
      <c r="D573" s="54" t="s">
        <v>433</v>
      </c>
      <c r="E573" s="54" t="s">
        <v>519</v>
      </c>
      <c r="F573" s="55" t="s">
        <v>433</v>
      </c>
      <c r="G573" s="54" t="s">
        <v>15</v>
      </c>
      <c r="H573" s="54" t="s">
        <v>16</v>
      </c>
      <c r="I573" s="56">
        <v>3</v>
      </c>
      <c r="J573" s="56">
        <v>12</v>
      </c>
      <c r="K573" s="56">
        <v>29</v>
      </c>
      <c r="L573" s="57">
        <v>1790.1679999999999</v>
      </c>
      <c r="M573" s="57">
        <v>596.72266666666701</v>
      </c>
      <c r="N573" s="58">
        <v>4</v>
      </c>
      <c r="O573" s="58">
        <v>2.4166666666666701</v>
      </c>
      <c r="P573" s="57">
        <v>352.66800000000001</v>
      </c>
      <c r="Q573" s="59">
        <v>0.197002739407698</v>
      </c>
      <c r="R573" s="57">
        <v>239.268</v>
      </c>
      <c r="S573" s="59">
        <v>0.133656729424277</v>
      </c>
      <c r="T573" s="29" t="str">
        <f t="shared" si="24"/>
        <v>05</v>
      </c>
      <c r="U573" s="29" t="str">
        <f t="shared" si="25"/>
        <v>2023-234303-05</v>
      </c>
      <c r="V573" s="29" t="str">
        <f t="shared" si="26"/>
        <v>Josh Banks</v>
      </c>
    </row>
    <row r="574" spans="1:22" x14ac:dyDescent="0.25">
      <c r="A574" s="53">
        <v>2023</v>
      </c>
      <c r="B574" s="54">
        <v>235115</v>
      </c>
      <c r="C574" s="54" t="s">
        <v>69</v>
      </c>
      <c r="D574" s="54" t="s">
        <v>432</v>
      </c>
      <c r="E574" s="54" t="s">
        <v>498</v>
      </c>
      <c r="F574" s="55" t="s">
        <v>432</v>
      </c>
      <c r="G574" s="54" t="s">
        <v>15</v>
      </c>
      <c r="H574" s="54" t="s">
        <v>16</v>
      </c>
      <c r="I574" s="56">
        <v>6</v>
      </c>
      <c r="J574" s="56">
        <v>8</v>
      </c>
      <c r="K574" s="56">
        <v>26</v>
      </c>
      <c r="L574" s="57">
        <v>1303.7919999999999</v>
      </c>
      <c r="M574" s="57">
        <v>217.298666666667</v>
      </c>
      <c r="N574" s="58">
        <v>1.3333333333333299</v>
      </c>
      <c r="O574" s="58">
        <v>3.25</v>
      </c>
      <c r="P574" s="57">
        <v>111.292</v>
      </c>
      <c r="Q574" s="59">
        <v>8.5360241510915993E-2</v>
      </c>
      <c r="R574" s="57">
        <v>-64.707999999999899</v>
      </c>
      <c r="S574" s="59">
        <v>-4.9630615926466698E-2</v>
      </c>
      <c r="T574" s="29" t="str">
        <f t="shared" si="24"/>
        <v>04</v>
      </c>
      <c r="U574" s="29" t="str">
        <f t="shared" si="25"/>
        <v>2023-235115-04</v>
      </c>
      <c r="V574" s="29" t="str">
        <f t="shared" si="26"/>
        <v>Kim Pearson</v>
      </c>
    </row>
    <row r="575" spans="1:22" x14ac:dyDescent="0.25">
      <c r="A575" s="53">
        <v>2023</v>
      </c>
      <c r="B575" s="54">
        <v>235689</v>
      </c>
      <c r="C575" s="54" t="s">
        <v>70</v>
      </c>
      <c r="D575" s="54" t="s">
        <v>431</v>
      </c>
      <c r="E575" s="54" t="s">
        <v>515</v>
      </c>
      <c r="F575" s="55" t="s">
        <v>431</v>
      </c>
      <c r="G575" s="54" t="s">
        <v>15</v>
      </c>
      <c r="H575" s="54" t="s">
        <v>16</v>
      </c>
      <c r="I575" s="56">
        <v>4</v>
      </c>
      <c r="J575" s="56">
        <v>8</v>
      </c>
      <c r="K575" s="56">
        <v>8</v>
      </c>
      <c r="L575" s="57">
        <v>407.13600000000002</v>
      </c>
      <c r="M575" s="57">
        <v>101.78400000000001</v>
      </c>
      <c r="N575" s="58">
        <v>2</v>
      </c>
      <c r="O575" s="58">
        <v>1</v>
      </c>
      <c r="P575" s="57">
        <v>63.136000000000003</v>
      </c>
      <c r="Q575" s="59">
        <v>0.15507348895700701</v>
      </c>
      <c r="R575" s="57">
        <v>-69.664000000000001</v>
      </c>
      <c r="S575" s="59">
        <v>-0.171107443213079</v>
      </c>
      <c r="T575" s="29" t="str">
        <f t="shared" si="24"/>
        <v>01</v>
      </c>
      <c r="U575" s="29" t="str">
        <f t="shared" si="25"/>
        <v>2023-235689-01</v>
      </c>
      <c r="V575" s="29" t="str">
        <f t="shared" si="26"/>
        <v>Alex Kwon</v>
      </c>
    </row>
    <row r="576" spans="1:22" x14ac:dyDescent="0.25">
      <c r="A576" s="53">
        <v>2023</v>
      </c>
      <c r="B576" s="54">
        <v>235971</v>
      </c>
      <c r="C576" s="54" t="s">
        <v>72</v>
      </c>
      <c r="D576" s="54" t="s">
        <v>430</v>
      </c>
      <c r="E576" s="54" t="s">
        <v>518</v>
      </c>
      <c r="F576" s="55" t="s">
        <v>430</v>
      </c>
      <c r="G576" s="54" t="s">
        <v>15</v>
      </c>
      <c r="H576" s="54" t="s">
        <v>16</v>
      </c>
      <c r="I576" s="56">
        <v>21</v>
      </c>
      <c r="J576" s="56">
        <v>33</v>
      </c>
      <c r="K576" s="56">
        <v>69</v>
      </c>
      <c r="L576" s="57">
        <v>3029.848</v>
      </c>
      <c r="M576" s="57">
        <v>144.278476190476</v>
      </c>
      <c r="N576" s="58">
        <v>1.5714285714285701</v>
      </c>
      <c r="O576" s="58">
        <v>2.0909090909090899</v>
      </c>
      <c r="P576" s="57">
        <v>800.59799999999996</v>
      </c>
      <c r="Q576" s="59">
        <v>0.264237017830597</v>
      </c>
      <c r="R576" s="57">
        <v>113.298</v>
      </c>
      <c r="S576" s="59">
        <v>3.73939550762942E-2</v>
      </c>
      <c r="T576" s="29" t="str">
        <f t="shared" si="24"/>
        <v>03</v>
      </c>
      <c r="U576" s="29" t="str">
        <f t="shared" si="25"/>
        <v>2023-235971-03</v>
      </c>
      <c r="V576" s="29" t="str">
        <f t="shared" si="26"/>
        <v>Claudia Schwartz</v>
      </c>
    </row>
    <row r="577" spans="1:22" x14ac:dyDescent="0.25">
      <c r="A577" s="53">
        <v>2023</v>
      </c>
      <c r="B577" s="54">
        <v>243906</v>
      </c>
      <c r="C577" s="54" t="s">
        <v>73</v>
      </c>
      <c r="D577" s="54" t="s">
        <v>433</v>
      </c>
      <c r="E577" s="54" t="s">
        <v>502</v>
      </c>
      <c r="F577" s="55" t="s">
        <v>433</v>
      </c>
      <c r="G577" s="54" t="s">
        <v>15</v>
      </c>
      <c r="H577" s="54" t="s">
        <v>16</v>
      </c>
      <c r="I577" s="56">
        <v>30</v>
      </c>
      <c r="J577" s="56">
        <v>52</v>
      </c>
      <c r="K577" s="56">
        <v>224</v>
      </c>
      <c r="L577" s="57">
        <v>9996.5319999999992</v>
      </c>
      <c r="M577" s="57">
        <v>333.217733333333</v>
      </c>
      <c r="N577" s="58">
        <v>1.7333333333333301</v>
      </c>
      <c r="O577" s="58">
        <v>4.3076923076923102</v>
      </c>
      <c r="P577" s="57">
        <v>1126.7819999999999</v>
      </c>
      <c r="Q577" s="59">
        <v>0.11271729035629501</v>
      </c>
      <c r="R577" s="57">
        <v>74.381999999999294</v>
      </c>
      <c r="S577" s="59">
        <v>7.44078046266438E-3</v>
      </c>
      <c r="T577" s="29" t="str">
        <f t="shared" si="24"/>
        <v>05</v>
      </c>
      <c r="U577" s="29" t="str">
        <f t="shared" si="25"/>
        <v>2023-243906-05</v>
      </c>
      <c r="V577" s="29" t="str">
        <f t="shared" si="26"/>
        <v>Mary Amendola</v>
      </c>
    </row>
    <row r="578" spans="1:22" x14ac:dyDescent="0.25">
      <c r="A578" s="53">
        <v>2023</v>
      </c>
      <c r="B578" s="54">
        <v>245593</v>
      </c>
      <c r="C578" s="54" t="s">
        <v>456</v>
      </c>
      <c r="D578" s="54" t="s">
        <v>432</v>
      </c>
      <c r="E578" s="54" t="s">
        <v>498</v>
      </c>
      <c r="F578" s="55" t="s">
        <v>432</v>
      </c>
      <c r="G578" s="54" t="s">
        <v>15</v>
      </c>
      <c r="H578" s="54" t="s">
        <v>16</v>
      </c>
      <c r="I578" s="56">
        <v>39</v>
      </c>
      <c r="J578" s="56">
        <v>75</v>
      </c>
      <c r="K578" s="56">
        <v>192</v>
      </c>
      <c r="L578" s="57">
        <v>9363.2639999999992</v>
      </c>
      <c r="M578" s="57">
        <v>240.08369230769199</v>
      </c>
      <c r="N578" s="58">
        <v>1.92307692307692</v>
      </c>
      <c r="O578" s="58">
        <v>2.56</v>
      </c>
      <c r="P578" s="57">
        <v>2404.0140000000001</v>
      </c>
      <c r="Q578" s="59">
        <v>0.25674956938093402</v>
      </c>
      <c r="R578" s="57">
        <v>1238.0139999999999</v>
      </c>
      <c r="S578" s="59">
        <v>0.13222034538383201</v>
      </c>
      <c r="T578" s="29" t="str">
        <f t="shared" ref="T578:T641" si="27">LEFT(D578,2)</f>
        <v>04</v>
      </c>
      <c r="U578" s="29" t="str">
        <f t="shared" ref="U578:U641" si="28">A578&amp;"-"&amp;B578&amp;"-"&amp;T578</f>
        <v>2023-245593-04</v>
      </c>
      <c r="V578" s="29" t="str">
        <f t="shared" ref="V578:V641" si="29">E578</f>
        <v>Kim Pearson</v>
      </c>
    </row>
    <row r="579" spans="1:22" x14ac:dyDescent="0.25">
      <c r="A579" s="53">
        <v>2023</v>
      </c>
      <c r="B579" s="54">
        <v>247473</v>
      </c>
      <c r="C579" s="54" t="s">
        <v>290</v>
      </c>
      <c r="D579" s="54" t="s">
        <v>431</v>
      </c>
      <c r="E579" s="54" t="s">
        <v>516</v>
      </c>
      <c r="F579" s="55" t="s">
        <v>430</v>
      </c>
      <c r="G579" s="54" t="s">
        <v>4</v>
      </c>
      <c r="H579" s="54" t="s">
        <v>5</v>
      </c>
      <c r="I579" s="56">
        <v>67</v>
      </c>
      <c r="J579" s="56">
        <v>140</v>
      </c>
      <c r="K579" s="56">
        <v>640</v>
      </c>
      <c r="L579" s="57">
        <v>26268.191999999999</v>
      </c>
      <c r="M579" s="57">
        <v>392.06256716417897</v>
      </c>
      <c r="N579" s="58">
        <v>2.08955223880597</v>
      </c>
      <c r="O579" s="58">
        <v>4.5714285714285703</v>
      </c>
      <c r="P579" s="57">
        <v>3383.942</v>
      </c>
      <c r="Q579" s="59">
        <v>0.12882279831059601</v>
      </c>
      <c r="R579" s="57">
        <v>1154.0419999999999</v>
      </c>
      <c r="S579" s="59">
        <v>4.3933057897551503E-2</v>
      </c>
      <c r="T579" s="29" t="str">
        <f t="shared" si="27"/>
        <v>01</v>
      </c>
      <c r="U579" s="29" t="str">
        <f t="shared" si="28"/>
        <v>2023-247473-01</v>
      </c>
      <c r="V579" s="29" t="str">
        <f t="shared" si="29"/>
        <v>Celia Pasillas</v>
      </c>
    </row>
    <row r="580" spans="1:22" x14ac:dyDescent="0.25">
      <c r="A580" s="53">
        <v>2023</v>
      </c>
      <c r="B580" s="54">
        <v>247473</v>
      </c>
      <c r="C580" s="54" t="s">
        <v>290</v>
      </c>
      <c r="D580" s="54" t="s">
        <v>430</v>
      </c>
      <c r="E580" s="54" t="s">
        <v>511</v>
      </c>
      <c r="F580" s="55" t="s">
        <v>430</v>
      </c>
      <c r="G580" s="54" t="s">
        <v>4</v>
      </c>
      <c r="H580" s="54" t="s">
        <v>7</v>
      </c>
      <c r="I580" s="56">
        <v>250</v>
      </c>
      <c r="J580" s="56">
        <v>577</v>
      </c>
      <c r="K580" s="56">
        <v>2561</v>
      </c>
      <c r="L580" s="57">
        <v>118736.92080000001</v>
      </c>
      <c r="M580" s="57">
        <v>474.94768319999997</v>
      </c>
      <c r="N580" s="58">
        <v>2.3079999999999998</v>
      </c>
      <c r="O580" s="58">
        <v>4.4384748700173304</v>
      </c>
      <c r="P580" s="57">
        <v>16374.4208</v>
      </c>
      <c r="Q580" s="59">
        <v>0.137905048317541</v>
      </c>
      <c r="R580" s="57">
        <v>7994.6707999999899</v>
      </c>
      <c r="S580" s="59">
        <v>6.7330959453346301E-2</v>
      </c>
      <c r="T580" s="29" t="str">
        <f t="shared" si="27"/>
        <v>03</v>
      </c>
      <c r="U580" s="29" t="str">
        <f t="shared" si="28"/>
        <v>2023-247473-03</v>
      </c>
      <c r="V580" s="29" t="str">
        <f t="shared" si="29"/>
        <v>Sivesh Saleh</v>
      </c>
    </row>
    <row r="581" spans="1:22" x14ac:dyDescent="0.25">
      <c r="A581" s="53">
        <v>2023</v>
      </c>
      <c r="B581" s="54">
        <v>248351</v>
      </c>
      <c r="C581" s="54" t="s">
        <v>368</v>
      </c>
      <c r="D581" s="54" t="s">
        <v>432</v>
      </c>
      <c r="E581" s="54" t="s">
        <v>500</v>
      </c>
      <c r="F581" s="55" t="s">
        <v>432</v>
      </c>
      <c r="G581" s="54" t="s">
        <v>15</v>
      </c>
      <c r="H581" s="54" t="s">
        <v>16</v>
      </c>
      <c r="I581" s="56">
        <v>4</v>
      </c>
      <c r="J581" s="56">
        <v>9</v>
      </c>
      <c r="K581" s="56">
        <v>47</v>
      </c>
      <c r="L581" s="57">
        <v>2111.7557999999999</v>
      </c>
      <c r="M581" s="57">
        <v>527.93894999999998</v>
      </c>
      <c r="N581" s="58">
        <v>2.25</v>
      </c>
      <c r="O581" s="58">
        <v>5.2222222222222197</v>
      </c>
      <c r="P581" s="57">
        <v>581.50580000000002</v>
      </c>
      <c r="Q581" s="59">
        <v>0.27536602480267802</v>
      </c>
      <c r="R581" s="57">
        <v>460.50580000000002</v>
      </c>
      <c r="S581" s="59">
        <v>0.218067733021024</v>
      </c>
      <c r="T581" s="29" t="str">
        <f t="shared" si="27"/>
        <v>04</v>
      </c>
      <c r="U581" s="29" t="str">
        <f t="shared" si="28"/>
        <v>2023-248351-04</v>
      </c>
      <c r="V581" s="29" t="str">
        <f t="shared" si="29"/>
        <v>Katie Sweeney</v>
      </c>
    </row>
    <row r="582" spans="1:22" x14ac:dyDescent="0.25">
      <c r="A582" s="53">
        <v>2023</v>
      </c>
      <c r="B582" s="54">
        <v>249077</v>
      </c>
      <c r="C582" s="54" t="s">
        <v>284</v>
      </c>
      <c r="D582" s="54" t="s">
        <v>431</v>
      </c>
      <c r="E582" s="54" t="s">
        <v>535</v>
      </c>
      <c r="F582" s="55" t="s">
        <v>432</v>
      </c>
      <c r="G582" s="54" t="s">
        <v>4</v>
      </c>
      <c r="H582" s="54" t="s">
        <v>7</v>
      </c>
      <c r="I582" s="56">
        <v>239</v>
      </c>
      <c r="J582" s="56">
        <v>724</v>
      </c>
      <c r="K582" s="56">
        <v>2732</v>
      </c>
      <c r="L582" s="57">
        <v>112740.8388</v>
      </c>
      <c r="M582" s="57">
        <v>471.71899079497899</v>
      </c>
      <c r="N582" s="58">
        <v>3.02928870292887</v>
      </c>
      <c r="O582" s="58">
        <v>3.7734806629834301</v>
      </c>
      <c r="P582" s="57">
        <v>11609.8388</v>
      </c>
      <c r="Q582" s="59">
        <v>0.102978112665949</v>
      </c>
      <c r="R582" s="57">
        <v>3416.5387999999998</v>
      </c>
      <c r="S582" s="59">
        <v>3.03043585302827E-2</v>
      </c>
      <c r="T582" s="29" t="str">
        <f t="shared" si="27"/>
        <v>01</v>
      </c>
      <c r="U582" s="29" t="str">
        <f t="shared" si="28"/>
        <v>2023-249077-01</v>
      </c>
      <c r="V582" s="29" t="str">
        <f t="shared" si="29"/>
        <v>Alberto Hunt</v>
      </c>
    </row>
    <row r="583" spans="1:22" x14ac:dyDescent="0.25">
      <c r="A583" s="53">
        <v>2023</v>
      </c>
      <c r="B583" s="54">
        <v>249077</v>
      </c>
      <c r="C583" s="54" t="s">
        <v>284</v>
      </c>
      <c r="D583" s="54" t="s">
        <v>430</v>
      </c>
      <c r="E583" s="54" t="s">
        <v>511</v>
      </c>
      <c r="F583" s="55" t="s">
        <v>432</v>
      </c>
      <c r="G583" s="54" t="s">
        <v>4</v>
      </c>
      <c r="H583" s="54" t="s">
        <v>10</v>
      </c>
      <c r="I583" s="56">
        <v>249</v>
      </c>
      <c r="J583" s="56">
        <v>866</v>
      </c>
      <c r="K583" s="56">
        <v>4582</v>
      </c>
      <c r="L583" s="57">
        <v>191418.68489999999</v>
      </c>
      <c r="M583" s="57">
        <v>768.74973855421695</v>
      </c>
      <c r="N583" s="58">
        <v>3.47791164658635</v>
      </c>
      <c r="O583" s="58">
        <v>5.2909930715935296</v>
      </c>
      <c r="P583" s="57">
        <v>19711.9349</v>
      </c>
      <c r="Q583" s="59">
        <v>0.102978112665949</v>
      </c>
      <c r="R583" s="57">
        <v>11054.634899999999</v>
      </c>
      <c r="S583" s="59">
        <v>5.7751075375818799E-2</v>
      </c>
      <c r="T583" s="29" t="str">
        <f t="shared" si="27"/>
        <v>03</v>
      </c>
      <c r="U583" s="29" t="str">
        <f t="shared" si="28"/>
        <v>2023-249077-03</v>
      </c>
      <c r="V583" s="29" t="str">
        <f t="shared" si="29"/>
        <v>Sivesh Saleh</v>
      </c>
    </row>
    <row r="584" spans="1:22" x14ac:dyDescent="0.25">
      <c r="A584" s="53">
        <v>2023</v>
      </c>
      <c r="B584" s="54">
        <v>249077</v>
      </c>
      <c r="C584" s="54" t="s">
        <v>284</v>
      </c>
      <c r="D584" s="54" t="s">
        <v>432</v>
      </c>
      <c r="E584" s="54" t="s">
        <v>498</v>
      </c>
      <c r="F584" s="55" t="s">
        <v>432</v>
      </c>
      <c r="G584" s="54" t="s">
        <v>4</v>
      </c>
      <c r="H584" s="54" t="s">
        <v>16</v>
      </c>
      <c r="I584" s="56">
        <v>6</v>
      </c>
      <c r="J584" s="56">
        <v>18</v>
      </c>
      <c r="K584" s="56">
        <v>45</v>
      </c>
      <c r="L584" s="57">
        <v>1860.3225</v>
      </c>
      <c r="M584" s="57">
        <v>310.05374999999998</v>
      </c>
      <c r="N584" s="58">
        <v>3</v>
      </c>
      <c r="O584" s="58">
        <v>2.5</v>
      </c>
      <c r="P584" s="57">
        <v>191.57249999999999</v>
      </c>
      <c r="Q584" s="59">
        <v>0.102978112665949</v>
      </c>
      <c r="R584" s="57">
        <v>6.0725000000001197</v>
      </c>
      <c r="S584" s="59">
        <v>3.2642189727856898E-3</v>
      </c>
      <c r="T584" s="29" t="str">
        <f t="shared" si="27"/>
        <v>04</v>
      </c>
      <c r="U584" s="29" t="str">
        <f t="shared" si="28"/>
        <v>2023-249077-04</v>
      </c>
      <c r="V584" s="29" t="str">
        <f t="shared" si="29"/>
        <v>Kim Pearson</v>
      </c>
    </row>
    <row r="585" spans="1:22" x14ac:dyDescent="0.25">
      <c r="A585" s="53">
        <v>2023</v>
      </c>
      <c r="B585" s="54">
        <v>250641</v>
      </c>
      <c r="C585" s="54" t="s">
        <v>304</v>
      </c>
      <c r="D585" s="54" t="s">
        <v>432</v>
      </c>
      <c r="E585" s="54" t="s">
        <v>498</v>
      </c>
      <c r="F585" s="55" t="s">
        <v>432</v>
      </c>
      <c r="G585" s="54" t="s">
        <v>15</v>
      </c>
      <c r="H585" s="54" t="s">
        <v>16</v>
      </c>
      <c r="I585" s="56">
        <v>35</v>
      </c>
      <c r="J585" s="56">
        <v>103</v>
      </c>
      <c r="K585" s="56">
        <v>304</v>
      </c>
      <c r="L585" s="57">
        <v>12756.931200000001</v>
      </c>
      <c r="M585" s="57">
        <v>364.48374857142898</v>
      </c>
      <c r="N585" s="58">
        <v>2.94285714285714</v>
      </c>
      <c r="O585" s="58">
        <v>2.9514563106796099</v>
      </c>
      <c r="P585" s="57">
        <v>1599.1812</v>
      </c>
      <c r="Q585" s="59">
        <v>0.125357829005145</v>
      </c>
      <c r="R585" s="57">
        <v>517.68119999999999</v>
      </c>
      <c r="S585" s="59">
        <v>4.0580386605831902E-2</v>
      </c>
      <c r="T585" s="29" t="str">
        <f t="shared" si="27"/>
        <v>04</v>
      </c>
      <c r="U585" s="29" t="str">
        <f t="shared" si="28"/>
        <v>2023-250641-04</v>
      </c>
      <c r="V585" s="29" t="str">
        <f t="shared" si="29"/>
        <v>Kim Pearson</v>
      </c>
    </row>
    <row r="586" spans="1:22" x14ac:dyDescent="0.25">
      <c r="A586" s="53">
        <v>2023</v>
      </c>
      <c r="B586" s="54">
        <v>251781</v>
      </c>
      <c r="C586" s="54" t="s">
        <v>378</v>
      </c>
      <c r="D586" s="54" t="s">
        <v>430</v>
      </c>
      <c r="E586" s="54" t="s">
        <v>518</v>
      </c>
      <c r="F586" s="55" t="s">
        <v>430</v>
      </c>
      <c r="G586" s="54" t="s">
        <v>15</v>
      </c>
      <c r="H586" s="54" t="s">
        <v>16</v>
      </c>
      <c r="I586" s="56">
        <v>29</v>
      </c>
      <c r="J586" s="56">
        <v>29</v>
      </c>
      <c r="K586" s="56">
        <v>38</v>
      </c>
      <c r="L586" s="57">
        <v>1926.096</v>
      </c>
      <c r="M586" s="57">
        <v>66.417103448275896</v>
      </c>
      <c r="N586" s="58">
        <v>1</v>
      </c>
      <c r="O586" s="58">
        <v>1.31034482758621</v>
      </c>
      <c r="P586" s="57">
        <v>561.346</v>
      </c>
      <c r="Q586" s="59">
        <v>0.291442378780705</v>
      </c>
      <c r="R586" s="57">
        <v>-369.55399999999997</v>
      </c>
      <c r="S586" s="59">
        <v>-0.19186686437228501</v>
      </c>
      <c r="T586" s="29" t="str">
        <f t="shared" si="27"/>
        <v>03</v>
      </c>
      <c r="U586" s="29" t="str">
        <f t="shared" si="28"/>
        <v>2023-251781-03</v>
      </c>
      <c r="V586" s="29" t="str">
        <f t="shared" si="29"/>
        <v>Claudia Schwartz</v>
      </c>
    </row>
    <row r="587" spans="1:22" x14ac:dyDescent="0.25">
      <c r="A587" s="53">
        <v>2023</v>
      </c>
      <c r="B587" s="54">
        <v>253723</v>
      </c>
      <c r="C587" s="54" t="s">
        <v>74</v>
      </c>
      <c r="D587" s="54" t="s">
        <v>434</v>
      </c>
      <c r="E587" s="54" t="s">
        <v>523</v>
      </c>
      <c r="F587" s="55" t="s">
        <v>434</v>
      </c>
      <c r="G587" s="54" t="s">
        <v>15</v>
      </c>
      <c r="H587" s="54" t="s">
        <v>16</v>
      </c>
      <c r="I587" s="56">
        <v>29</v>
      </c>
      <c r="J587" s="56">
        <v>66</v>
      </c>
      <c r="K587" s="56">
        <v>174</v>
      </c>
      <c r="L587" s="57">
        <v>9215.4079999999994</v>
      </c>
      <c r="M587" s="57">
        <v>317.77268965517197</v>
      </c>
      <c r="N587" s="58">
        <v>2.27586206896552</v>
      </c>
      <c r="O587" s="58">
        <v>2.6363636363636398</v>
      </c>
      <c r="P587" s="57">
        <v>1952.4079999999999</v>
      </c>
      <c r="Q587" s="59">
        <v>0.21186343567208299</v>
      </c>
      <c r="R587" s="57">
        <v>952.35799999999995</v>
      </c>
      <c r="S587" s="59">
        <v>0.103344095019993</v>
      </c>
      <c r="T587" s="29" t="str">
        <f t="shared" si="27"/>
        <v>02</v>
      </c>
      <c r="U587" s="29" t="str">
        <f t="shared" si="28"/>
        <v>2023-253723-02</v>
      </c>
      <c r="V587" s="29" t="str">
        <f t="shared" si="29"/>
        <v>Amy Blye</v>
      </c>
    </row>
    <row r="588" spans="1:22" x14ac:dyDescent="0.25">
      <c r="A588" s="53">
        <v>2023</v>
      </c>
      <c r="B588" s="54">
        <v>259545</v>
      </c>
      <c r="C588" s="54" t="s">
        <v>476</v>
      </c>
      <c r="D588" s="54" t="s">
        <v>434</v>
      </c>
      <c r="E588" s="54" t="s">
        <v>526</v>
      </c>
      <c r="F588" s="55" t="s">
        <v>434</v>
      </c>
      <c r="G588" s="54" t="s">
        <v>4</v>
      </c>
      <c r="H588" s="54" t="s">
        <v>10</v>
      </c>
      <c r="I588" s="56">
        <v>142</v>
      </c>
      <c r="J588" s="56">
        <v>981</v>
      </c>
      <c r="K588" s="56">
        <v>5106</v>
      </c>
      <c r="L588" s="57">
        <v>236956.06200000001</v>
      </c>
      <c r="M588" s="57">
        <v>1668.7046619718301</v>
      </c>
      <c r="N588" s="58">
        <v>6.9084507042253502</v>
      </c>
      <c r="O588" s="58">
        <v>5.2048929663608599</v>
      </c>
      <c r="P588" s="57">
        <v>33385.561999999998</v>
      </c>
      <c r="Q588" s="59">
        <v>0.14089347079037801</v>
      </c>
      <c r="R588" s="57">
        <v>27789.732</v>
      </c>
      <c r="S588" s="59">
        <v>0.117277995614225</v>
      </c>
      <c r="T588" s="29" t="str">
        <f t="shared" si="27"/>
        <v>02</v>
      </c>
      <c r="U588" s="29" t="str">
        <f t="shared" si="28"/>
        <v>2023-259545-02</v>
      </c>
      <c r="V588" s="29" t="str">
        <f t="shared" si="29"/>
        <v>Sienna Calderon</v>
      </c>
    </row>
    <row r="589" spans="1:22" x14ac:dyDescent="0.25">
      <c r="A589" s="53">
        <v>2023</v>
      </c>
      <c r="B589" s="54">
        <v>259545</v>
      </c>
      <c r="C589" s="54" t="s">
        <v>476</v>
      </c>
      <c r="D589" s="54" t="s">
        <v>432</v>
      </c>
      <c r="E589" s="54" t="s">
        <v>498</v>
      </c>
      <c r="F589" s="55" t="s">
        <v>434</v>
      </c>
      <c r="G589" s="54" t="s">
        <v>4</v>
      </c>
      <c r="H589" s="54" t="s">
        <v>5</v>
      </c>
      <c r="I589" s="56">
        <v>54</v>
      </c>
      <c r="J589" s="56">
        <v>301</v>
      </c>
      <c r="K589" s="56">
        <v>1509</v>
      </c>
      <c r="L589" s="57">
        <v>62514.656999999999</v>
      </c>
      <c r="M589" s="57">
        <v>1157.67883333333</v>
      </c>
      <c r="N589" s="58">
        <v>5.57407407407407</v>
      </c>
      <c r="O589" s="58">
        <v>5.0132890365448501</v>
      </c>
      <c r="P589" s="57">
        <v>8807.9069999999992</v>
      </c>
      <c r="Q589" s="59">
        <v>0.14089347079037801</v>
      </c>
      <c r="R589" s="57">
        <v>6999.9070000000002</v>
      </c>
      <c r="S589" s="59">
        <v>0.111972253162966</v>
      </c>
      <c r="T589" s="29" t="str">
        <f t="shared" si="27"/>
        <v>04</v>
      </c>
      <c r="U589" s="29" t="str">
        <f t="shared" si="28"/>
        <v>2023-259545-04</v>
      </c>
      <c r="V589" s="29" t="str">
        <f t="shared" si="29"/>
        <v>Kim Pearson</v>
      </c>
    </row>
    <row r="590" spans="1:22" x14ac:dyDescent="0.25">
      <c r="A590" s="53">
        <v>2023</v>
      </c>
      <c r="B590" s="54">
        <v>259545</v>
      </c>
      <c r="C590" s="54" t="s">
        <v>476</v>
      </c>
      <c r="D590" s="54" t="s">
        <v>433</v>
      </c>
      <c r="E590" s="54" t="s">
        <v>519</v>
      </c>
      <c r="F590" s="55" t="s">
        <v>434</v>
      </c>
      <c r="G590" s="54" t="s">
        <v>4</v>
      </c>
      <c r="H590" s="54" t="s">
        <v>16</v>
      </c>
      <c r="I590" s="56">
        <v>8</v>
      </c>
      <c r="J590" s="56">
        <v>21</v>
      </c>
      <c r="K590" s="56">
        <v>75</v>
      </c>
      <c r="L590" s="57">
        <v>4190.3999999999996</v>
      </c>
      <c r="M590" s="57">
        <v>523.79999999999995</v>
      </c>
      <c r="N590" s="58">
        <v>2.625</v>
      </c>
      <c r="O590" s="58">
        <v>3.5714285714285698</v>
      </c>
      <c r="P590" s="57">
        <v>590.4</v>
      </c>
      <c r="Q590" s="59">
        <v>0.14089347079037801</v>
      </c>
      <c r="R590" s="57">
        <v>301.83</v>
      </c>
      <c r="S590" s="59">
        <v>7.2028923253149996E-2</v>
      </c>
      <c r="T590" s="29" t="str">
        <f t="shared" si="27"/>
        <v>05</v>
      </c>
      <c r="U590" s="29" t="str">
        <f t="shared" si="28"/>
        <v>2023-259545-05</v>
      </c>
      <c r="V590" s="29" t="str">
        <f t="shared" si="29"/>
        <v>Josh Banks</v>
      </c>
    </row>
    <row r="591" spans="1:22" x14ac:dyDescent="0.25">
      <c r="A591" s="53">
        <v>2023</v>
      </c>
      <c r="B591" s="54">
        <v>261329</v>
      </c>
      <c r="C591" s="54" t="s">
        <v>459</v>
      </c>
      <c r="D591" s="54" t="s">
        <v>435</v>
      </c>
      <c r="E591" s="54" t="s">
        <v>525</v>
      </c>
      <c r="F591" s="55" t="s">
        <v>435</v>
      </c>
      <c r="G591" s="54" t="s">
        <v>15</v>
      </c>
      <c r="H591" s="54" t="s">
        <v>16</v>
      </c>
      <c r="I591" s="56">
        <v>5</v>
      </c>
      <c r="J591" s="56">
        <v>11</v>
      </c>
      <c r="K591" s="56">
        <v>20</v>
      </c>
      <c r="L591" s="57">
        <v>1216.6400000000001</v>
      </c>
      <c r="M591" s="57">
        <v>243.328</v>
      </c>
      <c r="N591" s="58">
        <v>2.2000000000000002</v>
      </c>
      <c r="O591" s="58">
        <v>1.8181818181818199</v>
      </c>
      <c r="P591" s="57">
        <v>299.14</v>
      </c>
      <c r="Q591" s="59">
        <v>0.24587388216728001</v>
      </c>
      <c r="R591" s="57">
        <v>120.94</v>
      </c>
      <c r="S591" s="59">
        <v>9.9404918463966194E-2</v>
      </c>
      <c r="T591" s="29" t="str">
        <f t="shared" si="27"/>
        <v>06</v>
      </c>
      <c r="U591" s="29" t="str">
        <f t="shared" si="28"/>
        <v>2023-261329-06</v>
      </c>
      <c r="V591" s="29" t="str">
        <f t="shared" si="29"/>
        <v>Carol Mathews</v>
      </c>
    </row>
    <row r="592" spans="1:22" x14ac:dyDescent="0.25">
      <c r="A592" s="53">
        <v>2023</v>
      </c>
      <c r="B592" s="54">
        <v>263517</v>
      </c>
      <c r="C592" s="54" t="s">
        <v>31</v>
      </c>
      <c r="D592" s="54" t="s">
        <v>431</v>
      </c>
      <c r="E592" s="54" t="s">
        <v>535</v>
      </c>
      <c r="F592" s="55" t="s">
        <v>431</v>
      </c>
      <c r="G592" s="54" t="s">
        <v>4</v>
      </c>
      <c r="H592" s="54" t="s">
        <v>7</v>
      </c>
      <c r="I592" s="56">
        <v>249</v>
      </c>
      <c r="J592" s="56">
        <v>530</v>
      </c>
      <c r="K592" s="56">
        <v>2162</v>
      </c>
      <c r="L592" s="57">
        <v>90560.945999999996</v>
      </c>
      <c r="M592" s="57">
        <v>363.69857831325299</v>
      </c>
      <c r="N592" s="58">
        <v>2.1285140562248999</v>
      </c>
      <c r="O592" s="58">
        <v>4.0792452830188699</v>
      </c>
      <c r="P592" s="57">
        <v>12759.446</v>
      </c>
      <c r="Q592" s="59">
        <v>0.14089347079037801</v>
      </c>
      <c r="R592" s="57">
        <v>4462.3959999999897</v>
      </c>
      <c r="S592" s="59">
        <v>4.9275059472103901E-2</v>
      </c>
      <c r="T592" s="29" t="str">
        <f t="shared" si="27"/>
        <v>01</v>
      </c>
      <c r="U592" s="29" t="str">
        <f t="shared" si="28"/>
        <v>2023-263517-01</v>
      </c>
      <c r="V592" s="29" t="str">
        <f t="shared" si="29"/>
        <v>Alberto Hunt</v>
      </c>
    </row>
    <row r="593" spans="1:22" x14ac:dyDescent="0.25">
      <c r="A593" s="53">
        <v>2023</v>
      </c>
      <c r="B593" s="54">
        <v>263517</v>
      </c>
      <c r="C593" s="54" t="s">
        <v>31</v>
      </c>
      <c r="D593" s="54" t="s">
        <v>430</v>
      </c>
      <c r="E593" s="54" t="s">
        <v>517</v>
      </c>
      <c r="F593" s="55" t="s">
        <v>431</v>
      </c>
      <c r="G593" s="54" t="s">
        <v>4</v>
      </c>
      <c r="H593" s="54" t="s">
        <v>5</v>
      </c>
      <c r="I593" s="56">
        <v>34</v>
      </c>
      <c r="J593" s="56">
        <v>98</v>
      </c>
      <c r="K593" s="56">
        <v>382</v>
      </c>
      <c r="L593" s="57">
        <v>20105.772000000001</v>
      </c>
      <c r="M593" s="57">
        <v>591.34623529411795</v>
      </c>
      <c r="N593" s="58">
        <v>2.8823529411764701</v>
      </c>
      <c r="O593" s="58">
        <v>3.8979591836734699</v>
      </c>
      <c r="P593" s="57">
        <v>2832.7719999999999</v>
      </c>
      <c r="Q593" s="59">
        <v>0.14089347079037801</v>
      </c>
      <c r="R593" s="57">
        <v>1672.0719999999999</v>
      </c>
      <c r="S593" s="59">
        <v>8.31637800329178E-2</v>
      </c>
      <c r="T593" s="29" t="str">
        <f t="shared" si="27"/>
        <v>03</v>
      </c>
      <c r="U593" s="29" t="str">
        <f t="shared" si="28"/>
        <v>2023-263517-03</v>
      </c>
      <c r="V593" s="29" t="str">
        <f t="shared" si="29"/>
        <v>Ray McDermott</v>
      </c>
    </row>
    <row r="594" spans="1:22" x14ac:dyDescent="0.25">
      <c r="A594" s="53">
        <v>2023</v>
      </c>
      <c r="B594" s="54">
        <v>263517</v>
      </c>
      <c r="C594" s="54" t="s">
        <v>31</v>
      </c>
      <c r="D594" s="54" t="s">
        <v>433</v>
      </c>
      <c r="E594" s="54" t="s">
        <v>504</v>
      </c>
      <c r="F594" s="55" t="s">
        <v>431</v>
      </c>
      <c r="G594" s="54" t="s">
        <v>4</v>
      </c>
      <c r="H594" s="54" t="s">
        <v>16</v>
      </c>
      <c r="I594" s="56">
        <v>7</v>
      </c>
      <c r="J594" s="56">
        <v>7</v>
      </c>
      <c r="K594" s="56">
        <v>19</v>
      </c>
      <c r="L594" s="57">
        <v>1104.0540000000001</v>
      </c>
      <c r="M594" s="57">
        <v>157.72200000000001</v>
      </c>
      <c r="N594" s="58">
        <v>1</v>
      </c>
      <c r="O594" s="58">
        <v>2.71428571428571</v>
      </c>
      <c r="P594" s="57">
        <v>155.554</v>
      </c>
      <c r="Q594" s="59">
        <v>0.14089347079037801</v>
      </c>
      <c r="R594" s="57">
        <v>-83.846000000000103</v>
      </c>
      <c r="S594" s="59">
        <v>-7.5943749128213098E-2</v>
      </c>
      <c r="T594" s="29" t="str">
        <f t="shared" si="27"/>
        <v>05</v>
      </c>
      <c r="U594" s="29" t="str">
        <f t="shared" si="28"/>
        <v>2023-263517-05</v>
      </c>
      <c r="V594" s="29" t="str">
        <f t="shared" si="29"/>
        <v>Jeannie Skiles</v>
      </c>
    </row>
    <row r="595" spans="1:22" x14ac:dyDescent="0.25">
      <c r="A595" s="53">
        <v>2023</v>
      </c>
      <c r="B595" s="54">
        <v>263517</v>
      </c>
      <c r="C595" s="54" t="s">
        <v>31</v>
      </c>
      <c r="D595" s="54" t="s">
        <v>435</v>
      </c>
      <c r="E595" s="54" t="s">
        <v>525</v>
      </c>
      <c r="F595" s="55" t="s">
        <v>431</v>
      </c>
      <c r="G595" s="54" t="s">
        <v>4</v>
      </c>
      <c r="H595" s="54" t="s">
        <v>16</v>
      </c>
      <c r="I595" s="56">
        <v>20</v>
      </c>
      <c r="J595" s="56">
        <v>52</v>
      </c>
      <c r="K595" s="56">
        <v>115</v>
      </c>
      <c r="L595" s="57">
        <v>5183.2920000000004</v>
      </c>
      <c r="M595" s="57">
        <v>259.16460000000001</v>
      </c>
      <c r="N595" s="58">
        <v>2.6</v>
      </c>
      <c r="O595" s="58">
        <v>2.2115384615384599</v>
      </c>
      <c r="P595" s="57">
        <v>730.29200000000003</v>
      </c>
      <c r="Q595" s="59">
        <v>0.14089347079037801</v>
      </c>
      <c r="R595" s="57">
        <v>9.0719999999999299</v>
      </c>
      <c r="S595" s="59">
        <v>1.75023903727591E-3</v>
      </c>
      <c r="T595" s="29" t="str">
        <f t="shared" si="27"/>
        <v>06</v>
      </c>
      <c r="U595" s="29" t="str">
        <f t="shared" si="28"/>
        <v>2023-263517-06</v>
      </c>
      <c r="V595" s="29" t="str">
        <f t="shared" si="29"/>
        <v>Carol Mathews</v>
      </c>
    </row>
    <row r="596" spans="1:22" x14ac:dyDescent="0.25">
      <c r="A596" s="53">
        <v>2023</v>
      </c>
      <c r="B596" s="54">
        <v>268288</v>
      </c>
      <c r="C596" s="54" t="s">
        <v>311</v>
      </c>
      <c r="D596" s="54" t="s">
        <v>431</v>
      </c>
      <c r="E596" s="54" t="s">
        <v>501</v>
      </c>
      <c r="F596" s="55" t="s">
        <v>431</v>
      </c>
      <c r="G596" s="54" t="s">
        <v>15</v>
      </c>
      <c r="H596" s="54" t="s">
        <v>5</v>
      </c>
      <c r="I596" s="56">
        <v>149</v>
      </c>
      <c r="J596" s="56">
        <v>394</v>
      </c>
      <c r="K596" s="56">
        <v>1171</v>
      </c>
      <c r="L596" s="57">
        <v>46323.125999999997</v>
      </c>
      <c r="M596" s="57">
        <v>310.89346308724902</v>
      </c>
      <c r="N596" s="58">
        <v>2.6442953020134201</v>
      </c>
      <c r="O596" s="58">
        <v>2.9720812182741101</v>
      </c>
      <c r="P596" s="57">
        <v>6526.6259999999902</v>
      </c>
      <c r="Q596" s="59">
        <v>0.14089347079037801</v>
      </c>
      <c r="R596" s="57">
        <v>1476.4259999999999</v>
      </c>
      <c r="S596" s="59">
        <v>3.1872330895803401E-2</v>
      </c>
      <c r="T596" s="29" t="str">
        <f t="shared" si="27"/>
        <v>01</v>
      </c>
      <c r="U596" s="29" t="str">
        <f t="shared" si="28"/>
        <v>2023-268288-01</v>
      </c>
      <c r="V596" s="29" t="str">
        <f t="shared" si="29"/>
        <v>Debbie Wong</v>
      </c>
    </row>
    <row r="597" spans="1:22" x14ac:dyDescent="0.25">
      <c r="A597" s="53">
        <v>2023</v>
      </c>
      <c r="B597" s="54">
        <v>270575</v>
      </c>
      <c r="C597" s="54" t="s">
        <v>75</v>
      </c>
      <c r="D597" s="54" t="s">
        <v>432</v>
      </c>
      <c r="E597" s="54" t="s">
        <v>498</v>
      </c>
      <c r="F597" s="55" t="s">
        <v>432</v>
      </c>
      <c r="G597" s="54" t="s">
        <v>15</v>
      </c>
      <c r="H597" s="54" t="s">
        <v>16</v>
      </c>
      <c r="I597" s="56">
        <v>48</v>
      </c>
      <c r="J597" s="56">
        <v>66</v>
      </c>
      <c r="K597" s="56">
        <v>129</v>
      </c>
      <c r="L597" s="57">
        <v>7195.7970000000096</v>
      </c>
      <c r="M597" s="57">
        <v>149.91243750000001</v>
      </c>
      <c r="N597" s="58">
        <v>1.375</v>
      </c>
      <c r="O597" s="58">
        <v>1.9545454545454499</v>
      </c>
      <c r="P597" s="57">
        <v>837.046999999999</v>
      </c>
      <c r="Q597" s="59">
        <v>0.116324432165054</v>
      </c>
      <c r="R597" s="57">
        <v>-572.953000000001</v>
      </c>
      <c r="S597" s="59">
        <v>-7.9623285648552894E-2</v>
      </c>
      <c r="T597" s="29" t="str">
        <f t="shared" si="27"/>
        <v>04</v>
      </c>
      <c r="U597" s="29" t="str">
        <f t="shared" si="28"/>
        <v>2023-270575-04</v>
      </c>
      <c r="V597" s="29" t="str">
        <f t="shared" si="29"/>
        <v>Kim Pearson</v>
      </c>
    </row>
    <row r="598" spans="1:22" x14ac:dyDescent="0.25">
      <c r="A598" s="53">
        <v>2023</v>
      </c>
      <c r="B598" s="54">
        <v>271885</v>
      </c>
      <c r="C598" s="54" t="s">
        <v>363</v>
      </c>
      <c r="D598" s="54" t="s">
        <v>430</v>
      </c>
      <c r="E598" s="54" t="s">
        <v>511</v>
      </c>
      <c r="F598" s="55" t="s">
        <v>430</v>
      </c>
      <c r="G598" s="54" t="s">
        <v>15</v>
      </c>
      <c r="H598" s="54" t="s">
        <v>7</v>
      </c>
      <c r="I598" s="56">
        <v>234</v>
      </c>
      <c r="J598" s="56">
        <v>556</v>
      </c>
      <c r="K598" s="56">
        <v>2172</v>
      </c>
      <c r="L598" s="57">
        <v>82392.631599999993</v>
      </c>
      <c r="M598" s="57">
        <v>352.10526324786298</v>
      </c>
      <c r="N598" s="58">
        <v>2.3760683760683801</v>
      </c>
      <c r="O598" s="58">
        <v>3.9064748201438899</v>
      </c>
      <c r="P598" s="57">
        <v>7381.1315999999997</v>
      </c>
      <c r="Q598" s="59">
        <v>8.9584850691915505E-2</v>
      </c>
      <c r="R598" s="57">
        <v>-477.31839999999897</v>
      </c>
      <c r="S598" s="59">
        <v>-5.7932170720955403E-3</v>
      </c>
      <c r="T598" s="29" t="str">
        <f t="shared" si="27"/>
        <v>03</v>
      </c>
      <c r="U598" s="29" t="str">
        <f t="shared" si="28"/>
        <v>2023-271885-03</v>
      </c>
      <c r="V598" s="29" t="str">
        <f t="shared" si="29"/>
        <v>Sivesh Saleh</v>
      </c>
    </row>
    <row r="599" spans="1:22" x14ac:dyDescent="0.25">
      <c r="A599" s="53">
        <v>2023</v>
      </c>
      <c r="B599" s="54">
        <v>273027</v>
      </c>
      <c r="C599" s="54" t="s">
        <v>309</v>
      </c>
      <c r="D599" s="54" t="s">
        <v>434</v>
      </c>
      <c r="E599" s="54" t="s">
        <v>523</v>
      </c>
      <c r="F599" s="55" t="s">
        <v>434</v>
      </c>
      <c r="G599" s="54" t="s">
        <v>15</v>
      </c>
      <c r="H599" s="54" t="s">
        <v>16</v>
      </c>
      <c r="I599" s="56">
        <v>34</v>
      </c>
      <c r="J599" s="56">
        <v>61</v>
      </c>
      <c r="K599" s="56">
        <v>187</v>
      </c>
      <c r="L599" s="57">
        <v>10162.504000000001</v>
      </c>
      <c r="M599" s="57">
        <v>298.89717647058802</v>
      </c>
      <c r="N599" s="58">
        <v>1.79411764705882</v>
      </c>
      <c r="O599" s="58">
        <v>3.0655737704917998</v>
      </c>
      <c r="P599" s="57">
        <v>2500.7539999999999</v>
      </c>
      <c r="Q599" s="59">
        <v>0.246076557509842</v>
      </c>
      <c r="R599" s="57">
        <v>1345.654</v>
      </c>
      <c r="S599" s="59">
        <v>0.13241362561825301</v>
      </c>
      <c r="T599" s="29" t="str">
        <f t="shared" si="27"/>
        <v>02</v>
      </c>
      <c r="U599" s="29" t="str">
        <f t="shared" si="28"/>
        <v>2023-273027-02</v>
      </c>
      <c r="V599" s="29" t="str">
        <f t="shared" si="29"/>
        <v>Amy Blye</v>
      </c>
    </row>
    <row r="600" spans="1:22" x14ac:dyDescent="0.25">
      <c r="A600" s="53">
        <v>2023</v>
      </c>
      <c r="B600" s="54">
        <v>280877</v>
      </c>
      <c r="C600" s="54" t="s">
        <v>307</v>
      </c>
      <c r="D600" s="54" t="s">
        <v>434</v>
      </c>
      <c r="E600" s="54" t="s">
        <v>522</v>
      </c>
      <c r="F600" s="55" t="s">
        <v>434</v>
      </c>
      <c r="G600" s="54" t="s">
        <v>15</v>
      </c>
      <c r="H600" s="54" t="s">
        <v>16</v>
      </c>
      <c r="I600" s="56">
        <v>7</v>
      </c>
      <c r="J600" s="56">
        <v>16</v>
      </c>
      <c r="K600" s="56">
        <v>34</v>
      </c>
      <c r="L600" s="57">
        <v>1771.7280000000001</v>
      </c>
      <c r="M600" s="57">
        <v>253.10400000000001</v>
      </c>
      <c r="N600" s="58">
        <v>2.28571428571429</v>
      </c>
      <c r="O600" s="58">
        <v>2.125</v>
      </c>
      <c r="P600" s="57">
        <v>242.47800000000001</v>
      </c>
      <c r="Q600" s="59">
        <v>0.136859608246864</v>
      </c>
      <c r="R600" s="57">
        <v>0.87799999999983303</v>
      </c>
      <c r="S600" s="59">
        <v>4.9556139542854998E-4</v>
      </c>
      <c r="T600" s="29" t="str">
        <f t="shared" si="27"/>
        <v>02</v>
      </c>
      <c r="U600" s="29" t="str">
        <f t="shared" si="28"/>
        <v>2023-280877-02</v>
      </c>
      <c r="V600" s="29" t="str">
        <f t="shared" si="29"/>
        <v>Ian Juliano</v>
      </c>
    </row>
    <row r="601" spans="1:22" x14ac:dyDescent="0.25">
      <c r="A601" s="53">
        <v>2023</v>
      </c>
      <c r="B601" s="54">
        <v>281083</v>
      </c>
      <c r="C601" s="54" t="s">
        <v>76</v>
      </c>
      <c r="D601" s="54" t="s">
        <v>433</v>
      </c>
      <c r="E601" s="54" t="s">
        <v>502</v>
      </c>
      <c r="F601" s="55" t="s">
        <v>435</v>
      </c>
      <c r="G601" s="54" t="s">
        <v>4</v>
      </c>
      <c r="H601" s="54" t="s">
        <v>16</v>
      </c>
      <c r="I601" s="56">
        <v>26</v>
      </c>
      <c r="J601" s="56">
        <v>50</v>
      </c>
      <c r="K601" s="56">
        <v>110</v>
      </c>
      <c r="L601" s="57">
        <v>4351.9049999999997</v>
      </c>
      <c r="M601" s="57">
        <v>167.380961538462</v>
      </c>
      <c r="N601" s="58">
        <v>1.92307692307692</v>
      </c>
      <c r="O601" s="58">
        <v>2.2000000000000002</v>
      </c>
      <c r="P601" s="57">
        <v>613.15499999999997</v>
      </c>
      <c r="Q601" s="59">
        <v>0.14089347079037801</v>
      </c>
      <c r="R601" s="57">
        <v>-304.84500000000003</v>
      </c>
      <c r="S601" s="59">
        <v>-7.00486338741311E-2</v>
      </c>
      <c r="T601" s="29" t="str">
        <f t="shared" si="27"/>
        <v>05</v>
      </c>
      <c r="U601" s="29" t="str">
        <f t="shared" si="28"/>
        <v>2023-281083-05</v>
      </c>
      <c r="V601" s="29" t="str">
        <f t="shared" si="29"/>
        <v>Mary Amendola</v>
      </c>
    </row>
    <row r="602" spans="1:22" x14ac:dyDescent="0.25">
      <c r="A602" s="53">
        <v>2023</v>
      </c>
      <c r="B602" s="54">
        <v>281083</v>
      </c>
      <c r="C602" s="54" t="s">
        <v>76</v>
      </c>
      <c r="D602" s="54" t="s">
        <v>435</v>
      </c>
      <c r="E602" s="54" t="s">
        <v>525</v>
      </c>
      <c r="F602" s="55" t="s">
        <v>435</v>
      </c>
      <c r="G602" s="54" t="s">
        <v>4</v>
      </c>
      <c r="H602" s="54" t="s">
        <v>16</v>
      </c>
      <c r="I602" s="56">
        <v>12</v>
      </c>
      <c r="J602" s="56">
        <v>12</v>
      </c>
      <c r="K602" s="56">
        <v>29</v>
      </c>
      <c r="L602" s="57">
        <v>1081.6469999999999</v>
      </c>
      <c r="M602" s="57">
        <v>90.137249999999995</v>
      </c>
      <c r="N602" s="58">
        <v>1</v>
      </c>
      <c r="O602" s="58">
        <v>2.4166666666666701</v>
      </c>
      <c r="P602" s="57">
        <v>152.39699999999999</v>
      </c>
      <c r="Q602" s="59">
        <v>0.14089347079037801</v>
      </c>
      <c r="R602" s="57">
        <v>-258.00299999999999</v>
      </c>
      <c r="S602" s="59">
        <v>-0.23852791160147499</v>
      </c>
      <c r="T602" s="29" t="str">
        <f t="shared" si="27"/>
        <v>06</v>
      </c>
      <c r="U602" s="29" t="str">
        <f t="shared" si="28"/>
        <v>2023-281083-06</v>
      </c>
      <c r="V602" s="29" t="str">
        <f t="shared" si="29"/>
        <v>Carol Mathews</v>
      </c>
    </row>
    <row r="603" spans="1:22" x14ac:dyDescent="0.25">
      <c r="A603" s="53">
        <v>2023</v>
      </c>
      <c r="B603" s="54">
        <v>282916</v>
      </c>
      <c r="C603" s="54" t="s">
        <v>412</v>
      </c>
      <c r="D603" s="54" t="s">
        <v>432</v>
      </c>
      <c r="E603" s="54" t="s">
        <v>500</v>
      </c>
      <c r="F603" s="55" t="s">
        <v>432</v>
      </c>
      <c r="G603" s="54" t="s">
        <v>15</v>
      </c>
      <c r="H603" s="54" t="s">
        <v>16</v>
      </c>
      <c r="I603" s="56">
        <v>18</v>
      </c>
      <c r="J603" s="56">
        <v>18</v>
      </c>
      <c r="K603" s="56">
        <v>36</v>
      </c>
      <c r="L603" s="57">
        <v>1852.1790000000001</v>
      </c>
      <c r="M603" s="57">
        <v>102.898833333333</v>
      </c>
      <c r="N603" s="58">
        <v>1</v>
      </c>
      <c r="O603" s="58">
        <v>2</v>
      </c>
      <c r="P603" s="57">
        <v>365.67899999999997</v>
      </c>
      <c r="Q603" s="59">
        <v>0.19743178170144501</v>
      </c>
      <c r="R603" s="57">
        <v>-156.321</v>
      </c>
      <c r="S603" s="59">
        <v>-8.43984301733256E-2</v>
      </c>
      <c r="T603" s="29" t="str">
        <f t="shared" si="27"/>
        <v>04</v>
      </c>
      <c r="U603" s="29" t="str">
        <f t="shared" si="28"/>
        <v>2023-282916-04</v>
      </c>
      <c r="V603" s="29" t="str">
        <f t="shared" si="29"/>
        <v>Katie Sweeney</v>
      </c>
    </row>
    <row r="604" spans="1:22" x14ac:dyDescent="0.25">
      <c r="A604" s="53">
        <v>2023</v>
      </c>
      <c r="B604" s="54">
        <v>284988</v>
      </c>
      <c r="C604" s="54" t="s">
        <v>310</v>
      </c>
      <c r="D604" s="54" t="s">
        <v>430</v>
      </c>
      <c r="E604" s="54" t="s">
        <v>512</v>
      </c>
      <c r="F604" s="55" t="s">
        <v>430</v>
      </c>
      <c r="G604" s="54" t="s">
        <v>15</v>
      </c>
      <c r="H604" s="54" t="s">
        <v>5</v>
      </c>
      <c r="I604" s="56">
        <v>31</v>
      </c>
      <c r="J604" s="56">
        <v>92</v>
      </c>
      <c r="K604" s="56">
        <v>465</v>
      </c>
      <c r="L604" s="57">
        <v>19090.331999999999</v>
      </c>
      <c r="M604" s="57">
        <v>615.81716129032304</v>
      </c>
      <c r="N604" s="58">
        <v>2.9677419354838701</v>
      </c>
      <c r="O604" s="58">
        <v>5.0543478260869596</v>
      </c>
      <c r="P604" s="57">
        <v>2492.8319999999999</v>
      </c>
      <c r="Q604" s="59">
        <v>0.13058086155861501</v>
      </c>
      <c r="R604" s="57">
        <v>1430.6320000000001</v>
      </c>
      <c r="S604" s="59">
        <v>7.4940131999799695E-2</v>
      </c>
      <c r="T604" s="29" t="str">
        <f t="shared" si="27"/>
        <v>03</v>
      </c>
      <c r="U604" s="29" t="str">
        <f t="shared" si="28"/>
        <v>2023-284988-03</v>
      </c>
      <c r="V604" s="29" t="str">
        <f t="shared" si="29"/>
        <v>Kevin Baxter</v>
      </c>
    </row>
    <row r="605" spans="1:22" x14ac:dyDescent="0.25">
      <c r="A605" s="53">
        <v>2023</v>
      </c>
      <c r="B605" s="54">
        <v>287037</v>
      </c>
      <c r="C605" s="54" t="s">
        <v>77</v>
      </c>
      <c r="D605" s="54" t="s">
        <v>434</v>
      </c>
      <c r="E605" s="54" t="s">
        <v>508</v>
      </c>
      <c r="F605" s="55" t="s">
        <v>434</v>
      </c>
      <c r="G605" s="54" t="s">
        <v>15</v>
      </c>
      <c r="H605" s="54" t="s">
        <v>7</v>
      </c>
      <c r="I605" s="56">
        <v>124</v>
      </c>
      <c r="J605" s="56">
        <v>493</v>
      </c>
      <c r="K605" s="56">
        <v>2596</v>
      </c>
      <c r="L605" s="57">
        <v>115577.02800000001</v>
      </c>
      <c r="M605" s="57">
        <v>932.07280645161302</v>
      </c>
      <c r="N605" s="58">
        <v>3.9758064516128999</v>
      </c>
      <c r="O605" s="58">
        <v>5.2657200811358997</v>
      </c>
      <c r="P605" s="57">
        <v>13102.778</v>
      </c>
      <c r="Q605" s="59">
        <v>0.11336835897874099</v>
      </c>
      <c r="R605" s="57">
        <v>8601.2779999999893</v>
      </c>
      <c r="S605" s="59">
        <v>7.4420307814109798E-2</v>
      </c>
      <c r="T605" s="29" t="str">
        <f t="shared" si="27"/>
        <v>02</v>
      </c>
      <c r="U605" s="29" t="str">
        <f t="shared" si="28"/>
        <v>2023-287037-02</v>
      </c>
      <c r="V605" s="29" t="str">
        <f t="shared" si="29"/>
        <v>Nina Fuentes</v>
      </c>
    </row>
    <row r="606" spans="1:22" x14ac:dyDescent="0.25">
      <c r="A606" s="53">
        <v>2023</v>
      </c>
      <c r="B606" s="54">
        <v>288308</v>
      </c>
      <c r="C606" s="54" t="s">
        <v>78</v>
      </c>
      <c r="D606" s="54" t="s">
        <v>431</v>
      </c>
      <c r="E606" s="54" t="s">
        <v>524</v>
      </c>
      <c r="F606" s="55" t="s">
        <v>431</v>
      </c>
      <c r="G606" s="54" t="s">
        <v>15</v>
      </c>
      <c r="H606" s="54" t="s">
        <v>16</v>
      </c>
      <c r="I606" s="56">
        <v>37</v>
      </c>
      <c r="J606" s="56">
        <v>37</v>
      </c>
      <c r="K606" s="56">
        <v>92</v>
      </c>
      <c r="L606" s="57">
        <v>4744.8639999999996</v>
      </c>
      <c r="M606" s="57">
        <v>128.239567567568</v>
      </c>
      <c r="N606" s="58">
        <v>1</v>
      </c>
      <c r="O606" s="58">
        <v>2.48648648648649</v>
      </c>
      <c r="P606" s="57">
        <v>818.86400000000003</v>
      </c>
      <c r="Q606" s="59">
        <v>0.17257902439353401</v>
      </c>
      <c r="R606" s="57">
        <v>-368.83600000000001</v>
      </c>
      <c r="S606" s="59">
        <v>-7.7733734834128002E-2</v>
      </c>
      <c r="T606" s="29" t="str">
        <f t="shared" si="27"/>
        <v>01</v>
      </c>
      <c r="U606" s="29" t="str">
        <f t="shared" si="28"/>
        <v>2023-288308-01</v>
      </c>
      <c r="V606" s="29" t="str">
        <f t="shared" si="29"/>
        <v>Quinn York</v>
      </c>
    </row>
    <row r="607" spans="1:22" x14ac:dyDescent="0.25">
      <c r="A607" s="53">
        <v>2023</v>
      </c>
      <c r="B607" s="54">
        <v>289007</v>
      </c>
      <c r="C607" s="54" t="s">
        <v>79</v>
      </c>
      <c r="D607" s="54" t="s">
        <v>432</v>
      </c>
      <c r="E607" s="54" t="s">
        <v>500</v>
      </c>
      <c r="F607" s="55" t="s">
        <v>432</v>
      </c>
      <c r="G607" s="54" t="s">
        <v>15</v>
      </c>
      <c r="H607" s="54" t="s">
        <v>16</v>
      </c>
      <c r="I607" s="56">
        <v>13</v>
      </c>
      <c r="J607" s="56">
        <v>13</v>
      </c>
      <c r="K607" s="56">
        <v>58</v>
      </c>
      <c r="L607" s="57">
        <v>1939.8184000000001</v>
      </c>
      <c r="M607" s="57">
        <v>149.21680000000001</v>
      </c>
      <c r="N607" s="58">
        <v>1</v>
      </c>
      <c r="O607" s="58">
        <v>4.4615384615384599</v>
      </c>
      <c r="P607" s="57">
        <v>-385.4316</v>
      </c>
      <c r="Q607" s="59">
        <v>-0.198694681935175</v>
      </c>
      <c r="R607" s="57">
        <v>-762.4316</v>
      </c>
      <c r="S607" s="59">
        <v>-0.39304277142643901</v>
      </c>
      <c r="T607" s="29" t="str">
        <f t="shared" si="27"/>
        <v>04</v>
      </c>
      <c r="U607" s="29" t="str">
        <f t="shared" si="28"/>
        <v>2023-289007-04</v>
      </c>
      <c r="V607" s="29" t="str">
        <f t="shared" si="29"/>
        <v>Katie Sweeney</v>
      </c>
    </row>
    <row r="608" spans="1:22" x14ac:dyDescent="0.25">
      <c r="A608" s="53">
        <v>2023</v>
      </c>
      <c r="B608" s="54">
        <v>294766</v>
      </c>
      <c r="C608" s="54" t="s">
        <v>80</v>
      </c>
      <c r="D608" s="54" t="s">
        <v>435</v>
      </c>
      <c r="E608" s="54" t="s">
        <v>505</v>
      </c>
      <c r="F608" s="55" t="s">
        <v>435</v>
      </c>
      <c r="G608" s="54" t="s">
        <v>15</v>
      </c>
      <c r="H608" s="54" t="s">
        <v>5</v>
      </c>
      <c r="I608" s="56">
        <v>96</v>
      </c>
      <c r="J608" s="56">
        <v>246</v>
      </c>
      <c r="K608" s="56">
        <v>810</v>
      </c>
      <c r="L608" s="57">
        <v>41944.158000000003</v>
      </c>
      <c r="M608" s="57">
        <v>436.91831250000001</v>
      </c>
      <c r="N608" s="58">
        <v>2.5625</v>
      </c>
      <c r="O608" s="58">
        <v>3.2926829268292699</v>
      </c>
      <c r="P608" s="57">
        <v>5909.6579999999904</v>
      </c>
      <c r="Q608" s="59">
        <v>0.14089347079037801</v>
      </c>
      <c r="R608" s="57">
        <v>2449.998</v>
      </c>
      <c r="S608" s="59">
        <v>5.8410947240852801E-2</v>
      </c>
      <c r="T608" s="29" t="str">
        <f t="shared" si="27"/>
        <v>06</v>
      </c>
      <c r="U608" s="29" t="str">
        <f t="shared" si="28"/>
        <v>2023-294766-06</v>
      </c>
      <c r="V608" s="29" t="str">
        <f t="shared" si="29"/>
        <v>Malik Mann</v>
      </c>
    </row>
    <row r="609" spans="1:22" x14ac:dyDescent="0.25">
      <c r="A609" s="53">
        <v>2023</v>
      </c>
      <c r="B609" s="54">
        <v>298703</v>
      </c>
      <c r="C609" s="54" t="s">
        <v>81</v>
      </c>
      <c r="D609" s="54" t="s">
        <v>431</v>
      </c>
      <c r="E609" s="54" t="s">
        <v>501</v>
      </c>
      <c r="F609" s="55" t="s">
        <v>431</v>
      </c>
      <c r="G609" s="54" t="s">
        <v>15</v>
      </c>
      <c r="H609" s="54" t="s">
        <v>5</v>
      </c>
      <c r="I609" s="56">
        <v>124</v>
      </c>
      <c r="J609" s="56">
        <v>508</v>
      </c>
      <c r="K609" s="56">
        <v>1753</v>
      </c>
      <c r="L609" s="57">
        <v>70851.225000000006</v>
      </c>
      <c r="M609" s="57">
        <v>571.38084677419397</v>
      </c>
      <c r="N609" s="58">
        <v>4.0967741935483897</v>
      </c>
      <c r="O609" s="58">
        <v>3.4507874015748001</v>
      </c>
      <c r="P609" s="57">
        <v>9982.4750000000004</v>
      </c>
      <c r="Q609" s="59">
        <v>0.14089347079037801</v>
      </c>
      <c r="R609" s="57">
        <v>5591.2249999999904</v>
      </c>
      <c r="S609" s="59">
        <v>7.8915008173817705E-2</v>
      </c>
      <c r="T609" s="29" t="str">
        <f t="shared" si="27"/>
        <v>01</v>
      </c>
      <c r="U609" s="29" t="str">
        <f t="shared" si="28"/>
        <v>2023-298703-01</v>
      </c>
      <c r="V609" s="29" t="str">
        <f t="shared" si="29"/>
        <v>Debbie Wong</v>
      </c>
    </row>
    <row r="610" spans="1:22" x14ac:dyDescent="0.25">
      <c r="A610" s="53">
        <v>2023</v>
      </c>
      <c r="B610" s="54">
        <v>302233</v>
      </c>
      <c r="C610" s="54" t="s">
        <v>82</v>
      </c>
      <c r="D610" s="54" t="s">
        <v>430</v>
      </c>
      <c r="E610" s="54" t="s">
        <v>512</v>
      </c>
      <c r="F610" s="55" t="s">
        <v>430</v>
      </c>
      <c r="G610" s="54" t="s">
        <v>4</v>
      </c>
      <c r="H610" s="54" t="s">
        <v>5</v>
      </c>
      <c r="I610" s="56">
        <v>118</v>
      </c>
      <c r="J610" s="56">
        <v>402</v>
      </c>
      <c r="K610" s="56">
        <v>1261</v>
      </c>
      <c r="L610" s="57">
        <v>55018.205999999998</v>
      </c>
      <c r="M610" s="57">
        <v>466.25598305084702</v>
      </c>
      <c r="N610" s="58">
        <v>3.4067796610169498</v>
      </c>
      <c r="O610" s="58">
        <v>3.1368159203980102</v>
      </c>
      <c r="P610" s="57">
        <v>7751.7060000000001</v>
      </c>
      <c r="Q610" s="59">
        <v>0.14089347079037801</v>
      </c>
      <c r="R610" s="57">
        <v>3657.0059999999899</v>
      </c>
      <c r="S610" s="59">
        <v>6.6469015729084202E-2</v>
      </c>
      <c r="T610" s="29" t="str">
        <f t="shared" si="27"/>
        <v>03</v>
      </c>
      <c r="U610" s="29" t="str">
        <f t="shared" si="28"/>
        <v>2023-302233-03</v>
      </c>
      <c r="V610" s="29" t="str">
        <f t="shared" si="29"/>
        <v>Kevin Baxter</v>
      </c>
    </row>
    <row r="611" spans="1:22" x14ac:dyDescent="0.25">
      <c r="A611" s="53">
        <v>2023</v>
      </c>
      <c r="B611" s="54">
        <v>302233</v>
      </c>
      <c r="C611" s="54" t="s">
        <v>82</v>
      </c>
      <c r="D611" s="54" t="s">
        <v>432</v>
      </c>
      <c r="E611" s="54" t="s">
        <v>500</v>
      </c>
      <c r="F611" s="55" t="s">
        <v>430</v>
      </c>
      <c r="G611" s="54" t="s">
        <v>4</v>
      </c>
      <c r="H611" s="54" t="s">
        <v>5</v>
      </c>
      <c r="I611" s="56">
        <v>53</v>
      </c>
      <c r="J611" s="56">
        <v>134</v>
      </c>
      <c r="K611" s="56">
        <v>527</v>
      </c>
      <c r="L611" s="57">
        <v>19972.203000000001</v>
      </c>
      <c r="M611" s="57">
        <v>376.83401886792501</v>
      </c>
      <c r="N611" s="58">
        <v>2.52830188679245</v>
      </c>
      <c r="O611" s="58">
        <v>3.9328358208955199</v>
      </c>
      <c r="P611" s="57">
        <v>2813.953</v>
      </c>
      <c r="Q611" s="59">
        <v>0.14089347079037801</v>
      </c>
      <c r="R611" s="57">
        <v>1195.953</v>
      </c>
      <c r="S611" s="59">
        <v>5.9880875434722799E-2</v>
      </c>
      <c r="T611" s="29" t="str">
        <f t="shared" si="27"/>
        <v>04</v>
      </c>
      <c r="U611" s="29" t="str">
        <f t="shared" si="28"/>
        <v>2023-302233-04</v>
      </c>
      <c r="V611" s="29" t="str">
        <f t="shared" si="29"/>
        <v>Katie Sweeney</v>
      </c>
    </row>
    <row r="612" spans="1:22" x14ac:dyDescent="0.25">
      <c r="A612" s="53">
        <v>2023</v>
      </c>
      <c r="B612" s="54">
        <v>303477</v>
      </c>
      <c r="C612" s="54" t="s">
        <v>288</v>
      </c>
      <c r="D612" s="54" t="s">
        <v>432</v>
      </c>
      <c r="E612" s="54" t="s">
        <v>493</v>
      </c>
      <c r="F612" s="55" t="s">
        <v>432</v>
      </c>
      <c r="G612" s="54" t="s">
        <v>15</v>
      </c>
      <c r="H612" s="54" t="s">
        <v>10</v>
      </c>
      <c r="I612" s="56">
        <v>68</v>
      </c>
      <c r="J612" s="56">
        <v>556</v>
      </c>
      <c r="K612" s="56">
        <v>4078</v>
      </c>
      <c r="L612" s="57">
        <v>206768.70480000001</v>
      </c>
      <c r="M612" s="57">
        <v>3040.71624705882</v>
      </c>
      <c r="N612" s="58">
        <v>8.1764705882352899</v>
      </c>
      <c r="O612" s="58">
        <v>7.3345323741007196</v>
      </c>
      <c r="P612" s="57">
        <v>52623.9548</v>
      </c>
      <c r="Q612" s="59">
        <v>0.254506381180369</v>
      </c>
      <c r="R612" s="57">
        <v>50204.2048</v>
      </c>
      <c r="S612" s="59">
        <v>0.242803691441414</v>
      </c>
      <c r="T612" s="29" t="str">
        <f t="shared" si="27"/>
        <v>04</v>
      </c>
      <c r="U612" s="29" t="str">
        <f t="shared" si="28"/>
        <v>2023-303477-04</v>
      </c>
      <c r="V612" s="29" t="str">
        <f t="shared" si="29"/>
        <v>John Foley</v>
      </c>
    </row>
    <row r="613" spans="1:22" x14ac:dyDescent="0.25">
      <c r="A613" s="53">
        <v>2023</v>
      </c>
      <c r="B613" s="54">
        <v>304909</v>
      </c>
      <c r="C613" s="54" t="s">
        <v>305</v>
      </c>
      <c r="D613" s="54" t="s">
        <v>433</v>
      </c>
      <c r="E613" s="54" t="s">
        <v>504</v>
      </c>
      <c r="F613" s="55" t="s">
        <v>433</v>
      </c>
      <c r="G613" s="54" t="s">
        <v>15</v>
      </c>
      <c r="H613" s="54" t="s">
        <v>16</v>
      </c>
      <c r="I613" s="56">
        <v>6</v>
      </c>
      <c r="J613" s="56">
        <v>10</v>
      </c>
      <c r="K613" s="56">
        <v>28</v>
      </c>
      <c r="L613" s="57">
        <v>994.17600000000004</v>
      </c>
      <c r="M613" s="57">
        <v>165.696</v>
      </c>
      <c r="N613" s="58">
        <v>1.6666666666666701</v>
      </c>
      <c r="O613" s="58">
        <v>2.8</v>
      </c>
      <c r="P613" s="57">
        <v>326.42599999999999</v>
      </c>
      <c r="Q613" s="59">
        <v>0.32833824192094802</v>
      </c>
      <c r="R613" s="57">
        <v>116.426</v>
      </c>
      <c r="S613" s="59">
        <v>0.117108037208703</v>
      </c>
      <c r="T613" s="29" t="str">
        <f t="shared" si="27"/>
        <v>05</v>
      </c>
      <c r="U613" s="29" t="str">
        <f t="shared" si="28"/>
        <v>2023-304909-05</v>
      </c>
      <c r="V613" s="29" t="str">
        <f t="shared" si="29"/>
        <v>Jeannie Skiles</v>
      </c>
    </row>
    <row r="614" spans="1:22" x14ac:dyDescent="0.25">
      <c r="A614" s="53">
        <v>2023</v>
      </c>
      <c r="B614" s="54">
        <v>309059</v>
      </c>
      <c r="C614" s="54" t="s">
        <v>306</v>
      </c>
      <c r="D614" s="54" t="s">
        <v>434</v>
      </c>
      <c r="E614" s="54" t="s">
        <v>499</v>
      </c>
      <c r="F614" s="55" t="s">
        <v>434</v>
      </c>
      <c r="G614" s="54" t="s">
        <v>15</v>
      </c>
      <c r="H614" s="54" t="s">
        <v>16</v>
      </c>
      <c r="I614" s="56">
        <v>49</v>
      </c>
      <c r="J614" s="56">
        <v>76</v>
      </c>
      <c r="K614" s="56">
        <v>277</v>
      </c>
      <c r="L614" s="57">
        <v>13573.161</v>
      </c>
      <c r="M614" s="57">
        <v>277.00328571428599</v>
      </c>
      <c r="N614" s="58">
        <v>1.5510204081632699</v>
      </c>
      <c r="O614" s="58">
        <v>3.6447368421052602</v>
      </c>
      <c r="P614" s="57">
        <v>1004.1609999999999</v>
      </c>
      <c r="Q614" s="59">
        <v>7.3981366610180094E-2</v>
      </c>
      <c r="R614" s="57">
        <v>-647.43900000000201</v>
      </c>
      <c r="S614" s="59">
        <v>-4.7699942555754098E-2</v>
      </c>
      <c r="T614" s="29" t="str">
        <f t="shared" si="27"/>
        <v>02</v>
      </c>
      <c r="U614" s="29" t="str">
        <f t="shared" si="28"/>
        <v>2023-309059-02</v>
      </c>
      <c r="V614" s="29" t="str">
        <f t="shared" si="29"/>
        <v>Kurt Valentine</v>
      </c>
    </row>
    <row r="615" spans="1:22" x14ac:dyDescent="0.25">
      <c r="A615" s="53">
        <v>2023</v>
      </c>
      <c r="B615" s="54">
        <v>309319</v>
      </c>
      <c r="C615" s="54" t="s">
        <v>361</v>
      </c>
      <c r="D615" s="54" t="s">
        <v>434</v>
      </c>
      <c r="E615" s="54" t="s">
        <v>523</v>
      </c>
      <c r="F615" s="55" t="s">
        <v>434</v>
      </c>
      <c r="G615" s="54" t="s">
        <v>15</v>
      </c>
      <c r="H615" s="54" t="s">
        <v>16</v>
      </c>
      <c r="I615" s="56">
        <v>28</v>
      </c>
      <c r="J615" s="56">
        <v>37</v>
      </c>
      <c r="K615" s="56">
        <v>100</v>
      </c>
      <c r="L615" s="57">
        <v>3471.2</v>
      </c>
      <c r="M615" s="57">
        <v>123.971428571429</v>
      </c>
      <c r="N615" s="58">
        <v>1.3214285714285701</v>
      </c>
      <c r="O615" s="58">
        <v>2.7027027027027</v>
      </c>
      <c r="P615" s="57">
        <v>994.69999999999902</v>
      </c>
      <c r="Q615" s="59">
        <v>0.28655796266420802</v>
      </c>
      <c r="R615" s="57">
        <v>57.999999999999901</v>
      </c>
      <c r="S615" s="59">
        <v>1.67089191057847E-2</v>
      </c>
      <c r="T615" s="29" t="str">
        <f t="shared" si="27"/>
        <v>02</v>
      </c>
      <c r="U615" s="29" t="str">
        <f t="shared" si="28"/>
        <v>2023-309319-02</v>
      </c>
      <c r="V615" s="29" t="str">
        <f t="shared" si="29"/>
        <v>Amy Blye</v>
      </c>
    </row>
    <row r="616" spans="1:22" x14ac:dyDescent="0.25">
      <c r="A616" s="53">
        <v>2023</v>
      </c>
      <c r="B616" s="54">
        <v>309592</v>
      </c>
      <c r="C616" s="54" t="s">
        <v>436</v>
      </c>
      <c r="D616" s="54" t="s">
        <v>431</v>
      </c>
      <c r="E616" s="54" t="s">
        <v>515</v>
      </c>
      <c r="F616" s="55" t="s">
        <v>431</v>
      </c>
      <c r="G616" s="54" t="s">
        <v>15</v>
      </c>
      <c r="H616" s="54" t="s">
        <v>16</v>
      </c>
      <c r="I616" s="56">
        <v>18</v>
      </c>
      <c r="J616" s="56">
        <v>27</v>
      </c>
      <c r="K616" s="56">
        <v>115</v>
      </c>
      <c r="L616" s="57">
        <v>5995.08</v>
      </c>
      <c r="M616" s="57">
        <v>333.06</v>
      </c>
      <c r="N616" s="58">
        <v>1.5</v>
      </c>
      <c r="O616" s="58">
        <v>4.2592592592592604</v>
      </c>
      <c r="P616" s="57">
        <v>1356.83</v>
      </c>
      <c r="Q616" s="59">
        <v>0.22632391894687001</v>
      </c>
      <c r="R616" s="57">
        <v>769.13</v>
      </c>
      <c r="S616" s="59">
        <v>0.128293534031239</v>
      </c>
      <c r="T616" s="29" t="str">
        <f t="shared" si="27"/>
        <v>01</v>
      </c>
      <c r="U616" s="29" t="str">
        <f t="shared" si="28"/>
        <v>2023-309592-01</v>
      </c>
      <c r="V616" s="29" t="str">
        <f t="shared" si="29"/>
        <v>Alex Kwon</v>
      </c>
    </row>
    <row r="617" spans="1:22" x14ac:dyDescent="0.25">
      <c r="A617" s="53">
        <v>2023</v>
      </c>
      <c r="B617" s="54">
        <v>310640</v>
      </c>
      <c r="C617" s="54" t="s">
        <v>84</v>
      </c>
      <c r="D617" s="54" t="s">
        <v>432</v>
      </c>
      <c r="E617" s="54" t="s">
        <v>498</v>
      </c>
      <c r="F617" s="55" t="s">
        <v>432</v>
      </c>
      <c r="G617" s="54" t="s">
        <v>15</v>
      </c>
      <c r="H617" s="54" t="s">
        <v>16</v>
      </c>
      <c r="I617" s="56">
        <v>20</v>
      </c>
      <c r="J617" s="56">
        <v>20</v>
      </c>
      <c r="K617" s="56">
        <v>30</v>
      </c>
      <c r="L617" s="57">
        <v>1423.76</v>
      </c>
      <c r="M617" s="57">
        <v>71.188000000000002</v>
      </c>
      <c r="N617" s="58">
        <v>1</v>
      </c>
      <c r="O617" s="58">
        <v>1.5</v>
      </c>
      <c r="P617" s="57">
        <v>354.26</v>
      </c>
      <c r="Q617" s="59">
        <v>0.24882002584705301</v>
      </c>
      <c r="R617" s="57">
        <v>-225.74</v>
      </c>
      <c r="S617" s="59">
        <v>-0.15855200314659801</v>
      </c>
      <c r="T617" s="29" t="str">
        <f t="shared" si="27"/>
        <v>04</v>
      </c>
      <c r="U617" s="29" t="str">
        <f t="shared" si="28"/>
        <v>2023-310640-04</v>
      </c>
      <c r="V617" s="29" t="str">
        <f t="shared" si="29"/>
        <v>Kim Pearson</v>
      </c>
    </row>
    <row r="618" spans="1:22" x14ac:dyDescent="0.25">
      <c r="A618" s="53">
        <v>2023</v>
      </c>
      <c r="B618" s="54">
        <v>311100</v>
      </c>
      <c r="C618" s="54" t="s">
        <v>308</v>
      </c>
      <c r="D618" s="54" t="s">
        <v>430</v>
      </c>
      <c r="E618" s="54" t="s">
        <v>517</v>
      </c>
      <c r="F618" s="55" t="s">
        <v>430</v>
      </c>
      <c r="G618" s="54" t="s">
        <v>15</v>
      </c>
      <c r="H618" s="54" t="s">
        <v>5</v>
      </c>
      <c r="I618" s="56">
        <v>125</v>
      </c>
      <c r="J618" s="56">
        <v>197</v>
      </c>
      <c r="K618" s="56">
        <v>885</v>
      </c>
      <c r="L618" s="57">
        <v>44815.067999999999</v>
      </c>
      <c r="M618" s="57">
        <v>358.52054399999997</v>
      </c>
      <c r="N618" s="58">
        <v>1.5760000000000001</v>
      </c>
      <c r="O618" s="58">
        <v>4.4923857868020303</v>
      </c>
      <c r="P618" s="57">
        <v>6962.5679999999902</v>
      </c>
      <c r="Q618" s="59">
        <v>0.15536220987101901</v>
      </c>
      <c r="R618" s="57">
        <v>2870.8679999999899</v>
      </c>
      <c r="S618" s="59">
        <v>6.4060328994703195E-2</v>
      </c>
      <c r="T618" s="29" t="str">
        <f t="shared" si="27"/>
        <v>03</v>
      </c>
      <c r="U618" s="29" t="str">
        <f t="shared" si="28"/>
        <v>2023-311100-03</v>
      </c>
      <c r="V618" s="29" t="str">
        <f t="shared" si="29"/>
        <v>Ray McDermott</v>
      </c>
    </row>
    <row r="619" spans="1:22" x14ac:dyDescent="0.25">
      <c r="A619" s="53">
        <v>2023</v>
      </c>
      <c r="B619" s="54">
        <v>314704</v>
      </c>
      <c r="C619" s="54" t="s">
        <v>384</v>
      </c>
      <c r="D619" s="54" t="s">
        <v>430</v>
      </c>
      <c r="E619" s="54" t="s">
        <v>512</v>
      </c>
      <c r="F619" s="55" t="s">
        <v>430</v>
      </c>
      <c r="G619" s="54" t="s">
        <v>15</v>
      </c>
      <c r="H619" s="54" t="s">
        <v>16</v>
      </c>
      <c r="I619" s="56">
        <v>17</v>
      </c>
      <c r="J619" s="56">
        <v>17</v>
      </c>
      <c r="K619" s="56">
        <v>72</v>
      </c>
      <c r="L619" s="57">
        <v>2646.9216000000001</v>
      </c>
      <c r="M619" s="57">
        <v>155.70127058823499</v>
      </c>
      <c r="N619" s="58">
        <v>1</v>
      </c>
      <c r="O619" s="58">
        <v>4.2352941176470598</v>
      </c>
      <c r="P619" s="57">
        <v>630.42160000000001</v>
      </c>
      <c r="Q619" s="59">
        <v>0.23817161792778399</v>
      </c>
      <c r="R619" s="57">
        <v>84.721599999999896</v>
      </c>
      <c r="S619" s="59">
        <v>3.2007597051608903E-2</v>
      </c>
      <c r="T619" s="29" t="str">
        <f t="shared" si="27"/>
        <v>03</v>
      </c>
      <c r="U619" s="29" t="str">
        <f t="shared" si="28"/>
        <v>2023-314704-03</v>
      </c>
      <c r="V619" s="29" t="str">
        <f t="shared" si="29"/>
        <v>Kevin Baxter</v>
      </c>
    </row>
    <row r="620" spans="1:22" x14ac:dyDescent="0.25">
      <c r="A620" s="53">
        <v>2023</v>
      </c>
      <c r="B620" s="54">
        <v>315225</v>
      </c>
      <c r="C620" s="54" t="s">
        <v>313</v>
      </c>
      <c r="D620" s="54" t="s">
        <v>432</v>
      </c>
      <c r="E620" s="54" t="s">
        <v>498</v>
      </c>
      <c r="F620" s="55" t="s">
        <v>432</v>
      </c>
      <c r="G620" s="54" t="s">
        <v>15</v>
      </c>
      <c r="H620" s="54" t="s">
        <v>16</v>
      </c>
      <c r="I620" s="56">
        <v>19</v>
      </c>
      <c r="J620" s="56">
        <v>45</v>
      </c>
      <c r="K620" s="56">
        <v>108</v>
      </c>
      <c r="L620" s="57">
        <v>4972.0439999999999</v>
      </c>
      <c r="M620" s="57">
        <v>261.68652631578999</v>
      </c>
      <c r="N620" s="58">
        <v>2.3684210526315801</v>
      </c>
      <c r="O620" s="58">
        <v>2.4</v>
      </c>
      <c r="P620" s="57">
        <v>567.79399999999896</v>
      </c>
      <c r="Q620" s="59">
        <v>0.11419729994344401</v>
      </c>
      <c r="R620" s="57">
        <v>-8.2060000000005608</v>
      </c>
      <c r="S620" s="59">
        <v>-1.65042787231983E-3</v>
      </c>
      <c r="T620" s="29" t="str">
        <f t="shared" si="27"/>
        <v>04</v>
      </c>
      <c r="U620" s="29" t="str">
        <f t="shared" si="28"/>
        <v>2023-315225-04</v>
      </c>
      <c r="V620" s="29" t="str">
        <f t="shared" si="29"/>
        <v>Kim Pearson</v>
      </c>
    </row>
    <row r="621" spans="1:22" x14ac:dyDescent="0.25">
      <c r="A621" s="53">
        <v>2023</v>
      </c>
      <c r="B621" s="54">
        <v>316008</v>
      </c>
      <c r="C621" s="54" t="s">
        <v>111</v>
      </c>
      <c r="D621" s="54" t="s">
        <v>431</v>
      </c>
      <c r="E621" s="54" t="s">
        <v>515</v>
      </c>
      <c r="F621" s="55" t="s">
        <v>431</v>
      </c>
      <c r="G621" s="54" t="s">
        <v>4</v>
      </c>
      <c r="H621" s="54" t="s">
        <v>16</v>
      </c>
      <c r="I621" s="56">
        <v>12</v>
      </c>
      <c r="J621" s="56">
        <v>22</v>
      </c>
      <c r="K621" s="56">
        <v>50</v>
      </c>
      <c r="L621" s="57">
        <v>1913.8329000000001</v>
      </c>
      <c r="M621" s="57">
        <v>159.486075</v>
      </c>
      <c r="N621" s="58">
        <v>1.8333333333333299</v>
      </c>
      <c r="O621" s="58">
        <v>2.2727272727272698</v>
      </c>
      <c r="P621" s="57">
        <v>197.0829</v>
      </c>
      <c r="Q621" s="59">
        <v>0.102978112665949</v>
      </c>
      <c r="R621" s="57">
        <v>-199.11709999999999</v>
      </c>
      <c r="S621" s="59">
        <v>-0.104041005878831</v>
      </c>
      <c r="T621" s="29" t="str">
        <f t="shared" si="27"/>
        <v>01</v>
      </c>
      <c r="U621" s="29" t="str">
        <f t="shared" si="28"/>
        <v>2023-316008-01</v>
      </c>
      <c r="V621" s="29" t="str">
        <f t="shared" si="29"/>
        <v>Alex Kwon</v>
      </c>
    </row>
    <row r="622" spans="1:22" x14ac:dyDescent="0.25">
      <c r="A622" s="53">
        <v>2023</v>
      </c>
      <c r="B622" s="54">
        <v>316008</v>
      </c>
      <c r="C622" s="54" t="s">
        <v>111</v>
      </c>
      <c r="D622" s="54" t="s">
        <v>430</v>
      </c>
      <c r="E622" s="54" t="s">
        <v>507</v>
      </c>
      <c r="F622" s="55" t="s">
        <v>431</v>
      </c>
      <c r="G622" s="54" t="s">
        <v>4</v>
      </c>
      <c r="H622" s="54" t="s">
        <v>5</v>
      </c>
      <c r="I622" s="56">
        <v>59</v>
      </c>
      <c r="J622" s="56">
        <v>268</v>
      </c>
      <c r="K622" s="56">
        <v>1326</v>
      </c>
      <c r="L622" s="57">
        <v>56658.316500000001</v>
      </c>
      <c r="M622" s="57">
        <v>960.31044915254301</v>
      </c>
      <c r="N622" s="58">
        <v>4.5423728813559299</v>
      </c>
      <c r="O622" s="58">
        <v>4.9477611940298498</v>
      </c>
      <c r="P622" s="57">
        <v>5834.5664999999999</v>
      </c>
      <c r="Q622" s="59">
        <v>0.102978112665949</v>
      </c>
      <c r="R622" s="57">
        <v>3714.6165000000001</v>
      </c>
      <c r="S622" s="59">
        <v>6.5561716786978697E-2</v>
      </c>
      <c r="T622" s="29" t="str">
        <f t="shared" si="27"/>
        <v>03</v>
      </c>
      <c r="U622" s="29" t="str">
        <f t="shared" si="28"/>
        <v>2023-316008-03</v>
      </c>
      <c r="V622" s="29" t="str">
        <f t="shared" si="29"/>
        <v>Rebecca Jimenez</v>
      </c>
    </row>
    <row r="623" spans="1:22" x14ac:dyDescent="0.25">
      <c r="A623" s="53">
        <v>2023</v>
      </c>
      <c r="B623" s="54">
        <v>316008</v>
      </c>
      <c r="C623" s="54" t="s">
        <v>111</v>
      </c>
      <c r="D623" s="54" t="s">
        <v>432</v>
      </c>
      <c r="E623" s="54" t="s">
        <v>498</v>
      </c>
      <c r="F623" s="55" t="s">
        <v>431</v>
      </c>
      <c r="G623" s="54" t="s">
        <v>4</v>
      </c>
      <c r="H623" s="54" t="s">
        <v>16</v>
      </c>
      <c r="I623" s="56">
        <v>22</v>
      </c>
      <c r="J623" s="56">
        <v>51</v>
      </c>
      <c r="K623" s="56">
        <v>114</v>
      </c>
      <c r="L623" s="57">
        <v>4053.6914999999999</v>
      </c>
      <c r="M623" s="57">
        <v>184.258704545455</v>
      </c>
      <c r="N623" s="58">
        <v>2.3181818181818201</v>
      </c>
      <c r="O623" s="58">
        <v>2.2352941176470602</v>
      </c>
      <c r="P623" s="57">
        <v>417.44150000000002</v>
      </c>
      <c r="Q623" s="59">
        <v>0.102978112665949</v>
      </c>
      <c r="R623" s="57">
        <v>-249.05850000000001</v>
      </c>
      <c r="S623" s="59">
        <v>-6.14399245724545E-2</v>
      </c>
      <c r="T623" s="29" t="str">
        <f t="shared" si="27"/>
        <v>04</v>
      </c>
      <c r="U623" s="29" t="str">
        <f t="shared" si="28"/>
        <v>2023-316008-04</v>
      </c>
      <c r="V623" s="29" t="str">
        <f t="shared" si="29"/>
        <v>Kim Pearson</v>
      </c>
    </row>
    <row r="624" spans="1:22" x14ac:dyDescent="0.25">
      <c r="A624" s="53">
        <v>2023</v>
      </c>
      <c r="B624" s="54">
        <v>316478</v>
      </c>
      <c r="C624" s="54" t="s">
        <v>312</v>
      </c>
      <c r="D624" s="54" t="s">
        <v>432</v>
      </c>
      <c r="E624" s="54" t="s">
        <v>500</v>
      </c>
      <c r="F624" s="55" t="s">
        <v>432</v>
      </c>
      <c r="G624" s="54" t="s">
        <v>15</v>
      </c>
      <c r="H624" s="54" t="s">
        <v>16</v>
      </c>
      <c r="I624" s="56">
        <v>6</v>
      </c>
      <c r="J624" s="56">
        <v>22</v>
      </c>
      <c r="K624" s="56">
        <v>60</v>
      </c>
      <c r="L624" s="57">
        <v>2331.9032000000002</v>
      </c>
      <c r="M624" s="57">
        <v>388.65053333333299</v>
      </c>
      <c r="N624" s="58">
        <v>3.6666666666666701</v>
      </c>
      <c r="O624" s="58">
        <v>2.7272727272727302</v>
      </c>
      <c r="P624" s="57">
        <v>208.9032</v>
      </c>
      <c r="Q624" s="59">
        <v>8.9584850691915505E-2</v>
      </c>
      <c r="R624" s="57">
        <v>19.903199999999899</v>
      </c>
      <c r="S624" s="59">
        <v>8.5351741873332908E-3</v>
      </c>
      <c r="T624" s="29" t="str">
        <f t="shared" si="27"/>
        <v>04</v>
      </c>
      <c r="U624" s="29" t="str">
        <f t="shared" si="28"/>
        <v>2023-316478-04</v>
      </c>
      <c r="V624" s="29" t="str">
        <f t="shared" si="29"/>
        <v>Katie Sweeney</v>
      </c>
    </row>
    <row r="625" spans="1:22" x14ac:dyDescent="0.25">
      <c r="A625" s="53">
        <v>2023</v>
      </c>
      <c r="B625" s="54">
        <v>317731</v>
      </c>
      <c r="C625" s="54" t="s">
        <v>369</v>
      </c>
      <c r="D625" s="54" t="s">
        <v>432</v>
      </c>
      <c r="E625" s="54" t="s">
        <v>498</v>
      </c>
      <c r="F625" s="55" t="s">
        <v>432</v>
      </c>
      <c r="G625" s="54" t="s">
        <v>15</v>
      </c>
      <c r="H625" s="54" t="s">
        <v>16</v>
      </c>
      <c r="I625" s="56">
        <v>36</v>
      </c>
      <c r="J625" s="56">
        <v>69</v>
      </c>
      <c r="K625" s="56">
        <v>183</v>
      </c>
      <c r="L625" s="57">
        <v>8661.9189999999999</v>
      </c>
      <c r="M625" s="57">
        <v>240.608861111111</v>
      </c>
      <c r="N625" s="58">
        <v>1.9166666666666701</v>
      </c>
      <c r="O625" s="58">
        <v>2.6521739130434798</v>
      </c>
      <c r="P625" s="57">
        <v>1257.4190000000001</v>
      </c>
      <c r="Q625" s="59">
        <v>0.14516633092505199</v>
      </c>
      <c r="R625" s="57">
        <v>180.91900000000001</v>
      </c>
      <c r="S625" s="59">
        <v>2.0886711131794199E-2</v>
      </c>
      <c r="T625" s="29" t="str">
        <f t="shared" si="27"/>
        <v>04</v>
      </c>
      <c r="U625" s="29" t="str">
        <f t="shared" si="28"/>
        <v>2023-317731-04</v>
      </c>
      <c r="V625" s="29" t="str">
        <f t="shared" si="29"/>
        <v>Kim Pearson</v>
      </c>
    </row>
    <row r="626" spans="1:22" x14ac:dyDescent="0.25">
      <c r="A626" s="53">
        <v>2023</v>
      </c>
      <c r="B626" s="54">
        <v>321904</v>
      </c>
      <c r="C626" s="54" t="s">
        <v>387</v>
      </c>
      <c r="D626" s="54" t="s">
        <v>433</v>
      </c>
      <c r="E626" s="54" t="s">
        <v>502</v>
      </c>
      <c r="F626" s="55" t="s">
        <v>433</v>
      </c>
      <c r="G626" s="54" t="s">
        <v>15</v>
      </c>
      <c r="H626" s="54" t="s">
        <v>16</v>
      </c>
      <c r="I626" s="56">
        <v>17</v>
      </c>
      <c r="J626" s="56">
        <v>26</v>
      </c>
      <c r="K626" s="56">
        <v>51</v>
      </c>
      <c r="L626" s="57">
        <v>2184.3429999999998</v>
      </c>
      <c r="M626" s="57">
        <v>128.49076470588199</v>
      </c>
      <c r="N626" s="58">
        <v>1.52941176470588</v>
      </c>
      <c r="O626" s="58">
        <v>1.9615384615384599</v>
      </c>
      <c r="P626" s="57">
        <v>210.59299999999999</v>
      </c>
      <c r="Q626" s="59">
        <v>9.6410224950934903E-2</v>
      </c>
      <c r="R626" s="57">
        <v>-381.60700000000003</v>
      </c>
      <c r="S626" s="59">
        <v>-0.17470104283072799</v>
      </c>
      <c r="T626" s="29" t="str">
        <f t="shared" si="27"/>
        <v>05</v>
      </c>
      <c r="U626" s="29" t="str">
        <f t="shared" si="28"/>
        <v>2023-321904-05</v>
      </c>
      <c r="V626" s="29" t="str">
        <f t="shared" si="29"/>
        <v>Mary Amendola</v>
      </c>
    </row>
    <row r="627" spans="1:22" x14ac:dyDescent="0.25">
      <c r="A627" s="53">
        <v>2023</v>
      </c>
      <c r="B627" s="54">
        <v>322483</v>
      </c>
      <c r="C627" s="54" t="s">
        <v>85</v>
      </c>
      <c r="D627" s="54" t="s">
        <v>435</v>
      </c>
      <c r="E627" s="54" t="s">
        <v>525</v>
      </c>
      <c r="F627" s="55" t="s">
        <v>435</v>
      </c>
      <c r="G627" s="54" t="s">
        <v>15</v>
      </c>
      <c r="H627" s="54" t="s">
        <v>16</v>
      </c>
      <c r="I627" s="56">
        <v>7</v>
      </c>
      <c r="J627" s="56">
        <v>7</v>
      </c>
      <c r="K627" s="56">
        <v>7</v>
      </c>
      <c r="L627" s="57">
        <v>359.14400000000001</v>
      </c>
      <c r="M627" s="57">
        <v>51.3062857142857</v>
      </c>
      <c r="N627" s="58">
        <v>1</v>
      </c>
      <c r="O627" s="58">
        <v>1</v>
      </c>
      <c r="P627" s="57">
        <v>78.644000000000005</v>
      </c>
      <c r="Q627" s="59">
        <v>0.218976232374758</v>
      </c>
      <c r="R627" s="57">
        <v>-160.756</v>
      </c>
      <c r="S627" s="59">
        <v>-0.44760875860379101</v>
      </c>
      <c r="T627" s="29" t="str">
        <f t="shared" si="27"/>
        <v>06</v>
      </c>
      <c r="U627" s="29" t="str">
        <f t="shared" si="28"/>
        <v>2023-322483-06</v>
      </c>
      <c r="V627" s="29" t="str">
        <f t="shared" si="29"/>
        <v>Carol Mathews</v>
      </c>
    </row>
    <row r="628" spans="1:22" x14ac:dyDescent="0.25">
      <c r="A628" s="53">
        <v>2023</v>
      </c>
      <c r="B628" s="54">
        <v>322666</v>
      </c>
      <c r="C628" s="54" t="s">
        <v>87</v>
      </c>
      <c r="D628" s="54" t="s">
        <v>433</v>
      </c>
      <c r="E628" s="54" t="s">
        <v>503</v>
      </c>
      <c r="F628" s="55" t="s">
        <v>433</v>
      </c>
      <c r="G628" s="54" t="s">
        <v>15</v>
      </c>
      <c r="H628" s="54" t="s">
        <v>16</v>
      </c>
      <c r="I628" s="56">
        <v>18</v>
      </c>
      <c r="J628" s="56">
        <v>36</v>
      </c>
      <c r="K628" s="56">
        <v>82</v>
      </c>
      <c r="L628" s="57">
        <v>3965.748</v>
      </c>
      <c r="M628" s="57">
        <v>220.31933333333299</v>
      </c>
      <c r="N628" s="58">
        <v>2</v>
      </c>
      <c r="O628" s="58">
        <v>2.2777777777777799</v>
      </c>
      <c r="P628" s="57">
        <v>558.74800000000005</v>
      </c>
      <c r="Q628" s="59">
        <v>0.14089347079037801</v>
      </c>
      <c r="R628" s="57">
        <v>-78.452000000000396</v>
      </c>
      <c r="S628" s="59">
        <v>-1.97823966626221E-2</v>
      </c>
      <c r="T628" s="29" t="str">
        <f t="shared" si="27"/>
        <v>05</v>
      </c>
      <c r="U628" s="29" t="str">
        <f t="shared" si="28"/>
        <v>2023-322666-05</v>
      </c>
      <c r="V628" s="29" t="str">
        <f t="shared" si="29"/>
        <v>Hugo Vale</v>
      </c>
    </row>
    <row r="629" spans="1:22" x14ac:dyDescent="0.25">
      <c r="A629" s="53">
        <v>2023</v>
      </c>
      <c r="B629" s="54">
        <v>327287</v>
      </c>
      <c r="C629" s="54" t="s">
        <v>88</v>
      </c>
      <c r="D629" s="54" t="s">
        <v>433</v>
      </c>
      <c r="E629" s="54" t="s">
        <v>504</v>
      </c>
      <c r="F629" s="55" t="s">
        <v>433</v>
      </c>
      <c r="G629" s="54" t="s">
        <v>15</v>
      </c>
      <c r="H629" s="54" t="s">
        <v>16</v>
      </c>
      <c r="I629" s="56">
        <v>7</v>
      </c>
      <c r="J629" s="56">
        <v>7</v>
      </c>
      <c r="K629" s="56">
        <v>7</v>
      </c>
      <c r="L629" s="57">
        <v>471.94400000000002</v>
      </c>
      <c r="M629" s="57">
        <v>67.420571428571407</v>
      </c>
      <c r="N629" s="58">
        <v>1</v>
      </c>
      <c r="O629" s="58">
        <v>1</v>
      </c>
      <c r="P629" s="57">
        <v>91.944000000000003</v>
      </c>
      <c r="Q629" s="59">
        <v>0.19481972437407799</v>
      </c>
      <c r="R629" s="57">
        <v>-147.45599999999999</v>
      </c>
      <c r="S629" s="59">
        <v>-0.31244384927025198</v>
      </c>
      <c r="T629" s="29" t="str">
        <f t="shared" si="27"/>
        <v>05</v>
      </c>
      <c r="U629" s="29" t="str">
        <f t="shared" si="28"/>
        <v>2023-327287-05</v>
      </c>
      <c r="V629" s="29" t="str">
        <f t="shared" si="29"/>
        <v>Jeannie Skiles</v>
      </c>
    </row>
    <row r="630" spans="1:22" x14ac:dyDescent="0.25">
      <c r="A630" s="53">
        <v>2023</v>
      </c>
      <c r="B630" s="54">
        <v>328781</v>
      </c>
      <c r="C630" s="54" t="s">
        <v>452</v>
      </c>
      <c r="D630" s="54" t="s">
        <v>431</v>
      </c>
      <c r="E630" s="54" t="s">
        <v>528</v>
      </c>
      <c r="F630" s="55" t="s">
        <v>431</v>
      </c>
      <c r="G630" s="54" t="s">
        <v>15</v>
      </c>
      <c r="H630" s="54" t="s">
        <v>16</v>
      </c>
      <c r="I630" s="56">
        <v>8</v>
      </c>
      <c r="J630" s="56">
        <v>12</v>
      </c>
      <c r="K630" s="56">
        <v>39</v>
      </c>
      <c r="L630" s="57">
        <v>1680.4880000000001</v>
      </c>
      <c r="M630" s="57">
        <v>210.06100000000001</v>
      </c>
      <c r="N630" s="58">
        <v>1.5</v>
      </c>
      <c r="O630" s="58">
        <v>3.25</v>
      </c>
      <c r="P630" s="57">
        <v>443.738</v>
      </c>
      <c r="Q630" s="59">
        <v>0.264053060777584</v>
      </c>
      <c r="R630" s="57">
        <v>182.53800000000001</v>
      </c>
      <c r="S630" s="59">
        <v>0.108622019318198</v>
      </c>
      <c r="T630" s="29" t="str">
        <f t="shared" si="27"/>
        <v>01</v>
      </c>
      <c r="U630" s="29" t="str">
        <f t="shared" si="28"/>
        <v>2023-328781-01</v>
      </c>
      <c r="V630" s="29" t="str">
        <f t="shared" si="29"/>
        <v>Elena Crosswell</v>
      </c>
    </row>
    <row r="631" spans="1:22" x14ac:dyDescent="0.25">
      <c r="A631" s="53">
        <v>2023</v>
      </c>
      <c r="B631" s="54">
        <v>329101</v>
      </c>
      <c r="C631" s="54" t="s">
        <v>89</v>
      </c>
      <c r="D631" s="54" t="s">
        <v>430</v>
      </c>
      <c r="E631" s="54" t="s">
        <v>517</v>
      </c>
      <c r="F631" s="55" t="s">
        <v>430</v>
      </c>
      <c r="G631" s="54" t="s">
        <v>4</v>
      </c>
      <c r="H631" s="54" t="s">
        <v>16</v>
      </c>
      <c r="I631" s="56">
        <v>21</v>
      </c>
      <c r="J631" s="56">
        <v>30</v>
      </c>
      <c r="K631" s="56">
        <v>89</v>
      </c>
      <c r="L631" s="57">
        <v>5329.6880000000001</v>
      </c>
      <c r="M631" s="57">
        <v>253.79466666666701</v>
      </c>
      <c r="N631" s="58">
        <v>1.4285714285714299</v>
      </c>
      <c r="O631" s="58">
        <v>2.9666666666666699</v>
      </c>
      <c r="P631" s="57">
        <v>1233.6880000000001</v>
      </c>
      <c r="Q631" s="59">
        <v>0.231474712966312</v>
      </c>
      <c r="R631" s="57">
        <v>549.68799999999999</v>
      </c>
      <c r="S631" s="59">
        <v>0.103136994135492</v>
      </c>
      <c r="T631" s="29" t="str">
        <f t="shared" si="27"/>
        <v>03</v>
      </c>
      <c r="U631" s="29" t="str">
        <f t="shared" si="28"/>
        <v>2023-329101-03</v>
      </c>
      <c r="V631" s="29" t="str">
        <f t="shared" si="29"/>
        <v>Ray McDermott</v>
      </c>
    </row>
    <row r="632" spans="1:22" x14ac:dyDescent="0.25">
      <c r="A632" s="53">
        <v>2023</v>
      </c>
      <c r="B632" s="54">
        <v>331231</v>
      </c>
      <c r="C632" s="54" t="s">
        <v>314</v>
      </c>
      <c r="D632" s="54" t="s">
        <v>432</v>
      </c>
      <c r="E632" s="54" t="s">
        <v>498</v>
      </c>
      <c r="F632" s="55" t="s">
        <v>432</v>
      </c>
      <c r="G632" s="54" t="s">
        <v>15</v>
      </c>
      <c r="H632" s="54" t="s">
        <v>16</v>
      </c>
      <c r="I632" s="56">
        <v>35</v>
      </c>
      <c r="J632" s="56">
        <v>72</v>
      </c>
      <c r="K632" s="56">
        <v>202</v>
      </c>
      <c r="L632" s="57">
        <v>7238.1455999999998</v>
      </c>
      <c r="M632" s="57">
        <v>206.80416</v>
      </c>
      <c r="N632" s="58">
        <v>2.05714285714286</v>
      </c>
      <c r="O632" s="58">
        <v>2.8055555555555598</v>
      </c>
      <c r="P632" s="57">
        <v>1054.1456000000001</v>
      </c>
      <c r="Q632" s="59">
        <v>0.14563752351154699</v>
      </c>
      <c r="R632" s="57">
        <v>3.14559999999936</v>
      </c>
      <c r="S632" s="59">
        <v>4.3458644987734999E-4</v>
      </c>
      <c r="T632" s="29" t="str">
        <f t="shared" si="27"/>
        <v>04</v>
      </c>
      <c r="U632" s="29" t="str">
        <f t="shared" si="28"/>
        <v>2023-331231-04</v>
      </c>
      <c r="V632" s="29" t="str">
        <f t="shared" si="29"/>
        <v>Kim Pearson</v>
      </c>
    </row>
    <row r="633" spans="1:22" x14ac:dyDescent="0.25">
      <c r="A633" s="53">
        <v>2023</v>
      </c>
      <c r="B633" s="54">
        <v>333866</v>
      </c>
      <c r="C633" s="54" t="s">
        <v>292</v>
      </c>
      <c r="D633" s="54" t="s">
        <v>431</v>
      </c>
      <c r="E633" s="54" t="s">
        <v>509</v>
      </c>
      <c r="F633" s="55" t="s">
        <v>430</v>
      </c>
      <c r="G633" s="54" t="s">
        <v>4</v>
      </c>
      <c r="H633" s="54" t="s">
        <v>7</v>
      </c>
      <c r="I633" s="56">
        <v>55</v>
      </c>
      <c r="J633" s="56">
        <v>482</v>
      </c>
      <c r="K633" s="56">
        <v>3756</v>
      </c>
      <c r="L633" s="57">
        <v>143312.32639999999</v>
      </c>
      <c r="M633" s="57">
        <v>2605.67866181818</v>
      </c>
      <c r="N633" s="58">
        <v>8.7636363636363601</v>
      </c>
      <c r="O633" s="58">
        <v>7.7925311203319501</v>
      </c>
      <c r="P633" s="57">
        <v>6720.3263999999899</v>
      </c>
      <c r="Q633" s="59">
        <v>4.6892870758673197E-2</v>
      </c>
      <c r="R633" s="57">
        <v>4526.5563999999904</v>
      </c>
      <c r="S633" s="59">
        <v>3.1585255181510903E-2</v>
      </c>
      <c r="T633" s="29" t="str">
        <f t="shared" si="27"/>
        <v>01</v>
      </c>
      <c r="U633" s="29" t="str">
        <f t="shared" si="28"/>
        <v>2023-333866-01</v>
      </c>
      <c r="V633" s="29" t="str">
        <f t="shared" si="29"/>
        <v>Benny Wilder</v>
      </c>
    </row>
    <row r="634" spans="1:22" x14ac:dyDescent="0.25">
      <c r="A634" s="53">
        <v>2023</v>
      </c>
      <c r="B634" s="54">
        <v>333866</v>
      </c>
      <c r="C634" s="54" t="s">
        <v>292</v>
      </c>
      <c r="D634" s="54" t="s">
        <v>434</v>
      </c>
      <c r="E634" s="54" t="s">
        <v>513</v>
      </c>
      <c r="F634" s="55" t="s">
        <v>430</v>
      </c>
      <c r="G634" s="54" t="s">
        <v>4</v>
      </c>
      <c r="H634" s="54" t="s">
        <v>7</v>
      </c>
      <c r="I634" s="56">
        <v>93</v>
      </c>
      <c r="J634" s="56">
        <v>603</v>
      </c>
      <c r="K634" s="56">
        <v>3322</v>
      </c>
      <c r="L634" s="57">
        <v>126648.6697</v>
      </c>
      <c r="M634" s="57">
        <v>1361.8136526881699</v>
      </c>
      <c r="N634" s="58">
        <v>6.4838709677419404</v>
      </c>
      <c r="O634" s="58">
        <v>5.5091210613598696</v>
      </c>
      <c r="P634" s="57">
        <v>5938.9196999999904</v>
      </c>
      <c r="Q634" s="59">
        <v>4.6892870758673197E-2</v>
      </c>
      <c r="R634" s="57">
        <v>2315.56969999999</v>
      </c>
      <c r="S634" s="59">
        <v>1.8283411152166199E-2</v>
      </c>
      <c r="T634" s="29" t="str">
        <f t="shared" si="27"/>
        <v>02</v>
      </c>
      <c r="U634" s="29" t="str">
        <f t="shared" si="28"/>
        <v>2023-333866-02</v>
      </c>
      <c r="V634" s="29" t="str">
        <f t="shared" si="29"/>
        <v>Dora Tsai</v>
      </c>
    </row>
    <row r="635" spans="1:22" x14ac:dyDescent="0.25">
      <c r="A635" s="53">
        <v>2023</v>
      </c>
      <c r="B635" s="54">
        <v>333866</v>
      </c>
      <c r="C635" s="54" t="s">
        <v>292</v>
      </c>
      <c r="D635" s="54" t="s">
        <v>430</v>
      </c>
      <c r="E635" s="54" t="s">
        <v>492</v>
      </c>
      <c r="F635" s="55" t="s">
        <v>430</v>
      </c>
      <c r="G635" s="54" t="s">
        <v>4</v>
      </c>
      <c r="H635" s="54" t="s">
        <v>10</v>
      </c>
      <c r="I635" s="56">
        <v>83</v>
      </c>
      <c r="J635" s="56">
        <v>946</v>
      </c>
      <c r="K635" s="56">
        <v>9349</v>
      </c>
      <c r="L635" s="57">
        <v>372484.62329999998</v>
      </c>
      <c r="M635" s="57">
        <v>4487.7665457831299</v>
      </c>
      <c r="N635" s="58">
        <v>11.397590361445801</v>
      </c>
      <c r="O635" s="58">
        <v>9.8826638477801296</v>
      </c>
      <c r="P635" s="57">
        <v>17466.873299999999</v>
      </c>
      <c r="Q635" s="59">
        <v>4.6892870758673197E-2</v>
      </c>
      <c r="R635" s="57">
        <v>14005.353300000001</v>
      </c>
      <c r="S635" s="59">
        <v>3.7599816002928103E-2</v>
      </c>
      <c r="T635" s="29" t="str">
        <f t="shared" si="27"/>
        <v>03</v>
      </c>
      <c r="U635" s="29" t="str">
        <f t="shared" si="28"/>
        <v>2023-333866-03</v>
      </c>
      <c r="V635" s="29" t="str">
        <f t="shared" si="29"/>
        <v>Paul Martell</v>
      </c>
    </row>
    <row r="636" spans="1:22" x14ac:dyDescent="0.25">
      <c r="A636" s="53">
        <v>2023</v>
      </c>
      <c r="B636" s="54">
        <v>333866</v>
      </c>
      <c r="C636" s="54" t="s">
        <v>292</v>
      </c>
      <c r="D636" s="54" t="s">
        <v>433</v>
      </c>
      <c r="E636" s="54" t="s">
        <v>503</v>
      </c>
      <c r="F636" s="55" t="s">
        <v>430</v>
      </c>
      <c r="G636" s="54" t="s">
        <v>4</v>
      </c>
      <c r="H636" s="54" t="s">
        <v>10</v>
      </c>
      <c r="I636" s="56">
        <v>65</v>
      </c>
      <c r="J636" s="56">
        <v>615</v>
      </c>
      <c r="K636" s="56">
        <v>4401</v>
      </c>
      <c r="L636" s="57">
        <v>172628.81049999999</v>
      </c>
      <c r="M636" s="57">
        <v>2655.82785384616</v>
      </c>
      <c r="N636" s="58">
        <v>9.4615384615384599</v>
      </c>
      <c r="O636" s="58">
        <v>7.1560975609756099</v>
      </c>
      <c r="P636" s="57">
        <v>8095.0604999999796</v>
      </c>
      <c r="Q636" s="59">
        <v>4.68928707586731E-2</v>
      </c>
      <c r="R636" s="57">
        <v>5281.3804999999902</v>
      </c>
      <c r="S636" s="59">
        <v>3.0593853278042399E-2</v>
      </c>
      <c r="T636" s="29" t="str">
        <f t="shared" si="27"/>
        <v>05</v>
      </c>
      <c r="U636" s="29" t="str">
        <f t="shared" si="28"/>
        <v>2023-333866-05</v>
      </c>
      <c r="V636" s="29" t="str">
        <f t="shared" si="29"/>
        <v>Hugo Vale</v>
      </c>
    </row>
    <row r="637" spans="1:22" x14ac:dyDescent="0.25">
      <c r="A637" s="53">
        <v>2023</v>
      </c>
      <c r="B637" s="54">
        <v>333866</v>
      </c>
      <c r="C637" s="54" t="s">
        <v>292</v>
      </c>
      <c r="D637" s="54" t="s">
        <v>435</v>
      </c>
      <c r="E637" s="54" t="s">
        <v>505</v>
      </c>
      <c r="F637" s="55" t="s">
        <v>430</v>
      </c>
      <c r="G637" s="54" t="s">
        <v>4</v>
      </c>
      <c r="H637" s="54" t="s">
        <v>5</v>
      </c>
      <c r="I637" s="56">
        <v>43</v>
      </c>
      <c r="J637" s="56">
        <v>289</v>
      </c>
      <c r="K637" s="56">
        <v>1374</v>
      </c>
      <c r="L637" s="57">
        <v>47967.587899999999</v>
      </c>
      <c r="M637" s="57">
        <v>1115.5253</v>
      </c>
      <c r="N637" s="58">
        <v>6.7209302325581399</v>
      </c>
      <c r="O637" s="58">
        <v>4.7543252595155696</v>
      </c>
      <c r="P637" s="57">
        <v>2249.33789999999</v>
      </c>
      <c r="Q637" s="59">
        <v>4.68928707586731E-2</v>
      </c>
      <c r="R637" s="57">
        <v>494.15789999999203</v>
      </c>
      <c r="S637" s="59">
        <v>1.0301912637971001E-2</v>
      </c>
      <c r="T637" s="29" t="str">
        <f t="shared" si="27"/>
        <v>06</v>
      </c>
      <c r="U637" s="29" t="str">
        <f t="shared" si="28"/>
        <v>2023-333866-06</v>
      </c>
      <c r="V637" s="29" t="str">
        <f t="shared" si="29"/>
        <v>Malik Mann</v>
      </c>
    </row>
    <row r="638" spans="1:22" x14ac:dyDescent="0.25">
      <c r="A638" s="53">
        <v>2023</v>
      </c>
      <c r="B638" s="54">
        <v>335207</v>
      </c>
      <c r="C638" s="54" t="s">
        <v>32</v>
      </c>
      <c r="D638" s="54" t="s">
        <v>431</v>
      </c>
      <c r="E638" s="54" t="s">
        <v>516</v>
      </c>
      <c r="F638" s="55" t="s">
        <v>433</v>
      </c>
      <c r="G638" s="54" t="s">
        <v>4</v>
      </c>
      <c r="H638" s="54" t="s">
        <v>5</v>
      </c>
      <c r="I638" s="56">
        <v>76</v>
      </c>
      <c r="J638" s="56">
        <v>230</v>
      </c>
      <c r="K638" s="56">
        <v>923</v>
      </c>
      <c r="L638" s="57">
        <v>37988.012999999999</v>
      </c>
      <c r="M638" s="57">
        <v>499.84227631578898</v>
      </c>
      <c r="N638" s="58">
        <v>3.0263157894736801</v>
      </c>
      <c r="O638" s="58">
        <v>4.0130434782608697</v>
      </c>
      <c r="P638" s="57">
        <v>5352.2629999999999</v>
      </c>
      <c r="Q638" s="59">
        <v>0.14089347079037801</v>
      </c>
      <c r="R638" s="57">
        <v>2746.5630000000001</v>
      </c>
      <c r="S638" s="59">
        <v>7.2300780775240797E-2</v>
      </c>
      <c r="T638" s="29" t="str">
        <f t="shared" si="27"/>
        <v>01</v>
      </c>
      <c r="U638" s="29" t="str">
        <f t="shared" si="28"/>
        <v>2023-335207-01</v>
      </c>
      <c r="V638" s="29" t="str">
        <f t="shared" si="29"/>
        <v>Celia Pasillas</v>
      </c>
    </row>
    <row r="639" spans="1:22" x14ac:dyDescent="0.25">
      <c r="A639" s="53">
        <v>2023</v>
      </c>
      <c r="B639" s="54">
        <v>335207</v>
      </c>
      <c r="C639" s="54" t="s">
        <v>32</v>
      </c>
      <c r="D639" s="54" t="s">
        <v>430</v>
      </c>
      <c r="E639" s="54" t="s">
        <v>517</v>
      </c>
      <c r="F639" s="55" t="s">
        <v>433</v>
      </c>
      <c r="G639" s="54" t="s">
        <v>4</v>
      </c>
      <c r="H639" s="54" t="s">
        <v>16</v>
      </c>
      <c r="I639" s="56">
        <v>23</v>
      </c>
      <c r="J639" s="56">
        <v>60</v>
      </c>
      <c r="K639" s="56">
        <v>197</v>
      </c>
      <c r="L639" s="57">
        <v>11129.585999999999</v>
      </c>
      <c r="M639" s="57">
        <v>483.89504347826102</v>
      </c>
      <c r="N639" s="58">
        <v>2.60869565217391</v>
      </c>
      <c r="O639" s="58">
        <v>3.2833333333333301</v>
      </c>
      <c r="P639" s="57">
        <v>1568.086</v>
      </c>
      <c r="Q639" s="59">
        <v>0.14089347079037801</v>
      </c>
      <c r="R639" s="57">
        <v>789.63599999999803</v>
      </c>
      <c r="S639" s="59">
        <v>7.0949269811114102E-2</v>
      </c>
      <c r="T639" s="29" t="str">
        <f t="shared" si="27"/>
        <v>03</v>
      </c>
      <c r="U639" s="29" t="str">
        <f t="shared" si="28"/>
        <v>2023-335207-03</v>
      </c>
      <c r="V639" s="29" t="str">
        <f t="shared" si="29"/>
        <v>Ray McDermott</v>
      </c>
    </row>
    <row r="640" spans="1:22" x14ac:dyDescent="0.25">
      <c r="A640" s="53">
        <v>2023</v>
      </c>
      <c r="B640" s="54">
        <v>335207</v>
      </c>
      <c r="C640" s="54" t="s">
        <v>32</v>
      </c>
      <c r="D640" s="54" t="s">
        <v>432</v>
      </c>
      <c r="E640" s="54" t="s">
        <v>510</v>
      </c>
      <c r="F640" s="55" t="s">
        <v>433</v>
      </c>
      <c r="G640" s="54" t="s">
        <v>4</v>
      </c>
      <c r="H640" s="54" t="s">
        <v>5</v>
      </c>
      <c r="I640" s="56">
        <v>87</v>
      </c>
      <c r="J640" s="56">
        <v>252</v>
      </c>
      <c r="K640" s="56">
        <v>1179</v>
      </c>
      <c r="L640" s="57">
        <v>51579.75</v>
      </c>
      <c r="M640" s="57">
        <v>592.87068965517199</v>
      </c>
      <c r="N640" s="58">
        <v>2.8965517241379302</v>
      </c>
      <c r="O640" s="58">
        <v>4.6785714285714297</v>
      </c>
      <c r="P640" s="57">
        <v>7267.24999999999</v>
      </c>
      <c r="Q640" s="59">
        <v>0.14089347079037801</v>
      </c>
      <c r="R640" s="57">
        <v>4583.75</v>
      </c>
      <c r="S640" s="59">
        <v>8.8867239565914899E-2</v>
      </c>
      <c r="T640" s="29" t="str">
        <f t="shared" si="27"/>
        <v>04</v>
      </c>
      <c r="U640" s="29" t="str">
        <f t="shared" si="28"/>
        <v>2023-335207-04</v>
      </c>
      <c r="V640" s="29" t="str">
        <f t="shared" si="29"/>
        <v>Mosaki Ishak</v>
      </c>
    </row>
    <row r="641" spans="1:22" x14ac:dyDescent="0.25">
      <c r="A641" s="53">
        <v>2023</v>
      </c>
      <c r="B641" s="54">
        <v>335207</v>
      </c>
      <c r="C641" s="54" t="s">
        <v>32</v>
      </c>
      <c r="D641" s="54" t="s">
        <v>433</v>
      </c>
      <c r="E641" s="54" t="s">
        <v>502</v>
      </c>
      <c r="F641" s="55" t="s">
        <v>433</v>
      </c>
      <c r="G641" s="54" t="s">
        <v>4</v>
      </c>
      <c r="H641" s="54" t="s">
        <v>5</v>
      </c>
      <c r="I641" s="56">
        <v>75</v>
      </c>
      <c r="J641" s="56">
        <v>207</v>
      </c>
      <c r="K641" s="56">
        <v>753</v>
      </c>
      <c r="L641" s="57">
        <v>33832.241999999998</v>
      </c>
      <c r="M641" s="57">
        <v>451.09656000000001</v>
      </c>
      <c r="N641" s="58">
        <v>2.76</v>
      </c>
      <c r="O641" s="58">
        <v>3.63768115942029</v>
      </c>
      <c r="P641" s="57">
        <v>4766.7420000000002</v>
      </c>
      <c r="Q641" s="59">
        <v>0.14089347079037801</v>
      </c>
      <c r="R641" s="57">
        <v>2045.232</v>
      </c>
      <c r="S641" s="59">
        <v>6.04521568508525E-2</v>
      </c>
      <c r="T641" s="29" t="str">
        <f t="shared" si="27"/>
        <v>05</v>
      </c>
      <c r="U641" s="29" t="str">
        <f t="shared" si="28"/>
        <v>2023-335207-05</v>
      </c>
      <c r="V641" s="29" t="str">
        <f t="shared" si="29"/>
        <v>Mary Amendola</v>
      </c>
    </row>
    <row r="642" spans="1:22" x14ac:dyDescent="0.25">
      <c r="A642" s="53">
        <v>2023</v>
      </c>
      <c r="B642" s="54">
        <v>343812</v>
      </c>
      <c r="C642" s="54" t="s">
        <v>91</v>
      </c>
      <c r="D642" s="54" t="s">
        <v>430</v>
      </c>
      <c r="E642" s="54" t="s">
        <v>518</v>
      </c>
      <c r="F642" s="55" t="s">
        <v>430</v>
      </c>
      <c r="G642" s="54" t="s">
        <v>15</v>
      </c>
      <c r="H642" s="54" t="s">
        <v>16</v>
      </c>
      <c r="I642" s="56">
        <v>16</v>
      </c>
      <c r="J642" s="56">
        <v>32</v>
      </c>
      <c r="K642" s="56">
        <v>77</v>
      </c>
      <c r="L642" s="57">
        <v>3996.1840000000002</v>
      </c>
      <c r="M642" s="57">
        <v>249.76150000000001</v>
      </c>
      <c r="N642" s="58">
        <v>2</v>
      </c>
      <c r="O642" s="58">
        <v>2.40625</v>
      </c>
      <c r="P642" s="57">
        <v>964.68399999999997</v>
      </c>
      <c r="Q642" s="59">
        <v>0.241401296837183</v>
      </c>
      <c r="R642" s="57">
        <v>433.48399999999998</v>
      </c>
      <c r="S642" s="59">
        <v>0.108474484658364</v>
      </c>
      <c r="T642" s="29" t="str">
        <f t="shared" ref="T642:T705" si="30">LEFT(D642,2)</f>
        <v>03</v>
      </c>
      <c r="U642" s="29" t="str">
        <f t="shared" ref="U642:U705" si="31">A642&amp;"-"&amp;B642&amp;"-"&amp;T642</f>
        <v>2023-343812-03</v>
      </c>
      <c r="V642" s="29" t="str">
        <f t="shared" ref="V642:V705" si="32">E642</f>
        <v>Claudia Schwartz</v>
      </c>
    </row>
    <row r="643" spans="1:22" x14ac:dyDescent="0.25">
      <c r="A643" s="53">
        <v>2023</v>
      </c>
      <c r="B643" s="54">
        <v>350201</v>
      </c>
      <c r="C643" s="54" t="s">
        <v>92</v>
      </c>
      <c r="D643" s="54" t="s">
        <v>431</v>
      </c>
      <c r="E643" s="54" t="s">
        <v>501</v>
      </c>
      <c r="F643" s="55" t="s">
        <v>431</v>
      </c>
      <c r="G643" s="54" t="s">
        <v>15</v>
      </c>
      <c r="H643" s="54" t="s">
        <v>16</v>
      </c>
      <c r="I643" s="56">
        <v>42</v>
      </c>
      <c r="J643" s="56">
        <v>51</v>
      </c>
      <c r="K643" s="56">
        <v>130</v>
      </c>
      <c r="L643" s="57">
        <v>5563.9440000000004</v>
      </c>
      <c r="M643" s="57">
        <v>132.47485714285699</v>
      </c>
      <c r="N643" s="58">
        <v>1.21428571428571</v>
      </c>
      <c r="O643" s="58">
        <v>2.5490196078431402</v>
      </c>
      <c r="P643" s="57">
        <v>805.69399999999905</v>
      </c>
      <c r="Q643" s="59">
        <v>0.14480627411059499</v>
      </c>
      <c r="R643" s="57">
        <v>-552.40600000000097</v>
      </c>
      <c r="S643" s="59">
        <v>-9.9283170355417102E-2</v>
      </c>
      <c r="T643" s="29" t="str">
        <f t="shared" si="30"/>
        <v>01</v>
      </c>
      <c r="U643" s="29" t="str">
        <f t="shared" si="31"/>
        <v>2023-350201-01</v>
      </c>
      <c r="V643" s="29" t="str">
        <f t="shared" si="32"/>
        <v>Debbie Wong</v>
      </c>
    </row>
    <row r="644" spans="1:22" x14ac:dyDescent="0.25">
      <c r="A644" s="53">
        <v>2023</v>
      </c>
      <c r="B644" s="54">
        <v>351916</v>
      </c>
      <c r="C644" s="54" t="s">
        <v>478</v>
      </c>
      <c r="D644" s="54" t="s">
        <v>433</v>
      </c>
      <c r="E644" s="54" t="s">
        <v>530</v>
      </c>
      <c r="F644" s="55" t="s">
        <v>433</v>
      </c>
      <c r="G644" s="54" t="s">
        <v>15</v>
      </c>
      <c r="H644" s="54" t="s">
        <v>5</v>
      </c>
      <c r="I644" s="56">
        <v>49</v>
      </c>
      <c r="J644" s="56">
        <v>209</v>
      </c>
      <c r="K644" s="56">
        <v>717</v>
      </c>
      <c r="L644" s="57">
        <v>30572.169000000002</v>
      </c>
      <c r="M644" s="57">
        <v>623.92181632653103</v>
      </c>
      <c r="N644" s="58">
        <v>4.2653061224489797</v>
      </c>
      <c r="O644" s="58">
        <v>3.43062200956938</v>
      </c>
      <c r="P644" s="57">
        <v>4307.4189999999999</v>
      </c>
      <c r="Q644" s="59">
        <v>0.14089347079037801</v>
      </c>
      <c r="R644" s="57">
        <v>2444.029</v>
      </c>
      <c r="S644" s="59">
        <v>7.9942937643711104E-2</v>
      </c>
      <c r="T644" s="29" t="str">
        <f t="shared" si="30"/>
        <v>05</v>
      </c>
      <c r="U644" s="29" t="str">
        <f t="shared" si="31"/>
        <v>2023-351916-05</v>
      </c>
      <c r="V644" s="29" t="str">
        <f t="shared" si="32"/>
        <v>Aria Langston</v>
      </c>
    </row>
    <row r="645" spans="1:22" x14ac:dyDescent="0.25">
      <c r="A645" s="53">
        <v>2023</v>
      </c>
      <c r="B645" s="54">
        <v>354104</v>
      </c>
      <c r="C645" s="54" t="s">
        <v>96</v>
      </c>
      <c r="D645" s="54" t="s">
        <v>433</v>
      </c>
      <c r="E645" s="54" t="s">
        <v>502</v>
      </c>
      <c r="F645" s="55" t="s">
        <v>433</v>
      </c>
      <c r="G645" s="54" t="s">
        <v>15</v>
      </c>
      <c r="H645" s="54" t="s">
        <v>16</v>
      </c>
      <c r="I645" s="56">
        <v>9</v>
      </c>
      <c r="J645" s="56">
        <v>33</v>
      </c>
      <c r="K645" s="56">
        <v>79</v>
      </c>
      <c r="L645" s="57">
        <v>3596.7469999999998</v>
      </c>
      <c r="M645" s="57">
        <v>399.63855555555602</v>
      </c>
      <c r="N645" s="58">
        <v>3.6666666666666701</v>
      </c>
      <c r="O645" s="58">
        <v>2.39393939393939</v>
      </c>
      <c r="P645" s="57">
        <v>370.24700000000001</v>
      </c>
      <c r="Q645" s="59">
        <v>0.10293940607999399</v>
      </c>
      <c r="R645" s="57">
        <v>35.5369999999998</v>
      </c>
      <c r="S645" s="59">
        <v>9.8803168529784796E-3</v>
      </c>
      <c r="T645" s="29" t="str">
        <f t="shared" si="30"/>
        <v>05</v>
      </c>
      <c r="U645" s="29" t="str">
        <f t="shared" si="31"/>
        <v>2023-354104-05</v>
      </c>
      <c r="V645" s="29" t="str">
        <f t="shared" si="32"/>
        <v>Mary Amendola</v>
      </c>
    </row>
    <row r="646" spans="1:22" x14ac:dyDescent="0.25">
      <c r="A646" s="53">
        <v>2023</v>
      </c>
      <c r="B646" s="54">
        <v>354709</v>
      </c>
      <c r="C646" s="54" t="s">
        <v>97</v>
      </c>
      <c r="D646" s="54" t="s">
        <v>435</v>
      </c>
      <c r="E646" s="54" t="s">
        <v>521</v>
      </c>
      <c r="F646" s="55" t="s">
        <v>435</v>
      </c>
      <c r="G646" s="54" t="s">
        <v>15</v>
      </c>
      <c r="H646" s="54" t="s">
        <v>16</v>
      </c>
      <c r="I646" s="56">
        <v>11</v>
      </c>
      <c r="J646" s="56">
        <v>48</v>
      </c>
      <c r="K646" s="56">
        <v>209</v>
      </c>
      <c r="L646" s="57">
        <v>8460.4987999999994</v>
      </c>
      <c r="M646" s="57">
        <v>769.13625454545399</v>
      </c>
      <c r="N646" s="58">
        <v>4.3636363636363598</v>
      </c>
      <c r="O646" s="58">
        <v>4.3541666666666696</v>
      </c>
      <c r="P646" s="57">
        <v>910.74879999999905</v>
      </c>
      <c r="Q646" s="59">
        <v>0.107647175601514</v>
      </c>
      <c r="R646" s="57">
        <v>491.32879999999898</v>
      </c>
      <c r="S646" s="59">
        <v>5.8073266318529403E-2</v>
      </c>
      <c r="T646" s="29" t="str">
        <f t="shared" si="30"/>
        <v>06</v>
      </c>
      <c r="U646" s="29" t="str">
        <f t="shared" si="31"/>
        <v>2023-354709-06</v>
      </c>
      <c r="V646" s="29" t="str">
        <f t="shared" si="32"/>
        <v>Ronnie Estrada</v>
      </c>
    </row>
    <row r="647" spans="1:22" x14ac:dyDescent="0.25">
      <c r="A647" s="53">
        <v>2023</v>
      </c>
      <c r="B647" s="54">
        <v>356398</v>
      </c>
      <c r="C647" s="54" t="s">
        <v>98</v>
      </c>
      <c r="D647" s="54" t="s">
        <v>430</v>
      </c>
      <c r="E647" s="54" t="s">
        <v>518</v>
      </c>
      <c r="F647" s="55" t="s">
        <v>430</v>
      </c>
      <c r="G647" s="54" t="s">
        <v>15</v>
      </c>
      <c r="H647" s="54" t="s">
        <v>16</v>
      </c>
      <c r="I647" s="56">
        <v>10</v>
      </c>
      <c r="J647" s="56">
        <v>19</v>
      </c>
      <c r="K647" s="56">
        <v>28</v>
      </c>
      <c r="L647" s="57">
        <v>1851.7760000000001</v>
      </c>
      <c r="M647" s="57">
        <v>185.17760000000001</v>
      </c>
      <c r="N647" s="58">
        <v>1.9</v>
      </c>
      <c r="O647" s="58">
        <v>1.4736842105263199</v>
      </c>
      <c r="P647" s="57">
        <v>451.52600000000001</v>
      </c>
      <c r="Q647" s="59">
        <v>0.243834027441764</v>
      </c>
      <c r="R647" s="57">
        <v>120.626</v>
      </c>
      <c r="S647" s="59">
        <v>6.5140708163406405E-2</v>
      </c>
      <c r="T647" s="29" t="str">
        <f t="shared" si="30"/>
        <v>03</v>
      </c>
      <c r="U647" s="29" t="str">
        <f t="shared" si="31"/>
        <v>2023-356398-03</v>
      </c>
      <c r="V647" s="29" t="str">
        <f t="shared" si="32"/>
        <v>Claudia Schwartz</v>
      </c>
    </row>
    <row r="648" spans="1:22" x14ac:dyDescent="0.25">
      <c r="A648" s="53">
        <v>2023</v>
      </c>
      <c r="B648" s="54">
        <v>356684</v>
      </c>
      <c r="C648" s="54" t="s">
        <v>410</v>
      </c>
      <c r="D648" s="54" t="s">
        <v>435</v>
      </c>
      <c r="E648" s="54" t="s">
        <v>525</v>
      </c>
      <c r="F648" s="55" t="s">
        <v>435</v>
      </c>
      <c r="G648" s="54" t="s">
        <v>15</v>
      </c>
      <c r="H648" s="54" t="s">
        <v>16</v>
      </c>
      <c r="I648" s="56">
        <v>4</v>
      </c>
      <c r="J648" s="56">
        <v>4</v>
      </c>
      <c r="K648" s="56">
        <v>15</v>
      </c>
      <c r="L648" s="57">
        <v>745.48</v>
      </c>
      <c r="M648" s="57">
        <v>186.37</v>
      </c>
      <c r="N648" s="58">
        <v>1</v>
      </c>
      <c r="O648" s="58">
        <v>3.75</v>
      </c>
      <c r="P648" s="57">
        <v>276.48</v>
      </c>
      <c r="Q648" s="59">
        <v>0.37087514084884898</v>
      </c>
      <c r="R648" s="57">
        <v>139.68</v>
      </c>
      <c r="S648" s="59">
        <v>0.187369211783012</v>
      </c>
      <c r="T648" s="29" t="str">
        <f t="shared" si="30"/>
        <v>06</v>
      </c>
      <c r="U648" s="29" t="str">
        <f t="shared" si="31"/>
        <v>2023-356684-06</v>
      </c>
      <c r="V648" s="29" t="str">
        <f t="shared" si="32"/>
        <v>Carol Mathews</v>
      </c>
    </row>
    <row r="649" spans="1:22" x14ac:dyDescent="0.25">
      <c r="A649" s="53">
        <v>2023</v>
      </c>
      <c r="B649" s="54">
        <v>358146</v>
      </c>
      <c r="C649" s="54" t="s">
        <v>437</v>
      </c>
      <c r="D649" s="54" t="s">
        <v>431</v>
      </c>
      <c r="E649" s="54" t="s">
        <v>515</v>
      </c>
      <c r="F649" s="55" t="s">
        <v>431</v>
      </c>
      <c r="G649" s="54" t="s">
        <v>15</v>
      </c>
      <c r="H649" s="54" t="s">
        <v>16</v>
      </c>
      <c r="I649" s="56">
        <v>6</v>
      </c>
      <c r="J649" s="56">
        <v>6</v>
      </c>
      <c r="K649" s="56">
        <v>15</v>
      </c>
      <c r="L649" s="57">
        <v>768.68</v>
      </c>
      <c r="M649" s="57">
        <v>128.113333333333</v>
      </c>
      <c r="N649" s="58">
        <v>1</v>
      </c>
      <c r="O649" s="58">
        <v>2.5</v>
      </c>
      <c r="P649" s="57">
        <v>264.68</v>
      </c>
      <c r="Q649" s="59">
        <v>0.34433054066711799</v>
      </c>
      <c r="R649" s="57">
        <v>72.08</v>
      </c>
      <c r="S649" s="59">
        <v>9.3771140136337597E-2</v>
      </c>
      <c r="T649" s="29" t="str">
        <f t="shared" si="30"/>
        <v>01</v>
      </c>
      <c r="U649" s="29" t="str">
        <f t="shared" si="31"/>
        <v>2023-358146-01</v>
      </c>
      <c r="V649" s="29" t="str">
        <f t="shared" si="32"/>
        <v>Alex Kwon</v>
      </c>
    </row>
    <row r="650" spans="1:22" x14ac:dyDescent="0.25">
      <c r="A650" s="53">
        <v>2023</v>
      </c>
      <c r="B650" s="54">
        <v>359285</v>
      </c>
      <c r="C650" s="54" t="s">
        <v>316</v>
      </c>
      <c r="D650" s="54" t="s">
        <v>431</v>
      </c>
      <c r="E650" s="54" t="s">
        <v>524</v>
      </c>
      <c r="F650" s="55" t="s">
        <v>431</v>
      </c>
      <c r="G650" s="54" t="s">
        <v>15</v>
      </c>
      <c r="H650" s="54" t="s">
        <v>5</v>
      </c>
      <c r="I650" s="56">
        <v>35</v>
      </c>
      <c r="J650" s="56">
        <v>77</v>
      </c>
      <c r="K650" s="56">
        <v>354</v>
      </c>
      <c r="L650" s="57">
        <v>21167.567999999999</v>
      </c>
      <c r="M650" s="57">
        <v>604.78765714285703</v>
      </c>
      <c r="N650" s="58">
        <v>2.2000000000000002</v>
      </c>
      <c r="O650" s="58">
        <v>4.5974025974026</v>
      </c>
      <c r="P650" s="57">
        <v>4716.5680000000002</v>
      </c>
      <c r="Q650" s="59">
        <v>0.222820495958723</v>
      </c>
      <c r="R650" s="57">
        <v>3547.4180000000001</v>
      </c>
      <c r="S650" s="59">
        <v>0.167587414860318</v>
      </c>
      <c r="T650" s="29" t="str">
        <f t="shared" si="30"/>
        <v>01</v>
      </c>
      <c r="U650" s="29" t="str">
        <f t="shared" si="31"/>
        <v>2023-359285-01</v>
      </c>
      <c r="V650" s="29" t="str">
        <f t="shared" si="32"/>
        <v>Quinn York</v>
      </c>
    </row>
    <row r="651" spans="1:22" x14ac:dyDescent="0.25">
      <c r="A651" s="53">
        <v>2023</v>
      </c>
      <c r="B651" s="54">
        <v>364956</v>
      </c>
      <c r="C651" s="54" t="s">
        <v>99</v>
      </c>
      <c r="D651" s="54" t="s">
        <v>435</v>
      </c>
      <c r="E651" s="54" t="s">
        <v>525</v>
      </c>
      <c r="F651" s="55" t="s">
        <v>435</v>
      </c>
      <c r="G651" s="54" t="s">
        <v>15</v>
      </c>
      <c r="H651" s="54" t="s">
        <v>16</v>
      </c>
      <c r="I651" s="56">
        <v>31</v>
      </c>
      <c r="J651" s="56">
        <v>40</v>
      </c>
      <c r="K651" s="56">
        <v>94</v>
      </c>
      <c r="L651" s="57">
        <v>4029.6480000000001</v>
      </c>
      <c r="M651" s="57">
        <v>129.98864516129001</v>
      </c>
      <c r="N651" s="58">
        <v>1.2903225806451599</v>
      </c>
      <c r="O651" s="58">
        <v>2.35</v>
      </c>
      <c r="P651" s="57">
        <v>1089.3979999999999</v>
      </c>
      <c r="Q651" s="59">
        <v>0.27034569768873101</v>
      </c>
      <c r="R651" s="57">
        <v>18.3979999999999</v>
      </c>
      <c r="S651" s="59">
        <v>4.5656593330236101E-3</v>
      </c>
      <c r="T651" s="29" t="str">
        <f t="shared" si="30"/>
        <v>06</v>
      </c>
      <c r="U651" s="29" t="str">
        <f t="shared" si="31"/>
        <v>2023-364956-06</v>
      </c>
      <c r="V651" s="29" t="str">
        <f t="shared" si="32"/>
        <v>Carol Mathews</v>
      </c>
    </row>
    <row r="652" spans="1:22" x14ac:dyDescent="0.25">
      <c r="A652" s="53">
        <v>2023</v>
      </c>
      <c r="B652" s="54">
        <v>365924</v>
      </c>
      <c r="C652" s="54" t="s">
        <v>317</v>
      </c>
      <c r="D652" s="54" t="s">
        <v>433</v>
      </c>
      <c r="E652" s="54" t="s">
        <v>504</v>
      </c>
      <c r="F652" s="55" t="s">
        <v>433</v>
      </c>
      <c r="G652" s="54" t="s">
        <v>15</v>
      </c>
      <c r="H652" s="54" t="s">
        <v>16</v>
      </c>
      <c r="I652" s="56">
        <v>42</v>
      </c>
      <c r="J652" s="56">
        <v>70</v>
      </c>
      <c r="K652" s="56">
        <v>243</v>
      </c>
      <c r="L652" s="57">
        <v>10139.656000000001</v>
      </c>
      <c r="M652" s="57">
        <v>241.42038095238101</v>
      </c>
      <c r="N652" s="58">
        <v>1.6666666666666701</v>
      </c>
      <c r="O652" s="58">
        <v>3.4714285714285702</v>
      </c>
      <c r="P652" s="57">
        <v>2260.6559999999999</v>
      </c>
      <c r="Q652" s="59">
        <v>0.22295194235386301</v>
      </c>
      <c r="R652" s="57">
        <v>790.65599999999995</v>
      </c>
      <c r="S652" s="59">
        <v>7.7976609857375798E-2</v>
      </c>
      <c r="T652" s="29" t="str">
        <f t="shared" si="30"/>
        <v>05</v>
      </c>
      <c r="U652" s="29" t="str">
        <f t="shared" si="31"/>
        <v>2023-365924-05</v>
      </c>
      <c r="V652" s="29" t="str">
        <f t="shared" si="32"/>
        <v>Jeannie Skiles</v>
      </c>
    </row>
    <row r="653" spans="1:22" x14ac:dyDescent="0.25">
      <c r="A653" s="53">
        <v>2023</v>
      </c>
      <c r="B653" s="54">
        <v>368143</v>
      </c>
      <c r="C653" s="54" t="s">
        <v>315</v>
      </c>
      <c r="D653" s="54" t="s">
        <v>434</v>
      </c>
      <c r="E653" s="54" t="s">
        <v>508</v>
      </c>
      <c r="F653" s="55" t="s">
        <v>434</v>
      </c>
      <c r="G653" s="54" t="s">
        <v>15</v>
      </c>
      <c r="H653" s="54" t="s">
        <v>7</v>
      </c>
      <c r="I653" s="56">
        <v>126</v>
      </c>
      <c r="J653" s="56">
        <v>377</v>
      </c>
      <c r="K653" s="56">
        <v>1733</v>
      </c>
      <c r="L653" s="57">
        <v>81971.042400000006</v>
      </c>
      <c r="M653" s="57">
        <v>650.56382857142899</v>
      </c>
      <c r="N653" s="58">
        <v>2.9920634920634899</v>
      </c>
      <c r="O653" s="58">
        <v>4.5968169761273199</v>
      </c>
      <c r="P653" s="57">
        <v>11799.7924</v>
      </c>
      <c r="Q653" s="59">
        <v>0.143950742292866</v>
      </c>
      <c r="R653" s="57">
        <v>7358.5923999999904</v>
      </c>
      <c r="S653" s="59">
        <v>8.9770633440181699E-2</v>
      </c>
      <c r="T653" s="29" t="str">
        <f t="shared" si="30"/>
        <v>02</v>
      </c>
      <c r="U653" s="29" t="str">
        <f t="shared" si="31"/>
        <v>2023-368143-02</v>
      </c>
      <c r="V653" s="29" t="str">
        <f t="shared" si="32"/>
        <v>Nina Fuentes</v>
      </c>
    </row>
    <row r="654" spans="1:22" x14ac:dyDescent="0.25">
      <c r="A654" s="53">
        <v>2023</v>
      </c>
      <c r="B654" s="54">
        <v>369346</v>
      </c>
      <c r="C654" s="54" t="s">
        <v>100</v>
      </c>
      <c r="D654" s="54" t="s">
        <v>434</v>
      </c>
      <c r="E654" s="54" t="s">
        <v>523</v>
      </c>
      <c r="F654" s="55" t="s">
        <v>434</v>
      </c>
      <c r="G654" s="54" t="s">
        <v>15</v>
      </c>
      <c r="H654" s="54" t="s">
        <v>16</v>
      </c>
      <c r="I654" s="56">
        <v>42</v>
      </c>
      <c r="J654" s="56">
        <v>60</v>
      </c>
      <c r="K654" s="56">
        <v>159</v>
      </c>
      <c r="L654" s="57">
        <v>7437.1279999999997</v>
      </c>
      <c r="M654" s="57">
        <v>177.07447619047599</v>
      </c>
      <c r="N654" s="58">
        <v>1.4285714285714299</v>
      </c>
      <c r="O654" s="58">
        <v>2.65</v>
      </c>
      <c r="P654" s="57">
        <v>1669.6279999999999</v>
      </c>
      <c r="Q654" s="59">
        <v>0.224499027043773</v>
      </c>
      <c r="R654" s="57">
        <v>259.62799999999999</v>
      </c>
      <c r="S654" s="59">
        <v>3.4909712458895403E-2</v>
      </c>
      <c r="T654" s="29" t="str">
        <f t="shared" si="30"/>
        <v>02</v>
      </c>
      <c r="U654" s="29" t="str">
        <f t="shared" si="31"/>
        <v>2023-369346-02</v>
      </c>
      <c r="V654" s="29" t="str">
        <f t="shared" si="32"/>
        <v>Amy Blye</v>
      </c>
    </row>
    <row r="655" spans="1:22" x14ac:dyDescent="0.25">
      <c r="A655" s="53">
        <v>2023</v>
      </c>
      <c r="B655" s="54">
        <v>370695</v>
      </c>
      <c r="C655" s="54" t="s">
        <v>101</v>
      </c>
      <c r="D655" s="54" t="s">
        <v>431</v>
      </c>
      <c r="E655" s="54" t="s">
        <v>501</v>
      </c>
      <c r="F655" s="55" t="s">
        <v>431</v>
      </c>
      <c r="G655" s="54" t="s">
        <v>15</v>
      </c>
      <c r="H655" s="54" t="s">
        <v>5</v>
      </c>
      <c r="I655" s="56">
        <v>90</v>
      </c>
      <c r="J655" s="56">
        <v>204</v>
      </c>
      <c r="K655" s="56">
        <v>1045</v>
      </c>
      <c r="L655" s="57">
        <v>41657.385000000002</v>
      </c>
      <c r="M655" s="57">
        <v>462.859833333334</v>
      </c>
      <c r="N655" s="58">
        <v>2.2666666666666702</v>
      </c>
      <c r="O655" s="58">
        <v>5.12254901960784</v>
      </c>
      <c r="P655" s="57">
        <v>5245.1350000000002</v>
      </c>
      <c r="Q655" s="59">
        <v>0.125911287998514</v>
      </c>
      <c r="R655" s="57">
        <v>2232.3850000000002</v>
      </c>
      <c r="S655" s="59">
        <v>5.3589177525185397E-2</v>
      </c>
      <c r="T655" s="29" t="str">
        <f t="shared" si="30"/>
        <v>01</v>
      </c>
      <c r="U655" s="29" t="str">
        <f t="shared" si="31"/>
        <v>2023-370695-01</v>
      </c>
      <c r="V655" s="29" t="str">
        <f t="shared" si="32"/>
        <v>Debbie Wong</v>
      </c>
    </row>
    <row r="656" spans="1:22" x14ac:dyDescent="0.25">
      <c r="A656" s="53">
        <v>2023</v>
      </c>
      <c r="B656" s="54">
        <v>375019</v>
      </c>
      <c r="C656" s="54" t="s">
        <v>102</v>
      </c>
      <c r="D656" s="54" t="s">
        <v>433</v>
      </c>
      <c r="E656" s="54" t="s">
        <v>503</v>
      </c>
      <c r="F656" s="55" t="s">
        <v>433</v>
      </c>
      <c r="G656" s="54" t="s">
        <v>15</v>
      </c>
      <c r="H656" s="54" t="s">
        <v>5</v>
      </c>
      <c r="I656" s="56">
        <v>137</v>
      </c>
      <c r="J656" s="56">
        <v>548</v>
      </c>
      <c r="K656" s="56">
        <v>1487</v>
      </c>
      <c r="L656" s="57">
        <v>67569.909</v>
      </c>
      <c r="M656" s="57">
        <v>493.21101459853998</v>
      </c>
      <c r="N656" s="58">
        <v>4</v>
      </c>
      <c r="O656" s="58">
        <v>2.7135036496350402</v>
      </c>
      <c r="P656" s="57">
        <v>9520.1589999999906</v>
      </c>
      <c r="Q656" s="59">
        <v>0.14089347079037801</v>
      </c>
      <c r="R656" s="57">
        <v>4349.7489999999898</v>
      </c>
      <c r="S656" s="59">
        <v>6.4374054433016803E-2</v>
      </c>
      <c r="T656" s="29" t="str">
        <f t="shared" si="30"/>
        <v>05</v>
      </c>
      <c r="U656" s="29" t="str">
        <f t="shared" si="31"/>
        <v>2023-375019-05</v>
      </c>
      <c r="V656" s="29" t="str">
        <f t="shared" si="32"/>
        <v>Hugo Vale</v>
      </c>
    </row>
    <row r="657" spans="1:22" x14ac:dyDescent="0.25">
      <c r="A657" s="53">
        <v>2023</v>
      </c>
      <c r="B657" s="54">
        <v>375945</v>
      </c>
      <c r="C657" s="54" t="s">
        <v>103</v>
      </c>
      <c r="D657" s="54" t="s">
        <v>435</v>
      </c>
      <c r="E657" s="54" t="s">
        <v>521</v>
      </c>
      <c r="F657" s="55" t="s">
        <v>435</v>
      </c>
      <c r="G657" s="54" t="s">
        <v>15</v>
      </c>
      <c r="H657" s="54" t="s">
        <v>16</v>
      </c>
      <c r="I657" s="56">
        <v>2</v>
      </c>
      <c r="J657" s="56">
        <v>4</v>
      </c>
      <c r="K657" s="56">
        <v>6</v>
      </c>
      <c r="L657" s="57">
        <v>141.39920000000001</v>
      </c>
      <c r="M657" s="57">
        <v>70.699600000000004</v>
      </c>
      <c r="N657" s="58">
        <v>2</v>
      </c>
      <c r="O657" s="58">
        <v>1.5</v>
      </c>
      <c r="P657" s="57">
        <v>19.8992</v>
      </c>
      <c r="Q657" s="59">
        <v>0.14073064062597199</v>
      </c>
      <c r="R657" s="57">
        <v>-50.900799999999997</v>
      </c>
      <c r="S657" s="59">
        <v>-0.359979405824078</v>
      </c>
      <c r="T657" s="29" t="str">
        <f t="shared" si="30"/>
        <v>06</v>
      </c>
      <c r="U657" s="29" t="str">
        <f t="shared" si="31"/>
        <v>2023-375945-06</v>
      </c>
      <c r="V657" s="29" t="str">
        <f t="shared" si="32"/>
        <v>Ronnie Estrada</v>
      </c>
    </row>
    <row r="658" spans="1:22" x14ac:dyDescent="0.25">
      <c r="A658" s="53">
        <v>2023</v>
      </c>
      <c r="B658" s="54">
        <v>375968</v>
      </c>
      <c r="C658" s="54" t="s">
        <v>104</v>
      </c>
      <c r="D658" s="54" t="s">
        <v>431</v>
      </c>
      <c r="E658" s="54" t="s">
        <v>515</v>
      </c>
      <c r="F658" s="55" t="s">
        <v>431</v>
      </c>
      <c r="G658" s="54" t="s">
        <v>15</v>
      </c>
      <c r="H658" s="54" t="s">
        <v>16</v>
      </c>
      <c r="I658" s="56">
        <v>6</v>
      </c>
      <c r="J658" s="56">
        <v>18</v>
      </c>
      <c r="K658" s="56">
        <v>64</v>
      </c>
      <c r="L658" s="57">
        <v>2358.6880000000001</v>
      </c>
      <c r="M658" s="57">
        <v>393.11466666666701</v>
      </c>
      <c r="N658" s="58">
        <v>3</v>
      </c>
      <c r="O658" s="58">
        <v>3.5555555555555598</v>
      </c>
      <c r="P658" s="57">
        <v>529.43799999999999</v>
      </c>
      <c r="Q658" s="59">
        <v>0.22446292175989399</v>
      </c>
      <c r="R658" s="57">
        <v>323.63799999999998</v>
      </c>
      <c r="S658" s="59">
        <v>0.13721102579060901</v>
      </c>
      <c r="T658" s="29" t="str">
        <f t="shared" si="30"/>
        <v>01</v>
      </c>
      <c r="U658" s="29" t="str">
        <f t="shared" si="31"/>
        <v>2023-375968-01</v>
      </c>
      <c r="V658" s="29" t="str">
        <f t="shared" si="32"/>
        <v>Alex Kwon</v>
      </c>
    </row>
    <row r="659" spans="1:22" x14ac:dyDescent="0.25">
      <c r="A659" s="53">
        <v>2023</v>
      </c>
      <c r="B659" s="54">
        <v>380543</v>
      </c>
      <c r="C659" s="54" t="s">
        <v>401</v>
      </c>
      <c r="D659" s="54" t="s">
        <v>433</v>
      </c>
      <c r="E659" s="54" t="s">
        <v>502</v>
      </c>
      <c r="F659" s="55" t="s">
        <v>433</v>
      </c>
      <c r="G659" s="54" t="s">
        <v>15</v>
      </c>
      <c r="H659" s="54" t="s">
        <v>5</v>
      </c>
      <c r="I659" s="56">
        <v>119</v>
      </c>
      <c r="J659" s="56">
        <v>254</v>
      </c>
      <c r="K659" s="56">
        <v>873</v>
      </c>
      <c r="L659" s="57">
        <v>33430.370999999999</v>
      </c>
      <c r="M659" s="57">
        <v>280.92748739495801</v>
      </c>
      <c r="N659" s="58">
        <v>2.1344537815126099</v>
      </c>
      <c r="O659" s="58">
        <v>3.4370078740157499</v>
      </c>
      <c r="P659" s="57">
        <v>4710.1210000000001</v>
      </c>
      <c r="Q659" s="59">
        <v>0.14089347079037801</v>
      </c>
      <c r="R659" s="57">
        <v>479.580999999997</v>
      </c>
      <c r="S659" s="59">
        <v>1.4345667895818299E-2</v>
      </c>
      <c r="T659" s="29" t="str">
        <f t="shared" si="30"/>
        <v>05</v>
      </c>
      <c r="U659" s="29" t="str">
        <f t="shared" si="31"/>
        <v>2023-380543-05</v>
      </c>
      <c r="V659" s="29" t="str">
        <f t="shared" si="32"/>
        <v>Mary Amendola</v>
      </c>
    </row>
    <row r="660" spans="1:22" x14ac:dyDescent="0.25">
      <c r="A660" s="53">
        <v>2023</v>
      </c>
      <c r="B660" s="54">
        <v>384965</v>
      </c>
      <c r="C660" s="54" t="s">
        <v>105</v>
      </c>
      <c r="D660" s="54" t="s">
        <v>431</v>
      </c>
      <c r="E660" s="54" t="s">
        <v>524</v>
      </c>
      <c r="F660" s="55" t="s">
        <v>431</v>
      </c>
      <c r="G660" s="54" t="s">
        <v>15</v>
      </c>
      <c r="H660" s="54" t="s">
        <v>16</v>
      </c>
      <c r="I660" s="56">
        <v>39</v>
      </c>
      <c r="J660" s="56">
        <v>96</v>
      </c>
      <c r="K660" s="56">
        <v>268</v>
      </c>
      <c r="L660" s="57">
        <v>12592.255999999999</v>
      </c>
      <c r="M660" s="57">
        <v>322.878358974359</v>
      </c>
      <c r="N660" s="58">
        <v>2.4615384615384599</v>
      </c>
      <c r="O660" s="58">
        <v>2.7916666666666701</v>
      </c>
      <c r="P660" s="57">
        <v>2770.7559999999999</v>
      </c>
      <c r="Q660" s="59">
        <v>0.220036504975756</v>
      </c>
      <c r="R660" s="57">
        <v>1457.2560000000001</v>
      </c>
      <c r="S660" s="59">
        <v>0.115726363885868</v>
      </c>
      <c r="T660" s="29" t="str">
        <f t="shared" si="30"/>
        <v>01</v>
      </c>
      <c r="U660" s="29" t="str">
        <f t="shared" si="31"/>
        <v>2023-384965-01</v>
      </c>
      <c r="V660" s="29" t="str">
        <f t="shared" si="32"/>
        <v>Quinn York</v>
      </c>
    </row>
    <row r="661" spans="1:22" x14ac:dyDescent="0.25">
      <c r="A661" s="53">
        <v>2023</v>
      </c>
      <c r="B661" s="54">
        <v>392244</v>
      </c>
      <c r="C661" s="54" t="s">
        <v>106</v>
      </c>
      <c r="D661" s="54" t="s">
        <v>431</v>
      </c>
      <c r="E661" s="54" t="s">
        <v>524</v>
      </c>
      <c r="F661" s="55" t="s">
        <v>431</v>
      </c>
      <c r="G661" s="54" t="s">
        <v>15</v>
      </c>
      <c r="H661" s="54" t="s">
        <v>16</v>
      </c>
      <c r="I661" s="56">
        <v>24</v>
      </c>
      <c r="J661" s="56">
        <v>33</v>
      </c>
      <c r="K661" s="56">
        <v>95</v>
      </c>
      <c r="L661" s="57">
        <v>4818.4399999999996</v>
      </c>
      <c r="M661" s="57">
        <v>200.768333333333</v>
      </c>
      <c r="N661" s="58">
        <v>1.375</v>
      </c>
      <c r="O661" s="58">
        <v>2.8787878787878798</v>
      </c>
      <c r="P661" s="57">
        <v>1021.94</v>
      </c>
      <c r="Q661" s="59">
        <v>0.21208938992703</v>
      </c>
      <c r="R661" s="57">
        <v>241.64</v>
      </c>
      <c r="S661" s="59">
        <v>5.0149010883190397E-2</v>
      </c>
      <c r="T661" s="29" t="str">
        <f t="shared" si="30"/>
        <v>01</v>
      </c>
      <c r="U661" s="29" t="str">
        <f t="shared" si="31"/>
        <v>2023-392244-01</v>
      </c>
      <c r="V661" s="29" t="str">
        <f t="shared" si="32"/>
        <v>Quinn York</v>
      </c>
    </row>
    <row r="662" spans="1:22" x14ac:dyDescent="0.25">
      <c r="A662" s="53">
        <v>2023</v>
      </c>
      <c r="B662" s="54">
        <v>398755</v>
      </c>
      <c r="C662" s="54" t="s">
        <v>107</v>
      </c>
      <c r="D662" s="54" t="s">
        <v>432</v>
      </c>
      <c r="E662" s="54" t="s">
        <v>498</v>
      </c>
      <c r="F662" s="55" t="s">
        <v>432</v>
      </c>
      <c r="G662" s="54" t="s">
        <v>15</v>
      </c>
      <c r="H662" s="54" t="s">
        <v>16</v>
      </c>
      <c r="I662" s="56">
        <v>11</v>
      </c>
      <c r="J662" s="56">
        <v>20</v>
      </c>
      <c r="K662" s="56">
        <v>53</v>
      </c>
      <c r="L662" s="57">
        <v>3160.4184</v>
      </c>
      <c r="M662" s="57">
        <v>287.31076363636402</v>
      </c>
      <c r="N662" s="58">
        <v>1.8181818181818199</v>
      </c>
      <c r="O662" s="58">
        <v>2.65</v>
      </c>
      <c r="P662" s="57">
        <v>301.41840000000002</v>
      </c>
      <c r="Q662" s="59">
        <v>9.53729417598633E-2</v>
      </c>
      <c r="R662" s="57">
        <v>-26.5815999999997</v>
      </c>
      <c r="S662" s="59">
        <v>-8.4107851036431293E-3</v>
      </c>
      <c r="T662" s="29" t="str">
        <f t="shared" si="30"/>
        <v>04</v>
      </c>
      <c r="U662" s="29" t="str">
        <f t="shared" si="31"/>
        <v>2023-398755-04</v>
      </c>
      <c r="V662" s="29" t="str">
        <f t="shared" si="32"/>
        <v>Kim Pearson</v>
      </c>
    </row>
    <row r="663" spans="1:22" x14ac:dyDescent="0.25">
      <c r="A663" s="53">
        <v>2023</v>
      </c>
      <c r="B663" s="54">
        <v>399454</v>
      </c>
      <c r="C663" s="54" t="s">
        <v>108</v>
      </c>
      <c r="D663" s="54" t="s">
        <v>431</v>
      </c>
      <c r="E663" s="54" t="s">
        <v>509</v>
      </c>
      <c r="F663" s="55" t="s">
        <v>431</v>
      </c>
      <c r="G663" s="54" t="s">
        <v>15</v>
      </c>
      <c r="H663" s="54" t="s">
        <v>5</v>
      </c>
      <c r="I663" s="56">
        <v>232</v>
      </c>
      <c r="J663" s="56">
        <v>486</v>
      </c>
      <c r="K663" s="56">
        <v>1609</v>
      </c>
      <c r="L663" s="57">
        <v>61259.664199999999</v>
      </c>
      <c r="M663" s="57">
        <v>264.05027672413797</v>
      </c>
      <c r="N663" s="58">
        <v>2.0948275862068999</v>
      </c>
      <c r="O663" s="58">
        <v>3.31069958847737</v>
      </c>
      <c r="P663" s="57">
        <v>2827.4142000000002</v>
      </c>
      <c r="Q663" s="59">
        <v>4.6154582087963802E-2</v>
      </c>
      <c r="R663" s="57">
        <v>-4894.7857999999997</v>
      </c>
      <c r="S663" s="59">
        <v>-7.9902262996733794E-2</v>
      </c>
      <c r="T663" s="29" t="str">
        <f t="shared" si="30"/>
        <v>01</v>
      </c>
      <c r="U663" s="29" t="str">
        <f t="shared" si="31"/>
        <v>2023-399454-01</v>
      </c>
      <c r="V663" s="29" t="str">
        <f t="shared" si="32"/>
        <v>Benny Wilder</v>
      </c>
    </row>
    <row r="664" spans="1:22" x14ac:dyDescent="0.25">
      <c r="A664" s="53">
        <v>2023</v>
      </c>
      <c r="B664" s="54">
        <v>400447</v>
      </c>
      <c r="C664" s="54" t="s">
        <v>440</v>
      </c>
      <c r="D664" s="54" t="s">
        <v>431</v>
      </c>
      <c r="E664" s="54" t="s">
        <v>528</v>
      </c>
      <c r="F664" s="55" t="s">
        <v>431</v>
      </c>
      <c r="G664" s="54" t="s">
        <v>15</v>
      </c>
      <c r="H664" s="54" t="s">
        <v>16</v>
      </c>
      <c r="I664" s="56">
        <v>9</v>
      </c>
      <c r="J664" s="56">
        <v>31</v>
      </c>
      <c r="K664" s="56">
        <v>73</v>
      </c>
      <c r="L664" s="57">
        <v>3345.8159999999998</v>
      </c>
      <c r="M664" s="57">
        <v>371.75733333333301</v>
      </c>
      <c r="N664" s="58">
        <v>3.4444444444444402</v>
      </c>
      <c r="O664" s="58">
        <v>2.3548387096774199</v>
      </c>
      <c r="P664" s="57">
        <v>829.81600000000003</v>
      </c>
      <c r="Q664" s="59">
        <v>0.248016029572457</v>
      </c>
      <c r="R664" s="57">
        <v>517.81600000000003</v>
      </c>
      <c r="S664" s="59">
        <v>0.15476523514741999</v>
      </c>
      <c r="T664" s="29" t="str">
        <f t="shared" si="30"/>
        <v>01</v>
      </c>
      <c r="U664" s="29" t="str">
        <f t="shared" si="31"/>
        <v>2023-400447-01</v>
      </c>
      <c r="V664" s="29" t="str">
        <f t="shared" si="32"/>
        <v>Elena Crosswell</v>
      </c>
    </row>
    <row r="665" spans="1:22" x14ac:dyDescent="0.25">
      <c r="A665" s="53">
        <v>2023</v>
      </c>
      <c r="B665" s="54">
        <v>400575</v>
      </c>
      <c r="C665" s="54" t="s">
        <v>109</v>
      </c>
      <c r="D665" s="54" t="s">
        <v>431</v>
      </c>
      <c r="E665" s="54" t="s">
        <v>513</v>
      </c>
      <c r="F665" s="55" t="s">
        <v>430</v>
      </c>
      <c r="G665" s="54" t="s">
        <v>4</v>
      </c>
      <c r="H665" s="54" t="s">
        <v>5</v>
      </c>
      <c r="I665" s="56">
        <v>106</v>
      </c>
      <c r="J665" s="56">
        <v>296</v>
      </c>
      <c r="K665" s="56">
        <v>1171</v>
      </c>
      <c r="L665" s="57">
        <v>54217.082999999999</v>
      </c>
      <c r="M665" s="57">
        <v>511.48191509434002</v>
      </c>
      <c r="N665" s="58">
        <v>2.79245283018868</v>
      </c>
      <c r="O665" s="58">
        <v>3.9560810810810798</v>
      </c>
      <c r="P665" s="57">
        <v>7638.8329999999996</v>
      </c>
      <c r="Q665" s="59">
        <v>0.14089347079037801</v>
      </c>
      <c r="R665" s="57">
        <v>4032.7330000000002</v>
      </c>
      <c r="S665" s="59">
        <v>7.43812240876182E-2</v>
      </c>
      <c r="T665" s="29" t="str">
        <f t="shared" si="30"/>
        <v>01</v>
      </c>
      <c r="U665" s="29" t="str">
        <f t="shared" si="31"/>
        <v>2023-400575-01</v>
      </c>
      <c r="V665" s="29" t="str">
        <f t="shared" si="32"/>
        <v>Dora Tsai</v>
      </c>
    </row>
    <row r="666" spans="1:22" x14ac:dyDescent="0.25">
      <c r="A666" s="53">
        <v>2023</v>
      </c>
      <c r="B666" s="54">
        <v>400575</v>
      </c>
      <c r="C666" s="54" t="s">
        <v>109</v>
      </c>
      <c r="D666" s="54" t="s">
        <v>430</v>
      </c>
      <c r="E666" s="54" t="s">
        <v>518</v>
      </c>
      <c r="F666" s="55" t="s">
        <v>430</v>
      </c>
      <c r="G666" s="54" t="s">
        <v>4</v>
      </c>
      <c r="H666" s="54" t="s">
        <v>16</v>
      </c>
      <c r="I666" s="56">
        <v>16</v>
      </c>
      <c r="J666" s="56">
        <v>35</v>
      </c>
      <c r="K666" s="56">
        <v>97</v>
      </c>
      <c r="L666" s="57">
        <v>3282.48</v>
      </c>
      <c r="M666" s="57">
        <v>205.155</v>
      </c>
      <c r="N666" s="58">
        <v>2.1875</v>
      </c>
      <c r="O666" s="58">
        <v>2.77142857142857</v>
      </c>
      <c r="P666" s="57">
        <v>462.48</v>
      </c>
      <c r="Q666" s="59">
        <v>0.14089347079037801</v>
      </c>
      <c r="R666" s="57">
        <v>-71.470000000000397</v>
      </c>
      <c r="S666" s="59">
        <v>-2.1773171504472302E-2</v>
      </c>
      <c r="T666" s="29" t="str">
        <f t="shared" si="30"/>
        <v>03</v>
      </c>
      <c r="U666" s="29" t="str">
        <f t="shared" si="31"/>
        <v>2023-400575-03</v>
      </c>
      <c r="V666" s="29" t="str">
        <f t="shared" si="32"/>
        <v>Claudia Schwartz</v>
      </c>
    </row>
    <row r="667" spans="1:22" x14ac:dyDescent="0.25">
      <c r="A667" s="53">
        <v>2023</v>
      </c>
      <c r="B667" s="54">
        <v>401800</v>
      </c>
      <c r="C667" s="54" t="s">
        <v>110</v>
      </c>
      <c r="D667" s="54" t="s">
        <v>434</v>
      </c>
      <c r="E667" s="54" t="s">
        <v>522</v>
      </c>
      <c r="F667" s="55" t="s">
        <v>434</v>
      </c>
      <c r="G667" s="54" t="s">
        <v>15</v>
      </c>
      <c r="H667" s="54" t="s">
        <v>16</v>
      </c>
      <c r="I667" s="56">
        <v>48</v>
      </c>
      <c r="J667" s="56">
        <v>81</v>
      </c>
      <c r="K667" s="56">
        <v>258</v>
      </c>
      <c r="L667" s="57">
        <v>13001.936</v>
      </c>
      <c r="M667" s="57">
        <v>270.87366666666702</v>
      </c>
      <c r="N667" s="58">
        <v>1.6875</v>
      </c>
      <c r="O667" s="58">
        <v>3.18518518518519</v>
      </c>
      <c r="P667" s="57">
        <v>2911.1860000000001</v>
      </c>
      <c r="Q667" s="59">
        <v>0.22390404013679199</v>
      </c>
      <c r="R667" s="57">
        <v>1286.086</v>
      </c>
      <c r="S667" s="59">
        <v>9.8914961587259001E-2</v>
      </c>
      <c r="T667" s="29" t="str">
        <f t="shared" si="30"/>
        <v>02</v>
      </c>
      <c r="U667" s="29" t="str">
        <f t="shared" si="31"/>
        <v>2023-401800-02</v>
      </c>
      <c r="V667" s="29" t="str">
        <f t="shared" si="32"/>
        <v>Ian Juliano</v>
      </c>
    </row>
    <row r="668" spans="1:22" x14ac:dyDescent="0.25">
      <c r="A668" s="53">
        <v>2023</v>
      </c>
      <c r="B668" s="54">
        <v>405328</v>
      </c>
      <c r="C668" s="54" t="s">
        <v>112</v>
      </c>
      <c r="D668" s="54" t="s">
        <v>431</v>
      </c>
      <c r="E668" s="54" t="s">
        <v>535</v>
      </c>
      <c r="F668" s="55" t="s">
        <v>433</v>
      </c>
      <c r="G668" s="54" t="s">
        <v>4</v>
      </c>
      <c r="H668" s="54" t="s">
        <v>5</v>
      </c>
      <c r="I668" s="56">
        <v>72</v>
      </c>
      <c r="J668" s="56">
        <v>325</v>
      </c>
      <c r="K668" s="56">
        <v>1428</v>
      </c>
      <c r="L668" s="57">
        <v>52216.674599999998</v>
      </c>
      <c r="M668" s="57">
        <v>725.23159166666596</v>
      </c>
      <c r="N668" s="58">
        <v>4.5138888888888902</v>
      </c>
      <c r="O668" s="58">
        <v>4.39384615384615</v>
      </c>
      <c r="P668" s="57">
        <v>5377.1746000000103</v>
      </c>
      <c r="Q668" s="59">
        <v>0.102978112665949</v>
      </c>
      <c r="R668" s="57">
        <v>2793.1745999999998</v>
      </c>
      <c r="S668" s="59">
        <v>5.3492004640218901E-2</v>
      </c>
      <c r="T668" s="29" t="str">
        <f t="shared" si="30"/>
        <v>01</v>
      </c>
      <c r="U668" s="29" t="str">
        <f t="shared" si="31"/>
        <v>2023-405328-01</v>
      </c>
      <c r="V668" s="29" t="str">
        <f t="shared" si="32"/>
        <v>Alberto Hunt</v>
      </c>
    </row>
    <row r="669" spans="1:22" x14ac:dyDescent="0.25">
      <c r="A669" s="53">
        <v>2023</v>
      </c>
      <c r="B669" s="54">
        <v>405328</v>
      </c>
      <c r="C669" s="54" t="s">
        <v>112</v>
      </c>
      <c r="D669" s="54" t="s">
        <v>433</v>
      </c>
      <c r="E669" s="54" t="s">
        <v>503</v>
      </c>
      <c r="F669" s="55" t="s">
        <v>433</v>
      </c>
      <c r="G669" s="54" t="s">
        <v>4</v>
      </c>
      <c r="H669" s="54" t="s">
        <v>5</v>
      </c>
      <c r="I669" s="56">
        <v>21</v>
      </c>
      <c r="J669" s="56">
        <v>217</v>
      </c>
      <c r="K669" s="56">
        <v>878</v>
      </c>
      <c r="L669" s="57">
        <v>34128.487200000003</v>
      </c>
      <c r="M669" s="57">
        <v>1625.1660571428599</v>
      </c>
      <c r="N669" s="58">
        <v>10.3333333333333</v>
      </c>
      <c r="O669" s="58">
        <v>4.0460829493087598</v>
      </c>
      <c r="P669" s="57">
        <v>3514.4872</v>
      </c>
      <c r="Q669" s="59">
        <v>0.102978112665949</v>
      </c>
      <c r="R669" s="57">
        <v>2595.7372</v>
      </c>
      <c r="S669" s="59">
        <v>7.6057786704357699E-2</v>
      </c>
      <c r="T669" s="29" t="str">
        <f t="shared" si="30"/>
        <v>05</v>
      </c>
      <c r="U669" s="29" t="str">
        <f t="shared" si="31"/>
        <v>2023-405328-05</v>
      </c>
      <c r="V669" s="29" t="str">
        <f t="shared" si="32"/>
        <v>Hugo Vale</v>
      </c>
    </row>
    <row r="670" spans="1:22" x14ac:dyDescent="0.25">
      <c r="A670" s="53">
        <v>2023</v>
      </c>
      <c r="B670" s="54">
        <v>419039</v>
      </c>
      <c r="C670" s="54" t="s">
        <v>113</v>
      </c>
      <c r="D670" s="54" t="s">
        <v>430</v>
      </c>
      <c r="E670" s="54" t="s">
        <v>518</v>
      </c>
      <c r="F670" s="55" t="s">
        <v>430</v>
      </c>
      <c r="G670" s="54" t="s">
        <v>15</v>
      </c>
      <c r="H670" s="54" t="s">
        <v>16</v>
      </c>
      <c r="I670" s="56">
        <v>29</v>
      </c>
      <c r="J670" s="56">
        <v>65</v>
      </c>
      <c r="K670" s="56">
        <v>155</v>
      </c>
      <c r="L670" s="57">
        <v>8786.76</v>
      </c>
      <c r="M670" s="57">
        <v>302.99172413793099</v>
      </c>
      <c r="N670" s="58">
        <v>2.2413793103448301</v>
      </c>
      <c r="O670" s="58">
        <v>2.3846153846153801</v>
      </c>
      <c r="P670" s="57">
        <v>2196.2600000000002</v>
      </c>
      <c r="Q670" s="59">
        <v>0.24995106273529699</v>
      </c>
      <c r="R670" s="57">
        <v>1225.76</v>
      </c>
      <c r="S670" s="59">
        <v>0.139500794376995</v>
      </c>
      <c r="T670" s="29" t="str">
        <f t="shared" si="30"/>
        <v>03</v>
      </c>
      <c r="U670" s="29" t="str">
        <f t="shared" si="31"/>
        <v>2023-419039-03</v>
      </c>
      <c r="V670" s="29" t="str">
        <f t="shared" si="32"/>
        <v>Claudia Schwartz</v>
      </c>
    </row>
    <row r="671" spans="1:22" x14ac:dyDescent="0.25">
      <c r="A671" s="53">
        <v>2023</v>
      </c>
      <c r="B671" s="54">
        <v>422074</v>
      </c>
      <c r="C671" s="54" t="s">
        <v>114</v>
      </c>
      <c r="D671" s="54" t="s">
        <v>432</v>
      </c>
      <c r="E671" s="54" t="s">
        <v>498</v>
      </c>
      <c r="F671" s="55" t="s">
        <v>432</v>
      </c>
      <c r="G671" s="54" t="s">
        <v>15</v>
      </c>
      <c r="H671" s="54" t="s">
        <v>5</v>
      </c>
      <c r="I671" s="56">
        <v>135</v>
      </c>
      <c r="J671" s="56">
        <v>585</v>
      </c>
      <c r="K671" s="56">
        <v>1765</v>
      </c>
      <c r="L671" s="57">
        <v>66352.782999999996</v>
      </c>
      <c r="M671" s="57">
        <v>491.50209629629597</v>
      </c>
      <c r="N671" s="58">
        <v>4.3333333333333304</v>
      </c>
      <c r="O671" s="58">
        <v>3.0170940170940201</v>
      </c>
      <c r="P671" s="57">
        <v>-6067.7169999999996</v>
      </c>
      <c r="Q671" s="59">
        <v>-9.1446307534681706E-2</v>
      </c>
      <c r="R671" s="57">
        <v>-10414.717000000001</v>
      </c>
      <c r="S671" s="59">
        <v>-0.15695976158226799</v>
      </c>
      <c r="T671" s="29" t="str">
        <f t="shared" si="30"/>
        <v>04</v>
      </c>
      <c r="U671" s="29" t="str">
        <f t="shared" si="31"/>
        <v>2023-422074-04</v>
      </c>
      <c r="V671" s="29" t="str">
        <f t="shared" si="32"/>
        <v>Kim Pearson</v>
      </c>
    </row>
    <row r="672" spans="1:22" x14ac:dyDescent="0.25">
      <c r="A672" s="53">
        <v>2023</v>
      </c>
      <c r="B672" s="54">
        <v>423222</v>
      </c>
      <c r="C672" s="54" t="s">
        <v>115</v>
      </c>
      <c r="D672" s="54" t="s">
        <v>434</v>
      </c>
      <c r="E672" s="54" t="s">
        <v>508</v>
      </c>
      <c r="F672" s="55" t="s">
        <v>434</v>
      </c>
      <c r="G672" s="54" t="s">
        <v>15</v>
      </c>
      <c r="H672" s="54" t="s">
        <v>5</v>
      </c>
      <c r="I672" s="56">
        <v>45</v>
      </c>
      <c r="J672" s="56">
        <v>186</v>
      </c>
      <c r="K672" s="56">
        <v>882</v>
      </c>
      <c r="L672" s="57">
        <v>39436.953200000004</v>
      </c>
      <c r="M672" s="57">
        <v>876.37673777777798</v>
      </c>
      <c r="N672" s="58">
        <v>4.1333333333333302</v>
      </c>
      <c r="O672" s="58">
        <v>4.7419354838709697</v>
      </c>
      <c r="P672" s="57">
        <v>7004.9531999999999</v>
      </c>
      <c r="Q672" s="59">
        <v>0.17762409698526099</v>
      </c>
      <c r="R672" s="57">
        <v>5365.3031999999903</v>
      </c>
      <c r="S672" s="59">
        <v>0.136047609276266</v>
      </c>
      <c r="T672" s="29" t="str">
        <f t="shared" si="30"/>
        <v>02</v>
      </c>
      <c r="U672" s="29" t="str">
        <f t="shared" si="31"/>
        <v>2023-423222-02</v>
      </c>
      <c r="V672" s="29" t="str">
        <f t="shared" si="32"/>
        <v>Nina Fuentes</v>
      </c>
    </row>
    <row r="673" spans="1:22" x14ac:dyDescent="0.25">
      <c r="A673" s="53">
        <v>2023</v>
      </c>
      <c r="B673" s="54">
        <v>423877</v>
      </c>
      <c r="C673" s="54" t="s">
        <v>95</v>
      </c>
      <c r="D673" s="54" t="s">
        <v>431</v>
      </c>
      <c r="E673" s="54" t="s">
        <v>501</v>
      </c>
      <c r="F673" s="55" t="s">
        <v>432</v>
      </c>
      <c r="G673" s="54" t="s">
        <v>4</v>
      </c>
      <c r="H673" s="54" t="s">
        <v>5</v>
      </c>
      <c r="I673" s="56">
        <v>121</v>
      </c>
      <c r="J673" s="56">
        <v>319</v>
      </c>
      <c r="K673" s="56">
        <v>1397</v>
      </c>
      <c r="L673" s="57">
        <v>63327.711000000003</v>
      </c>
      <c r="M673" s="57">
        <v>523.36951239669395</v>
      </c>
      <c r="N673" s="58">
        <v>2.6363636363636398</v>
      </c>
      <c r="O673" s="58">
        <v>4.3793103448275899</v>
      </c>
      <c r="P673" s="57">
        <v>8922.4609999999902</v>
      </c>
      <c r="Q673" s="59">
        <v>0.14089347079037801</v>
      </c>
      <c r="R673" s="57">
        <v>4824.4109999999901</v>
      </c>
      <c r="S673" s="59">
        <v>7.6181673454137594E-2</v>
      </c>
      <c r="T673" s="29" t="str">
        <f t="shared" si="30"/>
        <v>01</v>
      </c>
      <c r="U673" s="29" t="str">
        <f t="shared" si="31"/>
        <v>2023-423877-01</v>
      </c>
      <c r="V673" s="29" t="str">
        <f t="shared" si="32"/>
        <v>Debbie Wong</v>
      </c>
    </row>
    <row r="674" spans="1:22" x14ac:dyDescent="0.25">
      <c r="A674" s="53">
        <v>2023</v>
      </c>
      <c r="B674" s="54">
        <v>423877</v>
      </c>
      <c r="C674" s="54" t="s">
        <v>95</v>
      </c>
      <c r="D674" s="54" t="s">
        <v>430</v>
      </c>
      <c r="E674" s="54" t="s">
        <v>514</v>
      </c>
      <c r="F674" s="55" t="s">
        <v>432</v>
      </c>
      <c r="G674" s="54" t="s">
        <v>4</v>
      </c>
      <c r="H674" s="54" t="s">
        <v>5</v>
      </c>
      <c r="I674" s="56">
        <v>116</v>
      </c>
      <c r="J674" s="56">
        <v>220</v>
      </c>
      <c r="K674" s="56">
        <v>927</v>
      </c>
      <c r="L674" s="57">
        <v>39154.631999999998</v>
      </c>
      <c r="M674" s="57">
        <v>337.539931034483</v>
      </c>
      <c r="N674" s="58">
        <v>1.8965517241379299</v>
      </c>
      <c r="O674" s="58">
        <v>4.2136363636363603</v>
      </c>
      <c r="P674" s="57">
        <v>5516.6319999999896</v>
      </c>
      <c r="Q674" s="59">
        <v>0.14089347079037801</v>
      </c>
      <c r="R674" s="57">
        <v>1679.732</v>
      </c>
      <c r="S674" s="59">
        <v>4.2899956255494698E-2</v>
      </c>
      <c r="T674" s="29" t="str">
        <f t="shared" si="30"/>
        <v>03</v>
      </c>
      <c r="U674" s="29" t="str">
        <f t="shared" si="31"/>
        <v>2023-423877-03</v>
      </c>
      <c r="V674" s="29" t="str">
        <f t="shared" si="32"/>
        <v>Carmen Blakemoore</v>
      </c>
    </row>
    <row r="675" spans="1:22" x14ac:dyDescent="0.25">
      <c r="A675" s="53">
        <v>2023</v>
      </c>
      <c r="B675" s="54">
        <v>423877</v>
      </c>
      <c r="C675" s="54" t="s">
        <v>95</v>
      </c>
      <c r="D675" s="54" t="s">
        <v>432</v>
      </c>
      <c r="E675" s="54" t="s">
        <v>510</v>
      </c>
      <c r="F675" s="55" t="s">
        <v>432</v>
      </c>
      <c r="G675" s="54" t="s">
        <v>4</v>
      </c>
      <c r="H675" s="54" t="s">
        <v>5</v>
      </c>
      <c r="I675" s="56">
        <v>97</v>
      </c>
      <c r="J675" s="56">
        <v>400</v>
      </c>
      <c r="K675" s="56">
        <v>1467</v>
      </c>
      <c r="L675" s="57">
        <v>71148.044999999998</v>
      </c>
      <c r="M675" s="57">
        <v>733.48500000000001</v>
      </c>
      <c r="N675" s="58">
        <v>4.1237113402061896</v>
      </c>
      <c r="O675" s="58">
        <v>3.6675</v>
      </c>
      <c r="P675" s="57">
        <v>10024.295</v>
      </c>
      <c r="Q675" s="59">
        <v>0.14089347079037801</v>
      </c>
      <c r="R675" s="57">
        <v>6916.7950000000001</v>
      </c>
      <c r="S675" s="59">
        <v>9.7216936881399901E-2</v>
      </c>
      <c r="T675" s="29" t="str">
        <f t="shared" si="30"/>
        <v>04</v>
      </c>
      <c r="U675" s="29" t="str">
        <f t="shared" si="31"/>
        <v>2023-423877-04</v>
      </c>
      <c r="V675" s="29" t="str">
        <f t="shared" si="32"/>
        <v>Mosaki Ishak</v>
      </c>
    </row>
    <row r="676" spans="1:22" x14ac:dyDescent="0.25">
      <c r="A676" s="53">
        <v>2023</v>
      </c>
      <c r="B676" s="54">
        <v>425978</v>
      </c>
      <c r="C676" s="54" t="s">
        <v>117</v>
      </c>
      <c r="D676" s="54" t="s">
        <v>434</v>
      </c>
      <c r="E676" s="54" t="s">
        <v>508</v>
      </c>
      <c r="F676" s="55" t="s">
        <v>434</v>
      </c>
      <c r="G676" s="54" t="s">
        <v>15</v>
      </c>
      <c r="H676" s="54" t="s">
        <v>5</v>
      </c>
      <c r="I676" s="56">
        <v>30</v>
      </c>
      <c r="J676" s="56">
        <v>121</v>
      </c>
      <c r="K676" s="56">
        <v>654</v>
      </c>
      <c r="L676" s="57">
        <v>29868.530999999999</v>
      </c>
      <c r="M676" s="57">
        <v>995.61770000000001</v>
      </c>
      <c r="N676" s="58">
        <v>4.0333333333333297</v>
      </c>
      <c r="O676" s="58">
        <v>5.4049586776859497</v>
      </c>
      <c r="P676" s="57">
        <v>4208.2809999999999</v>
      </c>
      <c r="Q676" s="59">
        <v>0.14089347079037801</v>
      </c>
      <c r="R676" s="57">
        <v>3117.3809999999999</v>
      </c>
      <c r="S676" s="59">
        <v>0.104370081005992</v>
      </c>
      <c r="T676" s="29" t="str">
        <f t="shared" si="30"/>
        <v>02</v>
      </c>
      <c r="U676" s="29" t="str">
        <f t="shared" si="31"/>
        <v>2023-425978-02</v>
      </c>
      <c r="V676" s="29" t="str">
        <f t="shared" si="32"/>
        <v>Nina Fuentes</v>
      </c>
    </row>
    <row r="677" spans="1:22" x14ac:dyDescent="0.25">
      <c r="A677" s="53">
        <v>2023</v>
      </c>
      <c r="B677" s="54">
        <v>426484</v>
      </c>
      <c r="C677" s="54" t="s">
        <v>118</v>
      </c>
      <c r="D677" s="54" t="s">
        <v>433</v>
      </c>
      <c r="E677" s="54" t="s">
        <v>504</v>
      </c>
      <c r="F677" s="55" t="s">
        <v>433</v>
      </c>
      <c r="G677" s="54" t="s">
        <v>15</v>
      </c>
      <c r="H677" s="54" t="s">
        <v>5</v>
      </c>
      <c r="I677" s="56">
        <v>45</v>
      </c>
      <c r="J677" s="56">
        <v>106</v>
      </c>
      <c r="K677" s="56">
        <v>427</v>
      </c>
      <c r="L677" s="57">
        <v>22098.984</v>
      </c>
      <c r="M677" s="57">
        <v>491.08853333333298</v>
      </c>
      <c r="N677" s="58">
        <v>2.3555555555555601</v>
      </c>
      <c r="O677" s="58">
        <v>4.02830188679245</v>
      </c>
      <c r="P677" s="57">
        <v>4007.7339999999999</v>
      </c>
      <c r="Q677" s="59">
        <v>0.181353767213914</v>
      </c>
      <c r="R677" s="57">
        <v>2397.424</v>
      </c>
      <c r="S677" s="59">
        <v>0.108485711379311</v>
      </c>
      <c r="T677" s="29" t="str">
        <f t="shared" si="30"/>
        <v>05</v>
      </c>
      <c r="U677" s="29" t="str">
        <f t="shared" si="31"/>
        <v>2023-426484-05</v>
      </c>
      <c r="V677" s="29" t="str">
        <f t="shared" si="32"/>
        <v>Jeannie Skiles</v>
      </c>
    </row>
    <row r="678" spans="1:22" x14ac:dyDescent="0.25">
      <c r="A678" s="53">
        <v>2023</v>
      </c>
      <c r="B678" s="54">
        <v>427110</v>
      </c>
      <c r="C678" s="54" t="s">
        <v>374</v>
      </c>
      <c r="D678" s="54" t="s">
        <v>432</v>
      </c>
      <c r="E678" s="54" t="s">
        <v>498</v>
      </c>
      <c r="F678" s="55" t="s">
        <v>432</v>
      </c>
      <c r="G678" s="54" t="s">
        <v>15</v>
      </c>
      <c r="H678" s="54" t="s">
        <v>16</v>
      </c>
      <c r="I678" s="56">
        <v>28</v>
      </c>
      <c r="J678" s="56">
        <v>55</v>
      </c>
      <c r="K678" s="56">
        <v>128</v>
      </c>
      <c r="L678" s="57">
        <v>5189.5583999999999</v>
      </c>
      <c r="M678" s="57">
        <v>185.34137142857099</v>
      </c>
      <c r="N678" s="58">
        <v>1.96428571428571</v>
      </c>
      <c r="O678" s="58">
        <v>2.3272727272727298</v>
      </c>
      <c r="P678" s="57">
        <v>622.55840000000001</v>
      </c>
      <c r="Q678" s="59">
        <v>0.119963656252524</v>
      </c>
      <c r="R678" s="57">
        <v>-216.44159999999999</v>
      </c>
      <c r="S678" s="59">
        <v>-4.1707132537520002E-2</v>
      </c>
      <c r="T678" s="29" t="str">
        <f t="shared" si="30"/>
        <v>04</v>
      </c>
      <c r="U678" s="29" t="str">
        <f t="shared" si="31"/>
        <v>2023-427110-04</v>
      </c>
      <c r="V678" s="29" t="str">
        <f t="shared" si="32"/>
        <v>Kim Pearson</v>
      </c>
    </row>
    <row r="679" spans="1:22" x14ac:dyDescent="0.25">
      <c r="A679" s="53">
        <v>2023</v>
      </c>
      <c r="B679" s="54">
        <v>427511</v>
      </c>
      <c r="C679" s="54" t="s">
        <v>119</v>
      </c>
      <c r="D679" s="54" t="s">
        <v>433</v>
      </c>
      <c r="E679" s="54" t="s">
        <v>503</v>
      </c>
      <c r="F679" s="55" t="s">
        <v>433</v>
      </c>
      <c r="G679" s="54" t="s">
        <v>15</v>
      </c>
      <c r="H679" s="54" t="s">
        <v>16</v>
      </c>
      <c r="I679" s="56">
        <v>60</v>
      </c>
      <c r="J679" s="56">
        <v>87</v>
      </c>
      <c r="K679" s="56">
        <v>340</v>
      </c>
      <c r="L679" s="57">
        <v>14175.773999999999</v>
      </c>
      <c r="M679" s="57">
        <v>236.2629</v>
      </c>
      <c r="N679" s="58">
        <v>1.45</v>
      </c>
      <c r="O679" s="58">
        <v>3.9080459770114899</v>
      </c>
      <c r="P679" s="57">
        <v>1997.2739999999999</v>
      </c>
      <c r="Q679" s="59">
        <v>0.14089347079037801</v>
      </c>
      <c r="R679" s="57">
        <v>-87.126000000001895</v>
      </c>
      <c r="S679" s="59">
        <v>-6.1461194288228603E-3</v>
      </c>
      <c r="T679" s="29" t="str">
        <f t="shared" si="30"/>
        <v>05</v>
      </c>
      <c r="U679" s="29" t="str">
        <f t="shared" si="31"/>
        <v>2023-427511-05</v>
      </c>
      <c r="V679" s="29" t="str">
        <f t="shared" si="32"/>
        <v>Hugo Vale</v>
      </c>
    </row>
    <row r="680" spans="1:22" x14ac:dyDescent="0.25">
      <c r="A680" s="53">
        <v>2023</v>
      </c>
      <c r="B680" s="54">
        <v>428625</v>
      </c>
      <c r="C680" s="54" t="s">
        <v>120</v>
      </c>
      <c r="D680" s="54" t="s">
        <v>432</v>
      </c>
      <c r="E680" s="54" t="s">
        <v>500</v>
      </c>
      <c r="F680" s="55" t="s">
        <v>432</v>
      </c>
      <c r="G680" s="54" t="s">
        <v>15</v>
      </c>
      <c r="H680" s="54" t="s">
        <v>5</v>
      </c>
      <c r="I680" s="56">
        <v>56</v>
      </c>
      <c r="J680" s="56">
        <v>136</v>
      </c>
      <c r="K680" s="56">
        <v>603</v>
      </c>
      <c r="L680" s="57">
        <v>21738.25</v>
      </c>
      <c r="M680" s="57">
        <v>388.18303571428601</v>
      </c>
      <c r="N680" s="58">
        <v>2.4285714285714302</v>
      </c>
      <c r="O680" s="58">
        <v>4.4338235294117601</v>
      </c>
      <c r="P680" s="57">
        <v>0</v>
      </c>
      <c r="Q680" s="59">
        <v>0</v>
      </c>
      <c r="R680" s="57">
        <v>-1702.5</v>
      </c>
      <c r="S680" s="59">
        <v>-7.8318171885961393E-2</v>
      </c>
      <c r="T680" s="29" t="str">
        <f t="shared" si="30"/>
        <v>04</v>
      </c>
      <c r="U680" s="29" t="str">
        <f t="shared" si="31"/>
        <v>2023-428625-04</v>
      </c>
      <c r="V680" s="29" t="str">
        <f t="shared" si="32"/>
        <v>Katie Sweeney</v>
      </c>
    </row>
    <row r="681" spans="1:22" x14ac:dyDescent="0.25">
      <c r="A681" s="53">
        <v>2023</v>
      </c>
      <c r="B681" s="54">
        <v>431898</v>
      </c>
      <c r="C681" s="54" t="s">
        <v>50</v>
      </c>
      <c r="D681" s="54" t="s">
        <v>432</v>
      </c>
      <c r="E681" s="54" t="s">
        <v>497</v>
      </c>
      <c r="F681" s="55" t="s">
        <v>432</v>
      </c>
      <c r="G681" s="54" t="s">
        <v>15</v>
      </c>
      <c r="H681" s="54" t="s">
        <v>10</v>
      </c>
      <c r="I681" s="56">
        <v>250</v>
      </c>
      <c r="J681" s="56">
        <v>456</v>
      </c>
      <c r="K681" s="56">
        <v>5584</v>
      </c>
      <c r="L681" s="57">
        <v>234390.03325000001</v>
      </c>
      <c r="M681" s="57">
        <v>937.56013299999995</v>
      </c>
      <c r="N681" s="58">
        <v>1.8240000000000001</v>
      </c>
      <c r="O681" s="58">
        <v>12.2456140350877</v>
      </c>
      <c r="P681" s="57">
        <v>25672.28325</v>
      </c>
      <c r="Q681" s="59">
        <v>0.109528049866429</v>
      </c>
      <c r="R681" s="57">
        <v>18217.78325</v>
      </c>
      <c r="S681" s="59">
        <v>7.7724223156574901E-2</v>
      </c>
      <c r="T681" s="29" t="str">
        <f t="shared" si="30"/>
        <v>04</v>
      </c>
      <c r="U681" s="29" t="str">
        <f t="shared" si="31"/>
        <v>2023-431898-04</v>
      </c>
      <c r="V681" s="29" t="str">
        <f t="shared" si="32"/>
        <v>Javier Salinas</v>
      </c>
    </row>
    <row r="682" spans="1:22" x14ac:dyDescent="0.25">
      <c r="A682" s="53">
        <v>2023</v>
      </c>
      <c r="B682" s="54">
        <v>432450</v>
      </c>
      <c r="C682" s="54" t="s">
        <v>449</v>
      </c>
      <c r="D682" s="54" t="s">
        <v>431</v>
      </c>
      <c r="E682" s="54" t="s">
        <v>528</v>
      </c>
      <c r="F682" s="55" t="s">
        <v>431</v>
      </c>
      <c r="G682" s="54" t="s">
        <v>15</v>
      </c>
      <c r="H682" s="54" t="s">
        <v>16</v>
      </c>
      <c r="I682" s="56">
        <v>15</v>
      </c>
      <c r="J682" s="56">
        <v>34</v>
      </c>
      <c r="K682" s="56">
        <v>79</v>
      </c>
      <c r="L682" s="57">
        <v>4092.1680000000001</v>
      </c>
      <c r="M682" s="57">
        <v>272.81119999999999</v>
      </c>
      <c r="N682" s="58">
        <v>2.2666666666666702</v>
      </c>
      <c r="O682" s="58">
        <v>2.3235294117647101</v>
      </c>
      <c r="P682" s="57">
        <v>1055.1679999999999</v>
      </c>
      <c r="Q682" s="59">
        <v>0.257850606328968</v>
      </c>
      <c r="R682" s="57">
        <v>552.76800000000003</v>
      </c>
      <c r="S682" s="59">
        <v>0.13507949820241999</v>
      </c>
      <c r="T682" s="29" t="str">
        <f t="shared" si="30"/>
        <v>01</v>
      </c>
      <c r="U682" s="29" t="str">
        <f t="shared" si="31"/>
        <v>2023-432450-01</v>
      </c>
      <c r="V682" s="29" t="str">
        <f t="shared" si="32"/>
        <v>Elena Crosswell</v>
      </c>
    </row>
    <row r="683" spans="1:22" x14ac:dyDescent="0.25">
      <c r="A683" s="53">
        <v>2023</v>
      </c>
      <c r="B683" s="54">
        <v>435694</v>
      </c>
      <c r="C683" s="54" t="s">
        <v>121</v>
      </c>
      <c r="D683" s="54" t="s">
        <v>430</v>
      </c>
      <c r="E683" s="54" t="s">
        <v>517</v>
      </c>
      <c r="F683" s="55" t="s">
        <v>430</v>
      </c>
      <c r="G683" s="54" t="s">
        <v>15</v>
      </c>
      <c r="H683" s="54" t="s">
        <v>5</v>
      </c>
      <c r="I683" s="56">
        <v>82</v>
      </c>
      <c r="J683" s="56">
        <v>315</v>
      </c>
      <c r="K683" s="56">
        <v>1277</v>
      </c>
      <c r="L683" s="57">
        <v>56510.270199999999</v>
      </c>
      <c r="M683" s="57">
        <v>689.14963658536601</v>
      </c>
      <c r="N683" s="58">
        <v>3.8414634146341502</v>
      </c>
      <c r="O683" s="58">
        <v>4.0539682539682502</v>
      </c>
      <c r="P683" s="57">
        <v>8718.0201999999899</v>
      </c>
      <c r="Q683" s="59">
        <v>0.15427319970591799</v>
      </c>
      <c r="R683" s="57">
        <v>5835.0201999999999</v>
      </c>
      <c r="S683" s="59">
        <v>0.103255924619522</v>
      </c>
      <c r="T683" s="29" t="str">
        <f t="shared" si="30"/>
        <v>03</v>
      </c>
      <c r="U683" s="29" t="str">
        <f t="shared" si="31"/>
        <v>2023-435694-03</v>
      </c>
      <c r="V683" s="29" t="str">
        <f t="shared" si="32"/>
        <v>Ray McDermott</v>
      </c>
    </row>
    <row r="684" spans="1:22" x14ac:dyDescent="0.25">
      <c r="A684" s="53">
        <v>2023</v>
      </c>
      <c r="B684" s="54">
        <v>437005</v>
      </c>
      <c r="C684" s="54" t="s">
        <v>123</v>
      </c>
      <c r="D684" s="54" t="s">
        <v>435</v>
      </c>
      <c r="E684" s="54" t="s">
        <v>521</v>
      </c>
      <c r="F684" s="55" t="s">
        <v>435</v>
      </c>
      <c r="G684" s="54" t="s">
        <v>15</v>
      </c>
      <c r="H684" s="54" t="s">
        <v>16</v>
      </c>
      <c r="I684" s="56">
        <v>23</v>
      </c>
      <c r="J684" s="56">
        <v>84</v>
      </c>
      <c r="K684" s="56">
        <v>215</v>
      </c>
      <c r="L684" s="57">
        <v>9700.4519999999993</v>
      </c>
      <c r="M684" s="57">
        <v>421.75878260869598</v>
      </c>
      <c r="N684" s="58">
        <v>3.6521739130434798</v>
      </c>
      <c r="O684" s="58">
        <v>2.5595238095238102</v>
      </c>
      <c r="P684" s="57">
        <v>1068.702</v>
      </c>
      <c r="Q684" s="59">
        <v>0.110170330207293</v>
      </c>
      <c r="R684" s="57">
        <v>210.671999999999</v>
      </c>
      <c r="S684" s="59">
        <v>2.17177508841855E-2</v>
      </c>
      <c r="T684" s="29" t="str">
        <f t="shared" si="30"/>
        <v>06</v>
      </c>
      <c r="U684" s="29" t="str">
        <f t="shared" si="31"/>
        <v>2023-437005-06</v>
      </c>
      <c r="V684" s="29" t="str">
        <f t="shared" si="32"/>
        <v>Ronnie Estrada</v>
      </c>
    </row>
    <row r="685" spans="1:22" x14ac:dyDescent="0.25">
      <c r="A685" s="53">
        <v>2023</v>
      </c>
      <c r="B685" s="54">
        <v>438205</v>
      </c>
      <c r="C685" s="54" t="s">
        <v>124</v>
      </c>
      <c r="D685" s="54" t="s">
        <v>430</v>
      </c>
      <c r="E685" s="54" t="s">
        <v>514</v>
      </c>
      <c r="F685" s="55" t="s">
        <v>430</v>
      </c>
      <c r="G685" s="54" t="s">
        <v>15</v>
      </c>
      <c r="H685" s="54" t="s">
        <v>5</v>
      </c>
      <c r="I685" s="56">
        <v>132</v>
      </c>
      <c r="J685" s="56">
        <v>472</v>
      </c>
      <c r="K685" s="56">
        <v>1487</v>
      </c>
      <c r="L685" s="57">
        <v>60225.069000000003</v>
      </c>
      <c r="M685" s="57">
        <v>456.25052272727299</v>
      </c>
      <c r="N685" s="58">
        <v>3.5757575757575801</v>
      </c>
      <c r="O685" s="58">
        <v>3.1504237288135601</v>
      </c>
      <c r="P685" s="57">
        <v>8485.3189999999995</v>
      </c>
      <c r="Q685" s="59">
        <v>0.14089347079037801</v>
      </c>
      <c r="R685" s="57">
        <v>3884.56899999999</v>
      </c>
      <c r="S685" s="59">
        <v>6.4500864249736098E-2</v>
      </c>
      <c r="T685" s="29" t="str">
        <f t="shared" si="30"/>
        <v>03</v>
      </c>
      <c r="U685" s="29" t="str">
        <f t="shared" si="31"/>
        <v>2023-438205-03</v>
      </c>
      <c r="V685" s="29" t="str">
        <f t="shared" si="32"/>
        <v>Carmen Blakemoore</v>
      </c>
    </row>
    <row r="686" spans="1:22" x14ac:dyDescent="0.25">
      <c r="A686" s="53">
        <v>2023</v>
      </c>
      <c r="B686" s="54">
        <v>439017</v>
      </c>
      <c r="C686" s="54" t="s">
        <v>450</v>
      </c>
      <c r="D686" s="54" t="s">
        <v>431</v>
      </c>
      <c r="E686" s="54" t="s">
        <v>524</v>
      </c>
      <c r="F686" s="55" t="s">
        <v>430</v>
      </c>
      <c r="G686" s="54" t="s">
        <v>4</v>
      </c>
      <c r="H686" s="54" t="s">
        <v>7</v>
      </c>
      <c r="I686" s="56">
        <v>43</v>
      </c>
      <c r="J686" s="56">
        <v>350</v>
      </c>
      <c r="K686" s="56">
        <v>2718</v>
      </c>
      <c r="L686" s="57">
        <v>95812.944000000003</v>
      </c>
      <c r="M686" s="57">
        <v>2228.2080000000001</v>
      </c>
      <c r="N686" s="58">
        <v>8.1395348837209305</v>
      </c>
      <c r="O686" s="58">
        <v>7.7657142857142896</v>
      </c>
      <c r="P686" s="57">
        <v>4492.9440000000004</v>
      </c>
      <c r="Q686" s="59">
        <v>4.6892870758673197E-2</v>
      </c>
      <c r="R686" s="57">
        <v>2804.0940000000001</v>
      </c>
      <c r="S686" s="59">
        <v>2.92663379595141E-2</v>
      </c>
      <c r="T686" s="29" t="str">
        <f t="shared" si="30"/>
        <v>01</v>
      </c>
      <c r="U686" s="29" t="str">
        <f t="shared" si="31"/>
        <v>2023-439017-01</v>
      </c>
      <c r="V686" s="29" t="str">
        <f t="shared" si="32"/>
        <v>Quinn York</v>
      </c>
    </row>
    <row r="687" spans="1:22" x14ac:dyDescent="0.25">
      <c r="A687" s="53">
        <v>2023</v>
      </c>
      <c r="B687" s="54">
        <v>439017</v>
      </c>
      <c r="C687" s="54" t="s">
        <v>450</v>
      </c>
      <c r="D687" s="54" t="s">
        <v>434</v>
      </c>
      <c r="E687" s="54" t="s">
        <v>499</v>
      </c>
      <c r="F687" s="55" t="s">
        <v>430</v>
      </c>
      <c r="G687" s="54" t="s">
        <v>4</v>
      </c>
      <c r="H687" s="54" t="s">
        <v>7</v>
      </c>
      <c r="I687" s="56">
        <v>91</v>
      </c>
      <c r="J687" s="56">
        <v>561</v>
      </c>
      <c r="K687" s="56">
        <v>3155</v>
      </c>
      <c r="L687" s="57">
        <v>123427.88800000001</v>
      </c>
      <c r="M687" s="57">
        <v>1356.3504175824201</v>
      </c>
      <c r="N687" s="58">
        <v>6.1648351648351696</v>
      </c>
      <c r="O687" s="58">
        <v>5.6238859180035696</v>
      </c>
      <c r="P687" s="57">
        <v>5787.8879999999899</v>
      </c>
      <c r="Q687" s="59">
        <v>4.68928707586731E-2</v>
      </c>
      <c r="R687" s="57">
        <v>2270.8879999999899</v>
      </c>
      <c r="S687" s="59">
        <v>1.83985000213241E-2</v>
      </c>
      <c r="T687" s="29" t="str">
        <f t="shared" si="30"/>
        <v>02</v>
      </c>
      <c r="U687" s="29" t="str">
        <f t="shared" si="31"/>
        <v>2023-439017-02</v>
      </c>
      <c r="V687" s="29" t="str">
        <f t="shared" si="32"/>
        <v>Kurt Valentine</v>
      </c>
    </row>
    <row r="688" spans="1:22" x14ac:dyDescent="0.25">
      <c r="A688" s="53">
        <v>2023</v>
      </c>
      <c r="B688" s="54">
        <v>439017</v>
      </c>
      <c r="C688" s="54" t="s">
        <v>450</v>
      </c>
      <c r="D688" s="54" t="s">
        <v>430</v>
      </c>
      <c r="E688" s="54" t="s">
        <v>512</v>
      </c>
      <c r="F688" s="55" t="s">
        <v>430</v>
      </c>
      <c r="G688" s="54" t="s">
        <v>4</v>
      </c>
      <c r="H688" s="54" t="s">
        <v>10</v>
      </c>
      <c r="I688" s="56">
        <v>69</v>
      </c>
      <c r="J688" s="56">
        <v>793</v>
      </c>
      <c r="K688" s="56">
        <v>8044</v>
      </c>
      <c r="L688" s="57">
        <v>324924.3873</v>
      </c>
      <c r="M688" s="57">
        <v>4709.0490913043404</v>
      </c>
      <c r="N688" s="58">
        <v>11.492753623188401</v>
      </c>
      <c r="O688" s="58">
        <v>10.1437578814628</v>
      </c>
      <c r="P688" s="57">
        <v>15236.6373</v>
      </c>
      <c r="Q688" s="59">
        <v>4.6892870758673197E-2</v>
      </c>
      <c r="R688" s="57">
        <v>12365.9773</v>
      </c>
      <c r="S688" s="59">
        <v>3.8058015290131399E-2</v>
      </c>
      <c r="T688" s="29" t="str">
        <f t="shared" si="30"/>
        <v>03</v>
      </c>
      <c r="U688" s="29" t="str">
        <f t="shared" si="31"/>
        <v>2023-439017-03</v>
      </c>
      <c r="V688" s="29" t="str">
        <f t="shared" si="32"/>
        <v>Kevin Baxter</v>
      </c>
    </row>
    <row r="689" spans="1:22" x14ac:dyDescent="0.25">
      <c r="A689" s="53">
        <v>2023</v>
      </c>
      <c r="B689" s="54">
        <v>439017</v>
      </c>
      <c r="C689" s="54" t="s">
        <v>450</v>
      </c>
      <c r="D689" s="54" t="s">
        <v>433</v>
      </c>
      <c r="E689" s="54" t="s">
        <v>502</v>
      </c>
      <c r="F689" s="55" t="s">
        <v>430</v>
      </c>
      <c r="G689" s="54" t="s">
        <v>4</v>
      </c>
      <c r="H689" s="54" t="s">
        <v>10</v>
      </c>
      <c r="I689" s="56">
        <v>76</v>
      </c>
      <c r="J689" s="56">
        <v>700</v>
      </c>
      <c r="K689" s="56">
        <v>4570</v>
      </c>
      <c r="L689" s="57">
        <v>170714.54509999999</v>
      </c>
      <c r="M689" s="57">
        <v>2246.2440144736802</v>
      </c>
      <c r="N689" s="58">
        <v>9.2105263157894708</v>
      </c>
      <c r="O689" s="58">
        <v>6.5285714285714302</v>
      </c>
      <c r="P689" s="57">
        <v>8005.2950999999803</v>
      </c>
      <c r="Q689" s="59">
        <v>4.6892870758673197E-2</v>
      </c>
      <c r="R689" s="57">
        <v>4731.0150999999896</v>
      </c>
      <c r="S689" s="59">
        <v>2.7713017055627499E-2</v>
      </c>
      <c r="T689" s="29" t="str">
        <f t="shared" si="30"/>
        <v>05</v>
      </c>
      <c r="U689" s="29" t="str">
        <f t="shared" si="31"/>
        <v>2023-439017-05</v>
      </c>
      <c r="V689" s="29" t="str">
        <f t="shared" si="32"/>
        <v>Mary Amendola</v>
      </c>
    </row>
    <row r="690" spans="1:22" x14ac:dyDescent="0.25">
      <c r="A690" s="53">
        <v>2023</v>
      </c>
      <c r="B690" s="54">
        <v>439017</v>
      </c>
      <c r="C690" s="54" t="s">
        <v>450</v>
      </c>
      <c r="D690" s="54" t="s">
        <v>435</v>
      </c>
      <c r="E690" s="54" t="s">
        <v>529</v>
      </c>
      <c r="F690" s="55" t="s">
        <v>430</v>
      </c>
      <c r="G690" s="54" t="s">
        <v>4</v>
      </c>
      <c r="H690" s="54" t="s">
        <v>5</v>
      </c>
      <c r="I690" s="56">
        <v>49</v>
      </c>
      <c r="J690" s="56">
        <v>323</v>
      </c>
      <c r="K690" s="56">
        <v>1679</v>
      </c>
      <c r="L690" s="57">
        <v>70253.120500000005</v>
      </c>
      <c r="M690" s="57">
        <v>1433.7371530612199</v>
      </c>
      <c r="N690" s="58">
        <v>6.5918367346938798</v>
      </c>
      <c r="O690" s="58">
        <v>5.1981424148606798</v>
      </c>
      <c r="P690" s="57">
        <v>3294.37049999999</v>
      </c>
      <c r="Q690" s="59">
        <v>4.6892870758673197E-2</v>
      </c>
      <c r="R690" s="57">
        <v>1303.34049999999</v>
      </c>
      <c r="S690" s="59">
        <v>1.8552065598281799E-2</v>
      </c>
      <c r="T690" s="29" t="str">
        <f t="shared" si="30"/>
        <v>06</v>
      </c>
      <c r="U690" s="29" t="str">
        <f t="shared" si="31"/>
        <v>2023-439017-06</v>
      </c>
      <c r="V690" s="29" t="str">
        <f t="shared" si="32"/>
        <v>Caleb Thorne</v>
      </c>
    </row>
    <row r="691" spans="1:22" x14ac:dyDescent="0.25">
      <c r="A691" s="53">
        <v>2023</v>
      </c>
      <c r="B691" s="54">
        <v>444410</v>
      </c>
      <c r="C691" s="54" t="s">
        <v>373</v>
      </c>
      <c r="D691" s="54" t="s">
        <v>431</v>
      </c>
      <c r="E691" s="54" t="s">
        <v>516</v>
      </c>
      <c r="F691" s="55" t="s">
        <v>431</v>
      </c>
      <c r="G691" s="54" t="s">
        <v>15</v>
      </c>
      <c r="H691" s="54" t="s">
        <v>7</v>
      </c>
      <c r="I691" s="56">
        <v>114</v>
      </c>
      <c r="J691" s="56">
        <v>396</v>
      </c>
      <c r="K691" s="56">
        <v>1691</v>
      </c>
      <c r="L691" s="57">
        <v>79306.624800000005</v>
      </c>
      <c r="M691" s="57">
        <v>695.67214736842095</v>
      </c>
      <c r="N691" s="58">
        <v>3.4736842105263199</v>
      </c>
      <c r="O691" s="58">
        <v>4.2702020202020199</v>
      </c>
      <c r="P691" s="57">
        <v>8943.1247999999996</v>
      </c>
      <c r="Q691" s="59">
        <v>0.112766428057597</v>
      </c>
      <c r="R691" s="57">
        <v>4978.47479999999</v>
      </c>
      <c r="S691" s="59">
        <v>6.2775018008331601E-2</v>
      </c>
      <c r="T691" s="29" t="str">
        <f t="shared" si="30"/>
        <v>01</v>
      </c>
      <c r="U691" s="29" t="str">
        <f t="shared" si="31"/>
        <v>2023-444410-01</v>
      </c>
      <c r="V691" s="29" t="str">
        <f t="shared" si="32"/>
        <v>Celia Pasillas</v>
      </c>
    </row>
    <row r="692" spans="1:22" x14ac:dyDescent="0.25">
      <c r="A692" s="53">
        <v>2023</v>
      </c>
      <c r="B692" s="54">
        <v>444980</v>
      </c>
      <c r="C692" s="54" t="s">
        <v>320</v>
      </c>
      <c r="D692" s="54" t="s">
        <v>432</v>
      </c>
      <c r="E692" s="54" t="s">
        <v>498</v>
      </c>
      <c r="F692" s="55" t="s">
        <v>432</v>
      </c>
      <c r="G692" s="54" t="s">
        <v>15</v>
      </c>
      <c r="H692" s="54" t="s">
        <v>16</v>
      </c>
      <c r="I692" s="56">
        <v>30</v>
      </c>
      <c r="J692" s="56">
        <v>30</v>
      </c>
      <c r="K692" s="56">
        <v>75</v>
      </c>
      <c r="L692" s="57">
        <v>3529.5749999999998</v>
      </c>
      <c r="M692" s="57">
        <v>117.6525</v>
      </c>
      <c r="N692" s="58">
        <v>1</v>
      </c>
      <c r="O692" s="58">
        <v>2.5</v>
      </c>
      <c r="P692" s="57">
        <v>489.32499999999999</v>
      </c>
      <c r="Q692" s="59">
        <v>0.13863567143353001</v>
      </c>
      <c r="R692" s="57">
        <v>-380.67500000000001</v>
      </c>
      <c r="S692" s="59">
        <v>-0.107852928468725</v>
      </c>
      <c r="T692" s="29" t="str">
        <f t="shared" si="30"/>
        <v>04</v>
      </c>
      <c r="U692" s="29" t="str">
        <f t="shared" si="31"/>
        <v>2023-444980-04</v>
      </c>
      <c r="V692" s="29" t="str">
        <f t="shared" si="32"/>
        <v>Kim Pearson</v>
      </c>
    </row>
    <row r="693" spans="1:22" x14ac:dyDescent="0.25">
      <c r="A693" s="53">
        <v>2023</v>
      </c>
      <c r="B693" s="54">
        <v>448696</v>
      </c>
      <c r="C693" s="54" t="s">
        <v>376</v>
      </c>
      <c r="D693" s="54" t="s">
        <v>434</v>
      </c>
      <c r="E693" s="54" t="s">
        <v>523</v>
      </c>
      <c r="F693" s="55" t="s">
        <v>434</v>
      </c>
      <c r="G693" s="54" t="s">
        <v>15</v>
      </c>
      <c r="H693" s="54" t="s">
        <v>16</v>
      </c>
      <c r="I693" s="56">
        <v>54</v>
      </c>
      <c r="J693" s="56">
        <v>63</v>
      </c>
      <c r="K693" s="56">
        <v>162</v>
      </c>
      <c r="L693" s="57">
        <v>6397.9040000000095</v>
      </c>
      <c r="M693" s="57">
        <v>118.479703703704</v>
      </c>
      <c r="N693" s="58">
        <v>1.1666666666666701</v>
      </c>
      <c r="O693" s="58">
        <v>2.5714285714285698</v>
      </c>
      <c r="P693" s="57">
        <v>1102.654</v>
      </c>
      <c r="Q693" s="59">
        <v>0.17234613085785599</v>
      </c>
      <c r="R693" s="57">
        <v>-694.64599999999996</v>
      </c>
      <c r="S693" s="59">
        <v>-0.10857399548352099</v>
      </c>
      <c r="T693" s="29" t="str">
        <f t="shared" si="30"/>
        <v>02</v>
      </c>
      <c r="U693" s="29" t="str">
        <f t="shared" si="31"/>
        <v>2023-448696-02</v>
      </c>
      <c r="V693" s="29" t="str">
        <f t="shared" si="32"/>
        <v>Amy Blye</v>
      </c>
    </row>
    <row r="694" spans="1:22" x14ac:dyDescent="0.25">
      <c r="A694" s="53">
        <v>2023</v>
      </c>
      <c r="B694" s="54">
        <v>458704</v>
      </c>
      <c r="C694" s="54" t="s">
        <v>319</v>
      </c>
      <c r="D694" s="54" t="s">
        <v>432</v>
      </c>
      <c r="E694" s="54" t="s">
        <v>498</v>
      </c>
      <c r="F694" s="55" t="s">
        <v>432</v>
      </c>
      <c r="G694" s="54" t="s">
        <v>15</v>
      </c>
      <c r="H694" s="54" t="s">
        <v>16</v>
      </c>
      <c r="I694" s="56">
        <v>11</v>
      </c>
      <c r="J694" s="56">
        <v>45</v>
      </c>
      <c r="K694" s="56">
        <v>170</v>
      </c>
      <c r="L694" s="57">
        <v>8825.84</v>
      </c>
      <c r="M694" s="57">
        <v>802.34909090909105</v>
      </c>
      <c r="N694" s="58">
        <v>4.0909090909090899</v>
      </c>
      <c r="O694" s="58">
        <v>3.7777777777777799</v>
      </c>
      <c r="P694" s="57">
        <v>2042.34</v>
      </c>
      <c r="Q694" s="59">
        <v>0.23140460284800099</v>
      </c>
      <c r="R694" s="57">
        <v>1690.84</v>
      </c>
      <c r="S694" s="59">
        <v>0.19157836534539499</v>
      </c>
      <c r="T694" s="29" t="str">
        <f t="shared" si="30"/>
        <v>04</v>
      </c>
      <c r="U694" s="29" t="str">
        <f t="shared" si="31"/>
        <v>2023-458704-04</v>
      </c>
      <c r="V694" s="29" t="str">
        <f t="shared" si="32"/>
        <v>Kim Pearson</v>
      </c>
    </row>
    <row r="695" spans="1:22" x14ac:dyDescent="0.25">
      <c r="A695" s="53">
        <v>2023</v>
      </c>
      <c r="B695" s="54">
        <v>459139</v>
      </c>
      <c r="C695" s="54" t="s">
        <v>237</v>
      </c>
      <c r="D695" s="54" t="s">
        <v>431</v>
      </c>
      <c r="E695" s="54" t="s">
        <v>501</v>
      </c>
      <c r="F695" s="55" t="s">
        <v>431</v>
      </c>
      <c r="G695" s="54" t="s">
        <v>4</v>
      </c>
      <c r="H695" s="54" t="s">
        <v>16</v>
      </c>
      <c r="I695" s="56">
        <v>69</v>
      </c>
      <c r="J695" s="56">
        <v>160</v>
      </c>
      <c r="K695" s="56">
        <v>295</v>
      </c>
      <c r="L695" s="57">
        <v>11630.15</v>
      </c>
      <c r="M695" s="57">
        <v>168.55289855072499</v>
      </c>
      <c r="N695" s="58">
        <v>2.3188405797101499</v>
      </c>
      <c r="O695" s="58">
        <v>1.84375</v>
      </c>
      <c r="P695" s="57">
        <v>1348.9</v>
      </c>
      <c r="Q695" s="59">
        <v>0.115983026874116</v>
      </c>
      <c r="R695" s="57">
        <v>-965.00000000000102</v>
      </c>
      <c r="S695" s="59">
        <v>-8.2973994316496505E-2</v>
      </c>
      <c r="T695" s="29" t="str">
        <f t="shared" si="30"/>
        <v>01</v>
      </c>
      <c r="U695" s="29" t="str">
        <f t="shared" si="31"/>
        <v>2023-459139-01</v>
      </c>
      <c r="V695" s="29" t="str">
        <f t="shared" si="32"/>
        <v>Debbie Wong</v>
      </c>
    </row>
    <row r="696" spans="1:22" x14ac:dyDescent="0.25">
      <c r="A696" s="53">
        <v>2023</v>
      </c>
      <c r="B696" s="54">
        <v>459139</v>
      </c>
      <c r="C696" s="54" t="s">
        <v>237</v>
      </c>
      <c r="D696" s="54" t="s">
        <v>430</v>
      </c>
      <c r="E696" s="54" t="s">
        <v>492</v>
      </c>
      <c r="F696" s="55" t="s">
        <v>431</v>
      </c>
      <c r="G696" s="54" t="s">
        <v>4</v>
      </c>
      <c r="H696" s="54" t="s">
        <v>10</v>
      </c>
      <c r="I696" s="56">
        <v>100</v>
      </c>
      <c r="J696" s="56">
        <v>717</v>
      </c>
      <c r="K696" s="56">
        <v>5292</v>
      </c>
      <c r="L696" s="57">
        <v>226008.10399999999</v>
      </c>
      <c r="M696" s="57">
        <v>2260.08104</v>
      </c>
      <c r="N696" s="58">
        <v>7.17</v>
      </c>
      <c r="O696" s="58">
        <v>7.3807531380753097</v>
      </c>
      <c r="P696" s="57">
        <v>26213.103999999999</v>
      </c>
      <c r="Q696" s="59">
        <v>0.115983026874116</v>
      </c>
      <c r="R696" s="57">
        <v>22356.304</v>
      </c>
      <c r="S696" s="59">
        <v>9.8918152067679802E-2</v>
      </c>
      <c r="T696" s="29" t="str">
        <f t="shared" si="30"/>
        <v>03</v>
      </c>
      <c r="U696" s="29" t="str">
        <f t="shared" si="31"/>
        <v>2023-459139-03</v>
      </c>
      <c r="V696" s="29" t="str">
        <f t="shared" si="32"/>
        <v>Paul Martell</v>
      </c>
    </row>
    <row r="697" spans="1:22" x14ac:dyDescent="0.25">
      <c r="A697" s="53">
        <v>2023</v>
      </c>
      <c r="B697" s="54">
        <v>461878</v>
      </c>
      <c r="C697" s="54" t="s">
        <v>383</v>
      </c>
      <c r="D697" s="54" t="s">
        <v>435</v>
      </c>
      <c r="E697" s="54" t="s">
        <v>505</v>
      </c>
      <c r="F697" s="55" t="s">
        <v>435</v>
      </c>
      <c r="G697" s="54" t="s">
        <v>15</v>
      </c>
      <c r="H697" s="54" t="s">
        <v>5</v>
      </c>
      <c r="I697" s="56">
        <v>135</v>
      </c>
      <c r="J697" s="56">
        <v>207</v>
      </c>
      <c r="K697" s="56">
        <v>1014</v>
      </c>
      <c r="L697" s="57">
        <v>45742.2192</v>
      </c>
      <c r="M697" s="57">
        <v>338.831253333333</v>
      </c>
      <c r="N697" s="58">
        <v>1.5333333333333301</v>
      </c>
      <c r="O697" s="58">
        <v>4.8985507246376798</v>
      </c>
      <c r="P697" s="57">
        <v>5712.7191999999995</v>
      </c>
      <c r="Q697" s="59">
        <v>0.124889419444695</v>
      </c>
      <c r="R697" s="57">
        <v>1009.3192</v>
      </c>
      <c r="S697" s="59">
        <v>2.2065374563199999E-2</v>
      </c>
      <c r="T697" s="29" t="str">
        <f t="shared" si="30"/>
        <v>06</v>
      </c>
      <c r="U697" s="29" t="str">
        <f t="shared" si="31"/>
        <v>2023-461878-06</v>
      </c>
      <c r="V697" s="29" t="str">
        <f t="shared" si="32"/>
        <v>Malik Mann</v>
      </c>
    </row>
    <row r="698" spans="1:22" x14ac:dyDescent="0.25">
      <c r="A698" s="53">
        <v>2023</v>
      </c>
      <c r="B698" s="54">
        <v>463072</v>
      </c>
      <c r="C698" s="54" t="s">
        <v>125</v>
      </c>
      <c r="D698" s="54" t="s">
        <v>435</v>
      </c>
      <c r="E698" s="54" t="s">
        <v>521</v>
      </c>
      <c r="F698" s="55" t="s">
        <v>435</v>
      </c>
      <c r="G698" s="54" t="s">
        <v>15</v>
      </c>
      <c r="H698" s="54" t="s">
        <v>5</v>
      </c>
      <c r="I698" s="56">
        <v>89</v>
      </c>
      <c r="J698" s="56">
        <v>337</v>
      </c>
      <c r="K698" s="56">
        <v>1196</v>
      </c>
      <c r="L698" s="57">
        <v>59535.388800000001</v>
      </c>
      <c r="M698" s="57">
        <v>668.93695280898896</v>
      </c>
      <c r="N698" s="58">
        <v>3.78651685393258</v>
      </c>
      <c r="O698" s="58">
        <v>3.5489614243323402</v>
      </c>
      <c r="P698" s="57">
        <v>8000.1387999999997</v>
      </c>
      <c r="Q698" s="59">
        <v>0.134376191392236</v>
      </c>
      <c r="R698" s="57">
        <v>4665.2287999999999</v>
      </c>
      <c r="S698" s="59">
        <v>7.8360600208257997E-2</v>
      </c>
      <c r="T698" s="29" t="str">
        <f t="shared" si="30"/>
        <v>06</v>
      </c>
      <c r="U698" s="29" t="str">
        <f t="shared" si="31"/>
        <v>2023-463072-06</v>
      </c>
      <c r="V698" s="29" t="str">
        <f t="shared" si="32"/>
        <v>Ronnie Estrada</v>
      </c>
    </row>
    <row r="699" spans="1:22" x14ac:dyDescent="0.25">
      <c r="A699" s="53">
        <v>2023</v>
      </c>
      <c r="B699" s="54">
        <v>465325</v>
      </c>
      <c r="C699" s="54" t="s">
        <v>126</v>
      </c>
      <c r="D699" s="54" t="s">
        <v>430</v>
      </c>
      <c r="E699" s="54" t="s">
        <v>518</v>
      </c>
      <c r="F699" s="55" t="s">
        <v>430</v>
      </c>
      <c r="G699" s="54" t="s">
        <v>15</v>
      </c>
      <c r="H699" s="54" t="s">
        <v>16</v>
      </c>
      <c r="I699" s="56">
        <v>3</v>
      </c>
      <c r="J699" s="56">
        <v>3</v>
      </c>
      <c r="K699" s="56">
        <v>4</v>
      </c>
      <c r="L699" s="57">
        <v>166.36799999999999</v>
      </c>
      <c r="M699" s="57">
        <v>55.456000000000003</v>
      </c>
      <c r="N699" s="58">
        <v>1</v>
      </c>
      <c r="O699" s="58">
        <v>1.3333333333333299</v>
      </c>
      <c r="P699" s="57">
        <v>47.368000000000002</v>
      </c>
      <c r="Q699" s="59">
        <v>0.28471821504135397</v>
      </c>
      <c r="R699" s="57">
        <v>-48.932000000000002</v>
      </c>
      <c r="S699" s="59">
        <v>-0.29411906135795302</v>
      </c>
      <c r="T699" s="29" t="str">
        <f t="shared" si="30"/>
        <v>03</v>
      </c>
      <c r="U699" s="29" t="str">
        <f t="shared" si="31"/>
        <v>2023-465325-03</v>
      </c>
      <c r="V699" s="29" t="str">
        <f t="shared" si="32"/>
        <v>Claudia Schwartz</v>
      </c>
    </row>
    <row r="700" spans="1:22" x14ac:dyDescent="0.25">
      <c r="A700" s="53">
        <v>2023</v>
      </c>
      <c r="B700" s="54">
        <v>466132</v>
      </c>
      <c r="C700" s="54" t="s">
        <v>127</v>
      </c>
      <c r="D700" s="54" t="s">
        <v>434</v>
      </c>
      <c r="E700" s="54" t="s">
        <v>508</v>
      </c>
      <c r="F700" s="55" t="s">
        <v>434</v>
      </c>
      <c r="G700" s="54" t="s">
        <v>15</v>
      </c>
      <c r="H700" s="54" t="s">
        <v>5</v>
      </c>
      <c r="I700" s="56">
        <v>64</v>
      </c>
      <c r="J700" s="56">
        <v>221</v>
      </c>
      <c r="K700" s="56">
        <v>817</v>
      </c>
      <c r="L700" s="57">
        <v>37267.788</v>
      </c>
      <c r="M700" s="57">
        <v>582.30918750000001</v>
      </c>
      <c r="N700" s="58">
        <v>3.453125</v>
      </c>
      <c r="O700" s="58">
        <v>3.6968325791855201</v>
      </c>
      <c r="P700" s="57">
        <v>5250.7879999999996</v>
      </c>
      <c r="Q700" s="59">
        <v>0.14089347079037801</v>
      </c>
      <c r="R700" s="57">
        <v>2963.538</v>
      </c>
      <c r="S700" s="59">
        <v>7.9520093867658501E-2</v>
      </c>
      <c r="T700" s="29" t="str">
        <f t="shared" si="30"/>
        <v>02</v>
      </c>
      <c r="U700" s="29" t="str">
        <f t="shared" si="31"/>
        <v>2023-466132-02</v>
      </c>
      <c r="V700" s="29" t="str">
        <f t="shared" si="32"/>
        <v>Nina Fuentes</v>
      </c>
    </row>
    <row r="701" spans="1:22" x14ac:dyDescent="0.25">
      <c r="A701" s="53">
        <v>2023</v>
      </c>
      <c r="B701" s="54">
        <v>466514</v>
      </c>
      <c r="C701" s="54" t="s">
        <v>128</v>
      </c>
      <c r="D701" s="54" t="s">
        <v>432</v>
      </c>
      <c r="E701" s="54" t="s">
        <v>498</v>
      </c>
      <c r="F701" s="55" t="s">
        <v>432</v>
      </c>
      <c r="G701" s="54" t="s">
        <v>15</v>
      </c>
      <c r="H701" s="54" t="s">
        <v>5</v>
      </c>
      <c r="I701" s="56">
        <v>121</v>
      </c>
      <c r="J701" s="56">
        <v>420</v>
      </c>
      <c r="K701" s="56">
        <v>1479</v>
      </c>
      <c r="L701" s="57">
        <v>59647.652699999999</v>
      </c>
      <c r="M701" s="57">
        <v>492.95580743801702</v>
      </c>
      <c r="N701" s="58">
        <v>3.4710743801652901</v>
      </c>
      <c r="O701" s="58">
        <v>3.52142857142857</v>
      </c>
      <c r="P701" s="57">
        <v>6142.4026999999996</v>
      </c>
      <c r="Q701" s="59">
        <v>0.102978112665949</v>
      </c>
      <c r="R701" s="57">
        <v>2339.9027000000001</v>
      </c>
      <c r="S701" s="59">
        <v>3.9228747387070301E-2</v>
      </c>
      <c r="T701" s="29" t="str">
        <f t="shared" si="30"/>
        <v>04</v>
      </c>
      <c r="U701" s="29" t="str">
        <f t="shared" si="31"/>
        <v>2023-466514-04</v>
      </c>
      <c r="V701" s="29" t="str">
        <f t="shared" si="32"/>
        <v>Kim Pearson</v>
      </c>
    </row>
    <row r="702" spans="1:22" x14ac:dyDescent="0.25">
      <c r="A702" s="53">
        <v>2023</v>
      </c>
      <c r="B702" s="54">
        <v>466846</v>
      </c>
      <c r="C702" s="54" t="s">
        <v>129</v>
      </c>
      <c r="D702" s="54" t="s">
        <v>432</v>
      </c>
      <c r="E702" s="54" t="s">
        <v>498</v>
      </c>
      <c r="F702" s="55" t="s">
        <v>432</v>
      </c>
      <c r="G702" s="54" t="s">
        <v>15</v>
      </c>
      <c r="H702" s="54" t="s">
        <v>16</v>
      </c>
      <c r="I702" s="56">
        <v>12</v>
      </c>
      <c r="J702" s="56">
        <v>19</v>
      </c>
      <c r="K702" s="56">
        <v>55</v>
      </c>
      <c r="L702" s="57">
        <v>2513.373</v>
      </c>
      <c r="M702" s="57">
        <v>209.44775000000001</v>
      </c>
      <c r="N702" s="58">
        <v>1.5833333333333299</v>
      </c>
      <c r="O702" s="58">
        <v>2.8947368421052602</v>
      </c>
      <c r="P702" s="57">
        <v>559.87300000000005</v>
      </c>
      <c r="Q702" s="59">
        <v>0.222757624912816</v>
      </c>
      <c r="R702" s="57">
        <v>204.87299999999999</v>
      </c>
      <c r="S702" s="59">
        <v>8.1513169752360504E-2</v>
      </c>
      <c r="T702" s="29" t="str">
        <f t="shared" si="30"/>
        <v>04</v>
      </c>
      <c r="U702" s="29" t="str">
        <f t="shared" si="31"/>
        <v>2023-466846-04</v>
      </c>
      <c r="V702" s="29" t="str">
        <f t="shared" si="32"/>
        <v>Kim Pearson</v>
      </c>
    </row>
    <row r="703" spans="1:22" x14ac:dyDescent="0.25">
      <c r="A703" s="53">
        <v>2023</v>
      </c>
      <c r="B703" s="54">
        <v>469339</v>
      </c>
      <c r="C703" s="54" t="s">
        <v>130</v>
      </c>
      <c r="D703" s="54" t="s">
        <v>431</v>
      </c>
      <c r="E703" s="54" t="s">
        <v>524</v>
      </c>
      <c r="F703" s="55" t="s">
        <v>430</v>
      </c>
      <c r="G703" s="54" t="s">
        <v>4</v>
      </c>
      <c r="H703" s="54" t="s">
        <v>16</v>
      </c>
      <c r="I703" s="56">
        <v>19</v>
      </c>
      <c r="J703" s="56">
        <v>52</v>
      </c>
      <c r="K703" s="56">
        <v>179</v>
      </c>
      <c r="L703" s="57">
        <v>9556.9680000000008</v>
      </c>
      <c r="M703" s="57">
        <v>502.99831578947402</v>
      </c>
      <c r="N703" s="58">
        <v>2.7368421052631602</v>
      </c>
      <c r="O703" s="58">
        <v>3.4423076923076898</v>
      </c>
      <c r="P703" s="57">
        <v>1904.9680000000001</v>
      </c>
      <c r="Q703" s="59">
        <v>0.19932765287065901</v>
      </c>
      <c r="R703" s="57">
        <v>1259.8679999999999</v>
      </c>
      <c r="S703" s="59">
        <v>0.13182716526831501</v>
      </c>
      <c r="T703" s="29" t="str">
        <f t="shared" si="30"/>
        <v>01</v>
      </c>
      <c r="U703" s="29" t="str">
        <f t="shared" si="31"/>
        <v>2023-469339-01</v>
      </c>
      <c r="V703" s="29" t="str">
        <f t="shared" si="32"/>
        <v>Quinn York</v>
      </c>
    </row>
    <row r="704" spans="1:22" x14ac:dyDescent="0.25">
      <c r="A704" s="53">
        <v>2023</v>
      </c>
      <c r="B704" s="54">
        <v>469339</v>
      </c>
      <c r="C704" s="54" t="s">
        <v>130</v>
      </c>
      <c r="D704" s="54" t="s">
        <v>430</v>
      </c>
      <c r="E704" s="54" t="s">
        <v>518</v>
      </c>
      <c r="F704" s="55" t="s">
        <v>430</v>
      </c>
      <c r="G704" s="54" t="s">
        <v>4</v>
      </c>
      <c r="H704" s="54" t="s">
        <v>16</v>
      </c>
      <c r="I704" s="56">
        <v>25</v>
      </c>
      <c r="J704" s="56">
        <v>69</v>
      </c>
      <c r="K704" s="56">
        <v>199</v>
      </c>
      <c r="L704" s="57">
        <v>9344.0079999999998</v>
      </c>
      <c r="M704" s="57">
        <v>373.76031999999998</v>
      </c>
      <c r="N704" s="58">
        <v>2.76</v>
      </c>
      <c r="O704" s="58">
        <v>2.88405797101449</v>
      </c>
      <c r="P704" s="57">
        <v>2504.7579999999998</v>
      </c>
      <c r="Q704" s="59">
        <v>0.26806034412641799</v>
      </c>
      <c r="R704" s="57">
        <v>1654.9580000000001</v>
      </c>
      <c r="S704" s="59">
        <v>0.177114360347294</v>
      </c>
      <c r="T704" s="29" t="str">
        <f t="shared" si="30"/>
        <v>03</v>
      </c>
      <c r="U704" s="29" t="str">
        <f t="shared" si="31"/>
        <v>2023-469339-03</v>
      </c>
      <c r="V704" s="29" t="str">
        <f t="shared" si="32"/>
        <v>Claudia Schwartz</v>
      </c>
    </row>
    <row r="705" spans="1:22" x14ac:dyDescent="0.25">
      <c r="A705" s="53">
        <v>2023</v>
      </c>
      <c r="B705" s="54">
        <v>469339</v>
      </c>
      <c r="C705" s="54" t="s">
        <v>130</v>
      </c>
      <c r="D705" s="54" t="s">
        <v>432</v>
      </c>
      <c r="E705" s="54" t="s">
        <v>498</v>
      </c>
      <c r="F705" s="55" t="s">
        <v>430</v>
      </c>
      <c r="G705" s="54" t="s">
        <v>4</v>
      </c>
      <c r="H705" s="54" t="s">
        <v>16</v>
      </c>
      <c r="I705" s="56">
        <v>28</v>
      </c>
      <c r="J705" s="56">
        <v>70</v>
      </c>
      <c r="K705" s="56">
        <v>201</v>
      </c>
      <c r="L705" s="57">
        <v>9315.9920000000002</v>
      </c>
      <c r="M705" s="57">
        <v>332.714</v>
      </c>
      <c r="N705" s="58">
        <v>2.5</v>
      </c>
      <c r="O705" s="58">
        <v>2.8714285714285701</v>
      </c>
      <c r="P705" s="57">
        <v>1773.242</v>
      </c>
      <c r="Q705" s="59">
        <v>0.19034387320212401</v>
      </c>
      <c r="R705" s="57">
        <v>919.24200000000098</v>
      </c>
      <c r="S705" s="59">
        <v>9.8673549741133404E-2</v>
      </c>
      <c r="T705" s="29" t="str">
        <f t="shared" si="30"/>
        <v>04</v>
      </c>
      <c r="U705" s="29" t="str">
        <f t="shared" si="31"/>
        <v>2023-469339-04</v>
      </c>
      <c r="V705" s="29" t="str">
        <f t="shared" si="32"/>
        <v>Kim Pearson</v>
      </c>
    </row>
    <row r="706" spans="1:22" x14ac:dyDescent="0.25">
      <c r="A706" s="53">
        <v>2023</v>
      </c>
      <c r="B706" s="54">
        <v>470647</v>
      </c>
      <c r="C706" s="54" t="s">
        <v>131</v>
      </c>
      <c r="D706" s="54" t="s">
        <v>433</v>
      </c>
      <c r="E706" s="54" t="s">
        <v>519</v>
      </c>
      <c r="F706" s="55" t="s">
        <v>433</v>
      </c>
      <c r="G706" s="54" t="s">
        <v>15</v>
      </c>
      <c r="H706" s="54" t="s">
        <v>16</v>
      </c>
      <c r="I706" s="56">
        <v>51</v>
      </c>
      <c r="J706" s="56">
        <v>87</v>
      </c>
      <c r="K706" s="56">
        <v>159</v>
      </c>
      <c r="L706" s="57">
        <v>7906.7280000000101</v>
      </c>
      <c r="M706" s="57">
        <v>155.03388235294099</v>
      </c>
      <c r="N706" s="58">
        <v>1.70588235294118</v>
      </c>
      <c r="O706" s="58">
        <v>1.82758620689655</v>
      </c>
      <c r="P706" s="57">
        <v>1882.4780000000001</v>
      </c>
      <c r="Q706" s="59">
        <v>0.23808558989255699</v>
      </c>
      <c r="R706" s="57">
        <v>95.077999999999605</v>
      </c>
      <c r="S706" s="59">
        <v>1.202494887898E-2</v>
      </c>
      <c r="T706" s="29" t="str">
        <f t="shared" ref="T706:T769" si="33">LEFT(D706,2)</f>
        <v>05</v>
      </c>
      <c r="U706" s="29" t="str">
        <f t="shared" ref="U706:U769" si="34">A706&amp;"-"&amp;B706&amp;"-"&amp;T706</f>
        <v>2023-470647-05</v>
      </c>
      <c r="V706" s="29" t="str">
        <f t="shared" ref="V706:V769" si="35">E706</f>
        <v>Josh Banks</v>
      </c>
    </row>
    <row r="707" spans="1:22" x14ac:dyDescent="0.25">
      <c r="A707" s="53">
        <v>2023</v>
      </c>
      <c r="B707" s="54">
        <v>476374</v>
      </c>
      <c r="C707" s="54" t="s">
        <v>132</v>
      </c>
      <c r="D707" s="54" t="s">
        <v>433</v>
      </c>
      <c r="E707" s="54" t="s">
        <v>519</v>
      </c>
      <c r="F707" s="55" t="s">
        <v>433</v>
      </c>
      <c r="G707" s="54" t="s">
        <v>15</v>
      </c>
      <c r="H707" s="54" t="s">
        <v>16</v>
      </c>
      <c r="I707" s="56">
        <v>7</v>
      </c>
      <c r="J707" s="56">
        <v>12</v>
      </c>
      <c r="K707" s="56">
        <v>12</v>
      </c>
      <c r="L707" s="57">
        <v>634.30399999999997</v>
      </c>
      <c r="M707" s="57">
        <v>90.614857142857204</v>
      </c>
      <c r="N707" s="58">
        <v>1.71428571428571</v>
      </c>
      <c r="O707" s="58">
        <v>1</v>
      </c>
      <c r="P707" s="57">
        <v>113.804</v>
      </c>
      <c r="Q707" s="59">
        <v>0.17941554838058699</v>
      </c>
      <c r="R707" s="57">
        <v>-131.596</v>
      </c>
      <c r="S707" s="59">
        <v>-0.207465190192715</v>
      </c>
      <c r="T707" s="29" t="str">
        <f t="shared" si="33"/>
        <v>05</v>
      </c>
      <c r="U707" s="29" t="str">
        <f t="shared" si="34"/>
        <v>2023-476374-05</v>
      </c>
      <c r="V707" s="29" t="str">
        <f t="shared" si="35"/>
        <v>Josh Banks</v>
      </c>
    </row>
    <row r="708" spans="1:22" x14ac:dyDescent="0.25">
      <c r="A708" s="53">
        <v>2023</v>
      </c>
      <c r="B708" s="54">
        <v>477716</v>
      </c>
      <c r="C708" s="54" t="s">
        <v>455</v>
      </c>
      <c r="D708" s="54" t="s">
        <v>431</v>
      </c>
      <c r="E708" s="54" t="s">
        <v>528</v>
      </c>
      <c r="F708" s="55" t="s">
        <v>431</v>
      </c>
      <c r="G708" s="54" t="s">
        <v>15</v>
      </c>
      <c r="H708" s="54" t="s">
        <v>5</v>
      </c>
      <c r="I708" s="56">
        <v>101</v>
      </c>
      <c r="J708" s="56">
        <v>282</v>
      </c>
      <c r="K708" s="56">
        <v>1374</v>
      </c>
      <c r="L708" s="57">
        <v>55987.955999999998</v>
      </c>
      <c r="M708" s="57">
        <v>554.33619801980205</v>
      </c>
      <c r="N708" s="58">
        <v>2.7920792079207901</v>
      </c>
      <c r="O708" s="58">
        <v>4.8723404255319096</v>
      </c>
      <c r="P708" s="57">
        <v>3446.7059999999901</v>
      </c>
      <c r="Q708" s="59">
        <v>6.1561561561561402E-2</v>
      </c>
      <c r="R708" s="57">
        <v>8.2559999999919107</v>
      </c>
      <c r="S708" s="59">
        <v>1.47460285922778E-4</v>
      </c>
      <c r="T708" s="29" t="str">
        <f t="shared" si="33"/>
        <v>01</v>
      </c>
      <c r="U708" s="29" t="str">
        <f t="shared" si="34"/>
        <v>2023-477716-01</v>
      </c>
      <c r="V708" s="29" t="str">
        <f t="shared" si="35"/>
        <v>Elena Crosswell</v>
      </c>
    </row>
    <row r="709" spans="1:22" x14ac:dyDescent="0.25">
      <c r="A709" s="53">
        <v>2023</v>
      </c>
      <c r="B709" s="54">
        <v>478552</v>
      </c>
      <c r="C709" s="54" t="s">
        <v>400</v>
      </c>
      <c r="D709" s="54" t="s">
        <v>432</v>
      </c>
      <c r="E709" s="54" t="s">
        <v>498</v>
      </c>
      <c r="F709" s="55" t="s">
        <v>432</v>
      </c>
      <c r="G709" s="54" t="s">
        <v>15</v>
      </c>
      <c r="H709" s="54" t="s">
        <v>16</v>
      </c>
      <c r="I709" s="56">
        <v>15</v>
      </c>
      <c r="J709" s="56">
        <v>33</v>
      </c>
      <c r="K709" s="56">
        <v>60</v>
      </c>
      <c r="L709" s="57">
        <v>2798.9279999999999</v>
      </c>
      <c r="M709" s="57">
        <v>186.59520000000001</v>
      </c>
      <c r="N709" s="58">
        <v>2.2000000000000002</v>
      </c>
      <c r="O709" s="58">
        <v>1.8181818181818199</v>
      </c>
      <c r="P709" s="57">
        <v>174.678</v>
      </c>
      <c r="Q709" s="59">
        <v>6.2408893690727302E-2</v>
      </c>
      <c r="R709" s="57">
        <v>-278.322</v>
      </c>
      <c r="S709" s="59">
        <v>-9.9438785134880303E-2</v>
      </c>
      <c r="T709" s="29" t="str">
        <f t="shared" si="33"/>
        <v>04</v>
      </c>
      <c r="U709" s="29" t="str">
        <f t="shared" si="34"/>
        <v>2023-478552-04</v>
      </c>
      <c r="V709" s="29" t="str">
        <f t="shared" si="35"/>
        <v>Kim Pearson</v>
      </c>
    </row>
    <row r="710" spans="1:22" x14ac:dyDescent="0.25">
      <c r="A710" s="53">
        <v>2023</v>
      </c>
      <c r="B710" s="54">
        <v>480813</v>
      </c>
      <c r="C710" s="54" t="s">
        <v>479</v>
      </c>
      <c r="D710" s="54" t="s">
        <v>433</v>
      </c>
      <c r="E710" s="54" t="s">
        <v>530</v>
      </c>
      <c r="F710" s="55" t="s">
        <v>433</v>
      </c>
      <c r="G710" s="54" t="s">
        <v>15</v>
      </c>
      <c r="H710" s="54" t="s">
        <v>5</v>
      </c>
      <c r="I710" s="56">
        <v>83</v>
      </c>
      <c r="J710" s="56">
        <v>92</v>
      </c>
      <c r="K710" s="56">
        <v>470</v>
      </c>
      <c r="L710" s="57">
        <v>20573.495999999999</v>
      </c>
      <c r="M710" s="57">
        <v>247.87344578313201</v>
      </c>
      <c r="N710" s="58">
        <v>1.1084337349397599</v>
      </c>
      <c r="O710" s="58">
        <v>5.1086956521739104</v>
      </c>
      <c r="P710" s="57">
        <v>3746.4960000000001</v>
      </c>
      <c r="Q710" s="59">
        <v>0.18210303197861999</v>
      </c>
      <c r="R710" s="57">
        <v>897.09599999999796</v>
      </c>
      <c r="S710" s="59">
        <v>4.3604451085999099E-2</v>
      </c>
      <c r="T710" s="29" t="str">
        <f t="shared" si="33"/>
        <v>05</v>
      </c>
      <c r="U710" s="29" t="str">
        <f t="shared" si="34"/>
        <v>2023-480813-05</v>
      </c>
      <c r="V710" s="29" t="str">
        <f t="shared" si="35"/>
        <v>Aria Langston</v>
      </c>
    </row>
    <row r="711" spans="1:22" x14ac:dyDescent="0.25">
      <c r="A711" s="53">
        <v>2023</v>
      </c>
      <c r="B711" s="54">
        <v>481214</v>
      </c>
      <c r="C711" s="54" t="s">
        <v>274</v>
      </c>
      <c r="D711" s="54" t="s">
        <v>431</v>
      </c>
      <c r="E711" s="54" t="s">
        <v>516</v>
      </c>
      <c r="F711" s="55" t="s">
        <v>432</v>
      </c>
      <c r="G711" s="54" t="s">
        <v>4</v>
      </c>
      <c r="H711" s="54" t="s">
        <v>7</v>
      </c>
      <c r="I711" s="56">
        <v>141</v>
      </c>
      <c r="J711" s="56">
        <v>400</v>
      </c>
      <c r="K711" s="56">
        <v>1778</v>
      </c>
      <c r="L711" s="57">
        <v>77717.653999999995</v>
      </c>
      <c r="M711" s="57">
        <v>551.18903546099295</v>
      </c>
      <c r="N711" s="58">
        <v>2.83687943262411</v>
      </c>
      <c r="O711" s="58">
        <v>4.4450000000000003</v>
      </c>
      <c r="P711" s="57">
        <v>6909.9039999999904</v>
      </c>
      <c r="Q711" s="59">
        <v>8.8910352337706902E-2</v>
      </c>
      <c r="R711" s="57">
        <v>2102.2039999999902</v>
      </c>
      <c r="S711" s="59">
        <v>2.7049246751581001E-2</v>
      </c>
      <c r="T711" s="29" t="str">
        <f t="shared" si="33"/>
        <v>01</v>
      </c>
      <c r="U711" s="29" t="str">
        <f t="shared" si="34"/>
        <v>2023-481214-01</v>
      </c>
      <c r="V711" s="29" t="str">
        <f t="shared" si="35"/>
        <v>Celia Pasillas</v>
      </c>
    </row>
    <row r="712" spans="1:22" x14ac:dyDescent="0.25">
      <c r="A712" s="53">
        <v>2023</v>
      </c>
      <c r="B712" s="54">
        <v>481214</v>
      </c>
      <c r="C712" s="54" t="s">
        <v>274</v>
      </c>
      <c r="D712" s="54" t="s">
        <v>430</v>
      </c>
      <c r="E712" s="54" t="s">
        <v>506</v>
      </c>
      <c r="F712" s="55" t="s">
        <v>432</v>
      </c>
      <c r="G712" s="54" t="s">
        <v>4</v>
      </c>
      <c r="H712" s="54" t="s">
        <v>7</v>
      </c>
      <c r="I712" s="56">
        <v>57</v>
      </c>
      <c r="J712" s="56">
        <v>381</v>
      </c>
      <c r="K712" s="56">
        <v>3394</v>
      </c>
      <c r="L712" s="57">
        <v>141127.742</v>
      </c>
      <c r="M712" s="57">
        <v>2475.9252982456101</v>
      </c>
      <c r="N712" s="58">
        <v>6.6842105263157903</v>
      </c>
      <c r="O712" s="58">
        <v>8.9081364829396303</v>
      </c>
      <c r="P712" s="57">
        <v>14292.492</v>
      </c>
      <c r="Q712" s="59">
        <v>0.101273440625161</v>
      </c>
      <c r="R712" s="57">
        <v>12117.941999999999</v>
      </c>
      <c r="S712" s="59">
        <v>8.5865059755579398E-2</v>
      </c>
      <c r="T712" s="29" t="str">
        <f t="shared" si="33"/>
        <v>03</v>
      </c>
      <c r="U712" s="29" t="str">
        <f t="shared" si="34"/>
        <v>2023-481214-03</v>
      </c>
      <c r="V712" s="29" t="str">
        <f t="shared" si="35"/>
        <v>Gerald Wilson</v>
      </c>
    </row>
    <row r="713" spans="1:22" x14ac:dyDescent="0.25">
      <c r="A713" s="53">
        <v>2023</v>
      </c>
      <c r="B713" s="54">
        <v>481214</v>
      </c>
      <c r="C713" s="54" t="s">
        <v>274</v>
      </c>
      <c r="D713" s="54" t="s">
        <v>432</v>
      </c>
      <c r="E713" s="54" t="s">
        <v>500</v>
      </c>
      <c r="F713" s="55" t="s">
        <v>432</v>
      </c>
      <c r="G713" s="54" t="s">
        <v>4</v>
      </c>
      <c r="H713" s="54" t="s">
        <v>5</v>
      </c>
      <c r="I713" s="56">
        <v>54</v>
      </c>
      <c r="J713" s="56">
        <v>154</v>
      </c>
      <c r="K713" s="56">
        <v>751</v>
      </c>
      <c r="L713" s="57">
        <v>31378.543000000001</v>
      </c>
      <c r="M713" s="57">
        <v>581.08412962962996</v>
      </c>
      <c r="N713" s="58">
        <v>2.8518518518518499</v>
      </c>
      <c r="O713" s="58">
        <v>4.87662337662338</v>
      </c>
      <c r="P713" s="57">
        <v>4539.5429999999997</v>
      </c>
      <c r="Q713" s="59">
        <v>0.14467029269013501</v>
      </c>
      <c r="R713" s="57">
        <v>2874.0430000000001</v>
      </c>
      <c r="S713" s="59">
        <v>9.1592621110546696E-2</v>
      </c>
      <c r="T713" s="29" t="str">
        <f t="shared" si="33"/>
        <v>04</v>
      </c>
      <c r="U713" s="29" t="str">
        <f t="shared" si="34"/>
        <v>2023-481214-04</v>
      </c>
      <c r="V713" s="29" t="str">
        <f t="shared" si="35"/>
        <v>Katie Sweeney</v>
      </c>
    </row>
    <row r="714" spans="1:22" x14ac:dyDescent="0.25">
      <c r="A714" s="53">
        <v>2023</v>
      </c>
      <c r="B714" s="54">
        <v>484340</v>
      </c>
      <c r="C714" s="54" t="s">
        <v>133</v>
      </c>
      <c r="D714" s="54" t="s">
        <v>430</v>
      </c>
      <c r="E714" s="54" t="s">
        <v>518</v>
      </c>
      <c r="F714" s="55" t="s">
        <v>430</v>
      </c>
      <c r="G714" s="54" t="s">
        <v>15</v>
      </c>
      <c r="H714" s="54" t="s">
        <v>16</v>
      </c>
      <c r="I714" s="56">
        <v>31</v>
      </c>
      <c r="J714" s="56">
        <v>71</v>
      </c>
      <c r="K714" s="56">
        <v>268</v>
      </c>
      <c r="L714" s="57">
        <v>11664.255999999999</v>
      </c>
      <c r="M714" s="57">
        <v>376.26632258064501</v>
      </c>
      <c r="N714" s="58">
        <v>2.2903225806451601</v>
      </c>
      <c r="O714" s="58">
        <v>3.77464788732394</v>
      </c>
      <c r="P714" s="57">
        <v>3070.0059999999999</v>
      </c>
      <c r="Q714" s="59">
        <v>0.26319775560481501</v>
      </c>
      <c r="R714" s="57">
        <v>2032.0060000000001</v>
      </c>
      <c r="S714" s="59">
        <v>0.17420793919475</v>
      </c>
      <c r="T714" s="29" t="str">
        <f t="shared" si="33"/>
        <v>03</v>
      </c>
      <c r="U714" s="29" t="str">
        <f t="shared" si="34"/>
        <v>2023-484340-03</v>
      </c>
      <c r="V714" s="29" t="str">
        <f t="shared" si="35"/>
        <v>Claudia Schwartz</v>
      </c>
    </row>
    <row r="715" spans="1:22" x14ac:dyDescent="0.25">
      <c r="A715" s="53">
        <v>2023</v>
      </c>
      <c r="B715" s="54">
        <v>493267</v>
      </c>
      <c r="C715" s="54" t="s">
        <v>446</v>
      </c>
      <c r="D715" s="54" t="s">
        <v>430</v>
      </c>
      <c r="E715" s="54" t="s">
        <v>518</v>
      </c>
      <c r="F715" s="55" t="s">
        <v>430</v>
      </c>
      <c r="G715" s="54" t="s">
        <v>15</v>
      </c>
      <c r="H715" s="54" t="s">
        <v>5</v>
      </c>
      <c r="I715" s="56">
        <v>33</v>
      </c>
      <c r="J715" s="56">
        <v>90</v>
      </c>
      <c r="K715" s="56">
        <v>349</v>
      </c>
      <c r="L715" s="57">
        <v>16268.407999999999</v>
      </c>
      <c r="M715" s="57">
        <v>492.982060606061</v>
      </c>
      <c r="N715" s="58">
        <v>2.7272727272727302</v>
      </c>
      <c r="O715" s="58">
        <v>3.87777777777778</v>
      </c>
      <c r="P715" s="57">
        <v>3189.1579999999999</v>
      </c>
      <c r="Q715" s="59">
        <v>0.19603380982330901</v>
      </c>
      <c r="R715" s="57">
        <v>2068.808</v>
      </c>
      <c r="S715" s="59">
        <v>0.12716720652690799</v>
      </c>
      <c r="T715" s="29" t="str">
        <f t="shared" si="33"/>
        <v>03</v>
      </c>
      <c r="U715" s="29" t="str">
        <f t="shared" si="34"/>
        <v>2023-493267-03</v>
      </c>
      <c r="V715" s="29" t="str">
        <f t="shared" si="35"/>
        <v>Claudia Schwartz</v>
      </c>
    </row>
    <row r="716" spans="1:22" x14ac:dyDescent="0.25">
      <c r="A716" s="53">
        <v>2023</v>
      </c>
      <c r="B716" s="54">
        <v>495647</v>
      </c>
      <c r="C716" s="54" t="s">
        <v>134</v>
      </c>
      <c r="D716" s="54" t="s">
        <v>432</v>
      </c>
      <c r="E716" s="54" t="s">
        <v>500</v>
      </c>
      <c r="F716" s="55" t="s">
        <v>432</v>
      </c>
      <c r="G716" s="54" t="s">
        <v>4</v>
      </c>
      <c r="H716" s="54" t="s">
        <v>5</v>
      </c>
      <c r="I716" s="56">
        <v>120</v>
      </c>
      <c r="J716" s="56">
        <v>274</v>
      </c>
      <c r="K716" s="56">
        <v>958</v>
      </c>
      <c r="L716" s="57">
        <v>44680.0308</v>
      </c>
      <c r="M716" s="57">
        <v>372.33359000000002</v>
      </c>
      <c r="N716" s="58">
        <v>2.2833333333333301</v>
      </c>
      <c r="O716" s="58">
        <v>3.4963503649634999</v>
      </c>
      <c r="P716" s="57">
        <v>6823.5308000000005</v>
      </c>
      <c r="Q716" s="59">
        <v>0.15271992158071701</v>
      </c>
      <c r="R716" s="57">
        <v>3191.5308</v>
      </c>
      <c r="S716" s="59">
        <v>7.14308102043653E-2</v>
      </c>
      <c r="T716" s="29" t="str">
        <f t="shared" si="33"/>
        <v>04</v>
      </c>
      <c r="U716" s="29" t="str">
        <f t="shared" si="34"/>
        <v>2023-495647-04</v>
      </c>
      <c r="V716" s="29" t="str">
        <f t="shared" si="35"/>
        <v>Katie Sweeney</v>
      </c>
    </row>
    <row r="717" spans="1:22" x14ac:dyDescent="0.25">
      <c r="A717" s="53">
        <v>2023</v>
      </c>
      <c r="B717" s="54">
        <v>495920</v>
      </c>
      <c r="C717" s="54" t="s">
        <v>445</v>
      </c>
      <c r="D717" s="54" t="s">
        <v>433</v>
      </c>
      <c r="E717" s="54" t="s">
        <v>504</v>
      </c>
      <c r="F717" s="55" t="s">
        <v>433</v>
      </c>
      <c r="G717" s="54" t="s">
        <v>15</v>
      </c>
      <c r="H717" s="54" t="s">
        <v>16</v>
      </c>
      <c r="I717" s="56">
        <v>37</v>
      </c>
      <c r="J717" s="56">
        <v>55</v>
      </c>
      <c r="K717" s="56">
        <v>130</v>
      </c>
      <c r="L717" s="57">
        <v>6246.96</v>
      </c>
      <c r="M717" s="57">
        <v>168.83675675675701</v>
      </c>
      <c r="N717" s="58">
        <v>1.48648648648649</v>
      </c>
      <c r="O717" s="58">
        <v>2.3636363636363602</v>
      </c>
      <c r="P717" s="57">
        <v>1672.46</v>
      </c>
      <c r="Q717" s="59">
        <v>0.26772382086646901</v>
      </c>
      <c r="R717" s="57">
        <v>385.46</v>
      </c>
      <c r="S717" s="59">
        <v>6.17036126371866E-2</v>
      </c>
      <c r="T717" s="29" t="str">
        <f t="shared" si="33"/>
        <v>05</v>
      </c>
      <c r="U717" s="29" t="str">
        <f t="shared" si="34"/>
        <v>2023-495920-05</v>
      </c>
      <c r="V717" s="29" t="str">
        <f t="shared" si="35"/>
        <v>Jeannie Skiles</v>
      </c>
    </row>
    <row r="718" spans="1:22" x14ac:dyDescent="0.25">
      <c r="A718" s="53">
        <v>2023</v>
      </c>
      <c r="B718" s="54">
        <v>497086</v>
      </c>
      <c r="C718" s="54" t="s">
        <v>135</v>
      </c>
      <c r="D718" s="54" t="s">
        <v>431</v>
      </c>
      <c r="E718" s="54" t="s">
        <v>524</v>
      </c>
      <c r="F718" s="55" t="s">
        <v>431</v>
      </c>
      <c r="G718" s="54" t="s">
        <v>15</v>
      </c>
      <c r="H718" s="54" t="s">
        <v>16</v>
      </c>
      <c r="I718" s="56">
        <v>50</v>
      </c>
      <c r="J718" s="56">
        <v>86</v>
      </c>
      <c r="K718" s="56">
        <v>167</v>
      </c>
      <c r="L718" s="57">
        <v>9327.4639999999999</v>
      </c>
      <c r="M718" s="57">
        <v>186.54928000000001</v>
      </c>
      <c r="N718" s="58">
        <v>1.72</v>
      </c>
      <c r="O718" s="58">
        <v>1.9418604651162801</v>
      </c>
      <c r="P718" s="57">
        <v>2495.4639999999999</v>
      </c>
      <c r="Q718" s="59">
        <v>0.26753938691159801</v>
      </c>
      <c r="R718" s="57">
        <v>851.41399999999999</v>
      </c>
      <c r="S718" s="59">
        <v>9.1280330859491901E-2</v>
      </c>
      <c r="T718" s="29" t="str">
        <f t="shared" si="33"/>
        <v>01</v>
      </c>
      <c r="U718" s="29" t="str">
        <f t="shared" si="34"/>
        <v>2023-497086-01</v>
      </c>
      <c r="V718" s="29" t="str">
        <f t="shared" si="35"/>
        <v>Quinn York</v>
      </c>
    </row>
    <row r="719" spans="1:22" x14ac:dyDescent="0.25">
      <c r="A719" s="53">
        <v>2023</v>
      </c>
      <c r="B719" s="54">
        <v>498034</v>
      </c>
      <c r="C719" s="54" t="s">
        <v>461</v>
      </c>
      <c r="D719" s="54" t="s">
        <v>431</v>
      </c>
      <c r="E719" s="54" t="s">
        <v>528</v>
      </c>
      <c r="F719" s="55" t="s">
        <v>431</v>
      </c>
      <c r="G719" s="54" t="s">
        <v>15</v>
      </c>
      <c r="H719" s="54" t="s">
        <v>16</v>
      </c>
      <c r="I719" s="56">
        <v>8</v>
      </c>
      <c r="J719" s="56">
        <v>13</v>
      </c>
      <c r="K719" s="56">
        <v>22</v>
      </c>
      <c r="L719" s="57">
        <v>545.42399999999998</v>
      </c>
      <c r="M719" s="57">
        <v>68.177999999999997</v>
      </c>
      <c r="N719" s="58">
        <v>1.625</v>
      </c>
      <c r="O719" s="58">
        <v>1.6923076923076901</v>
      </c>
      <c r="P719" s="57">
        <v>130.67400000000001</v>
      </c>
      <c r="Q719" s="59">
        <v>0.239582416615331</v>
      </c>
      <c r="R719" s="57">
        <v>-131.626</v>
      </c>
      <c r="S719" s="59">
        <v>-0.24132784769280399</v>
      </c>
      <c r="T719" s="29" t="str">
        <f t="shared" si="33"/>
        <v>01</v>
      </c>
      <c r="U719" s="29" t="str">
        <f t="shared" si="34"/>
        <v>2023-498034-01</v>
      </c>
      <c r="V719" s="29" t="str">
        <f t="shared" si="35"/>
        <v>Elena Crosswell</v>
      </c>
    </row>
    <row r="720" spans="1:22" x14ac:dyDescent="0.25">
      <c r="A720" s="53">
        <v>2023</v>
      </c>
      <c r="B720" s="54">
        <v>499295</v>
      </c>
      <c r="C720" s="54" t="s">
        <v>48</v>
      </c>
      <c r="D720" s="54" t="s">
        <v>430</v>
      </c>
      <c r="E720" s="54" t="s">
        <v>492</v>
      </c>
      <c r="F720" s="55" t="s">
        <v>432</v>
      </c>
      <c r="G720" s="54" t="s">
        <v>4</v>
      </c>
      <c r="H720" s="54" t="s">
        <v>7</v>
      </c>
      <c r="I720" s="56">
        <v>144</v>
      </c>
      <c r="J720" s="56">
        <v>616</v>
      </c>
      <c r="K720" s="56">
        <v>3057</v>
      </c>
      <c r="L720" s="57">
        <v>111676.7795</v>
      </c>
      <c r="M720" s="57">
        <v>775.533190972223</v>
      </c>
      <c r="N720" s="58">
        <v>4.2777777777777803</v>
      </c>
      <c r="O720" s="58">
        <v>4.9626623376623398</v>
      </c>
      <c r="P720" s="57">
        <v>6137.2794999999996</v>
      </c>
      <c r="Q720" s="59">
        <v>5.4955735001294498E-2</v>
      </c>
      <c r="R720" s="57">
        <v>1011.6295</v>
      </c>
      <c r="S720" s="59">
        <v>9.0585482902468192E-3</v>
      </c>
      <c r="T720" s="29" t="str">
        <f t="shared" si="33"/>
        <v>03</v>
      </c>
      <c r="U720" s="29" t="str">
        <f t="shared" si="34"/>
        <v>2023-499295-03</v>
      </c>
      <c r="V720" s="29" t="str">
        <f t="shared" si="35"/>
        <v>Paul Martell</v>
      </c>
    </row>
    <row r="721" spans="1:22" x14ac:dyDescent="0.25">
      <c r="A721" s="53">
        <v>2023</v>
      </c>
      <c r="B721" s="54">
        <v>499295</v>
      </c>
      <c r="C721" s="54" t="s">
        <v>48</v>
      </c>
      <c r="D721" s="54" t="s">
        <v>432</v>
      </c>
      <c r="E721" s="54" t="s">
        <v>493</v>
      </c>
      <c r="F721" s="55" t="s">
        <v>432</v>
      </c>
      <c r="G721" s="54" t="s">
        <v>4</v>
      </c>
      <c r="H721" s="54" t="s">
        <v>10</v>
      </c>
      <c r="I721" s="56">
        <v>225</v>
      </c>
      <c r="J721" s="56">
        <v>1415</v>
      </c>
      <c r="K721" s="56">
        <v>6998</v>
      </c>
      <c r="L721" s="57">
        <v>274991.61300000001</v>
      </c>
      <c r="M721" s="57">
        <v>1222.1849466666699</v>
      </c>
      <c r="N721" s="58">
        <v>6.2888888888888896</v>
      </c>
      <c r="O721" s="58">
        <v>4.9455830388692599</v>
      </c>
      <c r="P721" s="57">
        <v>8997.3629999999903</v>
      </c>
      <c r="Q721" s="59">
        <v>3.2718681496660802E-2</v>
      </c>
      <c r="R721" s="57">
        <v>1305.3630000000001</v>
      </c>
      <c r="S721" s="59">
        <v>4.7469193178629803E-3</v>
      </c>
      <c r="T721" s="29" t="str">
        <f t="shared" si="33"/>
        <v>04</v>
      </c>
      <c r="U721" s="29" t="str">
        <f t="shared" si="34"/>
        <v>2023-499295-04</v>
      </c>
      <c r="V721" s="29" t="str">
        <f t="shared" si="35"/>
        <v>John Foley</v>
      </c>
    </row>
    <row r="722" spans="1:22" x14ac:dyDescent="0.25">
      <c r="A722" s="53">
        <v>2023</v>
      </c>
      <c r="B722" s="54">
        <v>504704</v>
      </c>
      <c r="C722" s="54" t="s">
        <v>138</v>
      </c>
      <c r="D722" s="54" t="s">
        <v>435</v>
      </c>
      <c r="E722" s="54" t="s">
        <v>505</v>
      </c>
      <c r="F722" s="55" t="s">
        <v>435</v>
      </c>
      <c r="G722" s="54" t="s">
        <v>15</v>
      </c>
      <c r="H722" s="54" t="s">
        <v>5</v>
      </c>
      <c r="I722" s="56">
        <v>112</v>
      </c>
      <c r="J722" s="56">
        <v>351</v>
      </c>
      <c r="K722" s="56">
        <v>1179</v>
      </c>
      <c r="L722" s="57">
        <v>53319.93</v>
      </c>
      <c r="M722" s="57">
        <v>476.07080357142797</v>
      </c>
      <c r="N722" s="58">
        <v>3.1339285714285698</v>
      </c>
      <c r="O722" s="58">
        <v>3.3589743589743599</v>
      </c>
      <c r="P722" s="57">
        <v>7512.43</v>
      </c>
      <c r="Q722" s="59">
        <v>0.14089347079037801</v>
      </c>
      <c r="R722" s="57">
        <v>3403.49</v>
      </c>
      <c r="S722" s="59">
        <v>6.3831479148603501E-2</v>
      </c>
      <c r="T722" s="29" t="str">
        <f t="shared" si="33"/>
        <v>06</v>
      </c>
      <c r="U722" s="29" t="str">
        <f t="shared" si="34"/>
        <v>2023-504704-06</v>
      </c>
      <c r="V722" s="29" t="str">
        <f t="shared" si="35"/>
        <v>Malik Mann</v>
      </c>
    </row>
    <row r="723" spans="1:22" x14ac:dyDescent="0.25">
      <c r="A723" s="53">
        <v>2023</v>
      </c>
      <c r="B723" s="54">
        <v>504855</v>
      </c>
      <c r="C723" s="54" t="s">
        <v>139</v>
      </c>
      <c r="D723" s="54" t="s">
        <v>433</v>
      </c>
      <c r="E723" s="54" t="s">
        <v>502</v>
      </c>
      <c r="F723" s="55" t="s">
        <v>433</v>
      </c>
      <c r="G723" s="54" t="s">
        <v>15</v>
      </c>
      <c r="H723" s="54" t="s">
        <v>5</v>
      </c>
      <c r="I723" s="56">
        <v>56</v>
      </c>
      <c r="J723" s="56">
        <v>170</v>
      </c>
      <c r="K723" s="56">
        <v>628</v>
      </c>
      <c r="L723" s="57">
        <v>24334.603999999999</v>
      </c>
      <c r="M723" s="57">
        <v>434.54649999999998</v>
      </c>
      <c r="N723" s="58">
        <v>3.03571428571429</v>
      </c>
      <c r="O723" s="58">
        <v>3.6941176470588202</v>
      </c>
      <c r="P723" s="57">
        <v>2757.8539999999998</v>
      </c>
      <c r="Q723" s="59">
        <v>0.113330547725371</v>
      </c>
      <c r="R723" s="57">
        <v>710.26399999999705</v>
      </c>
      <c r="S723" s="59">
        <v>2.91874073644263E-2</v>
      </c>
      <c r="T723" s="29" t="str">
        <f t="shared" si="33"/>
        <v>05</v>
      </c>
      <c r="U723" s="29" t="str">
        <f t="shared" si="34"/>
        <v>2023-504855-05</v>
      </c>
      <c r="V723" s="29" t="str">
        <f t="shared" si="35"/>
        <v>Mary Amendola</v>
      </c>
    </row>
    <row r="724" spans="1:22" x14ac:dyDescent="0.25">
      <c r="A724" s="53">
        <v>2023</v>
      </c>
      <c r="B724" s="54">
        <v>507312</v>
      </c>
      <c r="C724" s="54" t="s">
        <v>322</v>
      </c>
      <c r="D724" s="54" t="s">
        <v>435</v>
      </c>
      <c r="E724" s="54" t="s">
        <v>525</v>
      </c>
      <c r="F724" s="55" t="s">
        <v>435</v>
      </c>
      <c r="G724" s="54" t="s">
        <v>15</v>
      </c>
      <c r="H724" s="54" t="s">
        <v>16</v>
      </c>
      <c r="I724" s="56">
        <v>45</v>
      </c>
      <c r="J724" s="56">
        <v>78</v>
      </c>
      <c r="K724" s="56">
        <v>222</v>
      </c>
      <c r="L724" s="57">
        <v>11634.224</v>
      </c>
      <c r="M724" s="57">
        <v>258.538311111111</v>
      </c>
      <c r="N724" s="58">
        <v>1.7333333333333301</v>
      </c>
      <c r="O724" s="58">
        <v>2.8461538461538498</v>
      </c>
      <c r="P724" s="57">
        <v>2351.4740000000002</v>
      </c>
      <c r="Q724" s="59">
        <v>0.20211696113122801</v>
      </c>
      <c r="R724" s="57">
        <v>773.46400000000096</v>
      </c>
      <c r="S724" s="59">
        <v>6.6481786838555004E-2</v>
      </c>
      <c r="T724" s="29" t="str">
        <f t="shared" si="33"/>
        <v>06</v>
      </c>
      <c r="U724" s="29" t="str">
        <f t="shared" si="34"/>
        <v>2023-507312-06</v>
      </c>
      <c r="V724" s="29" t="str">
        <f t="shared" si="35"/>
        <v>Carol Mathews</v>
      </c>
    </row>
    <row r="725" spans="1:22" x14ac:dyDescent="0.25">
      <c r="A725" s="53">
        <v>2023</v>
      </c>
      <c r="B725" s="54">
        <v>519375</v>
      </c>
      <c r="C725" s="54" t="s">
        <v>321</v>
      </c>
      <c r="D725" s="54" t="s">
        <v>432</v>
      </c>
      <c r="E725" s="54" t="s">
        <v>498</v>
      </c>
      <c r="F725" s="55" t="s">
        <v>432</v>
      </c>
      <c r="G725" s="54" t="s">
        <v>15</v>
      </c>
      <c r="H725" s="54" t="s">
        <v>16</v>
      </c>
      <c r="I725" s="56">
        <v>42</v>
      </c>
      <c r="J725" s="56">
        <v>81</v>
      </c>
      <c r="K725" s="56">
        <v>243</v>
      </c>
      <c r="L725" s="57">
        <v>9581.9418000000005</v>
      </c>
      <c r="M725" s="57">
        <v>228.14147142857101</v>
      </c>
      <c r="N725" s="58">
        <v>1.9285714285714299</v>
      </c>
      <c r="O725" s="58">
        <v>3</v>
      </c>
      <c r="P725" s="57">
        <v>1926.9418000000001</v>
      </c>
      <c r="Q725" s="59">
        <v>0.20110138844717201</v>
      </c>
      <c r="R725" s="57">
        <v>670.44179999999903</v>
      </c>
      <c r="S725" s="59">
        <v>6.9969304134157806E-2</v>
      </c>
      <c r="T725" s="29" t="str">
        <f t="shared" si="33"/>
        <v>04</v>
      </c>
      <c r="U725" s="29" t="str">
        <f t="shared" si="34"/>
        <v>2023-519375-04</v>
      </c>
      <c r="V725" s="29" t="str">
        <f t="shared" si="35"/>
        <v>Kim Pearson</v>
      </c>
    </row>
    <row r="726" spans="1:22" x14ac:dyDescent="0.25">
      <c r="A726" s="53">
        <v>2023</v>
      </c>
      <c r="B726" s="54">
        <v>521200</v>
      </c>
      <c r="C726" s="54" t="s">
        <v>377</v>
      </c>
      <c r="D726" s="54" t="s">
        <v>432</v>
      </c>
      <c r="E726" s="54" t="s">
        <v>498</v>
      </c>
      <c r="F726" s="55" t="s">
        <v>432</v>
      </c>
      <c r="G726" s="54" t="s">
        <v>15</v>
      </c>
      <c r="H726" s="54" t="s">
        <v>16</v>
      </c>
      <c r="I726" s="56">
        <v>48</v>
      </c>
      <c r="J726" s="56">
        <v>70</v>
      </c>
      <c r="K726" s="56">
        <v>132</v>
      </c>
      <c r="L726" s="57">
        <v>5939.0496000000003</v>
      </c>
      <c r="M726" s="57">
        <v>123.7302</v>
      </c>
      <c r="N726" s="58">
        <v>1.4583333333333299</v>
      </c>
      <c r="O726" s="58">
        <v>1.8857142857142899</v>
      </c>
      <c r="P726" s="57">
        <v>1042.2996000000001</v>
      </c>
      <c r="Q726" s="59">
        <v>0.17549939303419901</v>
      </c>
      <c r="R726" s="57">
        <v>-371.7004</v>
      </c>
      <c r="S726" s="59">
        <v>-6.2585838650008996E-2</v>
      </c>
      <c r="T726" s="29" t="str">
        <f t="shared" si="33"/>
        <v>04</v>
      </c>
      <c r="U726" s="29" t="str">
        <f t="shared" si="34"/>
        <v>2023-521200-04</v>
      </c>
      <c r="V726" s="29" t="str">
        <f t="shared" si="35"/>
        <v>Kim Pearson</v>
      </c>
    </row>
    <row r="727" spans="1:22" x14ac:dyDescent="0.25">
      <c r="A727" s="53">
        <v>2023</v>
      </c>
      <c r="B727" s="54">
        <v>522997</v>
      </c>
      <c r="C727" s="54" t="s">
        <v>140</v>
      </c>
      <c r="D727" s="54" t="s">
        <v>433</v>
      </c>
      <c r="E727" s="54" t="s">
        <v>502</v>
      </c>
      <c r="F727" s="55" t="s">
        <v>433</v>
      </c>
      <c r="G727" s="54" t="s">
        <v>15</v>
      </c>
      <c r="H727" s="54" t="s">
        <v>16</v>
      </c>
      <c r="I727" s="56">
        <v>16</v>
      </c>
      <c r="J727" s="56">
        <v>48</v>
      </c>
      <c r="K727" s="56">
        <v>111</v>
      </c>
      <c r="L727" s="57">
        <v>4016.3820000000001</v>
      </c>
      <c r="M727" s="57">
        <v>251.023875</v>
      </c>
      <c r="N727" s="58">
        <v>3</v>
      </c>
      <c r="O727" s="58">
        <v>2.3125</v>
      </c>
      <c r="P727" s="57">
        <v>565.88199999999995</v>
      </c>
      <c r="Q727" s="59">
        <v>0.14089347079037801</v>
      </c>
      <c r="R727" s="57">
        <v>-19.088000000000399</v>
      </c>
      <c r="S727" s="59">
        <v>-4.7525359888577201E-3</v>
      </c>
      <c r="T727" s="29" t="str">
        <f t="shared" si="33"/>
        <v>05</v>
      </c>
      <c r="U727" s="29" t="str">
        <f t="shared" si="34"/>
        <v>2023-522997-05</v>
      </c>
      <c r="V727" s="29" t="str">
        <f t="shared" si="35"/>
        <v>Mary Amendola</v>
      </c>
    </row>
    <row r="728" spans="1:22" x14ac:dyDescent="0.25">
      <c r="A728" s="53">
        <v>2023</v>
      </c>
      <c r="B728" s="54">
        <v>524048</v>
      </c>
      <c r="C728" s="54" t="s">
        <v>464</v>
      </c>
      <c r="D728" s="54" t="s">
        <v>431</v>
      </c>
      <c r="E728" s="54" t="s">
        <v>516</v>
      </c>
      <c r="F728" s="55" t="s">
        <v>431</v>
      </c>
      <c r="G728" s="54" t="s">
        <v>4</v>
      </c>
      <c r="H728" s="54" t="s">
        <v>5</v>
      </c>
      <c r="I728" s="56">
        <v>168</v>
      </c>
      <c r="J728" s="56">
        <v>291</v>
      </c>
      <c r="K728" s="56">
        <v>1029</v>
      </c>
      <c r="L728" s="57">
        <v>47112.317999999999</v>
      </c>
      <c r="M728" s="57">
        <v>280.43046428571398</v>
      </c>
      <c r="N728" s="58">
        <v>1.7321428571428601</v>
      </c>
      <c r="O728" s="58">
        <v>3.5360824742268</v>
      </c>
      <c r="P728" s="57">
        <v>6637.8180000000002</v>
      </c>
      <c r="Q728" s="59">
        <v>0.14089347079037801</v>
      </c>
      <c r="R728" s="57">
        <v>1110.818</v>
      </c>
      <c r="S728" s="59">
        <v>2.3578079940791599E-2</v>
      </c>
      <c r="T728" s="29" t="str">
        <f t="shared" si="33"/>
        <v>01</v>
      </c>
      <c r="U728" s="29" t="str">
        <f t="shared" si="34"/>
        <v>2023-524048-01</v>
      </c>
      <c r="V728" s="29" t="str">
        <f t="shared" si="35"/>
        <v>Celia Pasillas</v>
      </c>
    </row>
    <row r="729" spans="1:22" x14ac:dyDescent="0.25">
      <c r="A729" s="53">
        <v>2023</v>
      </c>
      <c r="B729" s="54">
        <v>524048</v>
      </c>
      <c r="C729" s="54" t="s">
        <v>464</v>
      </c>
      <c r="D729" s="54" t="s">
        <v>430</v>
      </c>
      <c r="E729" s="54" t="s">
        <v>512</v>
      </c>
      <c r="F729" s="55" t="s">
        <v>431</v>
      </c>
      <c r="G729" s="54" t="s">
        <v>4</v>
      </c>
      <c r="H729" s="54" t="s">
        <v>16</v>
      </c>
      <c r="I729" s="56">
        <v>20</v>
      </c>
      <c r="J729" s="56">
        <v>39</v>
      </c>
      <c r="K729" s="56">
        <v>146</v>
      </c>
      <c r="L729" s="57">
        <v>6211.1040000000003</v>
      </c>
      <c r="M729" s="57">
        <v>310.55520000000001</v>
      </c>
      <c r="N729" s="58">
        <v>1.95</v>
      </c>
      <c r="O729" s="58">
        <v>3.7435897435897401</v>
      </c>
      <c r="P729" s="57">
        <v>875.10399999999902</v>
      </c>
      <c r="Q729" s="59">
        <v>0.14089347079037801</v>
      </c>
      <c r="R729" s="57">
        <v>212.20399999999901</v>
      </c>
      <c r="S729" s="59">
        <v>3.4165262729459897E-2</v>
      </c>
      <c r="T729" s="29" t="str">
        <f t="shared" si="33"/>
        <v>03</v>
      </c>
      <c r="U729" s="29" t="str">
        <f t="shared" si="34"/>
        <v>2023-524048-03</v>
      </c>
      <c r="V729" s="29" t="str">
        <f t="shared" si="35"/>
        <v>Kevin Baxter</v>
      </c>
    </row>
    <row r="730" spans="1:22" x14ac:dyDescent="0.25">
      <c r="A730" s="53">
        <v>2023</v>
      </c>
      <c r="B730" s="54">
        <v>524048</v>
      </c>
      <c r="C730" s="54" t="s">
        <v>464</v>
      </c>
      <c r="D730" s="54" t="s">
        <v>433</v>
      </c>
      <c r="E730" s="54" t="s">
        <v>530</v>
      </c>
      <c r="F730" s="55" t="s">
        <v>431</v>
      </c>
      <c r="G730" s="54" t="s">
        <v>4</v>
      </c>
      <c r="H730" s="54" t="s">
        <v>16</v>
      </c>
      <c r="I730" s="56">
        <v>5</v>
      </c>
      <c r="J730" s="56">
        <v>5</v>
      </c>
      <c r="K730" s="56">
        <v>5</v>
      </c>
      <c r="L730" s="57">
        <v>250.26</v>
      </c>
      <c r="M730" s="57">
        <v>50.052</v>
      </c>
      <c r="N730" s="58">
        <v>1</v>
      </c>
      <c r="O730" s="58">
        <v>1</v>
      </c>
      <c r="P730" s="57">
        <v>35.26</v>
      </c>
      <c r="Q730" s="59">
        <v>0.14089347079037801</v>
      </c>
      <c r="R730" s="57">
        <v>-135.74</v>
      </c>
      <c r="S730" s="59">
        <v>-0.54239590825541495</v>
      </c>
      <c r="T730" s="29" t="str">
        <f t="shared" si="33"/>
        <v>05</v>
      </c>
      <c r="U730" s="29" t="str">
        <f t="shared" si="34"/>
        <v>2023-524048-05</v>
      </c>
      <c r="V730" s="29" t="str">
        <f t="shared" si="35"/>
        <v>Aria Langston</v>
      </c>
    </row>
    <row r="731" spans="1:22" x14ac:dyDescent="0.25">
      <c r="A731" s="53">
        <v>2023</v>
      </c>
      <c r="B731" s="54">
        <v>524048</v>
      </c>
      <c r="C731" s="54" t="s">
        <v>464</v>
      </c>
      <c r="D731" s="54" t="s">
        <v>435</v>
      </c>
      <c r="E731" s="54" t="s">
        <v>529</v>
      </c>
      <c r="F731" s="55" t="s">
        <v>431</v>
      </c>
      <c r="G731" s="54" t="s">
        <v>4</v>
      </c>
      <c r="H731" s="54" t="s">
        <v>16</v>
      </c>
      <c r="I731" s="56">
        <v>11</v>
      </c>
      <c r="J731" s="56">
        <v>19</v>
      </c>
      <c r="K731" s="56">
        <v>37</v>
      </c>
      <c r="L731" s="57">
        <v>1159.0530000000001</v>
      </c>
      <c r="M731" s="57">
        <v>105.36845454545499</v>
      </c>
      <c r="N731" s="58">
        <v>1.72727272727273</v>
      </c>
      <c r="O731" s="58">
        <v>1.9473684210526301</v>
      </c>
      <c r="P731" s="57">
        <v>163.303</v>
      </c>
      <c r="Q731" s="59">
        <v>0.14089347079037801</v>
      </c>
      <c r="R731" s="57">
        <v>-222.49700000000001</v>
      </c>
      <c r="S731" s="59">
        <v>-0.191964474445949</v>
      </c>
      <c r="T731" s="29" t="str">
        <f t="shared" si="33"/>
        <v>06</v>
      </c>
      <c r="U731" s="29" t="str">
        <f t="shared" si="34"/>
        <v>2023-524048-06</v>
      </c>
      <c r="V731" s="29" t="str">
        <f t="shared" si="35"/>
        <v>Caleb Thorne</v>
      </c>
    </row>
    <row r="732" spans="1:22" x14ac:dyDescent="0.25">
      <c r="A732" s="53">
        <v>2023</v>
      </c>
      <c r="B732" s="54">
        <v>529212</v>
      </c>
      <c r="C732" s="54" t="s">
        <v>141</v>
      </c>
      <c r="D732" s="54" t="s">
        <v>434</v>
      </c>
      <c r="E732" s="54" t="s">
        <v>508</v>
      </c>
      <c r="F732" s="55" t="s">
        <v>434</v>
      </c>
      <c r="G732" s="54" t="s">
        <v>4</v>
      </c>
      <c r="H732" s="54" t="s">
        <v>5</v>
      </c>
      <c r="I732" s="56">
        <v>143</v>
      </c>
      <c r="J732" s="56">
        <v>290</v>
      </c>
      <c r="K732" s="56">
        <v>868</v>
      </c>
      <c r="L732" s="57">
        <v>43108.936800000003</v>
      </c>
      <c r="M732" s="57">
        <v>301.461096503497</v>
      </c>
      <c r="N732" s="58">
        <v>2.0279720279720301</v>
      </c>
      <c r="O732" s="58">
        <v>2.9931034482758601</v>
      </c>
      <c r="P732" s="57">
        <v>7183.1867999999904</v>
      </c>
      <c r="Q732" s="59">
        <v>0.16662871629902901</v>
      </c>
      <c r="R732" s="57">
        <v>2290.3868000000002</v>
      </c>
      <c r="S732" s="59">
        <v>5.3130208490783197E-2</v>
      </c>
      <c r="T732" s="29" t="str">
        <f t="shared" si="33"/>
        <v>02</v>
      </c>
      <c r="U732" s="29" t="str">
        <f t="shared" si="34"/>
        <v>2023-529212-02</v>
      </c>
      <c r="V732" s="29" t="str">
        <f t="shared" si="35"/>
        <v>Nina Fuentes</v>
      </c>
    </row>
    <row r="733" spans="1:22" x14ac:dyDescent="0.25">
      <c r="A733" s="53">
        <v>2023</v>
      </c>
      <c r="B733" s="54">
        <v>531401</v>
      </c>
      <c r="C733" s="54" t="s">
        <v>323</v>
      </c>
      <c r="D733" s="54" t="s">
        <v>430</v>
      </c>
      <c r="E733" s="54" t="s">
        <v>514</v>
      </c>
      <c r="F733" s="55" t="s">
        <v>430</v>
      </c>
      <c r="G733" s="54" t="s">
        <v>15</v>
      </c>
      <c r="H733" s="54" t="s">
        <v>5</v>
      </c>
      <c r="I733" s="56">
        <v>61</v>
      </c>
      <c r="J733" s="56">
        <v>110</v>
      </c>
      <c r="K733" s="56">
        <v>417</v>
      </c>
      <c r="L733" s="57">
        <v>16824.117600000001</v>
      </c>
      <c r="M733" s="57">
        <v>275.80520655737701</v>
      </c>
      <c r="N733" s="58">
        <v>1.8032786885245899</v>
      </c>
      <c r="O733" s="58">
        <v>3.7909090909090901</v>
      </c>
      <c r="P733" s="57">
        <v>2507.8676</v>
      </c>
      <c r="Q733" s="59">
        <v>0.149063841541383</v>
      </c>
      <c r="R733" s="57">
        <v>495.86759999999998</v>
      </c>
      <c r="S733" s="59">
        <v>2.94736170888392E-2</v>
      </c>
      <c r="T733" s="29" t="str">
        <f t="shared" si="33"/>
        <v>03</v>
      </c>
      <c r="U733" s="29" t="str">
        <f t="shared" si="34"/>
        <v>2023-531401-03</v>
      </c>
      <c r="V733" s="29" t="str">
        <f t="shared" si="35"/>
        <v>Carmen Blakemoore</v>
      </c>
    </row>
    <row r="734" spans="1:22" x14ac:dyDescent="0.25">
      <c r="A734" s="53">
        <v>2023</v>
      </c>
      <c r="B734" s="54">
        <v>537905</v>
      </c>
      <c r="C734" s="54" t="s">
        <v>116</v>
      </c>
      <c r="D734" s="54" t="s">
        <v>431</v>
      </c>
      <c r="E734" s="54" t="s">
        <v>535</v>
      </c>
      <c r="F734" s="55" t="s">
        <v>432</v>
      </c>
      <c r="G734" s="54" t="s">
        <v>4</v>
      </c>
      <c r="H734" s="54" t="s">
        <v>7</v>
      </c>
      <c r="I734" s="56">
        <v>159</v>
      </c>
      <c r="J734" s="56">
        <v>504</v>
      </c>
      <c r="K734" s="56">
        <v>2084</v>
      </c>
      <c r="L734" s="57">
        <v>93418.487999999998</v>
      </c>
      <c r="M734" s="57">
        <v>587.53766037735795</v>
      </c>
      <c r="N734" s="58">
        <v>3.1698113207547198</v>
      </c>
      <c r="O734" s="58">
        <v>4.1349206349206398</v>
      </c>
      <c r="P734" s="57">
        <v>5750.9879999999903</v>
      </c>
      <c r="Q734" s="59">
        <v>6.1561561561561499E-2</v>
      </c>
      <c r="R734" s="57">
        <v>277.48799999998801</v>
      </c>
      <c r="S734" s="59">
        <v>2.97037562843009E-3</v>
      </c>
      <c r="T734" s="29" t="str">
        <f t="shared" si="33"/>
        <v>01</v>
      </c>
      <c r="U734" s="29" t="str">
        <f t="shared" si="34"/>
        <v>2023-537905-01</v>
      </c>
      <c r="V734" s="29" t="str">
        <f t="shared" si="35"/>
        <v>Alberto Hunt</v>
      </c>
    </row>
    <row r="735" spans="1:22" x14ac:dyDescent="0.25">
      <c r="A735" s="53">
        <v>2023</v>
      </c>
      <c r="B735" s="54">
        <v>537905</v>
      </c>
      <c r="C735" s="54" t="s">
        <v>116</v>
      </c>
      <c r="D735" s="54" t="s">
        <v>430</v>
      </c>
      <c r="E735" s="54" t="s">
        <v>492</v>
      </c>
      <c r="F735" s="55" t="s">
        <v>432</v>
      </c>
      <c r="G735" s="54" t="s">
        <v>4</v>
      </c>
      <c r="H735" s="54" t="s">
        <v>7</v>
      </c>
      <c r="I735" s="56">
        <v>186</v>
      </c>
      <c r="J735" s="56">
        <v>531</v>
      </c>
      <c r="K735" s="56">
        <v>2602</v>
      </c>
      <c r="L735" s="57">
        <v>101337.228</v>
      </c>
      <c r="M735" s="57">
        <v>544.823806451613</v>
      </c>
      <c r="N735" s="58">
        <v>2.8548387096774199</v>
      </c>
      <c r="O735" s="58">
        <v>4.9001883239171402</v>
      </c>
      <c r="P735" s="57">
        <v>6238.4779999999901</v>
      </c>
      <c r="Q735" s="59">
        <v>6.1561561561561402E-2</v>
      </c>
      <c r="R735" s="57">
        <v>-104.47200000001401</v>
      </c>
      <c r="S735" s="59">
        <v>-1.03093406107393E-3</v>
      </c>
      <c r="T735" s="29" t="str">
        <f t="shared" si="33"/>
        <v>03</v>
      </c>
      <c r="U735" s="29" t="str">
        <f t="shared" si="34"/>
        <v>2023-537905-03</v>
      </c>
      <c r="V735" s="29" t="str">
        <f t="shared" si="35"/>
        <v>Paul Martell</v>
      </c>
    </row>
    <row r="736" spans="1:22" x14ac:dyDescent="0.25">
      <c r="A736" s="53">
        <v>2023</v>
      </c>
      <c r="B736" s="54">
        <v>537905</v>
      </c>
      <c r="C736" s="54" t="s">
        <v>116</v>
      </c>
      <c r="D736" s="54" t="s">
        <v>432</v>
      </c>
      <c r="E736" s="54" t="s">
        <v>496</v>
      </c>
      <c r="F736" s="55" t="s">
        <v>432</v>
      </c>
      <c r="G736" s="54" t="s">
        <v>4</v>
      </c>
      <c r="H736" s="54" t="s">
        <v>10</v>
      </c>
      <c r="I736" s="56">
        <v>243</v>
      </c>
      <c r="J736" s="56">
        <v>948</v>
      </c>
      <c r="K736" s="56">
        <v>5036</v>
      </c>
      <c r="L736" s="57">
        <v>199657.2096</v>
      </c>
      <c r="M736" s="57">
        <v>821.63460740740697</v>
      </c>
      <c r="N736" s="58">
        <v>3.9012345679012301</v>
      </c>
      <c r="O736" s="58">
        <v>5.3122362869198296</v>
      </c>
      <c r="P736" s="57">
        <v>12291.2096</v>
      </c>
      <c r="Q736" s="59">
        <v>6.1561561561561402E-2</v>
      </c>
      <c r="R736" s="57">
        <v>4552.7095999999701</v>
      </c>
      <c r="S736" s="59">
        <v>2.2802630614346599E-2</v>
      </c>
      <c r="T736" s="29" t="str">
        <f t="shared" si="33"/>
        <v>04</v>
      </c>
      <c r="U736" s="29" t="str">
        <f t="shared" si="34"/>
        <v>2023-537905-04</v>
      </c>
      <c r="V736" s="29" t="str">
        <f t="shared" si="35"/>
        <v>Debbie Green</v>
      </c>
    </row>
    <row r="737" spans="1:22" x14ac:dyDescent="0.25">
      <c r="A737" s="53">
        <v>2023</v>
      </c>
      <c r="B737" s="54">
        <v>539714</v>
      </c>
      <c r="C737" s="54" t="s">
        <v>143</v>
      </c>
      <c r="D737" s="54" t="s">
        <v>431</v>
      </c>
      <c r="E737" s="54" t="s">
        <v>524</v>
      </c>
      <c r="F737" s="55" t="s">
        <v>431</v>
      </c>
      <c r="G737" s="54" t="s">
        <v>15</v>
      </c>
      <c r="H737" s="54" t="s">
        <v>16</v>
      </c>
      <c r="I737" s="56">
        <v>31</v>
      </c>
      <c r="J737" s="56">
        <v>31</v>
      </c>
      <c r="K737" s="56">
        <v>121</v>
      </c>
      <c r="L737" s="57">
        <v>5291.0320000000002</v>
      </c>
      <c r="M737" s="57">
        <v>170.67845161290299</v>
      </c>
      <c r="N737" s="58">
        <v>1</v>
      </c>
      <c r="O737" s="58">
        <v>3.9032258064516099</v>
      </c>
      <c r="P737" s="57">
        <v>1314.0319999999999</v>
      </c>
      <c r="Q737" s="59">
        <v>0.24835079432519</v>
      </c>
      <c r="R737" s="57">
        <v>318.93200000000002</v>
      </c>
      <c r="S737" s="59">
        <v>6.02778437174449E-2</v>
      </c>
      <c r="T737" s="29" t="str">
        <f t="shared" si="33"/>
        <v>01</v>
      </c>
      <c r="U737" s="29" t="str">
        <f t="shared" si="34"/>
        <v>2023-539714-01</v>
      </c>
      <c r="V737" s="29" t="str">
        <f t="shared" si="35"/>
        <v>Quinn York</v>
      </c>
    </row>
    <row r="738" spans="1:22" x14ac:dyDescent="0.25">
      <c r="A738" s="53">
        <v>2023</v>
      </c>
      <c r="B738" s="54">
        <v>545957</v>
      </c>
      <c r="C738" s="54" t="s">
        <v>142</v>
      </c>
      <c r="D738" s="54" t="s">
        <v>431</v>
      </c>
      <c r="E738" s="54" t="s">
        <v>509</v>
      </c>
      <c r="F738" s="55" t="s">
        <v>431</v>
      </c>
      <c r="G738" s="54" t="s">
        <v>15</v>
      </c>
      <c r="H738" s="54" t="s">
        <v>10</v>
      </c>
      <c r="I738" s="56">
        <v>204</v>
      </c>
      <c r="J738" s="56">
        <v>457</v>
      </c>
      <c r="K738" s="56">
        <v>4141</v>
      </c>
      <c r="L738" s="57">
        <v>156054.696</v>
      </c>
      <c r="M738" s="57">
        <v>764.97400000000005</v>
      </c>
      <c r="N738" s="58">
        <v>2.2401960784313699</v>
      </c>
      <c r="O738" s="58">
        <v>9.0612691466083195</v>
      </c>
      <c r="P738" s="57">
        <v>11826.696</v>
      </c>
      <c r="Q738" s="59">
        <v>7.5785582255083195E-2</v>
      </c>
      <c r="R738" s="57">
        <v>5003.2960000000103</v>
      </c>
      <c r="S738" s="59">
        <v>3.2061169117269098E-2</v>
      </c>
      <c r="T738" s="29" t="str">
        <f t="shared" si="33"/>
        <v>01</v>
      </c>
      <c r="U738" s="29" t="str">
        <f t="shared" si="34"/>
        <v>2023-545957-01</v>
      </c>
      <c r="V738" s="29" t="str">
        <f t="shared" si="35"/>
        <v>Benny Wilder</v>
      </c>
    </row>
    <row r="739" spans="1:22" x14ac:dyDescent="0.25">
      <c r="A739" s="53">
        <v>2023</v>
      </c>
      <c r="B739" s="54">
        <v>547050</v>
      </c>
      <c r="C739" s="54" t="s">
        <v>144</v>
      </c>
      <c r="D739" s="54" t="s">
        <v>430</v>
      </c>
      <c r="E739" s="54" t="s">
        <v>520</v>
      </c>
      <c r="F739" s="55" t="s">
        <v>435</v>
      </c>
      <c r="G739" s="54" t="s">
        <v>4</v>
      </c>
      <c r="H739" s="54" t="s">
        <v>5</v>
      </c>
      <c r="I739" s="56">
        <v>53</v>
      </c>
      <c r="J739" s="56">
        <v>218</v>
      </c>
      <c r="K739" s="56">
        <v>580</v>
      </c>
      <c r="L739" s="57">
        <v>25572.206999999999</v>
      </c>
      <c r="M739" s="57">
        <v>482.49447169811299</v>
      </c>
      <c r="N739" s="58">
        <v>4.11320754716981</v>
      </c>
      <c r="O739" s="58">
        <v>2.6605504587155999</v>
      </c>
      <c r="P739" s="57">
        <v>3602.9569999999999</v>
      </c>
      <c r="Q739" s="59">
        <v>0.14089347079037801</v>
      </c>
      <c r="R739" s="57">
        <v>1726.2070000000001</v>
      </c>
      <c r="S739" s="59">
        <v>6.7503246786638202E-2</v>
      </c>
      <c r="T739" s="29" t="str">
        <f t="shared" si="33"/>
        <v>03</v>
      </c>
      <c r="U739" s="29" t="str">
        <f t="shared" si="34"/>
        <v>2023-547050-03</v>
      </c>
      <c r="V739" s="29" t="str">
        <f t="shared" si="35"/>
        <v>Mikhail Reilly</v>
      </c>
    </row>
    <row r="740" spans="1:22" x14ac:dyDescent="0.25">
      <c r="A740" s="53">
        <v>2023</v>
      </c>
      <c r="B740" s="54">
        <v>547050</v>
      </c>
      <c r="C740" s="54" t="s">
        <v>144</v>
      </c>
      <c r="D740" s="54" t="s">
        <v>435</v>
      </c>
      <c r="E740" s="54" t="s">
        <v>521</v>
      </c>
      <c r="F740" s="55" t="s">
        <v>435</v>
      </c>
      <c r="G740" s="54" t="s">
        <v>4</v>
      </c>
      <c r="H740" s="54" t="s">
        <v>16</v>
      </c>
      <c r="I740" s="56">
        <v>56</v>
      </c>
      <c r="J740" s="56">
        <v>56</v>
      </c>
      <c r="K740" s="56">
        <v>179</v>
      </c>
      <c r="L740" s="57">
        <v>7567.4549999999999</v>
      </c>
      <c r="M740" s="57">
        <v>135.13312500000001</v>
      </c>
      <c r="N740" s="58">
        <v>1</v>
      </c>
      <c r="O740" s="58">
        <v>3.1964285714285698</v>
      </c>
      <c r="P740" s="57">
        <v>1066.2049999999999</v>
      </c>
      <c r="Q740" s="59">
        <v>0.14089347079037801</v>
      </c>
      <c r="R740" s="57">
        <v>-848.99500000000103</v>
      </c>
      <c r="S740" s="59">
        <v>-0.112190293830621</v>
      </c>
      <c r="T740" s="29" t="str">
        <f t="shared" si="33"/>
        <v>06</v>
      </c>
      <c r="U740" s="29" t="str">
        <f t="shared" si="34"/>
        <v>2023-547050-06</v>
      </c>
      <c r="V740" s="29" t="str">
        <f t="shared" si="35"/>
        <v>Ronnie Estrada</v>
      </c>
    </row>
    <row r="741" spans="1:22" x14ac:dyDescent="0.25">
      <c r="A741" s="53">
        <v>2023</v>
      </c>
      <c r="B741" s="54">
        <v>548541</v>
      </c>
      <c r="C741" s="54" t="s">
        <v>180</v>
      </c>
      <c r="D741" s="54" t="s">
        <v>430</v>
      </c>
      <c r="E741" s="54" t="s">
        <v>506</v>
      </c>
      <c r="F741" s="55" t="s">
        <v>435</v>
      </c>
      <c r="G741" s="54" t="s">
        <v>4</v>
      </c>
      <c r="H741" s="54" t="s">
        <v>7</v>
      </c>
      <c r="I741" s="56">
        <v>134</v>
      </c>
      <c r="J741" s="56">
        <v>506</v>
      </c>
      <c r="K741" s="56">
        <v>3289</v>
      </c>
      <c r="L741" s="57">
        <v>124270.7904</v>
      </c>
      <c r="M741" s="57">
        <v>927.39395820895504</v>
      </c>
      <c r="N741" s="58">
        <v>3.7761194029850702</v>
      </c>
      <c r="O741" s="58">
        <v>6.5</v>
      </c>
      <c r="P741" s="57">
        <v>6416.7903999999899</v>
      </c>
      <c r="Q741" s="59">
        <v>5.1635548300173903E-2</v>
      </c>
      <c r="R741" s="57">
        <v>1712.2403999999899</v>
      </c>
      <c r="S741" s="59">
        <v>1.3778301356969501E-2</v>
      </c>
      <c r="T741" s="29" t="str">
        <f t="shared" si="33"/>
        <v>03</v>
      </c>
      <c r="U741" s="29" t="str">
        <f t="shared" si="34"/>
        <v>2023-548541-03</v>
      </c>
      <c r="V741" s="29" t="str">
        <f t="shared" si="35"/>
        <v>Gerald Wilson</v>
      </c>
    </row>
    <row r="742" spans="1:22" x14ac:dyDescent="0.25">
      <c r="A742" s="53">
        <v>2023</v>
      </c>
      <c r="B742" s="54">
        <v>548541</v>
      </c>
      <c r="C742" s="54" t="s">
        <v>180</v>
      </c>
      <c r="D742" s="54" t="s">
        <v>435</v>
      </c>
      <c r="E742" s="54" t="s">
        <v>505</v>
      </c>
      <c r="F742" s="55" t="s">
        <v>435</v>
      </c>
      <c r="G742" s="54" t="s">
        <v>4</v>
      </c>
      <c r="H742" s="54" t="s">
        <v>5</v>
      </c>
      <c r="I742" s="56">
        <v>50</v>
      </c>
      <c r="J742" s="56">
        <v>111</v>
      </c>
      <c r="K742" s="56">
        <v>498</v>
      </c>
      <c r="L742" s="57">
        <v>20574.092799999999</v>
      </c>
      <c r="M742" s="57">
        <v>411.48185599999999</v>
      </c>
      <c r="N742" s="58">
        <v>2.2200000000000002</v>
      </c>
      <c r="O742" s="58">
        <v>4.4864864864864904</v>
      </c>
      <c r="P742" s="57">
        <v>1193.3427999999999</v>
      </c>
      <c r="Q742" s="59">
        <v>5.8002207514102302E-2</v>
      </c>
      <c r="R742" s="57">
        <v>-589.26720000000103</v>
      </c>
      <c r="S742" s="59">
        <v>-2.8641223976592599E-2</v>
      </c>
      <c r="T742" s="29" t="str">
        <f t="shared" si="33"/>
        <v>06</v>
      </c>
      <c r="U742" s="29" t="str">
        <f t="shared" si="34"/>
        <v>2023-548541-06</v>
      </c>
      <c r="V742" s="29" t="str">
        <f t="shared" si="35"/>
        <v>Malik Mann</v>
      </c>
    </row>
    <row r="743" spans="1:22" x14ac:dyDescent="0.25">
      <c r="A743" s="53">
        <v>2023</v>
      </c>
      <c r="B743" s="54">
        <v>550437</v>
      </c>
      <c r="C743" s="54" t="s">
        <v>444</v>
      </c>
      <c r="D743" s="54" t="s">
        <v>433</v>
      </c>
      <c r="E743" s="54" t="s">
        <v>502</v>
      </c>
      <c r="F743" s="55" t="s">
        <v>433</v>
      </c>
      <c r="G743" s="54" t="s">
        <v>15</v>
      </c>
      <c r="H743" s="54" t="s">
        <v>5</v>
      </c>
      <c r="I743" s="56">
        <v>36</v>
      </c>
      <c r="J743" s="56">
        <v>134</v>
      </c>
      <c r="K743" s="56">
        <v>688</v>
      </c>
      <c r="L743" s="57">
        <v>34906.628799999999</v>
      </c>
      <c r="M743" s="57">
        <v>969.62857777777799</v>
      </c>
      <c r="N743" s="58">
        <v>3.7222222222222201</v>
      </c>
      <c r="O743" s="58">
        <v>5.1343283582089496</v>
      </c>
      <c r="P743" s="57">
        <v>6212.1288000000004</v>
      </c>
      <c r="Q743" s="59">
        <v>0.177964157913754</v>
      </c>
      <c r="R743" s="57">
        <v>4865.2187999999996</v>
      </c>
      <c r="S743" s="59">
        <v>0.13937807709462899</v>
      </c>
      <c r="T743" s="29" t="str">
        <f t="shared" si="33"/>
        <v>05</v>
      </c>
      <c r="U743" s="29" t="str">
        <f t="shared" si="34"/>
        <v>2023-550437-05</v>
      </c>
      <c r="V743" s="29" t="str">
        <f t="shared" si="35"/>
        <v>Mary Amendola</v>
      </c>
    </row>
    <row r="744" spans="1:22" x14ac:dyDescent="0.25">
      <c r="A744" s="53">
        <v>2023</v>
      </c>
      <c r="B744" s="54">
        <v>551554</v>
      </c>
      <c r="C744" s="54" t="s">
        <v>145</v>
      </c>
      <c r="D744" s="54" t="s">
        <v>434</v>
      </c>
      <c r="E744" s="54" t="s">
        <v>513</v>
      </c>
      <c r="F744" s="55" t="s">
        <v>434</v>
      </c>
      <c r="G744" s="54" t="s">
        <v>15</v>
      </c>
      <c r="H744" s="54" t="s">
        <v>7</v>
      </c>
      <c r="I744" s="56">
        <v>252</v>
      </c>
      <c r="J744" s="56">
        <v>476</v>
      </c>
      <c r="K744" s="56">
        <v>2004</v>
      </c>
      <c r="L744" s="57">
        <v>76849.775999999998</v>
      </c>
      <c r="M744" s="57">
        <v>304.95942857142899</v>
      </c>
      <c r="N744" s="58">
        <v>1.8888888888888899</v>
      </c>
      <c r="O744" s="58">
        <v>4.21008403361345</v>
      </c>
      <c r="P744" s="57">
        <v>-999.47400000000903</v>
      </c>
      <c r="Q744" s="59">
        <v>-1.30055551495688E-2</v>
      </c>
      <c r="R744" s="57">
        <v>-9584.8739999999998</v>
      </c>
      <c r="S744" s="59">
        <v>-0.124722211291806</v>
      </c>
      <c r="T744" s="29" t="str">
        <f t="shared" si="33"/>
        <v>02</v>
      </c>
      <c r="U744" s="29" t="str">
        <f t="shared" si="34"/>
        <v>2023-551554-02</v>
      </c>
      <c r="V744" s="29" t="str">
        <f t="shared" si="35"/>
        <v>Dora Tsai</v>
      </c>
    </row>
    <row r="745" spans="1:22" x14ac:dyDescent="0.25">
      <c r="A745" s="53">
        <v>2023</v>
      </c>
      <c r="B745" s="54">
        <v>551613</v>
      </c>
      <c r="C745" s="54" t="s">
        <v>146</v>
      </c>
      <c r="D745" s="54" t="s">
        <v>432</v>
      </c>
      <c r="E745" s="54" t="s">
        <v>510</v>
      </c>
      <c r="F745" s="55" t="s">
        <v>432</v>
      </c>
      <c r="G745" s="54" t="s">
        <v>15</v>
      </c>
      <c r="H745" s="54" t="s">
        <v>5</v>
      </c>
      <c r="I745" s="56">
        <v>85</v>
      </c>
      <c r="J745" s="56">
        <v>311</v>
      </c>
      <c r="K745" s="56">
        <v>1128</v>
      </c>
      <c r="L745" s="57">
        <v>60034.639199999998</v>
      </c>
      <c r="M745" s="57">
        <v>706.28987294117599</v>
      </c>
      <c r="N745" s="58">
        <v>3.6588235294117601</v>
      </c>
      <c r="O745" s="58">
        <v>3.6270096463022501</v>
      </c>
      <c r="P745" s="57">
        <v>16539.639200000001</v>
      </c>
      <c r="Q745" s="59">
        <v>0.275501600749189</v>
      </c>
      <c r="R745" s="57">
        <v>13856.1392</v>
      </c>
      <c r="S745" s="59">
        <v>0.23080240648802</v>
      </c>
      <c r="T745" s="29" t="str">
        <f t="shared" si="33"/>
        <v>04</v>
      </c>
      <c r="U745" s="29" t="str">
        <f t="shared" si="34"/>
        <v>2023-551613-04</v>
      </c>
      <c r="V745" s="29" t="str">
        <f t="shared" si="35"/>
        <v>Mosaki Ishak</v>
      </c>
    </row>
    <row r="746" spans="1:22" x14ac:dyDescent="0.25">
      <c r="A746" s="53">
        <v>2023</v>
      </c>
      <c r="B746" s="54">
        <v>551787</v>
      </c>
      <c r="C746" s="54" t="s">
        <v>147</v>
      </c>
      <c r="D746" s="54" t="s">
        <v>432</v>
      </c>
      <c r="E746" s="54" t="s">
        <v>500</v>
      </c>
      <c r="F746" s="55" t="s">
        <v>432</v>
      </c>
      <c r="G746" s="54" t="s">
        <v>15</v>
      </c>
      <c r="H746" s="54" t="s">
        <v>5</v>
      </c>
      <c r="I746" s="56">
        <v>51</v>
      </c>
      <c r="J746" s="56">
        <v>136</v>
      </c>
      <c r="K746" s="56">
        <v>608</v>
      </c>
      <c r="L746" s="57">
        <v>29276.736000000001</v>
      </c>
      <c r="M746" s="57">
        <v>574.05364705882403</v>
      </c>
      <c r="N746" s="58">
        <v>2.6666666666666701</v>
      </c>
      <c r="O746" s="58">
        <v>4.4705882352941204</v>
      </c>
      <c r="P746" s="57">
        <v>6860.2359999999999</v>
      </c>
      <c r="Q746" s="59">
        <v>0.234323798937149</v>
      </c>
      <c r="R746" s="57">
        <v>5297.7359999999999</v>
      </c>
      <c r="S746" s="59">
        <v>0.18095377845399199</v>
      </c>
      <c r="T746" s="29" t="str">
        <f t="shared" si="33"/>
        <v>04</v>
      </c>
      <c r="U746" s="29" t="str">
        <f t="shared" si="34"/>
        <v>2023-551787-04</v>
      </c>
      <c r="V746" s="29" t="str">
        <f t="shared" si="35"/>
        <v>Katie Sweeney</v>
      </c>
    </row>
    <row r="747" spans="1:22" x14ac:dyDescent="0.25">
      <c r="A747" s="53">
        <v>2023</v>
      </c>
      <c r="B747" s="54">
        <v>552357</v>
      </c>
      <c r="C747" s="54" t="s">
        <v>325</v>
      </c>
      <c r="D747" s="54" t="s">
        <v>431</v>
      </c>
      <c r="E747" s="54" t="s">
        <v>524</v>
      </c>
      <c r="F747" s="55" t="s">
        <v>431</v>
      </c>
      <c r="G747" s="54" t="s">
        <v>15</v>
      </c>
      <c r="H747" s="54" t="s">
        <v>16</v>
      </c>
      <c r="I747" s="56">
        <v>16</v>
      </c>
      <c r="J747" s="56">
        <v>25</v>
      </c>
      <c r="K747" s="56">
        <v>52</v>
      </c>
      <c r="L747" s="57">
        <v>1767.5840000000001</v>
      </c>
      <c r="M747" s="57">
        <v>110.474</v>
      </c>
      <c r="N747" s="58">
        <v>1.5625</v>
      </c>
      <c r="O747" s="58">
        <v>2.08</v>
      </c>
      <c r="P747" s="57">
        <v>400.334</v>
      </c>
      <c r="Q747" s="59">
        <v>0.22648654887122799</v>
      </c>
      <c r="R747" s="57">
        <v>-123.166</v>
      </c>
      <c r="S747" s="59">
        <v>-6.9680422542860707E-2</v>
      </c>
      <c r="T747" s="29" t="str">
        <f t="shared" si="33"/>
        <v>01</v>
      </c>
      <c r="U747" s="29" t="str">
        <f t="shared" si="34"/>
        <v>2023-552357-01</v>
      </c>
      <c r="V747" s="29" t="str">
        <f t="shared" si="35"/>
        <v>Quinn York</v>
      </c>
    </row>
    <row r="748" spans="1:22" x14ac:dyDescent="0.25">
      <c r="A748" s="53">
        <v>2023</v>
      </c>
      <c r="B748" s="54">
        <v>552957</v>
      </c>
      <c r="C748" s="54" t="s">
        <v>148</v>
      </c>
      <c r="D748" s="54" t="s">
        <v>435</v>
      </c>
      <c r="E748" s="54" t="s">
        <v>505</v>
      </c>
      <c r="F748" s="55" t="s">
        <v>435</v>
      </c>
      <c r="G748" s="54" t="s">
        <v>15</v>
      </c>
      <c r="H748" s="54" t="s">
        <v>5</v>
      </c>
      <c r="I748" s="56">
        <v>71</v>
      </c>
      <c r="J748" s="56">
        <v>304</v>
      </c>
      <c r="K748" s="56">
        <v>1443</v>
      </c>
      <c r="L748" s="57">
        <v>67059.494999999995</v>
      </c>
      <c r="M748" s="57">
        <v>944.49992957746497</v>
      </c>
      <c r="N748" s="58">
        <v>4.28169014084507</v>
      </c>
      <c r="O748" s="58">
        <v>4.7467105263157903</v>
      </c>
      <c r="P748" s="57">
        <v>9448.2449999999899</v>
      </c>
      <c r="Q748" s="59">
        <v>0.14089347079037801</v>
      </c>
      <c r="R748" s="57">
        <v>6749.8849999999902</v>
      </c>
      <c r="S748" s="59">
        <v>0.100655171948432</v>
      </c>
      <c r="T748" s="29" t="str">
        <f t="shared" si="33"/>
        <v>06</v>
      </c>
      <c r="U748" s="29" t="str">
        <f t="shared" si="34"/>
        <v>2023-552957-06</v>
      </c>
      <c r="V748" s="29" t="str">
        <f t="shared" si="35"/>
        <v>Malik Mann</v>
      </c>
    </row>
    <row r="749" spans="1:22" x14ac:dyDescent="0.25">
      <c r="A749" s="53">
        <v>2023</v>
      </c>
      <c r="B749" s="54">
        <v>553426</v>
      </c>
      <c r="C749" s="54" t="s">
        <v>149</v>
      </c>
      <c r="D749" s="54" t="s">
        <v>435</v>
      </c>
      <c r="E749" s="54" t="s">
        <v>525</v>
      </c>
      <c r="F749" s="55" t="s">
        <v>435</v>
      </c>
      <c r="G749" s="54" t="s">
        <v>15</v>
      </c>
      <c r="H749" s="54" t="s">
        <v>16</v>
      </c>
      <c r="I749" s="56">
        <v>5</v>
      </c>
      <c r="J749" s="56">
        <v>7</v>
      </c>
      <c r="K749" s="56">
        <v>22</v>
      </c>
      <c r="L749" s="57">
        <v>766.22400000000005</v>
      </c>
      <c r="M749" s="57">
        <v>153.2448</v>
      </c>
      <c r="N749" s="58">
        <v>1.4</v>
      </c>
      <c r="O749" s="58">
        <v>3.1428571428571401</v>
      </c>
      <c r="P749" s="57">
        <v>182.72399999999999</v>
      </c>
      <c r="Q749" s="59">
        <v>0.238473344609409</v>
      </c>
      <c r="R749" s="57">
        <v>9.3239999999999998</v>
      </c>
      <c r="S749" s="59">
        <v>1.21687652696861E-2</v>
      </c>
      <c r="T749" s="29" t="str">
        <f t="shared" si="33"/>
        <v>06</v>
      </c>
      <c r="U749" s="29" t="str">
        <f t="shared" si="34"/>
        <v>2023-553426-06</v>
      </c>
      <c r="V749" s="29" t="str">
        <f t="shared" si="35"/>
        <v>Carol Mathews</v>
      </c>
    </row>
    <row r="750" spans="1:22" x14ac:dyDescent="0.25">
      <c r="A750" s="53">
        <v>2023</v>
      </c>
      <c r="B750" s="54">
        <v>553736</v>
      </c>
      <c r="C750" s="54" t="s">
        <v>469</v>
      </c>
      <c r="D750" s="54" t="s">
        <v>433</v>
      </c>
      <c r="E750" s="54" t="s">
        <v>530</v>
      </c>
      <c r="F750" s="55" t="s">
        <v>433</v>
      </c>
      <c r="G750" s="54" t="s">
        <v>15</v>
      </c>
      <c r="H750" s="54" t="s">
        <v>16</v>
      </c>
      <c r="I750" s="56">
        <v>17</v>
      </c>
      <c r="J750" s="56">
        <v>33</v>
      </c>
      <c r="K750" s="56">
        <v>72</v>
      </c>
      <c r="L750" s="57">
        <v>4319.424</v>
      </c>
      <c r="M750" s="57">
        <v>254.083764705882</v>
      </c>
      <c r="N750" s="58">
        <v>1.9411764705882399</v>
      </c>
      <c r="O750" s="58">
        <v>2.1818181818181799</v>
      </c>
      <c r="P750" s="57">
        <v>884.17399999999998</v>
      </c>
      <c r="Q750" s="59">
        <v>0.20469720036745601</v>
      </c>
      <c r="R750" s="57">
        <v>283.57400000000001</v>
      </c>
      <c r="S750" s="59">
        <v>6.5650883080707004E-2</v>
      </c>
      <c r="T750" s="29" t="str">
        <f t="shared" si="33"/>
        <v>05</v>
      </c>
      <c r="U750" s="29" t="str">
        <f t="shared" si="34"/>
        <v>2023-553736-05</v>
      </c>
      <c r="V750" s="29" t="str">
        <f t="shared" si="35"/>
        <v>Aria Langston</v>
      </c>
    </row>
    <row r="751" spans="1:22" x14ac:dyDescent="0.25">
      <c r="A751" s="53">
        <v>2023</v>
      </c>
      <c r="B751" s="54">
        <v>554730</v>
      </c>
      <c r="C751" s="54" t="s">
        <v>151</v>
      </c>
      <c r="D751" s="54" t="s">
        <v>434</v>
      </c>
      <c r="E751" s="54" t="s">
        <v>508</v>
      </c>
      <c r="F751" s="55" t="s">
        <v>434</v>
      </c>
      <c r="G751" s="54" t="s">
        <v>15</v>
      </c>
      <c r="H751" s="54" t="s">
        <v>5</v>
      </c>
      <c r="I751" s="56">
        <v>100</v>
      </c>
      <c r="J751" s="56">
        <v>351</v>
      </c>
      <c r="K751" s="56">
        <v>1665</v>
      </c>
      <c r="L751" s="57">
        <v>70700.652000000002</v>
      </c>
      <c r="M751" s="57">
        <v>707.00652000000002</v>
      </c>
      <c r="N751" s="58">
        <v>3.51</v>
      </c>
      <c r="O751" s="58">
        <v>4.7435897435897401</v>
      </c>
      <c r="P751" s="57">
        <v>11154.402</v>
      </c>
      <c r="Q751" s="59">
        <v>0.15776943612910399</v>
      </c>
      <c r="R751" s="57">
        <v>7572.152</v>
      </c>
      <c r="S751" s="59">
        <v>0.107101586559626</v>
      </c>
      <c r="T751" s="29" t="str">
        <f t="shared" si="33"/>
        <v>02</v>
      </c>
      <c r="U751" s="29" t="str">
        <f t="shared" si="34"/>
        <v>2023-554730-02</v>
      </c>
      <c r="V751" s="29" t="str">
        <f t="shared" si="35"/>
        <v>Nina Fuentes</v>
      </c>
    </row>
    <row r="752" spans="1:22" x14ac:dyDescent="0.25">
      <c r="A752" s="53">
        <v>2023</v>
      </c>
      <c r="B752" s="54">
        <v>557371</v>
      </c>
      <c r="C752" s="54" t="s">
        <v>380</v>
      </c>
      <c r="D752" s="54" t="s">
        <v>430</v>
      </c>
      <c r="E752" s="54" t="s">
        <v>517</v>
      </c>
      <c r="F752" s="55" t="s">
        <v>430</v>
      </c>
      <c r="G752" s="54" t="s">
        <v>15</v>
      </c>
      <c r="H752" s="54" t="s">
        <v>5</v>
      </c>
      <c r="I752" s="56">
        <v>30</v>
      </c>
      <c r="J752" s="56">
        <v>71</v>
      </c>
      <c r="K752" s="56">
        <v>340</v>
      </c>
      <c r="L752" s="57">
        <v>15443.079</v>
      </c>
      <c r="M752" s="57">
        <v>514.76930000000004</v>
      </c>
      <c r="N752" s="58">
        <v>2.3666666666666698</v>
      </c>
      <c r="O752" s="58">
        <v>4.7887323943661997</v>
      </c>
      <c r="P752" s="57">
        <v>2175.8290000000002</v>
      </c>
      <c r="Q752" s="59">
        <v>0.14089347079037801</v>
      </c>
      <c r="R752" s="57">
        <v>1167.729</v>
      </c>
      <c r="S752" s="59">
        <v>7.5615037648903996E-2</v>
      </c>
      <c r="T752" s="29" t="str">
        <f t="shared" si="33"/>
        <v>03</v>
      </c>
      <c r="U752" s="29" t="str">
        <f t="shared" si="34"/>
        <v>2023-557371-03</v>
      </c>
      <c r="V752" s="29" t="str">
        <f t="shared" si="35"/>
        <v>Ray McDermott</v>
      </c>
    </row>
    <row r="753" spans="1:22" x14ac:dyDescent="0.25">
      <c r="A753" s="53">
        <v>2023</v>
      </c>
      <c r="B753" s="54">
        <v>558463</v>
      </c>
      <c r="C753" s="54" t="s">
        <v>150</v>
      </c>
      <c r="D753" s="54" t="s">
        <v>434</v>
      </c>
      <c r="E753" s="54" t="s">
        <v>523</v>
      </c>
      <c r="F753" s="55" t="s">
        <v>434</v>
      </c>
      <c r="G753" s="54" t="s">
        <v>15</v>
      </c>
      <c r="H753" s="54" t="s">
        <v>5</v>
      </c>
      <c r="I753" s="56">
        <v>44</v>
      </c>
      <c r="J753" s="56">
        <v>124</v>
      </c>
      <c r="K753" s="56">
        <v>604</v>
      </c>
      <c r="L753" s="57">
        <v>30403.168000000001</v>
      </c>
      <c r="M753" s="57">
        <v>690.98109090909099</v>
      </c>
      <c r="N753" s="58">
        <v>2.8181818181818201</v>
      </c>
      <c r="O753" s="58">
        <v>4.8709677419354804</v>
      </c>
      <c r="P753" s="57">
        <v>7355.9180000000097</v>
      </c>
      <c r="Q753" s="59">
        <v>0.24194577354570401</v>
      </c>
      <c r="R753" s="57">
        <v>5814.268</v>
      </c>
      <c r="S753" s="59">
        <v>0.19123888668444</v>
      </c>
      <c r="T753" s="29" t="str">
        <f t="shared" si="33"/>
        <v>02</v>
      </c>
      <c r="U753" s="29" t="str">
        <f t="shared" si="34"/>
        <v>2023-558463-02</v>
      </c>
      <c r="V753" s="29" t="str">
        <f t="shared" si="35"/>
        <v>Amy Blye</v>
      </c>
    </row>
    <row r="754" spans="1:22" x14ac:dyDescent="0.25">
      <c r="A754" s="53">
        <v>2023</v>
      </c>
      <c r="B754" s="54">
        <v>560409</v>
      </c>
      <c r="C754" s="54" t="s">
        <v>152</v>
      </c>
      <c r="D754" s="54" t="s">
        <v>430</v>
      </c>
      <c r="E754" s="54" t="s">
        <v>520</v>
      </c>
      <c r="F754" s="55" t="s">
        <v>430</v>
      </c>
      <c r="G754" s="54" t="s">
        <v>15</v>
      </c>
      <c r="H754" s="54" t="s">
        <v>16</v>
      </c>
      <c r="I754" s="56">
        <v>18</v>
      </c>
      <c r="J754" s="56">
        <v>33</v>
      </c>
      <c r="K754" s="56">
        <v>123</v>
      </c>
      <c r="L754" s="57">
        <v>5545.2960000000003</v>
      </c>
      <c r="M754" s="57">
        <v>308.072</v>
      </c>
      <c r="N754" s="58">
        <v>1.8333333333333299</v>
      </c>
      <c r="O754" s="58">
        <v>3.7272727272727302</v>
      </c>
      <c r="P754" s="57">
        <v>781.29599999999903</v>
      </c>
      <c r="Q754" s="59">
        <v>0.14089347079037801</v>
      </c>
      <c r="R754" s="57">
        <v>186.99599999999899</v>
      </c>
      <c r="S754" s="59">
        <v>3.3721554268699001E-2</v>
      </c>
      <c r="T754" s="29" t="str">
        <f t="shared" si="33"/>
        <v>03</v>
      </c>
      <c r="U754" s="29" t="str">
        <f t="shared" si="34"/>
        <v>2023-560409-03</v>
      </c>
      <c r="V754" s="29" t="str">
        <f t="shared" si="35"/>
        <v>Mikhail Reilly</v>
      </c>
    </row>
    <row r="755" spans="1:22" x14ac:dyDescent="0.25">
      <c r="A755" s="53">
        <v>2023</v>
      </c>
      <c r="B755" s="54">
        <v>562725</v>
      </c>
      <c r="C755" s="54" t="s">
        <v>153</v>
      </c>
      <c r="D755" s="54" t="s">
        <v>433</v>
      </c>
      <c r="E755" s="54" t="s">
        <v>503</v>
      </c>
      <c r="F755" s="55" t="s">
        <v>433</v>
      </c>
      <c r="G755" s="54" t="s">
        <v>15</v>
      </c>
      <c r="H755" s="54" t="s">
        <v>16</v>
      </c>
      <c r="I755" s="56">
        <v>4</v>
      </c>
      <c r="J755" s="56">
        <v>54</v>
      </c>
      <c r="K755" s="56">
        <v>236</v>
      </c>
      <c r="L755" s="57">
        <v>8638.6880000000001</v>
      </c>
      <c r="M755" s="57">
        <v>2159.672</v>
      </c>
      <c r="N755" s="58">
        <v>13.5</v>
      </c>
      <c r="O755" s="58">
        <v>4.3703703703703702</v>
      </c>
      <c r="P755" s="57">
        <v>654.68800000000101</v>
      </c>
      <c r="Q755" s="59">
        <v>7.5785582255083306E-2</v>
      </c>
      <c r="R755" s="57">
        <v>471.43800000000101</v>
      </c>
      <c r="S755" s="59">
        <v>5.4572870324753102E-2</v>
      </c>
      <c r="T755" s="29" t="str">
        <f t="shared" si="33"/>
        <v>05</v>
      </c>
      <c r="U755" s="29" t="str">
        <f t="shared" si="34"/>
        <v>2023-562725-05</v>
      </c>
      <c r="V755" s="29" t="str">
        <f t="shared" si="35"/>
        <v>Hugo Vale</v>
      </c>
    </row>
    <row r="756" spans="1:22" x14ac:dyDescent="0.25">
      <c r="A756" s="53">
        <v>2023</v>
      </c>
      <c r="B756" s="54">
        <v>563414</v>
      </c>
      <c r="C756" s="54" t="s">
        <v>154</v>
      </c>
      <c r="D756" s="54" t="s">
        <v>434</v>
      </c>
      <c r="E756" s="54" t="s">
        <v>523</v>
      </c>
      <c r="F756" s="55" t="s">
        <v>434</v>
      </c>
      <c r="G756" s="54" t="s">
        <v>15</v>
      </c>
      <c r="H756" s="54" t="s">
        <v>16</v>
      </c>
      <c r="I756" s="56">
        <v>20</v>
      </c>
      <c r="J756" s="56">
        <v>29</v>
      </c>
      <c r="K756" s="56">
        <v>88</v>
      </c>
      <c r="L756" s="57">
        <v>3979.2959999999998</v>
      </c>
      <c r="M756" s="57">
        <v>198.9648</v>
      </c>
      <c r="N756" s="58">
        <v>1.45</v>
      </c>
      <c r="O756" s="58">
        <v>3.0344827586206899</v>
      </c>
      <c r="P756" s="57">
        <v>995.54600000000005</v>
      </c>
      <c r="Q756" s="59">
        <v>0.25018143912893098</v>
      </c>
      <c r="R756" s="57">
        <v>323.64600000000002</v>
      </c>
      <c r="S756" s="59">
        <v>8.1332476900436601E-2</v>
      </c>
      <c r="T756" s="29" t="str">
        <f t="shared" si="33"/>
        <v>02</v>
      </c>
      <c r="U756" s="29" t="str">
        <f t="shared" si="34"/>
        <v>2023-563414-02</v>
      </c>
      <c r="V756" s="29" t="str">
        <f t="shared" si="35"/>
        <v>Amy Blye</v>
      </c>
    </row>
    <row r="757" spans="1:22" x14ac:dyDescent="0.25">
      <c r="A757" s="53">
        <v>2023</v>
      </c>
      <c r="B757" s="54">
        <v>572805</v>
      </c>
      <c r="C757" s="54" t="s">
        <v>155</v>
      </c>
      <c r="D757" s="54" t="s">
        <v>431</v>
      </c>
      <c r="E757" s="54" t="s">
        <v>515</v>
      </c>
      <c r="F757" s="55" t="s">
        <v>431</v>
      </c>
      <c r="G757" s="54" t="s">
        <v>15</v>
      </c>
      <c r="H757" s="54" t="s">
        <v>16</v>
      </c>
      <c r="I757" s="56">
        <v>21</v>
      </c>
      <c r="J757" s="56">
        <v>39</v>
      </c>
      <c r="K757" s="56">
        <v>102</v>
      </c>
      <c r="L757" s="57">
        <v>5293.5839999999998</v>
      </c>
      <c r="M757" s="57">
        <v>252.075428571429</v>
      </c>
      <c r="N757" s="58">
        <v>1.8571428571428601</v>
      </c>
      <c r="O757" s="58">
        <v>2.6153846153846199</v>
      </c>
      <c r="P757" s="57">
        <v>1088.5840000000001</v>
      </c>
      <c r="Q757" s="59">
        <v>0.20564215095103799</v>
      </c>
      <c r="R757" s="57">
        <v>394.68400000000003</v>
      </c>
      <c r="S757" s="59">
        <v>7.45589377631488E-2</v>
      </c>
      <c r="T757" s="29" t="str">
        <f t="shared" si="33"/>
        <v>01</v>
      </c>
      <c r="U757" s="29" t="str">
        <f t="shared" si="34"/>
        <v>2023-572805-01</v>
      </c>
      <c r="V757" s="29" t="str">
        <f t="shared" si="35"/>
        <v>Alex Kwon</v>
      </c>
    </row>
    <row r="758" spans="1:22" x14ac:dyDescent="0.25">
      <c r="A758" s="53">
        <v>2023</v>
      </c>
      <c r="B758" s="54">
        <v>576838</v>
      </c>
      <c r="C758" s="54" t="s">
        <v>156</v>
      </c>
      <c r="D758" s="54" t="s">
        <v>435</v>
      </c>
      <c r="E758" s="54" t="s">
        <v>521</v>
      </c>
      <c r="F758" s="55" t="s">
        <v>435</v>
      </c>
      <c r="G758" s="54" t="s">
        <v>15</v>
      </c>
      <c r="H758" s="54" t="s">
        <v>7</v>
      </c>
      <c r="I758" s="56">
        <v>90</v>
      </c>
      <c r="J758" s="56">
        <v>356</v>
      </c>
      <c r="K758" s="56">
        <v>1820</v>
      </c>
      <c r="L758" s="57">
        <v>90436.688999999998</v>
      </c>
      <c r="M758" s="57">
        <v>1004.8521</v>
      </c>
      <c r="N758" s="58">
        <v>3.9555555555555602</v>
      </c>
      <c r="O758" s="58">
        <v>5.1123595505618002</v>
      </c>
      <c r="P758" s="57">
        <v>12741.939</v>
      </c>
      <c r="Q758" s="59">
        <v>0.14089347079037801</v>
      </c>
      <c r="R758" s="57">
        <v>9351.2289999999994</v>
      </c>
      <c r="S758" s="59">
        <v>0.103400833261377</v>
      </c>
      <c r="T758" s="29" t="str">
        <f t="shared" si="33"/>
        <v>06</v>
      </c>
      <c r="U758" s="29" t="str">
        <f t="shared" si="34"/>
        <v>2023-576838-06</v>
      </c>
      <c r="V758" s="29" t="str">
        <f t="shared" si="35"/>
        <v>Ronnie Estrada</v>
      </c>
    </row>
    <row r="759" spans="1:22" x14ac:dyDescent="0.25">
      <c r="A759" s="53">
        <v>2023</v>
      </c>
      <c r="B759" s="54">
        <v>577416</v>
      </c>
      <c r="C759" s="54" t="s">
        <v>157</v>
      </c>
      <c r="D759" s="54" t="s">
        <v>433</v>
      </c>
      <c r="E759" s="54" t="s">
        <v>502</v>
      </c>
      <c r="F759" s="55" t="s">
        <v>433</v>
      </c>
      <c r="G759" s="54" t="s">
        <v>15</v>
      </c>
      <c r="H759" s="54" t="s">
        <v>5</v>
      </c>
      <c r="I759" s="56">
        <v>130</v>
      </c>
      <c r="J759" s="56">
        <v>264</v>
      </c>
      <c r="K759" s="56">
        <v>963</v>
      </c>
      <c r="L759" s="57">
        <v>43579.578000000001</v>
      </c>
      <c r="M759" s="57">
        <v>335.22752307692298</v>
      </c>
      <c r="N759" s="58">
        <v>2.0307692307692302</v>
      </c>
      <c r="O759" s="58">
        <v>3.6477272727272698</v>
      </c>
      <c r="P759" s="57">
        <v>6140.0780000000004</v>
      </c>
      <c r="Q759" s="59">
        <v>0.14089347079037801</v>
      </c>
      <c r="R759" s="57">
        <v>1537.058</v>
      </c>
      <c r="S759" s="59">
        <v>3.52701441946041E-2</v>
      </c>
      <c r="T759" s="29" t="str">
        <f t="shared" si="33"/>
        <v>05</v>
      </c>
      <c r="U759" s="29" t="str">
        <f t="shared" si="34"/>
        <v>2023-577416-05</v>
      </c>
      <c r="V759" s="29" t="str">
        <f t="shared" si="35"/>
        <v>Mary Amendola</v>
      </c>
    </row>
    <row r="760" spans="1:22" x14ac:dyDescent="0.25">
      <c r="A760" s="53">
        <v>2023</v>
      </c>
      <c r="B760" s="54">
        <v>578075</v>
      </c>
      <c r="C760" s="54" t="s">
        <v>477</v>
      </c>
      <c r="D760" s="54" t="s">
        <v>433</v>
      </c>
      <c r="E760" s="54" t="s">
        <v>530</v>
      </c>
      <c r="F760" s="55" t="s">
        <v>433</v>
      </c>
      <c r="G760" s="54" t="s">
        <v>15</v>
      </c>
      <c r="H760" s="54" t="s">
        <v>16</v>
      </c>
      <c r="I760" s="56">
        <v>11</v>
      </c>
      <c r="J760" s="56">
        <v>11</v>
      </c>
      <c r="K760" s="56">
        <v>20</v>
      </c>
      <c r="L760" s="57">
        <v>605.44000000000005</v>
      </c>
      <c r="M760" s="57">
        <v>55.04</v>
      </c>
      <c r="N760" s="58">
        <v>1</v>
      </c>
      <c r="O760" s="58">
        <v>1.8181818181818199</v>
      </c>
      <c r="P760" s="57">
        <v>165.94</v>
      </c>
      <c r="Q760" s="59">
        <v>0.27408165961945002</v>
      </c>
      <c r="R760" s="57">
        <v>-210.26</v>
      </c>
      <c r="S760" s="59">
        <v>-0.34728461945031702</v>
      </c>
      <c r="T760" s="29" t="str">
        <f t="shared" si="33"/>
        <v>05</v>
      </c>
      <c r="U760" s="29" t="str">
        <f t="shared" si="34"/>
        <v>2023-578075-05</v>
      </c>
      <c r="V760" s="29" t="str">
        <f t="shared" si="35"/>
        <v>Aria Langston</v>
      </c>
    </row>
    <row r="761" spans="1:22" x14ac:dyDescent="0.25">
      <c r="A761" s="53">
        <v>2023</v>
      </c>
      <c r="B761" s="54">
        <v>583353</v>
      </c>
      <c r="C761" s="54" t="s">
        <v>158</v>
      </c>
      <c r="D761" s="54" t="s">
        <v>431</v>
      </c>
      <c r="E761" s="54" t="s">
        <v>501</v>
      </c>
      <c r="F761" s="55" t="s">
        <v>431</v>
      </c>
      <c r="G761" s="54" t="s">
        <v>4</v>
      </c>
      <c r="H761" s="54" t="s">
        <v>7</v>
      </c>
      <c r="I761" s="56">
        <v>90</v>
      </c>
      <c r="J761" s="56">
        <v>345</v>
      </c>
      <c r="K761" s="56">
        <v>1575</v>
      </c>
      <c r="L761" s="57">
        <v>75148.130999999994</v>
      </c>
      <c r="M761" s="57">
        <v>834.97923333333301</v>
      </c>
      <c r="N761" s="58">
        <v>3.8333333333333299</v>
      </c>
      <c r="O761" s="58">
        <v>4.5652173913043503</v>
      </c>
      <c r="P761" s="57">
        <v>10587.880999999999</v>
      </c>
      <c r="Q761" s="59">
        <v>0.14089347079037801</v>
      </c>
      <c r="R761" s="57">
        <v>7424.9809999999898</v>
      </c>
      <c r="S761" s="59">
        <v>9.8804599677934701E-2</v>
      </c>
      <c r="T761" s="29" t="str">
        <f t="shared" si="33"/>
        <v>01</v>
      </c>
      <c r="U761" s="29" t="str">
        <f t="shared" si="34"/>
        <v>2023-583353-01</v>
      </c>
      <c r="V761" s="29" t="str">
        <f t="shared" si="35"/>
        <v>Debbie Wong</v>
      </c>
    </row>
    <row r="762" spans="1:22" x14ac:dyDescent="0.25">
      <c r="A762" s="53">
        <v>2023</v>
      </c>
      <c r="B762" s="54">
        <v>583353</v>
      </c>
      <c r="C762" s="54" t="s">
        <v>158</v>
      </c>
      <c r="D762" s="54" t="s">
        <v>434</v>
      </c>
      <c r="E762" s="54" t="s">
        <v>508</v>
      </c>
      <c r="F762" s="55" t="s">
        <v>431</v>
      </c>
      <c r="G762" s="54" t="s">
        <v>4</v>
      </c>
      <c r="H762" s="54" t="s">
        <v>5</v>
      </c>
      <c r="I762" s="56">
        <v>89</v>
      </c>
      <c r="J762" s="56">
        <v>171</v>
      </c>
      <c r="K762" s="56">
        <v>494</v>
      </c>
      <c r="L762" s="57">
        <v>24894.177</v>
      </c>
      <c r="M762" s="57">
        <v>279.709853932584</v>
      </c>
      <c r="N762" s="58">
        <v>1.92134831460674</v>
      </c>
      <c r="O762" s="58">
        <v>2.8888888888888902</v>
      </c>
      <c r="P762" s="57">
        <v>3507.4270000000001</v>
      </c>
      <c r="Q762" s="59">
        <v>0.14089347079037801</v>
      </c>
      <c r="R762" s="57">
        <v>471.87699999999802</v>
      </c>
      <c r="S762" s="59">
        <v>1.8955316337631801E-2</v>
      </c>
      <c r="T762" s="29" t="str">
        <f t="shared" si="33"/>
        <v>02</v>
      </c>
      <c r="U762" s="29" t="str">
        <f t="shared" si="34"/>
        <v>2023-583353-02</v>
      </c>
      <c r="V762" s="29" t="str">
        <f t="shared" si="35"/>
        <v>Nina Fuentes</v>
      </c>
    </row>
    <row r="763" spans="1:22" x14ac:dyDescent="0.25">
      <c r="A763" s="53">
        <v>2023</v>
      </c>
      <c r="B763" s="54">
        <v>583353</v>
      </c>
      <c r="C763" s="54" t="s">
        <v>158</v>
      </c>
      <c r="D763" s="54" t="s">
        <v>430</v>
      </c>
      <c r="E763" s="54" t="s">
        <v>520</v>
      </c>
      <c r="F763" s="55" t="s">
        <v>431</v>
      </c>
      <c r="G763" s="54" t="s">
        <v>4</v>
      </c>
      <c r="H763" s="54" t="s">
        <v>16</v>
      </c>
      <c r="I763" s="56">
        <v>6</v>
      </c>
      <c r="J763" s="56">
        <v>6</v>
      </c>
      <c r="K763" s="56">
        <v>15</v>
      </c>
      <c r="L763" s="57">
        <v>783.37199999999996</v>
      </c>
      <c r="M763" s="57">
        <v>130.56200000000001</v>
      </c>
      <c r="N763" s="58">
        <v>1</v>
      </c>
      <c r="O763" s="58">
        <v>2.5</v>
      </c>
      <c r="P763" s="57">
        <v>110.372</v>
      </c>
      <c r="Q763" s="59">
        <v>0.14089347079037801</v>
      </c>
      <c r="R763" s="57">
        <v>-82.228000000000094</v>
      </c>
      <c r="S763" s="59">
        <v>-0.10496673355698199</v>
      </c>
      <c r="T763" s="29" t="str">
        <f t="shared" si="33"/>
        <v>03</v>
      </c>
      <c r="U763" s="29" t="str">
        <f t="shared" si="34"/>
        <v>2023-583353-03</v>
      </c>
      <c r="V763" s="29" t="str">
        <f t="shared" si="35"/>
        <v>Mikhail Reilly</v>
      </c>
    </row>
    <row r="764" spans="1:22" x14ac:dyDescent="0.25">
      <c r="A764" s="53">
        <v>2023</v>
      </c>
      <c r="B764" s="54">
        <v>583942</v>
      </c>
      <c r="C764" s="54" t="s">
        <v>159</v>
      </c>
      <c r="D764" s="54" t="s">
        <v>434</v>
      </c>
      <c r="E764" s="54" t="s">
        <v>508</v>
      </c>
      <c r="F764" s="55" t="s">
        <v>434</v>
      </c>
      <c r="G764" s="54" t="s">
        <v>15</v>
      </c>
      <c r="H764" s="54" t="s">
        <v>5</v>
      </c>
      <c r="I764" s="56">
        <v>100</v>
      </c>
      <c r="J764" s="56">
        <v>118</v>
      </c>
      <c r="K764" s="56">
        <v>480</v>
      </c>
      <c r="L764" s="57">
        <v>23590.608</v>
      </c>
      <c r="M764" s="57">
        <v>235.90608</v>
      </c>
      <c r="N764" s="58">
        <v>1.18</v>
      </c>
      <c r="O764" s="58">
        <v>4.0677966101694896</v>
      </c>
      <c r="P764" s="57">
        <v>4121.6080000000002</v>
      </c>
      <c r="Q764" s="59">
        <v>0.174713937004082</v>
      </c>
      <c r="R764" s="57">
        <v>791.80799999999704</v>
      </c>
      <c r="S764" s="59">
        <v>3.35645439914053E-2</v>
      </c>
      <c r="T764" s="29" t="str">
        <f t="shared" si="33"/>
        <v>02</v>
      </c>
      <c r="U764" s="29" t="str">
        <f t="shared" si="34"/>
        <v>2023-583942-02</v>
      </c>
      <c r="V764" s="29" t="str">
        <f t="shared" si="35"/>
        <v>Nina Fuentes</v>
      </c>
    </row>
    <row r="765" spans="1:22" x14ac:dyDescent="0.25">
      <c r="A765" s="53">
        <v>2023</v>
      </c>
      <c r="B765" s="54">
        <v>584221</v>
      </c>
      <c r="C765" s="54" t="s">
        <v>160</v>
      </c>
      <c r="D765" s="54" t="s">
        <v>435</v>
      </c>
      <c r="E765" s="54" t="s">
        <v>525</v>
      </c>
      <c r="F765" s="55" t="s">
        <v>435</v>
      </c>
      <c r="G765" s="54" t="s">
        <v>15</v>
      </c>
      <c r="H765" s="54" t="s">
        <v>16</v>
      </c>
      <c r="I765" s="56">
        <v>25</v>
      </c>
      <c r="J765" s="56">
        <v>34</v>
      </c>
      <c r="K765" s="56">
        <v>61</v>
      </c>
      <c r="L765" s="57">
        <v>3510.712</v>
      </c>
      <c r="M765" s="57">
        <v>140.42848000000001</v>
      </c>
      <c r="N765" s="58">
        <v>1.36</v>
      </c>
      <c r="O765" s="58">
        <v>1.79411764705882</v>
      </c>
      <c r="P765" s="57">
        <v>838.21199999999999</v>
      </c>
      <c r="Q765" s="59">
        <v>0.23875840570231899</v>
      </c>
      <c r="R765" s="57">
        <v>-27.587999999999798</v>
      </c>
      <c r="S765" s="59">
        <v>-7.8582350246901005E-3</v>
      </c>
      <c r="T765" s="29" t="str">
        <f t="shared" si="33"/>
        <v>06</v>
      </c>
      <c r="U765" s="29" t="str">
        <f t="shared" si="34"/>
        <v>2023-584221-06</v>
      </c>
      <c r="V765" s="29" t="str">
        <f t="shared" si="35"/>
        <v>Carol Mathews</v>
      </c>
    </row>
    <row r="766" spans="1:22" x14ac:dyDescent="0.25">
      <c r="A766" s="53">
        <v>2023</v>
      </c>
      <c r="B766" s="54">
        <v>586197</v>
      </c>
      <c r="C766" s="54" t="s">
        <v>161</v>
      </c>
      <c r="D766" s="54" t="s">
        <v>430</v>
      </c>
      <c r="E766" s="54" t="s">
        <v>518</v>
      </c>
      <c r="F766" s="55" t="s">
        <v>430</v>
      </c>
      <c r="G766" s="54" t="s">
        <v>15</v>
      </c>
      <c r="H766" s="54" t="s">
        <v>16</v>
      </c>
      <c r="I766" s="56">
        <v>35</v>
      </c>
      <c r="J766" s="56">
        <v>53</v>
      </c>
      <c r="K766" s="56">
        <v>143</v>
      </c>
      <c r="L766" s="57">
        <v>8367.65600000001</v>
      </c>
      <c r="M766" s="57">
        <v>239.07588571428599</v>
      </c>
      <c r="N766" s="58">
        <v>1.51428571428571</v>
      </c>
      <c r="O766" s="58">
        <v>2.6981132075471699</v>
      </c>
      <c r="P766" s="57">
        <v>1700.6559999999999</v>
      </c>
      <c r="Q766" s="59">
        <v>0.20324162465569801</v>
      </c>
      <c r="R766" s="57">
        <v>557.35600000000204</v>
      </c>
      <c r="S766" s="59">
        <v>6.6608378738322996E-2</v>
      </c>
      <c r="T766" s="29" t="str">
        <f t="shared" si="33"/>
        <v>03</v>
      </c>
      <c r="U766" s="29" t="str">
        <f t="shared" si="34"/>
        <v>2023-586197-03</v>
      </c>
      <c r="V766" s="29" t="str">
        <f t="shared" si="35"/>
        <v>Claudia Schwartz</v>
      </c>
    </row>
    <row r="767" spans="1:22" x14ac:dyDescent="0.25">
      <c r="A767" s="53">
        <v>2023</v>
      </c>
      <c r="B767" s="54">
        <v>587438</v>
      </c>
      <c r="C767" s="54" t="s">
        <v>339</v>
      </c>
      <c r="D767" s="54" t="s">
        <v>432</v>
      </c>
      <c r="E767" s="54" t="s">
        <v>497</v>
      </c>
      <c r="F767" s="55" t="s">
        <v>432</v>
      </c>
      <c r="G767" s="54" t="s">
        <v>15</v>
      </c>
      <c r="H767" s="54" t="s">
        <v>10</v>
      </c>
      <c r="I767" s="56">
        <v>250</v>
      </c>
      <c r="J767" s="56">
        <v>892</v>
      </c>
      <c r="K767" s="56">
        <v>3866</v>
      </c>
      <c r="L767" s="57">
        <v>197720.05119999999</v>
      </c>
      <c r="M767" s="57">
        <v>790.88020480000102</v>
      </c>
      <c r="N767" s="58">
        <v>3.5680000000000001</v>
      </c>
      <c r="O767" s="58">
        <v>4.3340807174887903</v>
      </c>
      <c r="P767" s="57">
        <v>45064.0511999999</v>
      </c>
      <c r="Q767" s="59">
        <v>0.22791846819024</v>
      </c>
      <c r="R767" s="57">
        <v>37186.051200000002</v>
      </c>
      <c r="S767" s="59">
        <v>0.18807425435260999</v>
      </c>
      <c r="T767" s="29" t="str">
        <f t="shared" si="33"/>
        <v>04</v>
      </c>
      <c r="U767" s="29" t="str">
        <f t="shared" si="34"/>
        <v>2023-587438-04</v>
      </c>
      <c r="V767" s="29" t="str">
        <f t="shared" si="35"/>
        <v>Javier Salinas</v>
      </c>
    </row>
    <row r="768" spans="1:22" x14ac:dyDescent="0.25">
      <c r="A768" s="53">
        <v>2023</v>
      </c>
      <c r="B768" s="54">
        <v>587622</v>
      </c>
      <c r="C768" s="54" t="s">
        <v>442</v>
      </c>
      <c r="D768" s="54" t="s">
        <v>433</v>
      </c>
      <c r="E768" s="54" t="s">
        <v>530</v>
      </c>
      <c r="F768" s="55" t="s">
        <v>433</v>
      </c>
      <c r="G768" s="54" t="s">
        <v>15</v>
      </c>
      <c r="H768" s="54" t="s">
        <v>16</v>
      </c>
      <c r="I768" s="56">
        <v>69</v>
      </c>
      <c r="J768" s="56">
        <v>134</v>
      </c>
      <c r="K768" s="56">
        <v>242</v>
      </c>
      <c r="L768" s="57">
        <v>8128.2120000000004</v>
      </c>
      <c r="M768" s="57">
        <v>117.800173913043</v>
      </c>
      <c r="N768" s="58">
        <v>1.9420289855072499</v>
      </c>
      <c r="O768" s="58">
        <v>1.8059701492537299</v>
      </c>
      <c r="P768" s="57">
        <v>1145.212</v>
      </c>
      <c r="Q768" s="59">
        <v>0.14089347079037801</v>
      </c>
      <c r="R768" s="57">
        <v>-1290.6980000000001</v>
      </c>
      <c r="S768" s="59">
        <v>-0.15879236417554099</v>
      </c>
      <c r="T768" s="29" t="str">
        <f t="shared" si="33"/>
        <v>05</v>
      </c>
      <c r="U768" s="29" t="str">
        <f t="shared" si="34"/>
        <v>2023-587622-05</v>
      </c>
      <c r="V768" s="29" t="str">
        <f t="shared" si="35"/>
        <v>Aria Langston</v>
      </c>
    </row>
    <row r="769" spans="1:22" x14ac:dyDescent="0.25">
      <c r="A769" s="53">
        <v>2023</v>
      </c>
      <c r="B769" s="54">
        <v>589473</v>
      </c>
      <c r="C769" s="54" t="s">
        <v>162</v>
      </c>
      <c r="D769" s="54" t="s">
        <v>430</v>
      </c>
      <c r="E769" s="54" t="s">
        <v>518</v>
      </c>
      <c r="F769" s="55" t="s">
        <v>430</v>
      </c>
      <c r="G769" s="54" t="s">
        <v>15</v>
      </c>
      <c r="H769" s="54" t="s">
        <v>16</v>
      </c>
      <c r="I769" s="56">
        <v>31</v>
      </c>
      <c r="J769" s="56">
        <v>70</v>
      </c>
      <c r="K769" s="56">
        <v>208</v>
      </c>
      <c r="L769" s="57">
        <v>11006.335999999999</v>
      </c>
      <c r="M769" s="57">
        <v>355.043096774194</v>
      </c>
      <c r="N769" s="58">
        <v>2.2580645161290298</v>
      </c>
      <c r="O769" s="58">
        <v>2.9714285714285702</v>
      </c>
      <c r="P769" s="57">
        <v>2824.3359999999998</v>
      </c>
      <c r="Q769" s="59">
        <v>0.25661001081558799</v>
      </c>
      <c r="R769" s="57">
        <v>1786.886</v>
      </c>
      <c r="S769" s="59">
        <v>0.16235066783350999</v>
      </c>
      <c r="T769" s="29" t="str">
        <f t="shared" si="33"/>
        <v>03</v>
      </c>
      <c r="U769" s="29" t="str">
        <f t="shared" si="34"/>
        <v>2023-589473-03</v>
      </c>
      <c r="V769" s="29" t="str">
        <f t="shared" si="35"/>
        <v>Claudia Schwartz</v>
      </c>
    </row>
    <row r="770" spans="1:22" x14ac:dyDescent="0.25">
      <c r="A770" s="53">
        <v>2023</v>
      </c>
      <c r="B770" s="54">
        <v>595666</v>
      </c>
      <c r="C770" s="54" t="s">
        <v>164</v>
      </c>
      <c r="D770" s="54" t="s">
        <v>430</v>
      </c>
      <c r="E770" s="54" t="s">
        <v>520</v>
      </c>
      <c r="F770" s="55" t="s">
        <v>430</v>
      </c>
      <c r="G770" s="54" t="s">
        <v>15</v>
      </c>
      <c r="H770" s="54" t="s">
        <v>16</v>
      </c>
      <c r="I770" s="56">
        <v>4</v>
      </c>
      <c r="J770" s="56">
        <v>4</v>
      </c>
      <c r="K770" s="56">
        <v>29</v>
      </c>
      <c r="L770" s="57">
        <v>1616.797</v>
      </c>
      <c r="M770" s="57">
        <v>404.19925000000001</v>
      </c>
      <c r="N770" s="58">
        <v>1</v>
      </c>
      <c r="O770" s="58">
        <v>7.25</v>
      </c>
      <c r="P770" s="57">
        <v>194.797</v>
      </c>
      <c r="Q770" s="59">
        <v>0.120483276502863</v>
      </c>
      <c r="R770" s="57">
        <v>66.396999999999906</v>
      </c>
      <c r="S770" s="59">
        <v>4.1066998516201998E-2</v>
      </c>
      <c r="T770" s="29" t="str">
        <f t="shared" ref="T770:T833" si="36">LEFT(D770,2)</f>
        <v>03</v>
      </c>
      <c r="U770" s="29" t="str">
        <f t="shared" ref="U770:U833" si="37">A770&amp;"-"&amp;B770&amp;"-"&amp;T770</f>
        <v>2023-595666-03</v>
      </c>
      <c r="V770" s="29" t="str">
        <f t="shared" ref="V770:V833" si="38">E770</f>
        <v>Mikhail Reilly</v>
      </c>
    </row>
    <row r="771" spans="1:22" x14ac:dyDescent="0.25">
      <c r="A771" s="53">
        <v>2023</v>
      </c>
      <c r="B771" s="54">
        <v>596579</v>
      </c>
      <c r="C771" s="54" t="s">
        <v>165</v>
      </c>
      <c r="D771" s="54" t="s">
        <v>432</v>
      </c>
      <c r="E771" s="54" t="s">
        <v>500</v>
      </c>
      <c r="F771" s="55" t="s">
        <v>432</v>
      </c>
      <c r="G771" s="54" t="s">
        <v>15</v>
      </c>
      <c r="H771" s="54" t="s">
        <v>16</v>
      </c>
      <c r="I771" s="56">
        <v>7</v>
      </c>
      <c r="J771" s="56">
        <v>27</v>
      </c>
      <c r="K771" s="56">
        <v>123</v>
      </c>
      <c r="L771" s="57">
        <v>5056.1754000000001</v>
      </c>
      <c r="M771" s="57">
        <v>722.310771428571</v>
      </c>
      <c r="N771" s="58">
        <v>3.8571428571428599</v>
      </c>
      <c r="O771" s="58">
        <v>4.5555555555555598</v>
      </c>
      <c r="P771" s="57">
        <v>520.67539999999997</v>
      </c>
      <c r="Q771" s="59">
        <v>0.102978112665949</v>
      </c>
      <c r="R771" s="57">
        <v>297.67540000000002</v>
      </c>
      <c r="S771" s="59">
        <v>5.8873630056425701E-2</v>
      </c>
      <c r="T771" s="29" t="str">
        <f t="shared" si="36"/>
        <v>04</v>
      </c>
      <c r="U771" s="29" t="str">
        <f t="shared" si="37"/>
        <v>2023-596579-04</v>
      </c>
      <c r="V771" s="29" t="str">
        <f t="shared" si="38"/>
        <v>Katie Sweeney</v>
      </c>
    </row>
    <row r="772" spans="1:22" x14ac:dyDescent="0.25">
      <c r="A772" s="53">
        <v>2023</v>
      </c>
      <c r="B772" s="54">
        <v>599426</v>
      </c>
      <c r="C772" s="54" t="s">
        <v>360</v>
      </c>
      <c r="D772" s="54" t="s">
        <v>433</v>
      </c>
      <c r="E772" s="54" t="s">
        <v>504</v>
      </c>
      <c r="F772" s="55" t="s">
        <v>433</v>
      </c>
      <c r="G772" s="54" t="s">
        <v>15</v>
      </c>
      <c r="H772" s="54" t="s">
        <v>16</v>
      </c>
      <c r="I772" s="56">
        <v>36</v>
      </c>
      <c r="J772" s="56">
        <v>88</v>
      </c>
      <c r="K772" s="56">
        <v>228</v>
      </c>
      <c r="L772" s="57">
        <v>9942.9760000000006</v>
      </c>
      <c r="M772" s="57">
        <v>276.193777777778</v>
      </c>
      <c r="N772" s="58">
        <v>2.4444444444444402</v>
      </c>
      <c r="O772" s="58">
        <v>2.5909090909090899</v>
      </c>
      <c r="P772" s="57">
        <v>2543.4760000000001</v>
      </c>
      <c r="Q772" s="59">
        <v>0.25580630990158298</v>
      </c>
      <c r="R772" s="57">
        <v>1250.5060000000001</v>
      </c>
      <c r="S772" s="59">
        <v>0.125767778178284</v>
      </c>
      <c r="T772" s="29" t="str">
        <f t="shared" si="36"/>
        <v>05</v>
      </c>
      <c r="U772" s="29" t="str">
        <f t="shared" si="37"/>
        <v>2023-599426-05</v>
      </c>
      <c r="V772" s="29" t="str">
        <f t="shared" si="38"/>
        <v>Jeannie Skiles</v>
      </c>
    </row>
    <row r="773" spans="1:22" x14ac:dyDescent="0.25">
      <c r="A773" s="53">
        <v>2023</v>
      </c>
      <c r="B773" s="54">
        <v>601052</v>
      </c>
      <c r="C773" s="54" t="s">
        <v>326</v>
      </c>
      <c r="D773" s="54" t="s">
        <v>432</v>
      </c>
      <c r="E773" s="54" t="s">
        <v>498</v>
      </c>
      <c r="F773" s="55" t="s">
        <v>432</v>
      </c>
      <c r="G773" s="54" t="s">
        <v>15</v>
      </c>
      <c r="H773" s="54" t="s">
        <v>16</v>
      </c>
      <c r="I773" s="56">
        <v>18</v>
      </c>
      <c r="J773" s="56">
        <v>65</v>
      </c>
      <c r="K773" s="56">
        <v>137</v>
      </c>
      <c r="L773" s="57">
        <v>6193.3040000000001</v>
      </c>
      <c r="M773" s="57">
        <v>344.07244444444399</v>
      </c>
      <c r="N773" s="58">
        <v>3.6111111111111098</v>
      </c>
      <c r="O773" s="58">
        <v>2.10769230769231</v>
      </c>
      <c r="P773" s="57">
        <v>1571.3040000000001</v>
      </c>
      <c r="Q773" s="59">
        <v>0.25371013597911501</v>
      </c>
      <c r="R773" s="57">
        <v>1004.304</v>
      </c>
      <c r="S773" s="59">
        <v>0.16215964854946599</v>
      </c>
      <c r="T773" s="29" t="str">
        <f t="shared" si="36"/>
        <v>04</v>
      </c>
      <c r="U773" s="29" t="str">
        <f t="shared" si="37"/>
        <v>2023-601052-04</v>
      </c>
      <c r="V773" s="29" t="str">
        <f t="shared" si="38"/>
        <v>Kim Pearson</v>
      </c>
    </row>
    <row r="774" spans="1:22" x14ac:dyDescent="0.25">
      <c r="A774" s="53">
        <v>2023</v>
      </c>
      <c r="B774" s="54">
        <v>604851</v>
      </c>
      <c r="C774" s="54" t="s">
        <v>166</v>
      </c>
      <c r="D774" s="54" t="s">
        <v>431</v>
      </c>
      <c r="E774" s="54" t="s">
        <v>495</v>
      </c>
      <c r="F774" s="55" t="s">
        <v>431</v>
      </c>
      <c r="G774" s="54" t="s">
        <v>15</v>
      </c>
      <c r="H774" s="54" t="s">
        <v>16</v>
      </c>
      <c r="I774" s="56">
        <v>31</v>
      </c>
      <c r="J774" s="56">
        <v>83</v>
      </c>
      <c r="K774" s="56">
        <v>292</v>
      </c>
      <c r="L774" s="57">
        <v>14181.454400000001</v>
      </c>
      <c r="M774" s="57">
        <v>457.46627096774199</v>
      </c>
      <c r="N774" s="58">
        <v>2.67741935483871</v>
      </c>
      <c r="O774" s="58">
        <v>3.5180722891566298</v>
      </c>
      <c r="P774" s="57">
        <v>1704.7044000000001</v>
      </c>
      <c r="Q774" s="59">
        <v>0.120206598837986</v>
      </c>
      <c r="R774" s="57">
        <v>652.40439999999796</v>
      </c>
      <c r="S774" s="59">
        <v>4.60040544219497E-2</v>
      </c>
      <c r="T774" s="29" t="str">
        <f t="shared" si="36"/>
        <v>01</v>
      </c>
      <c r="U774" s="29" t="str">
        <f t="shared" si="37"/>
        <v>2023-604851-01</v>
      </c>
      <c r="V774" s="29" t="str">
        <f t="shared" si="38"/>
        <v>Jack Gao</v>
      </c>
    </row>
    <row r="775" spans="1:22" x14ac:dyDescent="0.25">
      <c r="A775" s="53">
        <v>2023</v>
      </c>
      <c r="B775" s="54">
        <v>609362</v>
      </c>
      <c r="C775" s="54" t="s">
        <v>328</v>
      </c>
      <c r="D775" s="54" t="s">
        <v>431</v>
      </c>
      <c r="E775" s="54" t="s">
        <v>515</v>
      </c>
      <c r="F775" s="55" t="s">
        <v>431</v>
      </c>
      <c r="G775" s="54" t="s">
        <v>15</v>
      </c>
      <c r="H775" s="54" t="s">
        <v>16</v>
      </c>
      <c r="I775" s="56">
        <v>8</v>
      </c>
      <c r="J775" s="56">
        <v>9</v>
      </c>
      <c r="K775" s="56">
        <v>27</v>
      </c>
      <c r="L775" s="57">
        <v>1621.384</v>
      </c>
      <c r="M775" s="57">
        <v>202.673</v>
      </c>
      <c r="N775" s="58">
        <v>1.125</v>
      </c>
      <c r="O775" s="58">
        <v>3</v>
      </c>
      <c r="P775" s="57">
        <v>473.38400000000001</v>
      </c>
      <c r="Q775" s="59">
        <v>0.29196291563257099</v>
      </c>
      <c r="R775" s="57">
        <v>215.48400000000001</v>
      </c>
      <c r="S775" s="59">
        <v>0.13290127446675201</v>
      </c>
      <c r="T775" s="29" t="str">
        <f t="shared" si="36"/>
        <v>01</v>
      </c>
      <c r="U775" s="29" t="str">
        <f t="shared" si="37"/>
        <v>2023-609362-01</v>
      </c>
      <c r="V775" s="29" t="str">
        <f t="shared" si="38"/>
        <v>Alex Kwon</v>
      </c>
    </row>
    <row r="776" spans="1:22" x14ac:dyDescent="0.25">
      <c r="A776" s="53">
        <v>2023</v>
      </c>
      <c r="B776" s="54">
        <v>609954</v>
      </c>
      <c r="C776" s="54" t="s">
        <v>168</v>
      </c>
      <c r="D776" s="54" t="s">
        <v>434</v>
      </c>
      <c r="E776" s="54" t="s">
        <v>522</v>
      </c>
      <c r="F776" s="55" t="s">
        <v>434</v>
      </c>
      <c r="G776" s="54" t="s">
        <v>4</v>
      </c>
      <c r="H776" s="54" t="s">
        <v>16</v>
      </c>
      <c r="I776" s="56">
        <v>7</v>
      </c>
      <c r="J776" s="56">
        <v>17</v>
      </c>
      <c r="K776" s="56">
        <v>35</v>
      </c>
      <c r="L776" s="57">
        <v>1701.4549999999999</v>
      </c>
      <c r="M776" s="57">
        <v>243.065</v>
      </c>
      <c r="N776" s="58">
        <v>2.4285714285714302</v>
      </c>
      <c r="O776" s="58">
        <v>2.0588235294117601</v>
      </c>
      <c r="P776" s="57">
        <v>365.70499999999998</v>
      </c>
      <c r="Q776" s="59">
        <v>0.21493662776858599</v>
      </c>
      <c r="R776" s="57">
        <v>123.005</v>
      </c>
      <c r="S776" s="59">
        <v>7.2294007187965498E-2</v>
      </c>
      <c r="T776" s="29" t="str">
        <f t="shared" si="36"/>
        <v>02</v>
      </c>
      <c r="U776" s="29" t="str">
        <f t="shared" si="37"/>
        <v>2023-609954-02</v>
      </c>
      <c r="V776" s="29" t="str">
        <f t="shared" si="38"/>
        <v>Ian Juliano</v>
      </c>
    </row>
    <row r="777" spans="1:22" x14ac:dyDescent="0.25">
      <c r="A777" s="53">
        <v>2023</v>
      </c>
      <c r="B777" s="54">
        <v>609954</v>
      </c>
      <c r="C777" s="54" t="s">
        <v>168</v>
      </c>
      <c r="D777" s="54" t="s">
        <v>430</v>
      </c>
      <c r="E777" s="54" t="s">
        <v>520</v>
      </c>
      <c r="F777" s="55" t="s">
        <v>434</v>
      </c>
      <c r="G777" s="54" t="s">
        <v>4</v>
      </c>
      <c r="H777" s="54" t="s">
        <v>16</v>
      </c>
      <c r="I777" s="56">
        <v>14</v>
      </c>
      <c r="J777" s="56">
        <v>39</v>
      </c>
      <c r="K777" s="56">
        <v>66</v>
      </c>
      <c r="L777" s="57">
        <v>3161.4380000000001</v>
      </c>
      <c r="M777" s="57">
        <v>225.81700000000001</v>
      </c>
      <c r="N777" s="58">
        <v>2.78571428571429</v>
      </c>
      <c r="O777" s="58">
        <v>1.6923076923076901</v>
      </c>
      <c r="P777" s="57">
        <v>368.43799999999999</v>
      </c>
      <c r="Q777" s="59">
        <v>0.116541270143523</v>
      </c>
      <c r="R777" s="57">
        <v>-108.462</v>
      </c>
      <c r="S777" s="59">
        <v>-3.4307805498637101E-2</v>
      </c>
      <c r="T777" s="29" t="str">
        <f t="shared" si="36"/>
        <v>03</v>
      </c>
      <c r="U777" s="29" t="str">
        <f t="shared" si="37"/>
        <v>2023-609954-03</v>
      </c>
      <c r="V777" s="29" t="str">
        <f t="shared" si="38"/>
        <v>Mikhail Reilly</v>
      </c>
    </row>
    <row r="778" spans="1:22" x14ac:dyDescent="0.25">
      <c r="A778" s="53">
        <v>2023</v>
      </c>
      <c r="B778" s="54">
        <v>609954</v>
      </c>
      <c r="C778" s="54" t="s">
        <v>168</v>
      </c>
      <c r="D778" s="54" t="s">
        <v>432</v>
      </c>
      <c r="E778" s="54" t="s">
        <v>498</v>
      </c>
      <c r="F778" s="55" t="s">
        <v>434</v>
      </c>
      <c r="G778" s="54" t="s">
        <v>4</v>
      </c>
      <c r="H778" s="54" t="s">
        <v>5</v>
      </c>
      <c r="I778" s="56">
        <v>35</v>
      </c>
      <c r="J778" s="56">
        <v>144</v>
      </c>
      <c r="K778" s="56">
        <v>662</v>
      </c>
      <c r="L778" s="57">
        <v>27018.866000000002</v>
      </c>
      <c r="M778" s="57">
        <v>771.96759999999995</v>
      </c>
      <c r="N778" s="58">
        <v>4.1142857142857103</v>
      </c>
      <c r="O778" s="58">
        <v>4.5972222222222197</v>
      </c>
      <c r="P778" s="57">
        <v>3132.116</v>
      </c>
      <c r="Q778" s="59">
        <v>0.115923295966603</v>
      </c>
      <c r="R778" s="57">
        <v>2009.616</v>
      </c>
      <c r="S778" s="59">
        <v>7.4378251107948004E-2</v>
      </c>
      <c r="T778" s="29" t="str">
        <f t="shared" si="36"/>
        <v>04</v>
      </c>
      <c r="U778" s="29" t="str">
        <f t="shared" si="37"/>
        <v>2023-609954-04</v>
      </c>
      <c r="V778" s="29" t="str">
        <f t="shared" si="38"/>
        <v>Kim Pearson</v>
      </c>
    </row>
    <row r="779" spans="1:22" x14ac:dyDescent="0.25">
      <c r="A779" s="53">
        <v>2023</v>
      </c>
      <c r="B779" s="54">
        <v>610296</v>
      </c>
      <c r="C779" s="54" t="s">
        <v>471</v>
      </c>
      <c r="D779" s="54" t="s">
        <v>431</v>
      </c>
      <c r="E779" s="54" t="s">
        <v>528</v>
      </c>
      <c r="F779" s="55" t="s">
        <v>431</v>
      </c>
      <c r="G779" s="54" t="s">
        <v>15</v>
      </c>
      <c r="H779" s="54" t="s">
        <v>16</v>
      </c>
      <c r="I779" s="56">
        <v>29</v>
      </c>
      <c r="J779" s="56">
        <v>71</v>
      </c>
      <c r="K779" s="56">
        <v>178</v>
      </c>
      <c r="L779" s="57">
        <v>8742.5759999999991</v>
      </c>
      <c r="M779" s="57">
        <v>301.46813793103502</v>
      </c>
      <c r="N779" s="58">
        <v>2.4482758620689702</v>
      </c>
      <c r="O779" s="58">
        <v>2.5070422535211301</v>
      </c>
      <c r="P779" s="57">
        <v>1840.076</v>
      </c>
      <c r="Q779" s="59">
        <v>0.21047297730096901</v>
      </c>
      <c r="R779" s="57">
        <v>863.52599999999995</v>
      </c>
      <c r="S779" s="59">
        <v>9.8772489938892205E-2</v>
      </c>
      <c r="T779" s="29" t="str">
        <f t="shared" si="36"/>
        <v>01</v>
      </c>
      <c r="U779" s="29" t="str">
        <f t="shared" si="37"/>
        <v>2023-610296-01</v>
      </c>
      <c r="V779" s="29" t="str">
        <f t="shared" si="38"/>
        <v>Elena Crosswell</v>
      </c>
    </row>
    <row r="780" spans="1:22" x14ac:dyDescent="0.25">
      <c r="A780" s="53">
        <v>2023</v>
      </c>
      <c r="B780" s="54">
        <v>613934</v>
      </c>
      <c r="C780" s="54" t="s">
        <v>169</v>
      </c>
      <c r="D780" s="54" t="s">
        <v>434</v>
      </c>
      <c r="E780" s="54" t="s">
        <v>499</v>
      </c>
      <c r="F780" s="55" t="s">
        <v>434</v>
      </c>
      <c r="G780" s="54" t="s">
        <v>15</v>
      </c>
      <c r="H780" s="54" t="s">
        <v>5</v>
      </c>
      <c r="I780" s="56">
        <v>34</v>
      </c>
      <c r="J780" s="56">
        <v>105</v>
      </c>
      <c r="K780" s="56">
        <v>359</v>
      </c>
      <c r="L780" s="57">
        <v>17659.334999999999</v>
      </c>
      <c r="M780" s="57">
        <v>519.39220588235298</v>
      </c>
      <c r="N780" s="58">
        <v>3.0882352941176499</v>
      </c>
      <c r="O780" s="58">
        <v>3.4190476190476198</v>
      </c>
      <c r="P780" s="57">
        <v>2488.085</v>
      </c>
      <c r="Q780" s="59">
        <v>0.14089347079037801</v>
      </c>
      <c r="R780" s="57">
        <v>1286.2349999999999</v>
      </c>
      <c r="S780" s="59">
        <v>7.28359816493655E-2</v>
      </c>
      <c r="T780" s="29" t="str">
        <f t="shared" si="36"/>
        <v>02</v>
      </c>
      <c r="U780" s="29" t="str">
        <f t="shared" si="37"/>
        <v>2023-613934-02</v>
      </c>
      <c r="V780" s="29" t="str">
        <f t="shared" si="38"/>
        <v>Kurt Valentine</v>
      </c>
    </row>
    <row r="781" spans="1:22" x14ac:dyDescent="0.25">
      <c r="A781" s="53">
        <v>2023</v>
      </c>
      <c r="B781" s="54">
        <v>615144</v>
      </c>
      <c r="C781" s="54" t="s">
        <v>170</v>
      </c>
      <c r="D781" s="54" t="s">
        <v>434</v>
      </c>
      <c r="E781" s="54" t="s">
        <v>523</v>
      </c>
      <c r="F781" s="55" t="s">
        <v>434</v>
      </c>
      <c r="G781" s="54" t="s">
        <v>15</v>
      </c>
      <c r="H781" s="54" t="s">
        <v>16</v>
      </c>
      <c r="I781" s="56">
        <v>20</v>
      </c>
      <c r="J781" s="56">
        <v>36</v>
      </c>
      <c r="K781" s="56">
        <v>63</v>
      </c>
      <c r="L781" s="57">
        <v>3730.6959999999999</v>
      </c>
      <c r="M781" s="57">
        <v>186.53479999999999</v>
      </c>
      <c r="N781" s="58">
        <v>1.8</v>
      </c>
      <c r="O781" s="58">
        <v>1.75</v>
      </c>
      <c r="P781" s="57">
        <v>767.94600000000003</v>
      </c>
      <c r="Q781" s="59">
        <v>0.205845236384846</v>
      </c>
      <c r="R781" s="57">
        <v>88.346000000000203</v>
      </c>
      <c r="S781" s="59">
        <v>2.3680835961976E-2</v>
      </c>
      <c r="T781" s="29" t="str">
        <f t="shared" si="36"/>
        <v>02</v>
      </c>
      <c r="U781" s="29" t="str">
        <f t="shared" si="37"/>
        <v>2023-615144-02</v>
      </c>
      <c r="V781" s="29" t="str">
        <f t="shared" si="38"/>
        <v>Amy Blye</v>
      </c>
    </row>
    <row r="782" spans="1:22" x14ac:dyDescent="0.25">
      <c r="A782" s="53">
        <v>2023</v>
      </c>
      <c r="B782" s="54">
        <v>618134</v>
      </c>
      <c r="C782" s="54" t="s">
        <v>171</v>
      </c>
      <c r="D782" s="54" t="s">
        <v>435</v>
      </c>
      <c r="E782" s="54" t="s">
        <v>521</v>
      </c>
      <c r="F782" s="55" t="s">
        <v>435</v>
      </c>
      <c r="G782" s="54" t="s">
        <v>15</v>
      </c>
      <c r="H782" s="54" t="s">
        <v>16</v>
      </c>
      <c r="I782" s="56">
        <v>18</v>
      </c>
      <c r="J782" s="56">
        <v>63</v>
      </c>
      <c r="K782" s="56">
        <v>200</v>
      </c>
      <c r="L782" s="57">
        <v>8707.2999999999993</v>
      </c>
      <c r="M782" s="57">
        <v>483.73888888888899</v>
      </c>
      <c r="N782" s="58">
        <v>3.5</v>
      </c>
      <c r="O782" s="58">
        <v>3.17460317460317</v>
      </c>
      <c r="P782" s="57">
        <v>845.8</v>
      </c>
      <c r="Q782" s="59">
        <v>9.7136885142351803E-2</v>
      </c>
      <c r="R782" s="57">
        <v>177.97</v>
      </c>
      <c r="S782" s="59">
        <v>2.0439171729468301E-2</v>
      </c>
      <c r="T782" s="29" t="str">
        <f t="shared" si="36"/>
        <v>06</v>
      </c>
      <c r="U782" s="29" t="str">
        <f t="shared" si="37"/>
        <v>2023-618134-06</v>
      </c>
      <c r="V782" s="29" t="str">
        <f t="shared" si="38"/>
        <v>Ronnie Estrada</v>
      </c>
    </row>
    <row r="783" spans="1:22" x14ac:dyDescent="0.25">
      <c r="A783" s="53">
        <v>2023</v>
      </c>
      <c r="B783" s="54">
        <v>619986</v>
      </c>
      <c r="C783" s="54" t="s">
        <v>172</v>
      </c>
      <c r="D783" s="54" t="s">
        <v>435</v>
      </c>
      <c r="E783" s="54" t="s">
        <v>525</v>
      </c>
      <c r="F783" s="55" t="s">
        <v>435</v>
      </c>
      <c r="G783" s="54" t="s">
        <v>15</v>
      </c>
      <c r="H783" s="54" t="s">
        <v>16</v>
      </c>
      <c r="I783" s="56">
        <v>37</v>
      </c>
      <c r="J783" s="56">
        <v>91</v>
      </c>
      <c r="K783" s="56">
        <v>232</v>
      </c>
      <c r="L783" s="57">
        <v>11402.144</v>
      </c>
      <c r="M783" s="57">
        <v>308.16605405405397</v>
      </c>
      <c r="N783" s="58">
        <v>2.4594594594594601</v>
      </c>
      <c r="O783" s="58">
        <v>2.5494505494505502</v>
      </c>
      <c r="P783" s="57">
        <v>2606.1439999999998</v>
      </c>
      <c r="Q783" s="59">
        <v>0.22856613633365799</v>
      </c>
      <c r="R783" s="57">
        <v>1276.5340000000001</v>
      </c>
      <c r="S783" s="59">
        <v>0.111955611155235</v>
      </c>
      <c r="T783" s="29" t="str">
        <f t="shared" si="36"/>
        <v>06</v>
      </c>
      <c r="U783" s="29" t="str">
        <f t="shared" si="37"/>
        <v>2023-619986-06</v>
      </c>
      <c r="V783" s="29" t="str">
        <f t="shared" si="38"/>
        <v>Carol Mathews</v>
      </c>
    </row>
    <row r="784" spans="1:22" x14ac:dyDescent="0.25">
      <c r="A784" s="53">
        <v>2023</v>
      </c>
      <c r="B784" s="54">
        <v>621024</v>
      </c>
      <c r="C784" s="54" t="s">
        <v>163</v>
      </c>
      <c r="D784" s="54" t="s">
        <v>430</v>
      </c>
      <c r="E784" s="54" t="s">
        <v>514</v>
      </c>
      <c r="F784" s="55" t="s">
        <v>430</v>
      </c>
      <c r="G784" s="54" t="s">
        <v>15</v>
      </c>
      <c r="H784" s="54" t="s">
        <v>7</v>
      </c>
      <c r="I784" s="56">
        <v>250</v>
      </c>
      <c r="J784" s="56">
        <v>603</v>
      </c>
      <c r="K784" s="56">
        <v>2818</v>
      </c>
      <c r="L784" s="57">
        <v>97155.695600000006</v>
      </c>
      <c r="M784" s="57">
        <v>388.62278240000001</v>
      </c>
      <c r="N784" s="58">
        <v>2.4119999999999999</v>
      </c>
      <c r="O784" s="58">
        <v>4.67330016583748</v>
      </c>
      <c r="P784" s="57">
        <v>-5389.80439999999</v>
      </c>
      <c r="Q784" s="59">
        <v>-5.54759488542017E-2</v>
      </c>
      <c r="R784" s="57">
        <v>-13798.704400000001</v>
      </c>
      <c r="S784" s="59">
        <v>-0.14202671613623799</v>
      </c>
      <c r="T784" s="29" t="str">
        <f t="shared" si="36"/>
        <v>03</v>
      </c>
      <c r="U784" s="29" t="str">
        <f t="shared" si="37"/>
        <v>2023-621024-03</v>
      </c>
      <c r="V784" s="29" t="str">
        <f t="shared" si="38"/>
        <v>Carmen Blakemoore</v>
      </c>
    </row>
    <row r="785" spans="1:22" x14ac:dyDescent="0.25">
      <c r="A785" s="53">
        <v>2023</v>
      </c>
      <c r="B785" s="54">
        <v>623122</v>
      </c>
      <c r="C785" s="54" t="s">
        <v>174</v>
      </c>
      <c r="D785" s="54" t="s">
        <v>430</v>
      </c>
      <c r="E785" s="54" t="s">
        <v>518</v>
      </c>
      <c r="F785" s="55" t="s">
        <v>430</v>
      </c>
      <c r="G785" s="54" t="s">
        <v>15</v>
      </c>
      <c r="H785" s="54" t="s">
        <v>16</v>
      </c>
      <c r="I785" s="56">
        <v>10</v>
      </c>
      <c r="J785" s="56">
        <v>30</v>
      </c>
      <c r="K785" s="56">
        <v>74</v>
      </c>
      <c r="L785" s="57">
        <v>3998.6080000000002</v>
      </c>
      <c r="M785" s="57">
        <v>399.86079999999998</v>
      </c>
      <c r="N785" s="58">
        <v>3</v>
      </c>
      <c r="O785" s="58">
        <v>2.4666666666666699</v>
      </c>
      <c r="P785" s="57">
        <v>1087.8579999999999</v>
      </c>
      <c r="Q785" s="59">
        <v>0.27205917659345502</v>
      </c>
      <c r="R785" s="57">
        <v>744.85799999999995</v>
      </c>
      <c r="S785" s="59">
        <v>0.18627932520517099</v>
      </c>
      <c r="T785" s="29" t="str">
        <f t="shared" si="36"/>
        <v>03</v>
      </c>
      <c r="U785" s="29" t="str">
        <f t="shared" si="37"/>
        <v>2023-623122-03</v>
      </c>
      <c r="V785" s="29" t="str">
        <f t="shared" si="38"/>
        <v>Claudia Schwartz</v>
      </c>
    </row>
    <row r="786" spans="1:22" x14ac:dyDescent="0.25">
      <c r="A786" s="53">
        <v>2023</v>
      </c>
      <c r="B786" s="54">
        <v>623397</v>
      </c>
      <c r="C786" s="54" t="s">
        <v>167</v>
      </c>
      <c r="D786" s="54" t="s">
        <v>430</v>
      </c>
      <c r="E786" s="54" t="s">
        <v>492</v>
      </c>
      <c r="F786" s="55" t="s">
        <v>433</v>
      </c>
      <c r="G786" s="54" t="s">
        <v>4</v>
      </c>
      <c r="H786" s="54" t="s">
        <v>5</v>
      </c>
      <c r="I786" s="56">
        <v>92</v>
      </c>
      <c r="J786" s="56">
        <v>549</v>
      </c>
      <c r="K786" s="56">
        <v>1840</v>
      </c>
      <c r="L786" s="57">
        <v>70938.789999999994</v>
      </c>
      <c r="M786" s="57">
        <v>771.07380434782601</v>
      </c>
      <c r="N786" s="58">
        <v>5.9673913043478297</v>
      </c>
      <c r="O786" s="58">
        <v>3.3515482695810599</v>
      </c>
      <c r="P786" s="57">
        <v>3131.04</v>
      </c>
      <c r="Q786" s="59">
        <v>4.4137206174506199E-2</v>
      </c>
      <c r="R786" s="57">
        <v>-316.06000000000103</v>
      </c>
      <c r="S786" s="59">
        <v>-4.4553903442672302E-3</v>
      </c>
      <c r="T786" s="29" t="str">
        <f t="shared" si="36"/>
        <v>03</v>
      </c>
      <c r="U786" s="29" t="str">
        <f t="shared" si="37"/>
        <v>2023-623397-03</v>
      </c>
      <c r="V786" s="29" t="str">
        <f t="shared" si="38"/>
        <v>Paul Martell</v>
      </c>
    </row>
    <row r="787" spans="1:22" x14ac:dyDescent="0.25">
      <c r="A787" s="53">
        <v>2023</v>
      </c>
      <c r="B787" s="54">
        <v>623397</v>
      </c>
      <c r="C787" s="54" t="s">
        <v>167</v>
      </c>
      <c r="D787" s="54" t="s">
        <v>432</v>
      </c>
      <c r="E787" s="54" t="s">
        <v>498</v>
      </c>
      <c r="F787" s="55" t="s">
        <v>433</v>
      </c>
      <c r="G787" s="54" t="s">
        <v>4</v>
      </c>
      <c r="H787" s="54" t="s">
        <v>16</v>
      </c>
      <c r="I787" s="56">
        <v>10</v>
      </c>
      <c r="J787" s="56">
        <v>18</v>
      </c>
      <c r="K787" s="56">
        <v>63</v>
      </c>
      <c r="L787" s="57">
        <v>2002.8905</v>
      </c>
      <c r="M787" s="57">
        <v>200.28905</v>
      </c>
      <c r="N787" s="58">
        <v>1.8</v>
      </c>
      <c r="O787" s="58">
        <v>3.5</v>
      </c>
      <c r="P787" s="57">
        <v>246.3905</v>
      </c>
      <c r="Q787" s="59">
        <v>0.123017459017355</v>
      </c>
      <c r="R787" s="57">
        <v>-51.609500000000097</v>
      </c>
      <c r="S787" s="59">
        <v>-2.5767509506885201E-2</v>
      </c>
      <c r="T787" s="29" t="str">
        <f t="shared" si="36"/>
        <v>04</v>
      </c>
      <c r="U787" s="29" t="str">
        <f t="shared" si="37"/>
        <v>2023-623397-04</v>
      </c>
      <c r="V787" s="29" t="str">
        <f t="shared" si="38"/>
        <v>Kim Pearson</v>
      </c>
    </row>
    <row r="788" spans="1:22" x14ac:dyDescent="0.25">
      <c r="A788" s="53">
        <v>2023</v>
      </c>
      <c r="B788" s="54">
        <v>623397</v>
      </c>
      <c r="C788" s="54" t="s">
        <v>167</v>
      </c>
      <c r="D788" s="54" t="s">
        <v>433</v>
      </c>
      <c r="E788" s="54" t="s">
        <v>502</v>
      </c>
      <c r="F788" s="55" t="s">
        <v>433</v>
      </c>
      <c r="G788" s="54" t="s">
        <v>4</v>
      </c>
      <c r="H788" s="54" t="s">
        <v>16</v>
      </c>
      <c r="I788" s="56">
        <v>55</v>
      </c>
      <c r="J788" s="56">
        <v>91</v>
      </c>
      <c r="K788" s="56">
        <v>315</v>
      </c>
      <c r="L788" s="57">
        <v>11927.4025</v>
      </c>
      <c r="M788" s="57">
        <v>216.86186363636401</v>
      </c>
      <c r="N788" s="58">
        <v>1.6545454545454501</v>
      </c>
      <c r="O788" s="58">
        <v>3.4615384615384599</v>
      </c>
      <c r="P788" s="57">
        <v>588.65250000000003</v>
      </c>
      <c r="Q788" s="59">
        <v>4.9352950066034899E-2</v>
      </c>
      <c r="R788" s="57">
        <v>-1335.5474999999999</v>
      </c>
      <c r="S788" s="59">
        <v>-0.111973038555545</v>
      </c>
      <c r="T788" s="29" t="str">
        <f t="shared" si="36"/>
        <v>05</v>
      </c>
      <c r="U788" s="29" t="str">
        <f t="shared" si="37"/>
        <v>2023-623397-05</v>
      </c>
      <c r="V788" s="29" t="str">
        <f t="shared" si="38"/>
        <v>Mary Amendola</v>
      </c>
    </row>
    <row r="789" spans="1:22" x14ac:dyDescent="0.25">
      <c r="A789" s="53">
        <v>2023</v>
      </c>
      <c r="B789" s="54">
        <v>626603</v>
      </c>
      <c r="C789" s="54" t="s">
        <v>409</v>
      </c>
      <c r="D789" s="54" t="s">
        <v>431</v>
      </c>
      <c r="E789" s="54" t="s">
        <v>515</v>
      </c>
      <c r="F789" s="55" t="s">
        <v>431</v>
      </c>
      <c r="G789" s="54" t="s">
        <v>15</v>
      </c>
      <c r="H789" s="54" t="s">
        <v>16</v>
      </c>
      <c r="I789" s="56">
        <v>32</v>
      </c>
      <c r="J789" s="56">
        <v>32</v>
      </c>
      <c r="K789" s="56">
        <v>86</v>
      </c>
      <c r="L789" s="57">
        <v>3299.3119999999999</v>
      </c>
      <c r="M789" s="57">
        <v>103.1035</v>
      </c>
      <c r="N789" s="58">
        <v>1</v>
      </c>
      <c r="O789" s="58">
        <v>2.6875</v>
      </c>
      <c r="P789" s="57">
        <v>869.81200000000001</v>
      </c>
      <c r="Q789" s="59">
        <v>0.26363435770851601</v>
      </c>
      <c r="R789" s="57">
        <v>-157.38800000000001</v>
      </c>
      <c r="S789" s="59">
        <v>-4.7703278744174502E-2</v>
      </c>
      <c r="T789" s="29" t="str">
        <f t="shared" si="36"/>
        <v>01</v>
      </c>
      <c r="U789" s="29" t="str">
        <f t="shared" si="37"/>
        <v>2023-626603-01</v>
      </c>
      <c r="V789" s="29" t="str">
        <f t="shared" si="38"/>
        <v>Alex Kwon</v>
      </c>
    </row>
    <row r="790" spans="1:22" x14ac:dyDescent="0.25">
      <c r="A790" s="53">
        <v>2023</v>
      </c>
      <c r="B790" s="54">
        <v>629125</v>
      </c>
      <c r="C790" s="54" t="s">
        <v>327</v>
      </c>
      <c r="D790" s="54" t="s">
        <v>433</v>
      </c>
      <c r="E790" s="54" t="s">
        <v>502</v>
      </c>
      <c r="F790" s="55" t="s">
        <v>433</v>
      </c>
      <c r="G790" s="54" t="s">
        <v>15</v>
      </c>
      <c r="H790" s="54" t="s">
        <v>5</v>
      </c>
      <c r="I790" s="56">
        <v>26</v>
      </c>
      <c r="J790" s="56">
        <v>104</v>
      </c>
      <c r="K790" s="56">
        <v>487</v>
      </c>
      <c r="L790" s="57">
        <v>26118.414000000001</v>
      </c>
      <c r="M790" s="57">
        <v>1004.5543846153799</v>
      </c>
      <c r="N790" s="58">
        <v>4</v>
      </c>
      <c r="O790" s="58">
        <v>4.6826923076923102</v>
      </c>
      <c r="P790" s="57">
        <v>3679.9140000000002</v>
      </c>
      <c r="Q790" s="59">
        <v>0.14089347079037801</v>
      </c>
      <c r="R790" s="57">
        <v>2698.3739999999998</v>
      </c>
      <c r="S790" s="59">
        <v>0.10331308784675799</v>
      </c>
      <c r="T790" s="29" t="str">
        <f t="shared" si="36"/>
        <v>05</v>
      </c>
      <c r="U790" s="29" t="str">
        <f t="shared" si="37"/>
        <v>2023-629125-05</v>
      </c>
      <c r="V790" s="29" t="str">
        <f t="shared" si="38"/>
        <v>Mary Amendola</v>
      </c>
    </row>
    <row r="791" spans="1:22" x14ac:dyDescent="0.25">
      <c r="A791" s="53">
        <v>2023</v>
      </c>
      <c r="B791" s="54">
        <v>629321</v>
      </c>
      <c r="C791" s="54" t="s">
        <v>175</v>
      </c>
      <c r="D791" s="54" t="s">
        <v>431</v>
      </c>
      <c r="E791" s="54" t="s">
        <v>535</v>
      </c>
      <c r="F791" s="55" t="s">
        <v>431</v>
      </c>
      <c r="G791" s="54" t="s">
        <v>15</v>
      </c>
      <c r="H791" s="54" t="s">
        <v>5</v>
      </c>
      <c r="I791" s="56">
        <v>122</v>
      </c>
      <c r="J791" s="56">
        <v>449</v>
      </c>
      <c r="K791" s="56">
        <v>1383</v>
      </c>
      <c r="L791" s="57">
        <v>58668.519</v>
      </c>
      <c r="M791" s="57">
        <v>480.8895</v>
      </c>
      <c r="N791" s="58">
        <v>3.6803278688524599</v>
      </c>
      <c r="O791" s="58">
        <v>3.0801781737193799</v>
      </c>
      <c r="P791" s="57">
        <v>7599.0189999999902</v>
      </c>
      <c r="Q791" s="59">
        <v>0.12952464336111799</v>
      </c>
      <c r="R791" s="57">
        <v>3326.9690000000001</v>
      </c>
      <c r="S791" s="59">
        <v>5.67079083758701E-2</v>
      </c>
      <c r="T791" s="29" t="str">
        <f t="shared" si="36"/>
        <v>01</v>
      </c>
      <c r="U791" s="29" t="str">
        <f t="shared" si="37"/>
        <v>2023-629321-01</v>
      </c>
      <c r="V791" s="29" t="str">
        <f t="shared" si="38"/>
        <v>Alberto Hunt</v>
      </c>
    </row>
    <row r="792" spans="1:22" x14ac:dyDescent="0.25">
      <c r="A792" s="53">
        <v>2023</v>
      </c>
      <c r="B792" s="54">
        <v>630627</v>
      </c>
      <c r="C792" s="54" t="s">
        <v>465</v>
      </c>
      <c r="D792" s="54" t="s">
        <v>431</v>
      </c>
      <c r="E792" s="54" t="s">
        <v>527</v>
      </c>
      <c r="F792" s="55" t="s">
        <v>431</v>
      </c>
      <c r="G792" s="54" t="s">
        <v>15</v>
      </c>
      <c r="H792" s="54" t="s">
        <v>7</v>
      </c>
      <c r="I792" s="56">
        <v>163</v>
      </c>
      <c r="J792" s="56">
        <v>483</v>
      </c>
      <c r="K792" s="56">
        <v>2659</v>
      </c>
      <c r="L792" s="57">
        <v>108054.77039999999</v>
      </c>
      <c r="M792" s="57">
        <v>662.91270184049097</v>
      </c>
      <c r="N792" s="58">
        <v>2.96319018404908</v>
      </c>
      <c r="O792" s="58">
        <v>5.5051759834368497</v>
      </c>
      <c r="P792" s="57">
        <v>6652.0203999999903</v>
      </c>
      <c r="Q792" s="59">
        <v>6.1561561561561499E-2</v>
      </c>
      <c r="R792" s="57">
        <v>1074.87039999999</v>
      </c>
      <c r="S792" s="59">
        <v>9.9474590156547697E-3</v>
      </c>
      <c r="T792" s="29" t="str">
        <f t="shared" si="36"/>
        <v>01</v>
      </c>
      <c r="U792" s="29" t="str">
        <f t="shared" si="37"/>
        <v>2023-630627-01</v>
      </c>
      <c r="V792" s="29" t="str">
        <f t="shared" si="38"/>
        <v>Janet Phillips</v>
      </c>
    </row>
    <row r="793" spans="1:22" x14ac:dyDescent="0.25">
      <c r="A793" s="53">
        <v>2023</v>
      </c>
      <c r="B793" s="54">
        <v>633660</v>
      </c>
      <c r="C793" s="54" t="s">
        <v>176</v>
      </c>
      <c r="D793" s="54" t="s">
        <v>432</v>
      </c>
      <c r="E793" s="54" t="s">
        <v>500</v>
      </c>
      <c r="F793" s="55" t="s">
        <v>432</v>
      </c>
      <c r="G793" s="54" t="s">
        <v>15</v>
      </c>
      <c r="H793" s="54" t="s">
        <v>5</v>
      </c>
      <c r="I793" s="56">
        <v>96</v>
      </c>
      <c r="J793" s="56">
        <v>300</v>
      </c>
      <c r="K793" s="56">
        <v>988</v>
      </c>
      <c r="L793" s="57">
        <v>36742.872000000003</v>
      </c>
      <c r="M793" s="57">
        <v>382.73824999999999</v>
      </c>
      <c r="N793" s="58">
        <v>3.125</v>
      </c>
      <c r="O793" s="58">
        <v>3.2933333333333299</v>
      </c>
      <c r="P793" s="57">
        <v>-2573.1280000000102</v>
      </c>
      <c r="Q793" s="59">
        <v>-7.0030671527255797E-2</v>
      </c>
      <c r="R793" s="57">
        <v>-5555.1280000000097</v>
      </c>
      <c r="S793" s="59">
        <v>-0.15118927012564501</v>
      </c>
      <c r="T793" s="29" t="str">
        <f t="shared" si="36"/>
        <v>04</v>
      </c>
      <c r="U793" s="29" t="str">
        <f t="shared" si="37"/>
        <v>2023-633660-04</v>
      </c>
      <c r="V793" s="29" t="str">
        <f t="shared" si="38"/>
        <v>Katie Sweeney</v>
      </c>
    </row>
    <row r="794" spans="1:22" x14ac:dyDescent="0.25">
      <c r="A794" s="53">
        <v>2023</v>
      </c>
      <c r="B794" s="54">
        <v>635306</v>
      </c>
      <c r="C794" s="54" t="s">
        <v>177</v>
      </c>
      <c r="D794" s="54" t="s">
        <v>435</v>
      </c>
      <c r="E794" s="54" t="s">
        <v>525</v>
      </c>
      <c r="F794" s="55" t="s">
        <v>435</v>
      </c>
      <c r="G794" s="54" t="s">
        <v>15</v>
      </c>
      <c r="H794" s="54" t="s">
        <v>16</v>
      </c>
      <c r="I794" s="56">
        <v>36</v>
      </c>
      <c r="J794" s="56">
        <v>93</v>
      </c>
      <c r="K794" s="56">
        <v>192</v>
      </c>
      <c r="L794" s="57">
        <v>10334.464</v>
      </c>
      <c r="M794" s="57">
        <v>287.06844444444499</v>
      </c>
      <c r="N794" s="58">
        <v>2.5833333333333299</v>
      </c>
      <c r="O794" s="58">
        <v>2.0645161290322598</v>
      </c>
      <c r="P794" s="57">
        <v>2441.2139999999999</v>
      </c>
      <c r="Q794" s="59">
        <v>0.236220669015829</v>
      </c>
      <c r="R794" s="57">
        <v>1143.384</v>
      </c>
      <c r="S794" s="59">
        <v>0.11063795858208</v>
      </c>
      <c r="T794" s="29" t="str">
        <f t="shared" si="36"/>
        <v>06</v>
      </c>
      <c r="U794" s="29" t="str">
        <f t="shared" si="37"/>
        <v>2023-635306-06</v>
      </c>
      <c r="V794" s="29" t="str">
        <f t="shared" si="38"/>
        <v>Carol Mathews</v>
      </c>
    </row>
    <row r="795" spans="1:22" x14ac:dyDescent="0.25">
      <c r="A795" s="53">
        <v>2023</v>
      </c>
      <c r="B795" s="54">
        <v>636281</v>
      </c>
      <c r="C795" s="54" t="s">
        <v>178</v>
      </c>
      <c r="D795" s="54" t="s">
        <v>431</v>
      </c>
      <c r="E795" s="54" t="s">
        <v>501</v>
      </c>
      <c r="F795" s="55" t="s">
        <v>431</v>
      </c>
      <c r="G795" s="54" t="s">
        <v>4</v>
      </c>
      <c r="H795" s="54" t="s">
        <v>5</v>
      </c>
      <c r="I795" s="56">
        <v>58</v>
      </c>
      <c r="J795" s="56">
        <v>179</v>
      </c>
      <c r="K795" s="56">
        <v>549</v>
      </c>
      <c r="L795" s="57">
        <v>24104.857</v>
      </c>
      <c r="M795" s="57">
        <v>415.600982758621</v>
      </c>
      <c r="N795" s="58">
        <v>3.0862068965517202</v>
      </c>
      <c r="O795" s="58">
        <v>3.0670391061452502</v>
      </c>
      <c r="P795" s="57">
        <v>2644.857</v>
      </c>
      <c r="Q795" s="59">
        <v>0.109722990681919</v>
      </c>
      <c r="R795" s="57">
        <v>652.15699999999799</v>
      </c>
      <c r="S795" s="59">
        <v>2.7055003894028401E-2</v>
      </c>
      <c r="T795" s="29" t="str">
        <f t="shared" si="36"/>
        <v>01</v>
      </c>
      <c r="U795" s="29" t="str">
        <f t="shared" si="37"/>
        <v>2023-636281-01</v>
      </c>
      <c r="V795" s="29" t="str">
        <f t="shared" si="38"/>
        <v>Debbie Wong</v>
      </c>
    </row>
    <row r="796" spans="1:22" x14ac:dyDescent="0.25">
      <c r="A796" s="53">
        <v>2023</v>
      </c>
      <c r="B796" s="54">
        <v>636281</v>
      </c>
      <c r="C796" s="54" t="s">
        <v>178</v>
      </c>
      <c r="D796" s="54" t="s">
        <v>430</v>
      </c>
      <c r="E796" s="54" t="s">
        <v>518</v>
      </c>
      <c r="F796" s="55" t="s">
        <v>431</v>
      </c>
      <c r="G796" s="54" t="s">
        <v>4</v>
      </c>
      <c r="H796" s="54" t="s">
        <v>16</v>
      </c>
      <c r="I796" s="56">
        <v>52</v>
      </c>
      <c r="J796" s="56">
        <v>61</v>
      </c>
      <c r="K796" s="56">
        <v>142</v>
      </c>
      <c r="L796" s="57">
        <v>6541.90600000001</v>
      </c>
      <c r="M796" s="57">
        <v>125.805884615385</v>
      </c>
      <c r="N796" s="58">
        <v>1.17307692307692</v>
      </c>
      <c r="O796" s="58">
        <v>2.3278688524590199</v>
      </c>
      <c r="P796" s="57">
        <v>1019.4059999999999</v>
      </c>
      <c r="Q796" s="59">
        <v>0.15582706324425899</v>
      </c>
      <c r="R796" s="57">
        <v>-659.69400000000098</v>
      </c>
      <c r="S796" s="59">
        <v>-0.100841253298351</v>
      </c>
      <c r="T796" s="29" t="str">
        <f t="shared" si="36"/>
        <v>03</v>
      </c>
      <c r="U796" s="29" t="str">
        <f t="shared" si="37"/>
        <v>2023-636281-03</v>
      </c>
      <c r="V796" s="29" t="str">
        <f t="shared" si="38"/>
        <v>Claudia Schwartz</v>
      </c>
    </row>
    <row r="797" spans="1:22" x14ac:dyDescent="0.25">
      <c r="A797" s="53">
        <v>2023</v>
      </c>
      <c r="B797" s="54">
        <v>642012</v>
      </c>
      <c r="C797" s="54" t="s">
        <v>222</v>
      </c>
      <c r="D797" s="54" t="s">
        <v>430</v>
      </c>
      <c r="E797" s="54" t="s">
        <v>514</v>
      </c>
      <c r="F797" s="55" t="s">
        <v>432</v>
      </c>
      <c r="G797" s="54" t="s">
        <v>4</v>
      </c>
      <c r="H797" s="54" t="s">
        <v>10</v>
      </c>
      <c r="I797" s="56">
        <v>165</v>
      </c>
      <c r="J797" s="56">
        <v>674</v>
      </c>
      <c r="K797" s="56">
        <v>5008</v>
      </c>
      <c r="L797" s="57">
        <v>205418.9088</v>
      </c>
      <c r="M797" s="57">
        <v>1244.9630836363599</v>
      </c>
      <c r="N797" s="58">
        <v>4.0848484848484796</v>
      </c>
      <c r="O797" s="58">
        <v>7.4302670623145399</v>
      </c>
      <c r="P797" s="57">
        <v>12645.908799999999</v>
      </c>
      <c r="Q797" s="59">
        <v>6.1561561561561402E-2</v>
      </c>
      <c r="R797" s="57">
        <v>6797.7587999999696</v>
      </c>
      <c r="S797" s="59">
        <v>3.3092176565977197E-2</v>
      </c>
      <c r="T797" s="29" t="str">
        <f t="shared" si="36"/>
        <v>03</v>
      </c>
      <c r="U797" s="29" t="str">
        <f t="shared" si="37"/>
        <v>2023-642012-03</v>
      </c>
      <c r="V797" s="29" t="str">
        <f t="shared" si="38"/>
        <v>Carmen Blakemoore</v>
      </c>
    </row>
    <row r="798" spans="1:22" x14ac:dyDescent="0.25">
      <c r="A798" s="53">
        <v>2023</v>
      </c>
      <c r="B798" s="54">
        <v>642395</v>
      </c>
      <c r="C798" s="54" t="s">
        <v>473</v>
      </c>
      <c r="D798" s="54" t="s">
        <v>431</v>
      </c>
      <c r="E798" s="54" t="s">
        <v>528</v>
      </c>
      <c r="F798" s="55" t="s">
        <v>434</v>
      </c>
      <c r="G798" s="54" t="s">
        <v>4</v>
      </c>
      <c r="H798" s="54" t="s">
        <v>5</v>
      </c>
      <c r="I798" s="56">
        <v>79</v>
      </c>
      <c r="J798" s="56">
        <v>315</v>
      </c>
      <c r="K798" s="56">
        <v>1400</v>
      </c>
      <c r="L798" s="57">
        <v>65161.593000000001</v>
      </c>
      <c r="M798" s="57">
        <v>824.83029113924101</v>
      </c>
      <c r="N798" s="58">
        <v>3.9873417721519</v>
      </c>
      <c r="O798" s="58">
        <v>4.4444444444444402</v>
      </c>
      <c r="P798" s="57">
        <v>9180.8430000000008</v>
      </c>
      <c r="Q798" s="59">
        <v>0.14089347079037801</v>
      </c>
      <c r="R798" s="57">
        <v>6389.7429999999904</v>
      </c>
      <c r="S798" s="59">
        <v>9.8059956882883395E-2</v>
      </c>
      <c r="T798" s="29" t="str">
        <f t="shared" si="36"/>
        <v>01</v>
      </c>
      <c r="U798" s="29" t="str">
        <f t="shared" si="37"/>
        <v>2023-642395-01</v>
      </c>
      <c r="V798" s="29" t="str">
        <f t="shared" si="38"/>
        <v>Elena Crosswell</v>
      </c>
    </row>
    <row r="799" spans="1:22" x14ac:dyDescent="0.25">
      <c r="A799" s="53">
        <v>2023</v>
      </c>
      <c r="B799" s="54">
        <v>642395</v>
      </c>
      <c r="C799" s="54" t="s">
        <v>473</v>
      </c>
      <c r="D799" s="54" t="s">
        <v>432</v>
      </c>
      <c r="E799" s="54" t="s">
        <v>498</v>
      </c>
      <c r="F799" s="55" t="s">
        <v>434</v>
      </c>
      <c r="G799" s="54" t="s">
        <v>4</v>
      </c>
      <c r="H799" s="54" t="s">
        <v>5</v>
      </c>
      <c r="I799" s="56">
        <v>42</v>
      </c>
      <c r="J799" s="56">
        <v>122</v>
      </c>
      <c r="K799" s="56">
        <v>611</v>
      </c>
      <c r="L799" s="57">
        <v>21667.86</v>
      </c>
      <c r="M799" s="57">
        <v>515.90142857142803</v>
      </c>
      <c r="N799" s="58">
        <v>2.9047619047619002</v>
      </c>
      <c r="O799" s="58">
        <v>5.0081967213114797</v>
      </c>
      <c r="P799" s="57">
        <v>3052.86</v>
      </c>
      <c r="Q799" s="59">
        <v>0.14089347079037801</v>
      </c>
      <c r="R799" s="57">
        <v>1754.86</v>
      </c>
      <c r="S799" s="59">
        <v>8.0989077832328504E-2</v>
      </c>
      <c r="T799" s="29" t="str">
        <f t="shared" si="36"/>
        <v>04</v>
      </c>
      <c r="U799" s="29" t="str">
        <f t="shared" si="37"/>
        <v>2023-642395-04</v>
      </c>
      <c r="V799" s="29" t="str">
        <f t="shared" si="38"/>
        <v>Kim Pearson</v>
      </c>
    </row>
    <row r="800" spans="1:22" x14ac:dyDescent="0.25">
      <c r="A800" s="53">
        <v>2023</v>
      </c>
      <c r="B800" s="54">
        <v>642395</v>
      </c>
      <c r="C800" s="54" t="s">
        <v>473</v>
      </c>
      <c r="D800" s="54" t="s">
        <v>433</v>
      </c>
      <c r="E800" s="54" t="s">
        <v>519</v>
      </c>
      <c r="F800" s="55" t="s">
        <v>434</v>
      </c>
      <c r="G800" s="54" t="s">
        <v>4</v>
      </c>
      <c r="H800" s="54" t="s">
        <v>16</v>
      </c>
      <c r="I800" s="56">
        <v>33</v>
      </c>
      <c r="J800" s="56">
        <v>73</v>
      </c>
      <c r="K800" s="56">
        <v>241</v>
      </c>
      <c r="L800" s="57">
        <v>10186.745999999999</v>
      </c>
      <c r="M800" s="57">
        <v>308.68927272727302</v>
      </c>
      <c r="N800" s="58">
        <v>2.2121212121212102</v>
      </c>
      <c r="O800" s="58">
        <v>3.3013698630136998</v>
      </c>
      <c r="P800" s="57">
        <v>1435.2460000000001</v>
      </c>
      <c r="Q800" s="59">
        <v>0.14089347079037801</v>
      </c>
      <c r="R800" s="57">
        <v>258.64599999999899</v>
      </c>
      <c r="S800" s="59">
        <v>2.5390443621545002E-2</v>
      </c>
      <c r="T800" s="29" t="str">
        <f t="shared" si="36"/>
        <v>05</v>
      </c>
      <c r="U800" s="29" t="str">
        <f t="shared" si="37"/>
        <v>2023-642395-05</v>
      </c>
      <c r="V800" s="29" t="str">
        <f t="shared" si="38"/>
        <v>Josh Banks</v>
      </c>
    </row>
    <row r="801" spans="1:22" x14ac:dyDescent="0.25">
      <c r="A801" s="53">
        <v>2023</v>
      </c>
      <c r="B801" s="54">
        <v>648045</v>
      </c>
      <c r="C801" s="54" t="s">
        <v>184</v>
      </c>
      <c r="D801" s="54" t="s">
        <v>431</v>
      </c>
      <c r="E801" s="54" t="s">
        <v>515</v>
      </c>
      <c r="F801" s="55" t="s">
        <v>433</v>
      </c>
      <c r="G801" s="54" t="s">
        <v>4</v>
      </c>
      <c r="H801" s="54" t="s">
        <v>16</v>
      </c>
      <c r="I801" s="56">
        <v>5</v>
      </c>
      <c r="J801" s="56">
        <v>13</v>
      </c>
      <c r="K801" s="56">
        <v>40</v>
      </c>
      <c r="L801" s="57">
        <v>1398.88</v>
      </c>
      <c r="M801" s="57">
        <v>279.77600000000001</v>
      </c>
      <c r="N801" s="58">
        <v>2.6</v>
      </c>
      <c r="O801" s="58">
        <v>3.0769230769230802</v>
      </c>
      <c r="P801" s="57">
        <v>368.38</v>
      </c>
      <c r="Q801" s="59">
        <v>0.26333924282283</v>
      </c>
      <c r="R801" s="57">
        <v>199.08</v>
      </c>
      <c r="S801" s="59">
        <v>0.142313851080865</v>
      </c>
      <c r="T801" s="29" t="str">
        <f t="shared" si="36"/>
        <v>01</v>
      </c>
      <c r="U801" s="29" t="str">
        <f t="shared" si="37"/>
        <v>2023-648045-01</v>
      </c>
      <c r="V801" s="29" t="str">
        <f t="shared" si="38"/>
        <v>Alex Kwon</v>
      </c>
    </row>
    <row r="802" spans="1:22" x14ac:dyDescent="0.25">
      <c r="A802" s="53">
        <v>2023</v>
      </c>
      <c r="B802" s="54">
        <v>648045</v>
      </c>
      <c r="C802" s="54" t="s">
        <v>184</v>
      </c>
      <c r="D802" s="54" t="s">
        <v>432</v>
      </c>
      <c r="E802" s="54" t="s">
        <v>500</v>
      </c>
      <c r="F802" s="55" t="s">
        <v>433</v>
      </c>
      <c r="G802" s="54" t="s">
        <v>4</v>
      </c>
      <c r="H802" s="54" t="s">
        <v>5</v>
      </c>
      <c r="I802" s="56">
        <v>59</v>
      </c>
      <c r="J802" s="56">
        <v>225</v>
      </c>
      <c r="K802" s="56">
        <v>928</v>
      </c>
      <c r="L802" s="57">
        <v>43668.576000000001</v>
      </c>
      <c r="M802" s="57">
        <v>740.14535593220296</v>
      </c>
      <c r="N802" s="58">
        <v>3.8135593220339001</v>
      </c>
      <c r="O802" s="58">
        <v>4.1244444444444399</v>
      </c>
      <c r="P802" s="57">
        <v>10712.325999999999</v>
      </c>
      <c r="Q802" s="59">
        <v>0.245309716533921</v>
      </c>
      <c r="R802" s="57">
        <v>8837.3259999999991</v>
      </c>
      <c r="S802" s="59">
        <v>0.20237266266708601</v>
      </c>
      <c r="T802" s="29" t="str">
        <f t="shared" si="36"/>
        <v>04</v>
      </c>
      <c r="U802" s="29" t="str">
        <f t="shared" si="37"/>
        <v>2023-648045-04</v>
      </c>
      <c r="V802" s="29" t="str">
        <f t="shared" si="38"/>
        <v>Katie Sweeney</v>
      </c>
    </row>
    <row r="803" spans="1:22" x14ac:dyDescent="0.25">
      <c r="A803" s="53">
        <v>2023</v>
      </c>
      <c r="B803" s="54">
        <v>648045</v>
      </c>
      <c r="C803" s="54" t="s">
        <v>184</v>
      </c>
      <c r="D803" s="54" t="s">
        <v>433</v>
      </c>
      <c r="E803" s="54" t="s">
        <v>519</v>
      </c>
      <c r="F803" s="55" t="s">
        <v>433</v>
      </c>
      <c r="G803" s="54" t="s">
        <v>4</v>
      </c>
      <c r="H803" s="54" t="s">
        <v>16</v>
      </c>
      <c r="I803" s="56">
        <v>9</v>
      </c>
      <c r="J803" s="56">
        <v>14</v>
      </c>
      <c r="K803" s="56">
        <v>23</v>
      </c>
      <c r="L803" s="57">
        <v>661.41600000000005</v>
      </c>
      <c r="M803" s="57">
        <v>73.490666666666698</v>
      </c>
      <c r="N803" s="58">
        <v>1.55555555555556</v>
      </c>
      <c r="O803" s="58">
        <v>1.6428571428571399</v>
      </c>
      <c r="P803" s="57">
        <v>150.416</v>
      </c>
      <c r="Q803" s="59">
        <v>0.22741512149691001</v>
      </c>
      <c r="R803" s="57">
        <v>-163.38399999999999</v>
      </c>
      <c r="S803" s="59">
        <v>-0.247021541662131</v>
      </c>
      <c r="T803" s="29" t="str">
        <f t="shared" si="36"/>
        <v>05</v>
      </c>
      <c r="U803" s="29" t="str">
        <f t="shared" si="37"/>
        <v>2023-648045-05</v>
      </c>
      <c r="V803" s="29" t="str">
        <f t="shared" si="38"/>
        <v>Josh Banks</v>
      </c>
    </row>
    <row r="804" spans="1:22" x14ac:dyDescent="0.25">
      <c r="A804" s="53">
        <v>2023</v>
      </c>
      <c r="B804" s="54">
        <v>650314</v>
      </c>
      <c r="C804" s="54" t="s">
        <v>185</v>
      </c>
      <c r="D804" s="54" t="s">
        <v>432</v>
      </c>
      <c r="E804" s="54" t="s">
        <v>498</v>
      </c>
      <c r="F804" s="55" t="s">
        <v>432</v>
      </c>
      <c r="G804" s="54" t="s">
        <v>15</v>
      </c>
      <c r="H804" s="54" t="s">
        <v>5</v>
      </c>
      <c r="I804" s="56">
        <v>51</v>
      </c>
      <c r="J804" s="56">
        <v>97</v>
      </c>
      <c r="K804" s="56">
        <v>407</v>
      </c>
      <c r="L804" s="57">
        <v>19307.944</v>
      </c>
      <c r="M804" s="57">
        <v>378.58713725490202</v>
      </c>
      <c r="N804" s="58">
        <v>1.9019607843137301</v>
      </c>
      <c r="O804" s="58">
        <v>4.1958762886597896</v>
      </c>
      <c r="P804" s="57">
        <v>4471.1940000000004</v>
      </c>
      <c r="Q804" s="59">
        <v>0.23157276611119201</v>
      </c>
      <c r="R804" s="57">
        <v>2946.694</v>
      </c>
      <c r="S804" s="59">
        <v>0.15261562805444201</v>
      </c>
      <c r="T804" s="29" t="str">
        <f t="shared" si="36"/>
        <v>04</v>
      </c>
      <c r="U804" s="29" t="str">
        <f t="shared" si="37"/>
        <v>2023-650314-04</v>
      </c>
      <c r="V804" s="29" t="str">
        <f t="shared" si="38"/>
        <v>Kim Pearson</v>
      </c>
    </row>
    <row r="805" spans="1:22" x14ac:dyDescent="0.25">
      <c r="A805" s="53">
        <v>2023</v>
      </c>
      <c r="B805" s="54">
        <v>650722</v>
      </c>
      <c r="C805" s="54" t="s">
        <v>186</v>
      </c>
      <c r="D805" s="54" t="s">
        <v>434</v>
      </c>
      <c r="E805" s="54" t="s">
        <v>499</v>
      </c>
      <c r="F805" s="55" t="s">
        <v>434</v>
      </c>
      <c r="G805" s="54" t="s">
        <v>15</v>
      </c>
      <c r="H805" s="54" t="s">
        <v>16</v>
      </c>
      <c r="I805" s="56">
        <v>30</v>
      </c>
      <c r="J805" s="56">
        <v>108</v>
      </c>
      <c r="K805" s="56">
        <v>225</v>
      </c>
      <c r="L805" s="57">
        <v>9921.42</v>
      </c>
      <c r="M805" s="57">
        <v>330.714</v>
      </c>
      <c r="N805" s="58">
        <v>3.6</v>
      </c>
      <c r="O805" s="58">
        <v>2.0833333333333299</v>
      </c>
      <c r="P805" s="57">
        <v>1535.17</v>
      </c>
      <c r="Q805" s="59">
        <v>0.154732891057933</v>
      </c>
      <c r="R805" s="57">
        <v>456.91999999999899</v>
      </c>
      <c r="S805" s="59">
        <v>4.6053891479243797E-2</v>
      </c>
      <c r="T805" s="29" t="str">
        <f t="shared" si="36"/>
        <v>02</v>
      </c>
      <c r="U805" s="29" t="str">
        <f t="shared" si="37"/>
        <v>2023-650722-02</v>
      </c>
      <c r="V805" s="29" t="str">
        <f t="shared" si="38"/>
        <v>Kurt Valentine</v>
      </c>
    </row>
    <row r="806" spans="1:22" x14ac:dyDescent="0.25">
      <c r="A806" s="53">
        <v>2023</v>
      </c>
      <c r="B806" s="54">
        <v>652071</v>
      </c>
      <c r="C806" s="54" t="s">
        <v>467</v>
      </c>
      <c r="D806" s="54" t="s">
        <v>435</v>
      </c>
      <c r="E806" s="54" t="s">
        <v>529</v>
      </c>
      <c r="F806" s="55" t="s">
        <v>435</v>
      </c>
      <c r="G806" s="54" t="s">
        <v>15</v>
      </c>
      <c r="H806" s="54" t="s">
        <v>16</v>
      </c>
      <c r="I806" s="56">
        <v>18</v>
      </c>
      <c r="J806" s="56">
        <v>57</v>
      </c>
      <c r="K806" s="56">
        <v>193</v>
      </c>
      <c r="L806" s="57">
        <v>8071.2503999999999</v>
      </c>
      <c r="M806" s="57">
        <v>448.40280000000001</v>
      </c>
      <c r="N806" s="58">
        <v>3.1666666666666701</v>
      </c>
      <c r="O806" s="58">
        <v>3.3859649122806998</v>
      </c>
      <c r="P806" s="57">
        <v>1068.5003999999999</v>
      </c>
      <c r="Q806" s="59">
        <v>0.13238350280893299</v>
      </c>
      <c r="R806" s="57">
        <v>406.10039999999901</v>
      </c>
      <c r="S806" s="59">
        <v>5.0314434551553398E-2</v>
      </c>
      <c r="T806" s="29" t="str">
        <f t="shared" si="36"/>
        <v>06</v>
      </c>
      <c r="U806" s="29" t="str">
        <f t="shared" si="37"/>
        <v>2023-652071-06</v>
      </c>
      <c r="V806" s="29" t="str">
        <f t="shared" si="38"/>
        <v>Caleb Thorne</v>
      </c>
    </row>
    <row r="807" spans="1:22" x14ac:dyDescent="0.25">
      <c r="A807" s="53">
        <v>2023</v>
      </c>
      <c r="B807" s="54">
        <v>652151</v>
      </c>
      <c r="C807" s="54" t="s">
        <v>240</v>
      </c>
      <c r="D807" s="54" t="s">
        <v>430</v>
      </c>
      <c r="E807" s="54" t="s">
        <v>518</v>
      </c>
      <c r="F807" s="55" t="s">
        <v>432</v>
      </c>
      <c r="G807" s="54" t="s">
        <v>4</v>
      </c>
      <c r="H807" s="54" t="s">
        <v>16</v>
      </c>
      <c r="I807" s="56">
        <v>39</v>
      </c>
      <c r="J807" s="56">
        <v>104</v>
      </c>
      <c r="K807" s="56">
        <v>337</v>
      </c>
      <c r="L807" s="57">
        <v>11914.996499999999</v>
      </c>
      <c r="M807" s="57">
        <v>305.51273076923098</v>
      </c>
      <c r="N807" s="58">
        <v>2.6666666666666701</v>
      </c>
      <c r="O807" s="58">
        <v>3.2403846153846199</v>
      </c>
      <c r="P807" s="57">
        <v>-1456.0035</v>
      </c>
      <c r="Q807" s="59">
        <v>-0.122199238581396</v>
      </c>
      <c r="R807" s="57">
        <v>-2777.2035000000001</v>
      </c>
      <c r="S807" s="59">
        <v>-0.23308470967658301</v>
      </c>
      <c r="T807" s="29" t="str">
        <f t="shared" si="36"/>
        <v>03</v>
      </c>
      <c r="U807" s="29" t="str">
        <f t="shared" si="37"/>
        <v>2023-652151-03</v>
      </c>
      <c r="V807" s="29" t="str">
        <f t="shared" si="38"/>
        <v>Claudia Schwartz</v>
      </c>
    </row>
    <row r="808" spans="1:22" x14ac:dyDescent="0.25">
      <c r="A808" s="53">
        <v>2023</v>
      </c>
      <c r="B808" s="54">
        <v>652151</v>
      </c>
      <c r="C808" s="54" t="s">
        <v>240</v>
      </c>
      <c r="D808" s="54" t="s">
        <v>432</v>
      </c>
      <c r="E808" s="54" t="s">
        <v>494</v>
      </c>
      <c r="F808" s="55" t="s">
        <v>432</v>
      </c>
      <c r="G808" s="54" t="s">
        <v>4</v>
      </c>
      <c r="H808" s="54" t="s">
        <v>5</v>
      </c>
      <c r="I808" s="56">
        <v>248</v>
      </c>
      <c r="J808" s="56">
        <v>440</v>
      </c>
      <c r="K808" s="56">
        <v>1566</v>
      </c>
      <c r="L808" s="57">
        <v>58889.787000000098</v>
      </c>
      <c r="M808" s="57">
        <v>237.458818548387</v>
      </c>
      <c r="N808" s="58">
        <v>1.7741935483871001</v>
      </c>
      <c r="O808" s="58">
        <v>3.55909090909091</v>
      </c>
      <c r="P808" s="57">
        <v>-7977.2130000000197</v>
      </c>
      <c r="Q808" s="59">
        <v>-0.13546004165374201</v>
      </c>
      <c r="R808" s="57">
        <v>-15359.213</v>
      </c>
      <c r="S808" s="59">
        <v>-0.26081284688633699</v>
      </c>
      <c r="T808" s="29" t="str">
        <f t="shared" si="36"/>
        <v>04</v>
      </c>
      <c r="U808" s="29" t="str">
        <f t="shared" si="37"/>
        <v>2023-652151-04</v>
      </c>
      <c r="V808" s="29" t="str">
        <f t="shared" si="38"/>
        <v>Bill Hampton</v>
      </c>
    </row>
    <row r="809" spans="1:22" x14ac:dyDescent="0.25">
      <c r="A809" s="53">
        <v>2023</v>
      </c>
      <c r="B809" s="54">
        <v>652151</v>
      </c>
      <c r="C809" s="54" t="s">
        <v>240</v>
      </c>
      <c r="D809" s="54" t="s">
        <v>433</v>
      </c>
      <c r="E809" s="54" t="s">
        <v>503</v>
      </c>
      <c r="F809" s="55" t="s">
        <v>432</v>
      </c>
      <c r="G809" s="54" t="s">
        <v>4</v>
      </c>
      <c r="H809" s="54" t="s">
        <v>16</v>
      </c>
      <c r="I809" s="56">
        <v>39</v>
      </c>
      <c r="J809" s="56">
        <v>91</v>
      </c>
      <c r="K809" s="56">
        <v>416</v>
      </c>
      <c r="L809" s="57">
        <v>12376.012000000001</v>
      </c>
      <c r="M809" s="57">
        <v>317.33364102564099</v>
      </c>
      <c r="N809" s="58">
        <v>2.3333333333333299</v>
      </c>
      <c r="O809" s="58">
        <v>4.5714285714285703</v>
      </c>
      <c r="P809" s="57">
        <v>-1663.4880000000001</v>
      </c>
      <c r="Q809" s="59">
        <v>-0.13441228078964401</v>
      </c>
      <c r="R809" s="57">
        <v>-3057.1680000000001</v>
      </c>
      <c r="S809" s="59">
        <v>-0.247023677740455</v>
      </c>
      <c r="T809" s="29" t="str">
        <f t="shared" si="36"/>
        <v>05</v>
      </c>
      <c r="U809" s="29" t="str">
        <f t="shared" si="37"/>
        <v>2023-652151-05</v>
      </c>
      <c r="V809" s="29" t="str">
        <f t="shared" si="38"/>
        <v>Hugo Vale</v>
      </c>
    </row>
    <row r="810" spans="1:22" x14ac:dyDescent="0.25">
      <c r="A810" s="53">
        <v>2023</v>
      </c>
      <c r="B810" s="54">
        <v>656457</v>
      </c>
      <c r="C810" s="54" t="s">
        <v>187</v>
      </c>
      <c r="D810" s="54" t="s">
        <v>434</v>
      </c>
      <c r="E810" s="54" t="s">
        <v>508</v>
      </c>
      <c r="F810" s="55" t="s">
        <v>434</v>
      </c>
      <c r="G810" s="54" t="s">
        <v>15</v>
      </c>
      <c r="H810" s="54" t="s">
        <v>5</v>
      </c>
      <c r="I810" s="56">
        <v>89</v>
      </c>
      <c r="J810" s="56">
        <v>183</v>
      </c>
      <c r="K810" s="56">
        <v>580</v>
      </c>
      <c r="L810" s="57">
        <v>23978.109</v>
      </c>
      <c r="M810" s="57">
        <v>269.41695505617997</v>
      </c>
      <c r="N810" s="58">
        <v>2.0561797752809001</v>
      </c>
      <c r="O810" s="58">
        <v>3.16939890710383</v>
      </c>
      <c r="P810" s="57">
        <v>3378.3589999999999</v>
      </c>
      <c r="Q810" s="59">
        <v>0.14089347079037801</v>
      </c>
      <c r="R810" s="57">
        <v>329.60899999999702</v>
      </c>
      <c r="S810" s="59">
        <v>1.3746246628539301E-2</v>
      </c>
      <c r="T810" s="29" t="str">
        <f t="shared" si="36"/>
        <v>02</v>
      </c>
      <c r="U810" s="29" t="str">
        <f t="shared" si="37"/>
        <v>2023-656457-02</v>
      </c>
      <c r="V810" s="29" t="str">
        <f t="shared" si="38"/>
        <v>Nina Fuentes</v>
      </c>
    </row>
    <row r="811" spans="1:22" x14ac:dyDescent="0.25">
      <c r="A811" s="53">
        <v>2023</v>
      </c>
      <c r="B811" s="54">
        <v>658048</v>
      </c>
      <c r="C811" s="54" t="s">
        <v>386</v>
      </c>
      <c r="D811" s="54" t="s">
        <v>431</v>
      </c>
      <c r="E811" s="54" t="s">
        <v>524</v>
      </c>
      <c r="F811" s="55" t="s">
        <v>431</v>
      </c>
      <c r="G811" s="54" t="s">
        <v>15</v>
      </c>
      <c r="H811" s="54" t="s">
        <v>16</v>
      </c>
      <c r="I811" s="56">
        <v>32</v>
      </c>
      <c r="J811" s="56">
        <v>56</v>
      </c>
      <c r="K811" s="56">
        <v>180</v>
      </c>
      <c r="L811" s="57">
        <v>9123.36</v>
      </c>
      <c r="M811" s="57">
        <v>285.10500000000002</v>
      </c>
      <c r="N811" s="58">
        <v>1.75</v>
      </c>
      <c r="O811" s="58">
        <v>3.21428571428571</v>
      </c>
      <c r="P811" s="57">
        <v>2238.86</v>
      </c>
      <c r="Q811" s="59">
        <v>0.24539862506795701</v>
      </c>
      <c r="R811" s="57">
        <v>1185.81</v>
      </c>
      <c r="S811" s="59">
        <v>0.12997514073762301</v>
      </c>
      <c r="T811" s="29" t="str">
        <f t="shared" si="36"/>
        <v>01</v>
      </c>
      <c r="U811" s="29" t="str">
        <f t="shared" si="37"/>
        <v>2023-658048-01</v>
      </c>
      <c r="V811" s="29" t="str">
        <f t="shared" si="38"/>
        <v>Quinn York</v>
      </c>
    </row>
    <row r="812" spans="1:22" x14ac:dyDescent="0.25">
      <c r="A812" s="53">
        <v>2023</v>
      </c>
      <c r="B812" s="54">
        <v>659545</v>
      </c>
      <c r="C812" s="54" t="s">
        <v>188</v>
      </c>
      <c r="D812" s="54" t="s">
        <v>432</v>
      </c>
      <c r="E812" s="54" t="s">
        <v>510</v>
      </c>
      <c r="F812" s="55" t="s">
        <v>432</v>
      </c>
      <c r="G812" s="54" t="s">
        <v>15</v>
      </c>
      <c r="H812" s="54" t="s">
        <v>5</v>
      </c>
      <c r="I812" s="56">
        <v>108</v>
      </c>
      <c r="J812" s="56">
        <v>424</v>
      </c>
      <c r="K812" s="56">
        <v>1932</v>
      </c>
      <c r="L812" s="57">
        <v>68931.635200000004</v>
      </c>
      <c r="M812" s="57">
        <v>638.25588148148199</v>
      </c>
      <c r="N812" s="58">
        <v>3.92592592592593</v>
      </c>
      <c r="O812" s="58">
        <v>4.5566037735849099</v>
      </c>
      <c r="P812" s="57">
        <v>2940.3852000000002</v>
      </c>
      <c r="Q812" s="59">
        <v>4.2656542115513299E-2</v>
      </c>
      <c r="R812" s="57">
        <v>-503.11480000000199</v>
      </c>
      <c r="S812" s="59">
        <v>-7.2987504001646303E-3</v>
      </c>
      <c r="T812" s="29" t="str">
        <f t="shared" si="36"/>
        <v>04</v>
      </c>
      <c r="U812" s="29" t="str">
        <f t="shared" si="37"/>
        <v>2023-659545-04</v>
      </c>
      <c r="V812" s="29" t="str">
        <f t="shared" si="38"/>
        <v>Mosaki Ishak</v>
      </c>
    </row>
    <row r="813" spans="1:22" x14ac:dyDescent="0.25">
      <c r="A813" s="53">
        <v>2023</v>
      </c>
      <c r="B813" s="54">
        <v>661754</v>
      </c>
      <c r="C813" s="54" t="s">
        <v>189</v>
      </c>
      <c r="D813" s="54" t="s">
        <v>430</v>
      </c>
      <c r="E813" s="54" t="s">
        <v>518</v>
      </c>
      <c r="F813" s="55" t="s">
        <v>430</v>
      </c>
      <c r="G813" s="54" t="s">
        <v>15</v>
      </c>
      <c r="H813" s="54" t="s">
        <v>16</v>
      </c>
      <c r="I813" s="56">
        <v>36</v>
      </c>
      <c r="J813" s="56">
        <v>59</v>
      </c>
      <c r="K813" s="56">
        <v>176</v>
      </c>
      <c r="L813" s="57">
        <v>7840.192</v>
      </c>
      <c r="M813" s="57">
        <v>217.783111111111</v>
      </c>
      <c r="N813" s="58">
        <v>1.6388888888888899</v>
      </c>
      <c r="O813" s="58">
        <v>2.9830508474576298</v>
      </c>
      <c r="P813" s="57">
        <v>2000.692</v>
      </c>
      <c r="Q813" s="59">
        <v>0.25518405671697802</v>
      </c>
      <c r="R813" s="57">
        <v>820.34199999999998</v>
      </c>
      <c r="S813" s="59">
        <v>0.10463289674538601</v>
      </c>
      <c r="T813" s="29" t="str">
        <f t="shared" si="36"/>
        <v>03</v>
      </c>
      <c r="U813" s="29" t="str">
        <f t="shared" si="37"/>
        <v>2023-661754-03</v>
      </c>
      <c r="V813" s="29" t="str">
        <f t="shared" si="38"/>
        <v>Claudia Schwartz</v>
      </c>
    </row>
    <row r="814" spans="1:22" x14ac:dyDescent="0.25">
      <c r="A814" s="53">
        <v>2023</v>
      </c>
      <c r="B814" s="54">
        <v>665540</v>
      </c>
      <c r="C814" s="54" t="s">
        <v>190</v>
      </c>
      <c r="D814" s="54" t="s">
        <v>430</v>
      </c>
      <c r="E814" s="54" t="s">
        <v>518</v>
      </c>
      <c r="F814" s="55" t="s">
        <v>430</v>
      </c>
      <c r="G814" s="54" t="s">
        <v>15</v>
      </c>
      <c r="H814" s="54" t="s">
        <v>16</v>
      </c>
      <c r="I814" s="56">
        <v>46</v>
      </c>
      <c r="J814" s="56">
        <v>73</v>
      </c>
      <c r="K814" s="56">
        <v>199</v>
      </c>
      <c r="L814" s="57">
        <v>9866.4079999999994</v>
      </c>
      <c r="M814" s="57">
        <v>214.48713043478301</v>
      </c>
      <c r="N814" s="58">
        <v>1.5869565217391299</v>
      </c>
      <c r="O814" s="58">
        <v>2.7260273972602702</v>
      </c>
      <c r="P814" s="57">
        <v>2658.4079999999999</v>
      </c>
      <c r="Q814" s="59">
        <v>0.269440306948588</v>
      </c>
      <c r="R814" s="57">
        <v>1152.1079999999999</v>
      </c>
      <c r="S814" s="59">
        <v>0.116770763990299</v>
      </c>
      <c r="T814" s="29" t="str">
        <f t="shared" si="36"/>
        <v>03</v>
      </c>
      <c r="U814" s="29" t="str">
        <f t="shared" si="37"/>
        <v>2023-665540-03</v>
      </c>
      <c r="V814" s="29" t="str">
        <f t="shared" si="38"/>
        <v>Claudia Schwartz</v>
      </c>
    </row>
    <row r="815" spans="1:22" x14ac:dyDescent="0.25">
      <c r="A815" s="53">
        <v>2023</v>
      </c>
      <c r="B815" s="54">
        <v>667972</v>
      </c>
      <c r="C815" s="54" t="s">
        <v>366</v>
      </c>
      <c r="D815" s="54" t="s">
        <v>433</v>
      </c>
      <c r="E815" s="54" t="s">
        <v>504</v>
      </c>
      <c r="F815" s="55" t="s">
        <v>433</v>
      </c>
      <c r="G815" s="54" t="s">
        <v>15</v>
      </c>
      <c r="H815" s="54" t="s">
        <v>16</v>
      </c>
      <c r="I815" s="56">
        <v>15</v>
      </c>
      <c r="J815" s="56">
        <v>25</v>
      </c>
      <c r="K815" s="56">
        <v>52</v>
      </c>
      <c r="L815" s="57">
        <v>2097.9839999999999</v>
      </c>
      <c r="M815" s="57">
        <v>139.8656</v>
      </c>
      <c r="N815" s="58">
        <v>1.6666666666666701</v>
      </c>
      <c r="O815" s="58">
        <v>2.08</v>
      </c>
      <c r="P815" s="57">
        <v>618.48400000000004</v>
      </c>
      <c r="Q815" s="59">
        <v>0.294799197705988</v>
      </c>
      <c r="R815" s="57">
        <v>93.483999999999995</v>
      </c>
      <c r="S815" s="59">
        <v>4.45589670845917E-2</v>
      </c>
      <c r="T815" s="29" t="str">
        <f t="shared" si="36"/>
        <v>05</v>
      </c>
      <c r="U815" s="29" t="str">
        <f t="shared" si="37"/>
        <v>2023-667972-05</v>
      </c>
      <c r="V815" s="29" t="str">
        <f t="shared" si="38"/>
        <v>Jeannie Skiles</v>
      </c>
    </row>
    <row r="816" spans="1:22" x14ac:dyDescent="0.25">
      <c r="A816" s="53">
        <v>2023</v>
      </c>
      <c r="B816" s="54">
        <v>668464</v>
      </c>
      <c r="C816" s="54" t="s">
        <v>391</v>
      </c>
      <c r="D816" s="54" t="s">
        <v>432</v>
      </c>
      <c r="E816" s="54" t="s">
        <v>498</v>
      </c>
      <c r="F816" s="55" t="s">
        <v>432</v>
      </c>
      <c r="G816" s="54" t="s">
        <v>15</v>
      </c>
      <c r="H816" s="54" t="s">
        <v>16</v>
      </c>
      <c r="I816" s="56">
        <v>33</v>
      </c>
      <c r="J816" s="56">
        <v>51</v>
      </c>
      <c r="K816" s="56">
        <v>134</v>
      </c>
      <c r="L816" s="57">
        <v>6074.1279999999997</v>
      </c>
      <c r="M816" s="57">
        <v>184.06448484848499</v>
      </c>
      <c r="N816" s="58">
        <v>1.5454545454545501</v>
      </c>
      <c r="O816" s="58">
        <v>2.62745098039216</v>
      </c>
      <c r="P816" s="57">
        <v>1161.1279999999999</v>
      </c>
      <c r="Q816" s="59">
        <v>0.19115961994874001</v>
      </c>
      <c r="R816" s="57">
        <v>186.12799999999999</v>
      </c>
      <c r="S816" s="59">
        <v>3.06427523423939E-2</v>
      </c>
      <c r="T816" s="29" t="str">
        <f t="shared" si="36"/>
        <v>04</v>
      </c>
      <c r="U816" s="29" t="str">
        <f t="shared" si="37"/>
        <v>2023-668464-04</v>
      </c>
      <c r="V816" s="29" t="str">
        <f t="shared" si="38"/>
        <v>Kim Pearson</v>
      </c>
    </row>
    <row r="817" spans="1:22" x14ac:dyDescent="0.25">
      <c r="A817" s="53">
        <v>2023</v>
      </c>
      <c r="B817" s="54">
        <v>673382</v>
      </c>
      <c r="C817" s="54" t="s">
        <v>329</v>
      </c>
      <c r="D817" s="54" t="s">
        <v>435</v>
      </c>
      <c r="E817" s="54" t="s">
        <v>505</v>
      </c>
      <c r="F817" s="55" t="s">
        <v>435</v>
      </c>
      <c r="G817" s="54" t="s">
        <v>15</v>
      </c>
      <c r="H817" s="54" t="s">
        <v>16</v>
      </c>
      <c r="I817" s="56">
        <v>22</v>
      </c>
      <c r="J817" s="56">
        <v>71</v>
      </c>
      <c r="K817" s="56">
        <v>268</v>
      </c>
      <c r="L817" s="57">
        <v>12827.28</v>
      </c>
      <c r="M817" s="57">
        <v>583.05818181818199</v>
      </c>
      <c r="N817" s="58">
        <v>3.2272727272727302</v>
      </c>
      <c r="O817" s="58">
        <v>3.77464788732394</v>
      </c>
      <c r="P817" s="57">
        <v>1807.28</v>
      </c>
      <c r="Q817" s="59">
        <v>0.14089347079037801</v>
      </c>
      <c r="R817" s="57">
        <v>999.02999999999804</v>
      </c>
      <c r="S817" s="59">
        <v>7.7883230115815494E-2</v>
      </c>
      <c r="T817" s="29" t="str">
        <f t="shared" si="36"/>
        <v>06</v>
      </c>
      <c r="U817" s="29" t="str">
        <f t="shared" si="37"/>
        <v>2023-673382-06</v>
      </c>
      <c r="V817" s="29" t="str">
        <f t="shared" si="38"/>
        <v>Malik Mann</v>
      </c>
    </row>
    <row r="818" spans="1:22" x14ac:dyDescent="0.25">
      <c r="A818" s="53">
        <v>2023</v>
      </c>
      <c r="B818" s="54">
        <v>676623</v>
      </c>
      <c r="C818" s="54" t="s">
        <v>281</v>
      </c>
      <c r="D818" s="54" t="s">
        <v>430</v>
      </c>
      <c r="E818" s="54" t="s">
        <v>507</v>
      </c>
      <c r="F818" s="55" t="s">
        <v>430</v>
      </c>
      <c r="G818" s="54" t="s">
        <v>4</v>
      </c>
      <c r="H818" s="54" t="s">
        <v>7</v>
      </c>
      <c r="I818" s="56">
        <v>231</v>
      </c>
      <c r="J818" s="56">
        <v>410</v>
      </c>
      <c r="K818" s="56">
        <v>2552</v>
      </c>
      <c r="L818" s="57">
        <v>107453.6211</v>
      </c>
      <c r="M818" s="57">
        <v>465.167190909091</v>
      </c>
      <c r="N818" s="58">
        <v>1.7748917748917701</v>
      </c>
      <c r="O818" s="58">
        <v>6.2243902439024401</v>
      </c>
      <c r="P818" s="57">
        <v>11065.3711</v>
      </c>
      <c r="Q818" s="59">
        <v>0.102978112665949</v>
      </c>
      <c r="R818" s="57">
        <v>3454.4711000000002</v>
      </c>
      <c r="S818" s="59">
        <v>3.2148484756834399E-2</v>
      </c>
      <c r="T818" s="29" t="str">
        <f t="shared" si="36"/>
        <v>03</v>
      </c>
      <c r="U818" s="29" t="str">
        <f t="shared" si="37"/>
        <v>2023-676623-03</v>
      </c>
      <c r="V818" s="29" t="str">
        <f t="shared" si="38"/>
        <v>Rebecca Jimenez</v>
      </c>
    </row>
    <row r="819" spans="1:22" x14ac:dyDescent="0.25">
      <c r="A819" s="53">
        <v>2023</v>
      </c>
      <c r="B819" s="54">
        <v>676623</v>
      </c>
      <c r="C819" s="54" t="s">
        <v>281</v>
      </c>
      <c r="D819" s="54" t="s">
        <v>432</v>
      </c>
      <c r="E819" s="54" t="s">
        <v>498</v>
      </c>
      <c r="F819" s="55" t="s">
        <v>430</v>
      </c>
      <c r="G819" s="54" t="s">
        <v>4</v>
      </c>
      <c r="H819" s="54" t="s">
        <v>5</v>
      </c>
      <c r="I819" s="56">
        <v>63</v>
      </c>
      <c r="J819" s="56">
        <v>109</v>
      </c>
      <c r="K819" s="56">
        <v>413</v>
      </c>
      <c r="L819" s="57">
        <v>19078.6872</v>
      </c>
      <c r="M819" s="57">
        <v>302.83630476190501</v>
      </c>
      <c r="N819" s="58">
        <v>1.73015873015873</v>
      </c>
      <c r="O819" s="58">
        <v>3.78899082568807</v>
      </c>
      <c r="P819" s="57">
        <v>1964.6872000000001</v>
      </c>
      <c r="Q819" s="59">
        <v>0.102978112665949</v>
      </c>
      <c r="R819" s="57">
        <v>91.687200000001496</v>
      </c>
      <c r="S819" s="59">
        <v>4.8057394640864696E-3</v>
      </c>
      <c r="T819" s="29" t="str">
        <f t="shared" si="36"/>
        <v>04</v>
      </c>
      <c r="U819" s="29" t="str">
        <f t="shared" si="37"/>
        <v>2023-676623-04</v>
      </c>
      <c r="V819" s="29" t="str">
        <f t="shared" si="38"/>
        <v>Kim Pearson</v>
      </c>
    </row>
    <row r="820" spans="1:22" x14ac:dyDescent="0.25">
      <c r="A820" s="53">
        <v>2023</v>
      </c>
      <c r="B820" s="54">
        <v>676623</v>
      </c>
      <c r="C820" s="54" t="s">
        <v>281</v>
      </c>
      <c r="D820" s="54" t="s">
        <v>433</v>
      </c>
      <c r="E820" s="54" t="s">
        <v>503</v>
      </c>
      <c r="F820" s="55" t="s">
        <v>430</v>
      </c>
      <c r="G820" s="54" t="s">
        <v>4</v>
      </c>
      <c r="H820" s="54" t="s">
        <v>7</v>
      </c>
      <c r="I820" s="56">
        <v>105</v>
      </c>
      <c r="J820" s="56">
        <v>429</v>
      </c>
      <c r="K820" s="56">
        <v>2004</v>
      </c>
      <c r="L820" s="57">
        <v>90173.9424</v>
      </c>
      <c r="M820" s="57">
        <v>858.79945142857105</v>
      </c>
      <c r="N820" s="58">
        <v>4.0857142857142899</v>
      </c>
      <c r="O820" s="58">
        <v>4.6713286713286699</v>
      </c>
      <c r="P820" s="57">
        <v>9285.9423999999999</v>
      </c>
      <c r="Q820" s="59">
        <v>0.102978112665949</v>
      </c>
      <c r="R820" s="57">
        <v>5316.2223999999997</v>
      </c>
      <c r="S820" s="59">
        <v>5.8955195464538097E-2</v>
      </c>
      <c r="T820" s="29" t="str">
        <f t="shared" si="36"/>
        <v>05</v>
      </c>
      <c r="U820" s="29" t="str">
        <f t="shared" si="37"/>
        <v>2023-676623-05</v>
      </c>
      <c r="V820" s="29" t="str">
        <f t="shared" si="38"/>
        <v>Hugo Vale</v>
      </c>
    </row>
    <row r="821" spans="1:22" x14ac:dyDescent="0.25">
      <c r="A821" s="53">
        <v>2023</v>
      </c>
      <c r="B821" s="54">
        <v>678432</v>
      </c>
      <c r="C821" s="54" t="s">
        <v>331</v>
      </c>
      <c r="D821" s="54" t="s">
        <v>434</v>
      </c>
      <c r="E821" s="54" t="s">
        <v>513</v>
      </c>
      <c r="F821" s="55" t="s">
        <v>434</v>
      </c>
      <c r="G821" s="54" t="s">
        <v>15</v>
      </c>
      <c r="H821" s="54" t="s">
        <v>5</v>
      </c>
      <c r="I821" s="56">
        <v>239</v>
      </c>
      <c r="J821" s="56">
        <v>338</v>
      </c>
      <c r="K821" s="56">
        <v>1575</v>
      </c>
      <c r="L821" s="57">
        <v>67194.8486999999</v>
      </c>
      <c r="M821" s="57">
        <v>281.14999456066897</v>
      </c>
      <c r="N821" s="58">
        <v>1.4142259414225899</v>
      </c>
      <c r="O821" s="58">
        <v>4.6597633136094698</v>
      </c>
      <c r="P821" s="57">
        <v>6919.5986999999996</v>
      </c>
      <c r="Q821" s="59">
        <v>0.102978112665949</v>
      </c>
      <c r="R821" s="57">
        <v>-1100.2012999999999</v>
      </c>
      <c r="S821" s="59">
        <v>-1.6373298270407399E-2</v>
      </c>
      <c r="T821" s="29" t="str">
        <f t="shared" si="36"/>
        <v>02</v>
      </c>
      <c r="U821" s="29" t="str">
        <f t="shared" si="37"/>
        <v>2023-678432-02</v>
      </c>
      <c r="V821" s="29" t="str">
        <f t="shared" si="38"/>
        <v>Dora Tsai</v>
      </c>
    </row>
    <row r="822" spans="1:22" x14ac:dyDescent="0.25">
      <c r="A822" s="53">
        <v>2023</v>
      </c>
      <c r="B822" s="54">
        <v>685207</v>
      </c>
      <c r="C822" s="54" t="s">
        <v>463</v>
      </c>
      <c r="D822" s="54" t="s">
        <v>430</v>
      </c>
      <c r="E822" s="54" t="s">
        <v>518</v>
      </c>
      <c r="F822" s="55" t="s">
        <v>430</v>
      </c>
      <c r="G822" s="54" t="s">
        <v>15</v>
      </c>
      <c r="H822" s="54" t="s">
        <v>16</v>
      </c>
      <c r="I822" s="56">
        <v>13</v>
      </c>
      <c r="J822" s="56">
        <v>25</v>
      </c>
      <c r="K822" s="56">
        <v>52</v>
      </c>
      <c r="L822" s="57">
        <v>2023.5840000000001</v>
      </c>
      <c r="M822" s="57">
        <v>155.66030769230801</v>
      </c>
      <c r="N822" s="58">
        <v>1.92307692307692</v>
      </c>
      <c r="O822" s="58">
        <v>2.08</v>
      </c>
      <c r="P822" s="57">
        <v>351.084</v>
      </c>
      <c r="Q822" s="59">
        <v>0.17349613359267499</v>
      </c>
      <c r="R822" s="57">
        <v>-79.415999999999997</v>
      </c>
      <c r="S822" s="59">
        <v>-3.9245220361497198E-2</v>
      </c>
      <c r="T822" s="29" t="str">
        <f t="shared" si="36"/>
        <v>03</v>
      </c>
      <c r="U822" s="29" t="str">
        <f t="shared" si="37"/>
        <v>2023-685207-03</v>
      </c>
      <c r="V822" s="29" t="str">
        <f t="shared" si="38"/>
        <v>Claudia Schwartz</v>
      </c>
    </row>
    <row r="823" spans="1:22" x14ac:dyDescent="0.25">
      <c r="A823" s="53">
        <v>2023</v>
      </c>
      <c r="B823" s="54">
        <v>687380</v>
      </c>
      <c r="C823" s="54" t="s">
        <v>438</v>
      </c>
      <c r="D823" s="54" t="s">
        <v>435</v>
      </c>
      <c r="E823" s="54" t="s">
        <v>525</v>
      </c>
      <c r="F823" s="55" t="s">
        <v>435</v>
      </c>
      <c r="G823" s="54" t="s">
        <v>15</v>
      </c>
      <c r="H823" s="54" t="s">
        <v>16</v>
      </c>
      <c r="I823" s="56">
        <v>37</v>
      </c>
      <c r="J823" s="56">
        <v>90</v>
      </c>
      <c r="K823" s="56">
        <v>244</v>
      </c>
      <c r="L823" s="57">
        <v>12082.848</v>
      </c>
      <c r="M823" s="57">
        <v>326.56345945945998</v>
      </c>
      <c r="N823" s="58">
        <v>2.4324324324324298</v>
      </c>
      <c r="O823" s="58">
        <v>2.7111111111111099</v>
      </c>
      <c r="P823" s="57">
        <v>2618.348</v>
      </c>
      <c r="Q823" s="59">
        <v>0.21669957281594501</v>
      </c>
      <c r="R823" s="57">
        <v>1289.348</v>
      </c>
      <c r="S823" s="59">
        <v>0.10670894808905999</v>
      </c>
      <c r="T823" s="29" t="str">
        <f t="shared" si="36"/>
        <v>06</v>
      </c>
      <c r="U823" s="29" t="str">
        <f t="shared" si="37"/>
        <v>2023-687380-06</v>
      </c>
      <c r="V823" s="29" t="str">
        <f t="shared" si="38"/>
        <v>Carol Mathews</v>
      </c>
    </row>
    <row r="824" spans="1:22" x14ac:dyDescent="0.25">
      <c r="A824" s="53">
        <v>2023</v>
      </c>
      <c r="B824" s="54">
        <v>688075</v>
      </c>
      <c r="C824" s="54" t="s">
        <v>191</v>
      </c>
      <c r="D824" s="54" t="s">
        <v>432</v>
      </c>
      <c r="E824" s="54" t="s">
        <v>510</v>
      </c>
      <c r="F824" s="55" t="s">
        <v>432</v>
      </c>
      <c r="G824" s="54" t="s">
        <v>15</v>
      </c>
      <c r="H824" s="54" t="s">
        <v>5</v>
      </c>
      <c r="I824" s="56">
        <v>56</v>
      </c>
      <c r="J824" s="56">
        <v>74</v>
      </c>
      <c r="K824" s="56">
        <v>349</v>
      </c>
      <c r="L824" s="57">
        <v>18118.0586</v>
      </c>
      <c r="M824" s="57">
        <v>323.536760714286</v>
      </c>
      <c r="N824" s="58">
        <v>1.3214285714285701</v>
      </c>
      <c r="O824" s="58">
        <v>4.7162162162162202</v>
      </c>
      <c r="P824" s="57">
        <v>5634.5586000000003</v>
      </c>
      <c r="Q824" s="59">
        <v>0.31099130013852599</v>
      </c>
      <c r="R824" s="57">
        <v>3992.5585999999998</v>
      </c>
      <c r="S824" s="59">
        <v>0.22036348861350999</v>
      </c>
      <c r="T824" s="29" t="str">
        <f t="shared" si="36"/>
        <v>04</v>
      </c>
      <c r="U824" s="29" t="str">
        <f t="shared" si="37"/>
        <v>2023-688075-04</v>
      </c>
      <c r="V824" s="29" t="str">
        <f t="shared" si="38"/>
        <v>Mosaki Ishak</v>
      </c>
    </row>
    <row r="825" spans="1:22" x14ac:dyDescent="0.25">
      <c r="A825" s="53">
        <v>2023</v>
      </c>
      <c r="B825" s="54">
        <v>688564</v>
      </c>
      <c r="C825" s="54" t="s">
        <v>183</v>
      </c>
      <c r="D825" s="54" t="s">
        <v>431</v>
      </c>
      <c r="E825" s="54" t="s">
        <v>495</v>
      </c>
      <c r="F825" s="55" t="s">
        <v>432</v>
      </c>
      <c r="G825" s="54" t="s">
        <v>4</v>
      </c>
      <c r="H825" s="54" t="s">
        <v>7</v>
      </c>
      <c r="I825" s="56">
        <v>245</v>
      </c>
      <c r="J825" s="56">
        <v>504</v>
      </c>
      <c r="K825" s="56">
        <v>1761</v>
      </c>
      <c r="L825" s="57">
        <v>73786.939799999906</v>
      </c>
      <c r="M825" s="57">
        <v>301.17118285714201</v>
      </c>
      <c r="N825" s="58">
        <v>2.05714285714286</v>
      </c>
      <c r="O825" s="58">
        <v>3.49404761904762</v>
      </c>
      <c r="P825" s="57">
        <v>7598.4398000000001</v>
      </c>
      <c r="Q825" s="59">
        <v>0.102978112665949</v>
      </c>
      <c r="R825" s="57">
        <v>-547.66019999999696</v>
      </c>
      <c r="S825" s="59">
        <v>-7.4221834037898103E-3</v>
      </c>
      <c r="T825" s="29" t="str">
        <f t="shared" si="36"/>
        <v>01</v>
      </c>
      <c r="U825" s="29" t="str">
        <f t="shared" si="37"/>
        <v>2023-688564-01</v>
      </c>
      <c r="V825" s="29" t="str">
        <f t="shared" si="38"/>
        <v>Jack Gao</v>
      </c>
    </row>
    <row r="826" spans="1:22" x14ac:dyDescent="0.25">
      <c r="A826" s="53">
        <v>2023</v>
      </c>
      <c r="B826" s="54">
        <v>688564</v>
      </c>
      <c r="C826" s="54" t="s">
        <v>183</v>
      </c>
      <c r="D826" s="54" t="s">
        <v>434</v>
      </c>
      <c r="E826" s="54" t="s">
        <v>499</v>
      </c>
      <c r="F826" s="55" t="s">
        <v>432</v>
      </c>
      <c r="G826" s="54" t="s">
        <v>4</v>
      </c>
      <c r="H826" s="54" t="s">
        <v>7</v>
      </c>
      <c r="I826" s="56">
        <v>124</v>
      </c>
      <c r="J826" s="56">
        <v>337</v>
      </c>
      <c r="K826" s="56">
        <v>1590</v>
      </c>
      <c r="L826" s="57">
        <v>74290.829400000002</v>
      </c>
      <c r="M826" s="57">
        <v>599.11959193548398</v>
      </c>
      <c r="N826" s="58">
        <v>2.7177419354838701</v>
      </c>
      <c r="O826" s="58">
        <v>4.7181008902077197</v>
      </c>
      <c r="P826" s="57">
        <v>7650.3293999999996</v>
      </c>
      <c r="Q826" s="59">
        <v>0.102978112665949</v>
      </c>
      <c r="R826" s="57">
        <v>3316.5794000000101</v>
      </c>
      <c r="S826" s="59">
        <v>4.4643187144172702E-2</v>
      </c>
      <c r="T826" s="29" t="str">
        <f t="shared" si="36"/>
        <v>02</v>
      </c>
      <c r="U826" s="29" t="str">
        <f t="shared" si="37"/>
        <v>2023-688564-02</v>
      </c>
      <c r="V826" s="29" t="str">
        <f t="shared" si="38"/>
        <v>Kurt Valentine</v>
      </c>
    </row>
    <row r="827" spans="1:22" x14ac:dyDescent="0.25">
      <c r="A827" s="53">
        <v>2023</v>
      </c>
      <c r="B827" s="54">
        <v>688564</v>
      </c>
      <c r="C827" s="54" t="s">
        <v>183</v>
      </c>
      <c r="D827" s="54" t="s">
        <v>430</v>
      </c>
      <c r="E827" s="54" t="s">
        <v>517</v>
      </c>
      <c r="F827" s="55" t="s">
        <v>432</v>
      </c>
      <c r="G827" s="54" t="s">
        <v>4</v>
      </c>
      <c r="H827" s="54" t="s">
        <v>16</v>
      </c>
      <c r="I827" s="56">
        <v>62</v>
      </c>
      <c r="J827" s="56">
        <v>71</v>
      </c>
      <c r="K827" s="56">
        <v>209</v>
      </c>
      <c r="L827" s="57">
        <v>8818.6254000000008</v>
      </c>
      <c r="M827" s="57">
        <v>142.235893548387</v>
      </c>
      <c r="N827" s="58">
        <v>1.1451612903225801</v>
      </c>
      <c r="O827" s="58">
        <v>2.94366197183099</v>
      </c>
      <c r="P827" s="57">
        <v>908.12540000000001</v>
      </c>
      <c r="Q827" s="59">
        <v>0.102978112665949</v>
      </c>
      <c r="R827" s="57">
        <v>-1091.9746</v>
      </c>
      <c r="S827" s="59">
        <v>-0.123825942306156</v>
      </c>
      <c r="T827" s="29" t="str">
        <f t="shared" si="36"/>
        <v>03</v>
      </c>
      <c r="U827" s="29" t="str">
        <f t="shared" si="37"/>
        <v>2023-688564-03</v>
      </c>
      <c r="V827" s="29" t="str">
        <f t="shared" si="38"/>
        <v>Ray McDermott</v>
      </c>
    </row>
    <row r="828" spans="1:22" x14ac:dyDescent="0.25">
      <c r="A828" s="53">
        <v>2023</v>
      </c>
      <c r="B828" s="54">
        <v>688564</v>
      </c>
      <c r="C828" s="54" t="s">
        <v>183</v>
      </c>
      <c r="D828" s="54" t="s">
        <v>432</v>
      </c>
      <c r="E828" s="54" t="s">
        <v>510</v>
      </c>
      <c r="F828" s="55" t="s">
        <v>432</v>
      </c>
      <c r="G828" s="54" t="s">
        <v>4</v>
      </c>
      <c r="H828" s="54" t="s">
        <v>5</v>
      </c>
      <c r="I828" s="56">
        <v>48</v>
      </c>
      <c r="J828" s="56">
        <v>182</v>
      </c>
      <c r="K828" s="56">
        <v>536</v>
      </c>
      <c r="L828" s="57">
        <v>23224.071</v>
      </c>
      <c r="M828" s="57">
        <v>483.8348125</v>
      </c>
      <c r="N828" s="58">
        <v>3.7916666666666701</v>
      </c>
      <c r="O828" s="58">
        <v>2.9450549450549501</v>
      </c>
      <c r="P828" s="57">
        <v>2391.5709999999999</v>
      </c>
      <c r="Q828" s="59">
        <v>0.102978112665949</v>
      </c>
      <c r="R828" s="57">
        <v>865.57100000000003</v>
      </c>
      <c r="S828" s="59">
        <v>3.7270425155003999E-2</v>
      </c>
      <c r="T828" s="29" t="str">
        <f t="shared" si="36"/>
        <v>04</v>
      </c>
      <c r="U828" s="29" t="str">
        <f t="shared" si="37"/>
        <v>2023-688564-04</v>
      </c>
      <c r="V828" s="29" t="str">
        <f t="shared" si="38"/>
        <v>Mosaki Ishak</v>
      </c>
    </row>
    <row r="829" spans="1:22" x14ac:dyDescent="0.25">
      <c r="A829" s="53">
        <v>2023</v>
      </c>
      <c r="B829" s="54">
        <v>688564</v>
      </c>
      <c r="C829" s="54" t="s">
        <v>183</v>
      </c>
      <c r="D829" s="54" t="s">
        <v>433</v>
      </c>
      <c r="E829" s="54" t="s">
        <v>503</v>
      </c>
      <c r="F829" s="55" t="s">
        <v>432</v>
      </c>
      <c r="G829" s="54" t="s">
        <v>4</v>
      </c>
      <c r="H829" s="54" t="s">
        <v>5</v>
      </c>
      <c r="I829" s="56">
        <v>121</v>
      </c>
      <c r="J829" s="56">
        <v>166</v>
      </c>
      <c r="K829" s="56">
        <v>591</v>
      </c>
      <c r="L829" s="57">
        <v>27193.873800000001</v>
      </c>
      <c r="M829" s="57">
        <v>224.742758677686</v>
      </c>
      <c r="N829" s="58">
        <v>1.37190082644628</v>
      </c>
      <c r="O829" s="58">
        <v>3.5602409638554202</v>
      </c>
      <c r="P829" s="57">
        <v>2800.3737999999998</v>
      </c>
      <c r="Q829" s="59">
        <v>0.102978112665949</v>
      </c>
      <c r="R829" s="57">
        <v>-1391.8262</v>
      </c>
      <c r="S829" s="59">
        <v>-5.1181608410641399E-2</v>
      </c>
      <c r="T829" s="29" t="str">
        <f t="shared" si="36"/>
        <v>05</v>
      </c>
      <c r="U829" s="29" t="str">
        <f t="shared" si="37"/>
        <v>2023-688564-05</v>
      </c>
      <c r="V829" s="29" t="str">
        <f t="shared" si="38"/>
        <v>Hugo Vale</v>
      </c>
    </row>
    <row r="830" spans="1:22" x14ac:dyDescent="0.25">
      <c r="A830" s="53">
        <v>2023</v>
      </c>
      <c r="B830" s="54">
        <v>688564</v>
      </c>
      <c r="C830" s="54" t="s">
        <v>183</v>
      </c>
      <c r="D830" s="54" t="s">
        <v>435</v>
      </c>
      <c r="E830" s="54" t="s">
        <v>505</v>
      </c>
      <c r="F830" s="55" t="s">
        <v>432</v>
      </c>
      <c r="G830" s="54" t="s">
        <v>4</v>
      </c>
      <c r="H830" s="54" t="s">
        <v>16</v>
      </c>
      <c r="I830" s="56">
        <v>7</v>
      </c>
      <c r="J830" s="56">
        <v>12</v>
      </c>
      <c r="K830" s="56">
        <v>36</v>
      </c>
      <c r="L830" s="57">
        <v>1656.5927999999999</v>
      </c>
      <c r="M830" s="57">
        <v>236.65611428571401</v>
      </c>
      <c r="N830" s="58">
        <v>1.71428571428571</v>
      </c>
      <c r="O830" s="58">
        <v>3</v>
      </c>
      <c r="P830" s="57">
        <v>170.59280000000001</v>
      </c>
      <c r="Q830" s="59">
        <v>0.102978112665949</v>
      </c>
      <c r="R830" s="57">
        <v>-74.807200000000094</v>
      </c>
      <c r="S830" s="59">
        <v>-4.5157264959741497E-2</v>
      </c>
      <c r="T830" s="29" t="str">
        <f t="shared" si="36"/>
        <v>06</v>
      </c>
      <c r="U830" s="29" t="str">
        <f t="shared" si="37"/>
        <v>2023-688564-06</v>
      </c>
      <c r="V830" s="29" t="str">
        <f t="shared" si="38"/>
        <v>Malik Mann</v>
      </c>
    </row>
    <row r="831" spans="1:22" x14ac:dyDescent="0.25">
      <c r="A831" s="53">
        <v>2023</v>
      </c>
      <c r="B831" s="54">
        <v>690065</v>
      </c>
      <c r="C831" s="54" t="s">
        <v>365</v>
      </c>
      <c r="D831" s="54" t="s">
        <v>434</v>
      </c>
      <c r="E831" s="54" t="s">
        <v>522</v>
      </c>
      <c r="F831" s="55" t="s">
        <v>434</v>
      </c>
      <c r="G831" s="54" t="s">
        <v>15</v>
      </c>
      <c r="H831" s="54" t="s">
        <v>16</v>
      </c>
      <c r="I831" s="56">
        <v>18</v>
      </c>
      <c r="J831" s="56">
        <v>33</v>
      </c>
      <c r="K831" s="56">
        <v>51</v>
      </c>
      <c r="L831" s="57">
        <v>1964.3920000000001</v>
      </c>
      <c r="M831" s="57">
        <v>109.132888888889</v>
      </c>
      <c r="N831" s="58">
        <v>1.8333333333333299</v>
      </c>
      <c r="O831" s="58">
        <v>1.5454545454545501</v>
      </c>
      <c r="P831" s="57">
        <v>527.39200000000005</v>
      </c>
      <c r="Q831" s="59">
        <v>0.268475945737918</v>
      </c>
      <c r="R831" s="57">
        <v>-84.908000000000001</v>
      </c>
      <c r="S831" s="59">
        <v>-4.3223552121979703E-2</v>
      </c>
      <c r="T831" s="29" t="str">
        <f t="shared" si="36"/>
        <v>02</v>
      </c>
      <c r="U831" s="29" t="str">
        <f t="shared" si="37"/>
        <v>2023-690065-02</v>
      </c>
      <c r="V831" s="29" t="str">
        <f t="shared" si="38"/>
        <v>Ian Juliano</v>
      </c>
    </row>
    <row r="832" spans="1:22" x14ac:dyDescent="0.25">
      <c r="A832" s="53">
        <v>2023</v>
      </c>
      <c r="B832" s="54">
        <v>692504</v>
      </c>
      <c r="C832" s="54" t="s">
        <v>192</v>
      </c>
      <c r="D832" s="54" t="s">
        <v>430</v>
      </c>
      <c r="E832" s="54" t="s">
        <v>514</v>
      </c>
      <c r="F832" s="55" t="s">
        <v>430</v>
      </c>
      <c r="G832" s="54" t="s">
        <v>15</v>
      </c>
      <c r="H832" s="54" t="s">
        <v>5</v>
      </c>
      <c r="I832" s="56">
        <v>35</v>
      </c>
      <c r="J832" s="56">
        <v>144</v>
      </c>
      <c r="K832" s="56">
        <v>674</v>
      </c>
      <c r="L832" s="57">
        <v>28771.656800000001</v>
      </c>
      <c r="M832" s="57">
        <v>822.04733714285703</v>
      </c>
      <c r="N832" s="58">
        <v>4.1142857142857103</v>
      </c>
      <c r="O832" s="58">
        <v>4.6805555555555598</v>
      </c>
      <c r="P832" s="57">
        <v>2407.1568000000002</v>
      </c>
      <c r="Q832" s="59">
        <v>8.3664170497126003E-2</v>
      </c>
      <c r="R832" s="57">
        <v>1165.9567999999899</v>
      </c>
      <c r="S832" s="59">
        <v>4.0524492840467698E-2</v>
      </c>
      <c r="T832" s="29" t="str">
        <f t="shared" si="36"/>
        <v>03</v>
      </c>
      <c r="U832" s="29" t="str">
        <f t="shared" si="37"/>
        <v>2023-692504-03</v>
      </c>
      <c r="V832" s="29" t="str">
        <f t="shared" si="38"/>
        <v>Carmen Blakemoore</v>
      </c>
    </row>
    <row r="833" spans="1:22" x14ac:dyDescent="0.25">
      <c r="A833" s="53">
        <v>2023</v>
      </c>
      <c r="B833" s="54">
        <v>692546</v>
      </c>
      <c r="C833" s="54" t="s">
        <v>193</v>
      </c>
      <c r="D833" s="54" t="s">
        <v>430</v>
      </c>
      <c r="E833" s="54" t="s">
        <v>518</v>
      </c>
      <c r="F833" s="55" t="s">
        <v>430</v>
      </c>
      <c r="G833" s="54" t="s">
        <v>15</v>
      </c>
      <c r="H833" s="54" t="s">
        <v>16</v>
      </c>
      <c r="I833" s="56">
        <v>6</v>
      </c>
      <c r="J833" s="56">
        <v>6</v>
      </c>
      <c r="K833" s="56">
        <v>15</v>
      </c>
      <c r="L833" s="57">
        <v>815.08</v>
      </c>
      <c r="M833" s="57">
        <v>135.84666666666701</v>
      </c>
      <c r="N833" s="58">
        <v>1</v>
      </c>
      <c r="O833" s="58">
        <v>2.5</v>
      </c>
      <c r="P833" s="57">
        <v>270.58</v>
      </c>
      <c r="Q833" s="59">
        <v>0.33196741424154702</v>
      </c>
      <c r="R833" s="57">
        <v>77.98</v>
      </c>
      <c r="S833" s="59">
        <v>9.5671590518722094E-2</v>
      </c>
      <c r="T833" s="29" t="str">
        <f t="shared" si="36"/>
        <v>03</v>
      </c>
      <c r="U833" s="29" t="str">
        <f t="shared" si="37"/>
        <v>2023-692546-03</v>
      </c>
      <c r="V833" s="29" t="str">
        <f t="shared" si="38"/>
        <v>Claudia Schwartz</v>
      </c>
    </row>
    <row r="834" spans="1:22" x14ac:dyDescent="0.25">
      <c r="A834" s="53">
        <v>2023</v>
      </c>
      <c r="B834" s="54">
        <v>692982</v>
      </c>
      <c r="C834" s="54" t="s">
        <v>330</v>
      </c>
      <c r="D834" s="54" t="s">
        <v>435</v>
      </c>
      <c r="E834" s="54" t="s">
        <v>525</v>
      </c>
      <c r="F834" s="55" t="s">
        <v>435</v>
      </c>
      <c r="G834" s="54" t="s">
        <v>15</v>
      </c>
      <c r="H834" s="54" t="s">
        <v>16</v>
      </c>
      <c r="I834" s="56">
        <v>6</v>
      </c>
      <c r="J834" s="56">
        <v>10</v>
      </c>
      <c r="K834" s="56">
        <v>28</v>
      </c>
      <c r="L834" s="57">
        <v>985.37599999999998</v>
      </c>
      <c r="M834" s="57">
        <v>164.22933333333299</v>
      </c>
      <c r="N834" s="58">
        <v>1.6666666666666701</v>
      </c>
      <c r="O834" s="58">
        <v>2.8</v>
      </c>
      <c r="P834" s="57">
        <v>324.12599999999998</v>
      </c>
      <c r="Q834" s="59">
        <v>0.32893636540772297</v>
      </c>
      <c r="R834" s="57">
        <v>114.126</v>
      </c>
      <c r="S834" s="59">
        <v>0.115819747994674</v>
      </c>
      <c r="T834" s="29" t="str">
        <f t="shared" ref="T834:T897" si="39">LEFT(D834,2)</f>
        <v>06</v>
      </c>
      <c r="U834" s="29" t="str">
        <f t="shared" ref="U834:U897" si="40">A834&amp;"-"&amp;B834&amp;"-"&amp;T834</f>
        <v>2023-692982-06</v>
      </c>
      <c r="V834" s="29" t="str">
        <f t="shared" ref="V834:V897" si="41">E834</f>
        <v>Carol Mathews</v>
      </c>
    </row>
    <row r="835" spans="1:22" x14ac:dyDescent="0.25">
      <c r="A835" s="53">
        <v>2023</v>
      </c>
      <c r="B835" s="54">
        <v>693197</v>
      </c>
      <c r="C835" s="54" t="s">
        <v>443</v>
      </c>
      <c r="D835" s="54" t="s">
        <v>433</v>
      </c>
      <c r="E835" s="54" t="s">
        <v>502</v>
      </c>
      <c r="F835" s="55" t="s">
        <v>433</v>
      </c>
      <c r="G835" s="54" t="s">
        <v>15</v>
      </c>
      <c r="H835" s="54" t="s">
        <v>5</v>
      </c>
      <c r="I835" s="56">
        <v>59</v>
      </c>
      <c r="J835" s="56">
        <v>204</v>
      </c>
      <c r="K835" s="56">
        <v>891</v>
      </c>
      <c r="L835" s="57">
        <v>37100.463000000003</v>
      </c>
      <c r="M835" s="57">
        <v>628.82140677966095</v>
      </c>
      <c r="N835" s="58">
        <v>3.4576271186440701</v>
      </c>
      <c r="O835" s="58">
        <v>4.3676470588235299</v>
      </c>
      <c r="P835" s="57">
        <v>5227.2129999999997</v>
      </c>
      <c r="Q835" s="59">
        <v>0.14089347079037801</v>
      </c>
      <c r="R835" s="57">
        <v>3041.7130000000002</v>
      </c>
      <c r="S835" s="59">
        <v>8.1985850149632805E-2</v>
      </c>
      <c r="T835" s="29" t="str">
        <f t="shared" si="39"/>
        <v>05</v>
      </c>
      <c r="U835" s="29" t="str">
        <f t="shared" si="40"/>
        <v>2023-693197-05</v>
      </c>
      <c r="V835" s="29" t="str">
        <f t="shared" si="41"/>
        <v>Mary Amendola</v>
      </c>
    </row>
    <row r="836" spans="1:22" x14ac:dyDescent="0.25">
      <c r="A836" s="53">
        <v>2023</v>
      </c>
      <c r="B836" s="54">
        <v>697252</v>
      </c>
      <c r="C836" s="54" t="s">
        <v>194</v>
      </c>
      <c r="D836" s="54" t="s">
        <v>431</v>
      </c>
      <c r="E836" s="54" t="s">
        <v>515</v>
      </c>
      <c r="F836" s="55" t="s">
        <v>431</v>
      </c>
      <c r="G836" s="54" t="s">
        <v>15</v>
      </c>
      <c r="H836" s="54" t="s">
        <v>16</v>
      </c>
      <c r="I836" s="56">
        <v>24</v>
      </c>
      <c r="J836" s="56">
        <v>24</v>
      </c>
      <c r="K836" s="56">
        <v>83</v>
      </c>
      <c r="L836" s="57">
        <v>2768.136</v>
      </c>
      <c r="M836" s="57">
        <v>115.339</v>
      </c>
      <c r="N836" s="58">
        <v>1</v>
      </c>
      <c r="O836" s="58">
        <v>3.4583333333333299</v>
      </c>
      <c r="P836" s="57">
        <v>809.63599999999997</v>
      </c>
      <c r="Q836" s="59">
        <v>0.29248418430308298</v>
      </c>
      <c r="R836" s="57">
        <v>39.235999999999898</v>
      </c>
      <c r="S836" s="59">
        <v>1.4174159073109101E-2</v>
      </c>
      <c r="T836" s="29" t="str">
        <f t="shared" si="39"/>
        <v>01</v>
      </c>
      <c r="U836" s="29" t="str">
        <f t="shared" si="40"/>
        <v>2023-697252-01</v>
      </c>
      <c r="V836" s="29" t="str">
        <f t="shared" si="41"/>
        <v>Alex Kwon</v>
      </c>
    </row>
    <row r="837" spans="1:22" x14ac:dyDescent="0.25">
      <c r="A837" s="53">
        <v>2023</v>
      </c>
      <c r="B837" s="54">
        <v>701147</v>
      </c>
      <c r="C837" s="54" t="s">
        <v>332</v>
      </c>
      <c r="D837" s="54" t="s">
        <v>433</v>
      </c>
      <c r="E837" s="54" t="s">
        <v>504</v>
      </c>
      <c r="F837" s="55" t="s">
        <v>433</v>
      </c>
      <c r="G837" s="54" t="s">
        <v>15</v>
      </c>
      <c r="H837" s="54" t="s">
        <v>16</v>
      </c>
      <c r="I837" s="56">
        <v>23</v>
      </c>
      <c r="J837" s="56">
        <v>50</v>
      </c>
      <c r="K837" s="56">
        <v>185</v>
      </c>
      <c r="L837" s="57">
        <v>9042.52</v>
      </c>
      <c r="M837" s="57">
        <v>393.153043478261</v>
      </c>
      <c r="N837" s="58">
        <v>2.1739130434782599</v>
      </c>
      <c r="O837" s="58">
        <v>3.7</v>
      </c>
      <c r="P837" s="57">
        <v>2160.52</v>
      </c>
      <c r="Q837" s="59">
        <v>0.23892897112751699</v>
      </c>
      <c r="R837" s="57">
        <v>1341.52</v>
      </c>
      <c r="S837" s="59">
        <v>0.14835687396876099</v>
      </c>
      <c r="T837" s="29" t="str">
        <f t="shared" si="39"/>
        <v>05</v>
      </c>
      <c r="U837" s="29" t="str">
        <f t="shared" si="40"/>
        <v>2023-701147-05</v>
      </c>
      <c r="V837" s="29" t="str">
        <f t="shared" si="41"/>
        <v>Jeannie Skiles</v>
      </c>
    </row>
    <row r="838" spans="1:22" x14ac:dyDescent="0.25">
      <c r="A838" s="53">
        <v>2023</v>
      </c>
      <c r="B838" s="54">
        <v>703561</v>
      </c>
      <c r="C838" s="54" t="s">
        <v>462</v>
      </c>
      <c r="D838" s="54" t="s">
        <v>433</v>
      </c>
      <c r="E838" s="54" t="s">
        <v>519</v>
      </c>
      <c r="F838" s="55" t="s">
        <v>433</v>
      </c>
      <c r="G838" s="54" t="s">
        <v>15</v>
      </c>
      <c r="H838" s="54" t="s">
        <v>16</v>
      </c>
      <c r="I838" s="56">
        <v>3</v>
      </c>
      <c r="J838" s="56">
        <v>7</v>
      </c>
      <c r="K838" s="56">
        <v>21</v>
      </c>
      <c r="L838" s="57">
        <v>1247.8320000000001</v>
      </c>
      <c r="M838" s="57">
        <v>415.94400000000002</v>
      </c>
      <c r="N838" s="58">
        <v>2.3333333333333299</v>
      </c>
      <c r="O838" s="58">
        <v>3</v>
      </c>
      <c r="P838" s="57">
        <v>412.83199999999999</v>
      </c>
      <c r="Q838" s="59">
        <v>0.33083940786900801</v>
      </c>
      <c r="R838" s="57">
        <v>305.43200000000002</v>
      </c>
      <c r="S838" s="59">
        <v>0.24477012931227901</v>
      </c>
      <c r="T838" s="29" t="str">
        <f t="shared" si="39"/>
        <v>05</v>
      </c>
      <c r="U838" s="29" t="str">
        <f t="shared" si="40"/>
        <v>2023-703561-05</v>
      </c>
      <c r="V838" s="29" t="str">
        <f t="shared" si="41"/>
        <v>Josh Banks</v>
      </c>
    </row>
    <row r="839" spans="1:22" x14ac:dyDescent="0.25">
      <c r="A839" s="53">
        <v>2023</v>
      </c>
      <c r="B839" s="54">
        <v>703857</v>
      </c>
      <c r="C839" s="54" t="s">
        <v>291</v>
      </c>
      <c r="D839" s="54" t="s">
        <v>432</v>
      </c>
      <c r="E839" s="54" t="s">
        <v>493</v>
      </c>
      <c r="F839" s="55" t="s">
        <v>432</v>
      </c>
      <c r="G839" s="54" t="s">
        <v>15</v>
      </c>
      <c r="H839" s="54" t="s">
        <v>10</v>
      </c>
      <c r="I839" s="56">
        <v>152</v>
      </c>
      <c r="J839" s="56">
        <v>1735</v>
      </c>
      <c r="K839" s="56">
        <v>9234</v>
      </c>
      <c r="L839" s="57">
        <v>369825.43599999999</v>
      </c>
      <c r="M839" s="57">
        <v>2433.0620789473701</v>
      </c>
      <c r="N839" s="58">
        <v>11.414473684210501</v>
      </c>
      <c r="O839" s="58">
        <v>5.3221902017291098</v>
      </c>
      <c r="P839" s="57">
        <v>28027.436000000002</v>
      </c>
      <c r="Q839" s="59">
        <v>7.5785582255083306E-2</v>
      </c>
      <c r="R839" s="57">
        <v>22295.186000000002</v>
      </c>
      <c r="S839" s="59">
        <v>6.02857019277604E-2</v>
      </c>
      <c r="T839" s="29" t="str">
        <f t="shared" si="39"/>
        <v>04</v>
      </c>
      <c r="U839" s="29" t="str">
        <f t="shared" si="40"/>
        <v>2023-703857-04</v>
      </c>
      <c r="V839" s="29" t="str">
        <f t="shared" si="41"/>
        <v>John Foley</v>
      </c>
    </row>
    <row r="840" spans="1:22" x14ac:dyDescent="0.25">
      <c r="A840" s="53">
        <v>2023</v>
      </c>
      <c r="B840" s="54">
        <v>707741</v>
      </c>
      <c r="C840" s="54" t="s">
        <v>385</v>
      </c>
      <c r="D840" s="54" t="s">
        <v>433</v>
      </c>
      <c r="E840" s="54" t="s">
        <v>519</v>
      </c>
      <c r="F840" s="55" t="s">
        <v>433</v>
      </c>
      <c r="G840" s="54" t="s">
        <v>15</v>
      </c>
      <c r="H840" s="54" t="s">
        <v>16</v>
      </c>
      <c r="I840" s="56">
        <v>5</v>
      </c>
      <c r="J840" s="56">
        <v>14</v>
      </c>
      <c r="K840" s="56">
        <v>47</v>
      </c>
      <c r="L840" s="57">
        <v>1784.424</v>
      </c>
      <c r="M840" s="57">
        <v>356.88479999999998</v>
      </c>
      <c r="N840" s="58">
        <v>2.8</v>
      </c>
      <c r="O840" s="58">
        <v>3.3571428571428599</v>
      </c>
      <c r="P840" s="57">
        <v>393.67399999999998</v>
      </c>
      <c r="Q840" s="59">
        <v>0.22061684891034899</v>
      </c>
      <c r="R840" s="57">
        <v>211.874</v>
      </c>
      <c r="S840" s="59">
        <v>0.11873523333019501</v>
      </c>
      <c r="T840" s="29" t="str">
        <f t="shared" si="39"/>
        <v>05</v>
      </c>
      <c r="U840" s="29" t="str">
        <f t="shared" si="40"/>
        <v>2023-707741-05</v>
      </c>
      <c r="V840" s="29" t="str">
        <f t="shared" si="41"/>
        <v>Josh Banks</v>
      </c>
    </row>
    <row r="841" spans="1:22" x14ac:dyDescent="0.25">
      <c r="A841" s="53">
        <v>2023</v>
      </c>
      <c r="B841" s="54">
        <v>713162</v>
      </c>
      <c r="C841" s="54" t="s">
        <v>195</v>
      </c>
      <c r="D841" s="54" t="s">
        <v>431</v>
      </c>
      <c r="E841" s="54" t="s">
        <v>515</v>
      </c>
      <c r="F841" s="55" t="s">
        <v>435</v>
      </c>
      <c r="G841" s="54" t="s">
        <v>4</v>
      </c>
      <c r="H841" s="54" t="s">
        <v>16</v>
      </c>
      <c r="I841" s="56">
        <v>3</v>
      </c>
      <c r="J841" s="56">
        <v>3</v>
      </c>
      <c r="K841" s="56">
        <v>3</v>
      </c>
      <c r="L841" s="57">
        <v>183.976</v>
      </c>
      <c r="M841" s="57">
        <v>61.325333333333298</v>
      </c>
      <c r="N841" s="58">
        <v>1</v>
      </c>
      <c r="O841" s="58">
        <v>1</v>
      </c>
      <c r="P841" s="57">
        <v>58.975999999999999</v>
      </c>
      <c r="Q841" s="59">
        <v>0.32056355176762202</v>
      </c>
      <c r="R841" s="57">
        <v>-37.323999999999998</v>
      </c>
      <c r="S841" s="59">
        <v>-0.202874287950602</v>
      </c>
      <c r="T841" s="29" t="str">
        <f t="shared" si="39"/>
        <v>01</v>
      </c>
      <c r="U841" s="29" t="str">
        <f t="shared" si="40"/>
        <v>2023-713162-01</v>
      </c>
      <c r="V841" s="29" t="str">
        <f t="shared" si="41"/>
        <v>Alex Kwon</v>
      </c>
    </row>
    <row r="842" spans="1:22" x14ac:dyDescent="0.25">
      <c r="A842" s="53">
        <v>2023</v>
      </c>
      <c r="B842" s="54">
        <v>713162</v>
      </c>
      <c r="C842" s="54" t="s">
        <v>195</v>
      </c>
      <c r="D842" s="54" t="s">
        <v>430</v>
      </c>
      <c r="E842" s="54" t="s">
        <v>518</v>
      </c>
      <c r="F842" s="55" t="s">
        <v>435</v>
      </c>
      <c r="G842" s="54" t="s">
        <v>4</v>
      </c>
      <c r="H842" s="54" t="s">
        <v>5</v>
      </c>
      <c r="I842" s="56">
        <v>51</v>
      </c>
      <c r="J842" s="56">
        <v>130</v>
      </c>
      <c r="K842" s="56">
        <v>565</v>
      </c>
      <c r="L842" s="57">
        <v>26089.08</v>
      </c>
      <c r="M842" s="57">
        <v>511.55058823529401</v>
      </c>
      <c r="N842" s="58">
        <v>2.5490196078431402</v>
      </c>
      <c r="O842" s="58">
        <v>4.3461538461538503</v>
      </c>
      <c r="P842" s="57">
        <v>6354.58</v>
      </c>
      <c r="Q842" s="59">
        <v>0.24357240653944101</v>
      </c>
      <c r="R842" s="57">
        <v>4632.78</v>
      </c>
      <c r="S842" s="59">
        <v>0.177575445358748</v>
      </c>
      <c r="T842" s="29" t="str">
        <f t="shared" si="39"/>
        <v>03</v>
      </c>
      <c r="U842" s="29" t="str">
        <f t="shared" si="40"/>
        <v>2023-713162-03</v>
      </c>
      <c r="V842" s="29" t="str">
        <f t="shared" si="41"/>
        <v>Claudia Schwartz</v>
      </c>
    </row>
    <row r="843" spans="1:22" x14ac:dyDescent="0.25">
      <c r="A843" s="53">
        <v>2023</v>
      </c>
      <c r="B843" s="54">
        <v>713162</v>
      </c>
      <c r="C843" s="54" t="s">
        <v>195</v>
      </c>
      <c r="D843" s="54" t="s">
        <v>435</v>
      </c>
      <c r="E843" s="54" t="s">
        <v>505</v>
      </c>
      <c r="F843" s="55" t="s">
        <v>435</v>
      </c>
      <c r="G843" s="54" t="s">
        <v>4</v>
      </c>
      <c r="H843" s="54" t="s">
        <v>5</v>
      </c>
      <c r="I843" s="56">
        <v>139</v>
      </c>
      <c r="J843" s="56">
        <v>310</v>
      </c>
      <c r="K843" s="56">
        <v>1311</v>
      </c>
      <c r="L843" s="57">
        <v>65692.711999999898</v>
      </c>
      <c r="M843" s="57">
        <v>472.60943884891998</v>
      </c>
      <c r="N843" s="58">
        <v>2.2302158273381298</v>
      </c>
      <c r="O843" s="58">
        <v>4.2290322580645201</v>
      </c>
      <c r="P843" s="57">
        <v>15461.962</v>
      </c>
      <c r="Q843" s="59">
        <v>0.23536799637682901</v>
      </c>
      <c r="R843" s="57">
        <v>10508.272000000001</v>
      </c>
      <c r="S843" s="59">
        <v>0.159961001457818</v>
      </c>
      <c r="T843" s="29" t="str">
        <f t="shared" si="39"/>
        <v>06</v>
      </c>
      <c r="U843" s="29" t="str">
        <f t="shared" si="40"/>
        <v>2023-713162-06</v>
      </c>
      <c r="V843" s="29" t="str">
        <f t="shared" si="41"/>
        <v>Malik Mann</v>
      </c>
    </row>
    <row r="844" spans="1:22" x14ac:dyDescent="0.25">
      <c r="A844" s="53">
        <v>2023</v>
      </c>
      <c r="B844" s="54">
        <v>714082</v>
      </c>
      <c r="C844" s="54" t="s">
        <v>196</v>
      </c>
      <c r="D844" s="54" t="s">
        <v>433</v>
      </c>
      <c r="E844" s="54" t="s">
        <v>519</v>
      </c>
      <c r="F844" s="55" t="s">
        <v>433</v>
      </c>
      <c r="G844" s="54" t="s">
        <v>15</v>
      </c>
      <c r="H844" s="54" t="s">
        <v>16</v>
      </c>
      <c r="I844" s="56">
        <v>5</v>
      </c>
      <c r="J844" s="56">
        <v>7</v>
      </c>
      <c r="K844" s="56">
        <v>10</v>
      </c>
      <c r="L844" s="57">
        <v>549.52</v>
      </c>
      <c r="M844" s="57">
        <v>109.904</v>
      </c>
      <c r="N844" s="58">
        <v>1.4</v>
      </c>
      <c r="O844" s="58">
        <v>1.4285714285714299</v>
      </c>
      <c r="P844" s="57">
        <v>121.02</v>
      </c>
      <c r="Q844" s="59">
        <v>0.22022856310962299</v>
      </c>
      <c r="R844" s="57">
        <v>-52.38</v>
      </c>
      <c r="S844" s="59">
        <v>-9.5319551608676598E-2</v>
      </c>
      <c r="T844" s="29" t="str">
        <f t="shared" si="39"/>
        <v>05</v>
      </c>
      <c r="U844" s="29" t="str">
        <f t="shared" si="40"/>
        <v>2023-714082-05</v>
      </c>
      <c r="V844" s="29" t="str">
        <f t="shared" si="41"/>
        <v>Josh Banks</v>
      </c>
    </row>
    <row r="845" spans="1:22" x14ac:dyDescent="0.25">
      <c r="A845" s="53">
        <v>2023</v>
      </c>
      <c r="B845" s="54">
        <v>716851</v>
      </c>
      <c r="C845" s="54" t="s">
        <v>392</v>
      </c>
      <c r="D845" s="54" t="s">
        <v>433</v>
      </c>
      <c r="E845" s="54" t="s">
        <v>502</v>
      </c>
      <c r="F845" s="55" t="s">
        <v>433</v>
      </c>
      <c r="G845" s="54" t="s">
        <v>15</v>
      </c>
      <c r="H845" s="54" t="s">
        <v>16</v>
      </c>
      <c r="I845" s="56">
        <v>50</v>
      </c>
      <c r="J845" s="56">
        <v>106</v>
      </c>
      <c r="K845" s="56">
        <v>294</v>
      </c>
      <c r="L845" s="57">
        <v>11763.674999999999</v>
      </c>
      <c r="M845" s="57">
        <v>235.27350000000001</v>
      </c>
      <c r="N845" s="58">
        <v>2.12</v>
      </c>
      <c r="O845" s="58">
        <v>2.7735849056603801</v>
      </c>
      <c r="P845" s="57">
        <v>1657.425</v>
      </c>
      <c r="Q845" s="59">
        <v>0.14089347079037801</v>
      </c>
      <c r="R845" s="57">
        <v>-117.885000000001</v>
      </c>
      <c r="S845" s="59">
        <v>-1.0021103099159099E-2</v>
      </c>
      <c r="T845" s="29" t="str">
        <f t="shared" si="39"/>
        <v>05</v>
      </c>
      <c r="U845" s="29" t="str">
        <f t="shared" si="40"/>
        <v>2023-716851-05</v>
      </c>
      <c r="V845" s="29" t="str">
        <f t="shared" si="41"/>
        <v>Mary Amendola</v>
      </c>
    </row>
    <row r="846" spans="1:22" x14ac:dyDescent="0.25">
      <c r="A846" s="53">
        <v>2023</v>
      </c>
      <c r="B846" s="54">
        <v>725619</v>
      </c>
      <c r="C846" s="54" t="s">
        <v>197</v>
      </c>
      <c r="D846" s="54" t="s">
        <v>432</v>
      </c>
      <c r="E846" s="54" t="s">
        <v>498</v>
      </c>
      <c r="F846" s="55" t="s">
        <v>432</v>
      </c>
      <c r="G846" s="54" t="s">
        <v>15</v>
      </c>
      <c r="H846" s="54" t="s">
        <v>5</v>
      </c>
      <c r="I846" s="56">
        <v>93</v>
      </c>
      <c r="J846" s="56">
        <v>309</v>
      </c>
      <c r="K846" s="56">
        <v>1309</v>
      </c>
      <c r="L846" s="57">
        <v>49769.2042</v>
      </c>
      <c r="M846" s="57">
        <v>535.152733333333</v>
      </c>
      <c r="N846" s="58">
        <v>3.32258064516129</v>
      </c>
      <c r="O846" s="58">
        <v>4.2362459546925599</v>
      </c>
      <c r="P846" s="57">
        <v>890.45420000000001</v>
      </c>
      <c r="Q846" s="59">
        <v>1.7891670447887101E-2</v>
      </c>
      <c r="R846" s="57">
        <v>-2018.5458000000001</v>
      </c>
      <c r="S846" s="59">
        <v>-4.05581289161943E-2</v>
      </c>
      <c r="T846" s="29" t="str">
        <f t="shared" si="39"/>
        <v>04</v>
      </c>
      <c r="U846" s="29" t="str">
        <f t="shared" si="40"/>
        <v>2023-725619-04</v>
      </c>
      <c r="V846" s="29" t="str">
        <f t="shared" si="41"/>
        <v>Kim Pearson</v>
      </c>
    </row>
    <row r="847" spans="1:22" x14ac:dyDescent="0.25">
      <c r="A847" s="53">
        <v>2023</v>
      </c>
      <c r="B847" s="54">
        <v>726602</v>
      </c>
      <c r="C847" s="54" t="s">
        <v>198</v>
      </c>
      <c r="D847" s="54" t="s">
        <v>432</v>
      </c>
      <c r="E847" s="54" t="s">
        <v>498</v>
      </c>
      <c r="F847" s="55" t="s">
        <v>432</v>
      </c>
      <c r="G847" s="54" t="s">
        <v>15</v>
      </c>
      <c r="H847" s="54" t="s">
        <v>16</v>
      </c>
      <c r="I847" s="56">
        <v>19</v>
      </c>
      <c r="J847" s="56">
        <v>54</v>
      </c>
      <c r="K847" s="56">
        <v>154</v>
      </c>
      <c r="L847" s="57">
        <v>7023.6804000000002</v>
      </c>
      <c r="M847" s="57">
        <v>369.66738947368401</v>
      </c>
      <c r="N847" s="58">
        <v>2.8421052631578898</v>
      </c>
      <c r="O847" s="58">
        <v>2.8518518518518499</v>
      </c>
      <c r="P847" s="57">
        <v>986.43039999999996</v>
      </c>
      <c r="Q847" s="59">
        <v>0.14044352018067299</v>
      </c>
      <c r="R847" s="57">
        <v>400.930399999999</v>
      </c>
      <c r="S847" s="59">
        <v>5.7082665663431897E-2</v>
      </c>
      <c r="T847" s="29" t="str">
        <f t="shared" si="39"/>
        <v>04</v>
      </c>
      <c r="U847" s="29" t="str">
        <f t="shared" si="40"/>
        <v>2023-726602-04</v>
      </c>
      <c r="V847" s="29" t="str">
        <f t="shared" si="41"/>
        <v>Kim Pearson</v>
      </c>
    </row>
    <row r="848" spans="1:22" x14ac:dyDescent="0.25">
      <c r="A848" s="53">
        <v>2023</v>
      </c>
      <c r="B848" s="54">
        <v>727745</v>
      </c>
      <c r="C848" s="54" t="s">
        <v>199</v>
      </c>
      <c r="D848" s="54" t="s">
        <v>435</v>
      </c>
      <c r="E848" s="54" t="s">
        <v>521</v>
      </c>
      <c r="F848" s="55" t="s">
        <v>435</v>
      </c>
      <c r="G848" s="54" t="s">
        <v>15</v>
      </c>
      <c r="H848" s="54" t="s">
        <v>16</v>
      </c>
      <c r="I848" s="56">
        <v>24</v>
      </c>
      <c r="J848" s="56">
        <v>64</v>
      </c>
      <c r="K848" s="56">
        <v>201</v>
      </c>
      <c r="L848" s="57">
        <v>10163.466</v>
      </c>
      <c r="M848" s="57">
        <v>423.47775000000001</v>
      </c>
      <c r="N848" s="58">
        <v>2.6666666666666701</v>
      </c>
      <c r="O848" s="58">
        <v>3.140625</v>
      </c>
      <c r="P848" s="57">
        <v>1431.9659999999999</v>
      </c>
      <c r="Q848" s="59">
        <v>0.14089347079037801</v>
      </c>
      <c r="R848" s="57">
        <v>563.16599999999903</v>
      </c>
      <c r="S848" s="59">
        <v>5.5410821465826599E-2</v>
      </c>
      <c r="T848" s="29" t="str">
        <f t="shared" si="39"/>
        <v>06</v>
      </c>
      <c r="U848" s="29" t="str">
        <f t="shared" si="40"/>
        <v>2023-727745-06</v>
      </c>
      <c r="V848" s="29" t="str">
        <f t="shared" si="41"/>
        <v>Ronnie Estrada</v>
      </c>
    </row>
    <row r="849" spans="1:22" x14ac:dyDescent="0.25">
      <c r="A849" s="53">
        <v>2023</v>
      </c>
      <c r="B849" s="54">
        <v>728140</v>
      </c>
      <c r="C849" s="54" t="s">
        <v>200</v>
      </c>
      <c r="D849" s="54" t="s">
        <v>433</v>
      </c>
      <c r="E849" s="54" t="s">
        <v>504</v>
      </c>
      <c r="F849" s="55" t="s">
        <v>433</v>
      </c>
      <c r="G849" s="54" t="s">
        <v>15</v>
      </c>
      <c r="H849" s="54" t="s">
        <v>16</v>
      </c>
      <c r="I849" s="56">
        <v>35</v>
      </c>
      <c r="J849" s="56">
        <v>81</v>
      </c>
      <c r="K849" s="56">
        <v>243</v>
      </c>
      <c r="L849" s="57">
        <v>9514.8559999999998</v>
      </c>
      <c r="M849" s="57">
        <v>271.85302857142898</v>
      </c>
      <c r="N849" s="58">
        <v>2.3142857142857101</v>
      </c>
      <c r="O849" s="58">
        <v>3</v>
      </c>
      <c r="P849" s="57">
        <v>2219.8560000000002</v>
      </c>
      <c r="Q849" s="59">
        <v>0.23330421395762599</v>
      </c>
      <c r="R849" s="57">
        <v>968.28599999999904</v>
      </c>
      <c r="S849" s="59">
        <v>0.101765701971738</v>
      </c>
      <c r="T849" s="29" t="str">
        <f t="shared" si="39"/>
        <v>05</v>
      </c>
      <c r="U849" s="29" t="str">
        <f t="shared" si="40"/>
        <v>2023-728140-05</v>
      </c>
      <c r="V849" s="29" t="str">
        <f t="shared" si="41"/>
        <v>Jeannie Skiles</v>
      </c>
    </row>
    <row r="850" spans="1:22" x14ac:dyDescent="0.25">
      <c r="A850" s="53">
        <v>2023</v>
      </c>
      <c r="B850" s="54">
        <v>729882</v>
      </c>
      <c r="C850" s="54" t="s">
        <v>202</v>
      </c>
      <c r="D850" s="54" t="s">
        <v>430</v>
      </c>
      <c r="E850" s="54" t="s">
        <v>517</v>
      </c>
      <c r="F850" s="55" t="s">
        <v>430</v>
      </c>
      <c r="G850" s="54" t="s">
        <v>15</v>
      </c>
      <c r="H850" s="54" t="s">
        <v>5</v>
      </c>
      <c r="I850" s="56">
        <v>98</v>
      </c>
      <c r="J850" s="56">
        <v>333</v>
      </c>
      <c r="K850" s="56">
        <v>1428</v>
      </c>
      <c r="L850" s="57">
        <v>60238.289599999996</v>
      </c>
      <c r="M850" s="57">
        <v>614.67642448979598</v>
      </c>
      <c r="N850" s="58">
        <v>3.3979591836734699</v>
      </c>
      <c r="O850" s="58">
        <v>4.2882882882882898</v>
      </c>
      <c r="P850" s="57">
        <v>5218.0395999999901</v>
      </c>
      <c r="Q850" s="59">
        <v>8.6623302797096596E-2</v>
      </c>
      <c r="R850" s="57">
        <v>1815.9395999999899</v>
      </c>
      <c r="S850" s="59">
        <v>3.0145935617667201E-2</v>
      </c>
      <c r="T850" s="29" t="str">
        <f t="shared" si="39"/>
        <v>03</v>
      </c>
      <c r="U850" s="29" t="str">
        <f t="shared" si="40"/>
        <v>2023-729882-03</v>
      </c>
      <c r="V850" s="29" t="str">
        <f t="shared" si="41"/>
        <v>Ray McDermott</v>
      </c>
    </row>
    <row r="851" spans="1:22" x14ac:dyDescent="0.25">
      <c r="A851" s="53">
        <v>2023</v>
      </c>
      <c r="B851" s="54">
        <v>731519</v>
      </c>
      <c r="C851" s="54" t="s">
        <v>203</v>
      </c>
      <c r="D851" s="54" t="s">
        <v>434</v>
      </c>
      <c r="E851" s="54" t="s">
        <v>523</v>
      </c>
      <c r="F851" s="55" t="s">
        <v>434</v>
      </c>
      <c r="G851" s="54" t="s">
        <v>15</v>
      </c>
      <c r="H851" s="54" t="s">
        <v>16</v>
      </c>
      <c r="I851" s="56">
        <v>33</v>
      </c>
      <c r="J851" s="56">
        <v>51</v>
      </c>
      <c r="K851" s="56">
        <v>132</v>
      </c>
      <c r="L851" s="57">
        <v>6145.3440000000001</v>
      </c>
      <c r="M851" s="57">
        <v>186.22254545454601</v>
      </c>
      <c r="N851" s="58">
        <v>1.5454545454545501</v>
      </c>
      <c r="O851" s="58">
        <v>2.5882352941176499</v>
      </c>
      <c r="P851" s="57">
        <v>1851.3440000000001</v>
      </c>
      <c r="Q851" s="59">
        <v>0.30125962029139403</v>
      </c>
      <c r="R851" s="57">
        <v>739.24400000000003</v>
      </c>
      <c r="S851" s="59">
        <v>0.120293347288614</v>
      </c>
      <c r="T851" s="29" t="str">
        <f t="shared" si="39"/>
        <v>02</v>
      </c>
      <c r="U851" s="29" t="str">
        <f t="shared" si="40"/>
        <v>2023-731519-02</v>
      </c>
      <c r="V851" s="29" t="str">
        <f t="shared" si="41"/>
        <v>Amy Blye</v>
      </c>
    </row>
    <row r="852" spans="1:22" x14ac:dyDescent="0.25">
      <c r="A852" s="53">
        <v>2023</v>
      </c>
      <c r="B852" s="54">
        <v>733583</v>
      </c>
      <c r="C852" s="54" t="s">
        <v>204</v>
      </c>
      <c r="D852" s="54" t="s">
        <v>432</v>
      </c>
      <c r="E852" s="54" t="s">
        <v>498</v>
      </c>
      <c r="F852" s="55" t="s">
        <v>432</v>
      </c>
      <c r="G852" s="54" t="s">
        <v>15</v>
      </c>
      <c r="H852" s="54" t="s">
        <v>16</v>
      </c>
      <c r="I852" s="56">
        <v>48</v>
      </c>
      <c r="J852" s="56">
        <v>66</v>
      </c>
      <c r="K852" s="56">
        <v>165</v>
      </c>
      <c r="L852" s="57">
        <v>8629.8799999999992</v>
      </c>
      <c r="M852" s="57">
        <v>179.789166666667</v>
      </c>
      <c r="N852" s="58">
        <v>1.375</v>
      </c>
      <c r="O852" s="58">
        <v>2.5</v>
      </c>
      <c r="P852" s="57">
        <v>2005.38</v>
      </c>
      <c r="Q852" s="59">
        <v>0.23237634822268699</v>
      </c>
      <c r="R852" s="57">
        <v>595.38</v>
      </c>
      <c r="S852" s="59">
        <v>6.8990530575164397E-2</v>
      </c>
      <c r="T852" s="29" t="str">
        <f t="shared" si="39"/>
        <v>04</v>
      </c>
      <c r="U852" s="29" t="str">
        <f t="shared" si="40"/>
        <v>2023-733583-04</v>
      </c>
      <c r="V852" s="29" t="str">
        <f t="shared" si="41"/>
        <v>Kim Pearson</v>
      </c>
    </row>
    <row r="853" spans="1:22" x14ac:dyDescent="0.25">
      <c r="A853" s="53">
        <v>2023</v>
      </c>
      <c r="B853" s="54">
        <v>734173</v>
      </c>
      <c r="C853" s="54" t="s">
        <v>71</v>
      </c>
      <c r="D853" s="54" t="s">
        <v>430</v>
      </c>
      <c r="E853" s="54" t="s">
        <v>512</v>
      </c>
      <c r="F853" s="55" t="s">
        <v>430</v>
      </c>
      <c r="G853" s="54" t="s">
        <v>4</v>
      </c>
      <c r="H853" s="54" t="s">
        <v>5</v>
      </c>
      <c r="I853" s="56">
        <v>105</v>
      </c>
      <c r="J853" s="56">
        <v>187</v>
      </c>
      <c r="K853" s="56">
        <v>714</v>
      </c>
      <c r="L853" s="57">
        <v>31817.104800000001</v>
      </c>
      <c r="M853" s="57">
        <v>303.02004571428603</v>
      </c>
      <c r="N853" s="58">
        <v>1.78095238095238</v>
      </c>
      <c r="O853" s="58">
        <v>3.8181818181818201</v>
      </c>
      <c r="P853" s="57">
        <v>3218.6047999999901</v>
      </c>
      <c r="Q853" s="59">
        <v>0.101159575022049</v>
      </c>
      <c r="R853" s="57">
        <v>-242.09520000000501</v>
      </c>
      <c r="S853" s="59">
        <v>-7.6089638426185503E-3</v>
      </c>
      <c r="T853" s="29" t="str">
        <f t="shared" si="39"/>
        <v>03</v>
      </c>
      <c r="U853" s="29" t="str">
        <f t="shared" si="40"/>
        <v>2023-734173-03</v>
      </c>
      <c r="V853" s="29" t="str">
        <f t="shared" si="41"/>
        <v>Kevin Baxter</v>
      </c>
    </row>
    <row r="854" spans="1:22" x14ac:dyDescent="0.25">
      <c r="A854" s="53">
        <v>2023</v>
      </c>
      <c r="B854" s="54">
        <v>734173</v>
      </c>
      <c r="C854" s="54" t="s">
        <v>71</v>
      </c>
      <c r="D854" s="54" t="s">
        <v>432</v>
      </c>
      <c r="E854" s="54" t="s">
        <v>510</v>
      </c>
      <c r="F854" s="55" t="s">
        <v>430</v>
      </c>
      <c r="G854" s="54" t="s">
        <v>4</v>
      </c>
      <c r="H854" s="54" t="s">
        <v>5</v>
      </c>
      <c r="I854" s="56">
        <v>101</v>
      </c>
      <c r="J854" s="56">
        <v>137</v>
      </c>
      <c r="K854" s="56">
        <v>508</v>
      </c>
      <c r="L854" s="57">
        <v>19224.225600000002</v>
      </c>
      <c r="M854" s="57">
        <v>190.33886732673301</v>
      </c>
      <c r="N854" s="58">
        <v>1.3564356435643601</v>
      </c>
      <c r="O854" s="58">
        <v>3.7080291970802901</v>
      </c>
      <c r="P854" s="57">
        <v>839.72559999999703</v>
      </c>
      <c r="Q854" s="59">
        <v>4.3680594343420399E-2</v>
      </c>
      <c r="R854" s="57">
        <v>-2125.2743999999998</v>
      </c>
      <c r="S854" s="59">
        <v>-0.110551886157641</v>
      </c>
      <c r="T854" s="29" t="str">
        <f t="shared" si="39"/>
        <v>04</v>
      </c>
      <c r="U854" s="29" t="str">
        <f t="shared" si="40"/>
        <v>2023-734173-04</v>
      </c>
      <c r="V854" s="29" t="str">
        <f t="shared" si="41"/>
        <v>Mosaki Ishak</v>
      </c>
    </row>
    <row r="855" spans="1:22" x14ac:dyDescent="0.25">
      <c r="A855" s="53">
        <v>2023</v>
      </c>
      <c r="B855" s="54">
        <v>734173</v>
      </c>
      <c r="C855" s="54" t="s">
        <v>71</v>
      </c>
      <c r="D855" s="54" t="s">
        <v>433</v>
      </c>
      <c r="E855" s="54" t="s">
        <v>502</v>
      </c>
      <c r="F855" s="55" t="s">
        <v>430</v>
      </c>
      <c r="G855" s="54" t="s">
        <v>4</v>
      </c>
      <c r="H855" s="54" t="s">
        <v>7</v>
      </c>
      <c r="I855" s="56">
        <v>119</v>
      </c>
      <c r="J855" s="56">
        <v>439</v>
      </c>
      <c r="K855" s="56">
        <v>2043</v>
      </c>
      <c r="L855" s="57">
        <v>79476.747600000002</v>
      </c>
      <c r="M855" s="57">
        <v>667.87182857142795</v>
      </c>
      <c r="N855" s="58">
        <v>3.6890756302521002</v>
      </c>
      <c r="O855" s="58">
        <v>4.6537585421412304</v>
      </c>
      <c r="P855" s="57">
        <v>9573.7475999999897</v>
      </c>
      <c r="Q855" s="59">
        <v>0.120459730538847</v>
      </c>
      <c r="R855" s="57">
        <v>5121.2075999999897</v>
      </c>
      <c r="S855" s="59">
        <v>6.4436552257707003E-2</v>
      </c>
      <c r="T855" s="29" t="str">
        <f t="shared" si="39"/>
        <v>05</v>
      </c>
      <c r="U855" s="29" t="str">
        <f t="shared" si="40"/>
        <v>2023-734173-05</v>
      </c>
      <c r="V855" s="29" t="str">
        <f t="shared" si="41"/>
        <v>Mary Amendola</v>
      </c>
    </row>
    <row r="856" spans="1:22" x14ac:dyDescent="0.25">
      <c r="A856" s="53">
        <v>2023</v>
      </c>
      <c r="B856" s="54">
        <v>734174</v>
      </c>
      <c r="C856" s="54" t="s">
        <v>390</v>
      </c>
      <c r="D856" s="54" t="s">
        <v>435</v>
      </c>
      <c r="E856" s="54" t="s">
        <v>505</v>
      </c>
      <c r="F856" s="55" t="s">
        <v>435</v>
      </c>
      <c r="G856" s="54" t="s">
        <v>15</v>
      </c>
      <c r="H856" s="54" t="s">
        <v>5</v>
      </c>
      <c r="I856" s="56">
        <v>60</v>
      </c>
      <c r="J856" s="56">
        <v>129</v>
      </c>
      <c r="K856" s="56">
        <v>583</v>
      </c>
      <c r="L856" s="57">
        <v>28979.402399999999</v>
      </c>
      <c r="M856" s="57">
        <v>482.99004000000002</v>
      </c>
      <c r="N856" s="58">
        <v>2.15</v>
      </c>
      <c r="O856" s="58">
        <v>4.5193798449612403</v>
      </c>
      <c r="P856" s="57">
        <v>3643.1523999999999</v>
      </c>
      <c r="Q856" s="59">
        <v>0.12571523559091699</v>
      </c>
      <c r="R856" s="57">
        <v>1508.9423999999999</v>
      </c>
      <c r="S856" s="59">
        <v>5.2069479527983603E-2</v>
      </c>
      <c r="T856" s="29" t="str">
        <f t="shared" si="39"/>
        <v>06</v>
      </c>
      <c r="U856" s="29" t="str">
        <f t="shared" si="40"/>
        <v>2023-734174-06</v>
      </c>
      <c r="V856" s="29" t="str">
        <f t="shared" si="41"/>
        <v>Malik Mann</v>
      </c>
    </row>
    <row r="857" spans="1:22" x14ac:dyDescent="0.25">
      <c r="A857" s="53">
        <v>2023</v>
      </c>
      <c r="B857" s="54">
        <v>735008</v>
      </c>
      <c r="C857" s="54" t="s">
        <v>388</v>
      </c>
      <c r="D857" s="54" t="s">
        <v>432</v>
      </c>
      <c r="E857" s="54" t="s">
        <v>498</v>
      </c>
      <c r="F857" s="55" t="s">
        <v>432</v>
      </c>
      <c r="G857" s="54" t="s">
        <v>15</v>
      </c>
      <c r="H857" s="54" t="s">
        <v>5</v>
      </c>
      <c r="I857" s="56">
        <v>45</v>
      </c>
      <c r="J857" s="56">
        <v>105</v>
      </c>
      <c r="K857" s="56">
        <v>448</v>
      </c>
      <c r="L857" s="57">
        <v>25438.815999999999</v>
      </c>
      <c r="M857" s="57">
        <v>565.30702222222203</v>
      </c>
      <c r="N857" s="58">
        <v>2.3333333333333299</v>
      </c>
      <c r="O857" s="58">
        <v>4.2666666666666702</v>
      </c>
      <c r="P857" s="57">
        <v>5446.8159999999998</v>
      </c>
      <c r="Q857" s="59">
        <v>0.21411436758691901</v>
      </c>
      <c r="R857" s="57">
        <v>4083.3159999999998</v>
      </c>
      <c r="S857" s="59">
        <v>0.16051517492009101</v>
      </c>
      <c r="T857" s="29" t="str">
        <f t="shared" si="39"/>
        <v>04</v>
      </c>
      <c r="U857" s="29" t="str">
        <f t="shared" si="40"/>
        <v>2023-735008-04</v>
      </c>
      <c r="V857" s="29" t="str">
        <f t="shared" si="41"/>
        <v>Kim Pearson</v>
      </c>
    </row>
    <row r="858" spans="1:22" x14ac:dyDescent="0.25">
      <c r="A858" s="53">
        <v>2023</v>
      </c>
      <c r="B858" s="54">
        <v>736536</v>
      </c>
      <c r="C858" s="54" t="s">
        <v>205</v>
      </c>
      <c r="D858" s="54" t="s">
        <v>432</v>
      </c>
      <c r="E858" s="54" t="s">
        <v>498</v>
      </c>
      <c r="F858" s="55" t="s">
        <v>432</v>
      </c>
      <c r="G858" s="54" t="s">
        <v>15</v>
      </c>
      <c r="H858" s="54" t="s">
        <v>16</v>
      </c>
      <c r="I858" s="56">
        <v>5</v>
      </c>
      <c r="J858" s="56">
        <v>13</v>
      </c>
      <c r="K858" s="56">
        <v>34</v>
      </c>
      <c r="L858" s="57">
        <v>1343</v>
      </c>
      <c r="M858" s="57">
        <v>268.60000000000002</v>
      </c>
      <c r="N858" s="58">
        <v>2.6</v>
      </c>
      <c r="O858" s="58">
        <v>2.6153846153846199</v>
      </c>
      <c r="P858" s="57">
        <v>0</v>
      </c>
      <c r="Q858" s="59">
        <v>0</v>
      </c>
      <c r="R858" s="57">
        <v>-153</v>
      </c>
      <c r="S858" s="59">
        <v>-0.113924050632911</v>
      </c>
      <c r="T858" s="29" t="str">
        <f t="shared" si="39"/>
        <v>04</v>
      </c>
      <c r="U858" s="29" t="str">
        <f t="shared" si="40"/>
        <v>2023-736536-04</v>
      </c>
      <c r="V858" s="29" t="str">
        <f t="shared" si="41"/>
        <v>Kim Pearson</v>
      </c>
    </row>
    <row r="859" spans="1:22" x14ac:dyDescent="0.25">
      <c r="A859" s="53">
        <v>2023</v>
      </c>
      <c r="B859" s="54">
        <v>737682</v>
      </c>
      <c r="C859" s="54" t="s">
        <v>206</v>
      </c>
      <c r="D859" s="54" t="s">
        <v>430</v>
      </c>
      <c r="E859" s="54" t="s">
        <v>512</v>
      </c>
      <c r="F859" s="55" t="s">
        <v>430</v>
      </c>
      <c r="G859" s="54" t="s">
        <v>15</v>
      </c>
      <c r="H859" s="54" t="s">
        <v>5</v>
      </c>
      <c r="I859" s="56">
        <v>63</v>
      </c>
      <c r="J859" s="56">
        <v>180</v>
      </c>
      <c r="K859" s="56">
        <v>556</v>
      </c>
      <c r="L859" s="57">
        <v>24736.745999999999</v>
      </c>
      <c r="M859" s="57">
        <v>392.646761904762</v>
      </c>
      <c r="N859" s="58">
        <v>2.8571428571428599</v>
      </c>
      <c r="O859" s="58">
        <v>3.0888888888888899</v>
      </c>
      <c r="P859" s="57">
        <v>3485.2460000000001</v>
      </c>
      <c r="Q859" s="59">
        <v>0.14089347079037801</v>
      </c>
      <c r="R859" s="57">
        <v>1336.9960000000001</v>
      </c>
      <c r="S859" s="59">
        <v>5.4048984454139498E-2</v>
      </c>
      <c r="T859" s="29" t="str">
        <f t="shared" si="39"/>
        <v>03</v>
      </c>
      <c r="U859" s="29" t="str">
        <f t="shared" si="40"/>
        <v>2023-737682-03</v>
      </c>
      <c r="V859" s="29" t="str">
        <f t="shared" si="41"/>
        <v>Kevin Baxter</v>
      </c>
    </row>
    <row r="860" spans="1:22" x14ac:dyDescent="0.25">
      <c r="A860" s="53">
        <v>2023</v>
      </c>
      <c r="B860" s="54">
        <v>737951</v>
      </c>
      <c r="C860" s="54" t="s">
        <v>413</v>
      </c>
      <c r="D860" s="54" t="s">
        <v>434</v>
      </c>
      <c r="E860" s="54" t="s">
        <v>508</v>
      </c>
      <c r="F860" s="55" t="s">
        <v>434</v>
      </c>
      <c r="G860" s="54" t="s">
        <v>15</v>
      </c>
      <c r="H860" s="54" t="s">
        <v>7</v>
      </c>
      <c r="I860" s="56">
        <v>115</v>
      </c>
      <c r="J860" s="56">
        <v>413</v>
      </c>
      <c r="K860" s="56">
        <v>1843</v>
      </c>
      <c r="L860" s="57">
        <v>77286.698999999993</v>
      </c>
      <c r="M860" s="57">
        <v>672.05825217391305</v>
      </c>
      <c r="N860" s="58">
        <v>3.5913043478260902</v>
      </c>
      <c r="O860" s="58">
        <v>4.4624697336561701</v>
      </c>
      <c r="P860" s="57">
        <v>9613.4489999999896</v>
      </c>
      <c r="Q860" s="59">
        <v>0.124386849540566</v>
      </c>
      <c r="R860" s="57">
        <v>5487.3989999999903</v>
      </c>
      <c r="S860" s="59">
        <v>7.1000561170299098E-2</v>
      </c>
      <c r="T860" s="29" t="str">
        <f t="shared" si="39"/>
        <v>02</v>
      </c>
      <c r="U860" s="29" t="str">
        <f t="shared" si="40"/>
        <v>2023-737951-02</v>
      </c>
      <c r="V860" s="29" t="str">
        <f t="shared" si="41"/>
        <v>Nina Fuentes</v>
      </c>
    </row>
    <row r="861" spans="1:22" x14ac:dyDescent="0.25">
      <c r="A861" s="53">
        <v>2023</v>
      </c>
      <c r="B861" s="54">
        <v>739560</v>
      </c>
      <c r="C861" s="54" t="s">
        <v>207</v>
      </c>
      <c r="D861" s="54" t="s">
        <v>431</v>
      </c>
      <c r="E861" s="54" t="s">
        <v>516</v>
      </c>
      <c r="F861" s="55" t="s">
        <v>431</v>
      </c>
      <c r="G861" s="54" t="s">
        <v>15</v>
      </c>
      <c r="H861" s="54" t="s">
        <v>16</v>
      </c>
      <c r="I861" s="56">
        <v>2</v>
      </c>
      <c r="J861" s="56">
        <v>2</v>
      </c>
      <c r="K861" s="56">
        <v>3</v>
      </c>
      <c r="L861" s="57">
        <v>51.216000000000001</v>
      </c>
      <c r="M861" s="57">
        <v>25.608000000000001</v>
      </c>
      <c r="N861" s="58">
        <v>1</v>
      </c>
      <c r="O861" s="58">
        <v>1.5</v>
      </c>
      <c r="P861" s="57">
        <v>7.2159999999999904</v>
      </c>
      <c r="Q861" s="59">
        <v>0.14089347079037801</v>
      </c>
      <c r="R861" s="57">
        <v>-56.984000000000002</v>
      </c>
      <c r="S861" s="59">
        <v>-1.11262105592003</v>
      </c>
      <c r="T861" s="29" t="str">
        <f t="shared" si="39"/>
        <v>01</v>
      </c>
      <c r="U861" s="29" t="str">
        <f t="shared" si="40"/>
        <v>2023-739560-01</v>
      </c>
      <c r="V861" s="29" t="str">
        <f t="shared" si="41"/>
        <v>Celia Pasillas</v>
      </c>
    </row>
    <row r="862" spans="1:22" x14ac:dyDescent="0.25">
      <c r="A862" s="53">
        <v>2023</v>
      </c>
      <c r="B862" s="54">
        <v>742625</v>
      </c>
      <c r="C862" s="54" t="s">
        <v>209</v>
      </c>
      <c r="D862" s="54" t="s">
        <v>433</v>
      </c>
      <c r="E862" s="54" t="s">
        <v>502</v>
      </c>
      <c r="F862" s="55" t="s">
        <v>433</v>
      </c>
      <c r="G862" s="54" t="s">
        <v>15</v>
      </c>
      <c r="H862" s="54" t="s">
        <v>16</v>
      </c>
      <c r="I862" s="56">
        <v>56</v>
      </c>
      <c r="J862" s="56">
        <v>83</v>
      </c>
      <c r="K862" s="56">
        <v>194</v>
      </c>
      <c r="L862" s="57">
        <v>9420.6420000000107</v>
      </c>
      <c r="M862" s="57">
        <v>168.22575000000001</v>
      </c>
      <c r="N862" s="58">
        <v>1.4821428571428601</v>
      </c>
      <c r="O862" s="58">
        <v>2.3373493975903599</v>
      </c>
      <c r="P862" s="57">
        <v>1091.1420000000001</v>
      </c>
      <c r="Q862" s="59">
        <v>0.11582459029862301</v>
      </c>
      <c r="R862" s="57">
        <v>-856.45800000000099</v>
      </c>
      <c r="S862" s="59">
        <v>-9.0912912304702803E-2</v>
      </c>
      <c r="T862" s="29" t="str">
        <f t="shared" si="39"/>
        <v>05</v>
      </c>
      <c r="U862" s="29" t="str">
        <f t="shared" si="40"/>
        <v>2023-742625-05</v>
      </c>
      <c r="V862" s="29" t="str">
        <f t="shared" si="41"/>
        <v>Mary Amendola</v>
      </c>
    </row>
    <row r="863" spans="1:22" x14ac:dyDescent="0.25">
      <c r="A863" s="53">
        <v>2023</v>
      </c>
      <c r="B863" s="54">
        <v>743099</v>
      </c>
      <c r="C863" s="54" t="s">
        <v>210</v>
      </c>
      <c r="D863" s="54" t="s">
        <v>431</v>
      </c>
      <c r="E863" s="54" t="s">
        <v>513</v>
      </c>
      <c r="F863" s="55" t="s">
        <v>432</v>
      </c>
      <c r="G863" s="54" t="s">
        <v>4</v>
      </c>
      <c r="H863" s="54" t="s">
        <v>16</v>
      </c>
      <c r="I863" s="56">
        <v>29</v>
      </c>
      <c r="J863" s="56">
        <v>38</v>
      </c>
      <c r="K863" s="56">
        <v>132</v>
      </c>
      <c r="L863" s="57">
        <v>5841.5339999999997</v>
      </c>
      <c r="M863" s="57">
        <v>201.432206896552</v>
      </c>
      <c r="N863" s="58">
        <v>1.31034482758621</v>
      </c>
      <c r="O863" s="58">
        <v>3.4736842105263199</v>
      </c>
      <c r="P863" s="57">
        <v>823.03399999999897</v>
      </c>
      <c r="Q863" s="59">
        <v>0.14089347079037801</v>
      </c>
      <c r="R863" s="57">
        <v>-117.766000000001</v>
      </c>
      <c r="S863" s="59">
        <v>-2.0160115476517099E-2</v>
      </c>
      <c r="T863" s="29" t="str">
        <f t="shared" si="39"/>
        <v>01</v>
      </c>
      <c r="U863" s="29" t="str">
        <f t="shared" si="40"/>
        <v>2023-743099-01</v>
      </c>
      <c r="V863" s="29" t="str">
        <f t="shared" si="41"/>
        <v>Dora Tsai</v>
      </c>
    </row>
    <row r="864" spans="1:22" x14ac:dyDescent="0.25">
      <c r="A864" s="53">
        <v>2023</v>
      </c>
      <c r="B864" s="54">
        <v>743099</v>
      </c>
      <c r="C864" s="54" t="s">
        <v>210</v>
      </c>
      <c r="D864" s="54" t="s">
        <v>432</v>
      </c>
      <c r="E864" s="54" t="s">
        <v>500</v>
      </c>
      <c r="F864" s="55" t="s">
        <v>432</v>
      </c>
      <c r="G864" s="54" t="s">
        <v>4</v>
      </c>
      <c r="H864" s="54" t="s">
        <v>5</v>
      </c>
      <c r="I864" s="56">
        <v>119</v>
      </c>
      <c r="J864" s="56">
        <v>182</v>
      </c>
      <c r="K864" s="56">
        <v>485</v>
      </c>
      <c r="L864" s="57">
        <v>21355.616999999998</v>
      </c>
      <c r="M864" s="57">
        <v>179.45896638655501</v>
      </c>
      <c r="N864" s="58">
        <v>1.52941176470588</v>
      </c>
      <c r="O864" s="58">
        <v>2.6648351648351598</v>
      </c>
      <c r="P864" s="57">
        <v>3008.8670000000002</v>
      </c>
      <c r="Q864" s="59">
        <v>0.14089347079037801</v>
      </c>
      <c r="R864" s="57">
        <v>-505.13300000000203</v>
      </c>
      <c r="S864" s="59">
        <v>-2.3653402287557499E-2</v>
      </c>
      <c r="T864" s="29" t="str">
        <f t="shared" si="39"/>
        <v>04</v>
      </c>
      <c r="U864" s="29" t="str">
        <f t="shared" si="40"/>
        <v>2023-743099-04</v>
      </c>
      <c r="V864" s="29" t="str">
        <f t="shared" si="41"/>
        <v>Katie Sweeney</v>
      </c>
    </row>
    <row r="865" spans="1:22" x14ac:dyDescent="0.25">
      <c r="A865" s="53">
        <v>2023</v>
      </c>
      <c r="B865" s="54">
        <v>743099</v>
      </c>
      <c r="C865" s="54" t="s">
        <v>210</v>
      </c>
      <c r="D865" s="54" t="s">
        <v>433</v>
      </c>
      <c r="E865" s="54" t="s">
        <v>503</v>
      </c>
      <c r="F865" s="55" t="s">
        <v>432</v>
      </c>
      <c r="G865" s="54" t="s">
        <v>4</v>
      </c>
      <c r="H865" s="54" t="s">
        <v>5</v>
      </c>
      <c r="I865" s="56">
        <v>73</v>
      </c>
      <c r="J865" s="56">
        <v>243</v>
      </c>
      <c r="K865" s="56">
        <v>1158</v>
      </c>
      <c r="L865" s="57">
        <v>42281.427000000003</v>
      </c>
      <c r="M865" s="57">
        <v>579.19763013698605</v>
      </c>
      <c r="N865" s="58">
        <v>3.3287671232876699</v>
      </c>
      <c r="O865" s="58">
        <v>4.7654320987654302</v>
      </c>
      <c r="P865" s="57">
        <v>5957.1769999999997</v>
      </c>
      <c r="Q865" s="59">
        <v>0.14089347079037801</v>
      </c>
      <c r="R865" s="57">
        <v>3262.877</v>
      </c>
      <c r="S865" s="59">
        <v>7.71704559545731E-2</v>
      </c>
      <c r="T865" s="29" t="str">
        <f t="shared" si="39"/>
        <v>05</v>
      </c>
      <c r="U865" s="29" t="str">
        <f t="shared" si="40"/>
        <v>2023-743099-05</v>
      </c>
      <c r="V865" s="29" t="str">
        <f t="shared" si="41"/>
        <v>Hugo Vale</v>
      </c>
    </row>
    <row r="866" spans="1:22" x14ac:dyDescent="0.25">
      <c r="A866" s="53">
        <v>2023</v>
      </c>
      <c r="B866" s="54">
        <v>753097</v>
      </c>
      <c r="C866" s="54" t="s">
        <v>211</v>
      </c>
      <c r="D866" s="54" t="s">
        <v>431</v>
      </c>
      <c r="E866" s="54" t="s">
        <v>524</v>
      </c>
      <c r="F866" s="55" t="s">
        <v>431</v>
      </c>
      <c r="G866" s="54" t="s">
        <v>15</v>
      </c>
      <c r="H866" s="54" t="s">
        <v>16</v>
      </c>
      <c r="I866" s="56">
        <v>41</v>
      </c>
      <c r="J866" s="56">
        <v>78</v>
      </c>
      <c r="K866" s="56">
        <v>141</v>
      </c>
      <c r="L866" s="57">
        <v>5938.0720000000101</v>
      </c>
      <c r="M866" s="57">
        <v>144.83102439024401</v>
      </c>
      <c r="N866" s="58">
        <v>1.90243902439024</v>
      </c>
      <c r="O866" s="58">
        <v>1.8076923076923099</v>
      </c>
      <c r="P866" s="57">
        <v>1257.8219999999999</v>
      </c>
      <c r="Q866" s="59">
        <v>0.21182329887546</v>
      </c>
      <c r="R866" s="57">
        <v>-98.427999999999997</v>
      </c>
      <c r="S866" s="59">
        <v>-1.6575750512961101E-2</v>
      </c>
      <c r="T866" s="29" t="str">
        <f t="shared" si="39"/>
        <v>01</v>
      </c>
      <c r="U866" s="29" t="str">
        <f t="shared" si="40"/>
        <v>2023-753097-01</v>
      </c>
      <c r="V866" s="29" t="str">
        <f t="shared" si="41"/>
        <v>Quinn York</v>
      </c>
    </row>
    <row r="867" spans="1:22" x14ac:dyDescent="0.25">
      <c r="A867" s="53">
        <v>2023</v>
      </c>
      <c r="B867" s="54">
        <v>754348</v>
      </c>
      <c r="C867" s="54" t="s">
        <v>470</v>
      </c>
      <c r="D867" s="54" t="s">
        <v>435</v>
      </c>
      <c r="E867" s="54" t="s">
        <v>529</v>
      </c>
      <c r="F867" s="55" t="s">
        <v>435</v>
      </c>
      <c r="G867" s="54" t="s">
        <v>15</v>
      </c>
      <c r="H867" s="54" t="s">
        <v>16</v>
      </c>
      <c r="I867" s="56">
        <v>42</v>
      </c>
      <c r="J867" s="56">
        <v>69</v>
      </c>
      <c r="K867" s="56">
        <v>195</v>
      </c>
      <c r="L867" s="57">
        <v>9624.84</v>
      </c>
      <c r="M867" s="57">
        <v>229.16285714285701</v>
      </c>
      <c r="N867" s="58">
        <v>1.6428571428571399</v>
      </c>
      <c r="O867" s="58">
        <v>2.8260869565217401</v>
      </c>
      <c r="P867" s="57">
        <v>1703.34</v>
      </c>
      <c r="Q867" s="59">
        <v>0.17697333150473099</v>
      </c>
      <c r="R867" s="57">
        <v>234.54</v>
      </c>
      <c r="S867" s="59">
        <v>2.4368197289513401E-2</v>
      </c>
      <c r="T867" s="29" t="str">
        <f t="shared" si="39"/>
        <v>06</v>
      </c>
      <c r="U867" s="29" t="str">
        <f t="shared" si="40"/>
        <v>2023-754348-06</v>
      </c>
      <c r="V867" s="29" t="str">
        <f t="shared" si="41"/>
        <v>Caleb Thorne</v>
      </c>
    </row>
    <row r="868" spans="1:22" x14ac:dyDescent="0.25">
      <c r="A868" s="53">
        <v>2023</v>
      </c>
      <c r="B868" s="54">
        <v>755085</v>
      </c>
      <c r="C868" s="54" t="s">
        <v>212</v>
      </c>
      <c r="D868" s="54" t="s">
        <v>434</v>
      </c>
      <c r="E868" s="54" t="s">
        <v>522</v>
      </c>
      <c r="F868" s="55" t="s">
        <v>434</v>
      </c>
      <c r="G868" s="54" t="s">
        <v>15</v>
      </c>
      <c r="H868" s="54" t="s">
        <v>16</v>
      </c>
      <c r="I868" s="56">
        <v>35</v>
      </c>
      <c r="J868" s="56">
        <v>44</v>
      </c>
      <c r="K868" s="56">
        <v>71</v>
      </c>
      <c r="L868" s="57">
        <v>3300.232</v>
      </c>
      <c r="M868" s="57">
        <v>94.292342857142899</v>
      </c>
      <c r="N868" s="58">
        <v>1.25714285714286</v>
      </c>
      <c r="O868" s="58">
        <v>1.61363636363636</v>
      </c>
      <c r="P868" s="57">
        <v>730.73199999999997</v>
      </c>
      <c r="Q868" s="59">
        <v>0.221418373011352</v>
      </c>
      <c r="R868" s="57">
        <v>-437.66800000000001</v>
      </c>
      <c r="S868" s="59">
        <v>-0.13261734326556401</v>
      </c>
      <c r="T868" s="29" t="str">
        <f t="shared" si="39"/>
        <v>02</v>
      </c>
      <c r="U868" s="29" t="str">
        <f t="shared" si="40"/>
        <v>2023-755085-02</v>
      </c>
      <c r="V868" s="29" t="str">
        <f t="shared" si="41"/>
        <v>Ian Juliano</v>
      </c>
    </row>
    <row r="869" spans="1:22" x14ac:dyDescent="0.25">
      <c r="A869" s="53">
        <v>2023</v>
      </c>
      <c r="B869" s="54">
        <v>755161</v>
      </c>
      <c r="C869" s="54" t="s">
        <v>221</v>
      </c>
      <c r="D869" s="54" t="s">
        <v>431</v>
      </c>
      <c r="E869" s="54" t="s">
        <v>509</v>
      </c>
      <c r="F869" s="55" t="s">
        <v>431</v>
      </c>
      <c r="G869" s="54" t="s">
        <v>15</v>
      </c>
      <c r="H869" s="54" t="s">
        <v>10</v>
      </c>
      <c r="I869" s="56">
        <v>145</v>
      </c>
      <c r="J869" s="56">
        <v>1068</v>
      </c>
      <c r="K869" s="56">
        <v>5865</v>
      </c>
      <c r="L869" s="57">
        <v>226221.5845</v>
      </c>
      <c r="M869" s="57">
        <v>1560.1488586206899</v>
      </c>
      <c r="N869" s="58">
        <v>7.36551724137931</v>
      </c>
      <c r="O869" s="58">
        <v>5.4915730337078603</v>
      </c>
      <c r="P869" s="57">
        <v>17144.334500000001</v>
      </c>
      <c r="Q869" s="59">
        <v>7.5785582255083306E-2</v>
      </c>
      <c r="R869" s="57">
        <v>11511.3845</v>
      </c>
      <c r="S869" s="59">
        <v>5.0885438387511701E-2</v>
      </c>
      <c r="T869" s="29" t="str">
        <f t="shared" si="39"/>
        <v>01</v>
      </c>
      <c r="U869" s="29" t="str">
        <f t="shared" si="40"/>
        <v>2023-755161-01</v>
      </c>
      <c r="V869" s="29" t="str">
        <f t="shared" si="41"/>
        <v>Benny Wilder</v>
      </c>
    </row>
    <row r="870" spans="1:22" x14ac:dyDescent="0.25">
      <c r="A870" s="53">
        <v>2023</v>
      </c>
      <c r="B870" s="54">
        <v>755634</v>
      </c>
      <c r="C870" s="54" t="s">
        <v>213</v>
      </c>
      <c r="D870" s="54" t="s">
        <v>431</v>
      </c>
      <c r="E870" s="54" t="s">
        <v>524</v>
      </c>
      <c r="F870" s="55" t="s">
        <v>431</v>
      </c>
      <c r="G870" s="54" t="s">
        <v>15</v>
      </c>
      <c r="H870" s="54" t="s">
        <v>16</v>
      </c>
      <c r="I870" s="56">
        <v>9</v>
      </c>
      <c r="J870" s="56">
        <v>14</v>
      </c>
      <c r="K870" s="56">
        <v>41</v>
      </c>
      <c r="L870" s="57">
        <v>993.27200000000005</v>
      </c>
      <c r="M870" s="57">
        <v>110.363555555556</v>
      </c>
      <c r="N870" s="58">
        <v>1.55555555555556</v>
      </c>
      <c r="O870" s="58">
        <v>2.9285714285714302</v>
      </c>
      <c r="P870" s="57">
        <v>276.77199999999999</v>
      </c>
      <c r="Q870" s="59">
        <v>0.27864673523465899</v>
      </c>
      <c r="R870" s="57">
        <v>-17.628</v>
      </c>
      <c r="S870" s="59">
        <v>-1.77474045377299E-2</v>
      </c>
      <c r="T870" s="29" t="str">
        <f t="shared" si="39"/>
        <v>01</v>
      </c>
      <c r="U870" s="29" t="str">
        <f t="shared" si="40"/>
        <v>2023-755634-01</v>
      </c>
      <c r="V870" s="29" t="str">
        <f t="shared" si="41"/>
        <v>Quinn York</v>
      </c>
    </row>
    <row r="871" spans="1:22" x14ac:dyDescent="0.25">
      <c r="A871" s="53">
        <v>2023</v>
      </c>
      <c r="B871" s="54">
        <v>758545</v>
      </c>
      <c r="C871" s="54" t="s">
        <v>214</v>
      </c>
      <c r="D871" s="54" t="s">
        <v>432</v>
      </c>
      <c r="E871" s="54" t="s">
        <v>498</v>
      </c>
      <c r="F871" s="55" t="s">
        <v>432</v>
      </c>
      <c r="G871" s="54" t="s">
        <v>15</v>
      </c>
      <c r="H871" s="54" t="s">
        <v>16</v>
      </c>
      <c r="I871" s="56">
        <v>27</v>
      </c>
      <c r="J871" s="56">
        <v>49</v>
      </c>
      <c r="K871" s="56">
        <v>121</v>
      </c>
      <c r="L871" s="57">
        <v>5682.0888000000004</v>
      </c>
      <c r="M871" s="57">
        <v>210.44773333333299</v>
      </c>
      <c r="N871" s="58">
        <v>1.81481481481481</v>
      </c>
      <c r="O871" s="58">
        <v>2.4693877551020398</v>
      </c>
      <c r="P871" s="57">
        <v>813.83879999999999</v>
      </c>
      <c r="Q871" s="59">
        <v>0.143228806983798</v>
      </c>
      <c r="R871" s="57">
        <v>8.8387999999995692</v>
      </c>
      <c r="S871" s="59">
        <v>1.5555547107957101E-3</v>
      </c>
      <c r="T871" s="29" t="str">
        <f t="shared" si="39"/>
        <v>04</v>
      </c>
      <c r="U871" s="29" t="str">
        <f t="shared" si="40"/>
        <v>2023-758545-04</v>
      </c>
      <c r="V871" s="29" t="str">
        <f t="shared" si="41"/>
        <v>Kim Pearson</v>
      </c>
    </row>
    <row r="872" spans="1:22" x14ac:dyDescent="0.25">
      <c r="A872" s="53">
        <v>2023</v>
      </c>
      <c r="B872" s="54">
        <v>758786</v>
      </c>
      <c r="C872" s="54" t="s">
        <v>215</v>
      </c>
      <c r="D872" s="54" t="s">
        <v>432</v>
      </c>
      <c r="E872" s="54" t="s">
        <v>500</v>
      </c>
      <c r="F872" s="55" t="s">
        <v>432</v>
      </c>
      <c r="G872" s="54" t="s">
        <v>15</v>
      </c>
      <c r="H872" s="54" t="s">
        <v>16</v>
      </c>
      <c r="I872" s="56">
        <v>31</v>
      </c>
      <c r="J872" s="56">
        <v>74</v>
      </c>
      <c r="K872" s="56">
        <v>191</v>
      </c>
      <c r="L872" s="57">
        <v>12400.281000000001</v>
      </c>
      <c r="M872" s="57">
        <v>400.009064516129</v>
      </c>
      <c r="N872" s="58">
        <v>2.3870967741935498</v>
      </c>
      <c r="O872" s="58">
        <v>2.5810810810810798</v>
      </c>
      <c r="P872" s="57">
        <v>3595.7809999999999</v>
      </c>
      <c r="Q872" s="59">
        <v>0.289975767484624</v>
      </c>
      <c r="R872" s="57">
        <v>2654.2809999999999</v>
      </c>
      <c r="S872" s="59">
        <v>0.21405006870408799</v>
      </c>
      <c r="T872" s="29" t="str">
        <f t="shared" si="39"/>
        <v>04</v>
      </c>
      <c r="U872" s="29" t="str">
        <f t="shared" si="40"/>
        <v>2023-758786-04</v>
      </c>
      <c r="V872" s="29" t="str">
        <f t="shared" si="41"/>
        <v>Katie Sweeney</v>
      </c>
    </row>
    <row r="873" spans="1:22" x14ac:dyDescent="0.25">
      <c r="A873" s="53">
        <v>2023</v>
      </c>
      <c r="B873" s="54">
        <v>759445</v>
      </c>
      <c r="C873" s="54" t="s">
        <v>216</v>
      </c>
      <c r="D873" s="54" t="s">
        <v>431</v>
      </c>
      <c r="E873" s="54" t="s">
        <v>515</v>
      </c>
      <c r="F873" s="55" t="s">
        <v>431</v>
      </c>
      <c r="G873" s="54" t="s">
        <v>15</v>
      </c>
      <c r="H873" s="54" t="s">
        <v>16</v>
      </c>
      <c r="I873" s="56">
        <v>27</v>
      </c>
      <c r="J873" s="56">
        <v>36</v>
      </c>
      <c r="K873" s="56">
        <v>54</v>
      </c>
      <c r="L873" s="57">
        <v>2971.5680000000002</v>
      </c>
      <c r="M873" s="57">
        <v>110.058074074074</v>
      </c>
      <c r="N873" s="58">
        <v>1.3333333333333299</v>
      </c>
      <c r="O873" s="58">
        <v>1.5</v>
      </c>
      <c r="P873" s="57">
        <v>706.06799999999998</v>
      </c>
      <c r="Q873" s="59">
        <v>0.23760788916827699</v>
      </c>
      <c r="R873" s="57">
        <v>-170.53200000000001</v>
      </c>
      <c r="S873" s="59">
        <v>-5.7387884106976601E-2</v>
      </c>
      <c r="T873" s="29" t="str">
        <f t="shared" si="39"/>
        <v>01</v>
      </c>
      <c r="U873" s="29" t="str">
        <f t="shared" si="40"/>
        <v>2023-759445-01</v>
      </c>
      <c r="V873" s="29" t="str">
        <f t="shared" si="41"/>
        <v>Alex Kwon</v>
      </c>
    </row>
    <row r="874" spans="1:22" x14ac:dyDescent="0.25">
      <c r="A874" s="53">
        <v>2023</v>
      </c>
      <c r="B874" s="54">
        <v>762085</v>
      </c>
      <c r="C874" s="54" t="s">
        <v>217</v>
      </c>
      <c r="D874" s="54" t="s">
        <v>431</v>
      </c>
      <c r="E874" s="54" t="s">
        <v>516</v>
      </c>
      <c r="F874" s="55" t="s">
        <v>431</v>
      </c>
      <c r="G874" s="54" t="s">
        <v>15</v>
      </c>
      <c r="H874" s="54" t="s">
        <v>7</v>
      </c>
      <c r="I874" s="56">
        <v>137</v>
      </c>
      <c r="J874" s="56">
        <v>541</v>
      </c>
      <c r="K874" s="56">
        <v>2196</v>
      </c>
      <c r="L874" s="57">
        <v>91691.480999999898</v>
      </c>
      <c r="M874" s="57">
        <v>669.28088321167797</v>
      </c>
      <c r="N874" s="58">
        <v>3.9489051094890502</v>
      </c>
      <c r="O874" s="58">
        <v>4.0591497227356701</v>
      </c>
      <c r="P874" s="57">
        <v>12918.731</v>
      </c>
      <c r="Q874" s="59">
        <v>0.14089347079037801</v>
      </c>
      <c r="R874" s="57">
        <v>8082.6809999999896</v>
      </c>
      <c r="S874" s="59">
        <v>8.8150839225729097E-2</v>
      </c>
      <c r="T874" s="29" t="str">
        <f t="shared" si="39"/>
        <v>01</v>
      </c>
      <c r="U874" s="29" t="str">
        <f t="shared" si="40"/>
        <v>2023-762085-01</v>
      </c>
      <c r="V874" s="29" t="str">
        <f t="shared" si="41"/>
        <v>Celia Pasillas</v>
      </c>
    </row>
    <row r="875" spans="1:22" x14ac:dyDescent="0.25">
      <c r="A875" s="53">
        <v>2023</v>
      </c>
      <c r="B875" s="54">
        <v>762662</v>
      </c>
      <c r="C875" s="54" t="s">
        <v>333</v>
      </c>
      <c r="D875" s="54" t="s">
        <v>432</v>
      </c>
      <c r="E875" s="54" t="s">
        <v>498</v>
      </c>
      <c r="F875" s="55" t="s">
        <v>432</v>
      </c>
      <c r="G875" s="54" t="s">
        <v>15</v>
      </c>
      <c r="H875" s="54" t="s">
        <v>16</v>
      </c>
      <c r="I875" s="56">
        <v>4</v>
      </c>
      <c r="J875" s="56">
        <v>19</v>
      </c>
      <c r="K875" s="56">
        <v>28</v>
      </c>
      <c r="L875" s="57">
        <v>1912.576</v>
      </c>
      <c r="M875" s="57">
        <v>478.14400000000001</v>
      </c>
      <c r="N875" s="58">
        <v>4.75</v>
      </c>
      <c r="O875" s="58">
        <v>1.4736842105263199</v>
      </c>
      <c r="P875" s="57">
        <v>391.57600000000002</v>
      </c>
      <c r="Q875" s="59">
        <v>0.20473748494177499</v>
      </c>
      <c r="R875" s="57">
        <v>261.07600000000002</v>
      </c>
      <c r="S875" s="59">
        <v>0.13650490228885001</v>
      </c>
      <c r="T875" s="29" t="str">
        <f t="shared" si="39"/>
        <v>04</v>
      </c>
      <c r="U875" s="29" t="str">
        <f t="shared" si="40"/>
        <v>2023-762662-04</v>
      </c>
      <c r="V875" s="29" t="str">
        <f t="shared" si="41"/>
        <v>Kim Pearson</v>
      </c>
    </row>
    <row r="876" spans="1:22" x14ac:dyDescent="0.25">
      <c r="A876" s="53">
        <v>2023</v>
      </c>
      <c r="B876" s="54">
        <v>765294</v>
      </c>
      <c r="C876" s="54" t="s">
        <v>407</v>
      </c>
      <c r="D876" s="54" t="s">
        <v>435</v>
      </c>
      <c r="E876" s="54" t="s">
        <v>525</v>
      </c>
      <c r="F876" s="55" t="s">
        <v>435</v>
      </c>
      <c r="G876" s="54" t="s">
        <v>15</v>
      </c>
      <c r="H876" s="54" t="s">
        <v>16</v>
      </c>
      <c r="I876" s="56">
        <v>20</v>
      </c>
      <c r="J876" s="56">
        <v>45</v>
      </c>
      <c r="K876" s="56">
        <v>117</v>
      </c>
      <c r="L876" s="57">
        <v>5096.6639999999998</v>
      </c>
      <c r="M876" s="57">
        <v>254.83320000000001</v>
      </c>
      <c r="N876" s="58">
        <v>2.25</v>
      </c>
      <c r="O876" s="58">
        <v>2.6</v>
      </c>
      <c r="P876" s="57">
        <v>1520.164</v>
      </c>
      <c r="Q876" s="59">
        <v>0.29826647391313199</v>
      </c>
      <c r="R876" s="57">
        <v>806.75400000000002</v>
      </c>
      <c r="S876" s="59">
        <v>0.15829059949802399</v>
      </c>
      <c r="T876" s="29" t="str">
        <f t="shared" si="39"/>
        <v>06</v>
      </c>
      <c r="U876" s="29" t="str">
        <f t="shared" si="40"/>
        <v>2023-765294-06</v>
      </c>
      <c r="V876" s="29" t="str">
        <f t="shared" si="41"/>
        <v>Carol Mathews</v>
      </c>
    </row>
    <row r="877" spans="1:22" x14ac:dyDescent="0.25">
      <c r="A877" s="53">
        <v>2023</v>
      </c>
      <c r="B877" s="54">
        <v>765645</v>
      </c>
      <c r="C877" s="54" t="s">
        <v>443</v>
      </c>
      <c r="D877" s="54" t="s">
        <v>435</v>
      </c>
      <c r="E877" s="54" t="s">
        <v>529</v>
      </c>
      <c r="F877" s="55" t="s">
        <v>435</v>
      </c>
      <c r="G877" s="54" t="s">
        <v>15</v>
      </c>
      <c r="H877" s="54" t="s">
        <v>16</v>
      </c>
      <c r="I877" s="56">
        <v>17</v>
      </c>
      <c r="J877" s="56">
        <v>59</v>
      </c>
      <c r="K877" s="56">
        <v>165</v>
      </c>
      <c r="L877" s="57">
        <v>7255.48</v>
      </c>
      <c r="M877" s="57">
        <v>426.792941176471</v>
      </c>
      <c r="N877" s="58">
        <v>3.47058823529412</v>
      </c>
      <c r="O877" s="58">
        <v>2.79661016949153</v>
      </c>
      <c r="P877" s="57">
        <v>1835.23</v>
      </c>
      <c r="Q877" s="59">
        <v>0.25294398165248899</v>
      </c>
      <c r="R877" s="57">
        <v>1204.6099999999999</v>
      </c>
      <c r="S877" s="59">
        <v>0.166027609475872</v>
      </c>
      <c r="T877" s="29" t="str">
        <f t="shared" si="39"/>
        <v>06</v>
      </c>
      <c r="U877" s="29" t="str">
        <f t="shared" si="40"/>
        <v>2023-765645-06</v>
      </c>
      <c r="V877" s="29" t="str">
        <f t="shared" si="41"/>
        <v>Caleb Thorne</v>
      </c>
    </row>
    <row r="878" spans="1:22" x14ac:dyDescent="0.25">
      <c r="A878" s="53">
        <v>2023</v>
      </c>
      <c r="B878" s="54">
        <v>766167</v>
      </c>
      <c r="C878" s="54" t="s">
        <v>218</v>
      </c>
      <c r="D878" s="54" t="s">
        <v>435</v>
      </c>
      <c r="E878" s="54" t="s">
        <v>525</v>
      </c>
      <c r="F878" s="55" t="s">
        <v>435</v>
      </c>
      <c r="G878" s="54" t="s">
        <v>15</v>
      </c>
      <c r="H878" s="54" t="s">
        <v>16</v>
      </c>
      <c r="I878" s="56">
        <v>29</v>
      </c>
      <c r="J878" s="56">
        <v>68</v>
      </c>
      <c r="K878" s="56">
        <v>149</v>
      </c>
      <c r="L878" s="57">
        <v>7769.2079999999996</v>
      </c>
      <c r="M878" s="57">
        <v>267.90372413793102</v>
      </c>
      <c r="N878" s="58">
        <v>2.3448275862068999</v>
      </c>
      <c r="O878" s="58">
        <v>2.1911764705882399</v>
      </c>
      <c r="P878" s="57">
        <v>1832.9580000000001</v>
      </c>
      <c r="Q878" s="59">
        <v>0.235925978555343</v>
      </c>
      <c r="R878" s="57">
        <v>794.35799999999995</v>
      </c>
      <c r="S878" s="59">
        <v>0.102244398656851</v>
      </c>
      <c r="T878" s="29" t="str">
        <f t="shared" si="39"/>
        <v>06</v>
      </c>
      <c r="U878" s="29" t="str">
        <f t="shared" si="40"/>
        <v>2023-766167-06</v>
      </c>
      <c r="V878" s="29" t="str">
        <f t="shared" si="41"/>
        <v>Carol Mathews</v>
      </c>
    </row>
    <row r="879" spans="1:22" x14ac:dyDescent="0.25">
      <c r="A879" s="53">
        <v>2023</v>
      </c>
      <c r="B879" s="54">
        <v>767999</v>
      </c>
      <c r="C879" s="54" t="s">
        <v>334</v>
      </c>
      <c r="D879" s="54" t="s">
        <v>432</v>
      </c>
      <c r="E879" s="54" t="s">
        <v>510</v>
      </c>
      <c r="F879" s="55" t="s">
        <v>432</v>
      </c>
      <c r="G879" s="54" t="s">
        <v>15</v>
      </c>
      <c r="H879" s="54" t="s">
        <v>16</v>
      </c>
      <c r="I879" s="56">
        <v>47</v>
      </c>
      <c r="J879" s="56">
        <v>56</v>
      </c>
      <c r="K879" s="56">
        <v>219</v>
      </c>
      <c r="L879" s="57">
        <v>9149.4284000000007</v>
      </c>
      <c r="M879" s="57">
        <v>194.66868936170201</v>
      </c>
      <c r="N879" s="58">
        <v>1.19148936170213</v>
      </c>
      <c r="O879" s="58">
        <v>3.91071428571429</v>
      </c>
      <c r="P879" s="57">
        <v>1061.1784</v>
      </c>
      <c r="Q879" s="59">
        <v>0.115983026874116</v>
      </c>
      <c r="R879" s="57">
        <v>-310.82159999999999</v>
      </c>
      <c r="S879" s="59">
        <v>-3.3971695980483302E-2</v>
      </c>
      <c r="T879" s="29" t="str">
        <f t="shared" si="39"/>
        <v>04</v>
      </c>
      <c r="U879" s="29" t="str">
        <f t="shared" si="40"/>
        <v>2023-767999-04</v>
      </c>
      <c r="V879" s="29" t="str">
        <f t="shared" si="41"/>
        <v>Mosaki Ishak</v>
      </c>
    </row>
    <row r="880" spans="1:22" x14ac:dyDescent="0.25">
      <c r="A880" s="53">
        <v>2023</v>
      </c>
      <c r="B880" s="54">
        <v>768405</v>
      </c>
      <c r="C880" s="54" t="s">
        <v>335</v>
      </c>
      <c r="D880" s="54" t="s">
        <v>430</v>
      </c>
      <c r="E880" s="54" t="s">
        <v>512</v>
      </c>
      <c r="F880" s="55" t="s">
        <v>430</v>
      </c>
      <c r="G880" s="54" t="s">
        <v>15</v>
      </c>
      <c r="H880" s="54" t="s">
        <v>5</v>
      </c>
      <c r="I880" s="56">
        <v>64</v>
      </c>
      <c r="J880" s="56">
        <v>177</v>
      </c>
      <c r="K880" s="56">
        <v>898</v>
      </c>
      <c r="L880" s="57">
        <v>35160.374799999998</v>
      </c>
      <c r="M880" s="57">
        <v>549.38085624999997</v>
      </c>
      <c r="N880" s="58">
        <v>2.765625</v>
      </c>
      <c r="O880" s="58">
        <v>5.0734463276836204</v>
      </c>
      <c r="P880" s="57">
        <v>5721.6247999999996</v>
      </c>
      <c r="Q880" s="59">
        <v>0.162729346104695</v>
      </c>
      <c r="R880" s="57">
        <v>3544.0248000000001</v>
      </c>
      <c r="S880" s="59">
        <v>0.100795990377213</v>
      </c>
      <c r="T880" s="29" t="str">
        <f t="shared" si="39"/>
        <v>03</v>
      </c>
      <c r="U880" s="29" t="str">
        <f t="shared" si="40"/>
        <v>2023-768405-03</v>
      </c>
      <c r="V880" s="29" t="str">
        <f t="shared" si="41"/>
        <v>Kevin Baxter</v>
      </c>
    </row>
    <row r="881" spans="1:22" x14ac:dyDescent="0.25">
      <c r="A881" s="53">
        <v>2023</v>
      </c>
      <c r="B881" s="54">
        <v>769640</v>
      </c>
      <c r="C881" s="54" t="s">
        <v>441</v>
      </c>
      <c r="D881" s="54" t="s">
        <v>434</v>
      </c>
      <c r="E881" s="54" t="s">
        <v>526</v>
      </c>
      <c r="F881" s="55" t="s">
        <v>434</v>
      </c>
      <c r="G881" s="54" t="s">
        <v>15</v>
      </c>
      <c r="H881" s="54" t="s">
        <v>16</v>
      </c>
      <c r="I881" s="56">
        <v>24</v>
      </c>
      <c r="J881" s="56">
        <v>33</v>
      </c>
      <c r="K881" s="56">
        <v>110</v>
      </c>
      <c r="L881" s="57">
        <v>5732.7060000000001</v>
      </c>
      <c r="M881" s="57">
        <v>238.86275000000001</v>
      </c>
      <c r="N881" s="58">
        <v>1.375</v>
      </c>
      <c r="O881" s="58">
        <v>3.3333333333333299</v>
      </c>
      <c r="P881" s="57">
        <v>835.20599999999899</v>
      </c>
      <c r="Q881" s="59">
        <v>0.14569140646668399</v>
      </c>
      <c r="R881" s="57">
        <v>30.905999999999398</v>
      </c>
      <c r="S881" s="59">
        <v>5.3911712897886897E-3</v>
      </c>
      <c r="T881" s="29" t="str">
        <f t="shared" si="39"/>
        <v>02</v>
      </c>
      <c r="U881" s="29" t="str">
        <f t="shared" si="40"/>
        <v>2023-769640-02</v>
      </c>
      <c r="V881" s="29" t="str">
        <f t="shared" si="41"/>
        <v>Sienna Calderon</v>
      </c>
    </row>
    <row r="882" spans="1:22" x14ac:dyDescent="0.25">
      <c r="A882" s="53">
        <v>2023</v>
      </c>
      <c r="B882" s="54">
        <v>769640</v>
      </c>
      <c r="C882" s="54" t="s">
        <v>411</v>
      </c>
      <c r="D882" s="54" t="s">
        <v>430</v>
      </c>
      <c r="E882" s="54" t="s">
        <v>520</v>
      </c>
      <c r="F882" s="55" t="s">
        <v>430</v>
      </c>
      <c r="G882" s="54" t="s">
        <v>15</v>
      </c>
      <c r="H882" s="54" t="s">
        <v>5</v>
      </c>
      <c r="I882" s="56">
        <v>72</v>
      </c>
      <c r="J882" s="56">
        <v>108</v>
      </c>
      <c r="K882" s="56">
        <v>392</v>
      </c>
      <c r="L882" s="57">
        <v>18525.2192</v>
      </c>
      <c r="M882" s="57">
        <v>257.29471111111098</v>
      </c>
      <c r="N882" s="58">
        <v>1.5</v>
      </c>
      <c r="O882" s="58">
        <v>3.6296296296296302</v>
      </c>
      <c r="P882" s="57">
        <v>2560.2192</v>
      </c>
      <c r="Q882" s="59">
        <v>0.138201830291973</v>
      </c>
      <c r="R882" s="57">
        <v>209.419199999998</v>
      </c>
      <c r="S882" s="59">
        <v>1.13045463991054E-2</v>
      </c>
      <c r="T882" s="29" t="str">
        <f t="shared" si="39"/>
        <v>03</v>
      </c>
      <c r="U882" s="29" t="str">
        <f t="shared" si="40"/>
        <v>2023-769640-03</v>
      </c>
      <c r="V882" s="29" t="str">
        <f t="shared" si="41"/>
        <v>Mikhail Reilly</v>
      </c>
    </row>
    <row r="883" spans="1:22" x14ac:dyDescent="0.25">
      <c r="A883" s="53">
        <v>2023</v>
      </c>
      <c r="B883" s="54">
        <v>772049</v>
      </c>
      <c r="C883" s="54" t="s">
        <v>219</v>
      </c>
      <c r="D883" s="54" t="s">
        <v>434</v>
      </c>
      <c r="E883" s="54" t="s">
        <v>522</v>
      </c>
      <c r="F883" s="55" t="s">
        <v>434</v>
      </c>
      <c r="G883" s="54" t="s">
        <v>15</v>
      </c>
      <c r="H883" s="54" t="s">
        <v>16</v>
      </c>
      <c r="I883" s="56">
        <v>24</v>
      </c>
      <c r="J883" s="56">
        <v>33</v>
      </c>
      <c r="K883" s="56">
        <v>71</v>
      </c>
      <c r="L883" s="57">
        <v>3133.8319999999999</v>
      </c>
      <c r="M883" s="57">
        <v>130.576333333333</v>
      </c>
      <c r="N883" s="58">
        <v>1.375</v>
      </c>
      <c r="O883" s="58">
        <v>2.15151515151515</v>
      </c>
      <c r="P883" s="57">
        <v>770.08199999999999</v>
      </c>
      <c r="Q883" s="59">
        <v>0.24573174311832899</v>
      </c>
      <c r="R883" s="57">
        <v>-34.217999999999897</v>
      </c>
      <c r="S883" s="59">
        <v>-1.0918900566463E-2</v>
      </c>
      <c r="T883" s="29" t="str">
        <f t="shared" si="39"/>
        <v>02</v>
      </c>
      <c r="U883" s="29" t="str">
        <f t="shared" si="40"/>
        <v>2023-772049-02</v>
      </c>
      <c r="V883" s="29" t="str">
        <f t="shared" si="41"/>
        <v>Ian Juliano</v>
      </c>
    </row>
    <row r="884" spans="1:22" x14ac:dyDescent="0.25">
      <c r="A884" s="53">
        <v>2023</v>
      </c>
      <c r="B884" s="54">
        <v>772168</v>
      </c>
      <c r="C884" s="54" t="s">
        <v>220</v>
      </c>
      <c r="D884" s="54" t="s">
        <v>432</v>
      </c>
      <c r="E884" s="54" t="s">
        <v>500</v>
      </c>
      <c r="F884" s="55" t="s">
        <v>432</v>
      </c>
      <c r="G884" s="54" t="s">
        <v>4</v>
      </c>
      <c r="H884" s="54" t="s">
        <v>5</v>
      </c>
      <c r="I884" s="56">
        <v>36</v>
      </c>
      <c r="J884" s="56">
        <v>91</v>
      </c>
      <c r="K884" s="56">
        <v>471</v>
      </c>
      <c r="L884" s="57">
        <v>17945.771700000001</v>
      </c>
      <c r="M884" s="57">
        <v>498.49365833333297</v>
      </c>
      <c r="N884" s="58">
        <v>2.5277777777777799</v>
      </c>
      <c r="O884" s="58">
        <v>5.1758241758241796</v>
      </c>
      <c r="P884" s="57">
        <v>1848.0217</v>
      </c>
      <c r="Q884" s="59">
        <v>0.102978112665949</v>
      </c>
      <c r="R884" s="57">
        <v>750.02170000000206</v>
      </c>
      <c r="S884" s="59">
        <v>4.1793783657684797E-2</v>
      </c>
      <c r="T884" s="29" t="str">
        <f t="shared" si="39"/>
        <v>04</v>
      </c>
      <c r="U884" s="29" t="str">
        <f t="shared" si="40"/>
        <v>2023-772168-04</v>
      </c>
      <c r="V884" s="29" t="str">
        <f t="shared" si="41"/>
        <v>Katie Sweeney</v>
      </c>
    </row>
    <row r="885" spans="1:22" x14ac:dyDescent="0.25">
      <c r="A885" s="53">
        <v>2023</v>
      </c>
      <c r="B885" s="54">
        <v>772869</v>
      </c>
      <c r="C885" s="54" t="s">
        <v>223</v>
      </c>
      <c r="D885" s="54" t="s">
        <v>435</v>
      </c>
      <c r="E885" s="54" t="s">
        <v>525</v>
      </c>
      <c r="F885" s="55" t="s">
        <v>435</v>
      </c>
      <c r="G885" s="54" t="s">
        <v>15</v>
      </c>
      <c r="H885" s="54" t="s">
        <v>16</v>
      </c>
      <c r="I885" s="56">
        <v>45</v>
      </c>
      <c r="J885" s="56">
        <v>70</v>
      </c>
      <c r="K885" s="56">
        <v>133</v>
      </c>
      <c r="L885" s="57">
        <v>6085.3360000000002</v>
      </c>
      <c r="M885" s="57">
        <v>135.229688888889</v>
      </c>
      <c r="N885" s="58">
        <v>1.55555555555556</v>
      </c>
      <c r="O885" s="58">
        <v>1.9</v>
      </c>
      <c r="P885" s="57">
        <v>1229.586</v>
      </c>
      <c r="Q885" s="59">
        <v>0.20205720768746399</v>
      </c>
      <c r="R885" s="57">
        <v>-339.41399999999999</v>
      </c>
      <c r="S885" s="59">
        <v>-5.5775720518965503E-2</v>
      </c>
      <c r="T885" s="29" t="str">
        <f t="shared" si="39"/>
        <v>06</v>
      </c>
      <c r="U885" s="29" t="str">
        <f t="shared" si="40"/>
        <v>2023-772869-06</v>
      </c>
      <c r="V885" s="29" t="str">
        <f t="shared" si="41"/>
        <v>Carol Mathews</v>
      </c>
    </row>
    <row r="886" spans="1:22" x14ac:dyDescent="0.25">
      <c r="A886" s="53">
        <v>2023</v>
      </c>
      <c r="B886" s="54">
        <v>775247</v>
      </c>
      <c r="C886" s="54" t="s">
        <v>93</v>
      </c>
      <c r="D886" s="54" t="s">
        <v>432</v>
      </c>
      <c r="E886" s="54" t="s">
        <v>500</v>
      </c>
      <c r="F886" s="55" t="s">
        <v>433</v>
      </c>
      <c r="G886" s="54" t="s">
        <v>4</v>
      </c>
      <c r="H886" s="54" t="s">
        <v>16</v>
      </c>
      <c r="I886" s="56">
        <v>16</v>
      </c>
      <c r="J886" s="56">
        <v>44</v>
      </c>
      <c r="K886" s="56">
        <v>118</v>
      </c>
      <c r="L886" s="57">
        <v>4582.9283999999998</v>
      </c>
      <c r="M886" s="57">
        <v>286.43302499999999</v>
      </c>
      <c r="N886" s="58">
        <v>2.75</v>
      </c>
      <c r="O886" s="58">
        <v>2.6818181818181799</v>
      </c>
      <c r="P886" s="57">
        <v>-76.821600000000302</v>
      </c>
      <c r="Q886" s="59">
        <v>-1.6762557320337001E-2</v>
      </c>
      <c r="R886" s="57">
        <v>-568.32159999999999</v>
      </c>
      <c r="S886" s="59">
        <v>-0.124008396029054</v>
      </c>
      <c r="T886" s="29" t="str">
        <f t="shared" si="39"/>
        <v>04</v>
      </c>
      <c r="U886" s="29" t="str">
        <f t="shared" si="40"/>
        <v>2023-775247-04</v>
      </c>
      <c r="V886" s="29" t="str">
        <f t="shared" si="41"/>
        <v>Katie Sweeney</v>
      </c>
    </row>
    <row r="887" spans="1:22" x14ac:dyDescent="0.25">
      <c r="A887" s="53">
        <v>2023</v>
      </c>
      <c r="B887" s="54">
        <v>775247</v>
      </c>
      <c r="C887" s="54" t="s">
        <v>93</v>
      </c>
      <c r="D887" s="54" t="s">
        <v>433</v>
      </c>
      <c r="E887" s="54" t="s">
        <v>503</v>
      </c>
      <c r="F887" s="55" t="s">
        <v>433</v>
      </c>
      <c r="G887" s="54" t="s">
        <v>4</v>
      </c>
      <c r="H887" s="54" t="s">
        <v>7</v>
      </c>
      <c r="I887" s="56">
        <v>148</v>
      </c>
      <c r="J887" s="56">
        <v>504</v>
      </c>
      <c r="K887" s="56">
        <v>3974</v>
      </c>
      <c r="L887" s="57">
        <v>149341.42120000001</v>
      </c>
      <c r="M887" s="57">
        <v>1009.06365675676</v>
      </c>
      <c r="N887" s="58">
        <v>3.4054054054054101</v>
      </c>
      <c r="O887" s="58">
        <v>7.8849206349206398</v>
      </c>
      <c r="P887" s="57">
        <v>428.92119999999198</v>
      </c>
      <c r="Q887" s="59">
        <v>2.8720846269808501E-3</v>
      </c>
      <c r="R887" s="57">
        <v>-5055.4688000000097</v>
      </c>
      <c r="S887" s="59">
        <v>-3.3851752309425699E-2</v>
      </c>
      <c r="T887" s="29" t="str">
        <f t="shared" si="39"/>
        <v>05</v>
      </c>
      <c r="U887" s="29" t="str">
        <f t="shared" si="40"/>
        <v>2023-775247-05</v>
      </c>
      <c r="V887" s="29" t="str">
        <f t="shared" si="41"/>
        <v>Hugo Vale</v>
      </c>
    </row>
    <row r="888" spans="1:22" x14ac:dyDescent="0.25">
      <c r="A888" s="53">
        <v>2023</v>
      </c>
      <c r="B888" s="54">
        <v>776236</v>
      </c>
      <c r="C888" s="54" t="s">
        <v>224</v>
      </c>
      <c r="D888" s="54" t="s">
        <v>435</v>
      </c>
      <c r="E888" s="54" t="s">
        <v>525</v>
      </c>
      <c r="F888" s="55" t="s">
        <v>435</v>
      </c>
      <c r="G888" s="54" t="s">
        <v>15</v>
      </c>
      <c r="H888" s="54" t="s">
        <v>16</v>
      </c>
      <c r="I888" s="56">
        <v>17</v>
      </c>
      <c r="J888" s="56">
        <v>17</v>
      </c>
      <c r="K888" s="56">
        <v>45</v>
      </c>
      <c r="L888" s="57">
        <v>2271.64</v>
      </c>
      <c r="M888" s="57">
        <v>133.62588235294101</v>
      </c>
      <c r="N888" s="58">
        <v>1</v>
      </c>
      <c r="O888" s="58">
        <v>2.6470588235294099</v>
      </c>
      <c r="P888" s="57">
        <v>433.14</v>
      </c>
      <c r="Q888" s="59">
        <v>0.19067281787607199</v>
      </c>
      <c r="R888" s="57">
        <v>-148.26</v>
      </c>
      <c r="S888" s="59">
        <v>-6.5265623074078696E-2</v>
      </c>
      <c r="T888" s="29" t="str">
        <f t="shared" si="39"/>
        <v>06</v>
      </c>
      <c r="U888" s="29" t="str">
        <f t="shared" si="40"/>
        <v>2023-776236-06</v>
      </c>
      <c r="V888" s="29" t="str">
        <f t="shared" si="41"/>
        <v>Carol Mathews</v>
      </c>
    </row>
    <row r="889" spans="1:22" x14ac:dyDescent="0.25">
      <c r="A889" s="53">
        <v>2023</v>
      </c>
      <c r="B889" s="54">
        <v>781121</v>
      </c>
      <c r="C889" s="54" t="s">
        <v>466</v>
      </c>
      <c r="D889" s="54" t="s">
        <v>430</v>
      </c>
      <c r="E889" s="54" t="s">
        <v>517</v>
      </c>
      <c r="F889" s="55" t="s">
        <v>433</v>
      </c>
      <c r="G889" s="54" t="s">
        <v>4</v>
      </c>
      <c r="H889" s="54" t="s">
        <v>16</v>
      </c>
      <c r="I889" s="56">
        <v>17</v>
      </c>
      <c r="J889" s="56">
        <v>37</v>
      </c>
      <c r="K889" s="56">
        <v>175</v>
      </c>
      <c r="L889" s="57">
        <v>7069.5042000000003</v>
      </c>
      <c r="M889" s="57">
        <v>415.853188235294</v>
      </c>
      <c r="N889" s="58">
        <v>2.1764705882352899</v>
      </c>
      <c r="O889" s="58">
        <v>4.7297297297297298</v>
      </c>
      <c r="P889" s="57">
        <v>728.00419999999997</v>
      </c>
      <c r="Q889" s="59">
        <v>0.102978112665949</v>
      </c>
      <c r="R889" s="57">
        <v>160.30420000000001</v>
      </c>
      <c r="S889" s="59">
        <v>2.2675451554297101E-2</v>
      </c>
      <c r="T889" s="29" t="str">
        <f t="shared" si="39"/>
        <v>03</v>
      </c>
      <c r="U889" s="29" t="str">
        <f t="shared" si="40"/>
        <v>2023-781121-03</v>
      </c>
      <c r="V889" s="29" t="str">
        <f t="shared" si="41"/>
        <v>Ray McDermott</v>
      </c>
    </row>
    <row r="890" spans="1:22" x14ac:dyDescent="0.25">
      <c r="A890" s="53">
        <v>2023</v>
      </c>
      <c r="B890" s="54">
        <v>781121</v>
      </c>
      <c r="C890" s="54" t="s">
        <v>466</v>
      </c>
      <c r="D890" s="54" t="s">
        <v>432</v>
      </c>
      <c r="E890" s="54" t="s">
        <v>510</v>
      </c>
      <c r="F890" s="55" t="s">
        <v>433</v>
      </c>
      <c r="G890" s="54" t="s">
        <v>4</v>
      </c>
      <c r="H890" s="54" t="s">
        <v>5</v>
      </c>
      <c r="I890" s="56">
        <v>41</v>
      </c>
      <c r="J890" s="56">
        <v>129</v>
      </c>
      <c r="K890" s="56">
        <v>424</v>
      </c>
      <c r="L890" s="57">
        <v>16491.236400000002</v>
      </c>
      <c r="M890" s="57">
        <v>402.22527804878001</v>
      </c>
      <c r="N890" s="58">
        <v>3.1463414634146298</v>
      </c>
      <c r="O890" s="58">
        <v>3.2868217054263602</v>
      </c>
      <c r="P890" s="57">
        <v>1698.2364</v>
      </c>
      <c r="Q890" s="59">
        <v>0.102978112665949</v>
      </c>
      <c r="R890" s="57">
        <v>424.23640000000103</v>
      </c>
      <c r="S890" s="59">
        <v>2.5724960197647799E-2</v>
      </c>
      <c r="T890" s="29" t="str">
        <f t="shared" si="39"/>
        <v>04</v>
      </c>
      <c r="U890" s="29" t="str">
        <f t="shared" si="40"/>
        <v>2023-781121-04</v>
      </c>
      <c r="V890" s="29" t="str">
        <f t="shared" si="41"/>
        <v>Mosaki Ishak</v>
      </c>
    </row>
    <row r="891" spans="1:22" x14ac:dyDescent="0.25">
      <c r="A891" s="53">
        <v>2023</v>
      </c>
      <c r="B891" s="54">
        <v>781121</v>
      </c>
      <c r="C891" s="54" t="s">
        <v>466</v>
      </c>
      <c r="D891" s="54" t="s">
        <v>433</v>
      </c>
      <c r="E891" s="54" t="s">
        <v>504</v>
      </c>
      <c r="F891" s="55" t="s">
        <v>433</v>
      </c>
      <c r="G891" s="54" t="s">
        <v>4</v>
      </c>
      <c r="H891" s="54" t="s">
        <v>10</v>
      </c>
      <c r="I891" s="56">
        <v>249</v>
      </c>
      <c r="J891" s="56">
        <v>803</v>
      </c>
      <c r="K891" s="56">
        <v>3749</v>
      </c>
      <c r="L891" s="57">
        <v>160540.6758</v>
      </c>
      <c r="M891" s="57">
        <v>644.74166987951799</v>
      </c>
      <c r="N891" s="58">
        <v>3.22489959839357</v>
      </c>
      <c r="O891" s="58">
        <v>4.66874221668742</v>
      </c>
      <c r="P891" s="57">
        <v>16532.175800000001</v>
      </c>
      <c r="Q891" s="59">
        <v>0.102978112665949</v>
      </c>
      <c r="R891" s="57">
        <v>7366.0658000000103</v>
      </c>
      <c r="S891" s="59">
        <v>4.58828627903409E-2</v>
      </c>
      <c r="T891" s="29" t="str">
        <f t="shared" si="39"/>
        <v>05</v>
      </c>
      <c r="U891" s="29" t="str">
        <f t="shared" si="40"/>
        <v>2023-781121-05</v>
      </c>
      <c r="V891" s="29" t="str">
        <f t="shared" si="41"/>
        <v>Jeannie Skiles</v>
      </c>
    </row>
    <row r="892" spans="1:22" x14ac:dyDescent="0.25">
      <c r="A892" s="53">
        <v>2023</v>
      </c>
      <c r="B892" s="54">
        <v>782190</v>
      </c>
      <c r="C892" s="54" t="s">
        <v>60</v>
      </c>
      <c r="D892" s="54" t="s">
        <v>434</v>
      </c>
      <c r="E892" s="54" t="s">
        <v>499</v>
      </c>
      <c r="F892" s="55" t="s">
        <v>434</v>
      </c>
      <c r="G892" s="54" t="s">
        <v>4</v>
      </c>
      <c r="H892" s="54" t="s">
        <v>5</v>
      </c>
      <c r="I892" s="56">
        <v>56</v>
      </c>
      <c r="J892" s="56">
        <v>145</v>
      </c>
      <c r="K892" s="56">
        <v>404</v>
      </c>
      <c r="L892" s="57">
        <v>17074.716</v>
      </c>
      <c r="M892" s="57">
        <v>304.90564285714299</v>
      </c>
      <c r="N892" s="58">
        <v>2.58928571428571</v>
      </c>
      <c r="O892" s="58">
        <v>2.7862068965517199</v>
      </c>
      <c r="P892" s="57">
        <v>2405.7159999999999</v>
      </c>
      <c r="Q892" s="59">
        <v>0.14089347079037801</v>
      </c>
      <c r="R892" s="57">
        <v>454.21599999999802</v>
      </c>
      <c r="S892" s="59">
        <v>2.6601672320640601E-2</v>
      </c>
      <c r="T892" s="29" t="str">
        <f t="shared" si="39"/>
        <v>02</v>
      </c>
      <c r="U892" s="29" t="str">
        <f t="shared" si="40"/>
        <v>2023-782190-02</v>
      </c>
      <c r="V892" s="29" t="str">
        <f t="shared" si="41"/>
        <v>Kurt Valentine</v>
      </c>
    </row>
    <row r="893" spans="1:22" x14ac:dyDescent="0.25">
      <c r="A893" s="53">
        <v>2023</v>
      </c>
      <c r="B893" s="54">
        <v>782190</v>
      </c>
      <c r="C893" s="54" t="s">
        <v>60</v>
      </c>
      <c r="D893" s="54" t="s">
        <v>430</v>
      </c>
      <c r="E893" s="54" t="s">
        <v>492</v>
      </c>
      <c r="F893" s="55" t="s">
        <v>434</v>
      </c>
      <c r="G893" s="54" t="s">
        <v>4</v>
      </c>
      <c r="H893" s="54" t="s">
        <v>10</v>
      </c>
      <c r="I893" s="56">
        <v>140</v>
      </c>
      <c r="J893" s="56">
        <v>1006</v>
      </c>
      <c r="K893" s="56">
        <v>4882</v>
      </c>
      <c r="L893" s="57">
        <v>207454.77299999999</v>
      </c>
      <c r="M893" s="57">
        <v>1481.8198071428601</v>
      </c>
      <c r="N893" s="58">
        <v>7.1857142857142904</v>
      </c>
      <c r="O893" s="58">
        <v>4.8528827037773397</v>
      </c>
      <c r="P893" s="57">
        <v>29229.023000000001</v>
      </c>
      <c r="Q893" s="59">
        <v>0.14089347079037801</v>
      </c>
      <c r="R893" s="57">
        <v>23828.902999999998</v>
      </c>
      <c r="S893" s="59">
        <v>0.114863122479231</v>
      </c>
      <c r="T893" s="29" t="str">
        <f t="shared" si="39"/>
        <v>03</v>
      </c>
      <c r="U893" s="29" t="str">
        <f t="shared" si="40"/>
        <v>2023-782190-03</v>
      </c>
      <c r="V893" s="29" t="str">
        <f t="shared" si="41"/>
        <v>Paul Martell</v>
      </c>
    </row>
    <row r="894" spans="1:22" x14ac:dyDescent="0.25">
      <c r="A894" s="53">
        <v>2023</v>
      </c>
      <c r="B894" s="54">
        <v>782190</v>
      </c>
      <c r="C894" s="54" t="s">
        <v>60</v>
      </c>
      <c r="D894" s="54" t="s">
        <v>432</v>
      </c>
      <c r="E894" s="54" t="s">
        <v>497</v>
      </c>
      <c r="F894" s="55" t="s">
        <v>434</v>
      </c>
      <c r="G894" s="54" t="s">
        <v>4</v>
      </c>
      <c r="H894" s="54" t="s">
        <v>5</v>
      </c>
      <c r="I894" s="56">
        <v>243</v>
      </c>
      <c r="J894" s="56">
        <v>396</v>
      </c>
      <c r="K894" s="56">
        <v>1306</v>
      </c>
      <c r="L894" s="57">
        <v>55355.765999999901</v>
      </c>
      <c r="M894" s="57">
        <v>227.801506172839</v>
      </c>
      <c r="N894" s="58">
        <v>1.62962962962963</v>
      </c>
      <c r="O894" s="58">
        <v>3.2979797979797998</v>
      </c>
      <c r="P894" s="57">
        <v>7799.2659999999996</v>
      </c>
      <c r="Q894" s="59">
        <v>0.14089347079037801</v>
      </c>
      <c r="R894" s="57">
        <v>599.26599999999496</v>
      </c>
      <c r="S894" s="59">
        <v>1.0825719582671801E-2</v>
      </c>
      <c r="T894" s="29" t="str">
        <f t="shared" si="39"/>
        <v>04</v>
      </c>
      <c r="U894" s="29" t="str">
        <f t="shared" si="40"/>
        <v>2023-782190-04</v>
      </c>
      <c r="V894" s="29" t="str">
        <f t="shared" si="41"/>
        <v>Javier Salinas</v>
      </c>
    </row>
    <row r="895" spans="1:22" x14ac:dyDescent="0.25">
      <c r="A895" s="53">
        <v>2023</v>
      </c>
      <c r="B895" s="54">
        <v>782190</v>
      </c>
      <c r="C895" s="54" t="s">
        <v>60</v>
      </c>
      <c r="D895" s="54" t="s">
        <v>433</v>
      </c>
      <c r="E895" s="54" t="s">
        <v>502</v>
      </c>
      <c r="F895" s="55" t="s">
        <v>434</v>
      </c>
      <c r="G895" s="54" t="s">
        <v>4</v>
      </c>
      <c r="H895" s="54" t="s">
        <v>5</v>
      </c>
      <c r="I895" s="56">
        <v>128</v>
      </c>
      <c r="J895" s="56">
        <v>200</v>
      </c>
      <c r="K895" s="56">
        <v>562</v>
      </c>
      <c r="L895" s="57">
        <v>23990.330999999998</v>
      </c>
      <c r="M895" s="57">
        <v>187.42446093749999</v>
      </c>
      <c r="N895" s="58">
        <v>1.5625</v>
      </c>
      <c r="O895" s="58">
        <v>2.81</v>
      </c>
      <c r="P895" s="57">
        <v>3380.0810000000001</v>
      </c>
      <c r="Q895" s="59">
        <v>0.14089347079037801</v>
      </c>
      <c r="R895" s="57">
        <v>-1083.9190000000001</v>
      </c>
      <c r="S895" s="59">
        <v>-4.5181494161126899E-2</v>
      </c>
      <c r="T895" s="29" t="str">
        <f t="shared" si="39"/>
        <v>05</v>
      </c>
      <c r="U895" s="29" t="str">
        <f t="shared" si="40"/>
        <v>2023-782190-05</v>
      </c>
      <c r="V895" s="29" t="str">
        <f t="shared" si="41"/>
        <v>Mary Amendola</v>
      </c>
    </row>
    <row r="896" spans="1:22" x14ac:dyDescent="0.25">
      <c r="A896" s="53">
        <v>2023</v>
      </c>
      <c r="B896" s="54">
        <v>783424</v>
      </c>
      <c r="C896" s="54" t="s">
        <v>395</v>
      </c>
      <c r="D896" s="54" t="s">
        <v>430</v>
      </c>
      <c r="E896" s="54" t="s">
        <v>517</v>
      </c>
      <c r="F896" s="55" t="s">
        <v>430</v>
      </c>
      <c r="G896" s="54" t="s">
        <v>15</v>
      </c>
      <c r="H896" s="54" t="s">
        <v>7</v>
      </c>
      <c r="I896" s="56">
        <v>127</v>
      </c>
      <c r="J896" s="56">
        <v>349</v>
      </c>
      <c r="K896" s="56">
        <v>1692</v>
      </c>
      <c r="L896" s="57">
        <v>79108.617599999998</v>
      </c>
      <c r="M896" s="57">
        <v>622.90250078740098</v>
      </c>
      <c r="N896" s="58">
        <v>2.7480314960629899</v>
      </c>
      <c r="O896" s="58">
        <v>4.8481375358166199</v>
      </c>
      <c r="P896" s="57">
        <v>11668.8676</v>
      </c>
      <c r="Q896" s="59">
        <v>0.14750438010434899</v>
      </c>
      <c r="R896" s="57">
        <v>7350.1675999999898</v>
      </c>
      <c r="S896" s="59">
        <v>9.2912350423880893E-2</v>
      </c>
      <c r="T896" s="29" t="str">
        <f t="shared" si="39"/>
        <v>03</v>
      </c>
      <c r="U896" s="29" t="str">
        <f t="shared" si="40"/>
        <v>2023-783424-03</v>
      </c>
      <c r="V896" s="29" t="str">
        <f t="shared" si="41"/>
        <v>Ray McDermott</v>
      </c>
    </row>
    <row r="897" spans="1:22" x14ac:dyDescent="0.25">
      <c r="A897" s="53">
        <v>2023</v>
      </c>
      <c r="B897" s="54">
        <v>784350</v>
      </c>
      <c r="C897" s="54" t="s">
        <v>397</v>
      </c>
      <c r="D897" s="54" t="s">
        <v>434</v>
      </c>
      <c r="E897" s="54" t="s">
        <v>499</v>
      </c>
      <c r="F897" s="55" t="s">
        <v>434</v>
      </c>
      <c r="G897" s="54" t="s">
        <v>15</v>
      </c>
      <c r="H897" s="54" t="s">
        <v>16</v>
      </c>
      <c r="I897" s="56">
        <v>22</v>
      </c>
      <c r="J897" s="56">
        <v>41</v>
      </c>
      <c r="K897" s="56">
        <v>101</v>
      </c>
      <c r="L897" s="57">
        <v>4509.6270000000004</v>
      </c>
      <c r="M897" s="57">
        <v>204.98304545454499</v>
      </c>
      <c r="N897" s="58">
        <v>1.86363636363636</v>
      </c>
      <c r="O897" s="58">
        <v>2.4634146341463401</v>
      </c>
      <c r="P897" s="57">
        <v>635.37699999999995</v>
      </c>
      <c r="Q897" s="59">
        <v>0.14089347079037801</v>
      </c>
      <c r="R897" s="57">
        <v>-113.723</v>
      </c>
      <c r="S897" s="59">
        <v>-2.5217828436808799E-2</v>
      </c>
      <c r="T897" s="29" t="str">
        <f t="shared" si="39"/>
        <v>02</v>
      </c>
      <c r="U897" s="29" t="str">
        <f t="shared" si="40"/>
        <v>2023-784350-02</v>
      </c>
      <c r="V897" s="29" t="str">
        <f t="shared" si="41"/>
        <v>Kurt Valentine</v>
      </c>
    </row>
    <row r="898" spans="1:22" x14ac:dyDescent="0.25">
      <c r="A898" s="53">
        <v>2023</v>
      </c>
      <c r="B898" s="54">
        <v>784373</v>
      </c>
      <c r="C898" s="54" t="s">
        <v>225</v>
      </c>
      <c r="D898" s="54" t="s">
        <v>431</v>
      </c>
      <c r="E898" s="54" t="s">
        <v>515</v>
      </c>
      <c r="F898" s="55" t="s">
        <v>431</v>
      </c>
      <c r="G898" s="54" t="s">
        <v>15</v>
      </c>
      <c r="H898" s="54" t="s">
        <v>16</v>
      </c>
      <c r="I898" s="56">
        <v>9</v>
      </c>
      <c r="J898" s="56">
        <v>18</v>
      </c>
      <c r="K898" s="56">
        <v>75</v>
      </c>
      <c r="L898" s="57">
        <v>3649</v>
      </c>
      <c r="M898" s="57">
        <v>405.444444444444</v>
      </c>
      <c r="N898" s="58">
        <v>2</v>
      </c>
      <c r="O898" s="58">
        <v>4.1666666666666696</v>
      </c>
      <c r="P898" s="57">
        <v>653</v>
      </c>
      <c r="Q898" s="59">
        <v>0.17895313784598499</v>
      </c>
      <c r="R898" s="57">
        <v>354.2</v>
      </c>
      <c r="S898" s="59">
        <v>9.7067689778021299E-2</v>
      </c>
      <c r="T898" s="29" t="str">
        <f t="shared" ref="T898:T961" si="42">LEFT(D898,2)</f>
        <v>01</v>
      </c>
      <c r="U898" s="29" t="str">
        <f t="shared" ref="U898:U961" si="43">A898&amp;"-"&amp;B898&amp;"-"&amp;T898</f>
        <v>2023-784373-01</v>
      </c>
      <c r="V898" s="29" t="str">
        <f t="shared" ref="V898:V962" si="44">E898</f>
        <v>Alex Kwon</v>
      </c>
    </row>
    <row r="899" spans="1:22" x14ac:dyDescent="0.25">
      <c r="A899" s="53">
        <v>2023</v>
      </c>
      <c r="B899" s="54">
        <v>787678</v>
      </c>
      <c r="C899" s="54" t="s">
        <v>458</v>
      </c>
      <c r="D899" s="54" t="s">
        <v>435</v>
      </c>
      <c r="E899" s="54" t="s">
        <v>529</v>
      </c>
      <c r="F899" s="55" t="s">
        <v>435</v>
      </c>
      <c r="G899" s="54" t="s">
        <v>15</v>
      </c>
      <c r="H899" s="54" t="s">
        <v>16</v>
      </c>
      <c r="I899" s="56">
        <v>12</v>
      </c>
      <c r="J899" s="56">
        <v>12</v>
      </c>
      <c r="K899" s="56">
        <v>17</v>
      </c>
      <c r="L899" s="57">
        <v>539.06399999999996</v>
      </c>
      <c r="M899" s="57">
        <v>44.921999999999997</v>
      </c>
      <c r="N899" s="58">
        <v>1</v>
      </c>
      <c r="O899" s="58">
        <v>1.4166666666666701</v>
      </c>
      <c r="P899" s="57">
        <v>133.06399999999999</v>
      </c>
      <c r="Q899" s="59">
        <v>0.24684267545226499</v>
      </c>
      <c r="R899" s="57">
        <v>-277.33600000000001</v>
      </c>
      <c r="S899" s="59">
        <v>-0.51447694522357301</v>
      </c>
      <c r="T899" s="29" t="str">
        <f t="shared" si="42"/>
        <v>06</v>
      </c>
      <c r="U899" s="29" t="str">
        <f t="shared" si="43"/>
        <v>2023-787678-06</v>
      </c>
      <c r="V899" s="29" t="str">
        <f t="shared" si="44"/>
        <v>Caleb Thorne</v>
      </c>
    </row>
    <row r="900" spans="1:22" x14ac:dyDescent="0.25">
      <c r="A900" s="53">
        <v>2023</v>
      </c>
      <c r="B900" s="54">
        <v>789083</v>
      </c>
      <c r="C900" s="54" t="s">
        <v>370</v>
      </c>
      <c r="D900" s="54" t="s">
        <v>435</v>
      </c>
      <c r="E900" s="54" t="s">
        <v>505</v>
      </c>
      <c r="F900" s="55" t="s">
        <v>435</v>
      </c>
      <c r="G900" s="54" t="s">
        <v>15</v>
      </c>
      <c r="H900" s="54" t="s">
        <v>16</v>
      </c>
      <c r="I900" s="56">
        <v>40</v>
      </c>
      <c r="J900" s="56">
        <v>58</v>
      </c>
      <c r="K900" s="56">
        <v>152</v>
      </c>
      <c r="L900" s="57">
        <v>6715.3263999999999</v>
      </c>
      <c r="M900" s="57">
        <v>167.88316</v>
      </c>
      <c r="N900" s="58">
        <v>1.45</v>
      </c>
      <c r="O900" s="58">
        <v>2.6206896551724101</v>
      </c>
      <c r="P900" s="57">
        <v>569.57639999999901</v>
      </c>
      <c r="Q900" s="59">
        <v>8.4817381326393798E-2</v>
      </c>
      <c r="R900" s="57">
        <v>-820.02360000000101</v>
      </c>
      <c r="S900" s="59">
        <v>-0.122112247589336</v>
      </c>
      <c r="T900" s="29" t="str">
        <f t="shared" si="42"/>
        <v>06</v>
      </c>
      <c r="U900" s="29" t="str">
        <f t="shared" si="43"/>
        <v>2023-789083-06</v>
      </c>
      <c r="V900" s="29" t="str">
        <f t="shared" si="44"/>
        <v>Malik Mann</v>
      </c>
    </row>
    <row r="901" spans="1:22" x14ac:dyDescent="0.25">
      <c r="A901" s="53">
        <v>2023</v>
      </c>
      <c r="B901" s="54">
        <v>790239</v>
      </c>
      <c r="C901" s="54" t="s">
        <v>226</v>
      </c>
      <c r="D901" s="54" t="s">
        <v>432</v>
      </c>
      <c r="E901" s="54" t="s">
        <v>500</v>
      </c>
      <c r="F901" s="55" t="s">
        <v>432</v>
      </c>
      <c r="G901" s="54" t="s">
        <v>15</v>
      </c>
      <c r="H901" s="54" t="s">
        <v>16</v>
      </c>
      <c r="I901" s="56">
        <v>32</v>
      </c>
      <c r="J901" s="56">
        <v>41</v>
      </c>
      <c r="K901" s="56">
        <v>148</v>
      </c>
      <c r="L901" s="57">
        <v>7909.902</v>
      </c>
      <c r="M901" s="57">
        <v>247.1844375</v>
      </c>
      <c r="N901" s="58">
        <v>1.28125</v>
      </c>
      <c r="O901" s="58">
        <v>3.6097560975609801</v>
      </c>
      <c r="P901" s="57">
        <v>1763.902</v>
      </c>
      <c r="Q901" s="59">
        <v>0.22299922299922301</v>
      </c>
      <c r="R901" s="57">
        <v>826.90200000000004</v>
      </c>
      <c r="S901" s="59">
        <v>0.104540106818011</v>
      </c>
      <c r="T901" s="29" t="str">
        <f t="shared" si="42"/>
        <v>04</v>
      </c>
      <c r="U901" s="29" t="str">
        <f t="shared" si="43"/>
        <v>2023-790239-04</v>
      </c>
      <c r="V901" s="29" t="str">
        <f t="shared" si="44"/>
        <v>Katie Sweeney</v>
      </c>
    </row>
    <row r="902" spans="1:22" x14ac:dyDescent="0.25">
      <c r="A902" s="53">
        <v>2023</v>
      </c>
      <c r="B902" s="54">
        <v>791348</v>
      </c>
      <c r="C902" s="54" t="s">
        <v>227</v>
      </c>
      <c r="D902" s="54" t="s">
        <v>430</v>
      </c>
      <c r="E902" s="54" t="s">
        <v>517</v>
      </c>
      <c r="F902" s="55" t="s">
        <v>430</v>
      </c>
      <c r="G902" s="54" t="s">
        <v>15</v>
      </c>
      <c r="H902" s="54" t="s">
        <v>5</v>
      </c>
      <c r="I902" s="56">
        <v>63</v>
      </c>
      <c r="J902" s="56">
        <v>207</v>
      </c>
      <c r="K902" s="56">
        <v>820</v>
      </c>
      <c r="L902" s="57">
        <v>33896.016000000003</v>
      </c>
      <c r="M902" s="57">
        <v>538.03200000000004</v>
      </c>
      <c r="N902" s="58">
        <v>3.28571428571429</v>
      </c>
      <c r="O902" s="58">
        <v>3.9613526570048299</v>
      </c>
      <c r="P902" s="57">
        <v>6339.2659999999996</v>
      </c>
      <c r="Q902" s="59">
        <v>0.18702097615247701</v>
      </c>
      <c r="R902" s="57">
        <v>4161.866</v>
      </c>
      <c r="S902" s="59">
        <v>0.12278333831327</v>
      </c>
      <c r="T902" s="29" t="str">
        <f t="shared" si="42"/>
        <v>03</v>
      </c>
      <c r="U902" s="29" t="str">
        <f t="shared" si="43"/>
        <v>2023-791348-03</v>
      </c>
      <c r="V902" s="29" t="str">
        <f t="shared" si="44"/>
        <v>Ray McDermott</v>
      </c>
    </row>
    <row r="903" spans="1:22" x14ac:dyDescent="0.25">
      <c r="A903" s="53">
        <v>2023</v>
      </c>
      <c r="B903" s="54">
        <v>791644</v>
      </c>
      <c r="C903" s="54" t="s">
        <v>228</v>
      </c>
      <c r="D903" s="54" t="s">
        <v>431</v>
      </c>
      <c r="E903" s="54" t="s">
        <v>515</v>
      </c>
      <c r="F903" s="55" t="s">
        <v>431</v>
      </c>
      <c r="G903" s="54" t="s">
        <v>15</v>
      </c>
      <c r="H903" s="54" t="s">
        <v>16</v>
      </c>
      <c r="I903" s="56">
        <v>5</v>
      </c>
      <c r="J903" s="56">
        <v>17</v>
      </c>
      <c r="K903" s="56">
        <v>35</v>
      </c>
      <c r="L903" s="57">
        <v>2028.52</v>
      </c>
      <c r="M903" s="57">
        <v>405.70400000000001</v>
      </c>
      <c r="N903" s="58">
        <v>3.4</v>
      </c>
      <c r="O903" s="58">
        <v>2.0588235294117601</v>
      </c>
      <c r="P903" s="57">
        <v>550.52</v>
      </c>
      <c r="Q903" s="59">
        <v>0.27138997890087402</v>
      </c>
      <c r="R903" s="57">
        <v>376.82</v>
      </c>
      <c r="S903" s="59">
        <v>0.18576104746317501</v>
      </c>
      <c r="T903" s="29" t="str">
        <f t="shared" si="42"/>
        <v>01</v>
      </c>
      <c r="U903" s="29" t="str">
        <f t="shared" si="43"/>
        <v>2023-791644-01</v>
      </c>
      <c r="V903" s="29" t="str">
        <f t="shared" si="44"/>
        <v>Alex Kwon</v>
      </c>
    </row>
    <row r="904" spans="1:22" x14ac:dyDescent="0.25">
      <c r="A904" s="53">
        <v>2023</v>
      </c>
      <c r="B904" s="54">
        <v>794144</v>
      </c>
      <c r="C904" s="54" t="s">
        <v>229</v>
      </c>
      <c r="D904" s="54" t="s">
        <v>435</v>
      </c>
      <c r="E904" s="54" t="s">
        <v>521</v>
      </c>
      <c r="F904" s="55" t="s">
        <v>435</v>
      </c>
      <c r="G904" s="54" t="s">
        <v>15</v>
      </c>
      <c r="H904" s="54" t="s">
        <v>5</v>
      </c>
      <c r="I904" s="56">
        <v>90</v>
      </c>
      <c r="J904" s="56">
        <v>293</v>
      </c>
      <c r="K904" s="56">
        <v>1188</v>
      </c>
      <c r="L904" s="57">
        <v>42671.366999999998</v>
      </c>
      <c r="M904" s="57">
        <v>474.12630000000001</v>
      </c>
      <c r="N904" s="58">
        <v>3.25555555555556</v>
      </c>
      <c r="O904" s="58">
        <v>4.0546075085324196</v>
      </c>
      <c r="P904" s="57">
        <v>6012.1170000000002</v>
      </c>
      <c r="Q904" s="59">
        <v>0.14089347079037801</v>
      </c>
      <c r="R904" s="57">
        <v>2690.5169999999998</v>
      </c>
      <c r="S904" s="59">
        <v>6.3052046117950594E-2</v>
      </c>
      <c r="T904" s="29" t="str">
        <f t="shared" si="42"/>
        <v>06</v>
      </c>
      <c r="U904" s="29" t="str">
        <f t="shared" si="43"/>
        <v>2023-794144-06</v>
      </c>
      <c r="V904" s="29" t="str">
        <f t="shared" si="44"/>
        <v>Ronnie Estrada</v>
      </c>
    </row>
    <row r="905" spans="1:22" x14ac:dyDescent="0.25">
      <c r="A905" s="53">
        <v>2023</v>
      </c>
      <c r="B905" s="54">
        <v>794844</v>
      </c>
      <c r="C905" s="54" t="s">
        <v>230</v>
      </c>
      <c r="D905" s="54" t="s">
        <v>435</v>
      </c>
      <c r="E905" s="54" t="s">
        <v>521</v>
      </c>
      <c r="F905" s="55" t="s">
        <v>435</v>
      </c>
      <c r="G905" s="54" t="s">
        <v>15</v>
      </c>
      <c r="H905" s="54" t="s">
        <v>5</v>
      </c>
      <c r="I905" s="56">
        <v>58</v>
      </c>
      <c r="J905" s="56">
        <v>172</v>
      </c>
      <c r="K905" s="56">
        <v>746</v>
      </c>
      <c r="L905" s="57">
        <v>29921.878000000001</v>
      </c>
      <c r="M905" s="57">
        <v>515.89444827586203</v>
      </c>
      <c r="N905" s="58">
        <v>2.9655172413793101</v>
      </c>
      <c r="O905" s="58">
        <v>4.3372093023255802</v>
      </c>
      <c r="P905" s="57">
        <v>3006.8780000000002</v>
      </c>
      <c r="Q905" s="59">
        <v>0.100490951804562</v>
      </c>
      <c r="R905" s="57">
        <v>890.01799999999798</v>
      </c>
      <c r="S905" s="59">
        <v>2.9744723910711701E-2</v>
      </c>
      <c r="T905" s="29" t="str">
        <f t="shared" si="42"/>
        <v>06</v>
      </c>
      <c r="U905" s="29" t="str">
        <f t="shared" si="43"/>
        <v>2023-794844-06</v>
      </c>
      <c r="V905" s="29" t="str">
        <f t="shared" si="44"/>
        <v>Ronnie Estrada</v>
      </c>
    </row>
    <row r="906" spans="1:22" x14ac:dyDescent="0.25">
      <c r="A906" s="53">
        <v>2023</v>
      </c>
      <c r="B906" s="54">
        <v>798176</v>
      </c>
      <c r="C906" s="54" t="s">
        <v>231</v>
      </c>
      <c r="D906" s="54" t="s">
        <v>431</v>
      </c>
      <c r="E906" s="54" t="s">
        <v>516</v>
      </c>
      <c r="F906" s="55" t="s">
        <v>431</v>
      </c>
      <c r="G906" s="54" t="s">
        <v>15</v>
      </c>
      <c r="H906" s="54" t="s">
        <v>16</v>
      </c>
      <c r="I906" s="56">
        <v>17</v>
      </c>
      <c r="J906" s="56">
        <v>59</v>
      </c>
      <c r="K906" s="56">
        <v>241</v>
      </c>
      <c r="L906" s="57">
        <v>10972.446</v>
      </c>
      <c r="M906" s="57">
        <v>645.43799999999999</v>
      </c>
      <c r="N906" s="58">
        <v>3.47058823529412</v>
      </c>
      <c r="O906" s="58">
        <v>4.0847457627118597</v>
      </c>
      <c r="P906" s="57">
        <v>1545.9459999999999</v>
      </c>
      <c r="Q906" s="59">
        <v>0.14089347079037801</v>
      </c>
      <c r="R906" s="57">
        <v>955.695999999999</v>
      </c>
      <c r="S906" s="59">
        <v>8.7099631203470904E-2</v>
      </c>
      <c r="T906" s="29" t="str">
        <f t="shared" si="42"/>
        <v>01</v>
      </c>
      <c r="U906" s="29" t="str">
        <f t="shared" si="43"/>
        <v>2023-798176-01</v>
      </c>
      <c r="V906" s="29" t="str">
        <f t="shared" si="44"/>
        <v>Celia Pasillas</v>
      </c>
    </row>
    <row r="907" spans="1:22" x14ac:dyDescent="0.25">
      <c r="A907" s="53">
        <v>2023</v>
      </c>
      <c r="B907" s="54">
        <v>800587</v>
      </c>
      <c r="C907" s="54" t="s">
        <v>396</v>
      </c>
      <c r="D907" s="54" t="s">
        <v>435</v>
      </c>
      <c r="E907" s="54" t="s">
        <v>525</v>
      </c>
      <c r="F907" s="55" t="s">
        <v>435</v>
      </c>
      <c r="G907" s="54" t="s">
        <v>15</v>
      </c>
      <c r="H907" s="54" t="s">
        <v>16</v>
      </c>
      <c r="I907" s="56">
        <v>20</v>
      </c>
      <c r="J907" s="56">
        <v>20</v>
      </c>
      <c r="K907" s="56">
        <v>83</v>
      </c>
      <c r="L907" s="57">
        <v>3424.136</v>
      </c>
      <c r="M907" s="57">
        <v>171.20679999999999</v>
      </c>
      <c r="N907" s="58">
        <v>1</v>
      </c>
      <c r="O907" s="58">
        <v>4.1500000000000004</v>
      </c>
      <c r="P907" s="57">
        <v>990.63599999999997</v>
      </c>
      <c r="Q907" s="59">
        <v>0.289309770406315</v>
      </c>
      <c r="R907" s="57">
        <v>306.63600000000002</v>
      </c>
      <c r="S907" s="59">
        <v>8.9551349595927199E-2</v>
      </c>
      <c r="T907" s="29" t="str">
        <f t="shared" si="42"/>
        <v>06</v>
      </c>
      <c r="U907" s="29" t="str">
        <f t="shared" si="43"/>
        <v>2023-800587-06</v>
      </c>
      <c r="V907" s="29" t="str">
        <f t="shared" si="44"/>
        <v>Carol Mathews</v>
      </c>
    </row>
    <row r="908" spans="1:22" x14ac:dyDescent="0.25">
      <c r="A908" s="53">
        <v>2023</v>
      </c>
      <c r="B908" s="54">
        <v>809850</v>
      </c>
      <c r="C908" s="54" t="s">
        <v>232</v>
      </c>
      <c r="D908" s="54" t="s">
        <v>435</v>
      </c>
      <c r="E908" s="54" t="s">
        <v>525</v>
      </c>
      <c r="F908" s="55" t="s">
        <v>435</v>
      </c>
      <c r="G908" s="54" t="s">
        <v>15</v>
      </c>
      <c r="H908" s="54" t="s">
        <v>16</v>
      </c>
      <c r="I908" s="56">
        <v>7</v>
      </c>
      <c r="J908" s="56">
        <v>16</v>
      </c>
      <c r="K908" s="56">
        <v>24</v>
      </c>
      <c r="L908" s="57">
        <v>1196.6079999999999</v>
      </c>
      <c r="M908" s="57">
        <v>170.94399999999999</v>
      </c>
      <c r="N908" s="58">
        <v>2.28571428571429</v>
      </c>
      <c r="O908" s="58">
        <v>1.5</v>
      </c>
      <c r="P908" s="57">
        <v>282.108</v>
      </c>
      <c r="Q908" s="59">
        <v>0.23575640477081899</v>
      </c>
      <c r="R908" s="57">
        <v>31.908000000000001</v>
      </c>
      <c r="S908" s="59">
        <v>2.6665374124191E-2</v>
      </c>
      <c r="T908" s="29" t="str">
        <f t="shared" si="42"/>
        <v>06</v>
      </c>
      <c r="U908" s="29" t="str">
        <f t="shared" si="43"/>
        <v>2023-809850-06</v>
      </c>
      <c r="V908" s="29" t="str">
        <f t="shared" si="44"/>
        <v>Carol Mathews</v>
      </c>
    </row>
    <row r="909" spans="1:22" x14ac:dyDescent="0.25">
      <c r="A909" s="53">
        <v>2023</v>
      </c>
      <c r="B909" s="54">
        <v>809877</v>
      </c>
      <c r="C909" s="54" t="s">
        <v>233</v>
      </c>
      <c r="D909" s="54" t="s">
        <v>431</v>
      </c>
      <c r="E909" s="54" t="s">
        <v>515</v>
      </c>
      <c r="F909" s="55" t="s">
        <v>431</v>
      </c>
      <c r="G909" s="54" t="s">
        <v>15</v>
      </c>
      <c r="H909" s="54" t="s">
        <v>16</v>
      </c>
      <c r="I909" s="56">
        <v>8</v>
      </c>
      <c r="J909" s="56">
        <v>28</v>
      </c>
      <c r="K909" s="56">
        <v>72</v>
      </c>
      <c r="L909" s="57">
        <v>3811.424</v>
      </c>
      <c r="M909" s="57">
        <v>476.428</v>
      </c>
      <c r="N909" s="58">
        <v>3.5</v>
      </c>
      <c r="O909" s="58">
        <v>2.5714285714285698</v>
      </c>
      <c r="P909" s="57">
        <v>761.92399999999998</v>
      </c>
      <c r="Q909" s="59">
        <v>0.19990533721779599</v>
      </c>
      <c r="R909" s="57">
        <v>483.12400000000002</v>
      </c>
      <c r="S909" s="59">
        <v>0.12675682369634</v>
      </c>
      <c r="T909" s="29" t="str">
        <f t="shared" si="42"/>
        <v>01</v>
      </c>
      <c r="U909" s="29" t="str">
        <f t="shared" si="43"/>
        <v>2023-809877-01</v>
      </c>
      <c r="V909" s="29" t="str">
        <f t="shared" si="44"/>
        <v>Alex Kwon</v>
      </c>
    </row>
    <row r="910" spans="1:22" x14ac:dyDescent="0.25">
      <c r="A910" s="53">
        <v>2023</v>
      </c>
      <c r="B910" s="54">
        <v>810749</v>
      </c>
      <c r="C910" s="54" t="s">
        <v>234</v>
      </c>
      <c r="D910" s="54" t="s">
        <v>434</v>
      </c>
      <c r="E910" s="54" t="s">
        <v>508</v>
      </c>
      <c r="F910" s="55" t="s">
        <v>434</v>
      </c>
      <c r="G910" s="54" t="s">
        <v>15</v>
      </c>
      <c r="H910" s="54" t="s">
        <v>16</v>
      </c>
      <c r="I910" s="56">
        <v>13</v>
      </c>
      <c r="J910" s="56">
        <v>42</v>
      </c>
      <c r="K910" s="56">
        <v>96</v>
      </c>
      <c r="L910" s="57">
        <v>3822.8670000000002</v>
      </c>
      <c r="M910" s="57">
        <v>294.06669230769199</v>
      </c>
      <c r="N910" s="58">
        <v>3.2307692307692299</v>
      </c>
      <c r="O910" s="58">
        <v>2.28571428571429</v>
      </c>
      <c r="P910" s="57">
        <v>538.61699999999996</v>
      </c>
      <c r="Q910" s="59">
        <v>0.14089347079037801</v>
      </c>
      <c r="R910" s="57">
        <v>77.516999999999499</v>
      </c>
      <c r="S910" s="59">
        <v>2.02771898682323E-2</v>
      </c>
      <c r="T910" s="29" t="str">
        <f t="shared" si="42"/>
        <v>02</v>
      </c>
      <c r="U910" s="29" t="str">
        <f t="shared" si="43"/>
        <v>2023-810749-02</v>
      </c>
      <c r="V910" s="29" t="str">
        <f t="shared" si="44"/>
        <v>Nina Fuentes</v>
      </c>
    </row>
    <row r="911" spans="1:22" x14ac:dyDescent="0.25">
      <c r="A911" s="53">
        <v>2023</v>
      </c>
      <c r="B911" s="54">
        <v>811025</v>
      </c>
      <c r="C911" s="54" t="s">
        <v>287</v>
      </c>
      <c r="D911" s="54" t="s">
        <v>430</v>
      </c>
      <c r="E911" s="54" t="s">
        <v>520</v>
      </c>
      <c r="F911" s="55" t="s">
        <v>432</v>
      </c>
      <c r="G911" s="54" t="s">
        <v>4</v>
      </c>
      <c r="H911" s="54" t="s">
        <v>16</v>
      </c>
      <c r="I911" s="56">
        <v>9</v>
      </c>
      <c r="J911" s="56">
        <v>28</v>
      </c>
      <c r="K911" s="56">
        <v>111</v>
      </c>
      <c r="L911" s="57">
        <v>3532.1579999999999</v>
      </c>
      <c r="M911" s="57">
        <v>392.46199999999999</v>
      </c>
      <c r="N911" s="58">
        <v>3.1111111111111098</v>
      </c>
      <c r="O911" s="58">
        <v>3.96428571428571</v>
      </c>
      <c r="P911" s="57">
        <v>497.65800000000002</v>
      </c>
      <c r="Q911" s="59">
        <v>0.14089347079037801</v>
      </c>
      <c r="R911" s="57">
        <v>187.858</v>
      </c>
      <c r="S911" s="59">
        <v>5.31850500458926E-2</v>
      </c>
      <c r="T911" s="29" t="str">
        <f t="shared" si="42"/>
        <v>03</v>
      </c>
      <c r="U911" s="29" t="str">
        <f t="shared" si="43"/>
        <v>2023-811025-03</v>
      </c>
      <c r="V911" s="29" t="str">
        <f t="shared" si="44"/>
        <v>Mikhail Reilly</v>
      </c>
    </row>
    <row r="912" spans="1:22" x14ac:dyDescent="0.25">
      <c r="A912" s="53">
        <v>2023</v>
      </c>
      <c r="B912" s="54">
        <v>811025</v>
      </c>
      <c r="C912" s="54" t="s">
        <v>287</v>
      </c>
      <c r="D912" s="54" t="s">
        <v>432</v>
      </c>
      <c r="E912" s="54" t="s">
        <v>497</v>
      </c>
      <c r="F912" s="55" t="s">
        <v>432</v>
      </c>
      <c r="G912" s="54" t="s">
        <v>4</v>
      </c>
      <c r="H912" s="54" t="s">
        <v>10</v>
      </c>
      <c r="I912" s="56">
        <v>196</v>
      </c>
      <c r="J912" s="56">
        <v>1395</v>
      </c>
      <c r="K912" s="56">
        <v>7594</v>
      </c>
      <c r="L912" s="57">
        <v>332831.54100000003</v>
      </c>
      <c r="M912" s="57">
        <v>1698.12010714286</v>
      </c>
      <c r="N912" s="58">
        <v>7.1173469387755102</v>
      </c>
      <c r="O912" s="58">
        <v>5.4437275985663103</v>
      </c>
      <c r="P912" s="57">
        <v>46893.790999999997</v>
      </c>
      <c r="Q912" s="59">
        <v>0.14089347079037801</v>
      </c>
      <c r="R912" s="57">
        <v>40058.790999999997</v>
      </c>
      <c r="S912" s="59">
        <v>0.120357556497327</v>
      </c>
      <c r="T912" s="29" t="str">
        <f t="shared" si="42"/>
        <v>04</v>
      </c>
      <c r="U912" s="29" t="str">
        <f t="shared" si="43"/>
        <v>2023-811025-04</v>
      </c>
      <c r="V912" s="29" t="str">
        <f t="shared" si="44"/>
        <v>Javier Salinas</v>
      </c>
    </row>
    <row r="913" spans="1:22" x14ac:dyDescent="0.25">
      <c r="A913" s="53">
        <v>2023</v>
      </c>
      <c r="B913" s="54">
        <v>811025</v>
      </c>
      <c r="C913" s="54" t="s">
        <v>287</v>
      </c>
      <c r="D913" s="54" t="s">
        <v>433</v>
      </c>
      <c r="E913" s="54" t="s">
        <v>519</v>
      </c>
      <c r="F913" s="55" t="s">
        <v>432</v>
      </c>
      <c r="G913" s="54" t="s">
        <v>4</v>
      </c>
      <c r="H913" s="54" t="s">
        <v>16</v>
      </c>
      <c r="I913" s="56">
        <v>20</v>
      </c>
      <c r="J913" s="56">
        <v>42</v>
      </c>
      <c r="K913" s="56">
        <v>78</v>
      </c>
      <c r="L913" s="57">
        <v>3072.96</v>
      </c>
      <c r="M913" s="57">
        <v>153.648</v>
      </c>
      <c r="N913" s="58">
        <v>2.1</v>
      </c>
      <c r="O913" s="58">
        <v>1.8571428571428601</v>
      </c>
      <c r="P913" s="57">
        <v>432.96</v>
      </c>
      <c r="Q913" s="59">
        <v>0.14089347079037801</v>
      </c>
      <c r="R913" s="57">
        <v>-277.44</v>
      </c>
      <c r="S913" s="59">
        <v>-9.0284286160574906E-2</v>
      </c>
      <c r="T913" s="29" t="str">
        <f t="shared" si="42"/>
        <v>05</v>
      </c>
      <c r="U913" s="29" t="str">
        <f t="shared" si="43"/>
        <v>2023-811025-05</v>
      </c>
      <c r="V913" s="29" t="str">
        <f t="shared" si="44"/>
        <v>Josh Banks</v>
      </c>
    </row>
    <row r="914" spans="1:22" x14ac:dyDescent="0.25">
      <c r="A914" s="53">
        <v>2023</v>
      </c>
      <c r="B914" s="54">
        <v>812659</v>
      </c>
      <c r="C914" s="54" t="s">
        <v>235</v>
      </c>
      <c r="D914" s="54" t="s">
        <v>430</v>
      </c>
      <c r="E914" s="54" t="s">
        <v>518</v>
      </c>
      <c r="F914" s="55" t="s">
        <v>430</v>
      </c>
      <c r="G914" s="54" t="s">
        <v>15</v>
      </c>
      <c r="H914" s="54" t="s">
        <v>16</v>
      </c>
      <c r="I914" s="56">
        <v>44</v>
      </c>
      <c r="J914" s="56">
        <v>89</v>
      </c>
      <c r="K914" s="56">
        <v>255</v>
      </c>
      <c r="L914" s="57">
        <v>13737.96</v>
      </c>
      <c r="M914" s="57">
        <v>312.226363636364</v>
      </c>
      <c r="N914" s="58">
        <v>2.0227272727272698</v>
      </c>
      <c r="O914" s="58">
        <v>2.8651685393258401</v>
      </c>
      <c r="P914" s="57">
        <v>3511.46</v>
      </c>
      <c r="Q914" s="59">
        <v>0.25560272413080198</v>
      </c>
      <c r="R914" s="57">
        <v>2049.56</v>
      </c>
      <c r="S914" s="59">
        <v>0.14918954488148201</v>
      </c>
      <c r="T914" s="29" t="str">
        <f t="shared" si="42"/>
        <v>03</v>
      </c>
      <c r="U914" s="29" t="str">
        <f t="shared" si="43"/>
        <v>2023-812659-03</v>
      </c>
      <c r="V914" s="29" t="str">
        <f t="shared" si="44"/>
        <v>Claudia Schwartz</v>
      </c>
    </row>
    <row r="915" spans="1:22" x14ac:dyDescent="0.25">
      <c r="A915" s="53">
        <v>2023</v>
      </c>
      <c r="B915" s="54">
        <v>820884</v>
      </c>
      <c r="C915" s="54" t="s">
        <v>474</v>
      </c>
      <c r="D915" s="54" t="s">
        <v>435</v>
      </c>
      <c r="E915" s="54" t="s">
        <v>521</v>
      </c>
      <c r="F915" s="55" t="s">
        <v>435</v>
      </c>
      <c r="G915" s="54" t="s">
        <v>15</v>
      </c>
      <c r="H915" s="54" t="s">
        <v>5</v>
      </c>
      <c r="I915" s="56">
        <v>51</v>
      </c>
      <c r="J915" s="56">
        <v>125</v>
      </c>
      <c r="K915" s="56">
        <v>484</v>
      </c>
      <c r="L915" s="57">
        <v>20777.098399999999</v>
      </c>
      <c r="M915" s="57">
        <v>407.39408627451002</v>
      </c>
      <c r="N915" s="58">
        <v>2.4509803921568598</v>
      </c>
      <c r="O915" s="58">
        <v>3.8719999999999999</v>
      </c>
      <c r="P915" s="57">
        <v>4030.5983999999999</v>
      </c>
      <c r="Q915" s="59">
        <v>0.19399236228288699</v>
      </c>
      <c r="R915" s="57">
        <v>2198.7784000000001</v>
      </c>
      <c r="S915" s="59">
        <v>0.10582701961887001</v>
      </c>
      <c r="T915" s="29" t="str">
        <f t="shared" si="42"/>
        <v>06</v>
      </c>
      <c r="U915" s="29" t="str">
        <f t="shared" si="43"/>
        <v>2023-820884-06</v>
      </c>
      <c r="V915" s="29" t="str">
        <f t="shared" si="44"/>
        <v>Ronnie Estrada</v>
      </c>
    </row>
    <row r="916" spans="1:22" x14ac:dyDescent="0.25">
      <c r="A916" s="53">
        <v>2023</v>
      </c>
      <c r="B916" s="54">
        <v>826226</v>
      </c>
      <c r="C916" s="54" t="s">
        <v>236</v>
      </c>
      <c r="D916" s="54" t="s">
        <v>430</v>
      </c>
      <c r="E916" s="54" t="s">
        <v>512</v>
      </c>
      <c r="F916" s="55" t="s">
        <v>430</v>
      </c>
      <c r="G916" s="54" t="s">
        <v>4</v>
      </c>
      <c r="H916" s="54" t="s">
        <v>16</v>
      </c>
      <c r="I916" s="56">
        <v>26</v>
      </c>
      <c r="J916" s="56">
        <v>79</v>
      </c>
      <c r="K916" s="56">
        <v>225</v>
      </c>
      <c r="L916" s="57">
        <v>7193.55</v>
      </c>
      <c r="M916" s="57">
        <v>276.67500000000001</v>
      </c>
      <c r="N916" s="58">
        <v>3.0384615384615401</v>
      </c>
      <c r="O916" s="58">
        <v>2.84810126582278</v>
      </c>
      <c r="P916" s="57">
        <v>556.54999999999905</v>
      </c>
      <c r="Q916" s="59">
        <v>7.7367919872663601E-2</v>
      </c>
      <c r="R916" s="57">
        <v>-336.35000000000099</v>
      </c>
      <c r="S916" s="59">
        <v>-4.6757164404223298E-2</v>
      </c>
      <c r="T916" s="29" t="str">
        <f t="shared" si="42"/>
        <v>03</v>
      </c>
      <c r="U916" s="29" t="str">
        <f t="shared" si="43"/>
        <v>2023-826226-03</v>
      </c>
      <c r="V916" s="29" t="str">
        <f t="shared" si="44"/>
        <v>Kevin Baxter</v>
      </c>
    </row>
    <row r="917" spans="1:22" x14ac:dyDescent="0.25">
      <c r="A917" s="53">
        <v>2023</v>
      </c>
      <c r="B917" s="54">
        <v>826226</v>
      </c>
      <c r="C917" s="54" t="s">
        <v>236</v>
      </c>
      <c r="D917" s="54" t="s">
        <v>433</v>
      </c>
      <c r="E917" s="54" t="s">
        <v>504</v>
      </c>
      <c r="F917" s="55" t="s">
        <v>430</v>
      </c>
      <c r="G917" s="54" t="s">
        <v>4</v>
      </c>
      <c r="H917" s="54" t="s">
        <v>16</v>
      </c>
      <c r="I917" s="56">
        <v>44</v>
      </c>
      <c r="J917" s="56">
        <v>77</v>
      </c>
      <c r="K917" s="56">
        <v>252</v>
      </c>
      <c r="L917" s="57">
        <v>8957.2864000000009</v>
      </c>
      <c r="M917" s="57">
        <v>203.574690909091</v>
      </c>
      <c r="N917" s="58">
        <v>1.75</v>
      </c>
      <c r="O917" s="58">
        <v>3.2727272727272698</v>
      </c>
      <c r="P917" s="57">
        <v>1085.0364</v>
      </c>
      <c r="Q917" s="59">
        <v>0.121134498948253</v>
      </c>
      <c r="R917" s="57">
        <v>-458.73360000000099</v>
      </c>
      <c r="S917" s="59">
        <v>-5.1213456789770802E-2</v>
      </c>
      <c r="T917" s="29" t="str">
        <f t="shared" si="42"/>
        <v>05</v>
      </c>
      <c r="U917" s="29" t="str">
        <f t="shared" si="43"/>
        <v>2023-826226-05</v>
      </c>
      <c r="V917" s="29" t="str">
        <f t="shared" si="44"/>
        <v>Jeannie Skiles</v>
      </c>
    </row>
    <row r="918" spans="1:22" x14ac:dyDescent="0.25">
      <c r="A918" s="53">
        <v>2023</v>
      </c>
      <c r="B918" s="54">
        <v>827265</v>
      </c>
      <c r="C918" s="54" t="s">
        <v>475</v>
      </c>
      <c r="D918" s="54" t="s">
        <v>435</v>
      </c>
      <c r="E918" s="54" t="s">
        <v>529</v>
      </c>
      <c r="F918" s="55" t="s">
        <v>435</v>
      </c>
      <c r="G918" s="54" t="s">
        <v>15</v>
      </c>
      <c r="H918" s="54" t="s">
        <v>16</v>
      </c>
      <c r="I918" s="56">
        <v>24</v>
      </c>
      <c r="J918" s="56">
        <v>55</v>
      </c>
      <c r="K918" s="56">
        <v>138</v>
      </c>
      <c r="L918" s="57">
        <v>5626.8959999999997</v>
      </c>
      <c r="M918" s="57">
        <v>234.45400000000001</v>
      </c>
      <c r="N918" s="58">
        <v>2.2916666666666701</v>
      </c>
      <c r="O918" s="58">
        <v>2.5090909090909101</v>
      </c>
      <c r="P918" s="57">
        <v>1515.396</v>
      </c>
      <c r="Q918" s="59">
        <v>0.269312956912657</v>
      </c>
      <c r="R918" s="57">
        <v>657.98599999999999</v>
      </c>
      <c r="S918" s="59">
        <v>0.116935873703726</v>
      </c>
      <c r="T918" s="29" t="str">
        <f t="shared" si="42"/>
        <v>06</v>
      </c>
      <c r="U918" s="29" t="str">
        <f t="shared" si="43"/>
        <v>2023-827265-06</v>
      </c>
      <c r="V918" s="29" t="str">
        <f t="shared" si="44"/>
        <v>Caleb Thorne</v>
      </c>
    </row>
    <row r="919" spans="1:22" x14ac:dyDescent="0.25">
      <c r="A919" s="53">
        <v>2023</v>
      </c>
      <c r="B919" s="54">
        <v>828176</v>
      </c>
      <c r="C919" s="54" t="s">
        <v>238</v>
      </c>
      <c r="D919" s="54" t="s">
        <v>430</v>
      </c>
      <c r="E919" s="54" t="s">
        <v>518</v>
      </c>
      <c r="F919" s="55" t="s">
        <v>430</v>
      </c>
      <c r="G919" s="54" t="s">
        <v>15</v>
      </c>
      <c r="H919" s="54" t="s">
        <v>16</v>
      </c>
      <c r="I919" s="56">
        <v>12</v>
      </c>
      <c r="J919" s="56">
        <v>21</v>
      </c>
      <c r="K919" s="56">
        <v>47</v>
      </c>
      <c r="L919" s="57">
        <v>2109.2240000000002</v>
      </c>
      <c r="M919" s="57">
        <v>175.768666666667</v>
      </c>
      <c r="N919" s="58">
        <v>1.75</v>
      </c>
      <c r="O919" s="58">
        <v>2.2380952380952399</v>
      </c>
      <c r="P919" s="57">
        <v>434.97399999999999</v>
      </c>
      <c r="Q919" s="59">
        <v>0.206224658926695</v>
      </c>
      <c r="R919" s="57">
        <v>39.874000000000002</v>
      </c>
      <c r="S919" s="59">
        <v>1.8904582917698601E-2</v>
      </c>
      <c r="T919" s="29" t="str">
        <f t="shared" si="42"/>
        <v>03</v>
      </c>
      <c r="U919" s="29" t="str">
        <f t="shared" si="43"/>
        <v>2023-828176-03</v>
      </c>
      <c r="V919" s="29" t="str">
        <f t="shared" si="44"/>
        <v>Claudia Schwartz</v>
      </c>
    </row>
    <row r="920" spans="1:22" x14ac:dyDescent="0.25">
      <c r="A920" s="53">
        <v>2023</v>
      </c>
      <c r="B920" s="54">
        <v>832569</v>
      </c>
      <c r="C920" s="54" t="s">
        <v>239</v>
      </c>
      <c r="D920" s="54" t="s">
        <v>430</v>
      </c>
      <c r="E920" s="54" t="s">
        <v>520</v>
      </c>
      <c r="F920" s="55" t="s">
        <v>430</v>
      </c>
      <c r="G920" s="54" t="s">
        <v>15</v>
      </c>
      <c r="H920" s="54" t="s">
        <v>5</v>
      </c>
      <c r="I920" s="56">
        <v>95</v>
      </c>
      <c r="J920" s="56">
        <v>376</v>
      </c>
      <c r="K920" s="56">
        <v>1408</v>
      </c>
      <c r="L920" s="57">
        <v>59240.944000000003</v>
      </c>
      <c r="M920" s="57">
        <v>623.58888421052598</v>
      </c>
      <c r="N920" s="58">
        <v>3.95789473684211</v>
      </c>
      <c r="O920" s="58">
        <v>3.7446808510638299</v>
      </c>
      <c r="P920" s="57">
        <v>7327.9439999999904</v>
      </c>
      <c r="Q920" s="59">
        <v>0.123697286120221</v>
      </c>
      <c r="R920" s="57">
        <v>3973.7439999999901</v>
      </c>
      <c r="S920" s="59">
        <v>6.7077661692899304E-2</v>
      </c>
      <c r="T920" s="29" t="str">
        <f t="shared" si="42"/>
        <v>03</v>
      </c>
      <c r="U920" s="29" t="str">
        <f t="shared" si="43"/>
        <v>2023-832569-03</v>
      </c>
      <c r="V920" s="29" t="str">
        <f t="shared" si="44"/>
        <v>Mikhail Reilly</v>
      </c>
    </row>
    <row r="921" spans="1:22" x14ac:dyDescent="0.25">
      <c r="A921" s="53">
        <v>2023</v>
      </c>
      <c r="B921" s="54">
        <v>833196</v>
      </c>
      <c r="C921" s="54" t="s">
        <v>336</v>
      </c>
      <c r="D921" s="54" t="s">
        <v>435</v>
      </c>
      <c r="E921" s="54" t="s">
        <v>525</v>
      </c>
      <c r="F921" s="55" t="s">
        <v>435</v>
      </c>
      <c r="G921" s="54" t="s">
        <v>15</v>
      </c>
      <c r="H921" s="54" t="s">
        <v>16</v>
      </c>
      <c r="I921" s="56">
        <v>21</v>
      </c>
      <c r="J921" s="56">
        <v>54</v>
      </c>
      <c r="K921" s="56">
        <v>117</v>
      </c>
      <c r="L921" s="57">
        <v>6523.8639999999996</v>
      </c>
      <c r="M921" s="57">
        <v>310.66019047619102</v>
      </c>
      <c r="N921" s="58">
        <v>2.5714285714285698</v>
      </c>
      <c r="O921" s="58">
        <v>2.1666666666666701</v>
      </c>
      <c r="P921" s="57">
        <v>1539.114</v>
      </c>
      <c r="Q921" s="59">
        <v>0.23592061391837699</v>
      </c>
      <c r="R921" s="57">
        <v>781.904</v>
      </c>
      <c r="S921" s="59">
        <v>0.119852896994787</v>
      </c>
      <c r="T921" s="29" t="str">
        <f t="shared" si="42"/>
        <v>06</v>
      </c>
      <c r="U921" s="29" t="str">
        <f t="shared" si="43"/>
        <v>2023-833196-06</v>
      </c>
      <c r="V921" s="29" t="str">
        <f t="shared" si="44"/>
        <v>Carol Mathews</v>
      </c>
    </row>
    <row r="922" spans="1:22" x14ac:dyDescent="0.25">
      <c r="A922" s="53">
        <v>2023</v>
      </c>
      <c r="B922" s="54">
        <v>833290</v>
      </c>
      <c r="C922" s="54" t="s">
        <v>241</v>
      </c>
      <c r="D922" s="54" t="s">
        <v>432</v>
      </c>
      <c r="E922" s="54" t="s">
        <v>498</v>
      </c>
      <c r="F922" s="55" t="s">
        <v>432</v>
      </c>
      <c r="G922" s="54" t="s">
        <v>15</v>
      </c>
      <c r="H922" s="54" t="s">
        <v>16</v>
      </c>
      <c r="I922" s="56">
        <v>35</v>
      </c>
      <c r="J922" s="56">
        <v>123</v>
      </c>
      <c r="K922" s="56">
        <v>267</v>
      </c>
      <c r="L922" s="57">
        <v>9893.25</v>
      </c>
      <c r="M922" s="57">
        <v>282.664285714286</v>
      </c>
      <c r="N922" s="58">
        <v>3.5142857142857098</v>
      </c>
      <c r="O922" s="58">
        <v>2.1707317073170702</v>
      </c>
      <c r="P922" s="57">
        <v>0</v>
      </c>
      <c r="Q922" s="59">
        <v>0</v>
      </c>
      <c r="R922" s="57">
        <v>-1103</v>
      </c>
      <c r="S922" s="59">
        <v>-0.111490157430571</v>
      </c>
      <c r="T922" s="29" t="str">
        <f t="shared" si="42"/>
        <v>04</v>
      </c>
      <c r="U922" s="29" t="str">
        <f t="shared" si="43"/>
        <v>2023-833290-04</v>
      </c>
      <c r="V922" s="29" t="str">
        <f t="shared" si="44"/>
        <v>Kim Pearson</v>
      </c>
    </row>
    <row r="923" spans="1:22" x14ac:dyDescent="0.25">
      <c r="A923" s="53">
        <v>2023</v>
      </c>
      <c r="B923" s="54">
        <v>836042</v>
      </c>
      <c r="C923" s="54" t="s">
        <v>242</v>
      </c>
      <c r="D923" s="54" t="s">
        <v>434</v>
      </c>
      <c r="E923" s="54" t="s">
        <v>522</v>
      </c>
      <c r="F923" s="55" t="s">
        <v>434</v>
      </c>
      <c r="G923" s="54" t="s">
        <v>15</v>
      </c>
      <c r="H923" s="54" t="s">
        <v>16</v>
      </c>
      <c r="I923" s="56">
        <v>2</v>
      </c>
      <c r="J923" s="56">
        <v>3</v>
      </c>
      <c r="K923" s="56">
        <v>12</v>
      </c>
      <c r="L923" s="57">
        <v>806.30399999999997</v>
      </c>
      <c r="M923" s="57">
        <v>403.15199999999999</v>
      </c>
      <c r="N923" s="58">
        <v>1.5</v>
      </c>
      <c r="O923" s="58">
        <v>4</v>
      </c>
      <c r="P923" s="57">
        <v>178.304</v>
      </c>
      <c r="Q923" s="59">
        <v>0.22113743699646801</v>
      </c>
      <c r="R923" s="57">
        <v>111.004</v>
      </c>
      <c r="S923" s="59">
        <v>0.13767015914593</v>
      </c>
      <c r="T923" s="29" t="str">
        <f t="shared" si="42"/>
        <v>02</v>
      </c>
      <c r="U923" s="29" t="str">
        <f t="shared" si="43"/>
        <v>2023-836042-02</v>
      </c>
      <c r="V923" s="29" t="str">
        <f t="shared" si="44"/>
        <v>Ian Juliano</v>
      </c>
    </row>
    <row r="924" spans="1:22" x14ac:dyDescent="0.25">
      <c r="A924" s="53">
        <v>2023</v>
      </c>
      <c r="B924" s="54">
        <v>852031</v>
      </c>
      <c r="C924" s="54" t="s">
        <v>243</v>
      </c>
      <c r="D924" s="54" t="s">
        <v>434</v>
      </c>
      <c r="E924" s="54" t="s">
        <v>508</v>
      </c>
      <c r="F924" s="55" t="s">
        <v>434</v>
      </c>
      <c r="G924" s="54" t="s">
        <v>15</v>
      </c>
      <c r="H924" s="54" t="s">
        <v>16</v>
      </c>
      <c r="I924" s="56">
        <v>19</v>
      </c>
      <c r="J924" s="56">
        <v>68</v>
      </c>
      <c r="K924" s="56">
        <v>196</v>
      </c>
      <c r="L924" s="57">
        <v>9468.7487999999994</v>
      </c>
      <c r="M924" s="57">
        <v>498.35520000000002</v>
      </c>
      <c r="N924" s="58">
        <v>3.57894736842105</v>
      </c>
      <c r="O924" s="58">
        <v>2.8823529411764701</v>
      </c>
      <c r="P924" s="57">
        <v>1109.7488000000001</v>
      </c>
      <c r="Q924" s="59">
        <v>0.117201208252562</v>
      </c>
      <c r="R924" s="57">
        <v>429.14879999999903</v>
      </c>
      <c r="S924" s="59">
        <v>4.53226512884152E-2</v>
      </c>
      <c r="T924" s="29" t="str">
        <f t="shared" si="42"/>
        <v>02</v>
      </c>
      <c r="U924" s="29" t="str">
        <f t="shared" si="43"/>
        <v>2023-852031-02</v>
      </c>
      <c r="V924" s="29" t="str">
        <f t="shared" si="44"/>
        <v>Nina Fuentes</v>
      </c>
    </row>
    <row r="925" spans="1:22" x14ac:dyDescent="0.25">
      <c r="A925" s="53">
        <v>2023</v>
      </c>
      <c r="B925" s="54">
        <v>852968</v>
      </c>
      <c r="C925" s="54" t="s">
        <v>244</v>
      </c>
      <c r="D925" s="54" t="s">
        <v>435</v>
      </c>
      <c r="E925" s="54" t="s">
        <v>525</v>
      </c>
      <c r="F925" s="55" t="s">
        <v>435</v>
      </c>
      <c r="G925" s="54" t="s">
        <v>15</v>
      </c>
      <c r="H925" s="54" t="s">
        <v>16</v>
      </c>
      <c r="I925" s="56">
        <v>21</v>
      </c>
      <c r="J925" s="56">
        <v>53</v>
      </c>
      <c r="K925" s="56">
        <v>125</v>
      </c>
      <c r="L925" s="57">
        <v>5308.6</v>
      </c>
      <c r="M925" s="57">
        <v>252.790476190476</v>
      </c>
      <c r="N925" s="58">
        <v>2.5238095238095202</v>
      </c>
      <c r="O925" s="58">
        <v>2.35849056603774</v>
      </c>
      <c r="P925" s="57">
        <v>1005.85</v>
      </c>
      <c r="Q925" s="59">
        <v>0.18947556794635101</v>
      </c>
      <c r="R925" s="57">
        <v>249.84</v>
      </c>
      <c r="S925" s="59">
        <v>4.7063255848999799E-2</v>
      </c>
      <c r="T925" s="29" t="str">
        <f t="shared" si="42"/>
        <v>06</v>
      </c>
      <c r="U925" s="29" t="str">
        <f t="shared" si="43"/>
        <v>2023-852968-06</v>
      </c>
      <c r="V925" s="29" t="str">
        <f t="shared" si="44"/>
        <v>Carol Mathews</v>
      </c>
    </row>
    <row r="926" spans="1:22" x14ac:dyDescent="0.25">
      <c r="A926" s="53">
        <v>2023</v>
      </c>
      <c r="B926" s="54">
        <v>857703</v>
      </c>
      <c r="C926" s="54" t="s">
        <v>41</v>
      </c>
      <c r="D926" s="54" t="s">
        <v>430</v>
      </c>
      <c r="E926" s="54" t="s">
        <v>506</v>
      </c>
      <c r="F926" s="55" t="s">
        <v>430</v>
      </c>
      <c r="G926" s="54" t="s">
        <v>15</v>
      </c>
      <c r="H926" s="54" t="s">
        <v>10</v>
      </c>
      <c r="I926" s="56">
        <v>251</v>
      </c>
      <c r="J926" s="56">
        <v>881</v>
      </c>
      <c r="K926" s="56">
        <v>4869</v>
      </c>
      <c r="L926" s="57">
        <v>199112.07449999999</v>
      </c>
      <c r="M926" s="57">
        <v>793.27519721115505</v>
      </c>
      <c r="N926" s="58">
        <v>3.5099601593625498</v>
      </c>
      <c r="O926" s="58">
        <v>5.5266742338252</v>
      </c>
      <c r="P926" s="57">
        <v>15089.824500000001</v>
      </c>
      <c r="Q926" s="59">
        <v>7.5785582255083306E-2</v>
      </c>
      <c r="R926" s="57">
        <v>6352.9245000000201</v>
      </c>
      <c r="S926" s="59">
        <v>3.1906274473575497E-2</v>
      </c>
      <c r="T926" s="29" t="str">
        <f t="shared" si="42"/>
        <v>03</v>
      </c>
      <c r="U926" s="29" t="str">
        <f t="shared" si="43"/>
        <v>2023-857703-03</v>
      </c>
      <c r="V926" s="29" t="str">
        <f t="shared" si="44"/>
        <v>Gerald Wilson</v>
      </c>
    </row>
    <row r="927" spans="1:22" x14ac:dyDescent="0.25">
      <c r="A927" s="53">
        <v>2023</v>
      </c>
      <c r="B927" s="54">
        <v>858490</v>
      </c>
      <c r="C927" s="54" t="s">
        <v>468</v>
      </c>
      <c r="D927" s="54" t="s">
        <v>431</v>
      </c>
      <c r="E927" s="54" t="s">
        <v>528</v>
      </c>
      <c r="F927" s="55" t="s">
        <v>434</v>
      </c>
      <c r="G927" s="54" t="s">
        <v>4</v>
      </c>
      <c r="H927" s="54" t="s">
        <v>5</v>
      </c>
      <c r="I927" s="56">
        <v>86</v>
      </c>
      <c r="J927" s="56">
        <v>267</v>
      </c>
      <c r="K927" s="56">
        <v>1267</v>
      </c>
      <c r="L927" s="57">
        <v>42435.798000000003</v>
      </c>
      <c r="M927" s="57">
        <v>493.439511627907</v>
      </c>
      <c r="N927" s="58">
        <v>3.1046511627907001</v>
      </c>
      <c r="O927" s="58">
        <v>4.7453183520599298</v>
      </c>
      <c r="P927" s="57">
        <v>-1449.95200000001</v>
      </c>
      <c r="Q927" s="59">
        <v>-3.41681332350579E-2</v>
      </c>
      <c r="R927" s="57">
        <v>-4407.4520000000102</v>
      </c>
      <c r="S927" s="59">
        <v>-0.103861650015395</v>
      </c>
      <c r="T927" s="29" t="str">
        <f t="shared" si="42"/>
        <v>01</v>
      </c>
      <c r="U927" s="29" t="str">
        <f t="shared" si="43"/>
        <v>2023-858490-01</v>
      </c>
      <c r="V927" s="29" t="str">
        <f t="shared" si="44"/>
        <v>Elena Crosswell</v>
      </c>
    </row>
    <row r="928" spans="1:22" x14ac:dyDescent="0.25">
      <c r="A928" s="53">
        <v>2023</v>
      </c>
      <c r="B928" s="54">
        <v>858490</v>
      </c>
      <c r="C928" s="54" t="s">
        <v>468</v>
      </c>
      <c r="D928" s="54" t="s">
        <v>434</v>
      </c>
      <c r="E928" s="54" t="s">
        <v>508</v>
      </c>
      <c r="F928" s="55" t="s">
        <v>434</v>
      </c>
      <c r="G928" s="54" t="s">
        <v>4</v>
      </c>
      <c r="H928" s="54" t="s">
        <v>7</v>
      </c>
      <c r="I928" s="56">
        <v>184</v>
      </c>
      <c r="J928" s="56">
        <v>642</v>
      </c>
      <c r="K928" s="56">
        <v>3034</v>
      </c>
      <c r="L928" s="57">
        <v>117534.39599999999</v>
      </c>
      <c r="M928" s="57">
        <v>638.77389130434801</v>
      </c>
      <c r="N928" s="58">
        <v>3.4891304347826102</v>
      </c>
      <c r="O928" s="58">
        <v>4.7258566978193102</v>
      </c>
      <c r="P928" s="57">
        <v>-2799.1040000000098</v>
      </c>
      <c r="Q928" s="59">
        <v>-2.3815190235886501E-2</v>
      </c>
      <c r="R928" s="57">
        <v>-9383.9540000000106</v>
      </c>
      <c r="S928" s="59">
        <v>-7.98400665623024E-2</v>
      </c>
      <c r="T928" s="29" t="str">
        <f t="shared" si="42"/>
        <v>02</v>
      </c>
      <c r="U928" s="29" t="str">
        <f t="shared" si="43"/>
        <v>2023-858490-02</v>
      </c>
      <c r="V928" s="29" t="str">
        <f t="shared" si="44"/>
        <v>Nina Fuentes</v>
      </c>
    </row>
    <row r="929" spans="1:22" x14ac:dyDescent="0.25">
      <c r="A929" s="53">
        <v>2023</v>
      </c>
      <c r="B929" s="54">
        <v>858490</v>
      </c>
      <c r="C929" s="54" t="s">
        <v>468</v>
      </c>
      <c r="D929" s="54" t="s">
        <v>433</v>
      </c>
      <c r="E929" s="54" t="s">
        <v>530</v>
      </c>
      <c r="F929" s="55" t="s">
        <v>434</v>
      </c>
      <c r="G929" s="54" t="s">
        <v>4</v>
      </c>
      <c r="H929" s="54" t="s">
        <v>5</v>
      </c>
      <c r="I929" s="56">
        <v>189</v>
      </c>
      <c r="J929" s="56">
        <v>511</v>
      </c>
      <c r="K929" s="56">
        <v>2045</v>
      </c>
      <c r="L929" s="57">
        <v>72597.33</v>
      </c>
      <c r="M929" s="57">
        <v>384.11285714285702</v>
      </c>
      <c r="N929" s="58">
        <v>2.7037037037037002</v>
      </c>
      <c r="O929" s="58">
        <v>4.0019569471624301</v>
      </c>
      <c r="P929" s="57">
        <v>-3076.4200000000101</v>
      </c>
      <c r="Q929" s="59">
        <v>-4.2376489603681101E-2</v>
      </c>
      <c r="R929" s="57">
        <v>-9921.5800000000108</v>
      </c>
      <c r="S929" s="59">
        <v>-0.13666590768558601</v>
      </c>
      <c r="T929" s="29" t="str">
        <f t="shared" si="42"/>
        <v>05</v>
      </c>
      <c r="U929" s="29" t="str">
        <f t="shared" si="43"/>
        <v>2023-858490-05</v>
      </c>
      <c r="V929" s="29" t="str">
        <f t="shared" si="44"/>
        <v>Aria Langston</v>
      </c>
    </row>
    <row r="930" spans="1:22" x14ac:dyDescent="0.25">
      <c r="A930" s="53">
        <v>2023</v>
      </c>
      <c r="B930" s="54">
        <v>861673</v>
      </c>
      <c r="C930" s="54" t="s">
        <v>245</v>
      </c>
      <c r="D930" s="54" t="s">
        <v>431</v>
      </c>
      <c r="E930" s="54" t="s">
        <v>535</v>
      </c>
      <c r="F930" s="55" t="s">
        <v>431</v>
      </c>
      <c r="G930" s="54" t="s">
        <v>15</v>
      </c>
      <c r="H930" s="54" t="s">
        <v>16</v>
      </c>
      <c r="I930" s="56">
        <v>29</v>
      </c>
      <c r="J930" s="56">
        <v>49</v>
      </c>
      <c r="K930" s="56">
        <v>130</v>
      </c>
      <c r="L930" s="57">
        <v>5536.09</v>
      </c>
      <c r="M930" s="57">
        <v>190.89965517241399</v>
      </c>
      <c r="N930" s="58">
        <v>1.68965517241379</v>
      </c>
      <c r="O930" s="58">
        <v>2.6530612244898002</v>
      </c>
      <c r="P930" s="57">
        <v>559.59</v>
      </c>
      <c r="Q930" s="59">
        <v>0.101080365384233</v>
      </c>
      <c r="R930" s="57">
        <v>-393.31</v>
      </c>
      <c r="S930" s="59">
        <v>-7.1044726512755493E-2</v>
      </c>
      <c r="T930" s="29" t="str">
        <f t="shared" si="42"/>
        <v>01</v>
      </c>
      <c r="U930" s="29" t="str">
        <f t="shared" si="43"/>
        <v>2023-861673-01</v>
      </c>
      <c r="V930" s="29" t="str">
        <f t="shared" si="44"/>
        <v>Alberto Hunt</v>
      </c>
    </row>
    <row r="931" spans="1:22" x14ac:dyDescent="0.25">
      <c r="A931" s="53">
        <v>2023</v>
      </c>
      <c r="B931" s="54">
        <v>864241</v>
      </c>
      <c r="C931" s="54" t="s">
        <v>136</v>
      </c>
      <c r="D931" s="54" t="s">
        <v>434</v>
      </c>
      <c r="E931" s="54" t="s">
        <v>513</v>
      </c>
      <c r="F931" s="55" t="s">
        <v>434</v>
      </c>
      <c r="G931" s="54" t="s">
        <v>4</v>
      </c>
      <c r="H931" s="54" t="s">
        <v>7</v>
      </c>
      <c r="I931" s="56">
        <v>60</v>
      </c>
      <c r="J931" s="56">
        <v>433</v>
      </c>
      <c r="K931" s="56">
        <v>2381</v>
      </c>
      <c r="L931" s="57">
        <v>98124.145499999999</v>
      </c>
      <c r="M931" s="57">
        <v>1635.402425</v>
      </c>
      <c r="N931" s="58">
        <v>7.2166666666666703</v>
      </c>
      <c r="O931" s="58">
        <v>5.4988452655889102</v>
      </c>
      <c r="P931" s="57">
        <v>7436.3955000000096</v>
      </c>
      <c r="Q931" s="59">
        <v>7.5785582255083306E-2</v>
      </c>
      <c r="R931" s="57">
        <v>5069.3355000000101</v>
      </c>
      <c r="S931" s="59">
        <v>5.1662467725642598E-2</v>
      </c>
      <c r="T931" s="29" t="str">
        <f t="shared" si="42"/>
        <v>02</v>
      </c>
      <c r="U931" s="29" t="str">
        <f t="shared" si="43"/>
        <v>2023-864241-02</v>
      </c>
      <c r="V931" s="29" t="str">
        <f t="shared" si="44"/>
        <v>Dora Tsai</v>
      </c>
    </row>
    <row r="932" spans="1:22" x14ac:dyDescent="0.25">
      <c r="A932" s="53">
        <v>2023</v>
      </c>
      <c r="B932" s="54">
        <v>864241</v>
      </c>
      <c r="C932" s="54" t="s">
        <v>136</v>
      </c>
      <c r="D932" s="54" t="s">
        <v>430</v>
      </c>
      <c r="E932" s="54" t="s">
        <v>514</v>
      </c>
      <c r="F932" s="55" t="s">
        <v>434</v>
      </c>
      <c r="G932" s="54" t="s">
        <v>4</v>
      </c>
      <c r="H932" s="54" t="s">
        <v>16</v>
      </c>
      <c r="I932" s="56">
        <v>8</v>
      </c>
      <c r="J932" s="56">
        <v>8</v>
      </c>
      <c r="K932" s="56">
        <v>30</v>
      </c>
      <c r="L932" s="57">
        <v>1497.7584999999999</v>
      </c>
      <c r="M932" s="57">
        <v>187.21981249999999</v>
      </c>
      <c r="N932" s="58">
        <v>1</v>
      </c>
      <c r="O932" s="58">
        <v>3.75</v>
      </c>
      <c r="P932" s="57">
        <v>113.5085</v>
      </c>
      <c r="Q932" s="59">
        <v>7.5785582255083306E-2</v>
      </c>
      <c r="R932" s="57">
        <v>-143.29150000000001</v>
      </c>
      <c r="S932" s="59">
        <v>-9.5670630478812094E-2</v>
      </c>
      <c r="T932" s="29" t="str">
        <f t="shared" si="42"/>
        <v>03</v>
      </c>
      <c r="U932" s="29" t="str">
        <f t="shared" si="43"/>
        <v>2023-864241-03</v>
      </c>
      <c r="V932" s="29" t="str">
        <f t="shared" si="44"/>
        <v>Carmen Blakemoore</v>
      </c>
    </row>
    <row r="933" spans="1:22" x14ac:dyDescent="0.25">
      <c r="A933" s="53">
        <v>2023</v>
      </c>
      <c r="B933" s="54">
        <v>865220</v>
      </c>
      <c r="C933" s="54" t="s">
        <v>246</v>
      </c>
      <c r="D933" s="54" t="s">
        <v>433</v>
      </c>
      <c r="E933" s="54" t="s">
        <v>519</v>
      </c>
      <c r="F933" s="55" t="s">
        <v>433</v>
      </c>
      <c r="G933" s="54" t="s">
        <v>15</v>
      </c>
      <c r="H933" s="54" t="s">
        <v>16</v>
      </c>
      <c r="I933" s="56">
        <v>50</v>
      </c>
      <c r="J933" s="56">
        <v>101</v>
      </c>
      <c r="K933" s="56">
        <v>227</v>
      </c>
      <c r="L933" s="57">
        <v>11945.384</v>
      </c>
      <c r="M933" s="57">
        <v>238.90768</v>
      </c>
      <c r="N933" s="58">
        <v>2.02</v>
      </c>
      <c r="O933" s="58">
        <v>2.24752475247525</v>
      </c>
      <c r="P933" s="57">
        <v>2833.384</v>
      </c>
      <c r="Q933" s="59">
        <v>0.237194886325965</v>
      </c>
      <c r="R933" s="57">
        <v>1063.444</v>
      </c>
      <c r="S933" s="59">
        <v>8.9025518141568297E-2</v>
      </c>
      <c r="T933" s="29" t="str">
        <f t="shared" si="42"/>
        <v>05</v>
      </c>
      <c r="U933" s="29" t="str">
        <f t="shared" si="43"/>
        <v>2023-865220-05</v>
      </c>
      <c r="V933" s="29" t="str">
        <f t="shared" si="44"/>
        <v>Josh Banks</v>
      </c>
    </row>
    <row r="934" spans="1:22" x14ac:dyDescent="0.25">
      <c r="A934" s="53">
        <v>2023</v>
      </c>
      <c r="B934" s="54">
        <v>866033</v>
      </c>
      <c r="C934" s="54" t="s">
        <v>359</v>
      </c>
      <c r="D934" s="54" t="s">
        <v>431</v>
      </c>
      <c r="E934" s="54" t="s">
        <v>509</v>
      </c>
      <c r="F934" s="55" t="s">
        <v>432</v>
      </c>
      <c r="G934" s="54" t="s">
        <v>4</v>
      </c>
      <c r="H934" s="54" t="s">
        <v>7</v>
      </c>
      <c r="I934" s="56">
        <v>127</v>
      </c>
      <c r="J934" s="56">
        <v>495</v>
      </c>
      <c r="K934" s="56">
        <v>2517</v>
      </c>
      <c r="L934" s="57">
        <v>104832.9359</v>
      </c>
      <c r="M934" s="57">
        <v>825.45618818897594</v>
      </c>
      <c r="N934" s="58">
        <v>3.8976377952755898</v>
      </c>
      <c r="O934" s="58">
        <v>5.0848484848484796</v>
      </c>
      <c r="P934" s="57">
        <v>4523.9358999999904</v>
      </c>
      <c r="Q934" s="59">
        <v>4.3153765189933899E-2</v>
      </c>
      <c r="R934" s="57">
        <v>50.685899999994298</v>
      </c>
      <c r="S934" s="59">
        <v>4.8349213503229098E-4</v>
      </c>
      <c r="T934" s="29" t="str">
        <f t="shared" si="42"/>
        <v>01</v>
      </c>
      <c r="U934" s="29" t="str">
        <f t="shared" si="43"/>
        <v>2023-866033-01</v>
      </c>
      <c r="V934" s="29" t="str">
        <f t="shared" si="44"/>
        <v>Benny Wilder</v>
      </c>
    </row>
    <row r="935" spans="1:22" x14ac:dyDescent="0.25">
      <c r="A935" s="53">
        <v>2023</v>
      </c>
      <c r="B935" s="54">
        <v>866033</v>
      </c>
      <c r="C935" s="54" t="s">
        <v>359</v>
      </c>
      <c r="D935" s="54" t="s">
        <v>434</v>
      </c>
      <c r="E935" s="54" t="s">
        <v>508</v>
      </c>
      <c r="F935" s="55" t="s">
        <v>432</v>
      </c>
      <c r="G935" s="54" t="s">
        <v>4</v>
      </c>
      <c r="H935" s="54" t="s">
        <v>7</v>
      </c>
      <c r="I935" s="56">
        <v>151</v>
      </c>
      <c r="J935" s="56">
        <v>675</v>
      </c>
      <c r="K935" s="56">
        <v>3264</v>
      </c>
      <c r="L935" s="57">
        <v>120653.920975</v>
      </c>
      <c r="M935" s="57">
        <v>799.03258923841099</v>
      </c>
      <c r="N935" s="58">
        <v>4.4701986754966896</v>
      </c>
      <c r="O935" s="58">
        <v>4.83555555555556</v>
      </c>
      <c r="P935" s="57">
        <v>5206.67097499999</v>
      </c>
      <c r="Q935" s="59">
        <v>4.3153765189933899E-2</v>
      </c>
      <c r="R935" s="57">
        <v>-347.47902500000703</v>
      </c>
      <c r="S935" s="59">
        <v>-2.8799646310044601E-3</v>
      </c>
      <c r="T935" s="29" t="str">
        <f t="shared" si="42"/>
        <v>02</v>
      </c>
      <c r="U935" s="29" t="str">
        <f t="shared" si="43"/>
        <v>2023-866033-02</v>
      </c>
      <c r="V935" s="29" t="str">
        <f t="shared" si="44"/>
        <v>Nina Fuentes</v>
      </c>
    </row>
    <row r="936" spans="1:22" x14ac:dyDescent="0.25">
      <c r="A936" s="53">
        <v>2023</v>
      </c>
      <c r="B936" s="54">
        <v>866033</v>
      </c>
      <c r="C936" s="54" t="s">
        <v>359</v>
      </c>
      <c r="D936" s="54" t="s">
        <v>430</v>
      </c>
      <c r="E936" s="54" t="s">
        <v>511</v>
      </c>
      <c r="F936" s="55" t="s">
        <v>432</v>
      </c>
      <c r="G936" s="54" t="s">
        <v>4</v>
      </c>
      <c r="H936" s="54" t="s">
        <v>10</v>
      </c>
      <c r="I936" s="56">
        <v>99</v>
      </c>
      <c r="J936" s="56">
        <v>679</v>
      </c>
      <c r="K936" s="56">
        <v>6428</v>
      </c>
      <c r="L936" s="57">
        <v>258490.8536</v>
      </c>
      <c r="M936" s="57">
        <v>2611.0187232323201</v>
      </c>
      <c r="N936" s="58">
        <v>6.8585858585858599</v>
      </c>
      <c r="O936" s="58">
        <v>9.4668630338733397</v>
      </c>
      <c r="P936" s="57">
        <v>11154.8536</v>
      </c>
      <c r="Q936" s="59">
        <v>4.3153765189933899E-2</v>
      </c>
      <c r="R936" s="57">
        <v>7369.75359999997</v>
      </c>
      <c r="S936" s="59">
        <v>2.8510693888628799E-2</v>
      </c>
      <c r="T936" s="29" t="str">
        <f t="shared" si="42"/>
        <v>03</v>
      </c>
      <c r="U936" s="29" t="str">
        <f t="shared" si="43"/>
        <v>2023-866033-03</v>
      </c>
      <c r="V936" s="29" t="str">
        <f t="shared" si="44"/>
        <v>Sivesh Saleh</v>
      </c>
    </row>
    <row r="937" spans="1:22" x14ac:dyDescent="0.25">
      <c r="A937" s="53">
        <v>2023</v>
      </c>
      <c r="B937" s="54">
        <v>866033</v>
      </c>
      <c r="C937" s="54" t="s">
        <v>359</v>
      </c>
      <c r="D937" s="54" t="s">
        <v>432</v>
      </c>
      <c r="E937" s="54" t="s">
        <v>493</v>
      </c>
      <c r="F937" s="55" t="s">
        <v>432</v>
      </c>
      <c r="G937" s="54" t="s">
        <v>4</v>
      </c>
      <c r="H937" s="54" t="s">
        <v>10</v>
      </c>
      <c r="I937" s="56">
        <v>57</v>
      </c>
      <c r="J937" s="56">
        <v>379</v>
      </c>
      <c r="K937" s="56">
        <v>3792</v>
      </c>
      <c r="L937" s="57">
        <v>152868.08337499999</v>
      </c>
      <c r="M937" s="57">
        <v>2681.8961995614</v>
      </c>
      <c r="N937" s="58">
        <v>6.6491228070175401</v>
      </c>
      <c r="O937" s="58">
        <v>10.0052770448549</v>
      </c>
      <c r="P937" s="57">
        <v>6596.8333749999902</v>
      </c>
      <c r="Q937" s="59">
        <v>4.3153765189933899E-2</v>
      </c>
      <c r="R937" s="57">
        <v>4633.3333749999902</v>
      </c>
      <c r="S937" s="59">
        <v>3.0309357406110599E-2</v>
      </c>
      <c r="T937" s="29" t="str">
        <f t="shared" si="42"/>
        <v>04</v>
      </c>
      <c r="U937" s="29" t="str">
        <f t="shared" si="43"/>
        <v>2023-866033-04</v>
      </c>
      <c r="V937" s="29" t="str">
        <f t="shared" si="44"/>
        <v>John Foley</v>
      </c>
    </row>
    <row r="938" spans="1:22" x14ac:dyDescent="0.25">
      <c r="A938" s="53">
        <v>2023</v>
      </c>
      <c r="B938" s="54">
        <v>867297</v>
      </c>
      <c r="C938" s="54" t="s">
        <v>247</v>
      </c>
      <c r="D938" s="54" t="s">
        <v>431</v>
      </c>
      <c r="E938" s="54" t="s">
        <v>524</v>
      </c>
      <c r="F938" s="55" t="s">
        <v>431</v>
      </c>
      <c r="G938" s="54" t="s">
        <v>15</v>
      </c>
      <c r="H938" s="54" t="s">
        <v>5</v>
      </c>
      <c r="I938" s="56">
        <v>46</v>
      </c>
      <c r="J938" s="56">
        <v>104</v>
      </c>
      <c r="K938" s="56">
        <v>389</v>
      </c>
      <c r="L938" s="57">
        <v>19911.288</v>
      </c>
      <c r="M938" s="57">
        <v>432.85408695652097</v>
      </c>
      <c r="N938" s="58">
        <v>2.2608695652173898</v>
      </c>
      <c r="O938" s="58">
        <v>3.7403846153846199</v>
      </c>
      <c r="P938" s="57">
        <v>4360.0379999999996</v>
      </c>
      <c r="Q938" s="59">
        <v>0.21897317742579001</v>
      </c>
      <c r="R938" s="57">
        <v>2821.288</v>
      </c>
      <c r="S938" s="59">
        <v>0.14169289299617399</v>
      </c>
      <c r="T938" s="29" t="str">
        <f t="shared" si="42"/>
        <v>01</v>
      </c>
      <c r="U938" s="29" t="str">
        <f t="shared" si="43"/>
        <v>2023-867297-01</v>
      </c>
      <c r="V938" s="29" t="str">
        <f t="shared" si="44"/>
        <v>Quinn York</v>
      </c>
    </row>
    <row r="939" spans="1:22" x14ac:dyDescent="0.25">
      <c r="A939" s="53">
        <v>2023</v>
      </c>
      <c r="B939" s="54">
        <v>868970</v>
      </c>
      <c r="C939" s="54" t="s">
        <v>398</v>
      </c>
      <c r="D939" s="54" t="s">
        <v>432</v>
      </c>
      <c r="E939" s="54" t="s">
        <v>498</v>
      </c>
      <c r="F939" s="55" t="s">
        <v>432</v>
      </c>
      <c r="G939" s="54" t="s">
        <v>15</v>
      </c>
      <c r="H939" s="54" t="s">
        <v>16</v>
      </c>
      <c r="I939" s="56">
        <v>34</v>
      </c>
      <c r="J939" s="56">
        <v>84</v>
      </c>
      <c r="K939" s="56">
        <v>222</v>
      </c>
      <c r="L939" s="57">
        <v>8530.4015999999992</v>
      </c>
      <c r="M939" s="57">
        <v>250.89416470588199</v>
      </c>
      <c r="N939" s="58">
        <v>2.47058823529412</v>
      </c>
      <c r="O939" s="58">
        <v>2.6428571428571401</v>
      </c>
      <c r="P939" s="57">
        <v>1427.4015999999999</v>
      </c>
      <c r="Q939" s="59">
        <v>0.16733111369574899</v>
      </c>
      <c r="R939" s="57">
        <v>392.40159999999997</v>
      </c>
      <c r="S939" s="59">
        <v>4.6000366500915997E-2</v>
      </c>
      <c r="T939" s="29" t="str">
        <f t="shared" si="42"/>
        <v>04</v>
      </c>
      <c r="U939" s="29" t="str">
        <f t="shared" si="43"/>
        <v>2023-868970-04</v>
      </c>
      <c r="V939" s="29" t="str">
        <f t="shared" si="44"/>
        <v>Kim Pearson</v>
      </c>
    </row>
    <row r="940" spans="1:22" x14ac:dyDescent="0.25">
      <c r="A940" s="53">
        <v>2023</v>
      </c>
      <c r="B940" s="54">
        <v>870139</v>
      </c>
      <c r="C940" s="54" t="s">
        <v>181</v>
      </c>
      <c r="D940" s="54" t="s">
        <v>430</v>
      </c>
      <c r="E940" s="54" t="s">
        <v>514</v>
      </c>
      <c r="F940" s="55" t="s">
        <v>430</v>
      </c>
      <c r="G940" s="54" t="s">
        <v>4</v>
      </c>
      <c r="H940" s="54" t="s">
        <v>5</v>
      </c>
      <c r="I940" s="56">
        <v>66</v>
      </c>
      <c r="J940" s="56">
        <v>265</v>
      </c>
      <c r="K940" s="56">
        <v>1425</v>
      </c>
      <c r="L940" s="57">
        <v>56524.213199999998</v>
      </c>
      <c r="M940" s="57">
        <v>856.42747272727297</v>
      </c>
      <c r="N940" s="58">
        <v>4.01515151515152</v>
      </c>
      <c r="O940" s="58">
        <v>5.3773584905660403</v>
      </c>
      <c r="P940" s="57">
        <v>5063.7132000000001</v>
      </c>
      <c r="Q940" s="59">
        <v>8.9584850691915505E-2</v>
      </c>
      <c r="R940" s="57">
        <v>2732.8132000000001</v>
      </c>
      <c r="S940" s="59">
        <v>4.8347655726413502E-2</v>
      </c>
      <c r="T940" s="29" t="str">
        <f t="shared" si="42"/>
        <v>03</v>
      </c>
      <c r="U940" s="29" t="str">
        <f t="shared" si="43"/>
        <v>2023-870139-03</v>
      </c>
      <c r="V940" s="29" t="str">
        <f t="shared" si="44"/>
        <v>Carmen Blakemoore</v>
      </c>
    </row>
    <row r="941" spans="1:22" x14ac:dyDescent="0.25">
      <c r="A941" s="53">
        <v>2023</v>
      </c>
      <c r="B941" s="54">
        <v>870139</v>
      </c>
      <c r="C941" s="54" t="s">
        <v>181</v>
      </c>
      <c r="D941" s="54" t="s">
        <v>432</v>
      </c>
      <c r="E941" s="54" t="s">
        <v>498</v>
      </c>
      <c r="F941" s="55" t="s">
        <v>430</v>
      </c>
      <c r="G941" s="54" t="s">
        <v>4</v>
      </c>
      <c r="H941" s="54" t="s">
        <v>5</v>
      </c>
      <c r="I941" s="56">
        <v>40</v>
      </c>
      <c r="J941" s="56">
        <v>129</v>
      </c>
      <c r="K941" s="56">
        <v>587</v>
      </c>
      <c r="L941" s="57">
        <v>22022.370800000001</v>
      </c>
      <c r="M941" s="57">
        <v>550.55926999999997</v>
      </c>
      <c r="N941" s="58">
        <v>3.2250000000000001</v>
      </c>
      <c r="O941" s="58">
        <v>4.5503875968992196</v>
      </c>
      <c r="P941" s="57">
        <v>1972.8707999999999</v>
      </c>
      <c r="Q941" s="59">
        <v>8.9584850691915505E-2</v>
      </c>
      <c r="R941" s="57">
        <v>724.37080000000003</v>
      </c>
      <c r="S941" s="59">
        <v>3.28924985678654E-2</v>
      </c>
      <c r="T941" s="29" t="str">
        <f t="shared" si="42"/>
        <v>04</v>
      </c>
      <c r="U941" s="29" t="str">
        <f t="shared" si="43"/>
        <v>2023-870139-04</v>
      </c>
      <c r="V941" s="29" t="str">
        <f t="shared" si="44"/>
        <v>Kim Pearson</v>
      </c>
    </row>
    <row r="942" spans="1:22" x14ac:dyDescent="0.25">
      <c r="A942" s="53">
        <v>2023</v>
      </c>
      <c r="B942" s="54">
        <v>870139</v>
      </c>
      <c r="C942" s="54" t="s">
        <v>181</v>
      </c>
      <c r="D942" s="54" t="s">
        <v>435</v>
      </c>
      <c r="E942" s="54" t="s">
        <v>521</v>
      </c>
      <c r="F942" s="55" t="s">
        <v>430</v>
      </c>
      <c r="G942" s="54" t="s">
        <v>4</v>
      </c>
      <c r="H942" s="54" t="s">
        <v>5</v>
      </c>
      <c r="I942" s="56">
        <v>37</v>
      </c>
      <c r="J942" s="56">
        <v>153</v>
      </c>
      <c r="K942" s="56">
        <v>760</v>
      </c>
      <c r="L942" s="57">
        <v>26806.726600000002</v>
      </c>
      <c r="M942" s="57">
        <v>724.50612432432399</v>
      </c>
      <c r="N942" s="58">
        <v>4.1351351351351404</v>
      </c>
      <c r="O942" s="58">
        <v>4.9673202614379104</v>
      </c>
      <c r="P942" s="57">
        <v>2401.4766</v>
      </c>
      <c r="Q942" s="59">
        <v>8.9584850691915505E-2</v>
      </c>
      <c r="R942" s="57">
        <v>1002.7766</v>
      </c>
      <c r="S942" s="59">
        <v>3.7407648272877903E-2</v>
      </c>
      <c r="T942" s="29" t="str">
        <f t="shared" si="42"/>
        <v>06</v>
      </c>
      <c r="U942" s="29" t="str">
        <f t="shared" si="43"/>
        <v>2023-870139-06</v>
      </c>
      <c r="V942" s="29" t="str">
        <f t="shared" si="44"/>
        <v>Ronnie Estrada</v>
      </c>
    </row>
    <row r="943" spans="1:22" x14ac:dyDescent="0.25">
      <c r="A943" s="53">
        <v>2023</v>
      </c>
      <c r="B943" s="54">
        <v>873279</v>
      </c>
      <c r="C943" s="54" t="s">
        <v>337</v>
      </c>
      <c r="D943" s="54" t="s">
        <v>432</v>
      </c>
      <c r="E943" s="54" t="s">
        <v>510</v>
      </c>
      <c r="F943" s="55" t="s">
        <v>432</v>
      </c>
      <c r="G943" s="54" t="s">
        <v>15</v>
      </c>
      <c r="H943" s="54" t="s">
        <v>16</v>
      </c>
      <c r="I943" s="56">
        <v>4</v>
      </c>
      <c r="J943" s="56">
        <v>13</v>
      </c>
      <c r="K943" s="56">
        <v>55</v>
      </c>
      <c r="L943" s="57">
        <v>2602.4189999999999</v>
      </c>
      <c r="M943" s="57">
        <v>650.60474999999997</v>
      </c>
      <c r="N943" s="58">
        <v>3.25</v>
      </c>
      <c r="O943" s="58">
        <v>4.2307692307692299</v>
      </c>
      <c r="P943" s="57">
        <v>339.91899999999998</v>
      </c>
      <c r="Q943" s="59">
        <v>0.13061655329138</v>
      </c>
      <c r="R943" s="57">
        <v>214.91900000000001</v>
      </c>
      <c r="S943" s="59">
        <v>8.2584318666594395E-2</v>
      </c>
      <c r="T943" s="29" t="str">
        <f t="shared" si="42"/>
        <v>04</v>
      </c>
      <c r="U943" s="29" t="str">
        <f t="shared" si="43"/>
        <v>2023-873279-04</v>
      </c>
      <c r="V943" s="29" t="str">
        <f t="shared" si="44"/>
        <v>Mosaki Ishak</v>
      </c>
    </row>
    <row r="944" spans="1:22" x14ac:dyDescent="0.25">
      <c r="A944" s="53">
        <v>2023</v>
      </c>
      <c r="B944" s="54">
        <v>873602</v>
      </c>
      <c r="C944" s="54" t="s">
        <v>248</v>
      </c>
      <c r="D944" s="54" t="s">
        <v>434</v>
      </c>
      <c r="E944" s="54" t="s">
        <v>523</v>
      </c>
      <c r="F944" s="55" t="s">
        <v>434</v>
      </c>
      <c r="G944" s="54" t="s">
        <v>15</v>
      </c>
      <c r="H944" s="54" t="s">
        <v>16</v>
      </c>
      <c r="I944" s="56">
        <v>32</v>
      </c>
      <c r="J944" s="56">
        <v>32</v>
      </c>
      <c r="K944" s="56">
        <v>59</v>
      </c>
      <c r="L944" s="57">
        <v>2624.328</v>
      </c>
      <c r="M944" s="57">
        <v>82.010249999999999</v>
      </c>
      <c r="N944" s="58">
        <v>1</v>
      </c>
      <c r="O944" s="58">
        <v>1.84375</v>
      </c>
      <c r="P944" s="57">
        <v>798.07799999999997</v>
      </c>
      <c r="Q944" s="59">
        <v>0.30410756582256498</v>
      </c>
      <c r="R944" s="57">
        <v>-261.12200000000001</v>
      </c>
      <c r="S944" s="59">
        <v>-9.9500519752104194E-2</v>
      </c>
      <c r="T944" s="29" t="str">
        <f t="shared" si="42"/>
        <v>02</v>
      </c>
      <c r="U944" s="29" t="str">
        <f t="shared" si="43"/>
        <v>2023-873602-02</v>
      </c>
      <c r="V944" s="29" t="str">
        <f t="shared" si="44"/>
        <v>Amy Blye</v>
      </c>
    </row>
    <row r="945" spans="1:22" x14ac:dyDescent="0.25">
      <c r="A945" s="53">
        <v>2023</v>
      </c>
      <c r="B945" s="54">
        <v>874423</v>
      </c>
      <c r="C945" s="54" t="s">
        <v>249</v>
      </c>
      <c r="D945" s="54" t="s">
        <v>431</v>
      </c>
      <c r="E945" s="54" t="s">
        <v>524</v>
      </c>
      <c r="F945" s="55" t="s">
        <v>431</v>
      </c>
      <c r="G945" s="54" t="s">
        <v>15</v>
      </c>
      <c r="H945" s="54" t="s">
        <v>16</v>
      </c>
      <c r="I945" s="56">
        <v>35</v>
      </c>
      <c r="J945" s="56">
        <v>80</v>
      </c>
      <c r="K945" s="56">
        <v>226</v>
      </c>
      <c r="L945" s="57">
        <v>9078.1919999999991</v>
      </c>
      <c r="M945" s="57">
        <v>259.37691428571401</v>
      </c>
      <c r="N945" s="58">
        <v>2.28571428571429</v>
      </c>
      <c r="O945" s="58">
        <v>2.8250000000000002</v>
      </c>
      <c r="P945" s="57">
        <v>2375.442</v>
      </c>
      <c r="Q945" s="59">
        <v>0.26166465745602202</v>
      </c>
      <c r="R945" s="57">
        <v>1202.442</v>
      </c>
      <c r="S945" s="59">
        <v>0.13245390712159399</v>
      </c>
      <c r="T945" s="29" t="str">
        <f t="shared" si="42"/>
        <v>01</v>
      </c>
      <c r="U945" s="29" t="str">
        <f t="shared" si="43"/>
        <v>2023-874423-01</v>
      </c>
      <c r="V945" s="29" t="str">
        <f t="shared" si="44"/>
        <v>Quinn York</v>
      </c>
    </row>
    <row r="946" spans="1:22" x14ac:dyDescent="0.25">
      <c r="A946" s="53">
        <v>2023</v>
      </c>
      <c r="B946" s="54">
        <v>875444</v>
      </c>
      <c r="C946" s="54" t="s">
        <v>250</v>
      </c>
      <c r="D946" s="54" t="s">
        <v>433</v>
      </c>
      <c r="E946" s="54" t="s">
        <v>504</v>
      </c>
      <c r="F946" s="55" t="s">
        <v>433</v>
      </c>
      <c r="G946" s="54" t="s">
        <v>15</v>
      </c>
      <c r="H946" s="54" t="s">
        <v>16</v>
      </c>
      <c r="I946" s="56">
        <v>39</v>
      </c>
      <c r="J946" s="56">
        <v>85</v>
      </c>
      <c r="K946" s="56">
        <v>175</v>
      </c>
      <c r="L946" s="57">
        <v>8826.6</v>
      </c>
      <c r="M946" s="57">
        <v>226.323076923077</v>
      </c>
      <c r="N946" s="58">
        <v>2.1794871794871802</v>
      </c>
      <c r="O946" s="58">
        <v>2.0588235294117601</v>
      </c>
      <c r="P946" s="57">
        <v>1877.35</v>
      </c>
      <c r="Q946" s="59">
        <v>0.212692316407224</v>
      </c>
      <c r="R946" s="57">
        <v>488.98</v>
      </c>
      <c r="S946" s="59">
        <v>5.5398454671107801E-2</v>
      </c>
      <c r="T946" s="29" t="str">
        <f t="shared" si="42"/>
        <v>05</v>
      </c>
      <c r="U946" s="29" t="str">
        <f t="shared" si="43"/>
        <v>2023-875444-05</v>
      </c>
      <c r="V946" s="29" t="str">
        <f t="shared" si="44"/>
        <v>Jeannie Skiles</v>
      </c>
    </row>
    <row r="947" spans="1:22" x14ac:dyDescent="0.25">
      <c r="A947" s="53">
        <v>2023</v>
      </c>
      <c r="B947" s="54">
        <v>879102</v>
      </c>
      <c r="C947" s="54" t="s">
        <v>454</v>
      </c>
      <c r="D947" s="54" t="s">
        <v>435</v>
      </c>
      <c r="E947" s="54" t="s">
        <v>529</v>
      </c>
      <c r="F947" s="55" t="s">
        <v>435</v>
      </c>
      <c r="G947" s="54" t="s">
        <v>15</v>
      </c>
      <c r="H947" s="54" t="s">
        <v>5</v>
      </c>
      <c r="I947" s="56">
        <v>66</v>
      </c>
      <c r="J947" s="56">
        <v>256</v>
      </c>
      <c r="K947" s="56">
        <v>1270</v>
      </c>
      <c r="L947" s="57">
        <v>53315.495999999999</v>
      </c>
      <c r="M947" s="57">
        <v>807.81054545454504</v>
      </c>
      <c r="N947" s="58">
        <v>3.8787878787878798</v>
      </c>
      <c r="O947" s="58">
        <v>4.9609375</v>
      </c>
      <c r="P947" s="57">
        <v>7306.9960000000001</v>
      </c>
      <c r="Q947" s="59">
        <v>0.13705201204542899</v>
      </c>
      <c r="R947" s="57">
        <v>4825.3360000000002</v>
      </c>
      <c r="S947" s="59">
        <v>9.0505319504108103E-2</v>
      </c>
      <c r="T947" s="29" t="str">
        <f t="shared" si="42"/>
        <v>06</v>
      </c>
      <c r="U947" s="29" t="str">
        <f t="shared" si="43"/>
        <v>2023-879102-06</v>
      </c>
      <c r="V947" s="29" t="str">
        <f t="shared" si="44"/>
        <v>Caleb Thorne</v>
      </c>
    </row>
    <row r="948" spans="1:22" x14ac:dyDescent="0.25">
      <c r="A948" s="53">
        <v>2023</v>
      </c>
      <c r="B948" s="54">
        <v>879751</v>
      </c>
      <c r="C948" s="54" t="s">
        <v>251</v>
      </c>
      <c r="D948" s="54" t="s">
        <v>431</v>
      </c>
      <c r="E948" s="54" t="s">
        <v>513</v>
      </c>
      <c r="F948" s="55" t="s">
        <v>431</v>
      </c>
      <c r="G948" s="54" t="s">
        <v>15</v>
      </c>
      <c r="H948" s="54" t="s">
        <v>16</v>
      </c>
      <c r="I948" s="56">
        <v>49</v>
      </c>
      <c r="J948" s="56">
        <v>67</v>
      </c>
      <c r="K948" s="56">
        <v>193</v>
      </c>
      <c r="L948" s="57">
        <v>6718.317</v>
      </c>
      <c r="M948" s="57">
        <v>137.10851020408199</v>
      </c>
      <c r="N948" s="58">
        <v>1.3673469387755099</v>
      </c>
      <c r="O948" s="58">
        <v>2.8805970149253701</v>
      </c>
      <c r="P948" s="57">
        <v>946.56700000000001</v>
      </c>
      <c r="Q948" s="59">
        <v>0.14089347079037801</v>
      </c>
      <c r="R948" s="57">
        <v>-646.13300000000004</v>
      </c>
      <c r="S948" s="59">
        <v>-9.6174830690483895E-2</v>
      </c>
      <c r="T948" s="29" t="str">
        <f t="shared" si="42"/>
        <v>01</v>
      </c>
      <c r="U948" s="29" t="str">
        <f t="shared" si="43"/>
        <v>2023-879751-01</v>
      </c>
      <c r="V948" s="29" t="str">
        <f t="shared" si="44"/>
        <v>Dora Tsai</v>
      </c>
    </row>
    <row r="949" spans="1:22" x14ac:dyDescent="0.25">
      <c r="A949" s="53">
        <v>2023</v>
      </c>
      <c r="B949" s="54">
        <v>884431</v>
      </c>
      <c r="C949" s="54" t="s">
        <v>179</v>
      </c>
      <c r="D949" s="54" t="s">
        <v>431</v>
      </c>
      <c r="E949" s="54" t="s">
        <v>501</v>
      </c>
      <c r="F949" s="55" t="s">
        <v>432</v>
      </c>
      <c r="G949" s="54" t="s">
        <v>4</v>
      </c>
      <c r="H949" s="54" t="s">
        <v>7</v>
      </c>
      <c r="I949" s="56">
        <v>110</v>
      </c>
      <c r="J949" s="56">
        <v>373</v>
      </c>
      <c r="K949" s="56">
        <v>1686</v>
      </c>
      <c r="L949" s="57">
        <v>74349.0484</v>
      </c>
      <c r="M949" s="57">
        <v>675.90044</v>
      </c>
      <c r="N949" s="58">
        <v>3.3909090909090902</v>
      </c>
      <c r="O949" s="58">
        <v>4.5201072386058998</v>
      </c>
      <c r="P949" s="57">
        <v>6660.5484000000097</v>
      </c>
      <c r="Q949" s="59">
        <v>8.9584850691915505E-2</v>
      </c>
      <c r="R949" s="57">
        <v>2849.5983999999999</v>
      </c>
      <c r="S949" s="59">
        <v>3.8327301577137603E-2</v>
      </c>
      <c r="T949" s="29" t="str">
        <f t="shared" si="42"/>
        <v>01</v>
      </c>
      <c r="U949" s="29" t="str">
        <f t="shared" si="43"/>
        <v>2023-884431-01</v>
      </c>
      <c r="V949" s="29" t="str">
        <f t="shared" si="44"/>
        <v>Debbie Wong</v>
      </c>
    </row>
    <row r="950" spans="1:22" x14ac:dyDescent="0.25">
      <c r="A950" s="53">
        <v>2023</v>
      </c>
      <c r="B950" s="54">
        <v>884431</v>
      </c>
      <c r="C950" s="54" t="s">
        <v>179</v>
      </c>
      <c r="D950" s="54" t="s">
        <v>430</v>
      </c>
      <c r="E950" s="54" t="s">
        <v>506</v>
      </c>
      <c r="F950" s="55" t="s">
        <v>432</v>
      </c>
      <c r="G950" s="54" t="s">
        <v>4</v>
      </c>
      <c r="H950" s="54" t="s">
        <v>5</v>
      </c>
      <c r="I950" s="56">
        <v>244</v>
      </c>
      <c r="J950" s="56">
        <v>507</v>
      </c>
      <c r="K950" s="56">
        <v>1634</v>
      </c>
      <c r="L950" s="57">
        <v>66246.700800000006</v>
      </c>
      <c r="M950" s="57">
        <v>271.502872131147</v>
      </c>
      <c r="N950" s="58">
        <v>2.0778688524590199</v>
      </c>
      <c r="O950" s="58">
        <v>3.22287968441815</v>
      </c>
      <c r="P950" s="57">
        <v>5934.7007999999996</v>
      </c>
      <c r="Q950" s="59">
        <v>8.9584850691915602E-2</v>
      </c>
      <c r="R950" s="57">
        <v>-2181.4992000000002</v>
      </c>
      <c r="S950" s="59">
        <v>-3.2929929696966898E-2</v>
      </c>
      <c r="T950" s="29" t="str">
        <f t="shared" si="42"/>
        <v>03</v>
      </c>
      <c r="U950" s="29" t="str">
        <f t="shared" si="43"/>
        <v>2023-884431-03</v>
      </c>
      <c r="V950" s="29" t="str">
        <f t="shared" si="44"/>
        <v>Gerald Wilson</v>
      </c>
    </row>
    <row r="951" spans="1:22" x14ac:dyDescent="0.25">
      <c r="A951" s="53">
        <v>2023</v>
      </c>
      <c r="B951" s="54">
        <v>884431</v>
      </c>
      <c r="C951" s="54" t="s">
        <v>179</v>
      </c>
      <c r="D951" s="54" t="s">
        <v>435</v>
      </c>
      <c r="E951" s="54" t="s">
        <v>521</v>
      </c>
      <c r="F951" s="55" t="s">
        <v>432</v>
      </c>
      <c r="G951" s="54" t="s">
        <v>4</v>
      </c>
      <c r="H951" s="54" t="s">
        <v>16</v>
      </c>
      <c r="I951" s="56">
        <v>29</v>
      </c>
      <c r="J951" s="56">
        <v>74</v>
      </c>
      <c r="K951" s="56">
        <v>209</v>
      </c>
      <c r="L951" s="57">
        <v>8819.3281999999999</v>
      </c>
      <c r="M951" s="57">
        <v>304.11476551724098</v>
      </c>
      <c r="N951" s="58">
        <v>2.5517241379310298</v>
      </c>
      <c r="O951" s="58">
        <v>2.8243243243243201</v>
      </c>
      <c r="P951" s="57">
        <v>790.07820000000004</v>
      </c>
      <c r="Q951" s="59">
        <v>8.9584850691915602E-2</v>
      </c>
      <c r="R951" s="57">
        <v>-255.7218</v>
      </c>
      <c r="S951" s="59">
        <v>-2.8995609892372501E-2</v>
      </c>
      <c r="T951" s="29" t="str">
        <f t="shared" si="42"/>
        <v>06</v>
      </c>
      <c r="U951" s="29" t="str">
        <f t="shared" si="43"/>
        <v>2023-884431-06</v>
      </c>
      <c r="V951" s="29" t="str">
        <f t="shared" si="44"/>
        <v>Ronnie Estrada</v>
      </c>
    </row>
    <row r="952" spans="1:22" x14ac:dyDescent="0.25">
      <c r="A952" s="53">
        <v>2023</v>
      </c>
      <c r="B952" s="54">
        <v>886262</v>
      </c>
      <c r="C952" s="54" t="s">
        <v>252</v>
      </c>
      <c r="D952" s="54" t="s">
        <v>434</v>
      </c>
      <c r="E952" s="54" t="s">
        <v>523</v>
      </c>
      <c r="F952" s="55" t="s">
        <v>434</v>
      </c>
      <c r="G952" s="54" t="s">
        <v>15</v>
      </c>
      <c r="H952" s="54" t="s">
        <v>16</v>
      </c>
      <c r="I952" s="56">
        <v>19</v>
      </c>
      <c r="J952" s="56">
        <v>46</v>
      </c>
      <c r="K952" s="56">
        <v>73</v>
      </c>
      <c r="L952" s="57">
        <v>3244.2159999999999</v>
      </c>
      <c r="M952" s="57">
        <v>170.748210526316</v>
      </c>
      <c r="N952" s="58">
        <v>2.42105263157895</v>
      </c>
      <c r="O952" s="58">
        <v>1.5869565217391299</v>
      </c>
      <c r="P952" s="57">
        <v>603.46600000000001</v>
      </c>
      <c r="Q952" s="59">
        <v>0.186012891866633</v>
      </c>
      <c r="R952" s="57">
        <v>-55.133999999999801</v>
      </c>
      <c r="S952" s="59">
        <v>-1.699455276714E-2</v>
      </c>
      <c r="T952" s="29" t="str">
        <f t="shared" si="42"/>
        <v>02</v>
      </c>
      <c r="U952" s="29" t="str">
        <f t="shared" si="43"/>
        <v>2023-886262-02</v>
      </c>
      <c r="V952" s="29" t="str">
        <f t="shared" si="44"/>
        <v>Amy Blye</v>
      </c>
    </row>
    <row r="953" spans="1:22" x14ac:dyDescent="0.25">
      <c r="A953" s="53">
        <v>2023</v>
      </c>
      <c r="B953" s="54">
        <v>888162</v>
      </c>
      <c r="C953" s="54" t="s">
        <v>399</v>
      </c>
      <c r="D953" s="54" t="s">
        <v>431</v>
      </c>
      <c r="E953" s="54" t="s">
        <v>516</v>
      </c>
      <c r="F953" s="55" t="s">
        <v>431</v>
      </c>
      <c r="G953" s="54" t="s">
        <v>15</v>
      </c>
      <c r="H953" s="54" t="s">
        <v>16</v>
      </c>
      <c r="I953" s="56">
        <v>23</v>
      </c>
      <c r="J953" s="56">
        <v>73</v>
      </c>
      <c r="K953" s="56">
        <v>254</v>
      </c>
      <c r="L953" s="57">
        <v>11242.420400000001</v>
      </c>
      <c r="M953" s="57">
        <v>488.80088695652199</v>
      </c>
      <c r="N953" s="58">
        <v>3.1739130434782599</v>
      </c>
      <c r="O953" s="58">
        <v>3.4794520547945198</v>
      </c>
      <c r="P953" s="57">
        <v>2036.6704</v>
      </c>
      <c r="Q953" s="59">
        <v>0.18115942364154999</v>
      </c>
      <c r="R953" s="57">
        <v>1244.4703999999999</v>
      </c>
      <c r="S953" s="59">
        <v>0.11069417044749499</v>
      </c>
      <c r="T953" s="29" t="str">
        <f t="shared" si="42"/>
        <v>01</v>
      </c>
      <c r="U953" s="29" t="str">
        <f t="shared" si="43"/>
        <v>2023-888162-01</v>
      </c>
      <c r="V953" s="29" t="str">
        <f t="shared" si="44"/>
        <v>Celia Pasillas</v>
      </c>
    </row>
    <row r="954" spans="1:22" x14ac:dyDescent="0.25">
      <c r="A954" s="53">
        <v>2023</v>
      </c>
      <c r="B954" s="54">
        <v>888177</v>
      </c>
      <c r="C954" s="54" t="s">
        <v>253</v>
      </c>
      <c r="D954" s="54" t="s">
        <v>431</v>
      </c>
      <c r="E954" s="54" t="s">
        <v>524</v>
      </c>
      <c r="F954" s="55" t="s">
        <v>431</v>
      </c>
      <c r="G954" s="54" t="s">
        <v>15</v>
      </c>
      <c r="H954" s="54" t="s">
        <v>16</v>
      </c>
      <c r="I954" s="56">
        <v>13</v>
      </c>
      <c r="J954" s="56">
        <v>18</v>
      </c>
      <c r="K954" s="56">
        <v>45</v>
      </c>
      <c r="L954" s="57">
        <v>2670.04</v>
      </c>
      <c r="M954" s="57">
        <v>205.38769230769199</v>
      </c>
      <c r="N954" s="58">
        <v>1.3846153846153799</v>
      </c>
      <c r="O954" s="58">
        <v>2.5</v>
      </c>
      <c r="P954" s="57">
        <v>660.04</v>
      </c>
      <c r="Q954" s="59">
        <v>0.24720228910428299</v>
      </c>
      <c r="R954" s="57">
        <v>237.24</v>
      </c>
      <c r="S954" s="59">
        <v>8.8852601459154204E-2</v>
      </c>
      <c r="T954" s="29" t="str">
        <f t="shared" si="42"/>
        <v>01</v>
      </c>
      <c r="U954" s="29" t="str">
        <f t="shared" si="43"/>
        <v>2023-888177-01</v>
      </c>
      <c r="V954" s="29" t="str">
        <f t="shared" si="44"/>
        <v>Quinn York</v>
      </c>
    </row>
    <row r="955" spans="1:22" x14ac:dyDescent="0.25">
      <c r="A955" s="53">
        <v>2023</v>
      </c>
      <c r="B955" s="54">
        <v>892554</v>
      </c>
      <c r="C955" s="54" t="s">
        <v>254</v>
      </c>
      <c r="D955" s="54" t="s">
        <v>430</v>
      </c>
      <c r="E955" s="54" t="s">
        <v>518</v>
      </c>
      <c r="F955" s="55" t="s">
        <v>430</v>
      </c>
      <c r="G955" s="54" t="s">
        <v>15</v>
      </c>
      <c r="H955" s="54" t="s">
        <v>5</v>
      </c>
      <c r="I955" s="56">
        <v>40</v>
      </c>
      <c r="J955" s="56">
        <v>93</v>
      </c>
      <c r="K955" s="56">
        <v>403</v>
      </c>
      <c r="L955" s="57">
        <v>22371.175999999999</v>
      </c>
      <c r="M955" s="57">
        <v>559.27940000000001</v>
      </c>
      <c r="N955" s="58">
        <v>2.3250000000000002</v>
      </c>
      <c r="O955" s="58">
        <v>4.3333333333333304</v>
      </c>
      <c r="P955" s="57">
        <v>4538.9260000000004</v>
      </c>
      <c r="Q955" s="59">
        <v>0.20289170314515401</v>
      </c>
      <c r="R955" s="57">
        <v>3197.1759999999999</v>
      </c>
      <c r="S955" s="59">
        <v>0.142914972373379</v>
      </c>
      <c r="T955" s="29" t="str">
        <f t="shared" si="42"/>
        <v>03</v>
      </c>
      <c r="U955" s="29" t="str">
        <f t="shared" si="43"/>
        <v>2023-892554-03</v>
      </c>
      <c r="V955" s="29" t="str">
        <f t="shared" si="44"/>
        <v>Claudia Schwartz</v>
      </c>
    </row>
    <row r="956" spans="1:22" x14ac:dyDescent="0.25">
      <c r="A956" s="53">
        <v>2023</v>
      </c>
      <c r="B956" s="54">
        <v>892687</v>
      </c>
      <c r="C956" s="54" t="s">
        <v>255</v>
      </c>
      <c r="D956" s="54" t="s">
        <v>431</v>
      </c>
      <c r="E956" s="54" t="s">
        <v>515</v>
      </c>
      <c r="F956" s="55" t="s">
        <v>431</v>
      </c>
      <c r="G956" s="54" t="s">
        <v>15</v>
      </c>
      <c r="H956" s="54" t="s">
        <v>16</v>
      </c>
      <c r="I956" s="56">
        <v>45</v>
      </c>
      <c r="J956" s="56">
        <v>75</v>
      </c>
      <c r="K956" s="56">
        <v>192</v>
      </c>
      <c r="L956" s="57">
        <v>9446.4639999999999</v>
      </c>
      <c r="M956" s="57">
        <v>209.92142222222199</v>
      </c>
      <c r="N956" s="58">
        <v>1.6666666666666701</v>
      </c>
      <c r="O956" s="58">
        <v>2.56</v>
      </c>
      <c r="P956" s="57">
        <v>2408.4639999999999</v>
      </c>
      <c r="Q956" s="59">
        <v>0.25495931599379401</v>
      </c>
      <c r="R956" s="57">
        <v>930.96400000000006</v>
      </c>
      <c r="S956" s="59">
        <v>9.8551585016361604E-2</v>
      </c>
      <c r="T956" s="29" t="str">
        <f t="shared" si="42"/>
        <v>01</v>
      </c>
      <c r="U956" s="29" t="str">
        <f t="shared" si="43"/>
        <v>2023-892687-01</v>
      </c>
      <c r="V956" s="29" t="str">
        <f t="shared" si="44"/>
        <v>Alex Kwon</v>
      </c>
    </row>
    <row r="957" spans="1:22" x14ac:dyDescent="0.25">
      <c r="A957" s="53">
        <v>2023</v>
      </c>
      <c r="B957" s="54">
        <v>899280</v>
      </c>
      <c r="C957" s="54" t="s">
        <v>256</v>
      </c>
      <c r="D957" s="54" t="s">
        <v>433</v>
      </c>
      <c r="E957" s="54" t="s">
        <v>504</v>
      </c>
      <c r="F957" s="55" t="s">
        <v>433</v>
      </c>
      <c r="G957" s="54" t="s">
        <v>15</v>
      </c>
      <c r="H957" s="54" t="s">
        <v>16</v>
      </c>
      <c r="I957" s="56">
        <v>19</v>
      </c>
      <c r="J957" s="56">
        <v>37</v>
      </c>
      <c r="K957" s="56">
        <v>72</v>
      </c>
      <c r="L957" s="57">
        <v>3262.6239999999998</v>
      </c>
      <c r="M957" s="57">
        <v>171.71705263157901</v>
      </c>
      <c r="N957" s="58">
        <v>1.9473684210526301</v>
      </c>
      <c r="O957" s="58">
        <v>1.9459459459459501</v>
      </c>
      <c r="P957" s="57">
        <v>571.62400000000002</v>
      </c>
      <c r="Q957" s="59">
        <v>0.17520376237041099</v>
      </c>
      <c r="R957" s="57">
        <v>-99.775999999999996</v>
      </c>
      <c r="S957" s="59">
        <v>-3.0581519660248899E-2</v>
      </c>
      <c r="T957" s="29" t="str">
        <f t="shared" si="42"/>
        <v>05</v>
      </c>
      <c r="U957" s="29" t="str">
        <f t="shared" si="43"/>
        <v>2023-899280-05</v>
      </c>
      <c r="V957" s="29" t="str">
        <f t="shared" si="44"/>
        <v>Jeannie Skiles</v>
      </c>
    </row>
    <row r="958" spans="1:22" x14ac:dyDescent="0.25">
      <c r="A958" s="53">
        <v>2023</v>
      </c>
      <c r="B958" s="54">
        <v>901914</v>
      </c>
      <c r="C958" s="54" t="s">
        <v>439</v>
      </c>
      <c r="D958" s="54" t="s">
        <v>435</v>
      </c>
      <c r="E958" s="54" t="s">
        <v>529</v>
      </c>
      <c r="F958" s="55" t="s">
        <v>435</v>
      </c>
      <c r="G958" s="54" t="s">
        <v>15</v>
      </c>
      <c r="H958" s="54" t="s">
        <v>16</v>
      </c>
      <c r="I958" s="56">
        <v>21</v>
      </c>
      <c r="J958" s="56">
        <v>46</v>
      </c>
      <c r="K958" s="56">
        <v>145</v>
      </c>
      <c r="L958" s="57">
        <v>7313.0832</v>
      </c>
      <c r="M958" s="57">
        <v>348.24205714285699</v>
      </c>
      <c r="N958" s="58">
        <v>2.1904761904761898</v>
      </c>
      <c r="O958" s="58">
        <v>3.1521739130434798</v>
      </c>
      <c r="P958" s="57">
        <v>1520.0832</v>
      </c>
      <c r="Q958" s="59">
        <v>0.207858048162231</v>
      </c>
      <c r="R958" s="57">
        <v>771.88319999999999</v>
      </c>
      <c r="S958" s="59">
        <v>0.105548259043463</v>
      </c>
      <c r="T958" s="29" t="str">
        <f t="shared" si="42"/>
        <v>06</v>
      </c>
      <c r="U958" s="29" t="str">
        <f t="shared" si="43"/>
        <v>2023-901914-06</v>
      </c>
      <c r="V958" s="29" t="str">
        <f t="shared" si="44"/>
        <v>Caleb Thorne</v>
      </c>
    </row>
    <row r="959" spans="1:22" x14ac:dyDescent="0.25">
      <c r="A959" s="53">
        <v>2023</v>
      </c>
      <c r="B959" s="54">
        <v>903026</v>
      </c>
      <c r="C959" s="54" t="s">
        <v>460</v>
      </c>
      <c r="D959" s="54" t="s">
        <v>434</v>
      </c>
      <c r="E959" s="54" t="s">
        <v>513</v>
      </c>
      <c r="F959" s="55" t="s">
        <v>434</v>
      </c>
      <c r="G959" s="54" t="s">
        <v>15</v>
      </c>
      <c r="H959" s="54" t="s">
        <v>7</v>
      </c>
      <c r="I959" s="56">
        <v>140</v>
      </c>
      <c r="J959" s="56">
        <v>353</v>
      </c>
      <c r="K959" s="56">
        <v>1882</v>
      </c>
      <c r="L959" s="57">
        <v>81947.304000000004</v>
      </c>
      <c r="M959" s="57">
        <v>585.33788571428602</v>
      </c>
      <c r="N959" s="58">
        <v>2.52142857142857</v>
      </c>
      <c r="O959" s="58">
        <v>5.3314447592067999</v>
      </c>
      <c r="P959" s="57">
        <v>5044.8039999999901</v>
      </c>
      <c r="Q959" s="59">
        <v>6.1561561561561402E-2</v>
      </c>
      <c r="R959" s="57">
        <v>179.80399999998801</v>
      </c>
      <c r="S959" s="59">
        <v>2.1941417377194998E-3</v>
      </c>
      <c r="T959" s="29" t="str">
        <f t="shared" si="42"/>
        <v>02</v>
      </c>
      <c r="U959" s="29" t="str">
        <f t="shared" si="43"/>
        <v>2023-903026-02</v>
      </c>
      <c r="V959" s="29" t="str">
        <f t="shared" si="44"/>
        <v>Dora Tsai</v>
      </c>
    </row>
    <row r="960" spans="1:22" x14ac:dyDescent="0.25">
      <c r="A960" s="53">
        <v>2023</v>
      </c>
      <c r="B960" s="54">
        <v>903842</v>
      </c>
      <c r="C960" s="54" t="s">
        <v>257</v>
      </c>
      <c r="D960" s="54" t="s">
        <v>434</v>
      </c>
      <c r="E960" s="54" t="s">
        <v>499</v>
      </c>
      <c r="F960" s="55" t="s">
        <v>434</v>
      </c>
      <c r="G960" s="54" t="s">
        <v>15</v>
      </c>
      <c r="H960" s="54" t="s">
        <v>5</v>
      </c>
      <c r="I960" s="56">
        <v>69</v>
      </c>
      <c r="J960" s="56">
        <v>259</v>
      </c>
      <c r="K960" s="56">
        <v>1182</v>
      </c>
      <c r="L960" s="57">
        <v>53397.489600000001</v>
      </c>
      <c r="M960" s="57">
        <v>773.87666086956494</v>
      </c>
      <c r="N960" s="58">
        <v>3.7536231884058</v>
      </c>
      <c r="O960" s="58">
        <v>4.5637065637065604</v>
      </c>
      <c r="P960" s="57">
        <v>9260.4895999999899</v>
      </c>
      <c r="Q960" s="59">
        <v>0.173425561189678</v>
      </c>
      <c r="R960" s="57">
        <v>6769.7896000000001</v>
      </c>
      <c r="S960" s="59">
        <v>0.12678104627600301</v>
      </c>
      <c r="T960" s="29" t="str">
        <f t="shared" si="42"/>
        <v>02</v>
      </c>
      <c r="U960" s="29" t="str">
        <f t="shared" si="43"/>
        <v>2023-903842-02</v>
      </c>
      <c r="V960" s="29" t="str">
        <f t="shared" si="44"/>
        <v>Kurt Valentine</v>
      </c>
    </row>
    <row r="961" spans="1:22" x14ac:dyDescent="0.25">
      <c r="A961" s="53">
        <v>2023</v>
      </c>
      <c r="B961" s="54">
        <v>906206</v>
      </c>
      <c r="C961" s="54" t="s">
        <v>258</v>
      </c>
      <c r="D961" s="54" t="s">
        <v>434</v>
      </c>
      <c r="E961" s="54" t="s">
        <v>508</v>
      </c>
      <c r="F961" s="55" t="s">
        <v>434</v>
      </c>
      <c r="G961" s="54" t="s">
        <v>15</v>
      </c>
      <c r="H961" s="54" t="s">
        <v>5</v>
      </c>
      <c r="I961" s="56">
        <v>79</v>
      </c>
      <c r="J961" s="56">
        <v>160</v>
      </c>
      <c r="K961" s="56">
        <v>662</v>
      </c>
      <c r="L961" s="57">
        <v>28607.2012</v>
      </c>
      <c r="M961" s="57">
        <v>362.116470886076</v>
      </c>
      <c r="N961" s="58">
        <v>2.0253164556962</v>
      </c>
      <c r="O961" s="58">
        <v>4.1375000000000002</v>
      </c>
      <c r="P961" s="57">
        <v>4961.4512000000004</v>
      </c>
      <c r="Q961" s="59">
        <v>0.173433645791256</v>
      </c>
      <c r="R961" s="57">
        <v>2258.5511999999999</v>
      </c>
      <c r="S961" s="59">
        <v>7.8950442729783701E-2</v>
      </c>
      <c r="T961" s="29" t="str">
        <f t="shared" si="42"/>
        <v>02</v>
      </c>
      <c r="U961" s="29" t="str">
        <f t="shared" si="43"/>
        <v>2023-906206-02</v>
      </c>
      <c r="V961" s="29" t="str">
        <f t="shared" si="44"/>
        <v>Nina Fuentes</v>
      </c>
    </row>
    <row r="962" spans="1:22" x14ac:dyDescent="0.25">
      <c r="A962" s="53">
        <v>2023</v>
      </c>
      <c r="B962" s="54">
        <v>910039</v>
      </c>
      <c r="C962" s="54" t="s">
        <v>259</v>
      </c>
      <c r="D962" s="54" t="s">
        <v>433</v>
      </c>
      <c r="E962" s="54" t="s">
        <v>504</v>
      </c>
      <c r="F962" s="55" t="s">
        <v>433</v>
      </c>
      <c r="G962" s="54" t="s">
        <v>15</v>
      </c>
      <c r="H962" s="54" t="s">
        <v>16</v>
      </c>
      <c r="I962" s="56">
        <v>35</v>
      </c>
      <c r="J962" s="56">
        <v>45</v>
      </c>
      <c r="K962" s="56">
        <v>128</v>
      </c>
      <c r="L962" s="57">
        <v>5456.576</v>
      </c>
      <c r="M962" s="57">
        <v>155.90217142857099</v>
      </c>
      <c r="N962" s="58">
        <v>1.28571428571429</v>
      </c>
      <c r="O962" s="58">
        <v>2.8444444444444401</v>
      </c>
      <c r="P962" s="57">
        <v>1453.576</v>
      </c>
      <c r="Q962" s="59">
        <v>0.26638976530337</v>
      </c>
      <c r="R962" s="57">
        <v>244.57599999999999</v>
      </c>
      <c r="S962" s="59">
        <v>4.4822247504662197E-2</v>
      </c>
      <c r="T962" s="29" t="str">
        <f t="shared" ref="T962:T1001" si="45">LEFT(D962,2)</f>
        <v>05</v>
      </c>
      <c r="U962" s="29" t="str">
        <f t="shared" ref="U962:U1001" si="46">A962&amp;"-"&amp;B962&amp;"-"&amp;T962</f>
        <v>2023-910039-05</v>
      </c>
      <c r="V962" s="29" t="str">
        <f t="shared" si="44"/>
        <v>Jeannie Skiles</v>
      </c>
    </row>
    <row r="963" spans="1:22" x14ac:dyDescent="0.25">
      <c r="A963" s="53">
        <v>2023</v>
      </c>
      <c r="B963" s="54">
        <v>911084</v>
      </c>
      <c r="C963" s="54" t="s">
        <v>260</v>
      </c>
      <c r="D963" s="54" t="s">
        <v>435</v>
      </c>
      <c r="E963" s="54" t="s">
        <v>505</v>
      </c>
      <c r="F963" s="55" t="s">
        <v>435</v>
      </c>
      <c r="G963" s="54" t="s">
        <v>15</v>
      </c>
      <c r="H963" s="54" t="s">
        <v>16</v>
      </c>
      <c r="I963" s="56">
        <v>15</v>
      </c>
      <c r="J963" s="56">
        <v>63</v>
      </c>
      <c r="K963" s="56">
        <v>184</v>
      </c>
      <c r="L963" s="57">
        <v>6900.5951999999997</v>
      </c>
      <c r="M963" s="57">
        <v>460.03967999999998</v>
      </c>
      <c r="N963" s="58">
        <v>4.2</v>
      </c>
      <c r="O963" s="58">
        <v>2.92063492063492</v>
      </c>
      <c r="P963" s="57">
        <v>1229.5952</v>
      </c>
      <c r="Q963" s="59">
        <v>0.17818683234744701</v>
      </c>
      <c r="R963" s="57">
        <v>660.17519999999899</v>
      </c>
      <c r="S963" s="59">
        <v>9.5669312699287107E-2</v>
      </c>
      <c r="T963" s="29" t="str">
        <f t="shared" si="45"/>
        <v>06</v>
      </c>
      <c r="U963" s="29" t="str">
        <f t="shared" si="46"/>
        <v>2023-911084-06</v>
      </c>
      <c r="V963" s="29" t="str">
        <f t="shared" ref="V963:V1001" si="47">E963</f>
        <v>Malik Mann</v>
      </c>
    </row>
    <row r="964" spans="1:22" x14ac:dyDescent="0.25">
      <c r="A964" s="53">
        <v>2023</v>
      </c>
      <c r="B964" s="54">
        <v>913384</v>
      </c>
      <c r="C964" s="54" t="s">
        <v>261</v>
      </c>
      <c r="D964" s="54" t="s">
        <v>430</v>
      </c>
      <c r="E964" s="54" t="s">
        <v>518</v>
      </c>
      <c r="F964" s="55" t="s">
        <v>430</v>
      </c>
      <c r="G964" s="54" t="s">
        <v>4</v>
      </c>
      <c r="H964" s="54" t="s">
        <v>5</v>
      </c>
      <c r="I964" s="56">
        <v>37</v>
      </c>
      <c r="J964" s="56">
        <v>121</v>
      </c>
      <c r="K964" s="56">
        <v>589</v>
      </c>
      <c r="L964" s="57">
        <v>34190.487999999998</v>
      </c>
      <c r="M964" s="57">
        <v>924.06724324324296</v>
      </c>
      <c r="N964" s="58">
        <v>3.2702702702702702</v>
      </c>
      <c r="O964" s="58">
        <v>4.8677685950413201</v>
      </c>
      <c r="P964" s="57">
        <v>6738.2380000000003</v>
      </c>
      <c r="Q964" s="59">
        <v>0.19707931632914999</v>
      </c>
      <c r="R964" s="57">
        <v>5461.9880000000003</v>
      </c>
      <c r="S964" s="59">
        <v>0.15975168298270601</v>
      </c>
      <c r="T964" s="29" t="str">
        <f t="shared" si="45"/>
        <v>03</v>
      </c>
      <c r="U964" s="29" t="str">
        <f t="shared" si="46"/>
        <v>2023-913384-03</v>
      </c>
      <c r="V964" s="29" t="str">
        <f t="shared" si="47"/>
        <v>Claudia Schwartz</v>
      </c>
    </row>
    <row r="965" spans="1:22" x14ac:dyDescent="0.25">
      <c r="A965" s="53">
        <v>2023</v>
      </c>
      <c r="B965" s="54">
        <v>913384</v>
      </c>
      <c r="C965" s="54" t="s">
        <v>261</v>
      </c>
      <c r="D965" s="54" t="s">
        <v>435</v>
      </c>
      <c r="E965" s="54" t="s">
        <v>521</v>
      </c>
      <c r="F965" s="55" t="s">
        <v>430</v>
      </c>
      <c r="G965" s="54" t="s">
        <v>4</v>
      </c>
      <c r="H965" s="54" t="s">
        <v>5</v>
      </c>
      <c r="I965" s="56">
        <v>95</v>
      </c>
      <c r="J965" s="56">
        <v>336</v>
      </c>
      <c r="K965" s="56">
        <v>1037</v>
      </c>
      <c r="L965" s="57">
        <v>53454.904000000002</v>
      </c>
      <c r="M965" s="57">
        <v>562.68320000000006</v>
      </c>
      <c r="N965" s="58">
        <v>3.53684210526316</v>
      </c>
      <c r="O965" s="58">
        <v>3.0863095238095202</v>
      </c>
      <c r="P965" s="57">
        <v>11402.904</v>
      </c>
      <c r="Q965" s="59">
        <v>0.21331820182485001</v>
      </c>
      <c r="R965" s="57">
        <v>7871.7840000000097</v>
      </c>
      <c r="S965" s="59">
        <v>0.14726027756031501</v>
      </c>
      <c r="T965" s="29" t="str">
        <f t="shared" si="45"/>
        <v>06</v>
      </c>
      <c r="U965" s="29" t="str">
        <f t="shared" si="46"/>
        <v>2023-913384-06</v>
      </c>
      <c r="V965" s="29" t="str">
        <f t="shared" si="47"/>
        <v>Ronnie Estrada</v>
      </c>
    </row>
    <row r="966" spans="1:22" x14ac:dyDescent="0.25">
      <c r="A966" s="53">
        <v>2023</v>
      </c>
      <c r="B966" s="54">
        <v>915339</v>
      </c>
      <c r="C966" s="54" t="s">
        <v>457</v>
      </c>
      <c r="D966" s="54" t="s">
        <v>433</v>
      </c>
      <c r="E966" s="54" t="s">
        <v>519</v>
      </c>
      <c r="F966" s="55" t="s">
        <v>433</v>
      </c>
      <c r="G966" s="54" t="s">
        <v>15</v>
      </c>
      <c r="H966" s="54" t="s">
        <v>16</v>
      </c>
      <c r="I966" s="56">
        <v>16</v>
      </c>
      <c r="J966" s="56">
        <v>37</v>
      </c>
      <c r="K966" s="56">
        <v>82</v>
      </c>
      <c r="L966" s="57">
        <v>4000.1439999999998</v>
      </c>
      <c r="M966" s="57">
        <v>250.00899999999999</v>
      </c>
      <c r="N966" s="58">
        <v>2.3125</v>
      </c>
      <c r="O966" s="58">
        <v>2.2162162162162198</v>
      </c>
      <c r="P966" s="57">
        <v>890.89400000000001</v>
      </c>
      <c r="Q966" s="59">
        <v>0.22271548224263901</v>
      </c>
      <c r="R966" s="57">
        <v>318.49400000000003</v>
      </c>
      <c r="S966" s="59">
        <v>7.9620633657188397E-2</v>
      </c>
      <c r="T966" s="29" t="str">
        <f t="shared" si="45"/>
        <v>05</v>
      </c>
      <c r="U966" s="29" t="str">
        <f t="shared" si="46"/>
        <v>2023-915339-05</v>
      </c>
      <c r="V966" s="29" t="str">
        <f t="shared" si="47"/>
        <v>Josh Banks</v>
      </c>
    </row>
    <row r="967" spans="1:22" x14ac:dyDescent="0.25">
      <c r="A967" s="53">
        <v>2023</v>
      </c>
      <c r="B967" s="54">
        <v>915359</v>
      </c>
      <c r="C967" s="54" t="s">
        <v>47</v>
      </c>
      <c r="D967" s="54" t="s">
        <v>430</v>
      </c>
      <c r="E967" s="54" t="s">
        <v>514</v>
      </c>
      <c r="F967" s="55" t="s">
        <v>430</v>
      </c>
      <c r="G967" s="54" t="s">
        <v>15</v>
      </c>
      <c r="H967" s="54" t="s">
        <v>7</v>
      </c>
      <c r="I967" s="56">
        <v>192</v>
      </c>
      <c r="J967" s="56">
        <v>608</v>
      </c>
      <c r="K967" s="56">
        <v>3852</v>
      </c>
      <c r="L967" s="57">
        <v>126958.2184</v>
      </c>
      <c r="M967" s="57">
        <v>661.24072083333294</v>
      </c>
      <c r="N967" s="58">
        <v>3.1666666666666701</v>
      </c>
      <c r="O967" s="58">
        <v>6.3355263157894699</v>
      </c>
      <c r="P967" s="57">
        <v>-4867.2815999999902</v>
      </c>
      <c r="Q967" s="59">
        <v>-3.8337664637549701E-2</v>
      </c>
      <c r="R967" s="57">
        <v>-11479.2816</v>
      </c>
      <c r="S967" s="59">
        <v>-9.0417790550847796E-2</v>
      </c>
      <c r="T967" s="29" t="str">
        <f t="shared" si="45"/>
        <v>03</v>
      </c>
      <c r="U967" s="29" t="str">
        <f t="shared" si="46"/>
        <v>2023-915359-03</v>
      </c>
      <c r="V967" s="29" t="str">
        <f t="shared" si="47"/>
        <v>Carmen Blakemoore</v>
      </c>
    </row>
    <row r="968" spans="1:22" x14ac:dyDescent="0.25">
      <c r="A968" s="53">
        <v>2023</v>
      </c>
      <c r="B968" s="54">
        <v>916061</v>
      </c>
      <c r="C968" s="54" t="s">
        <v>262</v>
      </c>
      <c r="D968" s="54" t="s">
        <v>432</v>
      </c>
      <c r="E968" s="54" t="s">
        <v>498</v>
      </c>
      <c r="F968" s="55" t="s">
        <v>432</v>
      </c>
      <c r="G968" s="54" t="s">
        <v>15</v>
      </c>
      <c r="H968" s="54" t="s">
        <v>16</v>
      </c>
      <c r="I968" s="56">
        <v>36</v>
      </c>
      <c r="J968" s="56">
        <v>72</v>
      </c>
      <c r="K968" s="56">
        <v>197</v>
      </c>
      <c r="L968" s="57">
        <v>8743.7016000000003</v>
      </c>
      <c r="M968" s="57">
        <v>242.88059999999999</v>
      </c>
      <c r="N968" s="58">
        <v>2</v>
      </c>
      <c r="O968" s="58">
        <v>2.7361111111111098</v>
      </c>
      <c r="P968" s="57">
        <v>1440.4516000000001</v>
      </c>
      <c r="Q968" s="59">
        <v>0.164741623844986</v>
      </c>
      <c r="R968" s="57">
        <v>360.45159999999902</v>
      </c>
      <c r="S968" s="59">
        <v>4.1224142415838903E-2</v>
      </c>
      <c r="T968" s="29" t="str">
        <f t="shared" si="45"/>
        <v>04</v>
      </c>
      <c r="U968" s="29" t="str">
        <f t="shared" si="46"/>
        <v>2023-916061-04</v>
      </c>
      <c r="V968" s="29" t="str">
        <f t="shared" si="47"/>
        <v>Kim Pearson</v>
      </c>
    </row>
    <row r="969" spans="1:22" x14ac:dyDescent="0.25">
      <c r="A969" s="53">
        <v>2023</v>
      </c>
      <c r="B969" s="54">
        <v>917647</v>
      </c>
      <c r="C969" s="54" t="s">
        <v>358</v>
      </c>
      <c r="D969" s="54" t="s">
        <v>430</v>
      </c>
      <c r="E969" s="54" t="s">
        <v>518</v>
      </c>
      <c r="F969" s="55" t="s">
        <v>430</v>
      </c>
      <c r="G969" s="54" t="s">
        <v>15</v>
      </c>
      <c r="H969" s="54" t="s">
        <v>16</v>
      </c>
      <c r="I969" s="56">
        <v>35</v>
      </c>
      <c r="J969" s="56">
        <v>85</v>
      </c>
      <c r="K969" s="56">
        <v>220</v>
      </c>
      <c r="L969" s="57">
        <v>10835.04</v>
      </c>
      <c r="M969" s="57">
        <v>309.57257142857202</v>
      </c>
      <c r="N969" s="58">
        <v>2.4285714285714302</v>
      </c>
      <c r="O969" s="58">
        <v>2.5882352941176499</v>
      </c>
      <c r="P969" s="57">
        <v>2463.79</v>
      </c>
      <c r="Q969" s="59">
        <v>0.22739094641090399</v>
      </c>
      <c r="R969" s="57">
        <v>1285.8399999999999</v>
      </c>
      <c r="S969" s="59">
        <v>0.118674227321727</v>
      </c>
      <c r="T969" s="29" t="str">
        <f t="shared" si="45"/>
        <v>03</v>
      </c>
      <c r="U969" s="29" t="str">
        <f t="shared" si="46"/>
        <v>2023-917647-03</v>
      </c>
      <c r="V969" s="29" t="str">
        <f t="shared" si="47"/>
        <v>Claudia Schwartz</v>
      </c>
    </row>
    <row r="970" spans="1:22" x14ac:dyDescent="0.25">
      <c r="A970" s="53">
        <v>2023</v>
      </c>
      <c r="B970" s="54">
        <v>921547</v>
      </c>
      <c r="C970" s="54" t="s">
        <v>283</v>
      </c>
      <c r="D970" s="54" t="s">
        <v>432</v>
      </c>
      <c r="E970" s="54" t="s">
        <v>497</v>
      </c>
      <c r="F970" s="55" t="s">
        <v>432</v>
      </c>
      <c r="G970" s="54" t="s">
        <v>15</v>
      </c>
      <c r="H970" s="54" t="s">
        <v>7</v>
      </c>
      <c r="I970" s="56">
        <v>71</v>
      </c>
      <c r="J970" s="56">
        <v>528</v>
      </c>
      <c r="K970" s="56">
        <v>2357</v>
      </c>
      <c r="L970" s="57">
        <v>112743.216</v>
      </c>
      <c r="M970" s="57">
        <v>1587.93261971831</v>
      </c>
      <c r="N970" s="58">
        <v>7.4366197183098599</v>
      </c>
      <c r="O970" s="58">
        <v>4.4640151515151496</v>
      </c>
      <c r="P970" s="57">
        <v>27846.216</v>
      </c>
      <c r="Q970" s="59">
        <v>0.24698795180722899</v>
      </c>
      <c r="R970" s="57">
        <v>25362.466</v>
      </c>
      <c r="S970" s="59">
        <v>0.224957801452107</v>
      </c>
      <c r="T970" s="29" t="str">
        <f t="shared" si="45"/>
        <v>04</v>
      </c>
      <c r="U970" s="29" t="str">
        <f t="shared" si="46"/>
        <v>2023-921547-04</v>
      </c>
      <c r="V970" s="29" t="str">
        <f t="shared" si="47"/>
        <v>Javier Salinas</v>
      </c>
    </row>
    <row r="971" spans="1:22" x14ac:dyDescent="0.25">
      <c r="A971" s="53">
        <v>2023</v>
      </c>
      <c r="B971" s="54">
        <v>923218</v>
      </c>
      <c r="C971" s="54" t="s">
        <v>263</v>
      </c>
      <c r="D971" s="54" t="s">
        <v>433</v>
      </c>
      <c r="E971" s="54" t="s">
        <v>504</v>
      </c>
      <c r="F971" s="55" t="s">
        <v>433</v>
      </c>
      <c r="G971" s="54" t="s">
        <v>15</v>
      </c>
      <c r="H971" s="54" t="s">
        <v>16</v>
      </c>
      <c r="I971" s="56">
        <v>25</v>
      </c>
      <c r="J971" s="56">
        <v>85</v>
      </c>
      <c r="K971" s="56">
        <v>247</v>
      </c>
      <c r="L971" s="57">
        <v>11939.624</v>
      </c>
      <c r="M971" s="57">
        <v>477.58496000000002</v>
      </c>
      <c r="N971" s="58">
        <v>3.4</v>
      </c>
      <c r="O971" s="58">
        <v>2.9058823529411799</v>
      </c>
      <c r="P971" s="57">
        <v>2254.6239999999998</v>
      </c>
      <c r="Q971" s="59">
        <v>0.18883542731328901</v>
      </c>
      <c r="R971" s="57">
        <v>1328.884</v>
      </c>
      <c r="S971" s="59">
        <v>0.11130032235520999</v>
      </c>
      <c r="T971" s="29" t="str">
        <f t="shared" si="45"/>
        <v>05</v>
      </c>
      <c r="U971" s="29" t="str">
        <f t="shared" si="46"/>
        <v>2023-923218-05</v>
      </c>
      <c r="V971" s="29" t="str">
        <f t="shared" si="47"/>
        <v>Jeannie Skiles</v>
      </c>
    </row>
    <row r="972" spans="1:22" x14ac:dyDescent="0.25">
      <c r="A972" s="53">
        <v>2023</v>
      </c>
      <c r="B972" s="54">
        <v>925350</v>
      </c>
      <c r="C972" s="54" t="s">
        <v>173</v>
      </c>
      <c r="D972" s="54" t="s">
        <v>434</v>
      </c>
      <c r="E972" s="54" t="s">
        <v>499</v>
      </c>
      <c r="F972" s="55" t="s">
        <v>434</v>
      </c>
      <c r="G972" s="54" t="s">
        <v>4</v>
      </c>
      <c r="H972" s="54" t="s">
        <v>5</v>
      </c>
      <c r="I972" s="56">
        <v>86</v>
      </c>
      <c r="J972" s="56">
        <v>214</v>
      </c>
      <c r="K972" s="56">
        <v>626</v>
      </c>
      <c r="L972" s="57">
        <v>29535.627</v>
      </c>
      <c r="M972" s="57">
        <v>343.43752325581403</v>
      </c>
      <c r="N972" s="58">
        <v>2.4883720930232598</v>
      </c>
      <c r="O972" s="58">
        <v>2.92523364485981</v>
      </c>
      <c r="P972" s="57">
        <v>4161.3770000000004</v>
      </c>
      <c r="Q972" s="59">
        <v>0.14089347079037801</v>
      </c>
      <c r="R972" s="57">
        <v>1175.627</v>
      </c>
      <c r="S972" s="59">
        <v>3.9803691995433002E-2</v>
      </c>
      <c r="T972" s="29" t="str">
        <f t="shared" si="45"/>
        <v>02</v>
      </c>
      <c r="U972" s="29" t="str">
        <f t="shared" si="46"/>
        <v>2023-925350-02</v>
      </c>
      <c r="V972" s="29" t="str">
        <f t="shared" si="47"/>
        <v>Kurt Valentine</v>
      </c>
    </row>
    <row r="973" spans="1:22" x14ac:dyDescent="0.25">
      <c r="A973" s="53">
        <v>2023</v>
      </c>
      <c r="B973" s="54">
        <v>925350</v>
      </c>
      <c r="C973" s="54" t="s">
        <v>173</v>
      </c>
      <c r="D973" s="54" t="s">
        <v>430</v>
      </c>
      <c r="E973" s="54" t="s">
        <v>512</v>
      </c>
      <c r="F973" s="55" t="s">
        <v>434</v>
      </c>
      <c r="G973" s="54" t="s">
        <v>4</v>
      </c>
      <c r="H973" s="54" t="s">
        <v>5</v>
      </c>
      <c r="I973" s="56">
        <v>127</v>
      </c>
      <c r="J973" s="56">
        <v>351</v>
      </c>
      <c r="K973" s="56">
        <v>1260</v>
      </c>
      <c r="L973" s="57">
        <v>61387.614000000001</v>
      </c>
      <c r="M973" s="57">
        <v>483.367039370079</v>
      </c>
      <c r="N973" s="58">
        <v>2.76377952755906</v>
      </c>
      <c r="O973" s="58">
        <v>3.5897435897435899</v>
      </c>
      <c r="P973" s="57">
        <v>8649.1139999999905</v>
      </c>
      <c r="Q973" s="59">
        <v>0.14089347079037801</v>
      </c>
      <c r="R973" s="57">
        <v>4328.7639999999901</v>
      </c>
      <c r="S973" s="59">
        <v>7.0515267135158502E-2</v>
      </c>
      <c r="T973" s="29" t="str">
        <f t="shared" si="45"/>
        <v>03</v>
      </c>
      <c r="U973" s="29" t="str">
        <f t="shared" si="46"/>
        <v>2023-925350-03</v>
      </c>
      <c r="V973" s="29" t="str">
        <f t="shared" si="47"/>
        <v>Kevin Baxter</v>
      </c>
    </row>
    <row r="974" spans="1:22" x14ac:dyDescent="0.25">
      <c r="A974" s="53">
        <v>2023</v>
      </c>
      <c r="B974" s="54">
        <v>925350</v>
      </c>
      <c r="C974" s="54" t="s">
        <v>173</v>
      </c>
      <c r="D974" s="54" t="s">
        <v>432</v>
      </c>
      <c r="E974" s="54" t="s">
        <v>497</v>
      </c>
      <c r="F974" s="55" t="s">
        <v>434</v>
      </c>
      <c r="G974" s="54" t="s">
        <v>4</v>
      </c>
      <c r="H974" s="54" t="s">
        <v>7</v>
      </c>
      <c r="I974" s="56">
        <v>247</v>
      </c>
      <c r="J974" s="56">
        <v>465</v>
      </c>
      <c r="K974" s="56">
        <v>1823</v>
      </c>
      <c r="L974" s="57">
        <v>80430.362999999998</v>
      </c>
      <c r="M974" s="57">
        <v>325.62900000000002</v>
      </c>
      <c r="N974" s="58">
        <v>1.8825910931174099</v>
      </c>
      <c r="O974" s="58">
        <v>3.9204301075268799</v>
      </c>
      <c r="P974" s="57">
        <v>11332.112999999999</v>
      </c>
      <c r="Q974" s="59">
        <v>0.14089347079037801</v>
      </c>
      <c r="R974" s="57">
        <v>3953.6129999999898</v>
      </c>
      <c r="S974" s="59">
        <v>4.9155727420998802E-2</v>
      </c>
      <c r="T974" s="29" t="str">
        <f t="shared" si="45"/>
        <v>04</v>
      </c>
      <c r="U974" s="29" t="str">
        <f t="shared" si="46"/>
        <v>2023-925350-04</v>
      </c>
      <c r="V974" s="29" t="str">
        <f t="shared" si="47"/>
        <v>Javier Salinas</v>
      </c>
    </row>
    <row r="975" spans="1:22" x14ac:dyDescent="0.25">
      <c r="A975" s="53">
        <v>2023</v>
      </c>
      <c r="B975" s="54">
        <v>927217</v>
      </c>
      <c r="C975" s="54" t="s">
        <v>264</v>
      </c>
      <c r="D975" s="54" t="s">
        <v>432</v>
      </c>
      <c r="E975" s="54" t="s">
        <v>510</v>
      </c>
      <c r="F975" s="55" t="s">
        <v>432</v>
      </c>
      <c r="G975" s="54" t="s">
        <v>15</v>
      </c>
      <c r="H975" s="54" t="s">
        <v>16</v>
      </c>
      <c r="I975" s="56">
        <v>7</v>
      </c>
      <c r="J975" s="56">
        <v>14</v>
      </c>
      <c r="K975" s="56">
        <v>38</v>
      </c>
      <c r="L975" s="57">
        <v>2022.8579999999999</v>
      </c>
      <c r="M975" s="57">
        <v>288.97971428571401</v>
      </c>
      <c r="N975" s="58">
        <v>2</v>
      </c>
      <c r="O975" s="58">
        <v>2.71428571428571</v>
      </c>
      <c r="P975" s="57">
        <v>627.60799999999995</v>
      </c>
      <c r="Q975" s="59">
        <v>0.31025806062511602</v>
      </c>
      <c r="R975" s="57">
        <v>417.608</v>
      </c>
      <c r="S975" s="59">
        <v>0.20644454529185899</v>
      </c>
      <c r="T975" s="29" t="str">
        <f t="shared" si="45"/>
        <v>04</v>
      </c>
      <c r="U975" s="29" t="str">
        <f t="shared" si="46"/>
        <v>2023-927217-04</v>
      </c>
      <c r="V975" s="29" t="str">
        <f t="shared" si="47"/>
        <v>Mosaki Ishak</v>
      </c>
    </row>
    <row r="976" spans="1:22" x14ac:dyDescent="0.25">
      <c r="A976" s="53">
        <v>2023</v>
      </c>
      <c r="B976" s="54">
        <v>934743</v>
      </c>
      <c r="C976" s="54" t="s">
        <v>265</v>
      </c>
      <c r="D976" s="54" t="s">
        <v>431</v>
      </c>
      <c r="E976" s="54" t="s">
        <v>515</v>
      </c>
      <c r="F976" s="55" t="s">
        <v>431</v>
      </c>
      <c r="G976" s="54" t="s">
        <v>15</v>
      </c>
      <c r="H976" s="54" t="s">
        <v>16</v>
      </c>
      <c r="I976" s="56">
        <v>23</v>
      </c>
      <c r="J976" s="56">
        <v>38</v>
      </c>
      <c r="K976" s="56">
        <v>87</v>
      </c>
      <c r="L976" s="57">
        <v>4765.7039999999997</v>
      </c>
      <c r="M976" s="57">
        <v>207.20452173913</v>
      </c>
      <c r="N976" s="58">
        <v>1.65217391304348</v>
      </c>
      <c r="O976" s="58">
        <v>2.2894736842105301</v>
      </c>
      <c r="P976" s="57">
        <v>1110.454</v>
      </c>
      <c r="Q976" s="59">
        <v>0.23300943575177999</v>
      </c>
      <c r="R976" s="57">
        <v>355.654</v>
      </c>
      <c r="S976" s="59">
        <v>7.4627798956880195E-2</v>
      </c>
      <c r="T976" s="29" t="str">
        <f t="shared" si="45"/>
        <v>01</v>
      </c>
      <c r="U976" s="29" t="str">
        <f t="shared" si="46"/>
        <v>2023-934743-01</v>
      </c>
      <c r="V976" s="29" t="str">
        <f t="shared" si="47"/>
        <v>Alex Kwon</v>
      </c>
    </row>
    <row r="977" spans="1:22" x14ac:dyDescent="0.25">
      <c r="A977" s="53">
        <v>2023</v>
      </c>
      <c r="B977" s="54">
        <v>940550</v>
      </c>
      <c r="C977" s="54" t="s">
        <v>267</v>
      </c>
      <c r="D977" s="54" t="s">
        <v>435</v>
      </c>
      <c r="E977" s="54" t="s">
        <v>521</v>
      </c>
      <c r="F977" s="55" t="s">
        <v>435</v>
      </c>
      <c r="G977" s="54" t="s">
        <v>15</v>
      </c>
      <c r="H977" s="54" t="s">
        <v>16</v>
      </c>
      <c r="I977" s="56">
        <v>49</v>
      </c>
      <c r="J977" s="56">
        <v>82</v>
      </c>
      <c r="K977" s="56">
        <v>299</v>
      </c>
      <c r="L977" s="57">
        <v>12332.870999999999</v>
      </c>
      <c r="M977" s="57">
        <v>251.691244897959</v>
      </c>
      <c r="N977" s="58">
        <v>1.6734693877550999</v>
      </c>
      <c r="O977" s="58">
        <v>3.6463414634146298</v>
      </c>
      <c r="P977" s="57">
        <v>1737.6210000000001</v>
      </c>
      <c r="Q977" s="59">
        <v>0.14089347079037801</v>
      </c>
      <c r="R977" s="57">
        <v>22.810999999998501</v>
      </c>
      <c r="S977" s="59">
        <v>1.8496098759160399E-3</v>
      </c>
      <c r="T977" s="29" t="str">
        <f t="shared" si="45"/>
        <v>06</v>
      </c>
      <c r="U977" s="29" t="str">
        <f t="shared" si="46"/>
        <v>2023-940550-06</v>
      </c>
      <c r="V977" s="29" t="str">
        <f t="shared" si="47"/>
        <v>Ronnie Estrada</v>
      </c>
    </row>
    <row r="978" spans="1:22" x14ac:dyDescent="0.25">
      <c r="A978" s="53">
        <v>2023</v>
      </c>
      <c r="B978" s="54">
        <v>944227</v>
      </c>
      <c r="C978" s="54" t="s">
        <v>402</v>
      </c>
      <c r="D978" s="54" t="s">
        <v>433</v>
      </c>
      <c r="E978" s="54" t="s">
        <v>519</v>
      </c>
      <c r="F978" s="55" t="s">
        <v>433</v>
      </c>
      <c r="G978" s="54" t="s">
        <v>15</v>
      </c>
      <c r="H978" s="54" t="s">
        <v>16</v>
      </c>
      <c r="I978" s="56">
        <v>50</v>
      </c>
      <c r="J978" s="56">
        <v>77</v>
      </c>
      <c r="K978" s="56">
        <v>249</v>
      </c>
      <c r="L978" s="57">
        <v>12293.208000000001</v>
      </c>
      <c r="M978" s="57">
        <v>245.86416</v>
      </c>
      <c r="N978" s="58">
        <v>1.54</v>
      </c>
      <c r="O978" s="58">
        <v>3.2337662337662301</v>
      </c>
      <c r="P978" s="57">
        <v>2294.4580000000001</v>
      </c>
      <c r="Q978" s="59">
        <v>0.18664436492085701</v>
      </c>
      <c r="R978" s="57">
        <v>552.05799999999999</v>
      </c>
      <c r="S978" s="59">
        <v>4.4907561964297703E-2</v>
      </c>
      <c r="T978" s="29" t="str">
        <f t="shared" si="45"/>
        <v>05</v>
      </c>
      <c r="U978" s="29" t="str">
        <f t="shared" si="46"/>
        <v>2023-944227-05</v>
      </c>
      <c r="V978" s="29" t="str">
        <f t="shared" si="47"/>
        <v>Josh Banks</v>
      </c>
    </row>
    <row r="979" spans="1:22" x14ac:dyDescent="0.25">
      <c r="A979" s="53">
        <v>2023</v>
      </c>
      <c r="B979" s="54">
        <v>946372</v>
      </c>
      <c r="C979" s="54" t="s">
        <v>268</v>
      </c>
      <c r="D979" s="54" t="s">
        <v>433</v>
      </c>
      <c r="E979" s="54" t="s">
        <v>503</v>
      </c>
      <c r="F979" s="55" t="s">
        <v>433</v>
      </c>
      <c r="G979" s="54" t="s">
        <v>15</v>
      </c>
      <c r="H979" s="54" t="s">
        <v>16</v>
      </c>
      <c r="I979" s="56">
        <v>34</v>
      </c>
      <c r="J979" s="56">
        <v>88</v>
      </c>
      <c r="K979" s="56">
        <v>258</v>
      </c>
      <c r="L979" s="57">
        <v>12915.744000000001</v>
      </c>
      <c r="M979" s="57">
        <v>379.87482352941203</v>
      </c>
      <c r="N979" s="58">
        <v>2.5882352941176499</v>
      </c>
      <c r="O979" s="58">
        <v>2.9318181818181799</v>
      </c>
      <c r="P979" s="57">
        <v>1819.7439999999999</v>
      </c>
      <c r="Q979" s="59">
        <v>0.14089347079037801</v>
      </c>
      <c r="R979" s="57">
        <v>594.03399999999795</v>
      </c>
      <c r="S979" s="59">
        <v>4.5993014417132903E-2</v>
      </c>
      <c r="T979" s="29" t="str">
        <f t="shared" si="45"/>
        <v>05</v>
      </c>
      <c r="U979" s="29" t="str">
        <f t="shared" si="46"/>
        <v>2023-946372-05</v>
      </c>
      <c r="V979" s="29" t="str">
        <f t="shared" si="47"/>
        <v>Hugo Vale</v>
      </c>
    </row>
    <row r="980" spans="1:22" x14ac:dyDescent="0.25">
      <c r="A980" s="53">
        <v>2023</v>
      </c>
      <c r="B980" s="54">
        <v>947664</v>
      </c>
      <c r="C980" s="54" t="s">
        <v>379</v>
      </c>
      <c r="D980" s="54" t="s">
        <v>434</v>
      </c>
      <c r="E980" s="54" t="s">
        <v>499</v>
      </c>
      <c r="F980" s="55" t="s">
        <v>434</v>
      </c>
      <c r="G980" s="54" t="s">
        <v>15</v>
      </c>
      <c r="H980" s="54" t="s">
        <v>5</v>
      </c>
      <c r="I980" s="56">
        <v>95</v>
      </c>
      <c r="J980" s="56">
        <v>367</v>
      </c>
      <c r="K980" s="56">
        <v>1364</v>
      </c>
      <c r="L980" s="57">
        <v>51319.844799999999</v>
      </c>
      <c r="M980" s="57">
        <v>540.20889263157903</v>
      </c>
      <c r="N980" s="58">
        <v>3.8631578947368399</v>
      </c>
      <c r="O980" s="58">
        <v>3.7166212534059899</v>
      </c>
      <c r="P980" s="57">
        <v>5585.0947999999898</v>
      </c>
      <c r="Q980" s="59">
        <v>0.108829144393671</v>
      </c>
      <c r="R980" s="57">
        <v>2144.6947999999902</v>
      </c>
      <c r="S980" s="59">
        <v>4.1790749920584201E-2</v>
      </c>
      <c r="T980" s="29" t="str">
        <f t="shared" si="45"/>
        <v>02</v>
      </c>
      <c r="U980" s="29" t="str">
        <f t="shared" si="46"/>
        <v>2023-947664-02</v>
      </c>
      <c r="V980" s="29" t="str">
        <f t="shared" si="47"/>
        <v>Kurt Valentine</v>
      </c>
    </row>
    <row r="981" spans="1:22" x14ac:dyDescent="0.25">
      <c r="A981" s="53">
        <v>2023</v>
      </c>
      <c r="B981" s="54">
        <v>948416</v>
      </c>
      <c r="C981" s="54" t="s">
        <v>269</v>
      </c>
      <c r="D981" s="54" t="s">
        <v>431</v>
      </c>
      <c r="E981" s="54" t="s">
        <v>515</v>
      </c>
      <c r="F981" s="55" t="s">
        <v>431</v>
      </c>
      <c r="G981" s="54" t="s">
        <v>15</v>
      </c>
      <c r="H981" s="54" t="s">
        <v>16</v>
      </c>
      <c r="I981" s="56">
        <v>45</v>
      </c>
      <c r="J981" s="56">
        <v>98</v>
      </c>
      <c r="K981" s="56">
        <v>326</v>
      </c>
      <c r="L981" s="57">
        <v>14811.791999999999</v>
      </c>
      <c r="M981" s="57">
        <v>329.150933333333</v>
      </c>
      <c r="N981" s="58">
        <v>2.1777777777777798</v>
      </c>
      <c r="O981" s="58">
        <v>3.3265306122449001</v>
      </c>
      <c r="P981" s="57">
        <v>3799.7919999999999</v>
      </c>
      <c r="Q981" s="59">
        <v>0.256538304075563</v>
      </c>
      <c r="R981" s="57">
        <v>2298.0920000000001</v>
      </c>
      <c r="S981" s="59">
        <v>0.15515286739106199</v>
      </c>
      <c r="T981" s="29" t="str">
        <f t="shared" si="45"/>
        <v>01</v>
      </c>
      <c r="U981" s="29" t="str">
        <f t="shared" si="46"/>
        <v>2023-948416-01</v>
      </c>
      <c r="V981" s="29" t="str">
        <f t="shared" si="47"/>
        <v>Alex Kwon</v>
      </c>
    </row>
    <row r="982" spans="1:22" x14ac:dyDescent="0.25">
      <c r="A982" s="53">
        <v>2023</v>
      </c>
      <c r="B982" s="54">
        <v>952514</v>
      </c>
      <c r="C982" s="54" t="s">
        <v>270</v>
      </c>
      <c r="D982" s="54" t="s">
        <v>430</v>
      </c>
      <c r="E982" s="54" t="s">
        <v>518</v>
      </c>
      <c r="F982" s="55" t="s">
        <v>430</v>
      </c>
      <c r="G982" s="54" t="s">
        <v>15</v>
      </c>
      <c r="H982" s="54" t="s">
        <v>16</v>
      </c>
      <c r="I982" s="56">
        <v>41</v>
      </c>
      <c r="J982" s="56">
        <v>50</v>
      </c>
      <c r="K982" s="56">
        <v>157</v>
      </c>
      <c r="L982" s="57">
        <v>8641.9439999999995</v>
      </c>
      <c r="M982" s="57">
        <v>210.77912195121999</v>
      </c>
      <c r="N982" s="58">
        <v>1.2195121951219501</v>
      </c>
      <c r="O982" s="58">
        <v>3.14</v>
      </c>
      <c r="P982" s="57">
        <v>1809.444</v>
      </c>
      <c r="Q982" s="59">
        <v>0.20937927855121499</v>
      </c>
      <c r="R982" s="57">
        <v>483.44400000000002</v>
      </c>
      <c r="S982" s="59">
        <v>5.5941579811209098E-2</v>
      </c>
      <c r="T982" s="29" t="str">
        <f t="shared" si="45"/>
        <v>03</v>
      </c>
      <c r="U982" s="29" t="str">
        <f t="shared" si="46"/>
        <v>2023-952514-03</v>
      </c>
      <c r="V982" s="29" t="str">
        <f t="shared" si="47"/>
        <v>Claudia Schwartz</v>
      </c>
    </row>
    <row r="983" spans="1:22" x14ac:dyDescent="0.25">
      <c r="A983" s="53">
        <v>2023</v>
      </c>
      <c r="B983" s="54">
        <v>957289</v>
      </c>
      <c r="C983" s="54" t="s">
        <v>372</v>
      </c>
      <c r="D983" s="54" t="s">
        <v>434</v>
      </c>
      <c r="E983" s="54" t="s">
        <v>508</v>
      </c>
      <c r="F983" s="55" t="s">
        <v>434</v>
      </c>
      <c r="G983" s="54" t="s">
        <v>15</v>
      </c>
      <c r="H983" s="54" t="s">
        <v>5</v>
      </c>
      <c r="I983" s="56">
        <v>88</v>
      </c>
      <c r="J983" s="56">
        <v>133</v>
      </c>
      <c r="K983" s="56">
        <v>460</v>
      </c>
      <c r="L983" s="57">
        <v>15630.575999999999</v>
      </c>
      <c r="M983" s="57">
        <v>177.620181818182</v>
      </c>
      <c r="N983" s="58">
        <v>1.51136363636364</v>
      </c>
      <c r="O983" s="58">
        <v>3.4586466165413499</v>
      </c>
      <c r="P983" s="57">
        <v>3131.826</v>
      </c>
      <c r="Q983" s="59">
        <v>0.200365360815878</v>
      </c>
      <c r="R983" s="57">
        <v>169.52599999999799</v>
      </c>
      <c r="S983" s="59">
        <v>1.0845793526738701E-2</v>
      </c>
      <c r="T983" s="29" t="str">
        <f t="shared" si="45"/>
        <v>02</v>
      </c>
      <c r="U983" s="29" t="str">
        <f t="shared" si="46"/>
        <v>2023-957289-02</v>
      </c>
      <c r="V983" s="29" t="str">
        <f t="shared" si="47"/>
        <v>Nina Fuentes</v>
      </c>
    </row>
    <row r="984" spans="1:22" x14ac:dyDescent="0.25">
      <c r="A984" s="53">
        <v>2023</v>
      </c>
      <c r="B984" s="54">
        <v>960888</v>
      </c>
      <c r="C984" s="54" t="s">
        <v>338</v>
      </c>
      <c r="D984" s="54" t="s">
        <v>430</v>
      </c>
      <c r="E984" s="54" t="s">
        <v>518</v>
      </c>
      <c r="F984" s="55" t="s">
        <v>430</v>
      </c>
      <c r="G984" s="54" t="s">
        <v>15</v>
      </c>
      <c r="H984" s="54" t="s">
        <v>16</v>
      </c>
      <c r="I984" s="56">
        <v>6</v>
      </c>
      <c r="J984" s="56">
        <v>18</v>
      </c>
      <c r="K984" s="56">
        <v>38</v>
      </c>
      <c r="L984" s="57">
        <v>2038.896</v>
      </c>
      <c r="M984" s="57">
        <v>339.81599999999997</v>
      </c>
      <c r="N984" s="58">
        <v>3</v>
      </c>
      <c r="O984" s="58">
        <v>2.1111111111111098</v>
      </c>
      <c r="P984" s="57">
        <v>338.89600000000002</v>
      </c>
      <c r="Q984" s="59">
        <v>0.16621544208238201</v>
      </c>
      <c r="R984" s="57">
        <v>133.096</v>
      </c>
      <c r="S984" s="59">
        <v>6.5278464423884297E-2</v>
      </c>
      <c r="T984" s="29" t="str">
        <f t="shared" si="45"/>
        <v>03</v>
      </c>
      <c r="U984" s="29" t="str">
        <f t="shared" si="46"/>
        <v>2023-960888-03</v>
      </c>
      <c r="V984" s="29" t="str">
        <f t="shared" si="47"/>
        <v>Claudia Schwartz</v>
      </c>
    </row>
    <row r="985" spans="1:22" x14ac:dyDescent="0.25">
      <c r="A985" s="53">
        <v>2023</v>
      </c>
      <c r="B985" s="54">
        <v>961606</v>
      </c>
      <c r="C985" s="54" t="s">
        <v>271</v>
      </c>
      <c r="D985" s="54" t="s">
        <v>433</v>
      </c>
      <c r="E985" s="54" t="s">
        <v>502</v>
      </c>
      <c r="F985" s="55" t="s">
        <v>433</v>
      </c>
      <c r="G985" s="54" t="s">
        <v>15</v>
      </c>
      <c r="H985" s="54" t="s">
        <v>7</v>
      </c>
      <c r="I985" s="56">
        <v>109</v>
      </c>
      <c r="J985" s="56">
        <v>434</v>
      </c>
      <c r="K985" s="56">
        <v>2082</v>
      </c>
      <c r="L985" s="57">
        <v>94965.073199999999</v>
      </c>
      <c r="M985" s="57">
        <v>871.23920366972402</v>
      </c>
      <c r="N985" s="58">
        <v>3.98165137614679</v>
      </c>
      <c r="O985" s="58">
        <v>4.7972350230414804</v>
      </c>
      <c r="P985" s="57">
        <v>15568.073200000001</v>
      </c>
      <c r="Q985" s="59">
        <v>0.16393472542492599</v>
      </c>
      <c r="R985" s="57">
        <v>11453.423199999999</v>
      </c>
      <c r="S985" s="59">
        <v>0.120606690586956</v>
      </c>
      <c r="T985" s="29" t="str">
        <f t="shared" si="45"/>
        <v>05</v>
      </c>
      <c r="U985" s="29" t="str">
        <f t="shared" si="46"/>
        <v>2023-961606-05</v>
      </c>
      <c r="V985" s="29" t="str">
        <f t="shared" si="47"/>
        <v>Mary Amendola</v>
      </c>
    </row>
    <row r="986" spans="1:22" x14ac:dyDescent="0.25">
      <c r="A986" s="53">
        <v>2023</v>
      </c>
      <c r="B986" s="54">
        <v>962009</v>
      </c>
      <c r="C986" s="54" t="s">
        <v>403</v>
      </c>
      <c r="D986" s="54" t="s">
        <v>433</v>
      </c>
      <c r="E986" s="54" t="s">
        <v>502</v>
      </c>
      <c r="F986" s="55" t="s">
        <v>433</v>
      </c>
      <c r="G986" s="54" t="s">
        <v>15</v>
      </c>
      <c r="H986" s="54" t="s">
        <v>16</v>
      </c>
      <c r="I986" s="56">
        <v>23</v>
      </c>
      <c r="J986" s="56">
        <v>43</v>
      </c>
      <c r="K986" s="56">
        <v>108</v>
      </c>
      <c r="L986" s="57">
        <v>5498.1540000000005</v>
      </c>
      <c r="M986" s="57">
        <v>239.05017391304301</v>
      </c>
      <c r="N986" s="58">
        <v>1.8695652173913</v>
      </c>
      <c r="O986" s="58">
        <v>2.5116279069767402</v>
      </c>
      <c r="P986" s="57">
        <v>774.65399999999897</v>
      </c>
      <c r="Q986" s="59">
        <v>0.14089347079037801</v>
      </c>
      <c r="R986" s="57">
        <v>-35.946000000000701</v>
      </c>
      <c r="S986" s="59">
        <v>-6.5378306973578196E-3</v>
      </c>
      <c r="T986" s="29" t="str">
        <f t="shared" si="45"/>
        <v>05</v>
      </c>
      <c r="U986" s="29" t="str">
        <f t="shared" si="46"/>
        <v>2023-962009-05</v>
      </c>
      <c r="V986" s="29" t="str">
        <f t="shared" si="47"/>
        <v>Mary Amendola</v>
      </c>
    </row>
    <row r="987" spans="1:22" x14ac:dyDescent="0.25">
      <c r="A987" s="53">
        <v>2023</v>
      </c>
      <c r="B987" s="54">
        <v>964263</v>
      </c>
      <c r="C987" s="54" t="s">
        <v>272</v>
      </c>
      <c r="D987" s="54" t="s">
        <v>430</v>
      </c>
      <c r="E987" s="54" t="s">
        <v>512</v>
      </c>
      <c r="F987" s="55" t="s">
        <v>430</v>
      </c>
      <c r="G987" s="54" t="s">
        <v>4</v>
      </c>
      <c r="H987" s="54" t="s">
        <v>5</v>
      </c>
      <c r="I987" s="56">
        <v>111</v>
      </c>
      <c r="J987" s="56">
        <v>212</v>
      </c>
      <c r="K987" s="56">
        <v>935</v>
      </c>
      <c r="L987" s="57">
        <v>36420.561999999998</v>
      </c>
      <c r="M987" s="57">
        <v>328.11317117117102</v>
      </c>
      <c r="N987" s="58">
        <v>1.9099099099099099</v>
      </c>
      <c r="O987" s="58">
        <v>4.4103773584905701</v>
      </c>
      <c r="P987" s="57">
        <v>3040.5619999999899</v>
      </c>
      <c r="Q987" s="59">
        <v>8.3484763359774505E-2</v>
      </c>
      <c r="R987" s="57">
        <v>-631.98800000000597</v>
      </c>
      <c r="S987" s="59">
        <v>-1.7352505433606599E-2</v>
      </c>
      <c r="T987" s="29" t="str">
        <f t="shared" si="45"/>
        <v>03</v>
      </c>
      <c r="U987" s="29" t="str">
        <f t="shared" si="46"/>
        <v>2023-964263-03</v>
      </c>
      <c r="V987" s="29" t="str">
        <f t="shared" si="47"/>
        <v>Kevin Baxter</v>
      </c>
    </row>
    <row r="988" spans="1:22" x14ac:dyDescent="0.25">
      <c r="A988" s="53">
        <v>2023</v>
      </c>
      <c r="B988" s="54">
        <v>964263</v>
      </c>
      <c r="C988" s="54" t="s">
        <v>272</v>
      </c>
      <c r="D988" s="54" t="s">
        <v>432</v>
      </c>
      <c r="E988" s="54" t="s">
        <v>500</v>
      </c>
      <c r="F988" s="55" t="s">
        <v>430</v>
      </c>
      <c r="G988" s="54" t="s">
        <v>4</v>
      </c>
      <c r="H988" s="54" t="s">
        <v>5</v>
      </c>
      <c r="I988" s="56">
        <v>106</v>
      </c>
      <c r="J988" s="56">
        <v>263</v>
      </c>
      <c r="K988" s="56">
        <v>1214</v>
      </c>
      <c r="L988" s="57">
        <v>40406.864800000003</v>
      </c>
      <c r="M988" s="57">
        <v>381.19683773584899</v>
      </c>
      <c r="N988" s="58">
        <v>2.4811320754717001</v>
      </c>
      <c r="O988" s="58">
        <v>4.6159695817490496</v>
      </c>
      <c r="P988" s="57">
        <v>4783.6147999999903</v>
      </c>
      <c r="Q988" s="59">
        <v>0.118386190655405</v>
      </c>
      <c r="R988" s="57">
        <v>1556.6147999999901</v>
      </c>
      <c r="S988" s="59">
        <v>3.8523523359327599E-2</v>
      </c>
      <c r="T988" s="29" t="str">
        <f t="shared" si="45"/>
        <v>04</v>
      </c>
      <c r="U988" s="29" t="str">
        <f t="shared" si="46"/>
        <v>2023-964263-04</v>
      </c>
      <c r="V988" s="29" t="str">
        <f t="shared" si="47"/>
        <v>Katie Sweeney</v>
      </c>
    </row>
    <row r="989" spans="1:22" x14ac:dyDescent="0.25">
      <c r="A989" s="53">
        <v>2023</v>
      </c>
      <c r="B989" s="54">
        <v>968160</v>
      </c>
      <c r="C989" s="54" t="s">
        <v>273</v>
      </c>
      <c r="D989" s="54" t="s">
        <v>433</v>
      </c>
      <c r="E989" s="54" t="s">
        <v>503</v>
      </c>
      <c r="F989" s="55" t="s">
        <v>433</v>
      </c>
      <c r="G989" s="54" t="s">
        <v>15</v>
      </c>
      <c r="H989" s="54" t="s">
        <v>16</v>
      </c>
      <c r="I989" s="56">
        <v>53</v>
      </c>
      <c r="J989" s="56">
        <v>90</v>
      </c>
      <c r="K989" s="56">
        <v>234</v>
      </c>
      <c r="L989" s="57">
        <v>10896.7688</v>
      </c>
      <c r="M989" s="57">
        <v>205.599411320755</v>
      </c>
      <c r="N989" s="58">
        <v>1.6981132075471701</v>
      </c>
      <c r="O989" s="58">
        <v>2.6</v>
      </c>
      <c r="P989" s="57">
        <v>656.26879999999801</v>
      </c>
      <c r="Q989" s="59">
        <v>6.0226000206593203E-2</v>
      </c>
      <c r="R989" s="57">
        <v>-1200.1012000000001</v>
      </c>
      <c r="S989" s="59">
        <v>-0.110133675590144</v>
      </c>
      <c r="T989" s="29" t="str">
        <f t="shared" si="45"/>
        <v>05</v>
      </c>
      <c r="U989" s="29" t="str">
        <f t="shared" si="46"/>
        <v>2023-968160-05</v>
      </c>
      <c r="V989" s="29" t="str">
        <f t="shared" si="47"/>
        <v>Hugo Vale</v>
      </c>
    </row>
    <row r="990" spans="1:22" x14ac:dyDescent="0.25">
      <c r="A990" s="53">
        <v>2023</v>
      </c>
      <c r="B990" s="54">
        <v>969030</v>
      </c>
      <c r="C990" s="54" t="s">
        <v>404</v>
      </c>
      <c r="D990" s="54" t="s">
        <v>434</v>
      </c>
      <c r="E990" s="54" t="s">
        <v>523</v>
      </c>
      <c r="F990" s="55" t="s">
        <v>434</v>
      </c>
      <c r="G990" s="54" t="s">
        <v>15</v>
      </c>
      <c r="H990" s="54" t="s">
        <v>16</v>
      </c>
      <c r="I990" s="56">
        <v>40</v>
      </c>
      <c r="J990" s="56">
        <v>67</v>
      </c>
      <c r="K990" s="56">
        <v>189</v>
      </c>
      <c r="L990" s="57">
        <v>9840.8880000000008</v>
      </c>
      <c r="M990" s="57">
        <v>246.0222</v>
      </c>
      <c r="N990" s="58">
        <v>1.675</v>
      </c>
      <c r="O990" s="58">
        <v>2.8208955223880601</v>
      </c>
      <c r="P990" s="57">
        <v>2307.6379999999999</v>
      </c>
      <c r="Q990" s="59">
        <v>0.23449489517612601</v>
      </c>
      <c r="R990" s="57">
        <v>954.48800000000006</v>
      </c>
      <c r="S990" s="59">
        <v>9.6992060066124097E-2</v>
      </c>
      <c r="T990" s="29" t="str">
        <f t="shared" si="45"/>
        <v>02</v>
      </c>
      <c r="U990" s="29" t="str">
        <f t="shared" si="46"/>
        <v>2023-969030-02</v>
      </c>
      <c r="V990" s="29" t="str">
        <f t="shared" si="47"/>
        <v>Amy Blye</v>
      </c>
    </row>
    <row r="991" spans="1:22" x14ac:dyDescent="0.25">
      <c r="A991" s="53">
        <v>2023</v>
      </c>
      <c r="B991" s="54">
        <v>970339</v>
      </c>
      <c r="C991" s="54" t="s">
        <v>275</v>
      </c>
      <c r="D991" s="54" t="s">
        <v>431</v>
      </c>
      <c r="E991" s="54" t="s">
        <v>515</v>
      </c>
      <c r="F991" s="55" t="s">
        <v>431</v>
      </c>
      <c r="G991" s="54" t="s">
        <v>15</v>
      </c>
      <c r="H991" s="54" t="s">
        <v>16</v>
      </c>
      <c r="I991" s="56">
        <v>44</v>
      </c>
      <c r="J991" s="56">
        <v>104</v>
      </c>
      <c r="K991" s="56">
        <v>285</v>
      </c>
      <c r="L991" s="57">
        <v>11991.32</v>
      </c>
      <c r="M991" s="57">
        <v>272.52999999999997</v>
      </c>
      <c r="N991" s="58">
        <v>2.3636363636363602</v>
      </c>
      <c r="O991" s="58">
        <v>2.7403846153846199</v>
      </c>
      <c r="P991" s="57">
        <v>3176.82</v>
      </c>
      <c r="Q991" s="59">
        <v>0.26492663026255697</v>
      </c>
      <c r="R991" s="57">
        <v>1698.42</v>
      </c>
      <c r="S991" s="59">
        <v>0.141637451089622</v>
      </c>
      <c r="T991" s="29" t="str">
        <f t="shared" si="45"/>
        <v>01</v>
      </c>
      <c r="U991" s="29" t="str">
        <f t="shared" si="46"/>
        <v>2023-970339-01</v>
      </c>
      <c r="V991" s="29" t="str">
        <f t="shared" si="47"/>
        <v>Alex Kwon</v>
      </c>
    </row>
    <row r="992" spans="1:22" x14ac:dyDescent="0.25">
      <c r="A992" s="53">
        <v>2023</v>
      </c>
      <c r="B992" s="54">
        <v>970419</v>
      </c>
      <c r="C992" s="54" t="s">
        <v>276</v>
      </c>
      <c r="D992" s="54" t="s">
        <v>431</v>
      </c>
      <c r="E992" s="54" t="s">
        <v>515</v>
      </c>
      <c r="F992" s="55" t="s">
        <v>431</v>
      </c>
      <c r="G992" s="54" t="s">
        <v>15</v>
      </c>
      <c r="H992" s="54" t="s">
        <v>16</v>
      </c>
      <c r="I992" s="56">
        <v>30</v>
      </c>
      <c r="J992" s="56">
        <v>48</v>
      </c>
      <c r="K992" s="56">
        <v>180</v>
      </c>
      <c r="L992" s="57">
        <v>9156.9599999999991</v>
      </c>
      <c r="M992" s="57">
        <v>305.23200000000003</v>
      </c>
      <c r="N992" s="58">
        <v>1.6</v>
      </c>
      <c r="O992" s="58">
        <v>3.75</v>
      </c>
      <c r="P992" s="57">
        <v>2047.46</v>
      </c>
      <c r="Q992" s="59">
        <v>0.22359604060736299</v>
      </c>
      <c r="R992" s="57">
        <v>1064.6600000000001</v>
      </c>
      <c r="S992" s="59">
        <v>0.11626784435008999</v>
      </c>
      <c r="T992" s="29" t="str">
        <f t="shared" si="45"/>
        <v>01</v>
      </c>
      <c r="U992" s="29" t="str">
        <f t="shared" si="46"/>
        <v>2023-970419-01</v>
      </c>
      <c r="V992" s="29" t="str">
        <f t="shared" si="47"/>
        <v>Alex Kwon</v>
      </c>
    </row>
    <row r="993" spans="1:22" x14ac:dyDescent="0.25">
      <c r="A993" s="53">
        <v>2023</v>
      </c>
      <c r="B993" s="54">
        <v>972717</v>
      </c>
      <c r="C993" s="54" t="s">
        <v>405</v>
      </c>
      <c r="D993" s="54" t="s">
        <v>433</v>
      </c>
      <c r="E993" s="54" t="s">
        <v>504</v>
      </c>
      <c r="F993" s="55" t="s">
        <v>433</v>
      </c>
      <c r="G993" s="54" t="s">
        <v>15</v>
      </c>
      <c r="H993" s="54" t="s">
        <v>16</v>
      </c>
      <c r="I993" s="56">
        <v>48</v>
      </c>
      <c r="J993" s="56">
        <v>75</v>
      </c>
      <c r="K993" s="56">
        <v>179</v>
      </c>
      <c r="L993" s="57">
        <v>8421.7680000000091</v>
      </c>
      <c r="M993" s="57">
        <v>175.45349999999999</v>
      </c>
      <c r="N993" s="58">
        <v>1.5625</v>
      </c>
      <c r="O993" s="58">
        <v>2.3866666666666698</v>
      </c>
      <c r="P993" s="57">
        <v>1880.268</v>
      </c>
      <c r="Q993" s="59">
        <v>0.22326285882014299</v>
      </c>
      <c r="R993" s="57">
        <v>206.268</v>
      </c>
      <c r="S993" s="59">
        <v>2.4492244383839599E-2</v>
      </c>
      <c r="T993" s="29" t="str">
        <f t="shared" si="45"/>
        <v>05</v>
      </c>
      <c r="U993" s="29" t="str">
        <f t="shared" si="46"/>
        <v>2023-972717-05</v>
      </c>
      <c r="V993" s="29" t="str">
        <f t="shared" si="47"/>
        <v>Jeannie Skiles</v>
      </c>
    </row>
    <row r="994" spans="1:22" x14ac:dyDescent="0.25">
      <c r="A994" s="53">
        <v>2023</v>
      </c>
      <c r="B994" s="54">
        <v>976942</v>
      </c>
      <c r="C994" s="54" t="s">
        <v>277</v>
      </c>
      <c r="D994" s="54" t="s">
        <v>434</v>
      </c>
      <c r="E994" s="54" t="s">
        <v>522</v>
      </c>
      <c r="F994" s="55" t="s">
        <v>434</v>
      </c>
      <c r="G994" s="54" t="s">
        <v>15</v>
      </c>
      <c r="H994" s="54" t="s">
        <v>16</v>
      </c>
      <c r="I994" s="56">
        <v>43</v>
      </c>
      <c r="J994" s="56">
        <v>83</v>
      </c>
      <c r="K994" s="56">
        <v>241</v>
      </c>
      <c r="L994" s="57">
        <v>12490.072</v>
      </c>
      <c r="M994" s="57">
        <v>290.46679069767498</v>
      </c>
      <c r="N994" s="58">
        <v>1.9302325581395301</v>
      </c>
      <c r="O994" s="58">
        <v>2.9036144578313299</v>
      </c>
      <c r="P994" s="57">
        <v>2986.3220000000001</v>
      </c>
      <c r="Q994" s="59">
        <v>0.23909565933647101</v>
      </c>
      <c r="R994" s="57">
        <v>1519.5719999999999</v>
      </c>
      <c r="S994" s="59">
        <v>0.121662389135947</v>
      </c>
      <c r="T994" s="29" t="str">
        <f t="shared" si="45"/>
        <v>02</v>
      </c>
      <c r="U994" s="29" t="str">
        <f t="shared" si="46"/>
        <v>2023-976942-02</v>
      </c>
      <c r="V994" s="29" t="str">
        <f t="shared" si="47"/>
        <v>Ian Juliano</v>
      </c>
    </row>
    <row r="995" spans="1:22" x14ac:dyDescent="0.25">
      <c r="A995" s="53">
        <v>2023</v>
      </c>
      <c r="B995" s="54">
        <v>980507</v>
      </c>
      <c r="C995" s="54" t="s">
        <v>278</v>
      </c>
      <c r="D995" s="54" t="s">
        <v>434</v>
      </c>
      <c r="E995" s="54" t="s">
        <v>522</v>
      </c>
      <c r="F995" s="55" t="s">
        <v>434</v>
      </c>
      <c r="G995" s="54" t="s">
        <v>15</v>
      </c>
      <c r="H995" s="54" t="s">
        <v>16</v>
      </c>
      <c r="I995" s="56">
        <v>4</v>
      </c>
      <c r="J995" s="56">
        <v>7</v>
      </c>
      <c r="K995" s="56">
        <v>16</v>
      </c>
      <c r="L995" s="57">
        <v>1406.2719999999999</v>
      </c>
      <c r="M995" s="57">
        <v>351.56799999999998</v>
      </c>
      <c r="N995" s="58">
        <v>1.75</v>
      </c>
      <c r="O995" s="58">
        <v>2.28571428571429</v>
      </c>
      <c r="P995" s="57">
        <v>142.77199999999999</v>
      </c>
      <c r="Q995" s="59">
        <v>0.101525167250717</v>
      </c>
      <c r="R995" s="57">
        <v>7.0720000000000702</v>
      </c>
      <c r="S995" s="59">
        <v>5.0288991034451802E-3</v>
      </c>
      <c r="T995" s="29" t="str">
        <f t="shared" si="45"/>
        <v>02</v>
      </c>
      <c r="U995" s="29" t="str">
        <f t="shared" si="46"/>
        <v>2023-980507-02</v>
      </c>
      <c r="V995" s="29" t="str">
        <f t="shared" si="47"/>
        <v>Ian Juliano</v>
      </c>
    </row>
    <row r="996" spans="1:22" x14ac:dyDescent="0.25">
      <c r="A996" s="53">
        <v>2023</v>
      </c>
      <c r="B996" s="54">
        <v>981931</v>
      </c>
      <c r="C996" s="54" t="s">
        <v>406</v>
      </c>
      <c r="D996" s="54" t="s">
        <v>435</v>
      </c>
      <c r="E996" s="54" t="s">
        <v>521</v>
      </c>
      <c r="F996" s="55" t="s">
        <v>435</v>
      </c>
      <c r="G996" s="54" t="s">
        <v>15</v>
      </c>
      <c r="H996" s="54" t="s">
        <v>5</v>
      </c>
      <c r="I996" s="56">
        <v>59</v>
      </c>
      <c r="J996" s="56">
        <v>141</v>
      </c>
      <c r="K996" s="56">
        <v>672</v>
      </c>
      <c r="L996" s="57">
        <v>28294.8472</v>
      </c>
      <c r="M996" s="57">
        <v>479.57368135593202</v>
      </c>
      <c r="N996" s="58">
        <v>2.3898305084745801</v>
      </c>
      <c r="O996" s="58">
        <v>4.7659574468085104</v>
      </c>
      <c r="P996" s="57">
        <v>5928.5972000000002</v>
      </c>
      <c r="Q996" s="59">
        <v>0.20952921774392899</v>
      </c>
      <c r="R996" s="57">
        <v>3813.5772000000002</v>
      </c>
      <c r="S996" s="59">
        <v>0.134779918514633</v>
      </c>
      <c r="T996" s="29" t="str">
        <f t="shared" si="45"/>
        <v>06</v>
      </c>
      <c r="U996" s="29" t="str">
        <f t="shared" si="46"/>
        <v>2023-981931-06</v>
      </c>
      <c r="V996" s="29" t="str">
        <f t="shared" si="47"/>
        <v>Ronnie Estrada</v>
      </c>
    </row>
    <row r="997" spans="1:22" x14ac:dyDescent="0.25">
      <c r="A997" s="53">
        <v>2023</v>
      </c>
      <c r="B997" s="54">
        <v>984391</v>
      </c>
      <c r="C997" s="54" t="s">
        <v>286</v>
      </c>
      <c r="D997" s="54" t="s">
        <v>430</v>
      </c>
      <c r="E997" s="54" t="s">
        <v>492</v>
      </c>
      <c r="F997" s="55" t="s">
        <v>430</v>
      </c>
      <c r="G997" s="54" t="s">
        <v>15</v>
      </c>
      <c r="H997" s="54" t="s">
        <v>7</v>
      </c>
      <c r="I997" s="56">
        <v>203</v>
      </c>
      <c r="J997" s="56">
        <v>439</v>
      </c>
      <c r="K997" s="56">
        <v>2572</v>
      </c>
      <c r="L997" s="57">
        <v>125625.6988</v>
      </c>
      <c r="M997" s="57">
        <v>618.84580689655195</v>
      </c>
      <c r="N997" s="58">
        <v>2.1625615763546802</v>
      </c>
      <c r="O997" s="58">
        <v>5.8587699316628701</v>
      </c>
      <c r="P997" s="57">
        <v>14570.4488</v>
      </c>
      <c r="Q997" s="59">
        <v>0.115983026874116</v>
      </c>
      <c r="R997" s="57">
        <v>7798.9488000000001</v>
      </c>
      <c r="S997" s="59">
        <v>6.2080839147539098E-2</v>
      </c>
      <c r="T997" s="29" t="str">
        <f t="shared" si="45"/>
        <v>03</v>
      </c>
      <c r="U997" s="29" t="str">
        <f t="shared" si="46"/>
        <v>2023-984391-03</v>
      </c>
      <c r="V997" s="29" t="str">
        <f t="shared" si="47"/>
        <v>Paul Martell</v>
      </c>
    </row>
    <row r="998" spans="1:22" x14ac:dyDescent="0.25">
      <c r="A998" s="53">
        <v>2023</v>
      </c>
      <c r="B998" s="54">
        <v>984729</v>
      </c>
      <c r="C998" s="54" t="s">
        <v>389</v>
      </c>
      <c r="D998" s="54" t="s">
        <v>431</v>
      </c>
      <c r="E998" s="54" t="s">
        <v>515</v>
      </c>
      <c r="F998" s="55" t="s">
        <v>431</v>
      </c>
      <c r="G998" s="54" t="s">
        <v>15</v>
      </c>
      <c r="H998" s="54" t="s">
        <v>16</v>
      </c>
      <c r="I998" s="56">
        <v>38</v>
      </c>
      <c r="J998" s="56">
        <v>65</v>
      </c>
      <c r="K998" s="56">
        <v>128</v>
      </c>
      <c r="L998" s="57">
        <v>7098.9759999999997</v>
      </c>
      <c r="M998" s="57">
        <v>186.81515789473701</v>
      </c>
      <c r="N998" s="58">
        <v>1.7105263157894699</v>
      </c>
      <c r="O998" s="58">
        <v>1.96923076923077</v>
      </c>
      <c r="P998" s="57">
        <v>1962.7260000000001</v>
      </c>
      <c r="Q998" s="59">
        <v>0.27648015713815599</v>
      </c>
      <c r="R998" s="57">
        <v>713.77599999999995</v>
      </c>
      <c r="S998" s="59">
        <v>0.100546332316097</v>
      </c>
      <c r="T998" s="29" t="str">
        <f t="shared" si="45"/>
        <v>01</v>
      </c>
      <c r="U998" s="29" t="str">
        <f t="shared" si="46"/>
        <v>2023-984729-01</v>
      </c>
      <c r="V998" s="29" t="str">
        <f t="shared" si="47"/>
        <v>Alex Kwon</v>
      </c>
    </row>
    <row r="999" spans="1:22" x14ac:dyDescent="0.25">
      <c r="A999" s="53">
        <v>2023</v>
      </c>
      <c r="B999" s="54">
        <v>988636</v>
      </c>
      <c r="C999" s="54" t="s">
        <v>279</v>
      </c>
      <c r="D999" s="54" t="s">
        <v>434</v>
      </c>
      <c r="E999" s="54" t="s">
        <v>522</v>
      </c>
      <c r="F999" s="55" t="s">
        <v>434</v>
      </c>
      <c r="G999" s="54" t="s">
        <v>15</v>
      </c>
      <c r="H999" s="54" t="s">
        <v>16</v>
      </c>
      <c r="I999" s="56">
        <v>27</v>
      </c>
      <c r="J999" s="56">
        <v>62</v>
      </c>
      <c r="K999" s="56">
        <v>167</v>
      </c>
      <c r="L999" s="57">
        <v>7237.0640000000003</v>
      </c>
      <c r="M999" s="57">
        <v>268.039407407407</v>
      </c>
      <c r="N999" s="58">
        <v>2.2962962962962998</v>
      </c>
      <c r="O999" s="58">
        <v>2.69354838709677</v>
      </c>
      <c r="P999" s="57">
        <v>1883.5640000000001</v>
      </c>
      <c r="Q999" s="59">
        <v>0.26026631794329902</v>
      </c>
      <c r="R999" s="57">
        <v>951.36400000000003</v>
      </c>
      <c r="S999" s="59">
        <v>0.13145717655668099</v>
      </c>
      <c r="T999" s="29" t="str">
        <f t="shared" si="45"/>
        <v>02</v>
      </c>
      <c r="U999" s="29" t="str">
        <f t="shared" si="46"/>
        <v>2023-988636-02</v>
      </c>
      <c r="V999" s="29" t="str">
        <f t="shared" si="47"/>
        <v>Ian Juliano</v>
      </c>
    </row>
    <row r="1000" spans="1:22" x14ac:dyDescent="0.25">
      <c r="A1000" s="53">
        <v>2023</v>
      </c>
      <c r="B1000" s="54">
        <v>998761</v>
      </c>
      <c r="C1000" s="54" t="s">
        <v>182</v>
      </c>
      <c r="D1000" s="54" t="s">
        <v>432</v>
      </c>
      <c r="E1000" s="54" t="s">
        <v>494</v>
      </c>
      <c r="F1000" s="55" t="s">
        <v>432</v>
      </c>
      <c r="G1000" s="54" t="s">
        <v>15</v>
      </c>
      <c r="H1000" s="54" t="s">
        <v>10</v>
      </c>
      <c r="I1000" s="56">
        <v>228</v>
      </c>
      <c r="J1000" s="56">
        <v>1109</v>
      </c>
      <c r="K1000" s="56">
        <v>5883</v>
      </c>
      <c r="L1000" s="57">
        <v>223043.06049999999</v>
      </c>
      <c r="M1000" s="57">
        <v>978.25903728070102</v>
      </c>
      <c r="N1000" s="58">
        <v>4.8640350877192997</v>
      </c>
      <c r="O1000" s="58">
        <v>5.3047790802524801</v>
      </c>
      <c r="P1000" s="57">
        <v>8694.0604999999905</v>
      </c>
      <c r="Q1000" s="59">
        <v>3.8979291624273597E-2</v>
      </c>
      <c r="R1000" s="57">
        <v>1226.56049999999</v>
      </c>
      <c r="S1000" s="59">
        <v>5.4992094228369596E-3</v>
      </c>
      <c r="T1000" s="29" t="str">
        <f t="shared" si="45"/>
        <v>04</v>
      </c>
      <c r="U1000" s="29" t="str">
        <f t="shared" si="46"/>
        <v>2023-998761-04</v>
      </c>
      <c r="V1000" s="29" t="str">
        <f t="shared" si="47"/>
        <v>Bill Hampton</v>
      </c>
    </row>
    <row r="1001" spans="1:22" x14ac:dyDescent="0.25">
      <c r="A1001" s="53">
        <v>2023</v>
      </c>
      <c r="B1001" s="54">
        <v>998890</v>
      </c>
      <c r="C1001" s="54" t="s">
        <v>280</v>
      </c>
      <c r="D1001" s="54" t="s">
        <v>433</v>
      </c>
      <c r="E1001" s="54" t="s">
        <v>519</v>
      </c>
      <c r="F1001" s="55" t="s">
        <v>433</v>
      </c>
      <c r="G1001" s="54" t="s">
        <v>15</v>
      </c>
      <c r="H1001" s="54" t="s">
        <v>16</v>
      </c>
      <c r="I1001" s="56">
        <v>8</v>
      </c>
      <c r="J1001" s="56">
        <v>23</v>
      </c>
      <c r="K1001" s="56">
        <v>63</v>
      </c>
      <c r="L1001" s="57">
        <v>3091.4960000000001</v>
      </c>
      <c r="M1001" s="57">
        <v>386.43700000000001</v>
      </c>
      <c r="N1001" s="58">
        <v>2.875</v>
      </c>
      <c r="O1001" s="58">
        <v>2.7391304347826102</v>
      </c>
      <c r="P1001" s="57">
        <v>681.49599999999998</v>
      </c>
      <c r="Q1001" s="59">
        <v>0.220442141927403</v>
      </c>
      <c r="R1001" s="57">
        <v>389.89600000000002</v>
      </c>
      <c r="S1001" s="59">
        <v>0.12611887578052799</v>
      </c>
      <c r="T1001" s="29" t="str">
        <f t="shared" si="45"/>
        <v>05</v>
      </c>
      <c r="U1001" s="29" t="str">
        <f t="shared" si="46"/>
        <v>2023-998890-05</v>
      </c>
      <c r="V1001" s="29" t="str">
        <f t="shared" si="47"/>
        <v>Josh Banks</v>
      </c>
    </row>
    <row r="1002" spans="1:22" x14ac:dyDescent="0.25">
      <c r="A1002" s="53">
        <v>2024</v>
      </c>
      <c r="B1002" s="54">
        <v>104983</v>
      </c>
      <c r="C1002" s="54" t="s">
        <v>14</v>
      </c>
      <c r="D1002" s="54" t="s">
        <v>432</v>
      </c>
      <c r="E1002" s="54" t="s">
        <v>498</v>
      </c>
      <c r="F1002" s="55" t="s">
        <v>432</v>
      </c>
      <c r="G1002" s="54" t="s">
        <v>15</v>
      </c>
      <c r="H1002" s="54" t="s">
        <v>16</v>
      </c>
      <c r="I1002" s="56">
        <v>46</v>
      </c>
      <c r="J1002" s="56">
        <v>79</v>
      </c>
      <c r="K1002" s="56">
        <v>169</v>
      </c>
      <c r="L1002" s="57">
        <v>9605.0480000000007</v>
      </c>
      <c r="M1002" s="57">
        <v>208.80539130434801</v>
      </c>
      <c r="N1002" s="58">
        <v>1.7173913043478299</v>
      </c>
      <c r="O1002" s="58">
        <v>2.1392405063291098</v>
      </c>
      <c r="P1002" s="54">
        <v>2945.5479999999998</v>
      </c>
      <c r="Q1002" s="59">
        <v>0.30666666111403101</v>
      </c>
      <c r="R1002" s="54">
        <v>1532.548</v>
      </c>
      <c r="S1002" s="59">
        <v>0.15955651653172401</v>
      </c>
      <c r="T1002" s="29" t="str">
        <f t="shared" ref="T1002:T1065" si="48">LEFT(D1002,2)</f>
        <v>04</v>
      </c>
      <c r="U1002" s="29" t="str">
        <f t="shared" ref="U1002:U1065" si="49">A1002&amp;"-"&amp;B1002&amp;"-"&amp;T1002</f>
        <v>2024-104983-04</v>
      </c>
      <c r="V1002" s="29" t="str">
        <f t="shared" ref="V1002:V1065" si="50">E1002</f>
        <v>Kim Pearson</v>
      </c>
    </row>
    <row r="1003" spans="1:22" x14ac:dyDescent="0.25">
      <c r="A1003" s="53">
        <v>2024</v>
      </c>
      <c r="B1003" s="54">
        <v>105021</v>
      </c>
      <c r="C1003" s="54" t="s">
        <v>17</v>
      </c>
      <c r="D1003" s="54" t="s">
        <v>433</v>
      </c>
      <c r="E1003" s="54" t="s">
        <v>502</v>
      </c>
      <c r="F1003" s="55" t="s">
        <v>433</v>
      </c>
      <c r="G1003" s="54" t="s">
        <v>15</v>
      </c>
      <c r="H1003" s="54" t="s">
        <v>5</v>
      </c>
      <c r="I1003" s="56">
        <v>101</v>
      </c>
      <c r="J1003" s="56">
        <v>309</v>
      </c>
      <c r="K1003" s="56">
        <v>1539</v>
      </c>
      <c r="L1003" s="57">
        <v>74945.7</v>
      </c>
      <c r="M1003" s="57">
        <v>742.03663366336605</v>
      </c>
      <c r="N1003" s="58">
        <v>3.0594059405940599</v>
      </c>
      <c r="O1003" s="58">
        <v>4.9805825242718402</v>
      </c>
      <c r="P1003" s="54">
        <v>12490.95</v>
      </c>
      <c r="Q1003" s="59">
        <v>0.16666666666666699</v>
      </c>
      <c r="R1003" s="54">
        <v>8923.4500000000007</v>
      </c>
      <c r="S1003" s="59">
        <v>0.11906553678196399</v>
      </c>
      <c r="T1003" s="29" t="str">
        <f t="shared" si="48"/>
        <v>05</v>
      </c>
      <c r="U1003" s="29" t="str">
        <f t="shared" si="49"/>
        <v>2024-105021-05</v>
      </c>
      <c r="V1003" s="29" t="str">
        <f t="shared" si="50"/>
        <v>Mary Amendola</v>
      </c>
    </row>
    <row r="1004" spans="1:22" x14ac:dyDescent="0.25">
      <c r="A1004" s="53">
        <v>2024</v>
      </c>
      <c r="B1004" s="54">
        <v>105397</v>
      </c>
      <c r="C1004" s="54" t="s">
        <v>300</v>
      </c>
      <c r="D1004" s="54" t="s">
        <v>434</v>
      </c>
      <c r="E1004" s="54" t="s">
        <v>522</v>
      </c>
      <c r="F1004" s="55" t="s">
        <v>434</v>
      </c>
      <c r="G1004" s="54" t="s">
        <v>15</v>
      </c>
      <c r="H1004" s="54" t="s">
        <v>16</v>
      </c>
      <c r="I1004" s="56">
        <v>39</v>
      </c>
      <c r="J1004" s="56">
        <v>48</v>
      </c>
      <c r="K1004" s="56">
        <v>127</v>
      </c>
      <c r="L1004" s="57">
        <v>6557.38400000001</v>
      </c>
      <c r="M1004" s="57">
        <v>168.13805128205101</v>
      </c>
      <c r="N1004" s="58">
        <v>1.2307692307692299</v>
      </c>
      <c r="O1004" s="58">
        <v>2.6458333333333299</v>
      </c>
      <c r="P1004" s="54">
        <v>1960.884</v>
      </c>
      <c r="Q1004" s="59">
        <v>0.29903449302343699</v>
      </c>
      <c r="R1004" s="54">
        <v>699.08400000000097</v>
      </c>
      <c r="S1004" s="59">
        <v>0.10661019699319101</v>
      </c>
      <c r="T1004" s="29" t="str">
        <f t="shared" si="48"/>
        <v>02</v>
      </c>
      <c r="U1004" s="29" t="str">
        <f t="shared" si="49"/>
        <v>2024-105397-02</v>
      </c>
      <c r="V1004" s="29" t="str">
        <f t="shared" si="50"/>
        <v>Ian Juliano</v>
      </c>
    </row>
    <row r="1005" spans="1:22" x14ac:dyDescent="0.25">
      <c r="A1005" s="53">
        <v>2024</v>
      </c>
      <c r="B1005" s="54">
        <v>106224</v>
      </c>
      <c r="C1005" s="54" t="s">
        <v>393</v>
      </c>
      <c r="D1005" s="54" t="s">
        <v>433</v>
      </c>
      <c r="E1005" s="54" t="s">
        <v>503</v>
      </c>
      <c r="F1005" s="55" t="s">
        <v>433</v>
      </c>
      <c r="G1005" s="54" t="s">
        <v>15</v>
      </c>
      <c r="H1005" s="54" t="s">
        <v>7</v>
      </c>
      <c r="I1005" s="56">
        <v>110</v>
      </c>
      <c r="J1005" s="56">
        <v>390</v>
      </c>
      <c r="K1005" s="56">
        <v>1798</v>
      </c>
      <c r="L1005" s="57">
        <v>79597.013999999996</v>
      </c>
      <c r="M1005" s="57">
        <v>723.60921818181805</v>
      </c>
      <c r="N1005" s="58">
        <v>3.5454545454545499</v>
      </c>
      <c r="O1005" s="58">
        <v>4.6102564102564099</v>
      </c>
      <c r="P1005" s="54">
        <v>15644.013999999999</v>
      </c>
      <c r="Q1005" s="59">
        <v>0.19654021192302501</v>
      </c>
      <c r="R1005" s="54">
        <v>11702.714</v>
      </c>
      <c r="S1005" s="59">
        <v>0.147024535367621</v>
      </c>
      <c r="T1005" s="29" t="str">
        <f t="shared" si="48"/>
        <v>05</v>
      </c>
      <c r="U1005" s="29" t="str">
        <f t="shared" si="49"/>
        <v>2024-106224-05</v>
      </c>
      <c r="V1005" s="29" t="str">
        <f t="shared" si="50"/>
        <v>Hugo Vale</v>
      </c>
    </row>
    <row r="1006" spans="1:22" x14ac:dyDescent="0.25">
      <c r="A1006" s="53">
        <v>2024</v>
      </c>
      <c r="B1006" s="54">
        <v>107439</v>
      </c>
      <c r="C1006" s="54" t="s">
        <v>2</v>
      </c>
      <c r="D1006" s="54" t="s">
        <v>431</v>
      </c>
      <c r="E1006" s="54" t="s">
        <v>509</v>
      </c>
      <c r="F1006" s="55" t="s">
        <v>432</v>
      </c>
      <c r="G1006" s="54" t="s">
        <v>4</v>
      </c>
      <c r="H1006" s="54" t="s">
        <v>5</v>
      </c>
      <c r="I1006" s="56">
        <v>139</v>
      </c>
      <c r="J1006" s="56">
        <v>369</v>
      </c>
      <c r="K1006" s="56">
        <v>1339</v>
      </c>
      <c r="L1006" s="57">
        <v>53460.366000000002</v>
      </c>
      <c r="M1006" s="57">
        <v>384.60694964028801</v>
      </c>
      <c r="N1006" s="58">
        <v>2.6546762589928101</v>
      </c>
      <c r="O1006" s="58">
        <v>3.6287262872628698</v>
      </c>
      <c r="P1006" s="54">
        <v>4688.11599999999</v>
      </c>
      <c r="Q1006" s="59">
        <v>8.7693301613385802E-2</v>
      </c>
      <c r="R1006" s="54">
        <v>152.95599999999499</v>
      </c>
      <c r="S1006" s="59">
        <v>2.8611102288374698E-3</v>
      </c>
      <c r="T1006" s="29" t="str">
        <f t="shared" si="48"/>
        <v>01</v>
      </c>
      <c r="U1006" s="29" t="str">
        <f t="shared" si="49"/>
        <v>2024-107439-01</v>
      </c>
      <c r="V1006" s="29" t="str">
        <f t="shared" si="50"/>
        <v>Benny Wilder</v>
      </c>
    </row>
    <row r="1007" spans="1:22" x14ac:dyDescent="0.25">
      <c r="A1007" s="53">
        <v>2024</v>
      </c>
      <c r="B1007" s="54">
        <v>107439</v>
      </c>
      <c r="C1007" s="54" t="s">
        <v>2</v>
      </c>
      <c r="D1007" s="54" t="s">
        <v>430</v>
      </c>
      <c r="E1007" s="54" t="s">
        <v>492</v>
      </c>
      <c r="F1007" s="55" t="s">
        <v>432</v>
      </c>
      <c r="G1007" s="54" t="s">
        <v>4</v>
      </c>
      <c r="H1007" s="54" t="s">
        <v>7</v>
      </c>
      <c r="I1007" s="56">
        <v>244</v>
      </c>
      <c r="J1007" s="56">
        <v>566</v>
      </c>
      <c r="K1007" s="56">
        <v>1918</v>
      </c>
      <c r="L1007" s="57">
        <v>78005.892000000007</v>
      </c>
      <c r="M1007" s="57">
        <v>319.69627868852501</v>
      </c>
      <c r="N1007" s="58">
        <v>2.3196721311475401</v>
      </c>
      <c r="O1007" s="58">
        <v>3.3886925795053</v>
      </c>
      <c r="P1007" s="54">
        <v>6470.8919999999898</v>
      </c>
      <c r="Q1007" s="59">
        <v>8.2953887637102999E-2</v>
      </c>
      <c r="R1007" s="54">
        <v>-1712.4080000000099</v>
      </c>
      <c r="S1007" s="59">
        <v>-2.1952290475699101E-2</v>
      </c>
      <c r="T1007" s="29" t="str">
        <f t="shared" si="48"/>
        <v>03</v>
      </c>
      <c r="U1007" s="29" t="str">
        <f t="shared" si="49"/>
        <v>2024-107439-03</v>
      </c>
      <c r="V1007" s="29" t="str">
        <f t="shared" si="50"/>
        <v>Paul Martell</v>
      </c>
    </row>
    <row r="1008" spans="1:22" x14ac:dyDescent="0.25">
      <c r="A1008" s="53">
        <v>2024</v>
      </c>
      <c r="B1008" s="54">
        <v>107439</v>
      </c>
      <c r="C1008" s="54" t="s">
        <v>2</v>
      </c>
      <c r="D1008" s="54" t="s">
        <v>432</v>
      </c>
      <c r="E1008" s="54" t="s">
        <v>497</v>
      </c>
      <c r="F1008" s="55" t="s">
        <v>432</v>
      </c>
      <c r="G1008" s="54" t="s">
        <v>4</v>
      </c>
      <c r="H1008" s="54" t="s">
        <v>7</v>
      </c>
      <c r="I1008" s="56">
        <v>245</v>
      </c>
      <c r="J1008" s="56">
        <v>659</v>
      </c>
      <c r="K1008" s="56">
        <v>2189</v>
      </c>
      <c r="L1008" s="57">
        <v>90307.266000000003</v>
      </c>
      <c r="M1008" s="57">
        <v>368.601085714286</v>
      </c>
      <c r="N1008" s="58">
        <v>2.6897959183673499</v>
      </c>
      <c r="O1008" s="58">
        <v>3.3216995447648001</v>
      </c>
      <c r="P1008" s="54">
        <v>5498.2659999999896</v>
      </c>
      <c r="Q1008" s="59">
        <v>6.0883982469361803E-2</v>
      </c>
      <c r="R1008" s="54">
        <v>-2257.5740000000101</v>
      </c>
      <c r="S1008" s="59">
        <v>-2.49988079585978E-2</v>
      </c>
      <c r="T1008" s="29" t="str">
        <f t="shared" si="48"/>
        <v>04</v>
      </c>
      <c r="U1008" s="29" t="str">
        <f t="shared" si="49"/>
        <v>2024-107439-04</v>
      </c>
      <c r="V1008" s="29" t="str">
        <f t="shared" si="50"/>
        <v>Javier Salinas</v>
      </c>
    </row>
    <row r="1009" spans="1:22" x14ac:dyDescent="0.25">
      <c r="A1009" s="53">
        <v>2024</v>
      </c>
      <c r="B1009" s="54">
        <v>110765</v>
      </c>
      <c r="C1009" s="54" t="s">
        <v>18</v>
      </c>
      <c r="D1009" s="54" t="s">
        <v>433</v>
      </c>
      <c r="E1009" s="54" t="s">
        <v>502</v>
      </c>
      <c r="F1009" s="55" t="s">
        <v>433</v>
      </c>
      <c r="G1009" s="54" t="s">
        <v>15</v>
      </c>
      <c r="H1009" s="54" t="s">
        <v>7</v>
      </c>
      <c r="I1009" s="56">
        <v>114</v>
      </c>
      <c r="J1009" s="56">
        <v>441</v>
      </c>
      <c r="K1009" s="56">
        <v>1954</v>
      </c>
      <c r="L1009" s="57">
        <v>88411.192800000004</v>
      </c>
      <c r="M1009" s="57">
        <v>775.53677894736802</v>
      </c>
      <c r="N1009" s="58">
        <v>3.8684210526315801</v>
      </c>
      <c r="O1009" s="58">
        <v>4.4308390022675699</v>
      </c>
      <c r="P1009" s="54">
        <v>15607.192800000001</v>
      </c>
      <c r="Q1009" s="59">
        <v>0.17652960338750201</v>
      </c>
      <c r="R1009" s="54">
        <v>11480.692800000001</v>
      </c>
      <c r="S1009" s="59">
        <v>0.129855648774823</v>
      </c>
      <c r="T1009" s="29" t="str">
        <f t="shared" si="48"/>
        <v>05</v>
      </c>
      <c r="U1009" s="29" t="str">
        <f t="shared" si="49"/>
        <v>2024-110765-05</v>
      </c>
      <c r="V1009" s="29" t="str">
        <f t="shared" si="50"/>
        <v>Mary Amendola</v>
      </c>
    </row>
    <row r="1010" spans="1:22" x14ac:dyDescent="0.25">
      <c r="A1010" s="53">
        <v>2024</v>
      </c>
      <c r="B1010" s="54">
        <v>114251</v>
      </c>
      <c r="C1010" s="54" t="s">
        <v>19</v>
      </c>
      <c r="D1010" s="54" t="s">
        <v>430</v>
      </c>
      <c r="E1010" s="54" t="s">
        <v>518</v>
      </c>
      <c r="F1010" s="55" t="s">
        <v>430</v>
      </c>
      <c r="G1010" s="54" t="s">
        <v>15</v>
      </c>
      <c r="H1010" s="54" t="s">
        <v>16</v>
      </c>
      <c r="I1010" s="56">
        <v>4</v>
      </c>
      <c r="J1010" s="56">
        <v>5</v>
      </c>
      <c r="K1010" s="56">
        <v>5</v>
      </c>
      <c r="L1010" s="57">
        <v>247.96</v>
      </c>
      <c r="M1010" s="57">
        <v>61.99</v>
      </c>
      <c r="N1010" s="58">
        <v>1.25</v>
      </c>
      <c r="O1010" s="58">
        <v>1</v>
      </c>
      <c r="P1010" s="54">
        <v>74.959999999999994</v>
      </c>
      <c r="Q1010" s="59">
        <v>0.30230682368123901</v>
      </c>
      <c r="R1010" s="54">
        <v>-54.54</v>
      </c>
      <c r="S1010" s="59">
        <v>-0.21995483142442299</v>
      </c>
      <c r="T1010" s="29" t="str">
        <f t="shared" si="48"/>
        <v>03</v>
      </c>
      <c r="U1010" s="29" t="str">
        <f t="shared" si="49"/>
        <v>2024-114251-03</v>
      </c>
      <c r="V1010" s="29" t="str">
        <f t="shared" si="50"/>
        <v>Claudia Schwartz</v>
      </c>
    </row>
    <row r="1011" spans="1:22" x14ac:dyDescent="0.25">
      <c r="A1011" s="53">
        <v>2024</v>
      </c>
      <c r="B1011" s="54">
        <v>116138</v>
      </c>
      <c r="C1011" s="54" t="s">
        <v>46</v>
      </c>
      <c r="D1011" s="54" t="s">
        <v>430</v>
      </c>
      <c r="E1011" s="54" t="s">
        <v>507</v>
      </c>
      <c r="F1011" s="55" t="s">
        <v>433</v>
      </c>
      <c r="G1011" s="54" t="s">
        <v>4</v>
      </c>
      <c r="H1011" s="54" t="s">
        <v>10</v>
      </c>
      <c r="I1011" s="56">
        <v>251</v>
      </c>
      <c r="J1011" s="56">
        <v>830</v>
      </c>
      <c r="K1011" s="56">
        <v>3914</v>
      </c>
      <c r="L1011" s="57">
        <v>169404</v>
      </c>
      <c r="M1011" s="57">
        <v>674.91633466135499</v>
      </c>
      <c r="N1011" s="58">
        <v>3.30677290836653</v>
      </c>
      <c r="O1011" s="58">
        <v>4.7156626506024102</v>
      </c>
      <c r="P1011" s="54">
        <v>20804</v>
      </c>
      <c r="Q1011" s="59">
        <v>0.12280701754386</v>
      </c>
      <c r="R1011" s="54">
        <v>12119.9</v>
      </c>
      <c r="S1011" s="59">
        <v>7.1544355505182997E-2</v>
      </c>
      <c r="T1011" s="29" t="str">
        <f t="shared" si="48"/>
        <v>03</v>
      </c>
      <c r="U1011" s="29" t="str">
        <f t="shared" si="49"/>
        <v>2024-116138-03</v>
      </c>
      <c r="V1011" s="29" t="str">
        <f t="shared" si="50"/>
        <v>Rebecca Jimenez</v>
      </c>
    </row>
    <row r="1012" spans="1:22" x14ac:dyDescent="0.25">
      <c r="A1012" s="53">
        <v>2024</v>
      </c>
      <c r="B1012" s="54">
        <v>116138</v>
      </c>
      <c r="C1012" s="54" t="s">
        <v>46</v>
      </c>
      <c r="D1012" s="54" t="s">
        <v>432</v>
      </c>
      <c r="E1012" s="54" t="s">
        <v>498</v>
      </c>
      <c r="F1012" s="55" t="s">
        <v>433</v>
      </c>
      <c r="G1012" s="54" t="s">
        <v>4</v>
      </c>
      <c r="H1012" s="54" t="s">
        <v>16</v>
      </c>
      <c r="I1012" s="56">
        <v>28</v>
      </c>
      <c r="J1012" s="56">
        <v>77</v>
      </c>
      <c r="K1012" s="56">
        <v>240</v>
      </c>
      <c r="L1012" s="57">
        <v>10456.365</v>
      </c>
      <c r="M1012" s="57">
        <v>373.44160714285698</v>
      </c>
      <c r="N1012" s="58">
        <v>2.75</v>
      </c>
      <c r="O1012" s="58">
        <v>3.1168831168831201</v>
      </c>
      <c r="P1012" s="54">
        <v>1284.115</v>
      </c>
      <c r="Q1012" s="59">
        <v>0.12280701754386</v>
      </c>
      <c r="R1012" s="54">
        <v>395.59500000000099</v>
      </c>
      <c r="S1012" s="59">
        <v>3.78329371631538E-2</v>
      </c>
      <c r="T1012" s="29" t="str">
        <f t="shared" si="48"/>
        <v>04</v>
      </c>
      <c r="U1012" s="29" t="str">
        <f t="shared" si="49"/>
        <v>2024-116138-04</v>
      </c>
      <c r="V1012" s="29" t="str">
        <f t="shared" si="50"/>
        <v>Kim Pearson</v>
      </c>
    </row>
    <row r="1013" spans="1:22" x14ac:dyDescent="0.25">
      <c r="A1013" s="53">
        <v>2024</v>
      </c>
      <c r="B1013" s="54">
        <v>116138</v>
      </c>
      <c r="C1013" s="54" t="s">
        <v>46</v>
      </c>
      <c r="D1013" s="54" t="s">
        <v>433</v>
      </c>
      <c r="E1013" s="54" t="s">
        <v>504</v>
      </c>
      <c r="F1013" s="55" t="s">
        <v>433</v>
      </c>
      <c r="G1013" s="54" t="s">
        <v>4</v>
      </c>
      <c r="H1013" s="54" t="s">
        <v>16</v>
      </c>
      <c r="I1013" s="56">
        <v>23</v>
      </c>
      <c r="J1013" s="56">
        <v>32</v>
      </c>
      <c r="K1013" s="56">
        <v>75</v>
      </c>
      <c r="L1013" s="57">
        <v>3074.58</v>
      </c>
      <c r="M1013" s="57">
        <v>133.67739130434799</v>
      </c>
      <c r="N1013" s="58">
        <v>1.39130434782609</v>
      </c>
      <c r="O1013" s="58">
        <v>2.34375</v>
      </c>
      <c r="P1013" s="54">
        <v>377.58</v>
      </c>
      <c r="Q1013" s="59">
        <v>0.12280701754386</v>
      </c>
      <c r="R1013" s="54">
        <v>-393.62</v>
      </c>
      <c r="S1013" s="59">
        <v>-0.12802399026858899</v>
      </c>
      <c r="T1013" s="29" t="str">
        <f t="shared" si="48"/>
        <v>05</v>
      </c>
      <c r="U1013" s="29" t="str">
        <f t="shared" si="49"/>
        <v>2024-116138-05</v>
      </c>
      <c r="V1013" s="29" t="str">
        <f t="shared" si="50"/>
        <v>Jeannie Skiles</v>
      </c>
    </row>
    <row r="1014" spans="1:22" x14ac:dyDescent="0.25">
      <c r="A1014" s="53">
        <v>2024</v>
      </c>
      <c r="B1014" s="54">
        <v>117127</v>
      </c>
      <c r="C1014" s="54" t="s">
        <v>297</v>
      </c>
      <c r="D1014" s="54" t="s">
        <v>430</v>
      </c>
      <c r="E1014" s="54" t="s">
        <v>518</v>
      </c>
      <c r="F1014" s="55" t="s">
        <v>430</v>
      </c>
      <c r="G1014" s="54" t="s">
        <v>15</v>
      </c>
      <c r="H1014" s="54" t="s">
        <v>5</v>
      </c>
      <c r="I1014" s="56">
        <v>26</v>
      </c>
      <c r="J1014" s="56">
        <v>75</v>
      </c>
      <c r="K1014" s="56">
        <v>412</v>
      </c>
      <c r="L1014" s="57">
        <v>20844.704000000002</v>
      </c>
      <c r="M1014" s="57">
        <v>801.71938461538502</v>
      </c>
      <c r="N1014" s="58">
        <v>2.8846153846153801</v>
      </c>
      <c r="O1014" s="58">
        <v>5.4933333333333296</v>
      </c>
      <c r="P1014" s="54">
        <v>7461.7039999999997</v>
      </c>
      <c r="Q1014" s="59">
        <v>0.35796641679344599</v>
      </c>
      <c r="R1014" s="54">
        <v>6573.7539999999999</v>
      </c>
      <c r="S1014" s="59">
        <v>0.31536806663217698</v>
      </c>
      <c r="T1014" s="29" t="str">
        <f t="shared" si="48"/>
        <v>03</v>
      </c>
      <c r="U1014" s="29" t="str">
        <f t="shared" si="49"/>
        <v>2024-117127-03</v>
      </c>
      <c r="V1014" s="29" t="str">
        <f t="shared" si="50"/>
        <v>Claudia Schwartz</v>
      </c>
    </row>
    <row r="1015" spans="1:22" x14ac:dyDescent="0.25">
      <c r="A1015" s="53">
        <v>2024</v>
      </c>
      <c r="B1015" s="54">
        <v>119707</v>
      </c>
      <c r="C1015" s="54" t="s">
        <v>20</v>
      </c>
      <c r="D1015" s="54" t="s">
        <v>435</v>
      </c>
      <c r="E1015" s="54" t="s">
        <v>525</v>
      </c>
      <c r="F1015" s="55" t="s">
        <v>435</v>
      </c>
      <c r="G1015" s="54" t="s">
        <v>15</v>
      </c>
      <c r="H1015" s="54" t="s">
        <v>16</v>
      </c>
      <c r="I1015" s="56">
        <v>19</v>
      </c>
      <c r="J1015" s="56">
        <v>54</v>
      </c>
      <c r="K1015" s="56">
        <v>160</v>
      </c>
      <c r="L1015" s="57">
        <v>6980.32</v>
      </c>
      <c r="M1015" s="57">
        <v>367.385263157895</v>
      </c>
      <c r="N1015" s="58">
        <v>2.8421052631578898</v>
      </c>
      <c r="O1015" s="58">
        <v>2.9629629629629601</v>
      </c>
      <c r="P1015" s="54">
        <v>1983.57</v>
      </c>
      <c r="Q1015" s="59">
        <v>0.28416605542439299</v>
      </c>
      <c r="R1015" s="54">
        <v>1335.74</v>
      </c>
      <c r="S1015" s="59">
        <v>0.19135798931854101</v>
      </c>
      <c r="T1015" s="29" t="str">
        <f t="shared" si="48"/>
        <v>06</v>
      </c>
      <c r="U1015" s="29" t="str">
        <f t="shared" si="49"/>
        <v>2024-119707-06</v>
      </c>
      <c r="V1015" s="29" t="str">
        <f t="shared" si="50"/>
        <v>Carol Mathews</v>
      </c>
    </row>
    <row r="1016" spans="1:22" x14ac:dyDescent="0.25">
      <c r="A1016" s="53">
        <v>2024</v>
      </c>
      <c r="B1016" s="54">
        <v>122003</v>
      </c>
      <c r="C1016" s="54" t="s">
        <v>22</v>
      </c>
      <c r="D1016" s="54" t="s">
        <v>433</v>
      </c>
      <c r="E1016" s="54" t="s">
        <v>519</v>
      </c>
      <c r="F1016" s="55" t="s">
        <v>433</v>
      </c>
      <c r="G1016" s="54" t="s">
        <v>15</v>
      </c>
      <c r="H1016" s="54" t="s">
        <v>16</v>
      </c>
      <c r="I1016" s="56">
        <v>3</v>
      </c>
      <c r="J1016" s="56">
        <v>17</v>
      </c>
      <c r="K1016" s="56">
        <v>32</v>
      </c>
      <c r="L1016" s="57">
        <v>1742.944</v>
      </c>
      <c r="M1016" s="57">
        <v>580.98133333333305</v>
      </c>
      <c r="N1016" s="58">
        <v>5.6666666666666696</v>
      </c>
      <c r="O1016" s="58">
        <v>1.8823529411764699</v>
      </c>
      <c r="P1016" s="54">
        <v>518.69399999999996</v>
      </c>
      <c r="Q1016" s="59">
        <v>0.29759648043769599</v>
      </c>
      <c r="R1016" s="54">
        <v>405.09399999999999</v>
      </c>
      <c r="S1016" s="59">
        <v>0.232419400738062</v>
      </c>
      <c r="T1016" s="29" t="str">
        <f t="shared" si="48"/>
        <v>05</v>
      </c>
      <c r="U1016" s="29" t="str">
        <f t="shared" si="49"/>
        <v>2024-122003-05</v>
      </c>
      <c r="V1016" s="29" t="str">
        <f t="shared" si="50"/>
        <v>Josh Banks</v>
      </c>
    </row>
    <row r="1017" spans="1:22" x14ac:dyDescent="0.25">
      <c r="A1017" s="53">
        <v>2024</v>
      </c>
      <c r="B1017" s="54">
        <v>122095</v>
      </c>
      <c r="C1017" s="54" t="s">
        <v>472</v>
      </c>
      <c r="D1017" s="54" t="s">
        <v>431</v>
      </c>
      <c r="E1017" s="54" t="s">
        <v>515</v>
      </c>
      <c r="F1017" s="55" t="s">
        <v>434</v>
      </c>
      <c r="G1017" s="54" t="s">
        <v>4</v>
      </c>
      <c r="H1017" s="54" t="s">
        <v>5</v>
      </c>
      <c r="I1017" s="56">
        <v>89</v>
      </c>
      <c r="J1017" s="56">
        <v>302</v>
      </c>
      <c r="K1017" s="56">
        <v>1139</v>
      </c>
      <c r="L1017" s="57">
        <v>46887.966</v>
      </c>
      <c r="M1017" s="57">
        <v>526.83107865168495</v>
      </c>
      <c r="N1017" s="58">
        <v>3.3932584269662902</v>
      </c>
      <c r="O1017" s="58">
        <v>3.77152317880795</v>
      </c>
      <c r="P1017" s="54">
        <v>1952.7159999999999</v>
      </c>
      <c r="Q1017" s="59">
        <v>4.16464215999474E-2</v>
      </c>
      <c r="R1017" s="54">
        <v>-1014.004</v>
      </c>
      <c r="S1017" s="59">
        <v>-2.1626103380129599E-2</v>
      </c>
      <c r="T1017" s="29" t="str">
        <f t="shared" si="48"/>
        <v>01</v>
      </c>
      <c r="U1017" s="29" t="str">
        <f t="shared" si="49"/>
        <v>2024-122095-01</v>
      </c>
      <c r="V1017" s="29" t="str">
        <f t="shared" si="50"/>
        <v>Alex Kwon</v>
      </c>
    </row>
    <row r="1018" spans="1:22" x14ac:dyDescent="0.25">
      <c r="A1018" s="53">
        <v>2024</v>
      </c>
      <c r="B1018" s="54">
        <v>122095</v>
      </c>
      <c r="C1018" s="54" t="s">
        <v>472</v>
      </c>
      <c r="D1018" s="54" t="s">
        <v>434</v>
      </c>
      <c r="E1018" s="54" t="s">
        <v>526</v>
      </c>
      <c r="F1018" s="55" t="s">
        <v>434</v>
      </c>
      <c r="G1018" s="54" t="s">
        <v>4</v>
      </c>
      <c r="H1018" s="54" t="s">
        <v>7</v>
      </c>
      <c r="I1018" s="56">
        <v>191</v>
      </c>
      <c r="J1018" s="56">
        <v>617</v>
      </c>
      <c r="K1018" s="56">
        <v>2909</v>
      </c>
      <c r="L1018" s="57">
        <v>115422.546</v>
      </c>
      <c r="M1018" s="57">
        <v>604.30652356021005</v>
      </c>
      <c r="N1018" s="58">
        <v>3.2303664921466</v>
      </c>
      <c r="O1018" s="58">
        <v>4.7147487844408396</v>
      </c>
      <c r="P1018" s="54">
        <v>7582.0459999999903</v>
      </c>
      <c r="Q1018" s="59">
        <v>6.5689471102118896E-2</v>
      </c>
      <c r="R1018" s="54">
        <v>986.90599999998994</v>
      </c>
      <c r="S1018" s="59">
        <v>8.5503745516061509E-3</v>
      </c>
      <c r="T1018" s="29" t="str">
        <f t="shared" si="48"/>
        <v>02</v>
      </c>
      <c r="U1018" s="29" t="str">
        <f t="shared" si="49"/>
        <v>2024-122095-02</v>
      </c>
      <c r="V1018" s="29" t="str">
        <f t="shared" si="50"/>
        <v>Sienna Calderon</v>
      </c>
    </row>
    <row r="1019" spans="1:22" x14ac:dyDescent="0.25">
      <c r="A1019" s="53">
        <v>2024</v>
      </c>
      <c r="B1019" s="54">
        <v>122095</v>
      </c>
      <c r="C1019" s="54" t="s">
        <v>472</v>
      </c>
      <c r="D1019" s="54" t="s">
        <v>432</v>
      </c>
      <c r="E1019" s="54" t="s">
        <v>510</v>
      </c>
      <c r="F1019" s="55" t="s">
        <v>434</v>
      </c>
      <c r="G1019" s="54" t="s">
        <v>4</v>
      </c>
      <c r="H1019" s="54" t="s">
        <v>7</v>
      </c>
      <c r="I1019" s="56">
        <v>187</v>
      </c>
      <c r="J1019" s="56">
        <v>619</v>
      </c>
      <c r="K1019" s="56">
        <v>2365</v>
      </c>
      <c r="L1019" s="57">
        <v>90876.21</v>
      </c>
      <c r="M1019" s="57">
        <v>485.96903743315499</v>
      </c>
      <c r="N1019" s="58">
        <v>3.3101604278074901</v>
      </c>
      <c r="O1019" s="58">
        <v>3.82067851373183</v>
      </c>
      <c r="P1019" s="54">
        <v>4582.20999999999</v>
      </c>
      <c r="Q1019" s="59">
        <v>5.0422547331144103E-2</v>
      </c>
      <c r="R1019" s="54">
        <v>-1450.6700000000101</v>
      </c>
      <c r="S1019" s="59">
        <v>-1.5963143709448398E-2</v>
      </c>
      <c r="T1019" s="29" t="str">
        <f t="shared" si="48"/>
        <v>04</v>
      </c>
      <c r="U1019" s="29" t="str">
        <f t="shared" si="49"/>
        <v>2024-122095-04</v>
      </c>
      <c r="V1019" s="29" t="str">
        <f t="shared" si="50"/>
        <v>Mosaki Ishak</v>
      </c>
    </row>
    <row r="1020" spans="1:22" x14ac:dyDescent="0.25">
      <c r="A1020" s="53">
        <v>2024</v>
      </c>
      <c r="B1020" s="54">
        <v>123654</v>
      </c>
      <c r="C1020" s="54" t="s">
        <v>289</v>
      </c>
      <c r="D1020" s="54" t="s">
        <v>430</v>
      </c>
      <c r="E1020" s="54" t="s">
        <v>507</v>
      </c>
      <c r="F1020" s="55" t="s">
        <v>430</v>
      </c>
      <c r="G1020" s="54" t="s">
        <v>15</v>
      </c>
      <c r="H1020" s="54" t="s">
        <v>10</v>
      </c>
      <c r="I1020" s="56">
        <v>181</v>
      </c>
      <c r="J1020" s="56">
        <v>638</v>
      </c>
      <c r="K1020" s="56">
        <v>3627</v>
      </c>
      <c r="L1020" s="57">
        <v>155260.7745</v>
      </c>
      <c r="M1020" s="57">
        <v>857.79433425414402</v>
      </c>
      <c r="N1020" s="58">
        <v>3.5248618784530401</v>
      </c>
      <c r="O1020" s="58">
        <v>5.6849529780564296</v>
      </c>
      <c r="P1020" s="54">
        <v>24143.0245</v>
      </c>
      <c r="Q1020" s="59">
        <v>0.15549983296006301</v>
      </c>
      <c r="R1020" s="54">
        <v>17847.824499999999</v>
      </c>
      <c r="S1020" s="59">
        <v>0.114953854619603</v>
      </c>
      <c r="T1020" s="29" t="str">
        <f t="shared" si="48"/>
        <v>03</v>
      </c>
      <c r="U1020" s="29" t="str">
        <f t="shared" si="49"/>
        <v>2024-123654-03</v>
      </c>
      <c r="V1020" s="29" t="str">
        <f t="shared" si="50"/>
        <v>Rebecca Jimenez</v>
      </c>
    </row>
    <row r="1021" spans="1:22" x14ac:dyDescent="0.25">
      <c r="A1021" s="53">
        <v>2024</v>
      </c>
      <c r="B1021" s="54">
        <v>126102</v>
      </c>
      <c r="C1021" s="54" t="s">
        <v>24</v>
      </c>
      <c r="D1021" s="54" t="s">
        <v>433</v>
      </c>
      <c r="E1021" s="54" t="s">
        <v>519</v>
      </c>
      <c r="F1021" s="55" t="s">
        <v>433</v>
      </c>
      <c r="G1021" s="54" t="s">
        <v>15</v>
      </c>
      <c r="H1021" s="54" t="s">
        <v>16</v>
      </c>
      <c r="I1021" s="56">
        <v>15</v>
      </c>
      <c r="J1021" s="56">
        <v>24</v>
      </c>
      <c r="K1021" s="56">
        <v>60</v>
      </c>
      <c r="L1021" s="57">
        <v>3673.92</v>
      </c>
      <c r="M1021" s="57">
        <v>244.928</v>
      </c>
      <c r="N1021" s="58">
        <v>1.6</v>
      </c>
      <c r="O1021" s="58">
        <v>2.5</v>
      </c>
      <c r="P1021" s="54">
        <v>1155.92</v>
      </c>
      <c r="Q1021" s="59">
        <v>0.31462851667973202</v>
      </c>
      <c r="R1021" s="54">
        <v>649.52</v>
      </c>
      <c r="S1021" s="59">
        <v>0.17679209128124701</v>
      </c>
      <c r="T1021" s="29" t="str">
        <f t="shared" si="48"/>
        <v>05</v>
      </c>
      <c r="U1021" s="29" t="str">
        <f t="shared" si="49"/>
        <v>2024-126102-05</v>
      </c>
      <c r="V1021" s="29" t="str">
        <f t="shared" si="50"/>
        <v>Josh Banks</v>
      </c>
    </row>
    <row r="1022" spans="1:22" x14ac:dyDescent="0.25">
      <c r="A1022" s="53">
        <v>2024</v>
      </c>
      <c r="B1022" s="54">
        <v>126747</v>
      </c>
      <c r="C1022" s="54" t="s">
        <v>299</v>
      </c>
      <c r="D1022" s="54" t="s">
        <v>430</v>
      </c>
      <c r="E1022" s="54" t="s">
        <v>518</v>
      </c>
      <c r="F1022" s="55" t="s">
        <v>430</v>
      </c>
      <c r="G1022" s="54" t="s">
        <v>15</v>
      </c>
      <c r="H1022" s="54" t="s">
        <v>5</v>
      </c>
      <c r="I1022" s="56">
        <v>45</v>
      </c>
      <c r="J1022" s="56">
        <v>127</v>
      </c>
      <c r="K1022" s="56">
        <v>653</v>
      </c>
      <c r="L1022" s="57">
        <v>34364.375999999997</v>
      </c>
      <c r="M1022" s="57">
        <v>763.65279999999996</v>
      </c>
      <c r="N1022" s="58">
        <v>2.8222222222222202</v>
      </c>
      <c r="O1022" s="58">
        <v>5.1417322834645702</v>
      </c>
      <c r="P1022" s="54">
        <v>11098.126</v>
      </c>
      <c r="Q1022" s="59">
        <v>0.32295438741561899</v>
      </c>
      <c r="R1022" s="54">
        <v>9566.1759999999995</v>
      </c>
      <c r="S1022" s="59">
        <v>0.27837479138279703</v>
      </c>
      <c r="T1022" s="29" t="str">
        <f t="shared" si="48"/>
        <v>03</v>
      </c>
      <c r="U1022" s="29" t="str">
        <f t="shared" si="49"/>
        <v>2024-126747-03</v>
      </c>
      <c r="V1022" s="29" t="str">
        <f t="shared" si="50"/>
        <v>Claudia Schwartz</v>
      </c>
    </row>
    <row r="1023" spans="1:22" x14ac:dyDescent="0.25">
      <c r="A1023" s="53">
        <v>2024</v>
      </c>
      <c r="B1023" s="54">
        <v>127511</v>
      </c>
      <c r="C1023" s="54" t="s">
        <v>25</v>
      </c>
      <c r="D1023" s="54" t="s">
        <v>433</v>
      </c>
      <c r="E1023" s="54" t="s">
        <v>519</v>
      </c>
      <c r="F1023" s="55" t="s">
        <v>433</v>
      </c>
      <c r="G1023" s="54" t="s">
        <v>15</v>
      </c>
      <c r="H1023" s="54" t="s">
        <v>16</v>
      </c>
      <c r="I1023" s="56">
        <v>28</v>
      </c>
      <c r="J1023" s="56">
        <v>46</v>
      </c>
      <c r="K1023" s="56">
        <v>127</v>
      </c>
      <c r="L1023" s="57">
        <v>6122.9840000000004</v>
      </c>
      <c r="M1023" s="57">
        <v>218.678</v>
      </c>
      <c r="N1023" s="58">
        <v>1.6428571428571399</v>
      </c>
      <c r="O1023" s="58">
        <v>2.7608695652173898</v>
      </c>
      <c r="P1023" s="54">
        <v>1777.9839999999999</v>
      </c>
      <c r="Q1023" s="59">
        <v>0.29037867810858198</v>
      </c>
      <c r="R1023" s="54">
        <v>831.38400000000104</v>
      </c>
      <c r="S1023" s="59">
        <v>0.13578085456372299</v>
      </c>
      <c r="T1023" s="29" t="str">
        <f t="shared" si="48"/>
        <v>05</v>
      </c>
      <c r="U1023" s="29" t="str">
        <f t="shared" si="49"/>
        <v>2024-127511-05</v>
      </c>
      <c r="V1023" s="29" t="str">
        <f t="shared" si="50"/>
        <v>Josh Banks</v>
      </c>
    </row>
    <row r="1024" spans="1:22" x14ac:dyDescent="0.25">
      <c r="A1024" s="53">
        <v>2024</v>
      </c>
      <c r="B1024" s="54">
        <v>128453</v>
      </c>
      <c r="C1024" s="54" t="s">
        <v>137</v>
      </c>
      <c r="D1024" s="54" t="s">
        <v>431</v>
      </c>
      <c r="E1024" s="54" t="s">
        <v>501</v>
      </c>
      <c r="F1024" s="55" t="s">
        <v>431</v>
      </c>
      <c r="G1024" s="54" t="s">
        <v>4</v>
      </c>
      <c r="H1024" s="54" t="s">
        <v>5</v>
      </c>
      <c r="I1024" s="56">
        <v>115</v>
      </c>
      <c r="J1024" s="56">
        <v>222</v>
      </c>
      <c r="K1024" s="56">
        <v>1007</v>
      </c>
      <c r="L1024" s="57">
        <v>45225.5</v>
      </c>
      <c r="M1024" s="57">
        <v>393.26521739130402</v>
      </c>
      <c r="N1024" s="58">
        <v>1.9304347826087001</v>
      </c>
      <c r="O1024" s="58">
        <v>4.5360360360360401</v>
      </c>
      <c r="P1024" s="54">
        <v>6238</v>
      </c>
      <c r="Q1024" s="59">
        <v>0.13793103448275901</v>
      </c>
      <c r="R1024" s="54">
        <v>2567.44</v>
      </c>
      <c r="S1024" s="59">
        <v>5.67697427336347E-2</v>
      </c>
      <c r="T1024" s="29" t="str">
        <f t="shared" si="48"/>
        <v>01</v>
      </c>
      <c r="U1024" s="29" t="str">
        <f t="shared" si="49"/>
        <v>2024-128453-01</v>
      </c>
      <c r="V1024" s="29" t="str">
        <f t="shared" si="50"/>
        <v>Debbie Wong</v>
      </c>
    </row>
    <row r="1025" spans="1:22" x14ac:dyDescent="0.25">
      <c r="A1025" s="53">
        <v>2024</v>
      </c>
      <c r="B1025" s="54">
        <v>128453</v>
      </c>
      <c r="C1025" s="54" t="s">
        <v>137</v>
      </c>
      <c r="D1025" s="54" t="s">
        <v>434</v>
      </c>
      <c r="E1025" s="54" t="s">
        <v>513</v>
      </c>
      <c r="F1025" s="55" t="s">
        <v>431</v>
      </c>
      <c r="G1025" s="54" t="s">
        <v>4</v>
      </c>
      <c r="H1025" s="54" t="s">
        <v>16</v>
      </c>
      <c r="I1025" s="56">
        <v>8</v>
      </c>
      <c r="J1025" s="56">
        <v>114</v>
      </c>
      <c r="K1025" s="56">
        <v>353</v>
      </c>
      <c r="L1025" s="57">
        <v>13703.37</v>
      </c>
      <c r="M1025" s="57">
        <v>1712.9212500000001</v>
      </c>
      <c r="N1025" s="58">
        <v>14.25</v>
      </c>
      <c r="O1025" s="58">
        <v>3.09649122807018</v>
      </c>
      <c r="P1025" s="54">
        <v>1890.12</v>
      </c>
      <c r="Q1025" s="59">
        <v>0.13793103448275901</v>
      </c>
      <c r="R1025" s="54">
        <v>1542.37</v>
      </c>
      <c r="S1025" s="59">
        <v>0.112554065167911</v>
      </c>
      <c r="T1025" s="29" t="str">
        <f t="shared" si="48"/>
        <v>02</v>
      </c>
      <c r="U1025" s="29" t="str">
        <f t="shared" si="49"/>
        <v>2024-128453-02</v>
      </c>
      <c r="V1025" s="29" t="str">
        <f t="shared" si="50"/>
        <v>Dora Tsai</v>
      </c>
    </row>
    <row r="1026" spans="1:22" x14ac:dyDescent="0.25">
      <c r="A1026" s="53">
        <v>2024</v>
      </c>
      <c r="B1026" s="54">
        <v>128453</v>
      </c>
      <c r="C1026" s="54" t="s">
        <v>137</v>
      </c>
      <c r="D1026" s="54" t="s">
        <v>430</v>
      </c>
      <c r="E1026" s="54" t="s">
        <v>520</v>
      </c>
      <c r="F1026" s="55" t="s">
        <v>431</v>
      </c>
      <c r="G1026" s="54" t="s">
        <v>4</v>
      </c>
      <c r="H1026" s="54" t="s">
        <v>5</v>
      </c>
      <c r="I1026" s="56">
        <v>104</v>
      </c>
      <c r="J1026" s="56">
        <v>230</v>
      </c>
      <c r="K1026" s="56">
        <v>1080</v>
      </c>
      <c r="L1026" s="57">
        <v>46896.77</v>
      </c>
      <c r="M1026" s="57">
        <v>450.930480769231</v>
      </c>
      <c r="N1026" s="58">
        <v>2.2115384615384599</v>
      </c>
      <c r="O1026" s="58">
        <v>4.6956521739130404</v>
      </c>
      <c r="P1026" s="54">
        <v>6468.52</v>
      </c>
      <c r="Q1026" s="59">
        <v>0.13793103448275901</v>
      </c>
      <c r="R1026" s="54">
        <v>2992.62</v>
      </c>
      <c r="S1026" s="59">
        <v>6.3812923576613001E-2</v>
      </c>
      <c r="T1026" s="29" t="str">
        <f t="shared" si="48"/>
        <v>03</v>
      </c>
      <c r="U1026" s="29" t="str">
        <f t="shared" si="49"/>
        <v>2024-128453-03</v>
      </c>
      <c r="V1026" s="29" t="str">
        <f t="shared" si="50"/>
        <v>Mikhail Reilly</v>
      </c>
    </row>
    <row r="1027" spans="1:22" x14ac:dyDescent="0.25">
      <c r="A1027" s="53">
        <v>2024</v>
      </c>
      <c r="B1027" s="54">
        <v>128453</v>
      </c>
      <c r="C1027" s="54" t="s">
        <v>137</v>
      </c>
      <c r="D1027" s="54" t="s">
        <v>432</v>
      </c>
      <c r="E1027" s="54" t="s">
        <v>500</v>
      </c>
      <c r="F1027" s="55" t="s">
        <v>431</v>
      </c>
      <c r="G1027" s="54" t="s">
        <v>4</v>
      </c>
      <c r="H1027" s="54" t="s">
        <v>5</v>
      </c>
      <c r="I1027" s="56">
        <v>74</v>
      </c>
      <c r="J1027" s="56">
        <v>137</v>
      </c>
      <c r="K1027" s="56">
        <v>447</v>
      </c>
      <c r="L1027" s="57">
        <v>21596.880000000001</v>
      </c>
      <c r="M1027" s="57">
        <v>291.84972972972997</v>
      </c>
      <c r="N1027" s="58">
        <v>1.85135135135135</v>
      </c>
      <c r="O1027" s="58">
        <v>3.26277372262774</v>
      </c>
      <c r="P1027" s="54">
        <v>2978.88</v>
      </c>
      <c r="Q1027" s="59">
        <v>0.13793103448275901</v>
      </c>
      <c r="R1027" s="54">
        <v>695.87999999999897</v>
      </c>
      <c r="S1027" s="59">
        <v>3.2221320857457103E-2</v>
      </c>
      <c r="T1027" s="29" t="str">
        <f t="shared" si="48"/>
        <v>04</v>
      </c>
      <c r="U1027" s="29" t="str">
        <f t="shared" si="49"/>
        <v>2024-128453-04</v>
      </c>
      <c r="V1027" s="29" t="str">
        <f t="shared" si="50"/>
        <v>Katie Sweeney</v>
      </c>
    </row>
    <row r="1028" spans="1:22" x14ac:dyDescent="0.25">
      <c r="A1028" s="53">
        <v>2024</v>
      </c>
      <c r="B1028" s="54">
        <v>128453</v>
      </c>
      <c r="C1028" s="54" t="s">
        <v>137</v>
      </c>
      <c r="D1028" s="54" t="s">
        <v>433</v>
      </c>
      <c r="E1028" s="54" t="s">
        <v>502</v>
      </c>
      <c r="F1028" s="55" t="s">
        <v>431</v>
      </c>
      <c r="G1028" s="54" t="s">
        <v>4</v>
      </c>
      <c r="H1028" s="54" t="s">
        <v>5</v>
      </c>
      <c r="I1028" s="56">
        <v>135</v>
      </c>
      <c r="J1028" s="56">
        <v>308</v>
      </c>
      <c r="K1028" s="56">
        <v>1064</v>
      </c>
      <c r="L1028" s="57">
        <v>44546.61</v>
      </c>
      <c r="M1028" s="57">
        <v>329.97488888888898</v>
      </c>
      <c r="N1028" s="58">
        <v>2.2814814814814799</v>
      </c>
      <c r="O1028" s="58">
        <v>3.4545454545454501</v>
      </c>
      <c r="P1028" s="54">
        <v>6144.36</v>
      </c>
      <c r="Q1028" s="59">
        <v>0.13793103448275901</v>
      </c>
      <c r="R1028" s="54">
        <v>1488.31</v>
      </c>
      <c r="S1028" s="59">
        <v>3.3410174197318197E-2</v>
      </c>
      <c r="T1028" s="29" t="str">
        <f t="shared" si="48"/>
        <v>05</v>
      </c>
      <c r="U1028" s="29" t="str">
        <f t="shared" si="49"/>
        <v>2024-128453-05</v>
      </c>
      <c r="V1028" s="29" t="str">
        <f t="shared" si="50"/>
        <v>Mary Amendola</v>
      </c>
    </row>
    <row r="1029" spans="1:22" x14ac:dyDescent="0.25">
      <c r="A1029" s="53">
        <v>2024</v>
      </c>
      <c r="B1029" s="54">
        <v>128453</v>
      </c>
      <c r="C1029" s="54" t="s">
        <v>137</v>
      </c>
      <c r="D1029" s="54" t="s">
        <v>435</v>
      </c>
      <c r="E1029" s="54" t="s">
        <v>505</v>
      </c>
      <c r="F1029" s="55" t="s">
        <v>431</v>
      </c>
      <c r="G1029" s="54" t="s">
        <v>4</v>
      </c>
      <c r="H1029" s="54" t="s">
        <v>16</v>
      </c>
      <c r="I1029" s="56">
        <v>18</v>
      </c>
      <c r="J1029" s="56">
        <v>48</v>
      </c>
      <c r="K1029" s="56">
        <v>102</v>
      </c>
      <c r="L1029" s="57">
        <v>6170.62</v>
      </c>
      <c r="M1029" s="57">
        <v>342.81222222222198</v>
      </c>
      <c r="N1029" s="58">
        <v>2.6666666666666701</v>
      </c>
      <c r="O1029" s="58">
        <v>2.125</v>
      </c>
      <c r="P1029" s="54">
        <v>851.12</v>
      </c>
      <c r="Q1029" s="59">
        <v>0.13793103448275901</v>
      </c>
      <c r="R1029" s="54">
        <v>241.46</v>
      </c>
      <c r="S1029" s="59">
        <v>3.9130589794866603E-2</v>
      </c>
      <c r="T1029" s="29" t="str">
        <f t="shared" si="48"/>
        <v>06</v>
      </c>
      <c r="U1029" s="29" t="str">
        <f t="shared" si="49"/>
        <v>2024-128453-06</v>
      </c>
      <c r="V1029" s="29" t="str">
        <f t="shared" si="50"/>
        <v>Malik Mann</v>
      </c>
    </row>
    <row r="1030" spans="1:22" x14ac:dyDescent="0.25">
      <c r="A1030" s="53">
        <v>2024</v>
      </c>
      <c r="B1030" s="54">
        <v>129543</v>
      </c>
      <c r="C1030" s="54" t="s">
        <v>26</v>
      </c>
      <c r="D1030" s="54" t="s">
        <v>432</v>
      </c>
      <c r="E1030" s="54" t="s">
        <v>498</v>
      </c>
      <c r="F1030" s="55" t="s">
        <v>432</v>
      </c>
      <c r="G1030" s="54" t="s">
        <v>15</v>
      </c>
      <c r="H1030" s="54" t="s">
        <v>16</v>
      </c>
      <c r="I1030" s="56">
        <v>9</v>
      </c>
      <c r="J1030" s="56">
        <v>28</v>
      </c>
      <c r="K1030" s="56">
        <v>115</v>
      </c>
      <c r="L1030" s="57">
        <v>6977.48</v>
      </c>
      <c r="M1030" s="57">
        <v>775.275555555555</v>
      </c>
      <c r="N1030" s="58">
        <v>3.1111111111111098</v>
      </c>
      <c r="O1030" s="58">
        <v>4.1071428571428603</v>
      </c>
      <c r="P1030" s="54">
        <v>1812.73</v>
      </c>
      <c r="Q1030" s="59">
        <v>0.25979723338511901</v>
      </c>
      <c r="R1030" s="54">
        <v>1524.21</v>
      </c>
      <c r="S1030" s="59">
        <v>0.21844706111662099</v>
      </c>
      <c r="T1030" s="29" t="str">
        <f t="shared" si="48"/>
        <v>04</v>
      </c>
      <c r="U1030" s="29" t="str">
        <f t="shared" si="49"/>
        <v>2024-129543-04</v>
      </c>
      <c r="V1030" s="29" t="str">
        <f t="shared" si="50"/>
        <v>Kim Pearson</v>
      </c>
    </row>
    <row r="1031" spans="1:22" x14ac:dyDescent="0.25">
      <c r="A1031" s="53">
        <v>2024</v>
      </c>
      <c r="B1031" s="54">
        <v>130897</v>
      </c>
      <c r="C1031" s="54" t="s">
        <v>301</v>
      </c>
      <c r="D1031" s="54" t="s">
        <v>430</v>
      </c>
      <c r="E1031" s="54" t="s">
        <v>518</v>
      </c>
      <c r="F1031" s="55" t="s">
        <v>430</v>
      </c>
      <c r="G1031" s="54" t="s">
        <v>15</v>
      </c>
      <c r="H1031" s="54" t="s">
        <v>16</v>
      </c>
      <c r="I1031" s="56">
        <v>4</v>
      </c>
      <c r="J1031" s="56">
        <v>6</v>
      </c>
      <c r="K1031" s="56">
        <v>15</v>
      </c>
      <c r="L1031" s="57">
        <v>991.88</v>
      </c>
      <c r="M1031" s="57">
        <v>247.97</v>
      </c>
      <c r="N1031" s="58">
        <v>1.5</v>
      </c>
      <c r="O1031" s="58">
        <v>2.5</v>
      </c>
      <c r="P1031" s="54">
        <v>421.88</v>
      </c>
      <c r="Q1031" s="59">
        <v>0.42533370972294998</v>
      </c>
      <c r="R1031" s="54">
        <v>291.27999999999997</v>
      </c>
      <c r="S1031" s="59">
        <v>0.29366455619631399</v>
      </c>
      <c r="T1031" s="29" t="str">
        <f t="shared" si="48"/>
        <v>03</v>
      </c>
      <c r="U1031" s="29" t="str">
        <f t="shared" si="49"/>
        <v>2024-130897-03</v>
      </c>
      <c r="V1031" s="29" t="str">
        <f t="shared" si="50"/>
        <v>Claudia Schwartz</v>
      </c>
    </row>
    <row r="1032" spans="1:22" x14ac:dyDescent="0.25">
      <c r="A1032" s="53">
        <v>2024</v>
      </c>
      <c r="B1032" s="54">
        <v>131289</v>
      </c>
      <c r="C1032" s="54" t="s">
        <v>364</v>
      </c>
      <c r="D1032" s="54" t="s">
        <v>432</v>
      </c>
      <c r="E1032" s="54" t="s">
        <v>500</v>
      </c>
      <c r="F1032" s="55" t="s">
        <v>432</v>
      </c>
      <c r="G1032" s="54" t="s">
        <v>15</v>
      </c>
      <c r="H1032" s="54" t="s">
        <v>5</v>
      </c>
      <c r="I1032" s="56">
        <v>43</v>
      </c>
      <c r="J1032" s="56">
        <v>136</v>
      </c>
      <c r="K1032" s="56">
        <v>589</v>
      </c>
      <c r="L1032" s="57">
        <v>33827.31</v>
      </c>
      <c r="M1032" s="57">
        <v>786.68162790697704</v>
      </c>
      <c r="N1032" s="58">
        <v>3.1627906976744198</v>
      </c>
      <c r="O1032" s="58">
        <v>4.3308823529411802</v>
      </c>
      <c r="P1032" s="54">
        <v>8200.56</v>
      </c>
      <c r="Q1032" s="59">
        <v>0.24242424242424301</v>
      </c>
      <c r="R1032" s="54">
        <v>6819.48</v>
      </c>
      <c r="S1032" s="59">
        <v>0.20159687542402899</v>
      </c>
      <c r="T1032" s="29" t="str">
        <f t="shared" si="48"/>
        <v>04</v>
      </c>
      <c r="U1032" s="29" t="str">
        <f t="shared" si="49"/>
        <v>2024-131289-04</v>
      </c>
      <c r="V1032" s="29" t="str">
        <f t="shared" si="50"/>
        <v>Katie Sweeney</v>
      </c>
    </row>
    <row r="1033" spans="1:22" x14ac:dyDescent="0.25">
      <c r="A1033" s="53">
        <v>2024</v>
      </c>
      <c r="B1033" s="54">
        <v>133279</v>
      </c>
      <c r="C1033" s="54" t="s">
        <v>27</v>
      </c>
      <c r="D1033" s="54" t="s">
        <v>431</v>
      </c>
      <c r="E1033" s="54" t="s">
        <v>515</v>
      </c>
      <c r="F1033" s="55" t="s">
        <v>431</v>
      </c>
      <c r="G1033" s="54" t="s">
        <v>15</v>
      </c>
      <c r="H1033" s="54" t="s">
        <v>16</v>
      </c>
      <c r="I1033" s="56">
        <v>23</v>
      </c>
      <c r="J1033" s="56">
        <v>23</v>
      </c>
      <c r="K1033" s="56">
        <v>68</v>
      </c>
      <c r="L1033" s="57">
        <v>3599.4560000000001</v>
      </c>
      <c r="M1033" s="57">
        <v>156.498086956522</v>
      </c>
      <c r="N1033" s="58">
        <v>1</v>
      </c>
      <c r="O1033" s="58">
        <v>2.9565217391304301</v>
      </c>
      <c r="P1033" s="54">
        <v>860.20600000000002</v>
      </c>
      <c r="Q1033" s="59">
        <v>0.238982223980512</v>
      </c>
      <c r="R1033" s="54">
        <v>147.20599999999999</v>
      </c>
      <c r="S1033" s="59">
        <v>4.0896735506698798E-2</v>
      </c>
      <c r="T1033" s="29" t="str">
        <f t="shared" si="48"/>
        <v>01</v>
      </c>
      <c r="U1033" s="29" t="str">
        <f t="shared" si="49"/>
        <v>2024-133279-01</v>
      </c>
      <c r="V1033" s="29" t="str">
        <f t="shared" si="50"/>
        <v>Alex Kwon</v>
      </c>
    </row>
    <row r="1034" spans="1:22" x14ac:dyDescent="0.25">
      <c r="A1034" s="53">
        <v>2024</v>
      </c>
      <c r="B1034" s="54">
        <v>135228</v>
      </c>
      <c r="C1034" s="54" t="s">
        <v>303</v>
      </c>
      <c r="D1034" s="54" t="s">
        <v>435</v>
      </c>
      <c r="E1034" s="54" t="s">
        <v>525</v>
      </c>
      <c r="F1034" s="55" t="s">
        <v>435</v>
      </c>
      <c r="G1034" s="54" t="s">
        <v>15</v>
      </c>
      <c r="H1034" s="54" t="s">
        <v>16</v>
      </c>
      <c r="I1034" s="56">
        <v>3</v>
      </c>
      <c r="J1034" s="56">
        <v>3</v>
      </c>
      <c r="K1034" s="56">
        <v>6</v>
      </c>
      <c r="L1034" s="57">
        <v>161.55199999999999</v>
      </c>
      <c r="M1034" s="57">
        <v>53.850666666666697</v>
      </c>
      <c r="N1034" s="58">
        <v>1</v>
      </c>
      <c r="O1034" s="58">
        <v>2</v>
      </c>
      <c r="P1034" s="54">
        <v>70.052000000000007</v>
      </c>
      <c r="Q1034" s="59">
        <v>0.433618896701991</v>
      </c>
      <c r="R1034" s="54">
        <v>-26.248000000000001</v>
      </c>
      <c r="S1034" s="59">
        <v>-0.16247400217886501</v>
      </c>
      <c r="T1034" s="29" t="str">
        <f t="shared" si="48"/>
        <v>06</v>
      </c>
      <c r="U1034" s="29" t="str">
        <f t="shared" si="49"/>
        <v>2024-135228-06</v>
      </c>
      <c r="V1034" s="29" t="str">
        <f t="shared" si="50"/>
        <v>Carol Mathews</v>
      </c>
    </row>
    <row r="1035" spans="1:22" x14ac:dyDescent="0.25">
      <c r="A1035" s="53">
        <v>2024</v>
      </c>
      <c r="B1035" s="54">
        <v>135718</v>
      </c>
      <c r="C1035" s="54" t="s">
        <v>302</v>
      </c>
      <c r="D1035" s="54" t="s">
        <v>431</v>
      </c>
      <c r="E1035" s="54" t="s">
        <v>501</v>
      </c>
      <c r="F1035" s="55" t="s">
        <v>431</v>
      </c>
      <c r="G1035" s="54" t="s">
        <v>15</v>
      </c>
      <c r="H1035" s="54" t="s">
        <v>5</v>
      </c>
      <c r="I1035" s="56">
        <v>65</v>
      </c>
      <c r="J1035" s="56">
        <v>100</v>
      </c>
      <c r="K1035" s="56">
        <v>587</v>
      </c>
      <c r="L1035" s="57">
        <v>23526.813600000001</v>
      </c>
      <c r="M1035" s="57">
        <v>361.950978461538</v>
      </c>
      <c r="N1035" s="58">
        <v>1.5384615384615401</v>
      </c>
      <c r="O1035" s="58">
        <v>5.87</v>
      </c>
      <c r="P1035" s="54">
        <v>5533.3136000000004</v>
      </c>
      <c r="Q1035" s="59">
        <v>0.235191798348757</v>
      </c>
      <c r="R1035" s="54">
        <v>3483.7936</v>
      </c>
      <c r="S1035" s="59">
        <v>0.14807757902243099</v>
      </c>
      <c r="T1035" s="29" t="str">
        <f t="shared" si="48"/>
        <v>01</v>
      </c>
      <c r="U1035" s="29" t="str">
        <f t="shared" si="49"/>
        <v>2024-135718-01</v>
      </c>
      <c r="V1035" s="29" t="str">
        <f t="shared" si="50"/>
        <v>Debbie Wong</v>
      </c>
    </row>
    <row r="1036" spans="1:22" x14ac:dyDescent="0.25">
      <c r="A1036" s="53">
        <v>2024</v>
      </c>
      <c r="B1036" s="54">
        <v>136833</v>
      </c>
      <c r="C1036" s="54" t="s">
        <v>28</v>
      </c>
      <c r="D1036" s="54" t="s">
        <v>430</v>
      </c>
      <c r="E1036" s="54" t="s">
        <v>518</v>
      </c>
      <c r="F1036" s="55" t="s">
        <v>430</v>
      </c>
      <c r="G1036" s="54" t="s">
        <v>15</v>
      </c>
      <c r="H1036" s="54" t="s">
        <v>16</v>
      </c>
      <c r="I1036" s="56">
        <v>48</v>
      </c>
      <c r="J1036" s="56">
        <v>105</v>
      </c>
      <c r="K1036" s="56">
        <v>274</v>
      </c>
      <c r="L1036" s="57">
        <v>13206.608</v>
      </c>
      <c r="M1036" s="57">
        <v>275.13766666666697</v>
      </c>
      <c r="N1036" s="58">
        <v>2.1875</v>
      </c>
      <c r="O1036" s="58">
        <v>2.60952380952381</v>
      </c>
      <c r="P1036" s="54">
        <v>4241.6080000000002</v>
      </c>
      <c r="Q1036" s="59">
        <v>0.32117315816445802</v>
      </c>
      <c r="R1036" s="54">
        <v>2639.2080000000001</v>
      </c>
      <c r="S1036" s="59">
        <v>0.199839958905421</v>
      </c>
      <c r="T1036" s="29" t="str">
        <f t="shared" si="48"/>
        <v>03</v>
      </c>
      <c r="U1036" s="29" t="str">
        <f t="shared" si="49"/>
        <v>2024-136833-03</v>
      </c>
      <c r="V1036" s="29" t="str">
        <f t="shared" si="50"/>
        <v>Claudia Schwartz</v>
      </c>
    </row>
    <row r="1037" spans="1:22" x14ac:dyDescent="0.25">
      <c r="A1037" s="53">
        <v>2024</v>
      </c>
      <c r="B1037" s="54">
        <v>137653</v>
      </c>
      <c r="C1037" s="54" t="s">
        <v>569</v>
      </c>
      <c r="D1037" s="54" t="s">
        <v>431</v>
      </c>
      <c r="E1037" s="54" t="s">
        <v>515</v>
      </c>
      <c r="F1037" s="55" t="s">
        <v>431</v>
      </c>
      <c r="G1037" s="54" t="s">
        <v>15</v>
      </c>
      <c r="H1037" s="54" t="s">
        <v>16</v>
      </c>
      <c r="I1037" s="56">
        <v>7</v>
      </c>
      <c r="J1037" s="56">
        <v>19</v>
      </c>
      <c r="K1037" s="56">
        <v>71</v>
      </c>
      <c r="L1037" s="57">
        <v>4237.0320000000002</v>
      </c>
      <c r="M1037" s="57">
        <v>605.29028571428603</v>
      </c>
      <c r="N1037" s="58">
        <v>2.71428571428571</v>
      </c>
      <c r="O1037" s="58">
        <v>3.7368421052631602</v>
      </c>
      <c r="P1037" s="54">
        <v>1020.282</v>
      </c>
      <c r="Q1037" s="59">
        <v>0.24080110794537299</v>
      </c>
      <c r="R1037" s="54">
        <v>791.28200000000004</v>
      </c>
      <c r="S1037" s="59">
        <v>0.186753840896174</v>
      </c>
      <c r="T1037" s="29" t="str">
        <f t="shared" si="48"/>
        <v>01</v>
      </c>
      <c r="U1037" s="29" t="str">
        <f t="shared" si="49"/>
        <v>2024-137653-01</v>
      </c>
      <c r="V1037" s="29" t="str">
        <f t="shared" si="50"/>
        <v>Alex Kwon</v>
      </c>
    </row>
    <row r="1038" spans="1:22" x14ac:dyDescent="0.25">
      <c r="A1038" s="53">
        <v>2024</v>
      </c>
      <c r="B1038" s="54">
        <v>141109</v>
      </c>
      <c r="C1038" s="54" t="s">
        <v>29</v>
      </c>
      <c r="D1038" s="54" t="s">
        <v>430</v>
      </c>
      <c r="E1038" s="54" t="s">
        <v>512</v>
      </c>
      <c r="F1038" s="55" t="s">
        <v>430</v>
      </c>
      <c r="G1038" s="54" t="s">
        <v>15</v>
      </c>
      <c r="H1038" s="54" t="s">
        <v>5</v>
      </c>
      <c r="I1038" s="56">
        <v>86</v>
      </c>
      <c r="J1038" s="56">
        <v>325</v>
      </c>
      <c r="K1038" s="56">
        <v>1455</v>
      </c>
      <c r="L1038" s="57">
        <v>65836.403999999995</v>
      </c>
      <c r="M1038" s="57">
        <v>765.53958139534905</v>
      </c>
      <c r="N1038" s="58">
        <v>3.7790697674418601</v>
      </c>
      <c r="O1038" s="58">
        <v>4.4769230769230797</v>
      </c>
      <c r="P1038" s="54">
        <v>15547.654</v>
      </c>
      <c r="Q1038" s="59">
        <v>0.23615588117479799</v>
      </c>
      <c r="R1038" s="54">
        <v>12527.454</v>
      </c>
      <c r="S1038" s="59">
        <v>0.19028156519605799</v>
      </c>
      <c r="T1038" s="29" t="str">
        <f t="shared" si="48"/>
        <v>03</v>
      </c>
      <c r="U1038" s="29" t="str">
        <f t="shared" si="49"/>
        <v>2024-141109-03</v>
      </c>
      <c r="V1038" s="29" t="str">
        <f t="shared" si="50"/>
        <v>Kevin Baxter</v>
      </c>
    </row>
    <row r="1039" spans="1:22" x14ac:dyDescent="0.25">
      <c r="A1039" s="53">
        <v>2024</v>
      </c>
      <c r="B1039" s="54">
        <v>141852</v>
      </c>
      <c r="C1039" s="54" t="s">
        <v>30</v>
      </c>
      <c r="D1039" s="54" t="s">
        <v>434</v>
      </c>
      <c r="E1039" s="54" t="s">
        <v>523</v>
      </c>
      <c r="F1039" s="55" t="s">
        <v>434</v>
      </c>
      <c r="G1039" s="54" t="s">
        <v>15</v>
      </c>
      <c r="H1039" s="54" t="s">
        <v>16</v>
      </c>
      <c r="I1039" s="56">
        <v>6</v>
      </c>
      <c r="J1039" s="56">
        <v>15</v>
      </c>
      <c r="K1039" s="56">
        <v>62</v>
      </c>
      <c r="L1039" s="57">
        <v>2908.3040000000001</v>
      </c>
      <c r="M1039" s="57">
        <v>484.71733333333299</v>
      </c>
      <c r="N1039" s="58">
        <v>2.5</v>
      </c>
      <c r="O1039" s="58">
        <v>4.1333333333333302</v>
      </c>
      <c r="P1039" s="54">
        <v>665.80399999999997</v>
      </c>
      <c r="Q1039" s="59">
        <v>0.22893205111982801</v>
      </c>
      <c r="R1039" s="54">
        <v>463.30399999999997</v>
      </c>
      <c r="S1039" s="59">
        <v>0.15930384168917699</v>
      </c>
      <c r="T1039" s="29" t="str">
        <f t="shared" si="48"/>
        <v>02</v>
      </c>
      <c r="U1039" s="29" t="str">
        <f t="shared" si="49"/>
        <v>2024-141852-02</v>
      </c>
      <c r="V1039" s="29" t="str">
        <f t="shared" si="50"/>
        <v>Amy Blye</v>
      </c>
    </row>
    <row r="1040" spans="1:22" x14ac:dyDescent="0.25">
      <c r="A1040" s="53">
        <v>2024</v>
      </c>
      <c r="B1040" s="54">
        <v>143836</v>
      </c>
      <c r="C1040" s="54" t="s">
        <v>94</v>
      </c>
      <c r="D1040" s="54" t="s">
        <v>432</v>
      </c>
      <c r="E1040" s="54" t="s">
        <v>498</v>
      </c>
      <c r="F1040" s="55" t="s">
        <v>434</v>
      </c>
      <c r="G1040" s="54" t="s">
        <v>4</v>
      </c>
      <c r="H1040" s="54" t="s">
        <v>16</v>
      </c>
      <c r="I1040" s="56">
        <v>48</v>
      </c>
      <c r="J1040" s="56">
        <v>84</v>
      </c>
      <c r="K1040" s="56">
        <v>165</v>
      </c>
      <c r="L1040" s="57">
        <v>8622</v>
      </c>
      <c r="M1040" s="57">
        <v>179.625</v>
      </c>
      <c r="N1040" s="58">
        <v>1.75</v>
      </c>
      <c r="O1040" s="58">
        <v>1.96428571428571</v>
      </c>
      <c r="P1040" s="54">
        <v>1437</v>
      </c>
      <c r="Q1040" s="59">
        <v>0.16666666666666699</v>
      </c>
      <c r="R1040" s="54">
        <v>-39.000000000000199</v>
      </c>
      <c r="S1040" s="59">
        <v>-4.5233124565066396E-3</v>
      </c>
      <c r="T1040" s="29" t="str">
        <f t="shared" si="48"/>
        <v>04</v>
      </c>
      <c r="U1040" s="29" t="str">
        <f t="shared" si="49"/>
        <v>2024-143836-04</v>
      </c>
      <c r="V1040" s="29" t="str">
        <f t="shared" si="50"/>
        <v>Kim Pearson</v>
      </c>
    </row>
    <row r="1041" spans="1:22" x14ac:dyDescent="0.25">
      <c r="A1041" s="53">
        <v>2024</v>
      </c>
      <c r="B1041" s="54">
        <v>143836</v>
      </c>
      <c r="C1041" s="54" t="s">
        <v>94</v>
      </c>
      <c r="D1041" s="54" t="s">
        <v>433</v>
      </c>
      <c r="E1041" s="54" t="s">
        <v>503</v>
      </c>
      <c r="F1041" s="55" t="s">
        <v>434</v>
      </c>
      <c r="G1041" s="54" t="s">
        <v>4</v>
      </c>
      <c r="H1041" s="54" t="s">
        <v>7</v>
      </c>
      <c r="I1041" s="56">
        <v>252</v>
      </c>
      <c r="J1041" s="56">
        <v>760</v>
      </c>
      <c r="K1041" s="56">
        <v>2440</v>
      </c>
      <c r="L1041" s="57">
        <v>113842.8</v>
      </c>
      <c r="M1041" s="57">
        <v>451.75714285714298</v>
      </c>
      <c r="N1041" s="58">
        <v>3.0158730158730198</v>
      </c>
      <c r="O1041" s="58">
        <v>3.2105263157894699</v>
      </c>
      <c r="P1041" s="54">
        <v>18973.8</v>
      </c>
      <c r="Q1041" s="59">
        <v>0.16666666666666699</v>
      </c>
      <c r="R1041" s="54">
        <v>10083.15</v>
      </c>
      <c r="S1041" s="59">
        <v>8.8570818707902399E-2</v>
      </c>
      <c r="T1041" s="29" t="str">
        <f t="shared" si="48"/>
        <v>05</v>
      </c>
      <c r="U1041" s="29" t="str">
        <f t="shared" si="49"/>
        <v>2024-143836-05</v>
      </c>
      <c r="V1041" s="29" t="str">
        <f t="shared" si="50"/>
        <v>Hugo Vale</v>
      </c>
    </row>
    <row r="1042" spans="1:22" x14ac:dyDescent="0.25">
      <c r="A1042" s="53">
        <v>2024</v>
      </c>
      <c r="B1042" s="54">
        <v>143836</v>
      </c>
      <c r="C1042" s="54" t="s">
        <v>94</v>
      </c>
      <c r="D1042" s="54" t="s">
        <v>435</v>
      </c>
      <c r="E1042" s="54" t="s">
        <v>521</v>
      </c>
      <c r="F1042" s="55" t="s">
        <v>434</v>
      </c>
      <c r="G1042" s="54" t="s">
        <v>4</v>
      </c>
      <c r="H1042" s="54" t="s">
        <v>5</v>
      </c>
      <c r="I1042" s="56">
        <v>113</v>
      </c>
      <c r="J1042" s="56">
        <v>301</v>
      </c>
      <c r="K1042" s="56">
        <v>1060</v>
      </c>
      <c r="L1042" s="57">
        <v>43601.7</v>
      </c>
      <c r="M1042" s="57">
        <v>385.85575221238901</v>
      </c>
      <c r="N1042" s="58">
        <v>2.6637168141592902</v>
      </c>
      <c r="O1042" s="58">
        <v>3.5215946843853798</v>
      </c>
      <c r="P1042" s="54">
        <v>7266.95</v>
      </c>
      <c r="Q1042" s="59">
        <v>0.16666666666666699</v>
      </c>
      <c r="R1042" s="54">
        <v>3437.41</v>
      </c>
      <c r="S1042" s="59">
        <v>7.8836604994759502E-2</v>
      </c>
      <c r="T1042" s="29" t="str">
        <f t="shared" si="48"/>
        <v>06</v>
      </c>
      <c r="U1042" s="29" t="str">
        <f t="shared" si="49"/>
        <v>2024-143836-06</v>
      </c>
      <c r="V1042" s="29" t="str">
        <f t="shared" si="50"/>
        <v>Ronnie Estrada</v>
      </c>
    </row>
    <row r="1043" spans="1:22" x14ac:dyDescent="0.25">
      <c r="A1043" s="53">
        <v>2024</v>
      </c>
      <c r="B1043" s="54">
        <v>144503</v>
      </c>
      <c r="C1043" s="54" t="s">
        <v>33</v>
      </c>
      <c r="D1043" s="54" t="s">
        <v>431</v>
      </c>
      <c r="E1043" s="54" t="s">
        <v>515</v>
      </c>
      <c r="F1043" s="55" t="s">
        <v>431</v>
      </c>
      <c r="G1043" s="54" t="s">
        <v>15</v>
      </c>
      <c r="H1043" s="54" t="s">
        <v>16</v>
      </c>
      <c r="I1043" s="56">
        <v>46</v>
      </c>
      <c r="J1043" s="56">
        <v>64</v>
      </c>
      <c r="K1043" s="56">
        <v>209</v>
      </c>
      <c r="L1043" s="57">
        <v>11882.328</v>
      </c>
      <c r="M1043" s="57">
        <v>258.31147826086999</v>
      </c>
      <c r="N1043" s="58">
        <v>1.39130434782609</v>
      </c>
      <c r="O1043" s="58">
        <v>3.265625</v>
      </c>
      <c r="P1043" s="54">
        <v>3052.328</v>
      </c>
      <c r="Q1043" s="59">
        <v>0.25687962830179401</v>
      </c>
      <c r="R1043" s="54">
        <v>1608.328</v>
      </c>
      <c r="S1043" s="59">
        <v>0.13535462074435201</v>
      </c>
      <c r="T1043" s="29" t="str">
        <f t="shared" si="48"/>
        <v>01</v>
      </c>
      <c r="U1043" s="29" t="str">
        <f t="shared" si="49"/>
        <v>2024-144503-01</v>
      </c>
      <c r="V1043" s="29" t="str">
        <f t="shared" si="50"/>
        <v>Alex Kwon</v>
      </c>
    </row>
    <row r="1044" spans="1:22" x14ac:dyDescent="0.25">
      <c r="A1044" s="53">
        <v>2024</v>
      </c>
      <c r="B1044" s="54">
        <v>145784</v>
      </c>
      <c r="C1044" s="54" t="s">
        <v>34</v>
      </c>
      <c r="D1044" s="54" t="s">
        <v>432</v>
      </c>
      <c r="E1044" s="54" t="s">
        <v>498</v>
      </c>
      <c r="F1044" s="55" t="s">
        <v>432</v>
      </c>
      <c r="G1044" s="54" t="s">
        <v>15</v>
      </c>
      <c r="H1044" s="54" t="s">
        <v>5</v>
      </c>
      <c r="I1044" s="56">
        <v>49</v>
      </c>
      <c r="J1044" s="56">
        <v>144</v>
      </c>
      <c r="K1044" s="56">
        <v>409</v>
      </c>
      <c r="L1044" s="57">
        <v>23038.328000000001</v>
      </c>
      <c r="M1044" s="57">
        <v>470.16995918367297</v>
      </c>
      <c r="N1044" s="58">
        <v>2.93877551020408</v>
      </c>
      <c r="O1044" s="58">
        <v>2.8402777777777799</v>
      </c>
      <c r="P1044" s="54">
        <v>6929.3280000000004</v>
      </c>
      <c r="Q1044" s="59">
        <v>0.30077391032890899</v>
      </c>
      <c r="R1044" s="54">
        <v>5367.2079999999996</v>
      </c>
      <c r="S1044" s="59">
        <v>0.23296864251607199</v>
      </c>
      <c r="T1044" s="29" t="str">
        <f t="shared" si="48"/>
        <v>04</v>
      </c>
      <c r="U1044" s="29" t="str">
        <f t="shared" si="49"/>
        <v>2024-145784-04</v>
      </c>
      <c r="V1044" s="29" t="str">
        <f t="shared" si="50"/>
        <v>Kim Pearson</v>
      </c>
    </row>
    <row r="1045" spans="1:22" x14ac:dyDescent="0.25">
      <c r="A1045" s="53">
        <v>2024</v>
      </c>
      <c r="B1045" s="54">
        <v>145944</v>
      </c>
      <c r="C1045" s="54" t="s">
        <v>448</v>
      </c>
      <c r="D1045" s="54" t="s">
        <v>435</v>
      </c>
      <c r="E1045" s="54" t="s">
        <v>521</v>
      </c>
      <c r="F1045" s="55" t="s">
        <v>435</v>
      </c>
      <c r="G1045" s="54" t="s">
        <v>15</v>
      </c>
      <c r="H1045" s="54" t="s">
        <v>7</v>
      </c>
      <c r="I1045" s="56">
        <v>164</v>
      </c>
      <c r="J1045" s="56">
        <v>553</v>
      </c>
      <c r="K1045" s="56">
        <v>2037</v>
      </c>
      <c r="L1045" s="57">
        <v>106316.64</v>
      </c>
      <c r="M1045" s="57">
        <v>648.27219512195097</v>
      </c>
      <c r="N1045" s="58">
        <v>3.3719512195122001</v>
      </c>
      <c r="O1045" s="58">
        <v>3.6835443037974702</v>
      </c>
      <c r="P1045" s="54">
        <v>28142.639999999999</v>
      </c>
      <c r="Q1045" s="59">
        <v>0.26470588235294101</v>
      </c>
      <c r="R1045" s="54">
        <v>22457.18</v>
      </c>
      <c r="S1045" s="59">
        <v>0.21122921115641</v>
      </c>
      <c r="T1045" s="29" t="str">
        <f t="shared" si="48"/>
        <v>06</v>
      </c>
      <c r="U1045" s="29" t="str">
        <f t="shared" si="49"/>
        <v>2024-145944-06</v>
      </c>
      <c r="V1045" s="29" t="str">
        <f t="shared" si="50"/>
        <v>Ronnie Estrada</v>
      </c>
    </row>
    <row r="1046" spans="1:22" x14ac:dyDescent="0.25">
      <c r="A1046" s="53">
        <v>2024</v>
      </c>
      <c r="B1046" s="54">
        <v>146932</v>
      </c>
      <c r="C1046" s="54" t="s">
        <v>447</v>
      </c>
      <c r="D1046" s="54" t="s">
        <v>434</v>
      </c>
      <c r="E1046" s="54" t="s">
        <v>526</v>
      </c>
      <c r="F1046" s="55" t="s">
        <v>434</v>
      </c>
      <c r="G1046" s="54" t="s">
        <v>15</v>
      </c>
      <c r="H1046" s="54" t="s">
        <v>7</v>
      </c>
      <c r="I1046" s="56">
        <v>114</v>
      </c>
      <c r="J1046" s="56">
        <v>405</v>
      </c>
      <c r="K1046" s="56">
        <v>2014</v>
      </c>
      <c r="L1046" s="57">
        <v>102215.302</v>
      </c>
      <c r="M1046" s="57">
        <v>896.62545614035105</v>
      </c>
      <c r="N1046" s="58">
        <v>3.5526315789473699</v>
      </c>
      <c r="O1046" s="58">
        <v>4.9728395061728401</v>
      </c>
      <c r="P1046" s="54">
        <v>19132.552</v>
      </c>
      <c r="Q1046" s="59">
        <v>0.18717894117262401</v>
      </c>
      <c r="R1046" s="54">
        <v>15158.182000000001</v>
      </c>
      <c r="S1046" s="59">
        <v>0.148296602401077</v>
      </c>
      <c r="T1046" s="29" t="str">
        <f t="shared" si="48"/>
        <v>02</v>
      </c>
      <c r="U1046" s="29" t="str">
        <f t="shared" si="49"/>
        <v>2024-146932-02</v>
      </c>
      <c r="V1046" s="29" t="str">
        <f t="shared" si="50"/>
        <v>Sienna Calderon</v>
      </c>
    </row>
    <row r="1047" spans="1:22" x14ac:dyDescent="0.25">
      <c r="A1047" s="53">
        <v>2024</v>
      </c>
      <c r="B1047" s="54">
        <v>153936</v>
      </c>
      <c r="C1047" s="54" t="s">
        <v>35</v>
      </c>
      <c r="D1047" s="54" t="s">
        <v>431</v>
      </c>
      <c r="E1047" s="54" t="s">
        <v>513</v>
      </c>
      <c r="F1047" s="55" t="s">
        <v>431</v>
      </c>
      <c r="G1047" s="54" t="s">
        <v>15</v>
      </c>
      <c r="H1047" s="54" t="s">
        <v>5</v>
      </c>
      <c r="I1047" s="56">
        <v>30</v>
      </c>
      <c r="J1047" s="56">
        <v>106</v>
      </c>
      <c r="K1047" s="56">
        <v>450</v>
      </c>
      <c r="L1047" s="57">
        <v>24137.64</v>
      </c>
      <c r="M1047" s="57">
        <v>804.58799999999997</v>
      </c>
      <c r="N1047" s="58">
        <v>3.5333333333333301</v>
      </c>
      <c r="O1047" s="58">
        <v>4.2452830188679203</v>
      </c>
      <c r="P1047" s="54">
        <v>4955.8900000000003</v>
      </c>
      <c r="Q1047" s="59">
        <v>0.205317918404616</v>
      </c>
      <c r="R1047" s="54">
        <v>3951.81</v>
      </c>
      <c r="S1047" s="59">
        <v>0.16371981685036299</v>
      </c>
      <c r="T1047" s="29" t="str">
        <f t="shared" si="48"/>
        <v>01</v>
      </c>
      <c r="U1047" s="29" t="str">
        <f t="shared" si="49"/>
        <v>2024-153936-01</v>
      </c>
      <c r="V1047" s="29" t="str">
        <f t="shared" si="50"/>
        <v>Dora Tsai</v>
      </c>
    </row>
    <row r="1048" spans="1:22" x14ac:dyDescent="0.25">
      <c r="A1048" s="53">
        <v>2024</v>
      </c>
      <c r="B1048" s="54">
        <v>155535</v>
      </c>
      <c r="C1048" s="54" t="s">
        <v>36</v>
      </c>
      <c r="D1048" s="54" t="s">
        <v>434</v>
      </c>
      <c r="E1048" s="54" t="s">
        <v>522</v>
      </c>
      <c r="F1048" s="55" t="s">
        <v>434</v>
      </c>
      <c r="G1048" s="54" t="s">
        <v>15</v>
      </c>
      <c r="H1048" s="54" t="s">
        <v>16</v>
      </c>
      <c r="I1048" s="56">
        <v>45</v>
      </c>
      <c r="J1048" s="56">
        <v>63</v>
      </c>
      <c r="K1048" s="56">
        <v>144</v>
      </c>
      <c r="L1048" s="57">
        <v>8039.6480000000101</v>
      </c>
      <c r="M1048" s="57">
        <v>178.65884444444501</v>
      </c>
      <c r="N1048" s="58">
        <v>1.4</v>
      </c>
      <c r="O1048" s="58">
        <v>2.28571428571429</v>
      </c>
      <c r="P1048" s="54">
        <v>2611.6480000000001</v>
      </c>
      <c r="Q1048" s="59">
        <v>0.32484606291220702</v>
      </c>
      <c r="R1048" s="54">
        <v>1147.348</v>
      </c>
      <c r="S1048" s="59">
        <v>0.14271122317793</v>
      </c>
      <c r="T1048" s="29" t="str">
        <f t="shared" si="48"/>
        <v>02</v>
      </c>
      <c r="U1048" s="29" t="str">
        <f t="shared" si="49"/>
        <v>2024-155535-02</v>
      </c>
      <c r="V1048" s="29" t="str">
        <f t="shared" si="50"/>
        <v>Ian Juliano</v>
      </c>
    </row>
    <row r="1049" spans="1:22" x14ac:dyDescent="0.25">
      <c r="A1049" s="53">
        <v>2024</v>
      </c>
      <c r="B1049" s="54">
        <v>158844</v>
      </c>
      <c r="C1049" s="54" t="s">
        <v>570</v>
      </c>
      <c r="D1049" s="54" t="s">
        <v>433</v>
      </c>
      <c r="E1049" s="54" t="s">
        <v>571</v>
      </c>
      <c r="F1049" s="55" t="s">
        <v>433</v>
      </c>
      <c r="G1049" s="54" t="s">
        <v>15</v>
      </c>
      <c r="H1049" s="54" t="s">
        <v>16</v>
      </c>
      <c r="I1049" s="56">
        <v>9</v>
      </c>
      <c r="J1049" s="56">
        <v>18</v>
      </c>
      <c r="K1049" s="56">
        <v>73</v>
      </c>
      <c r="L1049" s="57">
        <v>2506.616</v>
      </c>
      <c r="M1049" s="57">
        <v>278.51288888888899</v>
      </c>
      <c r="N1049" s="58">
        <v>2</v>
      </c>
      <c r="O1049" s="58">
        <v>4.0555555555555598</v>
      </c>
      <c r="P1049" s="54">
        <v>462.61599999999999</v>
      </c>
      <c r="Q1049" s="59">
        <v>0.18455798574651999</v>
      </c>
      <c r="R1049" s="54">
        <v>154.816</v>
      </c>
      <c r="S1049" s="59">
        <v>6.1762950527723501E-2</v>
      </c>
      <c r="T1049" s="29" t="str">
        <f t="shared" si="48"/>
        <v>05</v>
      </c>
      <c r="U1049" s="29" t="str">
        <f t="shared" si="49"/>
        <v>2024-158844-05</v>
      </c>
      <c r="V1049" s="29" t="str">
        <f t="shared" si="50"/>
        <v>Megan Neal</v>
      </c>
    </row>
    <row r="1050" spans="1:22" x14ac:dyDescent="0.25">
      <c r="A1050" s="53">
        <v>2024</v>
      </c>
      <c r="B1050" s="54">
        <v>160544</v>
      </c>
      <c r="C1050" s="54" t="s">
        <v>37</v>
      </c>
      <c r="D1050" s="54" t="s">
        <v>435</v>
      </c>
      <c r="E1050" s="54" t="s">
        <v>525</v>
      </c>
      <c r="F1050" s="55" t="s">
        <v>435</v>
      </c>
      <c r="G1050" s="54" t="s">
        <v>15</v>
      </c>
      <c r="H1050" s="54" t="s">
        <v>16</v>
      </c>
      <c r="I1050" s="56">
        <v>27</v>
      </c>
      <c r="J1050" s="56">
        <v>62</v>
      </c>
      <c r="K1050" s="56">
        <v>154</v>
      </c>
      <c r="L1050" s="57">
        <v>8638.768</v>
      </c>
      <c r="M1050" s="57">
        <v>319.95437037036999</v>
      </c>
      <c r="N1050" s="58">
        <v>2.2962962962962998</v>
      </c>
      <c r="O1050" s="58">
        <v>2.4838709677419399</v>
      </c>
      <c r="P1050" s="54">
        <v>2368.018</v>
      </c>
      <c r="Q1050" s="59">
        <v>0.27411524421074901</v>
      </c>
      <c r="R1050" s="54">
        <v>1463.9580000000001</v>
      </c>
      <c r="S1050" s="59">
        <v>0.16946374760845501</v>
      </c>
      <c r="T1050" s="29" t="str">
        <f t="shared" si="48"/>
        <v>06</v>
      </c>
      <c r="U1050" s="29" t="str">
        <f t="shared" si="49"/>
        <v>2024-160544-06</v>
      </c>
      <c r="V1050" s="29" t="str">
        <f t="shared" si="50"/>
        <v>Carol Mathews</v>
      </c>
    </row>
    <row r="1051" spans="1:22" x14ac:dyDescent="0.25">
      <c r="A1051" s="53">
        <v>2024</v>
      </c>
      <c r="B1051" s="54">
        <v>160574</v>
      </c>
      <c r="C1051" s="54" t="s">
        <v>451</v>
      </c>
      <c r="D1051" s="54" t="s">
        <v>434</v>
      </c>
      <c r="E1051" s="54" t="s">
        <v>526</v>
      </c>
      <c r="F1051" s="55" t="s">
        <v>434</v>
      </c>
      <c r="G1051" s="54" t="s">
        <v>15</v>
      </c>
      <c r="H1051" s="54" t="s">
        <v>16</v>
      </c>
      <c r="I1051" s="56">
        <v>25</v>
      </c>
      <c r="J1051" s="56">
        <v>38</v>
      </c>
      <c r="K1051" s="56">
        <v>96</v>
      </c>
      <c r="L1051" s="57">
        <v>4455.6000000000004</v>
      </c>
      <c r="M1051" s="57">
        <v>178.22399999999999</v>
      </c>
      <c r="N1051" s="58">
        <v>1.52</v>
      </c>
      <c r="O1051" s="58">
        <v>2.5263157894736801</v>
      </c>
      <c r="P1051" s="54">
        <v>742.6</v>
      </c>
      <c r="Q1051" s="59">
        <v>0.16666666666666699</v>
      </c>
      <c r="R1051" s="54">
        <v>-74.200000000000102</v>
      </c>
      <c r="S1051" s="59">
        <v>-1.6653200466828302E-2</v>
      </c>
      <c r="T1051" s="29" t="str">
        <f t="shared" si="48"/>
        <v>02</v>
      </c>
      <c r="U1051" s="29" t="str">
        <f t="shared" si="49"/>
        <v>2024-160574-02</v>
      </c>
      <c r="V1051" s="29" t="str">
        <f t="shared" si="50"/>
        <v>Sienna Calderon</v>
      </c>
    </row>
    <row r="1052" spans="1:22" x14ac:dyDescent="0.25">
      <c r="A1052" s="53">
        <v>2024</v>
      </c>
      <c r="B1052" s="54">
        <v>162866</v>
      </c>
      <c r="C1052" s="54" t="s">
        <v>362</v>
      </c>
      <c r="D1052" s="54" t="s">
        <v>434</v>
      </c>
      <c r="E1052" s="54" t="s">
        <v>523</v>
      </c>
      <c r="F1052" s="55" t="s">
        <v>434</v>
      </c>
      <c r="G1052" s="54" t="s">
        <v>15</v>
      </c>
      <c r="H1052" s="54" t="s">
        <v>16</v>
      </c>
      <c r="I1052" s="56">
        <v>47</v>
      </c>
      <c r="J1052" s="56">
        <v>74</v>
      </c>
      <c r="K1052" s="56">
        <v>191</v>
      </c>
      <c r="L1052" s="57">
        <v>10014.472</v>
      </c>
      <c r="M1052" s="57">
        <v>213.07387234042599</v>
      </c>
      <c r="N1052" s="58">
        <v>1.5744680851063799</v>
      </c>
      <c r="O1052" s="58">
        <v>2.5810810810810798</v>
      </c>
      <c r="P1052" s="54">
        <v>2713.2220000000002</v>
      </c>
      <c r="Q1052" s="59">
        <v>0.27093010994488798</v>
      </c>
      <c r="R1052" s="54">
        <v>1174.8219999999999</v>
      </c>
      <c r="S1052" s="59">
        <v>0.117312425457878</v>
      </c>
      <c r="T1052" s="29" t="str">
        <f t="shared" si="48"/>
        <v>02</v>
      </c>
      <c r="U1052" s="29" t="str">
        <f t="shared" si="49"/>
        <v>2024-162866-02</v>
      </c>
      <c r="V1052" s="29" t="str">
        <f t="shared" si="50"/>
        <v>Amy Blye</v>
      </c>
    </row>
    <row r="1053" spans="1:22" x14ac:dyDescent="0.25">
      <c r="A1053" s="53">
        <v>2024</v>
      </c>
      <c r="B1053" s="54">
        <v>166523</v>
      </c>
      <c r="C1053" s="54" t="s">
        <v>38</v>
      </c>
      <c r="D1053" s="54" t="s">
        <v>431</v>
      </c>
      <c r="E1053" s="54" t="s">
        <v>524</v>
      </c>
      <c r="F1053" s="55" t="s">
        <v>431</v>
      </c>
      <c r="G1053" s="54" t="s">
        <v>15</v>
      </c>
      <c r="H1053" s="54" t="s">
        <v>16</v>
      </c>
      <c r="I1053" s="56">
        <v>20</v>
      </c>
      <c r="J1053" s="56">
        <v>29</v>
      </c>
      <c r="K1053" s="56">
        <v>87</v>
      </c>
      <c r="L1053" s="57">
        <v>5920.9040000000005</v>
      </c>
      <c r="M1053" s="57">
        <v>296.04520000000002</v>
      </c>
      <c r="N1053" s="58">
        <v>1.45</v>
      </c>
      <c r="O1053" s="58">
        <v>3</v>
      </c>
      <c r="P1053" s="54">
        <v>1662.904</v>
      </c>
      <c r="Q1053" s="59">
        <v>0.28085305892478502</v>
      </c>
      <c r="R1053" s="54">
        <v>1033.904</v>
      </c>
      <c r="S1053" s="59">
        <v>0.17461928110977601</v>
      </c>
      <c r="T1053" s="29" t="str">
        <f t="shared" si="48"/>
        <v>01</v>
      </c>
      <c r="U1053" s="29" t="str">
        <f t="shared" si="49"/>
        <v>2024-166523-01</v>
      </c>
      <c r="V1053" s="29" t="str">
        <f t="shared" si="50"/>
        <v>Quinn York</v>
      </c>
    </row>
    <row r="1054" spans="1:22" x14ac:dyDescent="0.25">
      <c r="A1054" s="53">
        <v>2024</v>
      </c>
      <c r="B1054" s="54">
        <v>167210</v>
      </c>
      <c r="C1054" s="54" t="s">
        <v>39</v>
      </c>
      <c r="D1054" s="54" t="s">
        <v>433</v>
      </c>
      <c r="E1054" s="54" t="s">
        <v>519</v>
      </c>
      <c r="F1054" s="55" t="s">
        <v>433</v>
      </c>
      <c r="G1054" s="54" t="s">
        <v>15</v>
      </c>
      <c r="H1054" s="54" t="s">
        <v>16</v>
      </c>
      <c r="I1054" s="56">
        <v>30</v>
      </c>
      <c r="J1054" s="56">
        <v>75</v>
      </c>
      <c r="K1054" s="56">
        <v>223</v>
      </c>
      <c r="L1054" s="57">
        <v>12132.616</v>
      </c>
      <c r="M1054" s="57">
        <v>404.42053333333303</v>
      </c>
      <c r="N1054" s="58">
        <v>2.5</v>
      </c>
      <c r="O1054" s="58">
        <v>2.9733333333333301</v>
      </c>
      <c r="P1054" s="54">
        <v>3548.866</v>
      </c>
      <c r="Q1054" s="59">
        <v>0.29250624927056101</v>
      </c>
      <c r="R1054" s="54">
        <v>2506.366</v>
      </c>
      <c r="S1054" s="59">
        <v>0.20658083961447399</v>
      </c>
      <c r="T1054" s="29" t="str">
        <f t="shared" si="48"/>
        <v>05</v>
      </c>
      <c r="U1054" s="29" t="str">
        <f t="shared" si="49"/>
        <v>2024-167210-05</v>
      </c>
      <c r="V1054" s="29" t="str">
        <f t="shared" si="50"/>
        <v>Josh Banks</v>
      </c>
    </row>
    <row r="1055" spans="1:22" x14ac:dyDescent="0.25">
      <c r="A1055" s="53">
        <v>2024</v>
      </c>
      <c r="B1055" s="54">
        <v>167223</v>
      </c>
      <c r="C1055" s="54" t="s">
        <v>40</v>
      </c>
      <c r="D1055" s="54" t="s">
        <v>431</v>
      </c>
      <c r="E1055" s="54" t="s">
        <v>516</v>
      </c>
      <c r="F1055" s="55" t="s">
        <v>431</v>
      </c>
      <c r="G1055" s="54" t="s">
        <v>15</v>
      </c>
      <c r="H1055" s="54" t="s">
        <v>7</v>
      </c>
      <c r="I1055" s="56">
        <v>112</v>
      </c>
      <c r="J1055" s="56">
        <v>432</v>
      </c>
      <c r="K1055" s="56">
        <v>1764</v>
      </c>
      <c r="L1055" s="57">
        <v>86924.419200000004</v>
      </c>
      <c r="M1055" s="57">
        <v>776.11088571428502</v>
      </c>
      <c r="N1055" s="58">
        <v>3.8571428571428599</v>
      </c>
      <c r="O1055" s="58">
        <v>4.0833333333333304</v>
      </c>
      <c r="P1055" s="54">
        <v>15830.4192</v>
      </c>
      <c r="Q1055" s="59">
        <v>0.182117054628534</v>
      </c>
      <c r="R1055" s="54">
        <v>12044.6592</v>
      </c>
      <c r="S1055" s="59">
        <v>0.138564736018391</v>
      </c>
      <c r="T1055" s="29" t="str">
        <f t="shared" si="48"/>
        <v>01</v>
      </c>
      <c r="U1055" s="29" t="str">
        <f t="shared" si="49"/>
        <v>2024-167223-01</v>
      </c>
      <c r="V1055" s="29" t="str">
        <f t="shared" si="50"/>
        <v>Celia Pasillas</v>
      </c>
    </row>
    <row r="1056" spans="1:22" x14ac:dyDescent="0.25">
      <c r="A1056" s="53">
        <v>2024</v>
      </c>
      <c r="B1056" s="54">
        <v>167602</v>
      </c>
      <c r="C1056" s="54" t="s">
        <v>9</v>
      </c>
      <c r="D1056" s="54" t="s">
        <v>432</v>
      </c>
      <c r="E1056" s="54" t="s">
        <v>496</v>
      </c>
      <c r="F1056" s="55" t="s">
        <v>432</v>
      </c>
      <c r="G1056" s="54" t="s">
        <v>4</v>
      </c>
      <c r="H1056" s="54" t="s">
        <v>7</v>
      </c>
      <c r="I1056" s="56">
        <v>77</v>
      </c>
      <c r="J1056" s="56">
        <v>412</v>
      </c>
      <c r="K1056" s="56">
        <v>2736</v>
      </c>
      <c r="L1056" s="57">
        <v>106686.8968</v>
      </c>
      <c r="M1056" s="57">
        <v>1385.5441142857101</v>
      </c>
      <c r="N1056" s="58">
        <v>5.3506493506493502</v>
      </c>
      <c r="O1056" s="58">
        <v>6.6407766990291304</v>
      </c>
      <c r="P1056" s="54">
        <v>9573.1467999999895</v>
      </c>
      <c r="Q1056" s="59">
        <v>8.9731233048667897E-2</v>
      </c>
      <c r="R1056" s="54">
        <v>6934.8667999999898</v>
      </c>
      <c r="S1056" s="59">
        <v>6.5002048124057799E-2</v>
      </c>
      <c r="T1056" s="29" t="str">
        <f t="shared" si="48"/>
        <v>04</v>
      </c>
      <c r="U1056" s="29" t="str">
        <f t="shared" si="49"/>
        <v>2024-167602-04</v>
      </c>
      <c r="V1056" s="29" t="str">
        <f t="shared" si="50"/>
        <v>Debbie Green</v>
      </c>
    </row>
    <row r="1057" spans="1:22" x14ac:dyDescent="0.25">
      <c r="A1057" s="53">
        <v>2024</v>
      </c>
      <c r="B1057" s="54">
        <v>167602</v>
      </c>
      <c r="C1057" s="54" t="s">
        <v>9</v>
      </c>
      <c r="D1057" s="54" t="s">
        <v>433</v>
      </c>
      <c r="E1057" s="54" t="s">
        <v>502</v>
      </c>
      <c r="F1057" s="55" t="s">
        <v>432</v>
      </c>
      <c r="G1057" s="54" t="s">
        <v>4</v>
      </c>
      <c r="H1057" s="54" t="s">
        <v>16</v>
      </c>
      <c r="I1057" s="56">
        <v>34</v>
      </c>
      <c r="J1057" s="56">
        <v>71</v>
      </c>
      <c r="K1057" s="56">
        <v>308</v>
      </c>
      <c r="L1057" s="57">
        <v>12464.345600000001</v>
      </c>
      <c r="M1057" s="57">
        <v>366.59840000000003</v>
      </c>
      <c r="N1057" s="58">
        <v>2.0882352941176499</v>
      </c>
      <c r="O1057" s="58">
        <v>4.3380281690140796</v>
      </c>
      <c r="P1057" s="54">
        <v>2596.3456000000001</v>
      </c>
      <c r="Q1057" s="59">
        <v>0.20830179805027199</v>
      </c>
      <c r="R1057" s="54">
        <v>1430.7955999999999</v>
      </c>
      <c r="S1057" s="59">
        <v>0.114791072545357</v>
      </c>
      <c r="T1057" s="29" t="str">
        <f t="shared" si="48"/>
        <v>05</v>
      </c>
      <c r="U1057" s="29" t="str">
        <f t="shared" si="49"/>
        <v>2024-167602-05</v>
      </c>
      <c r="V1057" s="29" t="str">
        <f t="shared" si="50"/>
        <v>Mary Amendola</v>
      </c>
    </row>
    <row r="1058" spans="1:22" x14ac:dyDescent="0.25">
      <c r="A1058" s="53">
        <v>2024</v>
      </c>
      <c r="B1058" s="54">
        <v>169318</v>
      </c>
      <c r="C1058" s="54" t="s">
        <v>42</v>
      </c>
      <c r="D1058" s="54" t="s">
        <v>433</v>
      </c>
      <c r="E1058" s="54" t="s">
        <v>504</v>
      </c>
      <c r="F1058" s="55" t="s">
        <v>433</v>
      </c>
      <c r="G1058" s="54" t="s">
        <v>15</v>
      </c>
      <c r="H1058" s="54" t="s">
        <v>16</v>
      </c>
      <c r="I1058" s="56">
        <v>21</v>
      </c>
      <c r="J1058" s="56">
        <v>21</v>
      </c>
      <c r="K1058" s="56">
        <v>48</v>
      </c>
      <c r="L1058" s="57">
        <v>2697.2159999999999</v>
      </c>
      <c r="M1058" s="57">
        <v>128.43885714285699</v>
      </c>
      <c r="N1058" s="58">
        <v>1</v>
      </c>
      <c r="O1058" s="58">
        <v>2.28571428571429</v>
      </c>
      <c r="P1058" s="54">
        <v>884.71600000000001</v>
      </c>
      <c r="Q1058" s="59">
        <v>0.32801080818147299</v>
      </c>
      <c r="R1058" s="54">
        <v>189.61600000000001</v>
      </c>
      <c r="S1058" s="59">
        <v>7.0300635914958207E-2</v>
      </c>
      <c r="T1058" s="29" t="str">
        <f t="shared" si="48"/>
        <v>05</v>
      </c>
      <c r="U1058" s="29" t="str">
        <f t="shared" si="49"/>
        <v>2024-169318-05</v>
      </c>
      <c r="V1058" s="29" t="str">
        <f t="shared" si="50"/>
        <v>Jeannie Skiles</v>
      </c>
    </row>
    <row r="1059" spans="1:22" x14ac:dyDescent="0.25">
      <c r="A1059" s="53">
        <v>2024</v>
      </c>
      <c r="B1059" s="54">
        <v>173044</v>
      </c>
      <c r="C1059" s="54" t="s">
        <v>43</v>
      </c>
      <c r="D1059" s="54" t="s">
        <v>434</v>
      </c>
      <c r="E1059" s="54" t="s">
        <v>523</v>
      </c>
      <c r="F1059" s="55" t="s">
        <v>434</v>
      </c>
      <c r="G1059" s="54" t="s">
        <v>15</v>
      </c>
      <c r="H1059" s="54" t="s">
        <v>16</v>
      </c>
      <c r="I1059" s="56">
        <v>15</v>
      </c>
      <c r="J1059" s="56">
        <v>43</v>
      </c>
      <c r="K1059" s="56">
        <v>115</v>
      </c>
      <c r="L1059" s="57">
        <v>5232.68</v>
      </c>
      <c r="M1059" s="57">
        <v>348.84533333333297</v>
      </c>
      <c r="N1059" s="58">
        <v>2.8666666666666698</v>
      </c>
      <c r="O1059" s="58">
        <v>2.67441860465116</v>
      </c>
      <c r="P1059" s="54">
        <v>1147.68</v>
      </c>
      <c r="Q1059" s="59">
        <v>0.21932929206448701</v>
      </c>
      <c r="R1059" s="54">
        <v>636.52</v>
      </c>
      <c r="S1059" s="59">
        <v>0.121643211509208</v>
      </c>
      <c r="T1059" s="29" t="str">
        <f t="shared" si="48"/>
        <v>02</v>
      </c>
      <c r="U1059" s="29" t="str">
        <f t="shared" si="49"/>
        <v>2024-173044-02</v>
      </c>
      <c r="V1059" s="29" t="str">
        <f t="shared" si="50"/>
        <v>Amy Blye</v>
      </c>
    </row>
    <row r="1060" spans="1:22" x14ac:dyDescent="0.25">
      <c r="A1060" s="53">
        <v>2024</v>
      </c>
      <c r="B1060" s="54">
        <v>178150</v>
      </c>
      <c r="C1060" s="54" t="s">
        <v>44</v>
      </c>
      <c r="D1060" s="54" t="s">
        <v>434</v>
      </c>
      <c r="E1060" s="54" t="s">
        <v>523</v>
      </c>
      <c r="F1060" s="55" t="s">
        <v>434</v>
      </c>
      <c r="G1060" s="54" t="s">
        <v>15</v>
      </c>
      <c r="H1060" s="54" t="s">
        <v>16</v>
      </c>
      <c r="I1060" s="56">
        <v>28</v>
      </c>
      <c r="J1060" s="56">
        <v>49</v>
      </c>
      <c r="K1060" s="56">
        <v>130</v>
      </c>
      <c r="L1060" s="57">
        <v>8830.16</v>
      </c>
      <c r="M1060" s="57">
        <v>315.36285714285702</v>
      </c>
      <c r="N1060" s="58">
        <v>1.75</v>
      </c>
      <c r="O1060" s="58">
        <v>2.6530612244898002</v>
      </c>
      <c r="P1060" s="54">
        <v>2804.41</v>
      </c>
      <c r="Q1060" s="59">
        <v>0.31759447167435201</v>
      </c>
      <c r="R1060" s="54">
        <v>1883.08</v>
      </c>
      <c r="S1060" s="59">
        <v>0.21325547894941899</v>
      </c>
      <c r="T1060" s="29" t="str">
        <f t="shared" si="48"/>
        <v>02</v>
      </c>
      <c r="U1060" s="29" t="str">
        <f t="shared" si="49"/>
        <v>2024-178150-02</v>
      </c>
      <c r="V1060" s="29" t="str">
        <f t="shared" si="50"/>
        <v>Amy Blye</v>
      </c>
    </row>
    <row r="1061" spans="1:22" x14ac:dyDescent="0.25">
      <c r="A1061" s="53">
        <v>2024</v>
      </c>
      <c r="B1061" s="54">
        <v>178362</v>
      </c>
      <c r="C1061" s="54" t="s">
        <v>45</v>
      </c>
      <c r="D1061" s="54" t="s">
        <v>432</v>
      </c>
      <c r="E1061" s="54" t="s">
        <v>497</v>
      </c>
      <c r="F1061" s="55" t="s">
        <v>432</v>
      </c>
      <c r="G1061" s="54" t="s">
        <v>15</v>
      </c>
      <c r="H1061" s="54" t="s">
        <v>5</v>
      </c>
      <c r="I1061" s="56">
        <v>248</v>
      </c>
      <c r="J1061" s="56">
        <v>365</v>
      </c>
      <c r="K1061" s="56">
        <v>1627</v>
      </c>
      <c r="L1061" s="57">
        <v>74568.540000000095</v>
      </c>
      <c r="M1061" s="57">
        <v>300.67959677419401</v>
      </c>
      <c r="N1061" s="58">
        <v>1.4717741935483899</v>
      </c>
      <c r="O1061" s="58">
        <v>4.4575342465753396</v>
      </c>
      <c r="P1061" s="54">
        <v>9157.5400000000009</v>
      </c>
      <c r="Q1061" s="59">
        <v>0.12280701754386</v>
      </c>
      <c r="R1061" s="54">
        <v>1600.54000000001</v>
      </c>
      <c r="S1061" s="59">
        <v>2.14640114986831E-2</v>
      </c>
      <c r="T1061" s="29" t="str">
        <f t="shared" si="48"/>
        <v>04</v>
      </c>
      <c r="U1061" s="29" t="str">
        <f t="shared" si="49"/>
        <v>2024-178362-04</v>
      </c>
      <c r="V1061" s="29" t="str">
        <f t="shared" si="50"/>
        <v>Javier Salinas</v>
      </c>
    </row>
    <row r="1062" spans="1:22" x14ac:dyDescent="0.25">
      <c r="A1062" s="53">
        <v>2024</v>
      </c>
      <c r="B1062" s="54">
        <v>178828</v>
      </c>
      <c r="C1062" s="54" t="s">
        <v>49</v>
      </c>
      <c r="D1062" s="54" t="s">
        <v>431</v>
      </c>
      <c r="E1062" s="54" t="s">
        <v>524</v>
      </c>
      <c r="F1062" s="55" t="s">
        <v>431</v>
      </c>
      <c r="G1062" s="54" t="s">
        <v>15</v>
      </c>
      <c r="H1062" s="54" t="s">
        <v>16</v>
      </c>
      <c r="I1062" s="56">
        <v>16</v>
      </c>
      <c r="J1062" s="56">
        <v>34</v>
      </c>
      <c r="K1062" s="56">
        <v>58</v>
      </c>
      <c r="L1062" s="57">
        <v>3709.9360000000001</v>
      </c>
      <c r="M1062" s="57">
        <v>231.87100000000001</v>
      </c>
      <c r="N1062" s="58">
        <v>2.125</v>
      </c>
      <c r="O1062" s="58">
        <v>1.70588235294118</v>
      </c>
      <c r="P1062" s="54">
        <v>1157.9359999999999</v>
      </c>
      <c r="Q1062" s="59">
        <v>0.31211751361748602</v>
      </c>
      <c r="R1062" s="54">
        <v>643.93600000000004</v>
      </c>
      <c r="S1062" s="59">
        <v>0.17357064919718301</v>
      </c>
      <c r="T1062" s="29" t="str">
        <f t="shared" si="48"/>
        <v>01</v>
      </c>
      <c r="U1062" s="29" t="str">
        <f t="shared" si="49"/>
        <v>2024-178828-01</v>
      </c>
      <c r="V1062" s="29" t="str">
        <f t="shared" si="50"/>
        <v>Quinn York</v>
      </c>
    </row>
    <row r="1063" spans="1:22" x14ac:dyDescent="0.25">
      <c r="A1063" s="53">
        <v>2024</v>
      </c>
      <c r="B1063" s="54">
        <v>185163</v>
      </c>
      <c r="C1063" s="54" t="s">
        <v>53</v>
      </c>
      <c r="D1063" s="54" t="s">
        <v>431</v>
      </c>
      <c r="E1063" s="54" t="s">
        <v>515</v>
      </c>
      <c r="F1063" s="55" t="s">
        <v>431</v>
      </c>
      <c r="G1063" s="54" t="s">
        <v>15</v>
      </c>
      <c r="H1063" s="54" t="s">
        <v>16</v>
      </c>
      <c r="I1063" s="56">
        <v>35</v>
      </c>
      <c r="J1063" s="56">
        <v>75</v>
      </c>
      <c r="K1063" s="56">
        <v>138</v>
      </c>
      <c r="L1063" s="57">
        <v>7353.2960000000003</v>
      </c>
      <c r="M1063" s="57">
        <v>210.094171428571</v>
      </c>
      <c r="N1063" s="58">
        <v>2.1428571428571401</v>
      </c>
      <c r="O1063" s="58">
        <v>1.84</v>
      </c>
      <c r="P1063" s="54">
        <v>2222.5459999999998</v>
      </c>
      <c r="Q1063" s="59">
        <v>0.30225167054338598</v>
      </c>
      <c r="R1063" s="54">
        <v>1098.5060000000001</v>
      </c>
      <c r="S1063" s="59">
        <v>0.149389607055122</v>
      </c>
      <c r="T1063" s="29" t="str">
        <f t="shared" si="48"/>
        <v>01</v>
      </c>
      <c r="U1063" s="29" t="str">
        <f t="shared" si="49"/>
        <v>2024-185163-01</v>
      </c>
      <c r="V1063" s="29" t="str">
        <f t="shared" si="50"/>
        <v>Alex Kwon</v>
      </c>
    </row>
    <row r="1064" spans="1:22" x14ac:dyDescent="0.25">
      <c r="A1064" s="53">
        <v>2024</v>
      </c>
      <c r="B1064" s="54">
        <v>187782</v>
      </c>
      <c r="C1064" s="54" t="s">
        <v>382</v>
      </c>
      <c r="D1064" s="54" t="s">
        <v>435</v>
      </c>
      <c r="E1064" s="54" t="s">
        <v>521</v>
      </c>
      <c r="F1064" s="55" t="s">
        <v>435</v>
      </c>
      <c r="G1064" s="54" t="s">
        <v>15</v>
      </c>
      <c r="H1064" s="54" t="s">
        <v>16</v>
      </c>
      <c r="I1064" s="56">
        <v>15</v>
      </c>
      <c r="J1064" s="56">
        <v>41</v>
      </c>
      <c r="K1064" s="56">
        <v>117</v>
      </c>
      <c r="L1064" s="57">
        <v>4878.8810000000003</v>
      </c>
      <c r="M1064" s="57">
        <v>325.258733333333</v>
      </c>
      <c r="N1064" s="58">
        <v>2.7333333333333298</v>
      </c>
      <c r="O1064" s="58">
        <v>2.8536585365853702</v>
      </c>
      <c r="P1064" s="54">
        <v>1237.6310000000001</v>
      </c>
      <c r="Q1064" s="59">
        <v>0.25367107744583201</v>
      </c>
      <c r="R1064" s="54">
        <v>727.53099999999995</v>
      </c>
      <c r="S1064" s="59">
        <v>0.14911841465286799</v>
      </c>
      <c r="T1064" s="29" t="str">
        <f t="shared" si="48"/>
        <v>06</v>
      </c>
      <c r="U1064" s="29" t="str">
        <f t="shared" si="49"/>
        <v>2024-187782-06</v>
      </c>
      <c r="V1064" s="29" t="str">
        <f t="shared" si="50"/>
        <v>Ronnie Estrada</v>
      </c>
    </row>
    <row r="1065" spans="1:22" x14ac:dyDescent="0.25">
      <c r="A1065" s="53">
        <v>2024</v>
      </c>
      <c r="B1065" s="54">
        <v>188132</v>
      </c>
      <c r="C1065" s="54" t="s">
        <v>55</v>
      </c>
      <c r="D1065" s="54" t="s">
        <v>431</v>
      </c>
      <c r="E1065" s="54" t="s">
        <v>495</v>
      </c>
      <c r="F1065" s="55" t="s">
        <v>431</v>
      </c>
      <c r="G1065" s="54" t="s">
        <v>4</v>
      </c>
      <c r="H1065" s="54" t="s">
        <v>16</v>
      </c>
      <c r="I1065" s="56">
        <v>8</v>
      </c>
      <c r="J1065" s="56">
        <v>37</v>
      </c>
      <c r="K1065" s="56">
        <v>106</v>
      </c>
      <c r="L1065" s="57">
        <v>3770.7</v>
      </c>
      <c r="M1065" s="57">
        <v>471.33749999999998</v>
      </c>
      <c r="N1065" s="58">
        <v>4.625</v>
      </c>
      <c r="O1065" s="58">
        <v>2.86486486486486</v>
      </c>
      <c r="P1065" s="54">
        <v>628.45000000000005</v>
      </c>
      <c r="Q1065" s="59">
        <v>0.16666666666666699</v>
      </c>
      <c r="R1065" s="54">
        <v>351.45</v>
      </c>
      <c r="S1065" s="59">
        <v>9.3205505609038106E-2</v>
      </c>
      <c r="T1065" s="29" t="str">
        <f t="shared" si="48"/>
        <v>01</v>
      </c>
      <c r="U1065" s="29" t="str">
        <f t="shared" si="49"/>
        <v>2024-188132-01</v>
      </c>
      <c r="V1065" s="29" t="str">
        <f t="shared" si="50"/>
        <v>Jack Gao</v>
      </c>
    </row>
    <row r="1066" spans="1:22" x14ac:dyDescent="0.25">
      <c r="A1066" s="53">
        <v>2024</v>
      </c>
      <c r="B1066" s="54">
        <v>188132</v>
      </c>
      <c r="C1066" s="54" t="s">
        <v>55</v>
      </c>
      <c r="D1066" s="54" t="s">
        <v>432</v>
      </c>
      <c r="E1066" s="54" t="s">
        <v>500</v>
      </c>
      <c r="F1066" s="55" t="s">
        <v>431</v>
      </c>
      <c r="G1066" s="54" t="s">
        <v>4</v>
      </c>
      <c r="H1066" s="54" t="s">
        <v>16</v>
      </c>
      <c r="I1066" s="56">
        <v>14</v>
      </c>
      <c r="J1066" s="56">
        <v>14</v>
      </c>
      <c r="K1066" s="56">
        <v>31</v>
      </c>
      <c r="L1066" s="57">
        <v>1315.2</v>
      </c>
      <c r="M1066" s="57">
        <v>93.942857142857093</v>
      </c>
      <c r="N1066" s="58">
        <v>1</v>
      </c>
      <c r="O1066" s="58">
        <v>2.21428571428571</v>
      </c>
      <c r="P1066" s="54">
        <v>219.2</v>
      </c>
      <c r="Q1066" s="59">
        <v>0.16666666666666699</v>
      </c>
      <c r="R1066" s="54">
        <v>-200.8</v>
      </c>
      <c r="S1066" s="59">
        <v>-0.152676399026764</v>
      </c>
      <c r="T1066" s="29" t="str">
        <f t="shared" ref="T1066:T1129" si="51">LEFT(D1066,2)</f>
        <v>04</v>
      </c>
      <c r="U1066" s="29" t="str">
        <f t="shared" ref="U1066:U1129" si="52">A1066&amp;"-"&amp;B1066&amp;"-"&amp;T1066</f>
        <v>2024-188132-04</v>
      </c>
      <c r="V1066" s="29" t="str">
        <f t="shared" ref="V1066:V1129" si="53">E1066</f>
        <v>Katie Sweeney</v>
      </c>
    </row>
    <row r="1067" spans="1:22" x14ac:dyDescent="0.25">
      <c r="A1067" s="53">
        <v>2024</v>
      </c>
      <c r="B1067" s="54">
        <v>188132</v>
      </c>
      <c r="C1067" s="54" t="s">
        <v>55</v>
      </c>
      <c r="D1067" s="54" t="s">
        <v>435</v>
      </c>
      <c r="E1067" s="54" t="s">
        <v>521</v>
      </c>
      <c r="F1067" s="55" t="s">
        <v>431</v>
      </c>
      <c r="G1067" s="54" t="s">
        <v>4</v>
      </c>
      <c r="H1067" s="54" t="s">
        <v>5</v>
      </c>
      <c r="I1067" s="56">
        <v>143</v>
      </c>
      <c r="J1067" s="56">
        <v>327</v>
      </c>
      <c r="K1067" s="56">
        <v>1271</v>
      </c>
      <c r="L1067" s="57">
        <v>57590.7</v>
      </c>
      <c r="M1067" s="57">
        <v>402.73216783216799</v>
      </c>
      <c r="N1067" s="58">
        <v>2.2867132867132902</v>
      </c>
      <c r="O1067" s="58">
        <v>3.8868501529052</v>
      </c>
      <c r="P1067" s="54">
        <v>9598.4500000000007</v>
      </c>
      <c r="Q1067" s="59">
        <v>0.16666666666666699</v>
      </c>
      <c r="R1067" s="54">
        <v>4807.46</v>
      </c>
      <c r="S1067" s="59">
        <v>8.3476325170557003E-2</v>
      </c>
      <c r="T1067" s="29" t="str">
        <f t="shared" si="51"/>
        <v>06</v>
      </c>
      <c r="U1067" s="29" t="str">
        <f t="shared" si="52"/>
        <v>2024-188132-06</v>
      </c>
      <c r="V1067" s="29" t="str">
        <f t="shared" si="53"/>
        <v>Ronnie Estrada</v>
      </c>
    </row>
    <row r="1068" spans="1:22" x14ac:dyDescent="0.25">
      <c r="A1068" s="53">
        <v>2024</v>
      </c>
      <c r="B1068" s="54">
        <v>190859</v>
      </c>
      <c r="C1068" s="54" t="s">
        <v>23</v>
      </c>
      <c r="D1068" s="54" t="s">
        <v>434</v>
      </c>
      <c r="E1068" s="54" t="s">
        <v>513</v>
      </c>
      <c r="F1068" s="55" t="s">
        <v>434</v>
      </c>
      <c r="G1068" s="54" t="s">
        <v>15</v>
      </c>
      <c r="H1068" s="54" t="s">
        <v>7</v>
      </c>
      <c r="I1068" s="56">
        <v>246</v>
      </c>
      <c r="J1068" s="56">
        <v>672</v>
      </c>
      <c r="K1068" s="56">
        <v>3531</v>
      </c>
      <c r="L1068" s="57">
        <v>132067.26</v>
      </c>
      <c r="M1068" s="57">
        <v>536.85878048780501</v>
      </c>
      <c r="N1068" s="58">
        <v>2.73170731707317</v>
      </c>
      <c r="O1068" s="58">
        <v>5.25446428571429</v>
      </c>
      <c r="P1068" s="54">
        <v>9782.7600000000093</v>
      </c>
      <c r="Q1068" s="59">
        <v>7.4074074074074195E-2</v>
      </c>
      <c r="R1068" s="54">
        <v>1426.1100000000099</v>
      </c>
      <c r="S1068" s="59">
        <v>1.07983613804058E-2</v>
      </c>
      <c r="T1068" s="29" t="str">
        <f t="shared" si="51"/>
        <v>02</v>
      </c>
      <c r="U1068" s="29" t="str">
        <f t="shared" si="52"/>
        <v>2024-190859-02</v>
      </c>
      <c r="V1068" s="29" t="str">
        <f t="shared" si="53"/>
        <v>Dora Tsai</v>
      </c>
    </row>
    <row r="1069" spans="1:22" x14ac:dyDescent="0.25">
      <c r="A1069" s="53">
        <v>2024</v>
      </c>
      <c r="B1069" s="54">
        <v>192425</v>
      </c>
      <c r="C1069" s="54" t="s">
        <v>56</v>
      </c>
      <c r="D1069" s="54" t="s">
        <v>434</v>
      </c>
      <c r="E1069" s="54" t="s">
        <v>522</v>
      </c>
      <c r="F1069" s="55" t="s">
        <v>434</v>
      </c>
      <c r="G1069" s="54" t="s">
        <v>15</v>
      </c>
      <c r="H1069" s="54" t="s">
        <v>16</v>
      </c>
      <c r="I1069" s="56">
        <v>22</v>
      </c>
      <c r="J1069" s="56">
        <v>49</v>
      </c>
      <c r="K1069" s="56">
        <v>148</v>
      </c>
      <c r="L1069" s="57">
        <v>8074.8159999999998</v>
      </c>
      <c r="M1069" s="57">
        <v>367.03709090909098</v>
      </c>
      <c r="N1069" s="58">
        <v>2.2272727272727302</v>
      </c>
      <c r="O1069" s="58">
        <v>3.0204081632653099</v>
      </c>
      <c r="P1069" s="54">
        <v>2598.3159999999998</v>
      </c>
      <c r="Q1069" s="59">
        <v>0.32178021146240399</v>
      </c>
      <c r="R1069" s="54">
        <v>1863.556</v>
      </c>
      <c r="S1069" s="59">
        <v>0.23078618757381</v>
      </c>
      <c r="T1069" s="29" t="str">
        <f t="shared" si="51"/>
        <v>02</v>
      </c>
      <c r="U1069" s="29" t="str">
        <f t="shared" si="52"/>
        <v>2024-192425-02</v>
      </c>
      <c r="V1069" s="29" t="str">
        <f t="shared" si="53"/>
        <v>Ian Juliano</v>
      </c>
    </row>
    <row r="1070" spans="1:22" x14ac:dyDescent="0.25">
      <c r="A1070" s="53">
        <v>2024</v>
      </c>
      <c r="B1070" s="54">
        <v>193040</v>
      </c>
      <c r="C1070" s="54" t="s">
        <v>394</v>
      </c>
      <c r="D1070" s="54" t="s">
        <v>432</v>
      </c>
      <c r="E1070" s="54" t="s">
        <v>500</v>
      </c>
      <c r="F1070" s="55" t="s">
        <v>432</v>
      </c>
      <c r="G1070" s="54" t="s">
        <v>15</v>
      </c>
      <c r="H1070" s="54" t="s">
        <v>5</v>
      </c>
      <c r="I1070" s="56">
        <v>58</v>
      </c>
      <c r="J1070" s="56">
        <v>217</v>
      </c>
      <c r="K1070" s="56">
        <v>1011</v>
      </c>
      <c r="L1070" s="57">
        <v>49862.6</v>
      </c>
      <c r="M1070" s="57">
        <v>859.7</v>
      </c>
      <c r="N1070" s="58">
        <v>3.7413793103448301</v>
      </c>
      <c r="O1070" s="58">
        <v>4.65898617511521</v>
      </c>
      <c r="P1070" s="54">
        <v>6877.5999999999904</v>
      </c>
      <c r="Q1070" s="59">
        <v>0.13793103448275901</v>
      </c>
      <c r="R1070" s="54">
        <v>4981</v>
      </c>
      <c r="S1070" s="59">
        <v>9.9894510113792606E-2</v>
      </c>
      <c r="T1070" s="29" t="str">
        <f t="shared" si="51"/>
        <v>04</v>
      </c>
      <c r="U1070" s="29" t="str">
        <f t="shared" si="52"/>
        <v>2024-193040-04</v>
      </c>
      <c r="V1070" s="29" t="str">
        <f t="shared" si="53"/>
        <v>Katie Sweeney</v>
      </c>
    </row>
    <row r="1071" spans="1:22" x14ac:dyDescent="0.25">
      <c r="A1071" s="53">
        <v>2024</v>
      </c>
      <c r="B1071" s="54">
        <v>196519</v>
      </c>
      <c r="C1071" s="54" t="s">
        <v>285</v>
      </c>
      <c r="D1071" s="54" t="s">
        <v>431</v>
      </c>
      <c r="E1071" s="54" t="s">
        <v>535</v>
      </c>
      <c r="F1071" s="55" t="s">
        <v>431</v>
      </c>
      <c r="G1071" s="54" t="s">
        <v>4</v>
      </c>
      <c r="H1071" s="54" t="s">
        <v>7</v>
      </c>
      <c r="I1071" s="56">
        <v>226</v>
      </c>
      <c r="J1071" s="56">
        <v>598</v>
      </c>
      <c r="K1071" s="56">
        <v>2447</v>
      </c>
      <c r="L1071" s="57">
        <v>114987.32</v>
      </c>
      <c r="M1071" s="57">
        <v>508.79345132743401</v>
      </c>
      <c r="N1071" s="58">
        <v>2.6460176991150401</v>
      </c>
      <c r="O1071" s="58">
        <v>4.0919732441471597</v>
      </c>
      <c r="P1071" s="54">
        <v>15860.32</v>
      </c>
      <c r="Q1071" s="59">
        <v>0.13793103448275901</v>
      </c>
      <c r="R1071" s="54">
        <v>8485.6799999999894</v>
      </c>
      <c r="S1071" s="59">
        <v>7.3796658622881095E-2</v>
      </c>
      <c r="T1071" s="29" t="str">
        <f t="shared" si="51"/>
        <v>01</v>
      </c>
      <c r="U1071" s="29" t="str">
        <f t="shared" si="52"/>
        <v>2024-196519-01</v>
      </c>
      <c r="V1071" s="29" t="str">
        <f t="shared" si="53"/>
        <v>Alberto Hunt</v>
      </c>
    </row>
    <row r="1072" spans="1:22" x14ac:dyDescent="0.25">
      <c r="A1072" s="53">
        <v>2024</v>
      </c>
      <c r="B1072" s="54">
        <v>196519</v>
      </c>
      <c r="C1072" s="54" t="s">
        <v>285</v>
      </c>
      <c r="D1072" s="54" t="s">
        <v>432</v>
      </c>
      <c r="E1072" s="54" t="s">
        <v>498</v>
      </c>
      <c r="F1072" s="55" t="s">
        <v>431</v>
      </c>
      <c r="G1072" s="54" t="s">
        <v>4</v>
      </c>
      <c r="H1072" s="54" t="s">
        <v>16</v>
      </c>
      <c r="I1072" s="56">
        <v>8</v>
      </c>
      <c r="J1072" s="56">
        <v>8</v>
      </c>
      <c r="K1072" s="56">
        <v>41</v>
      </c>
      <c r="L1072" s="57">
        <v>713.11</v>
      </c>
      <c r="M1072" s="57">
        <v>89.138750000000002</v>
      </c>
      <c r="N1072" s="58">
        <v>1</v>
      </c>
      <c r="O1072" s="58">
        <v>5.125</v>
      </c>
      <c r="P1072" s="54">
        <v>98.3599999999999</v>
      </c>
      <c r="Q1072" s="59">
        <v>0.13793103448275901</v>
      </c>
      <c r="R1072" s="54">
        <v>-141.63999999999999</v>
      </c>
      <c r="S1072" s="59">
        <v>-0.19862293334829201</v>
      </c>
      <c r="T1072" s="29" t="str">
        <f t="shared" si="51"/>
        <v>04</v>
      </c>
      <c r="U1072" s="29" t="str">
        <f t="shared" si="52"/>
        <v>2024-196519-04</v>
      </c>
      <c r="V1072" s="29" t="str">
        <f t="shared" si="53"/>
        <v>Kim Pearson</v>
      </c>
    </row>
    <row r="1073" spans="1:22" x14ac:dyDescent="0.25">
      <c r="A1073" s="53">
        <v>2024</v>
      </c>
      <c r="B1073" s="54">
        <v>202854</v>
      </c>
      <c r="C1073" s="54" t="s">
        <v>57</v>
      </c>
      <c r="D1073" s="54" t="s">
        <v>431</v>
      </c>
      <c r="E1073" s="54" t="s">
        <v>501</v>
      </c>
      <c r="F1073" s="55" t="s">
        <v>431</v>
      </c>
      <c r="G1073" s="54" t="s">
        <v>15</v>
      </c>
      <c r="H1073" s="54" t="s">
        <v>5</v>
      </c>
      <c r="I1073" s="56">
        <v>47</v>
      </c>
      <c r="J1073" s="56">
        <v>148</v>
      </c>
      <c r="K1073" s="56">
        <v>620</v>
      </c>
      <c r="L1073" s="57">
        <v>25634.560000000001</v>
      </c>
      <c r="M1073" s="57">
        <v>545.41617021276602</v>
      </c>
      <c r="N1073" s="58">
        <v>3.1489361702127701</v>
      </c>
      <c r="O1073" s="58">
        <v>4.1891891891891904</v>
      </c>
      <c r="P1073" s="54">
        <v>5225.8100000000004</v>
      </c>
      <c r="Q1073" s="59">
        <v>0.203857994831977</v>
      </c>
      <c r="R1073" s="54">
        <v>3671.65</v>
      </c>
      <c r="S1073" s="59">
        <v>0.14323046699455699</v>
      </c>
      <c r="T1073" s="29" t="str">
        <f t="shared" si="51"/>
        <v>01</v>
      </c>
      <c r="U1073" s="29" t="str">
        <f t="shared" si="52"/>
        <v>2024-202854-01</v>
      </c>
      <c r="V1073" s="29" t="str">
        <f t="shared" si="53"/>
        <v>Debbie Wong</v>
      </c>
    </row>
    <row r="1074" spans="1:22" x14ac:dyDescent="0.25">
      <c r="A1074" s="53">
        <v>2024</v>
      </c>
      <c r="B1074" s="54">
        <v>203619</v>
      </c>
      <c r="C1074" s="54" t="s">
        <v>606</v>
      </c>
      <c r="D1074" s="54" t="s">
        <v>431</v>
      </c>
      <c r="E1074" s="54" t="s">
        <v>522</v>
      </c>
      <c r="F1074" s="55" t="s">
        <v>431</v>
      </c>
      <c r="G1074" s="54" t="s">
        <v>15</v>
      </c>
      <c r="H1074" s="54" t="s">
        <v>16</v>
      </c>
      <c r="I1074" s="56">
        <v>24</v>
      </c>
      <c r="J1074" s="56">
        <v>52</v>
      </c>
      <c r="K1074" s="56">
        <v>190</v>
      </c>
      <c r="L1074" s="57">
        <v>9388.08</v>
      </c>
      <c r="M1074" s="57">
        <v>391.17</v>
      </c>
      <c r="N1074" s="58">
        <v>2.1666666666666701</v>
      </c>
      <c r="O1074" s="58">
        <v>3.6538461538461502</v>
      </c>
      <c r="P1074" s="54">
        <v>3307.58</v>
      </c>
      <c r="Q1074" s="59">
        <v>0.35231698068188599</v>
      </c>
      <c r="R1074" s="54">
        <v>2535.58</v>
      </c>
      <c r="S1074" s="59">
        <v>0.270085044013259</v>
      </c>
      <c r="T1074" s="29" t="str">
        <f t="shared" si="51"/>
        <v>01</v>
      </c>
      <c r="U1074" s="29" t="str">
        <f t="shared" si="52"/>
        <v>2024-203619-01</v>
      </c>
      <c r="V1074" s="29" t="str">
        <f t="shared" si="53"/>
        <v>Ian Juliano</v>
      </c>
    </row>
    <row r="1075" spans="1:22" x14ac:dyDescent="0.25">
      <c r="A1075" s="53">
        <v>2024</v>
      </c>
      <c r="B1075" s="54">
        <v>203761</v>
      </c>
      <c r="C1075" s="54" t="s">
        <v>58</v>
      </c>
      <c r="D1075" s="54" t="s">
        <v>433</v>
      </c>
      <c r="E1075" s="54" t="s">
        <v>502</v>
      </c>
      <c r="F1075" s="55" t="s">
        <v>433</v>
      </c>
      <c r="G1075" s="54" t="s">
        <v>15</v>
      </c>
      <c r="H1075" s="54" t="s">
        <v>5</v>
      </c>
      <c r="I1075" s="56">
        <v>94</v>
      </c>
      <c r="J1075" s="56">
        <v>270</v>
      </c>
      <c r="K1075" s="56">
        <v>752</v>
      </c>
      <c r="L1075" s="57">
        <v>35826.9</v>
      </c>
      <c r="M1075" s="57">
        <v>381.13723404255302</v>
      </c>
      <c r="N1075" s="58">
        <v>2.87234042553191</v>
      </c>
      <c r="O1075" s="58">
        <v>2.7851851851851901</v>
      </c>
      <c r="P1075" s="54">
        <v>5971.15</v>
      </c>
      <c r="Q1075" s="59">
        <v>0.16666666666666699</v>
      </c>
      <c r="R1075" s="54">
        <v>2669.45</v>
      </c>
      <c r="S1075" s="59">
        <v>7.4509656152220799E-2</v>
      </c>
      <c r="T1075" s="29" t="str">
        <f t="shared" si="51"/>
        <v>05</v>
      </c>
      <c r="U1075" s="29" t="str">
        <f t="shared" si="52"/>
        <v>2024-203761-05</v>
      </c>
      <c r="V1075" s="29" t="str">
        <f t="shared" si="53"/>
        <v>Mary Amendola</v>
      </c>
    </row>
    <row r="1076" spans="1:22" x14ac:dyDescent="0.25">
      <c r="A1076" s="53">
        <v>2024</v>
      </c>
      <c r="B1076" s="54">
        <v>205478</v>
      </c>
      <c r="C1076" s="54" t="s">
        <v>13</v>
      </c>
      <c r="D1076" s="54" t="s">
        <v>431</v>
      </c>
      <c r="E1076" s="54" t="s">
        <v>535</v>
      </c>
      <c r="F1076" s="55" t="s">
        <v>432</v>
      </c>
      <c r="G1076" s="54" t="s">
        <v>4</v>
      </c>
      <c r="H1076" s="54" t="s">
        <v>10</v>
      </c>
      <c r="I1076" s="56">
        <v>242</v>
      </c>
      <c r="J1076" s="56">
        <v>739</v>
      </c>
      <c r="K1076" s="56">
        <v>4212</v>
      </c>
      <c r="L1076" s="57">
        <v>169532.16</v>
      </c>
      <c r="M1076" s="57">
        <v>700.54611570247903</v>
      </c>
      <c r="N1076" s="58">
        <v>3.0537190082644599</v>
      </c>
      <c r="O1076" s="58">
        <v>5.6995940460081203</v>
      </c>
      <c r="P1076" s="54">
        <v>18164.16</v>
      </c>
      <c r="Q1076" s="59">
        <v>0.107142857142857</v>
      </c>
      <c r="R1076" s="54">
        <v>10175.24</v>
      </c>
      <c r="S1076" s="59">
        <v>6.0019526678596002E-2</v>
      </c>
      <c r="T1076" s="29" t="str">
        <f t="shared" si="51"/>
        <v>01</v>
      </c>
      <c r="U1076" s="29" t="str">
        <f t="shared" si="52"/>
        <v>2024-205478-01</v>
      </c>
      <c r="V1076" s="29" t="str">
        <f t="shared" si="53"/>
        <v>Alberto Hunt</v>
      </c>
    </row>
    <row r="1077" spans="1:22" x14ac:dyDescent="0.25">
      <c r="A1077" s="53">
        <v>2024</v>
      </c>
      <c r="B1077" s="54">
        <v>205478</v>
      </c>
      <c r="C1077" s="54" t="s">
        <v>13</v>
      </c>
      <c r="D1077" s="54" t="s">
        <v>430</v>
      </c>
      <c r="E1077" s="54" t="s">
        <v>492</v>
      </c>
      <c r="F1077" s="55" t="s">
        <v>432</v>
      </c>
      <c r="G1077" s="54" t="s">
        <v>4</v>
      </c>
      <c r="H1077" s="54" t="s">
        <v>10</v>
      </c>
      <c r="I1077" s="56">
        <v>247</v>
      </c>
      <c r="J1077" s="56">
        <v>797</v>
      </c>
      <c r="K1077" s="56">
        <v>5442</v>
      </c>
      <c r="L1077" s="57">
        <v>236123.16</v>
      </c>
      <c r="M1077" s="57">
        <v>955.96421052631604</v>
      </c>
      <c r="N1077" s="58">
        <v>3.2267206477732802</v>
      </c>
      <c r="O1077" s="58">
        <v>6.8281053952321198</v>
      </c>
      <c r="P1077" s="54">
        <v>25298.91</v>
      </c>
      <c r="Q1077" s="59">
        <v>0.107142857142857</v>
      </c>
      <c r="R1077" s="54">
        <v>16781.71</v>
      </c>
      <c r="S1077" s="59">
        <v>7.1071850808705095E-2</v>
      </c>
      <c r="T1077" s="29" t="str">
        <f t="shared" si="51"/>
        <v>03</v>
      </c>
      <c r="U1077" s="29" t="str">
        <f t="shared" si="52"/>
        <v>2024-205478-03</v>
      </c>
      <c r="V1077" s="29" t="str">
        <f t="shared" si="53"/>
        <v>Paul Martell</v>
      </c>
    </row>
    <row r="1078" spans="1:22" x14ac:dyDescent="0.25">
      <c r="A1078" s="53">
        <v>2024</v>
      </c>
      <c r="B1078" s="54">
        <v>205478</v>
      </c>
      <c r="C1078" s="54" t="s">
        <v>13</v>
      </c>
      <c r="D1078" s="54" t="s">
        <v>432</v>
      </c>
      <c r="E1078" s="54" t="s">
        <v>494</v>
      </c>
      <c r="F1078" s="55" t="s">
        <v>432</v>
      </c>
      <c r="G1078" s="54" t="s">
        <v>4</v>
      </c>
      <c r="H1078" s="54" t="s">
        <v>10</v>
      </c>
      <c r="I1078" s="56">
        <v>243</v>
      </c>
      <c r="J1078" s="56">
        <v>696</v>
      </c>
      <c r="K1078" s="56">
        <v>5581</v>
      </c>
      <c r="L1078" s="57">
        <v>227055.35999999999</v>
      </c>
      <c r="M1078" s="57">
        <v>934.38419753086396</v>
      </c>
      <c r="N1078" s="58">
        <v>2.8641975308642</v>
      </c>
      <c r="O1078" s="58">
        <v>8.0186781609195403</v>
      </c>
      <c r="P1078" s="54">
        <v>24327.360000000001</v>
      </c>
      <c r="Q1078" s="59">
        <v>0.107142857142857</v>
      </c>
      <c r="R1078" s="54">
        <v>16591.080000000002</v>
      </c>
      <c r="S1078" s="59">
        <v>7.3070637927243901E-2</v>
      </c>
      <c r="T1078" s="29" t="str">
        <f t="shared" si="51"/>
        <v>04</v>
      </c>
      <c r="U1078" s="29" t="str">
        <f t="shared" si="52"/>
        <v>2024-205478-04</v>
      </c>
      <c r="V1078" s="29" t="str">
        <f t="shared" si="53"/>
        <v>Bill Hampton</v>
      </c>
    </row>
    <row r="1079" spans="1:22" x14ac:dyDescent="0.25">
      <c r="A1079" s="53">
        <v>2024</v>
      </c>
      <c r="B1079" s="54">
        <v>206200</v>
      </c>
      <c r="C1079" s="54" t="s">
        <v>367</v>
      </c>
      <c r="D1079" s="54" t="s">
        <v>430</v>
      </c>
      <c r="E1079" s="54" t="s">
        <v>507</v>
      </c>
      <c r="F1079" s="55" t="s">
        <v>430</v>
      </c>
      <c r="G1079" s="54" t="s">
        <v>15</v>
      </c>
      <c r="H1079" s="54" t="s">
        <v>10</v>
      </c>
      <c r="I1079" s="56">
        <v>145</v>
      </c>
      <c r="J1079" s="56">
        <v>1115</v>
      </c>
      <c r="K1079" s="56">
        <v>5581</v>
      </c>
      <c r="L1079" s="57">
        <v>218596.31400000001</v>
      </c>
      <c r="M1079" s="57">
        <v>1507.5607862069</v>
      </c>
      <c r="N1079" s="58">
        <v>7.68965517241379</v>
      </c>
      <c r="O1079" s="58">
        <v>5.00538116591928</v>
      </c>
      <c r="P1079" s="54">
        <v>7450.3139999999803</v>
      </c>
      <c r="Q1079" s="59">
        <v>3.40825234592015E-2</v>
      </c>
      <c r="R1079" s="54">
        <v>1791.7939999999801</v>
      </c>
      <c r="S1079" s="59">
        <v>8.1968170789923703E-3</v>
      </c>
      <c r="T1079" s="29" t="str">
        <f t="shared" si="51"/>
        <v>03</v>
      </c>
      <c r="U1079" s="29" t="str">
        <f t="shared" si="52"/>
        <v>2024-206200-03</v>
      </c>
      <c r="V1079" s="29" t="str">
        <f t="shared" si="53"/>
        <v>Rebecca Jimenez</v>
      </c>
    </row>
    <row r="1080" spans="1:22" x14ac:dyDescent="0.25">
      <c r="A1080" s="53">
        <v>2024</v>
      </c>
      <c r="B1080" s="54">
        <v>206748</v>
      </c>
      <c r="C1080" s="54" t="s">
        <v>59</v>
      </c>
      <c r="D1080" s="54" t="s">
        <v>433</v>
      </c>
      <c r="E1080" s="54" t="s">
        <v>504</v>
      </c>
      <c r="F1080" s="55" t="s">
        <v>433</v>
      </c>
      <c r="G1080" s="54" t="s">
        <v>15</v>
      </c>
      <c r="H1080" s="54" t="s">
        <v>16</v>
      </c>
      <c r="I1080" s="56">
        <v>14</v>
      </c>
      <c r="J1080" s="56">
        <v>14</v>
      </c>
      <c r="K1080" s="56">
        <v>47</v>
      </c>
      <c r="L1080" s="57">
        <v>2774.0239999999999</v>
      </c>
      <c r="M1080" s="57">
        <v>198.144571428571</v>
      </c>
      <c r="N1080" s="58">
        <v>1</v>
      </c>
      <c r="O1080" s="58">
        <v>3.3571428571428599</v>
      </c>
      <c r="P1080" s="54">
        <v>1095.2739999999999</v>
      </c>
      <c r="Q1080" s="59">
        <v>0.39483220044238998</v>
      </c>
      <c r="R1080" s="54">
        <v>631.87400000000002</v>
      </c>
      <c r="S1080" s="59">
        <v>0.22778245609987499</v>
      </c>
      <c r="T1080" s="29" t="str">
        <f t="shared" si="51"/>
        <v>05</v>
      </c>
      <c r="U1080" s="29" t="str">
        <f t="shared" si="52"/>
        <v>2024-206748-05</v>
      </c>
      <c r="V1080" s="29" t="str">
        <f t="shared" si="53"/>
        <v>Jeannie Skiles</v>
      </c>
    </row>
    <row r="1081" spans="1:22" x14ac:dyDescent="0.25">
      <c r="A1081" s="53">
        <v>2024</v>
      </c>
      <c r="B1081" s="54">
        <v>209666</v>
      </c>
      <c r="C1081" s="54" t="s">
        <v>61</v>
      </c>
      <c r="D1081" s="54" t="s">
        <v>433</v>
      </c>
      <c r="E1081" s="54" t="s">
        <v>519</v>
      </c>
      <c r="F1081" s="55" t="s">
        <v>433</v>
      </c>
      <c r="G1081" s="54" t="s">
        <v>15</v>
      </c>
      <c r="H1081" s="54" t="s">
        <v>16</v>
      </c>
      <c r="I1081" s="56">
        <v>28</v>
      </c>
      <c r="J1081" s="56">
        <v>87</v>
      </c>
      <c r="K1081" s="56">
        <v>177</v>
      </c>
      <c r="L1081" s="57">
        <v>10216.984</v>
      </c>
      <c r="M1081" s="57">
        <v>364.892285714286</v>
      </c>
      <c r="N1081" s="58">
        <v>3.1071428571428599</v>
      </c>
      <c r="O1081" s="58">
        <v>2.0344827586206899</v>
      </c>
      <c r="P1081" s="54">
        <v>3171.7339999999999</v>
      </c>
      <c r="Q1081" s="59">
        <v>0.310437405011107</v>
      </c>
      <c r="R1081" s="54">
        <v>2182.2339999999999</v>
      </c>
      <c r="S1081" s="59">
        <v>0.21358886340626501</v>
      </c>
      <c r="T1081" s="29" t="str">
        <f t="shared" si="51"/>
        <v>05</v>
      </c>
      <c r="U1081" s="29" t="str">
        <f t="shared" si="52"/>
        <v>2024-209666-05</v>
      </c>
      <c r="V1081" s="29" t="str">
        <f t="shared" si="53"/>
        <v>Josh Banks</v>
      </c>
    </row>
    <row r="1082" spans="1:22" x14ac:dyDescent="0.25">
      <c r="A1082" s="53">
        <v>2024</v>
      </c>
      <c r="B1082" s="54">
        <v>213016</v>
      </c>
      <c r="C1082" s="54" t="s">
        <v>62</v>
      </c>
      <c r="D1082" s="54" t="s">
        <v>434</v>
      </c>
      <c r="E1082" s="54" t="s">
        <v>522</v>
      </c>
      <c r="F1082" s="55" t="s">
        <v>434</v>
      </c>
      <c r="G1082" s="54" t="s">
        <v>15</v>
      </c>
      <c r="H1082" s="54" t="s">
        <v>16</v>
      </c>
      <c r="I1082" s="56">
        <v>28</v>
      </c>
      <c r="J1082" s="56">
        <v>49</v>
      </c>
      <c r="K1082" s="56">
        <v>183</v>
      </c>
      <c r="L1082" s="57">
        <v>10231.335999999999</v>
      </c>
      <c r="M1082" s="57">
        <v>365.404857142857</v>
      </c>
      <c r="N1082" s="58">
        <v>1.75</v>
      </c>
      <c r="O1082" s="58">
        <v>3.7346938775510199</v>
      </c>
      <c r="P1082" s="54">
        <v>3384.3359999999998</v>
      </c>
      <c r="Q1082" s="59">
        <v>0.33078143460443499</v>
      </c>
      <c r="R1082" s="54">
        <v>2462.4360000000001</v>
      </c>
      <c r="S1082" s="59">
        <v>0.24067589999976499</v>
      </c>
      <c r="T1082" s="29" t="str">
        <f t="shared" si="51"/>
        <v>02</v>
      </c>
      <c r="U1082" s="29" t="str">
        <f t="shared" si="52"/>
        <v>2024-213016-02</v>
      </c>
      <c r="V1082" s="29" t="str">
        <f t="shared" si="53"/>
        <v>Ian Juliano</v>
      </c>
    </row>
    <row r="1083" spans="1:22" x14ac:dyDescent="0.25">
      <c r="A1083" s="53">
        <v>2024</v>
      </c>
      <c r="B1083" s="54">
        <v>214228</v>
      </c>
      <c r="C1083" s="54" t="s">
        <v>453</v>
      </c>
      <c r="D1083" s="54" t="s">
        <v>431</v>
      </c>
      <c r="E1083" s="54" t="s">
        <v>527</v>
      </c>
      <c r="F1083" s="55" t="s">
        <v>431</v>
      </c>
      <c r="G1083" s="54" t="s">
        <v>15</v>
      </c>
      <c r="H1083" s="54" t="s">
        <v>16</v>
      </c>
      <c r="I1083" s="56">
        <v>11</v>
      </c>
      <c r="J1083" s="56">
        <v>24</v>
      </c>
      <c r="K1083" s="56">
        <v>51</v>
      </c>
      <c r="L1083" s="57">
        <v>2112.3919999999998</v>
      </c>
      <c r="M1083" s="57">
        <v>192.035636363636</v>
      </c>
      <c r="N1083" s="58">
        <v>2.1818181818181799</v>
      </c>
      <c r="O1083" s="58">
        <v>2.125</v>
      </c>
      <c r="P1083" s="54">
        <v>576.64200000000005</v>
      </c>
      <c r="Q1083" s="59">
        <v>0.27298058314933998</v>
      </c>
      <c r="R1083" s="54">
        <v>222.642</v>
      </c>
      <c r="S1083" s="59">
        <v>0.10539805111930001</v>
      </c>
      <c r="T1083" s="29" t="str">
        <f t="shared" si="51"/>
        <v>01</v>
      </c>
      <c r="U1083" s="29" t="str">
        <f t="shared" si="52"/>
        <v>2024-214228-01</v>
      </c>
      <c r="V1083" s="29" t="str">
        <f t="shared" si="53"/>
        <v>Janet Phillips</v>
      </c>
    </row>
    <row r="1084" spans="1:22" x14ac:dyDescent="0.25">
      <c r="A1084" s="53">
        <v>2024</v>
      </c>
      <c r="B1084" s="54">
        <v>219128</v>
      </c>
      <c r="C1084" s="54" t="s">
        <v>63</v>
      </c>
      <c r="D1084" s="54" t="s">
        <v>432</v>
      </c>
      <c r="E1084" s="54" t="s">
        <v>498</v>
      </c>
      <c r="F1084" s="55" t="s">
        <v>432</v>
      </c>
      <c r="G1084" s="54" t="s">
        <v>15</v>
      </c>
      <c r="H1084" s="54" t="s">
        <v>5</v>
      </c>
      <c r="I1084" s="56">
        <v>46</v>
      </c>
      <c r="J1084" s="56">
        <v>91</v>
      </c>
      <c r="K1084" s="56">
        <v>306</v>
      </c>
      <c r="L1084" s="57">
        <v>15649.552</v>
      </c>
      <c r="M1084" s="57">
        <v>340.207652173913</v>
      </c>
      <c r="N1084" s="58">
        <v>1.97826086956522</v>
      </c>
      <c r="O1084" s="58">
        <v>3.36263736263736</v>
      </c>
      <c r="P1084" s="54">
        <v>4753.8019999999997</v>
      </c>
      <c r="Q1084" s="59">
        <v>0.303766011959959</v>
      </c>
      <c r="R1084" s="54">
        <v>3328.8020000000001</v>
      </c>
      <c r="S1084" s="59">
        <v>0.21270909224749701</v>
      </c>
      <c r="T1084" s="29" t="str">
        <f t="shared" si="51"/>
        <v>04</v>
      </c>
      <c r="U1084" s="29" t="str">
        <f t="shared" si="52"/>
        <v>2024-219128-04</v>
      </c>
      <c r="V1084" s="29" t="str">
        <f t="shared" si="53"/>
        <v>Kim Pearson</v>
      </c>
    </row>
    <row r="1085" spans="1:22" x14ac:dyDescent="0.25">
      <c r="A1085" s="53">
        <v>2024</v>
      </c>
      <c r="B1085" s="54">
        <v>221841</v>
      </c>
      <c r="C1085" s="54" t="s">
        <v>64</v>
      </c>
      <c r="D1085" s="54" t="s">
        <v>434</v>
      </c>
      <c r="E1085" s="54" t="s">
        <v>499</v>
      </c>
      <c r="F1085" s="55" t="s">
        <v>434</v>
      </c>
      <c r="G1085" s="54" t="s">
        <v>15</v>
      </c>
      <c r="H1085" s="54" t="s">
        <v>5</v>
      </c>
      <c r="I1085" s="56">
        <v>126</v>
      </c>
      <c r="J1085" s="56">
        <v>374</v>
      </c>
      <c r="K1085" s="56">
        <v>1106</v>
      </c>
      <c r="L1085" s="57">
        <v>51954.3</v>
      </c>
      <c r="M1085" s="57">
        <v>412.335714285714</v>
      </c>
      <c r="N1085" s="58">
        <v>2.9682539682539701</v>
      </c>
      <c r="O1085" s="58">
        <v>2.9572192513369</v>
      </c>
      <c r="P1085" s="54">
        <v>8659.0499999999993</v>
      </c>
      <c r="Q1085" s="59">
        <v>0.16666666666666699</v>
      </c>
      <c r="R1085" s="54">
        <v>4350.7700000000004</v>
      </c>
      <c r="S1085" s="59">
        <v>8.3742250400833093E-2</v>
      </c>
      <c r="T1085" s="29" t="str">
        <f t="shared" si="51"/>
        <v>02</v>
      </c>
      <c r="U1085" s="29" t="str">
        <f t="shared" si="52"/>
        <v>2024-221841-02</v>
      </c>
      <c r="V1085" s="29" t="str">
        <f t="shared" si="53"/>
        <v>Kurt Valentine</v>
      </c>
    </row>
    <row r="1086" spans="1:22" x14ac:dyDescent="0.25">
      <c r="A1086" s="53">
        <v>2024</v>
      </c>
      <c r="B1086" s="54">
        <v>223205</v>
      </c>
      <c r="C1086" s="54" t="s">
        <v>65</v>
      </c>
      <c r="D1086" s="54" t="s">
        <v>433</v>
      </c>
      <c r="E1086" s="54" t="s">
        <v>504</v>
      </c>
      <c r="F1086" s="55" t="s">
        <v>433</v>
      </c>
      <c r="G1086" s="54" t="s">
        <v>15</v>
      </c>
      <c r="H1086" s="54" t="s">
        <v>16</v>
      </c>
      <c r="I1086" s="56">
        <v>7</v>
      </c>
      <c r="J1086" s="56">
        <v>28</v>
      </c>
      <c r="K1086" s="56">
        <v>73</v>
      </c>
      <c r="L1086" s="57">
        <v>2793.8159999999998</v>
      </c>
      <c r="M1086" s="57">
        <v>399.11657142857098</v>
      </c>
      <c r="N1086" s="58">
        <v>4</v>
      </c>
      <c r="O1086" s="58">
        <v>2.6071428571428599</v>
      </c>
      <c r="P1086" s="54">
        <v>651.81600000000003</v>
      </c>
      <c r="Q1086" s="59">
        <v>0.23330670308996701</v>
      </c>
      <c r="R1086" s="54">
        <v>397.56599999999997</v>
      </c>
      <c r="S1086" s="59">
        <v>0.142302141586991</v>
      </c>
      <c r="T1086" s="29" t="str">
        <f t="shared" si="51"/>
        <v>05</v>
      </c>
      <c r="U1086" s="29" t="str">
        <f t="shared" si="52"/>
        <v>2024-223205-05</v>
      </c>
      <c r="V1086" s="29" t="str">
        <f t="shared" si="53"/>
        <v>Jeannie Skiles</v>
      </c>
    </row>
    <row r="1087" spans="1:22" x14ac:dyDescent="0.25">
      <c r="A1087" s="53">
        <v>2024</v>
      </c>
      <c r="B1087" s="54">
        <v>228068</v>
      </c>
      <c r="C1087" s="54" t="s">
        <v>66</v>
      </c>
      <c r="D1087" s="54" t="s">
        <v>435</v>
      </c>
      <c r="E1087" s="54" t="s">
        <v>505</v>
      </c>
      <c r="F1087" s="55" t="s">
        <v>435</v>
      </c>
      <c r="G1087" s="54" t="s">
        <v>15</v>
      </c>
      <c r="H1087" s="54" t="s">
        <v>5</v>
      </c>
      <c r="I1087" s="56">
        <v>64</v>
      </c>
      <c r="J1087" s="56">
        <v>142</v>
      </c>
      <c r="K1087" s="56">
        <v>551</v>
      </c>
      <c r="L1087" s="57">
        <v>26719.343000000001</v>
      </c>
      <c r="M1087" s="57">
        <v>417.48973437500001</v>
      </c>
      <c r="N1087" s="58">
        <v>2.21875</v>
      </c>
      <c r="O1087" s="58">
        <v>3.8802816901408499</v>
      </c>
      <c r="P1087" s="54">
        <v>5812.0929999999998</v>
      </c>
      <c r="Q1087" s="59">
        <v>0.217523799144313</v>
      </c>
      <c r="R1087" s="54">
        <v>3673.6030000000001</v>
      </c>
      <c r="S1087" s="59">
        <v>0.137488522827826</v>
      </c>
      <c r="T1087" s="29" t="str">
        <f t="shared" si="51"/>
        <v>06</v>
      </c>
      <c r="U1087" s="29" t="str">
        <f t="shared" si="52"/>
        <v>2024-228068-06</v>
      </c>
      <c r="V1087" s="29" t="str">
        <f t="shared" si="53"/>
        <v>Malik Mann</v>
      </c>
    </row>
    <row r="1088" spans="1:22" x14ac:dyDescent="0.25">
      <c r="A1088" s="53">
        <v>2024</v>
      </c>
      <c r="B1088" s="54">
        <v>230574</v>
      </c>
      <c r="C1088" s="54" t="s">
        <v>67</v>
      </c>
      <c r="D1088" s="54" t="s">
        <v>435</v>
      </c>
      <c r="E1088" s="54" t="s">
        <v>525</v>
      </c>
      <c r="F1088" s="55" t="s">
        <v>435</v>
      </c>
      <c r="G1088" s="54" t="s">
        <v>15</v>
      </c>
      <c r="H1088" s="54" t="s">
        <v>16</v>
      </c>
      <c r="I1088" s="56">
        <v>31</v>
      </c>
      <c r="J1088" s="56">
        <v>67</v>
      </c>
      <c r="K1088" s="56">
        <v>157</v>
      </c>
      <c r="L1088" s="57">
        <v>9247.5440000000108</v>
      </c>
      <c r="M1088" s="57">
        <v>298.30787096774202</v>
      </c>
      <c r="N1088" s="58">
        <v>2.1612903225806499</v>
      </c>
      <c r="O1088" s="58">
        <v>2.3432835820895499</v>
      </c>
      <c r="P1088" s="54">
        <v>2177.2939999999999</v>
      </c>
      <c r="Q1088" s="59">
        <v>0.23544564913667901</v>
      </c>
      <c r="R1088" s="54">
        <v>1142.5940000000001</v>
      </c>
      <c r="S1088" s="59">
        <v>0.12355648159122</v>
      </c>
      <c r="T1088" s="29" t="str">
        <f t="shared" si="51"/>
        <v>06</v>
      </c>
      <c r="U1088" s="29" t="str">
        <f t="shared" si="52"/>
        <v>2024-230574-06</v>
      </c>
      <c r="V1088" s="29" t="str">
        <f t="shared" si="53"/>
        <v>Carol Mathews</v>
      </c>
    </row>
    <row r="1089" spans="1:22" x14ac:dyDescent="0.25">
      <c r="A1089" s="53">
        <v>2024</v>
      </c>
      <c r="B1089" s="54">
        <v>234303</v>
      </c>
      <c r="C1089" s="54" t="s">
        <v>68</v>
      </c>
      <c r="D1089" s="54" t="s">
        <v>433</v>
      </c>
      <c r="E1089" s="54" t="s">
        <v>519</v>
      </c>
      <c r="F1089" s="55" t="s">
        <v>433</v>
      </c>
      <c r="G1089" s="54" t="s">
        <v>15</v>
      </c>
      <c r="H1089" s="54" t="s">
        <v>16</v>
      </c>
      <c r="I1089" s="56">
        <v>4</v>
      </c>
      <c r="J1089" s="56">
        <v>13</v>
      </c>
      <c r="K1089" s="56">
        <v>27</v>
      </c>
      <c r="L1089" s="57">
        <v>1054.184</v>
      </c>
      <c r="M1089" s="57">
        <v>263.54599999999999</v>
      </c>
      <c r="N1089" s="58">
        <v>3.25</v>
      </c>
      <c r="O1089" s="58">
        <v>2.0769230769230802</v>
      </c>
      <c r="P1089" s="54">
        <v>373.18400000000003</v>
      </c>
      <c r="Q1089" s="59">
        <v>0.354002716793273</v>
      </c>
      <c r="R1089" s="54">
        <v>230.88399999999999</v>
      </c>
      <c r="S1089" s="59">
        <v>0.21901679403216101</v>
      </c>
      <c r="T1089" s="29" t="str">
        <f t="shared" si="51"/>
        <v>05</v>
      </c>
      <c r="U1089" s="29" t="str">
        <f t="shared" si="52"/>
        <v>2024-234303-05</v>
      </c>
      <c r="V1089" s="29" t="str">
        <f t="shared" si="53"/>
        <v>Josh Banks</v>
      </c>
    </row>
    <row r="1090" spans="1:22" x14ac:dyDescent="0.25">
      <c r="A1090" s="53">
        <v>2024</v>
      </c>
      <c r="B1090" s="54">
        <v>235115</v>
      </c>
      <c r="C1090" s="54" t="s">
        <v>69</v>
      </c>
      <c r="D1090" s="54" t="s">
        <v>432</v>
      </c>
      <c r="E1090" s="54" t="s">
        <v>498</v>
      </c>
      <c r="F1090" s="55" t="s">
        <v>432</v>
      </c>
      <c r="G1090" s="54" t="s">
        <v>15</v>
      </c>
      <c r="H1090" s="54" t="s">
        <v>16</v>
      </c>
      <c r="I1090" s="56">
        <v>15</v>
      </c>
      <c r="J1090" s="56">
        <v>31</v>
      </c>
      <c r="K1090" s="56">
        <v>112</v>
      </c>
      <c r="L1090" s="57">
        <v>5513.5039999999999</v>
      </c>
      <c r="M1090" s="57">
        <v>367.566933333333</v>
      </c>
      <c r="N1090" s="58">
        <v>2.06666666666667</v>
      </c>
      <c r="O1090" s="58">
        <v>3.6129032258064502</v>
      </c>
      <c r="P1090" s="54">
        <v>1973.0039999999999</v>
      </c>
      <c r="Q1090" s="59">
        <v>0.35784938217148299</v>
      </c>
      <c r="R1090" s="54">
        <v>1507.0039999999999</v>
      </c>
      <c r="S1090" s="59">
        <v>0.27332962849033898</v>
      </c>
      <c r="T1090" s="29" t="str">
        <f t="shared" si="51"/>
        <v>04</v>
      </c>
      <c r="U1090" s="29" t="str">
        <f t="shared" si="52"/>
        <v>2024-235115-04</v>
      </c>
      <c r="V1090" s="29" t="str">
        <f t="shared" si="53"/>
        <v>Kim Pearson</v>
      </c>
    </row>
    <row r="1091" spans="1:22" x14ac:dyDescent="0.25">
      <c r="A1091" s="53">
        <v>2024</v>
      </c>
      <c r="B1091" s="54">
        <v>235971</v>
      </c>
      <c r="C1091" s="54" t="s">
        <v>72</v>
      </c>
      <c r="D1091" s="54" t="s">
        <v>430</v>
      </c>
      <c r="E1091" s="54" t="s">
        <v>518</v>
      </c>
      <c r="F1091" s="55" t="s">
        <v>430</v>
      </c>
      <c r="G1091" s="54" t="s">
        <v>15</v>
      </c>
      <c r="H1091" s="54" t="s">
        <v>16</v>
      </c>
      <c r="I1091" s="56">
        <v>26</v>
      </c>
      <c r="J1091" s="56">
        <v>47</v>
      </c>
      <c r="K1091" s="56">
        <v>110</v>
      </c>
      <c r="L1091" s="57">
        <v>6635.92</v>
      </c>
      <c r="M1091" s="57">
        <v>255.227692307692</v>
      </c>
      <c r="N1091" s="58">
        <v>1.8076923076923099</v>
      </c>
      <c r="O1091" s="58">
        <v>2.3404255319148901</v>
      </c>
      <c r="P1091" s="54">
        <v>1902.17</v>
      </c>
      <c r="Q1091" s="59">
        <v>0.28664751835465202</v>
      </c>
      <c r="R1091" s="54">
        <v>1044.47</v>
      </c>
      <c r="S1091" s="59">
        <v>0.157396412253312</v>
      </c>
      <c r="T1091" s="29" t="str">
        <f t="shared" si="51"/>
        <v>03</v>
      </c>
      <c r="U1091" s="29" t="str">
        <f t="shared" si="52"/>
        <v>2024-235971-03</v>
      </c>
      <c r="V1091" s="29" t="str">
        <f t="shared" si="53"/>
        <v>Claudia Schwartz</v>
      </c>
    </row>
    <row r="1092" spans="1:22" x14ac:dyDescent="0.25">
      <c r="A1092" s="53">
        <v>2024</v>
      </c>
      <c r="B1092" s="54">
        <v>243584</v>
      </c>
      <c r="C1092" s="54" t="s">
        <v>572</v>
      </c>
      <c r="D1092" s="54" t="s">
        <v>433</v>
      </c>
      <c r="E1092" s="54" t="s">
        <v>571</v>
      </c>
      <c r="F1092" s="55" t="s">
        <v>433</v>
      </c>
      <c r="G1092" s="54" t="s">
        <v>15</v>
      </c>
      <c r="H1092" s="54" t="s">
        <v>16</v>
      </c>
      <c r="I1092" s="56">
        <v>19</v>
      </c>
      <c r="J1092" s="56">
        <v>84</v>
      </c>
      <c r="K1092" s="56">
        <v>316</v>
      </c>
      <c r="L1092" s="57">
        <v>10550.4</v>
      </c>
      <c r="M1092" s="57">
        <v>555.28421052631597</v>
      </c>
      <c r="N1092" s="58">
        <v>4.4210526315789496</v>
      </c>
      <c r="O1092" s="58">
        <v>3.7619047619047601</v>
      </c>
      <c r="P1092" s="54">
        <v>1758.4</v>
      </c>
      <c r="Q1092" s="59">
        <v>0.16666666666666699</v>
      </c>
      <c r="R1092" s="54">
        <v>1062.4000000000001</v>
      </c>
      <c r="S1092" s="59">
        <v>0.10069760388231699</v>
      </c>
      <c r="T1092" s="29" t="str">
        <f t="shared" si="51"/>
        <v>05</v>
      </c>
      <c r="U1092" s="29" t="str">
        <f t="shared" si="52"/>
        <v>2024-243584-05</v>
      </c>
      <c r="V1092" s="29" t="str">
        <f t="shared" si="53"/>
        <v>Megan Neal</v>
      </c>
    </row>
    <row r="1093" spans="1:22" x14ac:dyDescent="0.25">
      <c r="A1093" s="53">
        <v>2024</v>
      </c>
      <c r="B1093" s="54">
        <v>243906</v>
      </c>
      <c r="C1093" s="54" t="s">
        <v>73</v>
      </c>
      <c r="D1093" s="54" t="s">
        <v>433</v>
      </c>
      <c r="E1093" s="54" t="s">
        <v>502</v>
      </c>
      <c r="F1093" s="55" t="s">
        <v>433</v>
      </c>
      <c r="G1093" s="54" t="s">
        <v>15</v>
      </c>
      <c r="H1093" s="54" t="s">
        <v>16</v>
      </c>
      <c r="I1093" s="56">
        <v>22</v>
      </c>
      <c r="J1093" s="56">
        <v>41</v>
      </c>
      <c r="K1093" s="56">
        <v>172</v>
      </c>
      <c r="L1093" s="57">
        <v>10960.796</v>
      </c>
      <c r="M1093" s="57">
        <v>498.21800000000002</v>
      </c>
      <c r="N1093" s="58">
        <v>1.86363636363636</v>
      </c>
      <c r="O1093" s="58">
        <v>4.1951219512195097</v>
      </c>
      <c r="P1093" s="54">
        <v>2041.796</v>
      </c>
      <c r="Q1093" s="59">
        <v>0.18628172625418801</v>
      </c>
      <c r="R1093" s="54">
        <v>1292.6959999999999</v>
      </c>
      <c r="S1093" s="59">
        <v>0.117938149747518</v>
      </c>
      <c r="T1093" s="29" t="str">
        <f t="shared" si="51"/>
        <v>05</v>
      </c>
      <c r="U1093" s="29" t="str">
        <f t="shared" si="52"/>
        <v>2024-243906-05</v>
      </c>
      <c r="V1093" s="29" t="str">
        <f t="shared" si="53"/>
        <v>Mary Amendola</v>
      </c>
    </row>
    <row r="1094" spans="1:22" x14ac:dyDescent="0.25">
      <c r="A1094" s="53">
        <v>2024</v>
      </c>
      <c r="B1094" s="54">
        <v>245593</v>
      </c>
      <c r="C1094" s="54" t="s">
        <v>456</v>
      </c>
      <c r="D1094" s="54" t="s">
        <v>432</v>
      </c>
      <c r="E1094" s="54" t="s">
        <v>498</v>
      </c>
      <c r="F1094" s="55" t="s">
        <v>432</v>
      </c>
      <c r="G1094" s="54" t="s">
        <v>15</v>
      </c>
      <c r="H1094" s="54" t="s">
        <v>16</v>
      </c>
      <c r="I1094" s="56">
        <v>31</v>
      </c>
      <c r="J1094" s="56">
        <v>58</v>
      </c>
      <c r="K1094" s="56">
        <v>121</v>
      </c>
      <c r="L1094" s="57">
        <v>6761.4319999999998</v>
      </c>
      <c r="M1094" s="57">
        <v>218.11070967741901</v>
      </c>
      <c r="N1094" s="58">
        <v>1.87096774193548</v>
      </c>
      <c r="O1094" s="58">
        <v>2.0862068965517202</v>
      </c>
      <c r="P1094" s="54">
        <v>1690.182</v>
      </c>
      <c r="Q1094" s="59">
        <v>0.24997397001108601</v>
      </c>
      <c r="R1094" s="54">
        <v>733.66200000000003</v>
      </c>
      <c r="S1094" s="59">
        <v>0.10850689617228999</v>
      </c>
      <c r="T1094" s="29" t="str">
        <f t="shared" si="51"/>
        <v>04</v>
      </c>
      <c r="U1094" s="29" t="str">
        <f t="shared" si="52"/>
        <v>2024-245593-04</v>
      </c>
      <c r="V1094" s="29" t="str">
        <f t="shared" si="53"/>
        <v>Kim Pearson</v>
      </c>
    </row>
    <row r="1095" spans="1:22" x14ac:dyDescent="0.25">
      <c r="A1095" s="53">
        <v>2024</v>
      </c>
      <c r="B1095" s="54">
        <v>247473</v>
      </c>
      <c r="C1095" s="54" t="s">
        <v>290</v>
      </c>
      <c r="D1095" s="54" t="s">
        <v>431</v>
      </c>
      <c r="E1095" s="54" t="s">
        <v>516</v>
      </c>
      <c r="F1095" s="55" t="s">
        <v>430</v>
      </c>
      <c r="G1095" s="54" t="s">
        <v>4</v>
      </c>
      <c r="H1095" s="54" t="s">
        <v>5</v>
      </c>
      <c r="I1095" s="56">
        <v>61</v>
      </c>
      <c r="J1095" s="56">
        <v>114</v>
      </c>
      <c r="K1095" s="56">
        <v>528</v>
      </c>
      <c r="L1095" s="57">
        <v>26058.038400000001</v>
      </c>
      <c r="M1095" s="57">
        <v>427.18095737704903</v>
      </c>
      <c r="N1095" s="58">
        <v>1.86885245901639</v>
      </c>
      <c r="O1095" s="58">
        <v>4.6315789473684204</v>
      </c>
      <c r="P1095" s="54">
        <v>5492.2884000000004</v>
      </c>
      <c r="Q1095" s="59">
        <v>0.21077136796298501</v>
      </c>
      <c r="R1095" s="54">
        <v>3548.2883999999999</v>
      </c>
      <c r="S1095" s="59">
        <v>0.13616866878206799</v>
      </c>
      <c r="T1095" s="29" t="str">
        <f t="shared" si="51"/>
        <v>01</v>
      </c>
      <c r="U1095" s="29" t="str">
        <f t="shared" si="52"/>
        <v>2024-247473-01</v>
      </c>
      <c r="V1095" s="29" t="str">
        <f t="shared" si="53"/>
        <v>Celia Pasillas</v>
      </c>
    </row>
    <row r="1096" spans="1:22" x14ac:dyDescent="0.25">
      <c r="A1096" s="53">
        <v>2024</v>
      </c>
      <c r="B1096" s="54">
        <v>247473</v>
      </c>
      <c r="C1096" s="54" t="s">
        <v>290</v>
      </c>
      <c r="D1096" s="54" t="s">
        <v>430</v>
      </c>
      <c r="E1096" s="54" t="s">
        <v>511</v>
      </c>
      <c r="F1096" s="55" t="s">
        <v>430</v>
      </c>
      <c r="G1096" s="54" t="s">
        <v>4</v>
      </c>
      <c r="H1096" s="54" t="s">
        <v>7</v>
      </c>
      <c r="I1096" s="56">
        <v>250</v>
      </c>
      <c r="J1096" s="56">
        <v>580</v>
      </c>
      <c r="K1096" s="56">
        <v>2299</v>
      </c>
      <c r="L1096" s="57">
        <v>106932.2472</v>
      </c>
      <c r="M1096" s="57">
        <v>427.72898880000002</v>
      </c>
      <c r="N1096" s="58">
        <v>2.3199999999999998</v>
      </c>
      <c r="O1096" s="58">
        <v>3.9637931034482801</v>
      </c>
      <c r="P1096" s="54">
        <v>22400.997200000002</v>
      </c>
      <c r="Q1096" s="59">
        <v>0.20948776245300799</v>
      </c>
      <c r="R1096" s="54">
        <v>14017.947200000001</v>
      </c>
      <c r="S1096" s="59">
        <v>0.131091860192385</v>
      </c>
      <c r="T1096" s="29" t="str">
        <f t="shared" si="51"/>
        <v>03</v>
      </c>
      <c r="U1096" s="29" t="str">
        <f t="shared" si="52"/>
        <v>2024-247473-03</v>
      </c>
      <c r="V1096" s="29" t="str">
        <f t="shared" si="53"/>
        <v>Sivesh Saleh</v>
      </c>
    </row>
    <row r="1097" spans="1:22" x14ac:dyDescent="0.25">
      <c r="A1097" s="53">
        <v>2024</v>
      </c>
      <c r="B1097" s="54">
        <v>248351</v>
      </c>
      <c r="C1097" s="54" t="s">
        <v>368</v>
      </c>
      <c r="D1097" s="54" t="s">
        <v>432</v>
      </c>
      <c r="E1097" s="54" t="s">
        <v>500</v>
      </c>
      <c r="F1097" s="55" t="s">
        <v>432</v>
      </c>
      <c r="G1097" s="54" t="s">
        <v>15</v>
      </c>
      <c r="H1097" s="54" t="s">
        <v>16</v>
      </c>
      <c r="I1097" s="56">
        <v>8</v>
      </c>
      <c r="J1097" s="56">
        <v>28</v>
      </c>
      <c r="K1097" s="56">
        <v>94</v>
      </c>
      <c r="L1097" s="57">
        <v>4573.5316000000003</v>
      </c>
      <c r="M1097" s="57">
        <v>571.69145000000003</v>
      </c>
      <c r="N1097" s="58">
        <v>3.5</v>
      </c>
      <c r="O1097" s="58">
        <v>3.3571428571428599</v>
      </c>
      <c r="P1097" s="54">
        <v>1752.5316</v>
      </c>
      <c r="Q1097" s="59">
        <v>0.38319000572773998</v>
      </c>
      <c r="R1097" s="54">
        <v>1493.4916000000001</v>
      </c>
      <c r="S1097" s="59">
        <v>0.32655106176592302</v>
      </c>
      <c r="T1097" s="29" t="str">
        <f t="shared" si="51"/>
        <v>04</v>
      </c>
      <c r="U1097" s="29" t="str">
        <f t="shared" si="52"/>
        <v>2024-248351-04</v>
      </c>
      <c r="V1097" s="29" t="str">
        <f t="shared" si="53"/>
        <v>Katie Sweeney</v>
      </c>
    </row>
    <row r="1098" spans="1:22" x14ac:dyDescent="0.25">
      <c r="A1098" s="53">
        <v>2024</v>
      </c>
      <c r="B1098" s="54">
        <v>249077</v>
      </c>
      <c r="C1098" s="54" t="s">
        <v>284</v>
      </c>
      <c r="D1098" s="54" t="s">
        <v>431</v>
      </c>
      <c r="E1098" s="54" t="s">
        <v>535</v>
      </c>
      <c r="F1098" s="55" t="s">
        <v>432</v>
      </c>
      <c r="G1098" s="54" t="s">
        <v>4</v>
      </c>
      <c r="H1098" s="54" t="s">
        <v>7</v>
      </c>
      <c r="I1098" s="56">
        <v>237</v>
      </c>
      <c r="J1098" s="56">
        <v>722</v>
      </c>
      <c r="K1098" s="56">
        <v>2716</v>
      </c>
      <c r="L1098" s="57">
        <v>109413.495</v>
      </c>
      <c r="M1098" s="57">
        <v>461.66031645569598</v>
      </c>
      <c r="N1098" s="58">
        <v>3.0464135021096999</v>
      </c>
      <c r="O1098" s="58">
        <v>3.7617728531856001</v>
      </c>
      <c r="P1098" s="54">
        <v>13436.745000000001</v>
      </c>
      <c r="Q1098" s="59">
        <v>0.12280701754386</v>
      </c>
      <c r="R1098" s="54">
        <v>5616.2650000000103</v>
      </c>
      <c r="S1098" s="59">
        <v>5.1330642531801099E-2</v>
      </c>
      <c r="T1098" s="29" t="str">
        <f t="shared" si="51"/>
        <v>01</v>
      </c>
      <c r="U1098" s="29" t="str">
        <f t="shared" si="52"/>
        <v>2024-249077-01</v>
      </c>
      <c r="V1098" s="29" t="str">
        <f t="shared" si="53"/>
        <v>Alberto Hunt</v>
      </c>
    </row>
    <row r="1099" spans="1:22" x14ac:dyDescent="0.25">
      <c r="A1099" s="53">
        <v>2024</v>
      </c>
      <c r="B1099" s="54">
        <v>249077</v>
      </c>
      <c r="C1099" s="54" t="s">
        <v>284</v>
      </c>
      <c r="D1099" s="54" t="s">
        <v>430</v>
      </c>
      <c r="E1099" s="54" t="s">
        <v>511</v>
      </c>
      <c r="F1099" s="55" t="s">
        <v>432</v>
      </c>
      <c r="G1099" s="54" t="s">
        <v>4</v>
      </c>
      <c r="H1099" s="54" t="s">
        <v>10</v>
      </c>
      <c r="I1099" s="56">
        <v>252</v>
      </c>
      <c r="J1099" s="56">
        <v>937</v>
      </c>
      <c r="K1099" s="56">
        <v>4854</v>
      </c>
      <c r="L1099" s="57">
        <v>206961.87</v>
      </c>
      <c r="M1099" s="57">
        <v>821.27726190476199</v>
      </c>
      <c r="N1099" s="58">
        <v>3.7182539682539701</v>
      </c>
      <c r="O1099" s="58">
        <v>5.1803628601921003</v>
      </c>
      <c r="P1099" s="54">
        <v>25416.37</v>
      </c>
      <c r="Q1099" s="59">
        <v>0.12280701754386</v>
      </c>
      <c r="R1099" s="54">
        <v>16591.82</v>
      </c>
      <c r="S1099" s="59">
        <v>8.0168487074454897E-2</v>
      </c>
      <c r="T1099" s="29" t="str">
        <f t="shared" si="51"/>
        <v>03</v>
      </c>
      <c r="U1099" s="29" t="str">
        <f t="shared" si="52"/>
        <v>2024-249077-03</v>
      </c>
      <c r="V1099" s="29" t="str">
        <f t="shared" si="53"/>
        <v>Sivesh Saleh</v>
      </c>
    </row>
    <row r="1100" spans="1:22" x14ac:dyDescent="0.25">
      <c r="A1100" s="53">
        <v>2024</v>
      </c>
      <c r="B1100" s="54">
        <v>249077</v>
      </c>
      <c r="C1100" s="54" t="s">
        <v>284</v>
      </c>
      <c r="D1100" s="54" t="s">
        <v>432</v>
      </c>
      <c r="E1100" s="54" t="s">
        <v>498</v>
      </c>
      <c r="F1100" s="55" t="s">
        <v>432</v>
      </c>
      <c r="G1100" s="54" t="s">
        <v>4</v>
      </c>
      <c r="H1100" s="54" t="s">
        <v>16</v>
      </c>
      <c r="I1100" s="56">
        <v>10</v>
      </c>
      <c r="J1100" s="56">
        <v>24</v>
      </c>
      <c r="K1100" s="56">
        <v>42</v>
      </c>
      <c r="L1100" s="57">
        <v>1728.24</v>
      </c>
      <c r="M1100" s="57">
        <v>172.82400000000001</v>
      </c>
      <c r="N1100" s="58">
        <v>2.4</v>
      </c>
      <c r="O1100" s="58">
        <v>1.75</v>
      </c>
      <c r="P1100" s="54">
        <v>212.24</v>
      </c>
      <c r="Q1100" s="59">
        <v>0.12280701754386</v>
      </c>
      <c r="R1100" s="54">
        <v>-101.76</v>
      </c>
      <c r="S1100" s="59">
        <v>-5.88807110123594E-2</v>
      </c>
      <c r="T1100" s="29" t="str">
        <f t="shared" si="51"/>
        <v>04</v>
      </c>
      <c r="U1100" s="29" t="str">
        <f t="shared" si="52"/>
        <v>2024-249077-04</v>
      </c>
      <c r="V1100" s="29" t="str">
        <f t="shared" si="53"/>
        <v>Kim Pearson</v>
      </c>
    </row>
    <row r="1101" spans="1:22" x14ac:dyDescent="0.25">
      <c r="A1101" s="53">
        <v>2024</v>
      </c>
      <c r="B1101" s="54">
        <v>250641</v>
      </c>
      <c r="C1101" s="54" t="s">
        <v>304</v>
      </c>
      <c r="D1101" s="54" t="s">
        <v>432</v>
      </c>
      <c r="E1101" s="54" t="s">
        <v>498</v>
      </c>
      <c r="F1101" s="55" t="s">
        <v>432</v>
      </c>
      <c r="G1101" s="54" t="s">
        <v>15</v>
      </c>
      <c r="H1101" s="54" t="s">
        <v>16</v>
      </c>
      <c r="I1101" s="56">
        <v>32</v>
      </c>
      <c r="J1101" s="56">
        <v>86</v>
      </c>
      <c r="K1101" s="56">
        <v>245</v>
      </c>
      <c r="L1101" s="57">
        <v>11286.396000000001</v>
      </c>
      <c r="M1101" s="57">
        <v>352.69987500000002</v>
      </c>
      <c r="N1101" s="58">
        <v>2.6875</v>
      </c>
      <c r="O1101" s="58">
        <v>2.8488372093023302</v>
      </c>
      <c r="P1101" s="54">
        <v>2890.3960000000002</v>
      </c>
      <c r="Q1101" s="59">
        <v>0.25609556850565901</v>
      </c>
      <c r="R1101" s="54">
        <v>1877.356</v>
      </c>
      <c r="S1101" s="59">
        <v>0.166337952345461</v>
      </c>
      <c r="T1101" s="29" t="str">
        <f t="shared" si="51"/>
        <v>04</v>
      </c>
      <c r="U1101" s="29" t="str">
        <f t="shared" si="52"/>
        <v>2024-250641-04</v>
      </c>
      <c r="V1101" s="29" t="str">
        <f t="shared" si="53"/>
        <v>Kim Pearson</v>
      </c>
    </row>
    <row r="1102" spans="1:22" x14ac:dyDescent="0.25">
      <c r="A1102" s="53">
        <v>2024</v>
      </c>
      <c r="B1102" s="54">
        <v>251556</v>
      </c>
      <c r="C1102" s="54" t="s">
        <v>573</v>
      </c>
      <c r="D1102" s="54" t="s">
        <v>435</v>
      </c>
      <c r="E1102" s="54" t="s">
        <v>574</v>
      </c>
      <c r="F1102" s="55" t="s">
        <v>435</v>
      </c>
      <c r="G1102" s="54" t="s">
        <v>15</v>
      </c>
      <c r="H1102" s="54" t="s">
        <v>5</v>
      </c>
      <c r="I1102" s="56">
        <v>67</v>
      </c>
      <c r="J1102" s="56">
        <v>232</v>
      </c>
      <c r="K1102" s="56">
        <v>891</v>
      </c>
      <c r="L1102" s="57">
        <v>44353.504800000002</v>
      </c>
      <c r="M1102" s="57">
        <v>661.992608955224</v>
      </c>
      <c r="N1102" s="58">
        <v>3.4626865671641802</v>
      </c>
      <c r="O1102" s="58">
        <v>3.8405172413793101</v>
      </c>
      <c r="P1102" s="54">
        <v>9908.7548000000006</v>
      </c>
      <c r="Q1102" s="59">
        <v>0.223404099510982</v>
      </c>
      <c r="R1102" s="54">
        <v>7579.9748</v>
      </c>
      <c r="S1102" s="59">
        <v>0.170899116860772</v>
      </c>
      <c r="T1102" s="29" t="str">
        <f t="shared" si="51"/>
        <v>06</v>
      </c>
      <c r="U1102" s="29" t="str">
        <f t="shared" si="52"/>
        <v>2024-251556-06</v>
      </c>
      <c r="V1102" s="29" t="str">
        <f t="shared" si="53"/>
        <v>Tamera Arnold</v>
      </c>
    </row>
    <row r="1103" spans="1:22" x14ac:dyDescent="0.25">
      <c r="A1103" s="53">
        <v>2024</v>
      </c>
      <c r="B1103" s="54">
        <v>251768</v>
      </c>
      <c r="C1103" s="54" t="s">
        <v>575</v>
      </c>
      <c r="D1103" s="54" t="s">
        <v>435</v>
      </c>
      <c r="E1103" s="54" t="s">
        <v>574</v>
      </c>
      <c r="F1103" s="55" t="s">
        <v>435</v>
      </c>
      <c r="G1103" s="54" t="s">
        <v>15</v>
      </c>
      <c r="H1103" s="54" t="s">
        <v>5</v>
      </c>
      <c r="I1103" s="56">
        <v>104</v>
      </c>
      <c r="J1103" s="56">
        <v>222</v>
      </c>
      <c r="K1103" s="56">
        <v>600</v>
      </c>
      <c r="L1103" s="57">
        <v>28567.8</v>
      </c>
      <c r="M1103" s="57">
        <v>274.69038461538503</v>
      </c>
      <c r="N1103" s="58">
        <v>2.1346153846153801</v>
      </c>
      <c r="O1103" s="58">
        <v>2.7027027027027</v>
      </c>
      <c r="P1103" s="54">
        <v>4761.3</v>
      </c>
      <c r="Q1103" s="59">
        <v>0.16666666666666699</v>
      </c>
      <c r="R1103" s="54">
        <v>1293.67</v>
      </c>
      <c r="S1103" s="59">
        <v>4.5284201093538902E-2</v>
      </c>
      <c r="T1103" s="29" t="str">
        <f t="shared" si="51"/>
        <v>06</v>
      </c>
      <c r="U1103" s="29" t="str">
        <f t="shared" si="52"/>
        <v>2024-251768-06</v>
      </c>
      <c r="V1103" s="29" t="str">
        <f t="shared" si="53"/>
        <v>Tamera Arnold</v>
      </c>
    </row>
    <row r="1104" spans="1:22" x14ac:dyDescent="0.25">
      <c r="A1104" s="53">
        <v>2024</v>
      </c>
      <c r="B1104" s="54">
        <v>251781</v>
      </c>
      <c r="C1104" s="54" t="s">
        <v>378</v>
      </c>
      <c r="D1104" s="54" t="s">
        <v>430</v>
      </c>
      <c r="E1104" s="54" t="s">
        <v>518</v>
      </c>
      <c r="F1104" s="55" t="s">
        <v>430</v>
      </c>
      <c r="G1104" s="54" t="s">
        <v>15</v>
      </c>
      <c r="H1104" s="54" t="s">
        <v>16</v>
      </c>
      <c r="I1104" s="56">
        <v>27</v>
      </c>
      <c r="J1104" s="56">
        <v>63</v>
      </c>
      <c r="K1104" s="56">
        <v>162</v>
      </c>
      <c r="L1104" s="57">
        <v>8669.9040000000005</v>
      </c>
      <c r="M1104" s="57">
        <v>321.10755555555602</v>
      </c>
      <c r="N1104" s="58">
        <v>2.3333333333333299</v>
      </c>
      <c r="O1104" s="58">
        <v>2.5714285714285698</v>
      </c>
      <c r="P1104" s="54">
        <v>2567.904</v>
      </c>
      <c r="Q1104" s="59">
        <v>0.296185978529866</v>
      </c>
      <c r="R1104" s="54">
        <v>1661.604</v>
      </c>
      <c r="S1104" s="59">
        <v>0.191651949087326</v>
      </c>
      <c r="T1104" s="29" t="str">
        <f t="shared" si="51"/>
        <v>03</v>
      </c>
      <c r="U1104" s="29" t="str">
        <f t="shared" si="52"/>
        <v>2024-251781-03</v>
      </c>
      <c r="V1104" s="29" t="str">
        <f t="shared" si="53"/>
        <v>Claudia Schwartz</v>
      </c>
    </row>
    <row r="1105" spans="1:22" x14ac:dyDescent="0.25">
      <c r="A1105" s="53">
        <v>2024</v>
      </c>
      <c r="B1105" s="54">
        <v>253723</v>
      </c>
      <c r="C1105" s="54" t="s">
        <v>74</v>
      </c>
      <c r="D1105" s="54" t="s">
        <v>434</v>
      </c>
      <c r="E1105" s="54" t="s">
        <v>523</v>
      </c>
      <c r="F1105" s="55" t="s">
        <v>434</v>
      </c>
      <c r="G1105" s="54" t="s">
        <v>15</v>
      </c>
      <c r="H1105" s="54" t="s">
        <v>16</v>
      </c>
      <c r="I1105" s="56">
        <v>25</v>
      </c>
      <c r="J1105" s="56">
        <v>55</v>
      </c>
      <c r="K1105" s="56">
        <v>127</v>
      </c>
      <c r="L1105" s="57">
        <v>7148.5839999999998</v>
      </c>
      <c r="M1105" s="57">
        <v>285.94335999999998</v>
      </c>
      <c r="N1105" s="58">
        <v>2.2000000000000002</v>
      </c>
      <c r="O1105" s="58">
        <v>2.30909090909091</v>
      </c>
      <c r="P1105" s="54">
        <v>2305.0839999999998</v>
      </c>
      <c r="Q1105" s="59">
        <v>0.32245322989839698</v>
      </c>
      <c r="R1105" s="54">
        <v>1470.154</v>
      </c>
      <c r="S1105" s="59">
        <v>0.205656672706091</v>
      </c>
      <c r="T1105" s="29" t="str">
        <f t="shared" si="51"/>
        <v>02</v>
      </c>
      <c r="U1105" s="29" t="str">
        <f t="shared" si="52"/>
        <v>2024-253723-02</v>
      </c>
      <c r="V1105" s="29" t="str">
        <f t="shared" si="53"/>
        <v>Amy Blye</v>
      </c>
    </row>
    <row r="1106" spans="1:22" x14ac:dyDescent="0.25">
      <c r="A1106" s="53">
        <v>2024</v>
      </c>
      <c r="B1106" s="54">
        <v>259545</v>
      </c>
      <c r="C1106" s="54" t="s">
        <v>476</v>
      </c>
      <c r="D1106" s="54" t="s">
        <v>434</v>
      </c>
      <c r="E1106" s="54" t="s">
        <v>526</v>
      </c>
      <c r="F1106" s="55" t="s">
        <v>434</v>
      </c>
      <c r="G1106" s="54" t="s">
        <v>4</v>
      </c>
      <c r="H1106" s="54" t="s">
        <v>10</v>
      </c>
      <c r="I1106" s="56">
        <v>142</v>
      </c>
      <c r="J1106" s="56">
        <v>1039</v>
      </c>
      <c r="K1106" s="56">
        <v>5179</v>
      </c>
      <c r="L1106" s="57">
        <v>239895.6</v>
      </c>
      <c r="M1106" s="57">
        <v>1689.4056338028199</v>
      </c>
      <c r="N1106" s="58">
        <v>7.3169014084506996</v>
      </c>
      <c r="O1106" s="58">
        <v>4.9846005774783402</v>
      </c>
      <c r="P1106" s="54">
        <v>39982.6</v>
      </c>
      <c r="Q1106" s="59">
        <v>0.16666666666666699</v>
      </c>
      <c r="R1106" s="54">
        <v>34482.730000000003</v>
      </c>
      <c r="S1106" s="59">
        <v>0.14374056881410099</v>
      </c>
      <c r="T1106" s="29" t="str">
        <f t="shared" si="51"/>
        <v>02</v>
      </c>
      <c r="U1106" s="29" t="str">
        <f t="shared" si="52"/>
        <v>2024-259545-02</v>
      </c>
      <c r="V1106" s="29" t="str">
        <f t="shared" si="53"/>
        <v>Sienna Calderon</v>
      </c>
    </row>
    <row r="1107" spans="1:22" x14ac:dyDescent="0.25">
      <c r="A1107" s="53">
        <v>2024</v>
      </c>
      <c r="B1107" s="54">
        <v>259545</v>
      </c>
      <c r="C1107" s="54" t="s">
        <v>476</v>
      </c>
      <c r="D1107" s="54" t="s">
        <v>432</v>
      </c>
      <c r="E1107" s="54" t="s">
        <v>498</v>
      </c>
      <c r="F1107" s="55" t="s">
        <v>434</v>
      </c>
      <c r="G1107" s="54" t="s">
        <v>4</v>
      </c>
      <c r="H1107" s="54" t="s">
        <v>7</v>
      </c>
      <c r="I1107" s="56">
        <v>52</v>
      </c>
      <c r="J1107" s="56">
        <v>337</v>
      </c>
      <c r="K1107" s="56">
        <v>1793</v>
      </c>
      <c r="L1107" s="57">
        <v>77145.3</v>
      </c>
      <c r="M1107" s="57">
        <v>1483.5634615384599</v>
      </c>
      <c r="N1107" s="58">
        <v>6.4807692307692299</v>
      </c>
      <c r="O1107" s="58">
        <v>5.3204747774480703</v>
      </c>
      <c r="P1107" s="54">
        <v>12857.55</v>
      </c>
      <c r="Q1107" s="59">
        <v>0.16666666666666699</v>
      </c>
      <c r="R1107" s="54">
        <v>11021.67</v>
      </c>
      <c r="S1107" s="59">
        <v>0.14286897581576599</v>
      </c>
      <c r="T1107" s="29" t="str">
        <f t="shared" si="51"/>
        <v>04</v>
      </c>
      <c r="U1107" s="29" t="str">
        <f t="shared" si="52"/>
        <v>2024-259545-04</v>
      </c>
      <c r="V1107" s="29" t="str">
        <f t="shared" si="53"/>
        <v>Kim Pearson</v>
      </c>
    </row>
    <row r="1108" spans="1:22" x14ac:dyDescent="0.25">
      <c r="A1108" s="53">
        <v>2024</v>
      </c>
      <c r="B1108" s="54">
        <v>259545</v>
      </c>
      <c r="C1108" s="54" t="s">
        <v>476</v>
      </c>
      <c r="D1108" s="54" t="s">
        <v>433</v>
      </c>
      <c r="E1108" s="54" t="s">
        <v>519</v>
      </c>
      <c r="F1108" s="55" t="s">
        <v>434</v>
      </c>
      <c r="G1108" s="54" t="s">
        <v>4</v>
      </c>
      <c r="H1108" s="54" t="s">
        <v>16</v>
      </c>
      <c r="I1108" s="56">
        <v>12</v>
      </c>
      <c r="J1108" s="56">
        <v>17</v>
      </c>
      <c r="K1108" s="56">
        <v>23</v>
      </c>
      <c r="L1108" s="57">
        <v>1202.7</v>
      </c>
      <c r="M1108" s="57">
        <v>100.22499999999999</v>
      </c>
      <c r="N1108" s="58">
        <v>1.4166666666666701</v>
      </c>
      <c r="O1108" s="58">
        <v>1.3529411764705901</v>
      </c>
      <c r="P1108" s="54">
        <v>200.45</v>
      </c>
      <c r="Q1108" s="59">
        <v>0.16666666666666699</v>
      </c>
      <c r="R1108" s="54">
        <v>-202.25</v>
      </c>
      <c r="S1108" s="59">
        <v>-0.16816329924336901</v>
      </c>
      <c r="T1108" s="29" t="str">
        <f t="shared" si="51"/>
        <v>05</v>
      </c>
      <c r="U1108" s="29" t="str">
        <f t="shared" si="52"/>
        <v>2024-259545-05</v>
      </c>
      <c r="V1108" s="29" t="str">
        <f t="shared" si="53"/>
        <v>Josh Banks</v>
      </c>
    </row>
    <row r="1109" spans="1:22" x14ac:dyDescent="0.25">
      <c r="A1109" s="53">
        <v>2024</v>
      </c>
      <c r="B1109" s="54">
        <v>260421</v>
      </c>
      <c r="C1109" s="54" t="s">
        <v>576</v>
      </c>
      <c r="D1109" s="54" t="s">
        <v>432</v>
      </c>
      <c r="E1109" s="54" t="s">
        <v>500</v>
      </c>
      <c r="F1109" s="55" t="s">
        <v>433</v>
      </c>
      <c r="G1109" s="54" t="s">
        <v>4</v>
      </c>
      <c r="H1109" s="54" t="s">
        <v>16</v>
      </c>
      <c r="I1109" s="56">
        <v>14</v>
      </c>
      <c r="J1109" s="56">
        <v>30</v>
      </c>
      <c r="K1109" s="56">
        <v>88</v>
      </c>
      <c r="L1109" s="57">
        <v>4046.1943999999999</v>
      </c>
      <c r="M1109" s="57">
        <v>289.013885714286</v>
      </c>
      <c r="N1109" s="58">
        <v>2.1428571428571401</v>
      </c>
      <c r="O1109" s="58">
        <v>2.93333333333333</v>
      </c>
      <c r="P1109" s="54">
        <v>603.69439999999997</v>
      </c>
      <c r="Q1109" s="59">
        <v>0.14920054261357299</v>
      </c>
      <c r="R1109" s="54">
        <v>167.6944</v>
      </c>
      <c r="S1109" s="59">
        <v>4.1444968635219202E-2</v>
      </c>
      <c r="T1109" s="29" t="str">
        <f t="shared" si="51"/>
        <v>04</v>
      </c>
      <c r="U1109" s="29" t="str">
        <f t="shared" si="52"/>
        <v>2024-260421-04</v>
      </c>
      <c r="V1109" s="29" t="str">
        <f t="shared" si="53"/>
        <v>Katie Sweeney</v>
      </c>
    </row>
    <row r="1110" spans="1:22" x14ac:dyDescent="0.25">
      <c r="A1110" s="53">
        <v>2024</v>
      </c>
      <c r="B1110" s="54">
        <v>260421</v>
      </c>
      <c r="C1110" s="54" t="s">
        <v>576</v>
      </c>
      <c r="D1110" s="54" t="s">
        <v>433</v>
      </c>
      <c r="E1110" s="54" t="s">
        <v>571</v>
      </c>
      <c r="F1110" s="55" t="s">
        <v>433</v>
      </c>
      <c r="G1110" s="54" t="s">
        <v>4</v>
      </c>
      <c r="H1110" s="54" t="s">
        <v>7</v>
      </c>
      <c r="I1110" s="56">
        <v>105</v>
      </c>
      <c r="J1110" s="56">
        <v>358</v>
      </c>
      <c r="K1110" s="56">
        <v>2425</v>
      </c>
      <c r="L1110" s="57">
        <v>99339.964999999997</v>
      </c>
      <c r="M1110" s="57">
        <v>946.09490476190399</v>
      </c>
      <c r="N1110" s="58">
        <v>3.4095238095238098</v>
      </c>
      <c r="O1110" s="58">
        <v>6.7737430167597799</v>
      </c>
      <c r="P1110" s="54">
        <v>9351.2149999999892</v>
      </c>
      <c r="Q1110" s="59">
        <v>9.4133463807844098E-2</v>
      </c>
      <c r="R1110" s="54">
        <v>5602.91499999999</v>
      </c>
      <c r="S1110" s="59">
        <v>5.6401419106600202E-2</v>
      </c>
      <c r="T1110" s="29" t="str">
        <f t="shared" si="51"/>
        <v>05</v>
      </c>
      <c r="U1110" s="29" t="str">
        <f t="shared" si="52"/>
        <v>2024-260421-05</v>
      </c>
      <c r="V1110" s="29" t="str">
        <f t="shared" si="53"/>
        <v>Megan Neal</v>
      </c>
    </row>
    <row r="1111" spans="1:22" x14ac:dyDescent="0.25">
      <c r="A1111" s="53">
        <v>2024</v>
      </c>
      <c r="B1111" s="54">
        <v>261329</v>
      </c>
      <c r="C1111" s="54" t="s">
        <v>459</v>
      </c>
      <c r="D1111" s="54" t="s">
        <v>435</v>
      </c>
      <c r="E1111" s="54" t="s">
        <v>525</v>
      </c>
      <c r="F1111" s="55" t="s">
        <v>435</v>
      </c>
      <c r="G1111" s="54" t="s">
        <v>15</v>
      </c>
      <c r="H1111" s="54" t="s">
        <v>16</v>
      </c>
      <c r="I1111" s="56">
        <v>3</v>
      </c>
      <c r="J1111" s="56">
        <v>4</v>
      </c>
      <c r="K1111" s="56">
        <v>4</v>
      </c>
      <c r="L1111" s="57">
        <v>89.567999999999998</v>
      </c>
      <c r="M1111" s="57">
        <v>29.856000000000002</v>
      </c>
      <c r="N1111" s="58">
        <v>1.3333333333333299</v>
      </c>
      <c r="O1111" s="58">
        <v>1</v>
      </c>
      <c r="P1111" s="54">
        <v>37.817999999999998</v>
      </c>
      <c r="Q1111" s="59">
        <v>0.42222668810289399</v>
      </c>
      <c r="R1111" s="54">
        <v>-59.582000000000001</v>
      </c>
      <c r="S1111" s="59">
        <v>-0.66521525544837401</v>
      </c>
      <c r="T1111" s="29" t="str">
        <f t="shared" si="51"/>
        <v>06</v>
      </c>
      <c r="U1111" s="29" t="str">
        <f t="shared" si="52"/>
        <v>2024-261329-06</v>
      </c>
      <c r="V1111" s="29" t="str">
        <f t="shared" si="53"/>
        <v>Carol Mathews</v>
      </c>
    </row>
    <row r="1112" spans="1:22" x14ac:dyDescent="0.25">
      <c r="A1112" s="53">
        <v>2024</v>
      </c>
      <c r="B1112" s="54">
        <v>263517</v>
      </c>
      <c r="C1112" s="54" t="s">
        <v>31</v>
      </c>
      <c r="D1112" s="54" t="s">
        <v>431</v>
      </c>
      <c r="E1112" s="54" t="s">
        <v>535</v>
      </c>
      <c r="F1112" s="55" t="s">
        <v>431</v>
      </c>
      <c r="G1112" s="54" t="s">
        <v>4</v>
      </c>
      <c r="H1112" s="54" t="s">
        <v>5</v>
      </c>
      <c r="I1112" s="56">
        <v>169</v>
      </c>
      <c r="J1112" s="56">
        <v>345</v>
      </c>
      <c r="K1112" s="56">
        <v>1457</v>
      </c>
      <c r="L1112" s="57">
        <v>64922.400000000001</v>
      </c>
      <c r="M1112" s="57">
        <v>384.15621301775201</v>
      </c>
      <c r="N1112" s="58">
        <v>2.0414201183432001</v>
      </c>
      <c r="O1112" s="58">
        <v>4.2231884057971003</v>
      </c>
      <c r="P1112" s="54">
        <v>10820.4</v>
      </c>
      <c r="Q1112" s="59">
        <v>0.16666666666666699</v>
      </c>
      <c r="R1112" s="54">
        <v>5408.76</v>
      </c>
      <c r="S1112" s="59">
        <v>8.3311153007282507E-2</v>
      </c>
      <c r="T1112" s="29" t="str">
        <f t="shared" si="51"/>
        <v>01</v>
      </c>
      <c r="U1112" s="29" t="str">
        <f t="shared" si="52"/>
        <v>2024-263517-01</v>
      </c>
      <c r="V1112" s="29" t="str">
        <f t="shared" si="53"/>
        <v>Alberto Hunt</v>
      </c>
    </row>
    <row r="1113" spans="1:22" x14ac:dyDescent="0.25">
      <c r="A1113" s="53">
        <v>2024</v>
      </c>
      <c r="B1113" s="54">
        <v>263517</v>
      </c>
      <c r="C1113" s="54" t="s">
        <v>31</v>
      </c>
      <c r="D1113" s="54" t="s">
        <v>430</v>
      </c>
      <c r="E1113" s="54" t="s">
        <v>517</v>
      </c>
      <c r="F1113" s="55" t="s">
        <v>431</v>
      </c>
      <c r="G1113" s="54" t="s">
        <v>4</v>
      </c>
      <c r="H1113" s="54" t="s">
        <v>16</v>
      </c>
      <c r="I1113" s="56">
        <v>14</v>
      </c>
      <c r="J1113" s="56">
        <v>24</v>
      </c>
      <c r="K1113" s="56">
        <v>135</v>
      </c>
      <c r="L1113" s="57">
        <v>3967.2</v>
      </c>
      <c r="M1113" s="57">
        <v>283.37142857142902</v>
      </c>
      <c r="N1113" s="58">
        <v>1.71428571428571</v>
      </c>
      <c r="O1113" s="58">
        <v>5.625</v>
      </c>
      <c r="P1113" s="54">
        <v>661.2</v>
      </c>
      <c r="Q1113" s="59">
        <v>0.16666666666666699</v>
      </c>
      <c r="R1113" s="54">
        <v>200.8</v>
      </c>
      <c r="S1113" s="59">
        <v>5.0615043355515199E-2</v>
      </c>
      <c r="T1113" s="29" t="str">
        <f t="shared" si="51"/>
        <v>03</v>
      </c>
      <c r="U1113" s="29" t="str">
        <f t="shared" si="52"/>
        <v>2024-263517-03</v>
      </c>
      <c r="V1113" s="29" t="str">
        <f t="shared" si="53"/>
        <v>Ray McDermott</v>
      </c>
    </row>
    <row r="1114" spans="1:22" x14ac:dyDescent="0.25">
      <c r="A1114" s="53">
        <v>2024</v>
      </c>
      <c r="B1114" s="54">
        <v>263517</v>
      </c>
      <c r="C1114" s="54" t="s">
        <v>31</v>
      </c>
      <c r="D1114" s="54" t="s">
        <v>433</v>
      </c>
      <c r="E1114" s="54" t="s">
        <v>504</v>
      </c>
      <c r="F1114" s="55" t="s">
        <v>431</v>
      </c>
      <c r="G1114" s="54" t="s">
        <v>4</v>
      </c>
      <c r="H1114" s="54" t="s">
        <v>16</v>
      </c>
      <c r="I1114" s="56">
        <v>2</v>
      </c>
      <c r="J1114" s="56">
        <v>2</v>
      </c>
      <c r="K1114" s="56">
        <v>2</v>
      </c>
      <c r="L1114" s="57">
        <v>92.4</v>
      </c>
      <c r="M1114" s="57">
        <v>46.2</v>
      </c>
      <c r="N1114" s="58">
        <v>1</v>
      </c>
      <c r="O1114" s="58">
        <v>1</v>
      </c>
      <c r="P1114" s="54">
        <v>15.4</v>
      </c>
      <c r="Q1114" s="59">
        <v>0.16666666666666699</v>
      </c>
      <c r="R1114" s="54">
        <v>-50.8</v>
      </c>
      <c r="S1114" s="59">
        <v>-0.54978354978355004</v>
      </c>
      <c r="T1114" s="29" t="str">
        <f t="shared" si="51"/>
        <v>05</v>
      </c>
      <c r="U1114" s="29" t="str">
        <f t="shared" si="52"/>
        <v>2024-263517-05</v>
      </c>
      <c r="V1114" s="29" t="str">
        <f t="shared" si="53"/>
        <v>Jeannie Skiles</v>
      </c>
    </row>
    <row r="1115" spans="1:22" x14ac:dyDescent="0.25">
      <c r="A1115" s="53">
        <v>2024</v>
      </c>
      <c r="B1115" s="54">
        <v>263517</v>
      </c>
      <c r="C1115" s="54" t="s">
        <v>31</v>
      </c>
      <c r="D1115" s="54" t="s">
        <v>435</v>
      </c>
      <c r="E1115" s="54" t="s">
        <v>525</v>
      </c>
      <c r="F1115" s="55" t="s">
        <v>431</v>
      </c>
      <c r="G1115" s="54" t="s">
        <v>4</v>
      </c>
      <c r="H1115" s="54" t="s">
        <v>16</v>
      </c>
      <c r="I1115" s="56">
        <v>20</v>
      </c>
      <c r="J1115" s="56">
        <v>52</v>
      </c>
      <c r="K1115" s="56">
        <v>142</v>
      </c>
      <c r="L1115" s="57">
        <v>5582.1</v>
      </c>
      <c r="M1115" s="57">
        <v>279.10500000000002</v>
      </c>
      <c r="N1115" s="58">
        <v>2.6</v>
      </c>
      <c r="O1115" s="58">
        <v>2.7307692307692299</v>
      </c>
      <c r="P1115" s="54">
        <v>930.35</v>
      </c>
      <c r="Q1115" s="59">
        <v>0.16666666666666699</v>
      </c>
      <c r="R1115" s="54">
        <v>254.29</v>
      </c>
      <c r="S1115" s="59">
        <v>4.5554540405940397E-2</v>
      </c>
      <c r="T1115" s="29" t="str">
        <f t="shared" si="51"/>
        <v>06</v>
      </c>
      <c r="U1115" s="29" t="str">
        <f t="shared" si="52"/>
        <v>2024-263517-06</v>
      </c>
      <c r="V1115" s="29" t="str">
        <f t="shared" si="53"/>
        <v>Carol Mathews</v>
      </c>
    </row>
    <row r="1116" spans="1:22" x14ac:dyDescent="0.25">
      <c r="A1116" s="53">
        <v>2024</v>
      </c>
      <c r="B1116" s="54">
        <v>268288</v>
      </c>
      <c r="C1116" s="54" t="s">
        <v>311</v>
      </c>
      <c r="D1116" s="54" t="s">
        <v>431</v>
      </c>
      <c r="E1116" s="54" t="s">
        <v>501</v>
      </c>
      <c r="F1116" s="55" t="s">
        <v>431</v>
      </c>
      <c r="G1116" s="54" t="s">
        <v>15</v>
      </c>
      <c r="H1116" s="54" t="s">
        <v>5</v>
      </c>
      <c r="I1116" s="56">
        <v>141</v>
      </c>
      <c r="J1116" s="56">
        <v>425</v>
      </c>
      <c r="K1116" s="56">
        <v>1452</v>
      </c>
      <c r="L1116" s="57">
        <v>66450.899999999994</v>
      </c>
      <c r="M1116" s="57">
        <v>471.28297872340403</v>
      </c>
      <c r="N1116" s="58">
        <v>3.0141843971631199</v>
      </c>
      <c r="O1116" s="58">
        <v>3.4164705882352902</v>
      </c>
      <c r="P1116" s="54">
        <v>11075.15</v>
      </c>
      <c r="Q1116" s="59">
        <v>0.16666666666666699</v>
      </c>
      <c r="R1116" s="54">
        <v>6424.4699999999903</v>
      </c>
      <c r="S1116" s="59">
        <v>9.6679954673300095E-2</v>
      </c>
      <c r="T1116" s="29" t="str">
        <f t="shared" si="51"/>
        <v>01</v>
      </c>
      <c r="U1116" s="29" t="str">
        <f t="shared" si="52"/>
        <v>2024-268288-01</v>
      </c>
      <c r="V1116" s="29" t="str">
        <f t="shared" si="53"/>
        <v>Debbie Wong</v>
      </c>
    </row>
    <row r="1117" spans="1:22" x14ac:dyDescent="0.25">
      <c r="A1117" s="53">
        <v>2024</v>
      </c>
      <c r="B1117" s="54">
        <v>270575</v>
      </c>
      <c r="C1117" s="54" t="s">
        <v>75</v>
      </c>
      <c r="D1117" s="54" t="s">
        <v>432</v>
      </c>
      <c r="E1117" s="54" t="s">
        <v>498</v>
      </c>
      <c r="F1117" s="55" t="s">
        <v>432</v>
      </c>
      <c r="G1117" s="54" t="s">
        <v>15</v>
      </c>
      <c r="H1117" s="54" t="s">
        <v>16</v>
      </c>
      <c r="I1117" s="56">
        <v>37</v>
      </c>
      <c r="J1117" s="56">
        <v>37</v>
      </c>
      <c r="K1117" s="56">
        <v>91</v>
      </c>
      <c r="L1117" s="57">
        <v>3666.663</v>
      </c>
      <c r="M1117" s="57">
        <v>99.099000000000004</v>
      </c>
      <c r="N1117" s="58">
        <v>1</v>
      </c>
      <c r="O1117" s="58">
        <v>2.4594594594594601</v>
      </c>
      <c r="P1117" s="54">
        <v>592.41300000000001</v>
      </c>
      <c r="Q1117" s="59">
        <v>0.161567343385525</v>
      </c>
      <c r="R1117" s="54">
        <v>-517.58699999999999</v>
      </c>
      <c r="S1117" s="59">
        <v>-0.14116023206932299</v>
      </c>
      <c r="T1117" s="29" t="str">
        <f t="shared" si="51"/>
        <v>04</v>
      </c>
      <c r="U1117" s="29" t="str">
        <f t="shared" si="52"/>
        <v>2024-270575-04</v>
      </c>
      <c r="V1117" s="29" t="str">
        <f t="shared" si="53"/>
        <v>Kim Pearson</v>
      </c>
    </row>
    <row r="1118" spans="1:22" x14ac:dyDescent="0.25">
      <c r="A1118" s="53">
        <v>2024</v>
      </c>
      <c r="B1118" s="54">
        <v>271885</v>
      </c>
      <c r="C1118" s="54" t="s">
        <v>363</v>
      </c>
      <c r="D1118" s="54" t="s">
        <v>430</v>
      </c>
      <c r="E1118" s="54" t="s">
        <v>511</v>
      </c>
      <c r="F1118" s="55" t="s">
        <v>430</v>
      </c>
      <c r="G1118" s="54" t="s">
        <v>15</v>
      </c>
      <c r="H1118" s="54" t="s">
        <v>7</v>
      </c>
      <c r="I1118" s="56">
        <v>194</v>
      </c>
      <c r="J1118" s="56">
        <v>459</v>
      </c>
      <c r="K1118" s="56">
        <v>1810</v>
      </c>
      <c r="L1118" s="57">
        <v>80908.52</v>
      </c>
      <c r="M1118" s="57">
        <v>417.05422680412403</v>
      </c>
      <c r="N1118" s="58">
        <v>2.3659793814432999</v>
      </c>
      <c r="O1118" s="58">
        <v>3.9433551198257102</v>
      </c>
      <c r="P1118" s="54">
        <v>8668.77</v>
      </c>
      <c r="Q1118" s="59">
        <v>0.107142857142857</v>
      </c>
      <c r="R1118" s="54">
        <v>2155.3700000000099</v>
      </c>
      <c r="S1118" s="59">
        <v>2.66395924681357E-2</v>
      </c>
      <c r="T1118" s="29" t="str">
        <f t="shared" si="51"/>
        <v>03</v>
      </c>
      <c r="U1118" s="29" t="str">
        <f t="shared" si="52"/>
        <v>2024-271885-03</v>
      </c>
      <c r="V1118" s="29" t="str">
        <f t="shared" si="53"/>
        <v>Sivesh Saleh</v>
      </c>
    </row>
    <row r="1119" spans="1:22" x14ac:dyDescent="0.25">
      <c r="A1119" s="53">
        <v>2024</v>
      </c>
      <c r="B1119" s="54">
        <v>273027</v>
      </c>
      <c r="C1119" s="54" t="s">
        <v>309</v>
      </c>
      <c r="D1119" s="54" t="s">
        <v>434</v>
      </c>
      <c r="E1119" s="54" t="s">
        <v>523</v>
      </c>
      <c r="F1119" s="55" t="s">
        <v>434</v>
      </c>
      <c r="G1119" s="54" t="s">
        <v>15</v>
      </c>
      <c r="H1119" s="54" t="s">
        <v>16</v>
      </c>
      <c r="I1119" s="56">
        <v>40</v>
      </c>
      <c r="J1119" s="56">
        <v>58</v>
      </c>
      <c r="K1119" s="56">
        <v>184</v>
      </c>
      <c r="L1119" s="57">
        <v>10068.128000000001</v>
      </c>
      <c r="M1119" s="57">
        <v>251.70320000000001</v>
      </c>
      <c r="N1119" s="58">
        <v>1.45</v>
      </c>
      <c r="O1119" s="58">
        <v>3.1724137931034502</v>
      </c>
      <c r="P1119" s="54">
        <v>3380.6280000000002</v>
      </c>
      <c r="Q1119" s="59">
        <v>0.33577523050958402</v>
      </c>
      <c r="R1119" s="54">
        <v>2076.828</v>
      </c>
      <c r="S1119" s="59">
        <v>0.20627747283308301</v>
      </c>
      <c r="T1119" s="29" t="str">
        <f t="shared" si="51"/>
        <v>02</v>
      </c>
      <c r="U1119" s="29" t="str">
        <f t="shared" si="52"/>
        <v>2024-273027-02</v>
      </c>
      <c r="V1119" s="29" t="str">
        <f t="shared" si="53"/>
        <v>Amy Blye</v>
      </c>
    </row>
    <row r="1120" spans="1:22" x14ac:dyDescent="0.25">
      <c r="A1120" s="53">
        <v>2024</v>
      </c>
      <c r="B1120" s="54">
        <v>280877</v>
      </c>
      <c r="C1120" s="54" t="s">
        <v>307</v>
      </c>
      <c r="D1120" s="54" t="s">
        <v>434</v>
      </c>
      <c r="E1120" s="54" t="s">
        <v>522</v>
      </c>
      <c r="F1120" s="55" t="s">
        <v>434</v>
      </c>
      <c r="G1120" s="54" t="s">
        <v>15</v>
      </c>
      <c r="H1120" s="54" t="s">
        <v>16</v>
      </c>
      <c r="I1120" s="56">
        <v>7</v>
      </c>
      <c r="J1120" s="56">
        <v>25</v>
      </c>
      <c r="K1120" s="56">
        <v>61</v>
      </c>
      <c r="L1120" s="57">
        <v>2695.5120000000002</v>
      </c>
      <c r="M1120" s="57">
        <v>385.07314285714301</v>
      </c>
      <c r="N1120" s="58">
        <v>3.5714285714285698</v>
      </c>
      <c r="O1120" s="58">
        <v>2.44</v>
      </c>
      <c r="P1120" s="54">
        <v>875.01199999999994</v>
      </c>
      <c r="Q1120" s="59">
        <v>0.32461810594796098</v>
      </c>
      <c r="R1120" s="54">
        <v>630.51199999999994</v>
      </c>
      <c r="S1120" s="59">
        <v>0.23391177631559401</v>
      </c>
      <c r="T1120" s="29" t="str">
        <f t="shared" si="51"/>
        <v>02</v>
      </c>
      <c r="U1120" s="29" t="str">
        <f t="shared" si="52"/>
        <v>2024-280877-02</v>
      </c>
      <c r="V1120" s="29" t="str">
        <f t="shared" si="53"/>
        <v>Ian Juliano</v>
      </c>
    </row>
    <row r="1121" spans="1:22" x14ac:dyDescent="0.25">
      <c r="A1121" s="53">
        <v>2024</v>
      </c>
      <c r="B1121" s="54">
        <v>281083</v>
      </c>
      <c r="C1121" s="54" t="s">
        <v>76</v>
      </c>
      <c r="D1121" s="54" t="s">
        <v>433</v>
      </c>
      <c r="E1121" s="54" t="s">
        <v>502</v>
      </c>
      <c r="F1121" s="55" t="s">
        <v>435</v>
      </c>
      <c r="G1121" s="54" t="s">
        <v>4</v>
      </c>
      <c r="H1121" s="54" t="s">
        <v>16</v>
      </c>
      <c r="I1121" s="56">
        <v>26</v>
      </c>
      <c r="J1121" s="56">
        <v>65</v>
      </c>
      <c r="K1121" s="56">
        <v>221</v>
      </c>
      <c r="L1121" s="57">
        <v>8354.1</v>
      </c>
      <c r="M1121" s="57">
        <v>321.31153846153802</v>
      </c>
      <c r="N1121" s="58">
        <v>2.5</v>
      </c>
      <c r="O1121" s="58">
        <v>3.4</v>
      </c>
      <c r="P1121" s="54">
        <v>1392.35</v>
      </c>
      <c r="Q1121" s="59">
        <v>0.16666666666666699</v>
      </c>
      <c r="R1121" s="54">
        <v>489.4</v>
      </c>
      <c r="S1121" s="59">
        <v>5.85820136220538E-2</v>
      </c>
      <c r="T1121" s="29" t="str">
        <f t="shared" si="51"/>
        <v>05</v>
      </c>
      <c r="U1121" s="29" t="str">
        <f t="shared" si="52"/>
        <v>2024-281083-05</v>
      </c>
      <c r="V1121" s="29" t="str">
        <f t="shared" si="53"/>
        <v>Mary Amendola</v>
      </c>
    </row>
    <row r="1122" spans="1:22" x14ac:dyDescent="0.25">
      <c r="A1122" s="53">
        <v>2024</v>
      </c>
      <c r="B1122" s="54">
        <v>281083</v>
      </c>
      <c r="C1122" s="54" t="s">
        <v>76</v>
      </c>
      <c r="D1122" s="54" t="s">
        <v>435</v>
      </c>
      <c r="E1122" s="54" t="s">
        <v>525</v>
      </c>
      <c r="F1122" s="55" t="s">
        <v>435</v>
      </c>
      <c r="G1122" s="54" t="s">
        <v>4</v>
      </c>
      <c r="H1122" s="54" t="s">
        <v>16</v>
      </c>
      <c r="I1122" s="56">
        <v>16</v>
      </c>
      <c r="J1122" s="56">
        <v>25</v>
      </c>
      <c r="K1122" s="56">
        <v>80</v>
      </c>
      <c r="L1122" s="57">
        <v>5627.1</v>
      </c>
      <c r="M1122" s="57">
        <v>351.69375000000002</v>
      </c>
      <c r="N1122" s="58">
        <v>1.5625</v>
      </c>
      <c r="O1122" s="58">
        <v>3.2</v>
      </c>
      <c r="P1122" s="54">
        <v>937.85</v>
      </c>
      <c r="Q1122" s="59">
        <v>0.16666666666666699</v>
      </c>
      <c r="R1122" s="54">
        <v>414.349999999999</v>
      </c>
      <c r="S1122" s="59">
        <v>7.3634731922304505E-2</v>
      </c>
      <c r="T1122" s="29" t="str">
        <f t="shared" si="51"/>
        <v>06</v>
      </c>
      <c r="U1122" s="29" t="str">
        <f t="shared" si="52"/>
        <v>2024-281083-06</v>
      </c>
      <c r="V1122" s="29" t="str">
        <f t="shared" si="53"/>
        <v>Carol Mathews</v>
      </c>
    </row>
    <row r="1123" spans="1:22" x14ac:dyDescent="0.25">
      <c r="A1123" s="53">
        <v>2024</v>
      </c>
      <c r="B1123" s="54">
        <v>282916</v>
      </c>
      <c r="C1123" s="54" t="s">
        <v>412</v>
      </c>
      <c r="D1123" s="54" t="s">
        <v>432</v>
      </c>
      <c r="E1123" s="54" t="s">
        <v>500</v>
      </c>
      <c r="F1123" s="55" t="s">
        <v>432</v>
      </c>
      <c r="G1123" s="54" t="s">
        <v>15</v>
      </c>
      <c r="H1123" s="54" t="s">
        <v>16</v>
      </c>
      <c r="I1123" s="56">
        <v>15</v>
      </c>
      <c r="J1123" s="56">
        <v>42</v>
      </c>
      <c r="K1123" s="56">
        <v>165</v>
      </c>
      <c r="L1123" s="57">
        <v>4709.8999999999996</v>
      </c>
      <c r="M1123" s="57">
        <v>313.993333333333</v>
      </c>
      <c r="N1123" s="58">
        <v>2.8</v>
      </c>
      <c r="O1123" s="58">
        <v>3.9285714285714302</v>
      </c>
      <c r="P1123" s="54">
        <v>1086.9000000000001</v>
      </c>
      <c r="Q1123" s="59">
        <v>0.230769230769231</v>
      </c>
      <c r="R1123" s="54">
        <v>609.9</v>
      </c>
      <c r="S1123" s="59">
        <v>0.129493195184611</v>
      </c>
      <c r="T1123" s="29" t="str">
        <f t="shared" si="51"/>
        <v>04</v>
      </c>
      <c r="U1123" s="29" t="str">
        <f t="shared" si="52"/>
        <v>2024-282916-04</v>
      </c>
      <c r="V1123" s="29" t="str">
        <f t="shared" si="53"/>
        <v>Katie Sweeney</v>
      </c>
    </row>
    <row r="1124" spans="1:22" x14ac:dyDescent="0.25">
      <c r="A1124" s="53">
        <v>2024</v>
      </c>
      <c r="B1124" s="54">
        <v>284988</v>
      </c>
      <c r="C1124" s="54" t="s">
        <v>310</v>
      </c>
      <c r="D1124" s="54" t="s">
        <v>430</v>
      </c>
      <c r="E1124" s="54" t="s">
        <v>512</v>
      </c>
      <c r="F1124" s="55" t="s">
        <v>430</v>
      </c>
      <c r="G1124" s="54" t="s">
        <v>15</v>
      </c>
      <c r="H1124" s="54" t="s">
        <v>16</v>
      </c>
      <c r="I1124" s="56">
        <v>17</v>
      </c>
      <c r="J1124" s="56">
        <v>51</v>
      </c>
      <c r="K1124" s="56">
        <v>211</v>
      </c>
      <c r="L1124" s="57">
        <v>10359.2808</v>
      </c>
      <c r="M1124" s="57">
        <v>609.36945882352904</v>
      </c>
      <c r="N1124" s="58">
        <v>3</v>
      </c>
      <c r="O1124" s="58">
        <v>4.1372549019607803</v>
      </c>
      <c r="P1124" s="54">
        <v>2197.5308</v>
      </c>
      <c r="Q1124" s="59">
        <v>0.21213159894266001</v>
      </c>
      <c r="R1124" s="54">
        <v>1614.4308000000001</v>
      </c>
      <c r="S1124" s="59">
        <v>0.15584390761953301</v>
      </c>
      <c r="T1124" s="29" t="str">
        <f t="shared" si="51"/>
        <v>03</v>
      </c>
      <c r="U1124" s="29" t="str">
        <f t="shared" si="52"/>
        <v>2024-284988-03</v>
      </c>
      <c r="V1124" s="29" t="str">
        <f t="shared" si="53"/>
        <v>Kevin Baxter</v>
      </c>
    </row>
    <row r="1125" spans="1:22" x14ac:dyDescent="0.25">
      <c r="A1125" s="53">
        <v>2024</v>
      </c>
      <c r="B1125" s="54">
        <v>287037</v>
      </c>
      <c r="C1125" s="54" t="s">
        <v>77</v>
      </c>
      <c r="D1125" s="54" t="s">
        <v>434</v>
      </c>
      <c r="E1125" s="54" t="s">
        <v>508</v>
      </c>
      <c r="F1125" s="55" t="s">
        <v>434</v>
      </c>
      <c r="G1125" s="54" t="s">
        <v>15</v>
      </c>
      <c r="H1125" s="54" t="s">
        <v>7</v>
      </c>
      <c r="I1125" s="56">
        <v>94</v>
      </c>
      <c r="J1125" s="56">
        <v>357</v>
      </c>
      <c r="K1125" s="56">
        <v>1767</v>
      </c>
      <c r="L1125" s="57">
        <v>84984.430999999997</v>
      </c>
      <c r="M1125" s="57">
        <v>904.08969148936103</v>
      </c>
      <c r="N1125" s="58">
        <v>3.7978723404255299</v>
      </c>
      <c r="O1125" s="58">
        <v>4.9495798319327697</v>
      </c>
      <c r="P1125" s="54">
        <v>16265.681</v>
      </c>
      <c r="Q1125" s="59">
        <v>0.19139600993504299</v>
      </c>
      <c r="R1125" s="54">
        <v>12965.251</v>
      </c>
      <c r="S1125" s="59">
        <v>0.15256030836989401</v>
      </c>
      <c r="T1125" s="29" t="str">
        <f t="shared" si="51"/>
        <v>02</v>
      </c>
      <c r="U1125" s="29" t="str">
        <f t="shared" si="52"/>
        <v>2024-287037-02</v>
      </c>
      <c r="V1125" s="29" t="str">
        <f t="shared" si="53"/>
        <v>Nina Fuentes</v>
      </c>
    </row>
    <row r="1126" spans="1:22" x14ac:dyDescent="0.25">
      <c r="A1126" s="53">
        <v>2024</v>
      </c>
      <c r="B1126" s="54">
        <v>288308</v>
      </c>
      <c r="C1126" s="54" t="s">
        <v>78</v>
      </c>
      <c r="D1126" s="54" t="s">
        <v>431</v>
      </c>
      <c r="E1126" s="54" t="s">
        <v>524</v>
      </c>
      <c r="F1126" s="55" t="s">
        <v>431</v>
      </c>
      <c r="G1126" s="54" t="s">
        <v>15</v>
      </c>
      <c r="H1126" s="54" t="s">
        <v>16</v>
      </c>
      <c r="I1126" s="56">
        <v>34</v>
      </c>
      <c r="J1126" s="56">
        <v>52</v>
      </c>
      <c r="K1126" s="56">
        <v>170</v>
      </c>
      <c r="L1126" s="57">
        <v>11227.44</v>
      </c>
      <c r="M1126" s="57">
        <v>330.21882352941202</v>
      </c>
      <c r="N1126" s="58">
        <v>1.52941176470588</v>
      </c>
      <c r="O1126" s="58">
        <v>3.2692307692307701</v>
      </c>
      <c r="P1126" s="54">
        <v>2449.69</v>
      </c>
      <c r="Q1126" s="59">
        <v>0.218187761413109</v>
      </c>
      <c r="R1126" s="54">
        <v>1377.69</v>
      </c>
      <c r="S1126" s="59">
        <v>0.12270740257797</v>
      </c>
      <c r="T1126" s="29" t="str">
        <f t="shared" si="51"/>
        <v>01</v>
      </c>
      <c r="U1126" s="29" t="str">
        <f t="shared" si="52"/>
        <v>2024-288308-01</v>
      </c>
      <c r="V1126" s="29" t="str">
        <f t="shared" si="53"/>
        <v>Quinn York</v>
      </c>
    </row>
    <row r="1127" spans="1:22" x14ac:dyDescent="0.25">
      <c r="A1127" s="53">
        <v>2024</v>
      </c>
      <c r="B1127" s="54">
        <v>289007</v>
      </c>
      <c r="C1127" s="54" t="s">
        <v>79</v>
      </c>
      <c r="D1127" s="54" t="s">
        <v>432</v>
      </c>
      <c r="E1127" s="54" t="s">
        <v>500</v>
      </c>
      <c r="F1127" s="55" t="s">
        <v>432</v>
      </c>
      <c r="G1127" s="54" t="s">
        <v>15</v>
      </c>
      <c r="H1127" s="54" t="s">
        <v>16</v>
      </c>
      <c r="I1127" s="56">
        <v>20</v>
      </c>
      <c r="J1127" s="56">
        <v>20</v>
      </c>
      <c r="K1127" s="56">
        <v>77</v>
      </c>
      <c r="L1127" s="57">
        <v>3242.8395999999998</v>
      </c>
      <c r="M1127" s="57">
        <v>162.14197999999999</v>
      </c>
      <c r="N1127" s="58">
        <v>1</v>
      </c>
      <c r="O1127" s="58">
        <v>3.85</v>
      </c>
      <c r="P1127" s="54">
        <v>-198.66040000000001</v>
      </c>
      <c r="Q1127" s="59">
        <v>-6.1261247704018397E-2</v>
      </c>
      <c r="R1127" s="54">
        <v>-798.66039999999998</v>
      </c>
      <c r="S1127" s="59">
        <v>-0.24628427505325901</v>
      </c>
      <c r="T1127" s="29" t="str">
        <f t="shared" si="51"/>
        <v>04</v>
      </c>
      <c r="U1127" s="29" t="str">
        <f t="shared" si="52"/>
        <v>2024-289007-04</v>
      </c>
      <c r="V1127" s="29" t="str">
        <f t="shared" si="53"/>
        <v>Katie Sweeney</v>
      </c>
    </row>
    <row r="1128" spans="1:22" x14ac:dyDescent="0.25">
      <c r="A1128" s="53">
        <v>2024</v>
      </c>
      <c r="B1128" s="54">
        <v>294766</v>
      </c>
      <c r="C1128" s="54" t="s">
        <v>80</v>
      </c>
      <c r="D1128" s="54" t="s">
        <v>435</v>
      </c>
      <c r="E1128" s="54" t="s">
        <v>505</v>
      </c>
      <c r="F1128" s="55" t="s">
        <v>435</v>
      </c>
      <c r="G1128" s="54" t="s">
        <v>15</v>
      </c>
      <c r="H1128" s="54" t="s">
        <v>5</v>
      </c>
      <c r="I1128" s="56">
        <v>42</v>
      </c>
      <c r="J1128" s="56">
        <v>90</v>
      </c>
      <c r="K1128" s="56">
        <v>336</v>
      </c>
      <c r="L1128" s="57">
        <v>18627.599999999999</v>
      </c>
      <c r="M1128" s="57">
        <v>443.51428571428602</v>
      </c>
      <c r="N1128" s="58">
        <v>2.1428571428571401</v>
      </c>
      <c r="O1128" s="58">
        <v>3.7333333333333298</v>
      </c>
      <c r="P1128" s="54">
        <v>3104.6</v>
      </c>
      <c r="Q1128" s="59">
        <v>0.16666666666666699</v>
      </c>
      <c r="R1128" s="54">
        <v>1704.74</v>
      </c>
      <c r="S1128" s="59">
        <v>9.15168889175203E-2</v>
      </c>
      <c r="T1128" s="29" t="str">
        <f t="shared" si="51"/>
        <v>06</v>
      </c>
      <c r="U1128" s="29" t="str">
        <f t="shared" si="52"/>
        <v>2024-294766-06</v>
      </c>
      <c r="V1128" s="29" t="str">
        <f t="shared" si="53"/>
        <v>Malik Mann</v>
      </c>
    </row>
    <row r="1129" spans="1:22" x14ac:dyDescent="0.25">
      <c r="A1129" s="53">
        <v>2024</v>
      </c>
      <c r="B1129" s="54">
        <v>302233</v>
      </c>
      <c r="C1129" s="54" t="s">
        <v>82</v>
      </c>
      <c r="D1129" s="54" t="s">
        <v>430</v>
      </c>
      <c r="E1129" s="54" t="s">
        <v>512</v>
      </c>
      <c r="F1129" s="55" t="s">
        <v>430</v>
      </c>
      <c r="G1129" s="54" t="s">
        <v>4</v>
      </c>
      <c r="H1129" s="54" t="s">
        <v>7</v>
      </c>
      <c r="I1129" s="56">
        <v>123</v>
      </c>
      <c r="J1129" s="56">
        <v>449</v>
      </c>
      <c r="K1129" s="56">
        <v>1741</v>
      </c>
      <c r="L1129" s="57">
        <v>88707.9</v>
      </c>
      <c r="M1129" s="57">
        <v>721.20243902438995</v>
      </c>
      <c r="N1129" s="58">
        <v>3.6504065040650402</v>
      </c>
      <c r="O1129" s="58">
        <v>3.87750556792873</v>
      </c>
      <c r="P1129" s="54">
        <v>14784.65</v>
      </c>
      <c r="Q1129" s="59">
        <v>0.16666666666666699</v>
      </c>
      <c r="R1129" s="54">
        <v>10488.2</v>
      </c>
      <c r="S1129" s="59">
        <v>0.11823298714094201</v>
      </c>
      <c r="T1129" s="29" t="str">
        <f t="shared" si="51"/>
        <v>03</v>
      </c>
      <c r="U1129" s="29" t="str">
        <f t="shared" si="52"/>
        <v>2024-302233-03</v>
      </c>
      <c r="V1129" s="29" t="str">
        <f t="shared" si="53"/>
        <v>Kevin Baxter</v>
      </c>
    </row>
    <row r="1130" spans="1:22" x14ac:dyDescent="0.25">
      <c r="A1130" s="53">
        <v>2024</v>
      </c>
      <c r="B1130" s="54">
        <v>302233</v>
      </c>
      <c r="C1130" s="54" t="s">
        <v>82</v>
      </c>
      <c r="D1130" s="54" t="s">
        <v>432</v>
      </c>
      <c r="E1130" s="54" t="s">
        <v>500</v>
      </c>
      <c r="F1130" s="55" t="s">
        <v>430</v>
      </c>
      <c r="G1130" s="54" t="s">
        <v>4</v>
      </c>
      <c r="H1130" s="54" t="s">
        <v>5</v>
      </c>
      <c r="I1130" s="56">
        <v>55</v>
      </c>
      <c r="J1130" s="56">
        <v>180</v>
      </c>
      <c r="K1130" s="56">
        <v>732</v>
      </c>
      <c r="L1130" s="57">
        <v>32064.6</v>
      </c>
      <c r="M1130" s="57">
        <v>582.99272727272705</v>
      </c>
      <c r="N1130" s="58">
        <v>3.2727272727272698</v>
      </c>
      <c r="O1130" s="58">
        <v>4.06666666666667</v>
      </c>
      <c r="P1130" s="54">
        <v>5344.1</v>
      </c>
      <c r="Q1130" s="59">
        <v>0.16666666666666699</v>
      </c>
      <c r="R1130" s="54">
        <v>3571.98</v>
      </c>
      <c r="S1130" s="59">
        <v>0.11139948728504299</v>
      </c>
      <c r="T1130" s="29" t="str">
        <f t="shared" ref="T1130:T1193" si="54">LEFT(D1130,2)</f>
        <v>04</v>
      </c>
      <c r="U1130" s="29" t="str">
        <f t="shared" ref="U1130:U1193" si="55">A1130&amp;"-"&amp;B1130&amp;"-"&amp;T1130</f>
        <v>2024-302233-04</v>
      </c>
      <c r="V1130" s="29" t="str">
        <f t="shared" ref="V1130:V1193" si="56">E1130</f>
        <v>Katie Sweeney</v>
      </c>
    </row>
    <row r="1131" spans="1:22" x14ac:dyDescent="0.25">
      <c r="A1131" s="53">
        <v>2024</v>
      </c>
      <c r="B1131" s="54">
        <v>303477</v>
      </c>
      <c r="C1131" s="54" t="s">
        <v>288</v>
      </c>
      <c r="D1131" s="54" t="s">
        <v>432</v>
      </c>
      <c r="E1131" s="54" t="s">
        <v>493</v>
      </c>
      <c r="F1131" s="55" t="s">
        <v>432</v>
      </c>
      <c r="G1131" s="54" t="s">
        <v>15</v>
      </c>
      <c r="H1131" s="54" t="s">
        <v>10</v>
      </c>
      <c r="I1131" s="56">
        <v>62</v>
      </c>
      <c r="J1131" s="56">
        <v>541</v>
      </c>
      <c r="K1131" s="56">
        <v>4162</v>
      </c>
      <c r="L1131" s="57">
        <v>236148.67920000001</v>
      </c>
      <c r="M1131" s="57">
        <v>3808.8496645161299</v>
      </c>
      <c r="N1131" s="58">
        <v>8.7258064516129004</v>
      </c>
      <c r="O1131" s="58">
        <v>7.6931608133086904</v>
      </c>
      <c r="P1131" s="54">
        <v>66398.679199999999</v>
      </c>
      <c r="Q1131" s="59">
        <v>0.281173197431968</v>
      </c>
      <c r="R1131" s="54">
        <v>64103.059200000003</v>
      </c>
      <c r="S1131" s="59">
        <v>0.27145211828904398</v>
      </c>
      <c r="T1131" s="29" t="str">
        <f t="shared" si="54"/>
        <v>04</v>
      </c>
      <c r="U1131" s="29" t="str">
        <f t="shared" si="55"/>
        <v>2024-303477-04</v>
      </c>
      <c r="V1131" s="29" t="str">
        <f t="shared" si="56"/>
        <v>John Foley</v>
      </c>
    </row>
    <row r="1132" spans="1:22" x14ac:dyDescent="0.25">
      <c r="A1132" s="53">
        <v>2024</v>
      </c>
      <c r="B1132" s="54">
        <v>304909</v>
      </c>
      <c r="C1132" s="54" t="s">
        <v>305</v>
      </c>
      <c r="D1132" s="54" t="s">
        <v>433</v>
      </c>
      <c r="E1132" s="54" t="s">
        <v>504</v>
      </c>
      <c r="F1132" s="55" t="s">
        <v>433</v>
      </c>
      <c r="G1132" s="54" t="s">
        <v>15</v>
      </c>
      <c r="H1132" s="54" t="s">
        <v>16</v>
      </c>
      <c r="I1132" s="56">
        <v>5</v>
      </c>
      <c r="J1132" s="56">
        <v>30</v>
      </c>
      <c r="K1132" s="56">
        <v>66</v>
      </c>
      <c r="L1132" s="57">
        <v>4181.8720000000003</v>
      </c>
      <c r="M1132" s="57">
        <v>836.37440000000004</v>
      </c>
      <c r="N1132" s="58">
        <v>6</v>
      </c>
      <c r="O1132" s="58">
        <v>2.2000000000000002</v>
      </c>
      <c r="P1132" s="54">
        <v>1096.8720000000001</v>
      </c>
      <c r="Q1132" s="59">
        <v>0.26229210267554798</v>
      </c>
      <c r="R1132" s="54">
        <v>906.072</v>
      </c>
      <c r="S1132" s="59">
        <v>0.21666660289937101</v>
      </c>
      <c r="T1132" s="29" t="str">
        <f t="shared" si="54"/>
        <v>05</v>
      </c>
      <c r="U1132" s="29" t="str">
        <f t="shared" si="55"/>
        <v>2024-304909-05</v>
      </c>
      <c r="V1132" s="29" t="str">
        <f t="shared" si="56"/>
        <v>Jeannie Skiles</v>
      </c>
    </row>
    <row r="1133" spans="1:22" x14ac:dyDescent="0.25">
      <c r="A1133" s="53">
        <v>2024</v>
      </c>
      <c r="B1133" s="54">
        <v>309059</v>
      </c>
      <c r="C1133" s="54" t="s">
        <v>306</v>
      </c>
      <c r="D1133" s="54" t="s">
        <v>434</v>
      </c>
      <c r="E1133" s="54" t="s">
        <v>499</v>
      </c>
      <c r="F1133" s="55" t="s">
        <v>434</v>
      </c>
      <c r="G1133" s="54" t="s">
        <v>15</v>
      </c>
      <c r="H1133" s="54" t="s">
        <v>5</v>
      </c>
      <c r="I1133" s="56">
        <v>56</v>
      </c>
      <c r="J1133" s="56">
        <v>101</v>
      </c>
      <c r="K1133" s="56">
        <v>330</v>
      </c>
      <c r="L1133" s="57">
        <v>18720.59</v>
      </c>
      <c r="M1133" s="57">
        <v>334.29624999999999</v>
      </c>
      <c r="N1133" s="58">
        <v>1.8035714285714299</v>
      </c>
      <c r="O1133" s="58">
        <v>3.2673267326732698</v>
      </c>
      <c r="P1133" s="54">
        <v>3218.59</v>
      </c>
      <c r="Q1133" s="59">
        <v>0.17192780783084299</v>
      </c>
      <c r="R1133" s="54">
        <v>1371.49</v>
      </c>
      <c r="S1133" s="59">
        <v>7.3261045725588794E-2</v>
      </c>
      <c r="T1133" s="29" t="str">
        <f t="shared" si="54"/>
        <v>02</v>
      </c>
      <c r="U1133" s="29" t="str">
        <f t="shared" si="55"/>
        <v>2024-309059-02</v>
      </c>
      <c r="V1133" s="29" t="str">
        <f t="shared" si="56"/>
        <v>Kurt Valentine</v>
      </c>
    </row>
    <row r="1134" spans="1:22" x14ac:dyDescent="0.25">
      <c r="A1134" s="53">
        <v>2024</v>
      </c>
      <c r="B1134" s="54">
        <v>309592</v>
      </c>
      <c r="C1134" s="54" t="s">
        <v>436</v>
      </c>
      <c r="D1134" s="54" t="s">
        <v>431</v>
      </c>
      <c r="E1134" s="54" t="s">
        <v>515</v>
      </c>
      <c r="F1134" s="55" t="s">
        <v>431</v>
      </c>
      <c r="G1134" s="54" t="s">
        <v>15</v>
      </c>
      <c r="H1134" s="54" t="s">
        <v>16</v>
      </c>
      <c r="I1134" s="56">
        <v>30</v>
      </c>
      <c r="J1134" s="56">
        <v>30</v>
      </c>
      <c r="K1134" s="56">
        <v>63</v>
      </c>
      <c r="L1134" s="57">
        <v>2705.096</v>
      </c>
      <c r="M1134" s="57">
        <v>90.169866666666707</v>
      </c>
      <c r="N1134" s="58">
        <v>1</v>
      </c>
      <c r="O1134" s="58">
        <v>2.1</v>
      </c>
      <c r="P1134" s="54">
        <v>607.846</v>
      </c>
      <c r="Q1134" s="59">
        <v>0.22470404007843001</v>
      </c>
      <c r="R1134" s="54">
        <v>-322.154</v>
      </c>
      <c r="S1134" s="59">
        <v>-0.11909152207537201</v>
      </c>
      <c r="T1134" s="29" t="str">
        <f t="shared" si="54"/>
        <v>01</v>
      </c>
      <c r="U1134" s="29" t="str">
        <f t="shared" si="55"/>
        <v>2024-309592-01</v>
      </c>
      <c r="V1134" s="29" t="str">
        <f t="shared" si="56"/>
        <v>Alex Kwon</v>
      </c>
    </row>
    <row r="1135" spans="1:22" x14ac:dyDescent="0.25">
      <c r="A1135" s="53">
        <v>2024</v>
      </c>
      <c r="B1135" s="54">
        <v>310424</v>
      </c>
      <c r="C1135" s="54" t="s">
        <v>577</v>
      </c>
      <c r="D1135" s="54" t="s">
        <v>435</v>
      </c>
      <c r="E1135" s="54" t="s">
        <v>578</v>
      </c>
      <c r="F1135" s="55" t="s">
        <v>435</v>
      </c>
      <c r="G1135" s="54" t="s">
        <v>15</v>
      </c>
      <c r="H1135" s="54" t="s">
        <v>5</v>
      </c>
      <c r="I1135" s="56">
        <v>105</v>
      </c>
      <c r="J1135" s="56">
        <v>309</v>
      </c>
      <c r="K1135" s="56">
        <v>1214</v>
      </c>
      <c r="L1135" s="57">
        <v>54845.601999999999</v>
      </c>
      <c r="M1135" s="57">
        <v>522.33906666666701</v>
      </c>
      <c r="N1135" s="58">
        <v>2.94285714285714</v>
      </c>
      <c r="O1135" s="58">
        <v>3.9288025889967599</v>
      </c>
      <c r="P1135" s="54">
        <v>12363.102000000001</v>
      </c>
      <c r="Q1135" s="59">
        <v>0.22541647003892801</v>
      </c>
      <c r="R1135" s="54">
        <v>8768.2019999999993</v>
      </c>
      <c r="S1135" s="59">
        <v>0.15987064924549499</v>
      </c>
      <c r="T1135" s="29" t="str">
        <f t="shared" si="54"/>
        <v>06</v>
      </c>
      <c r="U1135" s="29" t="str">
        <f t="shared" si="55"/>
        <v>2024-310424-06</v>
      </c>
      <c r="V1135" s="29" t="str">
        <f t="shared" si="56"/>
        <v>Isaac Siegler</v>
      </c>
    </row>
    <row r="1136" spans="1:22" x14ac:dyDescent="0.25">
      <c r="A1136" s="53">
        <v>2024</v>
      </c>
      <c r="B1136" s="54">
        <v>310640</v>
      </c>
      <c r="C1136" s="54" t="s">
        <v>84</v>
      </c>
      <c r="D1136" s="54" t="s">
        <v>432</v>
      </c>
      <c r="E1136" s="54" t="s">
        <v>498</v>
      </c>
      <c r="F1136" s="55" t="s">
        <v>432</v>
      </c>
      <c r="G1136" s="54" t="s">
        <v>15</v>
      </c>
      <c r="H1136" s="54" t="s">
        <v>16</v>
      </c>
      <c r="I1136" s="56">
        <v>19</v>
      </c>
      <c r="J1136" s="56">
        <v>19</v>
      </c>
      <c r="K1136" s="56">
        <v>66</v>
      </c>
      <c r="L1136" s="57">
        <v>3217.0720000000001</v>
      </c>
      <c r="M1136" s="57">
        <v>169.319578947368</v>
      </c>
      <c r="N1136" s="58">
        <v>1</v>
      </c>
      <c r="O1136" s="58">
        <v>3.4736842105263199</v>
      </c>
      <c r="P1136" s="54">
        <v>848.822</v>
      </c>
      <c r="Q1136" s="59">
        <v>0.26384923930829002</v>
      </c>
      <c r="R1136" s="54">
        <v>278.822</v>
      </c>
      <c r="S1136" s="59">
        <v>8.6669493253492699E-2</v>
      </c>
      <c r="T1136" s="29" t="str">
        <f t="shared" si="54"/>
        <v>04</v>
      </c>
      <c r="U1136" s="29" t="str">
        <f t="shared" si="55"/>
        <v>2024-310640-04</v>
      </c>
      <c r="V1136" s="29" t="str">
        <f t="shared" si="56"/>
        <v>Kim Pearson</v>
      </c>
    </row>
    <row r="1137" spans="1:22" x14ac:dyDescent="0.25">
      <c r="A1137" s="53">
        <v>2024</v>
      </c>
      <c r="B1137" s="54">
        <v>311100</v>
      </c>
      <c r="C1137" s="54" t="s">
        <v>308</v>
      </c>
      <c r="D1137" s="54" t="s">
        <v>430</v>
      </c>
      <c r="E1137" s="54" t="s">
        <v>517</v>
      </c>
      <c r="F1137" s="55" t="s">
        <v>430</v>
      </c>
      <c r="G1137" s="54" t="s">
        <v>15</v>
      </c>
      <c r="H1137" s="54" t="s">
        <v>5</v>
      </c>
      <c r="I1137" s="56">
        <v>132</v>
      </c>
      <c r="J1137" s="56">
        <v>195</v>
      </c>
      <c r="K1137" s="56">
        <v>856</v>
      </c>
      <c r="L1137" s="57">
        <v>40063.996800000001</v>
      </c>
      <c r="M1137" s="57">
        <v>303.515127272727</v>
      </c>
      <c r="N1137" s="58">
        <v>1.47727272727273</v>
      </c>
      <c r="O1137" s="58">
        <v>4.3897435897435901</v>
      </c>
      <c r="P1137" s="54">
        <v>8397.9968000000008</v>
      </c>
      <c r="Q1137" s="59">
        <v>0.20961455348359101</v>
      </c>
      <c r="R1137" s="54">
        <v>4091.4967999999899</v>
      </c>
      <c r="S1137" s="59">
        <v>0.102124029722367</v>
      </c>
      <c r="T1137" s="29" t="str">
        <f t="shared" si="54"/>
        <v>03</v>
      </c>
      <c r="U1137" s="29" t="str">
        <f t="shared" si="55"/>
        <v>2024-311100-03</v>
      </c>
      <c r="V1137" s="29" t="str">
        <f t="shared" si="56"/>
        <v>Ray McDermott</v>
      </c>
    </row>
    <row r="1138" spans="1:22" x14ac:dyDescent="0.25">
      <c r="A1138" s="53">
        <v>2024</v>
      </c>
      <c r="B1138" s="54">
        <v>315225</v>
      </c>
      <c r="C1138" s="54" t="s">
        <v>313</v>
      </c>
      <c r="D1138" s="54" t="s">
        <v>432</v>
      </c>
      <c r="E1138" s="54" t="s">
        <v>498</v>
      </c>
      <c r="F1138" s="55" t="s">
        <v>432</v>
      </c>
      <c r="G1138" s="54" t="s">
        <v>15</v>
      </c>
      <c r="H1138" s="54" t="s">
        <v>16</v>
      </c>
      <c r="I1138" s="56">
        <v>18</v>
      </c>
      <c r="J1138" s="56">
        <v>29</v>
      </c>
      <c r="K1138" s="56">
        <v>101</v>
      </c>
      <c r="L1138" s="57">
        <v>4864.2929999999997</v>
      </c>
      <c r="M1138" s="57">
        <v>270.23849999999999</v>
      </c>
      <c r="N1138" s="58">
        <v>1.6111111111111101</v>
      </c>
      <c r="O1138" s="58">
        <v>3.4827586206896601</v>
      </c>
      <c r="P1138" s="54">
        <v>1156.2929999999999</v>
      </c>
      <c r="Q1138" s="59">
        <v>0.23771039285668</v>
      </c>
      <c r="R1138" s="54">
        <v>605.29300000000001</v>
      </c>
      <c r="S1138" s="59">
        <v>0.124435966336732</v>
      </c>
      <c r="T1138" s="29" t="str">
        <f t="shared" si="54"/>
        <v>04</v>
      </c>
      <c r="U1138" s="29" t="str">
        <f t="shared" si="55"/>
        <v>2024-315225-04</v>
      </c>
      <c r="V1138" s="29" t="str">
        <f t="shared" si="56"/>
        <v>Kim Pearson</v>
      </c>
    </row>
    <row r="1139" spans="1:22" x14ac:dyDescent="0.25">
      <c r="A1139" s="53">
        <v>2024</v>
      </c>
      <c r="B1139" s="54">
        <v>316478</v>
      </c>
      <c r="C1139" s="54" t="s">
        <v>312</v>
      </c>
      <c r="D1139" s="54" t="s">
        <v>432</v>
      </c>
      <c r="E1139" s="54" t="s">
        <v>500</v>
      </c>
      <c r="F1139" s="55" t="s">
        <v>432</v>
      </c>
      <c r="G1139" s="54" t="s">
        <v>15</v>
      </c>
      <c r="H1139" s="54" t="s">
        <v>16</v>
      </c>
      <c r="I1139" s="56">
        <v>5</v>
      </c>
      <c r="J1139" s="56">
        <v>15</v>
      </c>
      <c r="K1139" s="56">
        <v>67</v>
      </c>
      <c r="L1139" s="57">
        <v>3366.16</v>
      </c>
      <c r="M1139" s="57">
        <v>673.23199999999997</v>
      </c>
      <c r="N1139" s="58">
        <v>3</v>
      </c>
      <c r="O1139" s="58">
        <v>4.4666666666666703</v>
      </c>
      <c r="P1139" s="54">
        <v>360.66</v>
      </c>
      <c r="Q1139" s="59">
        <v>0.107142857142857</v>
      </c>
      <c r="R1139" s="54">
        <v>200.66</v>
      </c>
      <c r="S1139" s="59">
        <v>5.9610951351094503E-2</v>
      </c>
      <c r="T1139" s="29" t="str">
        <f t="shared" si="54"/>
        <v>04</v>
      </c>
      <c r="U1139" s="29" t="str">
        <f t="shared" si="55"/>
        <v>2024-316478-04</v>
      </c>
      <c r="V1139" s="29" t="str">
        <f t="shared" si="56"/>
        <v>Katie Sweeney</v>
      </c>
    </row>
    <row r="1140" spans="1:22" x14ac:dyDescent="0.25">
      <c r="A1140" s="53">
        <v>2024</v>
      </c>
      <c r="B1140" s="54">
        <v>317731</v>
      </c>
      <c r="C1140" s="54" t="s">
        <v>369</v>
      </c>
      <c r="D1140" s="54" t="s">
        <v>432</v>
      </c>
      <c r="E1140" s="54" t="s">
        <v>498</v>
      </c>
      <c r="F1140" s="55" t="s">
        <v>432</v>
      </c>
      <c r="G1140" s="54" t="s">
        <v>15</v>
      </c>
      <c r="H1140" s="54" t="s">
        <v>16</v>
      </c>
      <c r="I1140" s="56">
        <v>46</v>
      </c>
      <c r="J1140" s="56">
        <v>96</v>
      </c>
      <c r="K1140" s="56">
        <v>278</v>
      </c>
      <c r="L1140" s="57">
        <v>12490.954</v>
      </c>
      <c r="M1140" s="57">
        <v>271.54247826086998</v>
      </c>
      <c r="N1140" s="58">
        <v>2.0869565217391299</v>
      </c>
      <c r="O1140" s="58">
        <v>2.8958333333333299</v>
      </c>
      <c r="P1140" s="54">
        <v>2664.9540000000002</v>
      </c>
      <c r="Q1140" s="59">
        <v>0.213350717647347</v>
      </c>
      <c r="R1140" s="54">
        <v>1236.394</v>
      </c>
      <c r="S1140" s="59">
        <v>9.8983152127531504E-2</v>
      </c>
      <c r="T1140" s="29" t="str">
        <f t="shared" si="54"/>
        <v>04</v>
      </c>
      <c r="U1140" s="29" t="str">
        <f t="shared" si="55"/>
        <v>2024-317731-04</v>
      </c>
      <c r="V1140" s="29" t="str">
        <f t="shared" si="56"/>
        <v>Kim Pearson</v>
      </c>
    </row>
    <row r="1141" spans="1:22" x14ac:dyDescent="0.25">
      <c r="A1141" s="53">
        <v>2024</v>
      </c>
      <c r="B1141" s="54">
        <v>321904</v>
      </c>
      <c r="C1141" s="54" t="s">
        <v>387</v>
      </c>
      <c r="D1141" s="54" t="s">
        <v>433</v>
      </c>
      <c r="E1141" s="54" t="s">
        <v>502</v>
      </c>
      <c r="F1141" s="55" t="s">
        <v>433</v>
      </c>
      <c r="G1141" s="54" t="s">
        <v>15</v>
      </c>
      <c r="H1141" s="54" t="s">
        <v>16</v>
      </c>
      <c r="I1141" s="56">
        <v>24</v>
      </c>
      <c r="J1141" s="56">
        <v>24</v>
      </c>
      <c r="K1141" s="56">
        <v>63</v>
      </c>
      <c r="L1141" s="57">
        <v>3504.4589999999998</v>
      </c>
      <c r="M1141" s="57">
        <v>146.019125</v>
      </c>
      <c r="N1141" s="58">
        <v>1</v>
      </c>
      <c r="O1141" s="58">
        <v>2.625</v>
      </c>
      <c r="P1141" s="54">
        <v>737.45899999999995</v>
      </c>
      <c r="Q1141" s="59">
        <v>0.21043447790372199</v>
      </c>
      <c r="R1141" s="54">
        <v>-56.941000000000201</v>
      </c>
      <c r="S1141" s="59">
        <v>-1.6248156990850901E-2</v>
      </c>
      <c r="T1141" s="29" t="str">
        <f t="shared" si="54"/>
        <v>05</v>
      </c>
      <c r="U1141" s="29" t="str">
        <f t="shared" si="55"/>
        <v>2024-321904-05</v>
      </c>
      <c r="V1141" s="29" t="str">
        <f t="shared" si="56"/>
        <v>Mary Amendola</v>
      </c>
    </row>
    <row r="1142" spans="1:22" x14ac:dyDescent="0.25">
      <c r="A1142" s="53">
        <v>2024</v>
      </c>
      <c r="B1142" s="54">
        <v>322483</v>
      </c>
      <c r="C1142" s="54" t="s">
        <v>85</v>
      </c>
      <c r="D1142" s="54" t="s">
        <v>435</v>
      </c>
      <c r="E1142" s="54" t="s">
        <v>525</v>
      </c>
      <c r="F1142" s="55" t="s">
        <v>435</v>
      </c>
      <c r="G1142" s="54" t="s">
        <v>15</v>
      </c>
      <c r="H1142" s="54" t="s">
        <v>16</v>
      </c>
      <c r="I1142" s="56">
        <v>3</v>
      </c>
      <c r="J1142" s="56">
        <v>3</v>
      </c>
      <c r="K1142" s="56">
        <v>3</v>
      </c>
      <c r="L1142" s="57">
        <v>88.775999999999996</v>
      </c>
      <c r="M1142" s="57">
        <v>29.591999999999999</v>
      </c>
      <c r="N1142" s="58">
        <v>1</v>
      </c>
      <c r="O1142" s="58">
        <v>1</v>
      </c>
      <c r="P1142" s="54">
        <v>33.276000000000003</v>
      </c>
      <c r="Q1142" s="59">
        <v>0.37483103541497698</v>
      </c>
      <c r="R1142" s="54">
        <v>-63.024000000000001</v>
      </c>
      <c r="S1142" s="59">
        <v>-0.70992160043254904</v>
      </c>
      <c r="T1142" s="29" t="str">
        <f t="shared" si="54"/>
        <v>06</v>
      </c>
      <c r="U1142" s="29" t="str">
        <f t="shared" si="55"/>
        <v>2024-322483-06</v>
      </c>
      <c r="V1142" s="29" t="str">
        <f t="shared" si="56"/>
        <v>Carol Mathews</v>
      </c>
    </row>
    <row r="1143" spans="1:22" x14ac:dyDescent="0.25">
      <c r="A1143" s="53">
        <v>2024</v>
      </c>
      <c r="B1143" s="54">
        <v>322666</v>
      </c>
      <c r="C1143" s="54" t="s">
        <v>87</v>
      </c>
      <c r="D1143" s="54" t="s">
        <v>433</v>
      </c>
      <c r="E1143" s="54" t="s">
        <v>503</v>
      </c>
      <c r="F1143" s="55" t="s">
        <v>433</v>
      </c>
      <c r="G1143" s="54" t="s">
        <v>15</v>
      </c>
      <c r="H1143" s="54" t="s">
        <v>16</v>
      </c>
      <c r="I1143" s="56">
        <v>20</v>
      </c>
      <c r="J1143" s="56">
        <v>46</v>
      </c>
      <c r="K1143" s="56">
        <v>125</v>
      </c>
      <c r="L1143" s="57">
        <v>7030.8</v>
      </c>
      <c r="M1143" s="57">
        <v>351.54</v>
      </c>
      <c r="N1143" s="58">
        <v>2.2999999999999998</v>
      </c>
      <c r="O1143" s="58">
        <v>2.7173913043478302</v>
      </c>
      <c r="P1143" s="54">
        <v>1171.8</v>
      </c>
      <c r="Q1143" s="59">
        <v>0.16666666666666699</v>
      </c>
      <c r="R1143" s="54">
        <v>481.75</v>
      </c>
      <c r="S1143" s="59">
        <v>6.8519940831768794E-2</v>
      </c>
      <c r="T1143" s="29" t="str">
        <f t="shared" si="54"/>
        <v>05</v>
      </c>
      <c r="U1143" s="29" t="str">
        <f t="shared" si="55"/>
        <v>2024-322666-05</v>
      </c>
      <c r="V1143" s="29" t="str">
        <f t="shared" si="56"/>
        <v>Hugo Vale</v>
      </c>
    </row>
    <row r="1144" spans="1:22" x14ac:dyDescent="0.25">
      <c r="A1144" s="53">
        <v>2024</v>
      </c>
      <c r="B1144" s="54">
        <v>327287</v>
      </c>
      <c r="C1144" s="54" t="s">
        <v>88</v>
      </c>
      <c r="D1144" s="54" t="s">
        <v>433</v>
      </c>
      <c r="E1144" s="54" t="s">
        <v>504</v>
      </c>
      <c r="F1144" s="55" t="s">
        <v>433</v>
      </c>
      <c r="G1144" s="54" t="s">
        <v>15</v>
      </c>
      <c r="H1144" s="54" t="s">
        <v>16</v>
      </c>
      <c r="I1144" s="56">
        <v>11</v>
      </c>
      <c r="J1144" s="56">
        <v>11</v>
      </c>
      <c r="K1144" s="56">
        <v>11</v>
      </c>
      <c r="L1144" s="57">
        <v>658.31200000000001</v>
      </c>
      <c r="M1144" s="57">
        <v>59.846545454545499</v>
      </c>
      <c r="N1144" s="58">
        <v>1</v>
      </c>
      <c r="O1144" s="58">
        <v>1</v>
      </c>
      <c r="P1144" s="54">
        <v>215.81200000000001</v>
      </c>
      <c r="Q1144" s="59">
        <v>0.327826319435161</v>
      </c>
      <c r="R1144" s="54">
        <v>-148.28800000000001</v>
      </c>
      <c r="S1144" s="59">
        <v>-0.225254894335816</v>
      </c>
      <c r="T1144" s="29" t="str">
        <f t="shared" si="54"/>
        <v>05</v>
      </c>
      <c r="U1144" s="29" t="str">
        <f t="shared" si="55"/>
        <v>2024-327287-05</v>
      </c>
      <c r="V1144" s="29" t="str">
        <f t="shared" si="56"/>
        <v>Jeannie Skiles</v>
      </c>
    </row>
    <row r="1145" spans="1:22" x14ac:dyDescent="0.25">
      <c r="A1145" s="53">
        <v>2024</v>
      </c>
      <c r="B1145" s="54">
        <v>328781</v>
      </c>
      <c r="C1145" s="54" t="s">
        <v>452</v>
      </c>
      <c r="D1145" s="54" t="s">
        <v>431</v>
      </c>
      <c r="E1145" s="54" t="s">
        <v>528</v>
      </c>
      <c r="F1145" s="55" t="s">
        <v>431</v>
      </c>
      <c r="G1145" s="54" t="s">
        <v>15</v>
      </c>
      <c r="H1145" s="54" t="s">
        <v>16</v>
      </c>
      <c r="I1145" s="56">
        <v>16</v>
      </c>
      <c r="J1145" s="56">
        <v>29</v>
      </c>
      <c r="K1145" s="56">
        <v>80</v>
      </c>
      <c r="L1145" s="57">
        <v>5459.36</v>
      </c>
      <c r="M1145" s="57">
        <v>341.21</v>
      </c>
      <c r="N1145" s="58">
        <v>1.8125</v>
      </c>
      <c r="O1145" s="58">
        <v>2.7586206896551699</v>
      </c>
      <c r="P1145" s="54">
        <v>1258.3599999999999</v>
      </c>
      <c r="Q1145" s="59">
        <v>0.230495882301222</v>
      </c>
      <c r="R1145" s="54">
        <v>749.36</v>
      </c>
      <c r="S1145" s="59">
        <v>0.137261510506726</v>
      </c>
      <c r="T1145" s="29" t="str">
        <f t="shared" si="54"/>
        <v>01</v>
      </c>
      <c r="U1145" s="29" t="str">
        <f t="shared" si="55"/>
        <v>2024-328781-01</v>
      </c>
      <c r="V1145" s="29" t="str">
        <f t="shared" si="56"/>
        <v>Elena Crosswell</v>
      </c>
    </row>
    <row r="1146" spans="1:22" x14ac:dyDescent="0.25">
      <c r="A1146" s="53">
        <v>2024</v>
      </c>
      <c r="B1146" s="54">
        <v>329101</v>
      </c>
      <c r="C1146" s="54" t="s">
        <v>89</v>
      </c>
      <c r="D1146" s="54" t="s">
        <v>430</v>
      </c>
      <c r="E1146" s="54" t="s">
        <v>517</v>
      </c>
      <c r="F1146" s="55" t="s">
        <v>430</v>
      </c>
      <c r="G1146" s="54" t="s">
        <v>4</v>
      </c>
      <c r="H1146" s="54" t="s">
        <v>16</v>
      </c>
      <c r="I1146" s="56">
        <v>20</v>
      </c>
      <c r="J1146" s="56">
        <v>38</v>
      </c>
      <c r="K1146" s="56">
        <v>92</v>
      </c>
      <c r="L1146" s="57">
        <v>5204.8639999999996</v>
      </c>
      <c r="M1146" s="57">
        <v>260.2432</v>
      </c>
      <c r="N1146" s="58">
        <v>1.9</v>
      </c>
      <c r="O1146" s="58">
        <v>2.42105263157895</v>
      </c>
      <c r="P1146" s="54">
        <v>1682.864</v>
      </c>
      <c r="Q1146" s="59">
        <v>0.323325258834813</v>
      </c>
      <c r="R1146" s="54">
        <v>1021.064</v>
      </c>
      <c r="S1146" s="59">
        <v>0.196174962496619</v>
      </c>
      <c r="T1146" s="29" t="str">
        <f t="shared" si="54"/>
        <v>03</v>
      </c>
      <c r="U1146" s="29" t="str">
        <f t="shared" si="55"/>
        <v>2024-329101-03</v>
      </c>
      <c r="V1146" s="29" t="str">
        <f t="shared" si="56"/>
        <v>Ray McDermott</v>
      </c>
    </row>
    <row r="1147" spans="1:22" x14ac:dyDescent="0.25">
      <c r="A1147" s="53">
        <v>2024</v>
      </c>
      <c r="B1147" s="54">
        <v>331231</v>
      </c>
      <c r="C1147" s="54" t="s">
        <v>314</v>
      </c>
      <c r="D1147" s="54" t="s">
        <v>432</v>
      </c>
      <c r="E1147" s="54" t="s">
        <v>498</v>
      </c>
      <c r="F1147" s="55" t="s">
        <v>432</v>
      </c>
      <c r="G1147" s="54" t="s">
        <v>15</v>
      </c>
      <c r="H1147" s="54" t="s">
        <v>16</v>
      </c>
      <c r="I1147" s="56">
        <v>24</v>
      </c>
      <c r="J1147" s="56">
        <v>37</v>
      </c>
      <c r="K1147" s="56">
        <v>107</v>
      </c>
      <c r="L1147" s="57">
        <v>4960.0295999999998</v>
      </c>
      <c r="M1147" s="57">
        <v>206.6679</v>
      </c>
      <c r="N1147" s="58">
        <v>1.5416666666666701</v>
      </c>
      <c r="O1147" s="58">
        <v>2.8918918918918899</v>
      </c>
      <c r="P1147" s="54">
        <v>1107.7796000000001</v>
      </c>
      <c r="Q1147" s="59">
        <v>0.22334132844691101</v>
      </c>
      <c r="R1147" s="54">
        <v>374.77960000000002</v>
      </c>
      <c r="S1147" s="59">
        <v>7.5559952303510397E-2</v>
      </c>
      <c r="T1147" s="29" t="str">
        <f t="shared" si="54"/>
        <v>04</v>
      </c>
      <c r="U1147" s="29" t="str">
        <f t="shared" si="55"/>
        <v>2024-331231-04</v>
      </c>
      <c r="V1147" s="29" t="str">
        <f t="shared" si="56"/>
        <v>Kim Pearson</v>
      </c>
    </row>
    <row r="1148" spans="1:22" x14ac:dyDescent="0.25">
      <c r="A1148" s="53">
        <v>2024</v>
      </c>
      <c r="B1148" s="54">
        <v>333866</v>
      </c>
      <c r="C1148" s="54" t="s">
        <v>292</v>
      </c>
      <c r="D1148" s="54" t="s">
        <v>431</v>
      </c>
      <c r="E1148" s="54" t="s">
        <v>509</v>
      </c>
      <c r="F1148" s="55" t="s">
        <v>430</v>
      </c>
      <c r="G1148" s="54" t="s">
        <v>4</v>
      </c>
      <c r="H1148" s="54" t="s">
        <v>7</v>
      </c>
      <c r="I1148" s="56">
        <v>44</v>
      </c>
      <c r="J1148" s="56">
        <v>328</v>
      </c>
      <c r="K1148" s="56">
        <v>2592</v>
      </c>
      <c r="L1148" s="57">
        <v>112316.27499999999</v>
      </c>
      <c r="M1148" s="57">
        <v>2552.6426136363598</v>
      </c>
      <c r="N1148" s="58">
        <v>7.4545454545454497</v>
      </c>
      <c r="O1148" s="58">
        <v>7.9024390243902403</v>
      </c>
      <c r="P1148" s="54">
        <v>6357.5250000000096</v>
      </c>
      <c r="Q1148" s="59">
        <v>5.6603773584905703E-2</v>
      </c>
      <c r="R1148" s="54">
        <v>4728.2450000000099</v>
      </c>
      <c r="S1148" s="59">
        <v>4.2097594493763303E-2</v>
      </c>
      <c r="T1148" s="29" t="str">
        <f t="shared" si="54"/>
        <v>01</v>
      </c>
      <c r="U1148" s="29" t="str">
        <f t="shared" si="55"/>
        <v>2024-333866-01</v>
      </c>
      <c r="V1148" s="29" t="str">
        <f t="shared" si="56"/>
        <v>Benny Wilder</v>
      </c>
    </row>
    <row r="1149" spans="1:22" x14ac:dyDescent="0.25">
      <c r="A1149" s="53">
        <v>2024</v>
      </c>
      <c r="B1149" s="54">
        <v>333866</v>
      </c>
      <c r="C1149" s="54" t="s">
        <v>292</v>
      </c>
      <c r="D1149" s="54" t="s">
        <v>434</v>
      </c>
      <c r="E1149" s="54" t="s">
        <v>513</v>
      </c>
      <c r="F1149" s="55" t="s">
        <v>430</v>
      </c>
      <c r="G1149" s="54" t="s">
        <v>4</v>
      </c>
      <c r="H1149" s="54" t="s">
        <v>7</v>
      </c>
      <c r="I1149" s="56">
        <v>97</v>
      </c>
      <c r="J1149" s="56">
        <v>575</v>
      </c>
      <c r="K1149" s="56">
        <v>3129</v>
      </c>
      <c r="L1149" s="57">
        <v>131282.85500000001</v>
      </c>
      <c r="M1149" s="57">
        <v>1353.43149484536</v>
      </c>
      <c r="N1149" s="58">
        <v>5.9278350515463902</v>
      </c>
      <c r="O1149" s="58">
        <v>5.4417391304347804</v>
      </c>
      <c r="P1149" s="54">
        <v>7431.1050000000096</v>
      </c>
      <c r="Q1149" s="59">
        <v>5.6603773584905703E-2</v>
      </c>
      <c r="R1149" s="54">
        <v>3806.9950000000099</v>
      </c>
      <c r="S1149" s="59">
        <v>2.8998417196213499E-2</v>
      </c>
      <c r="T1149" s="29" t="str">
        <f t="shared" si="54"/>
        <v>02</v>
      </c>
      <c r="U1149" s="29" t="str">
        <f t="shared" si="55"/>
        <v>2024-333866-02</v>
      </c>
      <c r="V1149" s="29" t="str">
        <f t="shared" si="56"/>
        <v>Dora Tsai</v>
      </c>
    </row>
    <row r="1150" spans="1:22" x14ac:dyDescent="0.25">
      <c r="A1150" s="53">
        <v>2024</v>
      </c>
      <c r="B1150" s="54">
        <v>333866</v>
      </c>
      <c r="C1150" s="54" t="s">
        <v>292</v>
      </c>
      <c r="D1150" s="54" t="s">
        <v>430</v>
      </c>
      <c r="E1150" s="54" t="s">
        <v>492</v>
      </c>
      <c r="F1150" s="55" t="s">
        <v>430</v>
      </c>
      <c r="G1150" s="54" t="s">
        <v>4</v>
      </c>
      <c r="H1150" s="54" t="s">
        <v>10</v>
      </c>
      <c r="I1150" s="56">
        <v>69</v>
      </c>
      <c r="J1150" s="56">
        <v>721</v>
      </c>
      <c r="K1150" s="56">
        <v>7221</v>
      </c>
      <c r="L1150" s="57">
        <v>285511.26500000001</v>
      </c>
      <c r="M1150" s="57">
        <v>4137.84442028986</v>
      </c>
      <c r="N1150" s="58">
        <v>10.449275362318801</v>
      </c>
      <c r="O1150" s="58">
        <v>10.0152565880721</v>
      </c>
      <c r="P1150" s="54">
        <v>16161.014999999999</v>
      </c>
      <c r="Q1150" s="59">
        <v>5.6603773584905703E-2</v>
      </c>
      <c r="R1150" s="54">
        <v>13340.565000000001</v>
      </c>
      <c r="S1150" s="59">
        <v>4.6725179127345501E-2</v>
      </c>
      <c r="T1150" s="29" t="str">
        <f t="shared" si="54"/>
        <v>03</v>
      </c>
      <c r="U1150" s="29" t="str">
        <f t="shared" si="55"/>
        <v>2024-333866-03</v>
      </c>
      <c r="V1150" s="29" t="str">
        <f t="shared" si="56"/>
        <v>Paul Martell</v>
      </c>
    </row>
    <row r="1151" spans="1:22" x14ac:dyDescent="0.25">
      <c r="A1151" s="53">
        <v>2024</v>
      </c>
      <c r="B1151" s="54">
        <v>333866</v>
      </c>
      <c r="C1151" s="54" t="s">
        <v>292</v>
      </c>
      <c r="D1151" s="54" t="s">
        <v>433</v>
      </c>
      <c r="E1151" s="54" t="s">
        <v>503</v>
      </c>
      <c r="F1151" s="55" t="s">
        <v>430</v>
      </c>
      <c r="G1151" s="54" t="s">
        <v>4</v>
      </c>
      <c r="H1151" s="54" t="s">
        <v>10</v>
      </c>
      <c r="I1151" s="56">
        <v>76</v>
      </c>
      <c r="J1151" s="56">
        <v>680</v>
      </c>
      <c r="K1151" s="56">
        <v>4312</v>
      </c>
      <c r="L1151" s="57">
        <v>167071.63500000001</v>
      </c>
      <c r="M1151" s="57">
        <v>2198.3109868421102</v>
      </c>
      <c r="N1151" s="58">
        <v>8.9473684210526301</v>
      </c>
      <c r="O1151" s="58">
        <v>6.3411764705882296</v>
      </c>
      <c r="P1151" s="54">
        <v>9456.8850000000093</v>
      </c>
      <c r="Q1151" s="59">
        <v>5.6603773584905703E-2</v>
      </c>
      <c r="R1151" s="54">
        <v>6332.9850000000097</v>
      </c>
      <c r="S1151" s="59">
        <v>3.7905806093296503E-2</v>
      </c>
      <c r="T1151" s="29" t="str">
        <f t="shared" si="54"/>
        <v>05</v>
      </c>
      <c r="U1151" s="29" t="str">
        <f t="shared" si="55"/>
        <v>2024-333866-05</v>
      </c>
      <c r="V1151" s="29" t="str">
        <f t="shared" si="56"/>
        <v>Hugo Vale</v>
      </c>
    </row>
    <row r="1152" spans="1:22" x14ac:dyDescent="0.25">
      <c r="A1152" s="53">
        <v>2024</v>
      </c>
      <c r="B1152" s="54">
        <v>333866</v>
      </c>
      <c r="C1152" s="54" t="s">
        <v>292</v>
      </c>
      <c r="D1152" s="54" t="s">
        <v>435</v>
      </c>
      <c r="E1152" s="54" t="s">
        <v>505</v>
      </c>
      <c r="F1152" s="55" t="s">
        <v>430</v>
      </c>
      <c r="G1152" s="54" t="s">
        <v>4</v>
      </c>
      <c r="H1152" s="54" t="s">
        <v>5</v>
      </c>
      <c r="I1152" s="56">
        <v>40</v>
      </c>
      <c r="J1152" s="56">
        <v>231</v>
      </c>
      <c r="K1152" s="56">
        <v>1093</v>
      </c>
      <c r="L1152" s="57">
        <v>42216.62</v>
      </c>
      <c r="M1152" s="57">
        <v>1055.4155000000001</v>
      </c>
      <c r="N1152" s="58">
        <v>5.7750000000000004</v>
      </c>
      <c r="O1152" s="58">
        <v>4.7316017316017298</v>
      </c>
      <c r="P1152" s="54">
        <v>2389.62</v>
      </c>
      <c r="Q1152" s="59">
        <v>5.6603773584905703E-2</v>
      </c>
      <c r="R1152" s="54">
        <v>900.65000000000202</v>
      </c>
      <c r="S1152" s="59">
        <v>2.1334014897450401E-2</v>
      </c>
      <c r="T1152" s="29" t="str">
        <f t="shared" si="54"/>
        <v>06</v>
      </c>
      <c r="U1152" s="29" t="str">
        <f t="shared" si="55"/>
        <v>2024-333866-06</v>
      </c>
      <c r="V1152" s="29" t="str">
        <f t="shared" si="56"/>
        <v>Malik Mann</v>
      </c>
    </row>
    <row r="1153" spans="1:22" x14ac:dyDescent="0.25">
      <c r="A1153" s="53">
        <v>2024</v>
      </c>
      <c r="B1153" s="54">
        <v>343812</v>
      </c>
      <c r="C1153" s="54" t="s">
        <v>91</v>
      </c>
      <c r="D1153" s="54" t="s">
        <v>430</v>
      </c>
      <c r="E1153" s="54" t="s">
        <v>518</v>
      </c>
      <c r="F1153" s="55" t="s">
        <v>430</v>
      </c>
      <c r="G1153" s="54" t="s">
        <v>15</v>
      </c>
      <c r="H1153" s="54" t="s">
        <v>16</v>
      </c>
      <c r="I1153" s="56">
        <v>12</v>
      </c>
      <c r="J1153" s="56">
        <v>28</v>
      </c>
      <c r="K1153" s="56">
        <v>46</v>
      </c>
      <c r="L1153" s="57">
        <v>2766.8319999999999</v>
      </c>
      <c r="M1153" s="57">
        <v>230.56933333333299</v>
      </c>
      <c r="N1153" s="58">
        <v>2.3333333333333299</v>
      </c>
      <c r="O1153" s="58">
        <v>1.6428571428571399</v>
      </c>
      <c r="P1153" s="54">
        <v>665.58199999999999</v>
      </c>
      <c r="Q1153" s="59">
        <v>0.24055743174865701</v>
      </c>
      <c r="R1153" s="54">
        <v>263.33199999999999</v>
      </c>
      <c r="S1153" s="59">
        <v>9.51745534242774E-2</v>
      </c>
      <c r="T1153" s="29" t="str">
        <f t="shared" si="54"/>
        <v>03</v>
      </c>
      <c r="U1153" s="29" t="str">
        <f t="shared" si="55"/>
        <v>2024-343812-03</v>
      </c>
      <c r="V1153" s="29" t="str">
        <f t="shared" si="56"/>
        <v>Claudia Schwartz</v>
      </c>
    </row>
    <row r="1154" spans="1:22" x14ac:dyDescent="0.25">
      <c r="A1154" s="53">
        <v>2024</v>
      </c>
      <c r="B1154" s="54">
        <v>350201</v>
      </c>
      <c r="C1154" s="54" t="s">
        <v>92</v>
      </c>
      <c r="D1154" s="54" t="s">
        <v>431</v>
      </c>
      <c r="E1154" s="54" t="s">
        <v>501</v>
      </c>
      <c r="F1154" s="55" t="s">
        <v>431</v>
      </c>
      <c r="G1154" s="54" t="s">
        <v>15</v>
      </c>
      <c r="H1154" s="54" t="s">
        <v>16</v>
      </c>
      <c r="I1154" s="56">
        <v>40</v>
      </c>
      <c r="J1154" s="56">
        <v>67</v>
      </c>
      <c r="K1154" s="56">
        <v>198</v>
      </c>
      <c r="L1154" s="57">
        <v>9936.7343999999994</v>
      </c>
      <c r="M1154" s="57">
        <v>248.41836000000001</v>
      </c>
      <c r="N1154" s="58">
        <v>1.675</v>
      </c>
      <c r="O1154" s="58">
        <v>2.9552238805970199</v>
      </c>
      <c r="P1154" s="54">
        <v>2161.9843999999998</v>
      </c>
      <c r="Q1154" s="59">
        <v>0.217574940918215</v>
      </c>
      <c r="R1154" s="54">
        <v>894.98439999999903</v>
      </c>
      <c r="S1154" s="59">
        <v>9.0068262265317195E-2</v>
      </c>
      <c r="T1154" s="29" t="str">
        <f t="shared" si="54"/>
        <v>01</v>
      </c>
      <c r="U1154" s="29" t="str">
        <f t="shared" si="55"/>
        <v>2024-350201-01</v>
      </c>
      <c r="V1154" s="29" t="str">
        <f t="shared" si="56"/>
        <v>Debbie Wong</v>
      </c>
    </row>
    <row r="1155" spans="1:22" x14ac:dyDescent="0.25">
      <c r="A1155" s="53">
        <v>2024</v>
      </c>
      <c r="B1155" s="54">
        <v>354104</v>
      </c>
      <c r="C1155" s="54" t="s">
        <v>96</v>
      </c>
      <c r="D1155" s="54" t="s">
        <v>433</v>
      </c>
      <c r="E1155" s="54" t="s">
        <v>502</v>
      </c>
      <c r="F1155" s="55" t="s">
        <v>433</v>
      </c>
      <c r="G1155" s="54" t="s">
        <v>15</v>
      </c>
      <c r="H1155" s="54" t="s">
        <v>16</v>
      </c>
      <c r="I1155" s="56">
        <v>9</v>
      </c>
      <c r="J1155" s="56">
        <v>19</v>
      </c>
      <c r="K1155" s="56">
        <v>48</v>
      </c>
      <c r="L1155" s="57">
        <v>2176.6640000000002</v>
      </c>
      <c r="M1155" s="57">
        <v>241.85155555555599</v>
      </c>
      <c r="N1155" s="58">
        <v>2.1111111111111098</v>
      </c>
      <c r="O1155" s="58">
        <v>2.5263157894736801</v>
      </c>
      <c r="P1155" s="54">
        <v>559.16399999999999</v>
      </c>
      <c r="Q1155" s="59">
        <v>0.25689036066200399</v>
      </c>
      <c r="R1155" s="54">
        <v>250.26400000000001</v>
      </c>
      <c r="S1155" s="59">
        <v>0.114975944840361</v>
      </c>
      <c r="T1155" s="29" t="str">
        <f t="shared" si="54"/>
        <v>05</v>
      </c>
      <c r="U1155" s="29" t="str">
        <f t="shared" si="55"/>
        <v>2024-354104-05</v>
      </c>
      <c r="V1155" s="29" t="str">
        <f t="shared" si="56"/>
        <v>Mary Amendola</v>
      </c>
    </row>
    <row r="1156" spans="1:22" x14ac:dyDescent="0.25">
      <c r="A1156" s="53">
        <v>2024</v>
      </c>
      <c r="B1156" s="54">
        <v>354709</v>
      </c>
      <c r="C1156" s="54" t="s">
        <v>97</v>
      </c>
      <c r="D1156" s="54" t="s">
        <v>435</v>
      </c>
      <c r="E1156" s="54" t="s">
        <v>521</v>
      </c>
      <c r="F1156" s="55" t="s">
        <v>435</v>
      </c>
      <c r="G1156" s="54" t="s">
        <v>15</v>
      </c>
      <c r="H1156" s="54" t="s">
        <v>16</v>
      </c>
      <c r="I1156" s="56">
        <v>18</v>
      </c>
      <c r="J1156" s="56">
        <v>74</v>
      </c>
      <c r="K1156" s="56">
        <v>245</v>
      </c>
      <c r="L1156" s="57">
        <v>10039.214</v>
      </c>
      <c r="M1156" s="57">
        <v>557.73411111111102</v>
      </c>
      <c r="N1156" s="58">
        <v>4.1111111111111098</v>
      </c>
      <c r="O1156" s="58">
        <v>3.3108108108108101</v>
      </c>
      <c r="P1156" s="54">
        <v>1697.2139999999999</v>
      </c>
      <c r="Q1156" s="59">
        <v>0.169058454177787</v>
      </c>
      <c r="R1156" s="54">
        <v>1060.664</v>
      </c>
      <c r="S1156" s="59">
        <v>0.10565209587125</v>
      </c>
      <c r="T1156" s="29" t="str">
        <f t="shared" si="54"/>
        <v>06</v>
      </c>
      <c r="U1156" s="29" t="str">
        <f t="shared" si="55"/>
        <v>2024-354709-06</v>
      </c>
      <c r="V1156" s="29" t="str">
        <f t="shared" si="56"/>
        <v>Ronnie Estrada</v>
      </c>
    </row>
    <row r="1157" spans="1:22" x14ac:dyDescent="0.25">
      <c r="A1157" s="53">
        <v>2024</v>
      </c>
      <c r="B1157" s="54">
        <v>356684</v>
      </c>
      <c r="C1157" s="54" t="s">
        <v>410</v>
      </c>
      <c r="D1157" s="54" t="s">
        <v>435</v>
      </c>
      <c r="E1157" s="54" t="s">
        <v>525</v>
      </c>
      <c r="F1157" s="55" t="s">
        <v>435</v>
      </c>
      <c r="G1157" s="54" t="s">
        <v>15</v>
      </c>
      <c r="H1157" s="54" t="s">
        <v>16</v>
      </c>
      <c r="I1157" s="56">
        <v>8</v>
      </c>
      <c r="J1157" s="56">
        <v>8</v>
      </c>
      <c r="K1157" s="56">
        <v>29</v>
      </c>
      <c r="L1157" s="57">
        <v>1197.3679999999999</v>
      </c>
      <c r="M1157" s="57">
        <v>149.67099999999999</v>
      </c>
      <c r="N1157" s="58">
        <v>1</v>
      </c>
      <c r="O1157" s="58">
        <v>3.625</v>
      </c>
      <c r="P1157" s="54">
        <v>480.61799999999999</v>
      </c>
      <c r="Q1157" s="59">
        <v>0.40139539389728102</v>
      </c>
      <c r="R1157" s="54">
        <v>223.81800000000001</v>
      </c>
      <c r="S1157" s="59">
        <v>0.186924988808787</v>
      </c>
      <c r="T1157" s="29" t="str">
        <f t="shared" si="54"/>
        <v>06</v>
      </c>
      <c r="U1157" s="29" t="str">
        <f t="shared" si="55"/>
        <v>2024-356684-06</v>
      </c>
      <c r="V1157" s="29" t="str">
        <f t="shared" si="56"/>
        <v>Carol Mathews</v>
      </c>
    </row>
    <row r="1158" spans="1:22" x14ac:dyDescent="0.25">
      <c r="A1158" s="53">
        <v>2024</v>
      </c>
      <c r="B1158" s="54">
        <v>358146</v>
      </c>
      <c r="C1158" s="54" t="s">
        <v>437</v>
      </c>
      <c r="D1158" s="54" t="s">
        <v>431</v>
      </c>
      <c r="E1158" s="54" t="s">
        <v>515</v>
      </c>
      <c r="F1158" s="55" t="s">
        <v>431</v>
      </c>
      <c r="G1158" s="54" t="s">
        <v>15</v>
      </c>
      <c r="H1158" s="54" t="s">
        <v>16</v>
      </c>
      <c r="I1158" s="56">
        <v>8</v>
      </c>
      <c r="J1158" s="56">
        <v>8</v>
      </c>
      <c r="K1158" s="56">
        <v>17</v>
      </c>
      <c r="L1158" s="57">
        <v>1032.664</v>
      </c>
      <c r="M1158" s="57">
        <v>129.083</v>
      </c>
      <c r="N1158" s="58">
        <v>1</v>
      </c>
      <c r="O1158" s="58">
        <v>2.125</v>
      </c>
      <c r="P1158" s="54">
        <v>387.16399999999999</v>
      </c>
      <c r="Q1158" s="59">
        <v>0.37491768861895097</v>
      </c>
      <c r="R1158" s="54">
        <v>139.16399999999999</v>
      </c>
      <c r="S1158" s="59">
        <v>0.134762129792459</v>
      </c>
      <c r="T1158" s="29" t="str">
        <f t="shared" si="54"/>
        <v>01</v>
      </c>
      <c r="U1158" s="29" t="str">
        <f t="shared" si="55"/>
        <v>2024-358146-01</v>
      </c>
      <c r="V1158" s="29" t="str">
        <f t="shared" si="56"/>
        <v>Alex Kwon</v>
      </c>
    </row>
    <row r="1159" spans="1:22" x14ac:dyDescent="0.25">
      <c r="A1159" s="53">
        <v>2024</v>
      </c>
      <c r="B1159" s="54">
        <v>359285</v>
      </c>
      <c r="C1159" s="54" t="s">
        <v>316</v>
      </c>
      <c r="D1159" s="54" t="s">
        <v>431</v>
      </c>
      <c r="E1159" s="54" t="s">
        <v>524</v>
      </c>
      <c r="F1159" s="55" t="s">
        <v>431</v>
      </c>
      <c r="G1159" s="54" t="s">
        <v>15</v>
      </c>
      <c r="H1159" s="54" t="s">
        <v>5</v>
      </c>
      <c r="I1159" s="56">
        <v>37</v>
      </c>
      <c r="J1159" s="56">
        <v>99</v>
      </c>
      <c r="K1159" s="56">
        <v>397</v>
      </c>
      <c r="L1159" s="57">
        <v>24419.223999999998</v>
      </c>
      <c r="M1159" s="57">
        <v>659.97902702702697</v>
      </c>
      <c r="N1159" s="58">
        <v>2.6756756756756799</v>
      </c>
      <c r="O1159" s="58">
        <v>4.0101010101010104</v>
      </c>
      <c r="P1159" s="54">
        <v>7695.9740000000002</v>
      </c>
      <c r="Q1159" s="59">
        <v>0.315160465377606</v>
      </c>
      <c r="R1159" s="54">
        <v>6488.8940000000002</v>
      </c>
      <c r="S1159" s="59">
        <v>0.26572891914992902</v>
      </c>
      <c r="T1159" s="29" t="str">
        <f t="shared" si="54"/>
        <v>01</v>
      </c>
      <c r="U1159" s="29" t="str">
        <f t="shared" si="55"/>
        <v>2024-359285-01</v>
      </c>
      <c r="V1159" s="29" t="str">
        <f t="shared" si="56"/>
        <v>Quinn York</v>
      </c>
    </row>
    <row r="1160" spans="1:22" x14ac:dyDescent="0.25">
      <c r="A1160" s="53">
        <v>2024</v>
      </c>
      <c r="B1160" s="54">
        <v>364956</v>
      </c>
      <c r="C1160" s="54" t="s">
        <v>99</v>
      </c>
      <c r="D1160" s="54" t="s">
        <v>435</v>
      </c>
      <c r="E1160" s="54" t="s">
        <v>525</v>
      </c>
      <c r="F1160" s="55" t="s">
        <v>435</v>
      </c>
      <c r="G1160" s="54" t="s">
        <v>15</v>
      </c>
      <c r="H1160" s="54" t="s">
        <v>16</v>
      </c>
      <c r="I1160" s="56">
        <v>27</v>
      </c>
      <c r="J1160" s="56">
        <v>45</v>
      </c>
      <c r="K1160" s="56">
        <v>81</v>
      </c>
      <c r="L1160" s="57">
        <v>3136.152</v>
      </c>
      <c r="M1160" s="57">
        <v>116.153777777778</v>
      </c>
      <c r="N1160" s="58">
        <v>1.6666666666666701</v>
      </c>
      <c r="O1160" s="58">
        <v>1.8</v>
      </c>
      <c r="P1160" s="54">
        <v>945.15200000000004</v>
      </c>
      <c r="Q1160" s="59">
        <v>0.301373147730084</v>
      </c>
      <c r="R1160" s="54">
        <v>58.652000000000001</v>
      </c>
      <c r="S1160" s="59">
        <v>1.8701899652823002E-2</v>
      </c>
      <c r="T1160" s="29" t="str">
        <f t="shared" si="54"/>
        <v>06</v>
      </c>
      <c r="U1160" s="29" t="str">
        <f t="shared" si="55"/>
        <v>2024-364956-06</v>
      </c>
      <c r="V1160" s="29" t="str">
        <f t="shared" si="56"/>
        <v>Carol Mathews</v>
      </c>
    </row>
    <row r="1161" spans="1:22" x14ac:dyDescent="0.25">
      <c r="A1161" s="53">
        <v>2024</v>
      </c>
      <c r="B1161" s="54">
        <v>365924</v>
      </c>
      <c r="C1161" s="54" t="s">
        <v>317</v>
      </c>
      <c r="D1161" s="54" t="s">
        <v>433</v>
      </c>
      <c r="E1161" s="54" t="s">
        <v>504</v>
      </c>
      <c r="F1161" s="55" t="s">
        <v>433</v>
      </c>
      <c r="G1161" s="54" t="s">
        <v>15</v>
      </c>
      <c r="H1161" s="54" t="s">
        <v>16</v>
      </c>
      <c r="I1161" s="56">
        <v>45</v>
      </c>
      <c r="J1161" s="56">
        <v>83</v>
      </c>
      <c r="K1161" s="56">
        <v>202</v>
      </c>
      <c r="L1161" s="57">
        <v>12388.784</v>
      </c>
      <c r="M1161" s="57">
        <v>275.30631111111097</v>
      </c>
      <c r="N1161" s="58">
        <v>1.8444444444444399</v>
      </c>
      <c r="O1161" s="58">
        <v>2.4337349397590402</v>
      </c>
      <c r="P1161" s="54">
        <v>3767.2840000000001</v>
      </c>
      <c r="Q1161" s="59">
        <v>0.30408827855905801</v>
      </c>
      <c r="R1161" s="54">
        <v>2235.9839999999999</v>
      </c>
      <c r="S1161" s="59">
        <v>0.18048454150141</v>
      </c>
      <c r="T1161" s="29" t="str">
        <f t="shared" si="54"/>
        <v>05</v>
      </c>
      <c r="U1161" s="29" t="str">
        <f t="shared" si="55"/>
        <v>2024-365924-05</v>
      </c>
      <c r="V1161" s="29" t="str">
        <f t="shared" si="56"/>
        <v>Jeannie Skiles</v>
      </c>
    </row>
    <row r="1162" spans="1:22" x14ac:dyDescent="0.25">
      <c r="A1162" s="53">
        <v>2024</v>
      </c>
      <c r="B1162" s="54">
        <v>368143</v>
      </c>
      <c r="C1162" s="54" t="s">
        <v>315</v>
      </c>
      <c r="D1162" s="54" t="s">
        <v>434</v>
      </c>
      <c r="E1162" s="54" t="s">
        <v>508</v>
      </c>
      <c r="F1162" s="55" t="s">
        <v>434</v>
      </c>
      <c r="G1162" s="54" t="s">
        <v>15</v>
      </c>
      <c r="H1162" s="54" t="s">
        <v>5</v>
      </c>
      <c r="I1162" s="56">
        <v>74</v>
      </c>
      <c r="J1162" s="56">
        <v>252</v>
      </c>
      <c r="K1162" s="56">
        <v>917</v>
      </c>
      <c r="L1162" s="57">
        <v>44743.5576</v>
      </c>
      <c r="M1162" s="57">
        <v>604.64267027027097</v>
      </c>
      <c r="N1162" s="58">
        <v>3.4054054054054101</v>
      </c>
      <c r="O1162" s="58">
        <v>3.6388888888888902</v>
      </c>
      <c r="P1162" s="54">
        <v>9752.0575999999892</v>
      </c>
      <c r="Q1162" s="59">
        <v>0.21795445250871101</v>
      </c>
      <c r="R1162" s="54">
        <v>7183.7075999999997</v>
      </c>
      <c r="S1162" s="59">
        <v>0.160552892647052</v>
      </c>
      <c r="T1162" s="29" t="str">
        <f t="shared" si="54"/>
        <v>02</v>
      </c>
      <c r="U1162" s="29" t="str">
        <f t="shared" si="55"/>
        <v>2024-368143-02</v>
      </c>
      <c r="V1162" s="29" t="str">
        <f t="shared" si="56"/>
        <v>Nina Fuentes</v>
      </c>
    </row>
    <row r="1163" spans="1:22" x14ac:dyDescent="0.25">
      <c r="A1163" s="53">
        <v>2024</v>
      </c>
      <c r="B1163" s="54">
        <v>369346</v>
      </c>
      <c r="C1163" s="54" t="s">
        <v>100</v>
      </c>
      <c r="D1163" s="54" t="s">
        <v>434</v>
      </c>
      <c r="E1163" s="54" t="s">
        <v>523</v>
      </c>
      <c r="F1163" s="55" t="s">
        <v>434</v>
      </c>
      <c r="G1163" s="54" t="s">
        <v>15</v>
      </c>
      <c r="H1163" s="54" t="s">
        <v>16</v>
      </c>
      <c r="I1163" s="56">
        <v>54</v>
      </c>
      <c r="J1163" s="56">
        <v>72</v>
      </c>
      <c r="K1163" s="56">
        <v>126</v>
      </c>
      <c r="L1163" s="57">
        <v>8351.7920000000104</v>
      </c>
      <c r="M1163" s="57">
        <v>154.66281481481499</v>
      </c>
      <c r="N1163" s="58">
        <v>1.3333333333333299</v>
      </c>
      <c r="O1163" s="58">
        <v>1.75</v>
      </c>
      <c r="P1163" s="54">
        <v>2127.2919999999999</v>
      </c>
      <c r="Q1163" s="59">
        <v>0.25471084528924998</v>
      </c>
      <c r="R1163" s="54">
        <v>374.09199999999998</v>
      </c>
      <c r="S1163" s="59">
        <v>4.4791824317463903E-2</v>
      </c>
      <c r="T1163" s="29" t="str">
        <f t="shared" si="54"/>
        <v>02</v>
      </c>
      <c r="U1163" s="29" t="str">
        <f t="shared" si="55"/>
        <v>2024-369346-02</v>
      </c>
      <c r="V1163" s="29" t="str">
        <f t="shared" si="56"/>
        <v>Amy Blye</v>
      </c>
    </row>
    <row r="1164" spans="1:22" x14ac:dyDescent="0.25">
      <c r="A1164" s="53">
        <v>2024</v>
      </c>
      <c r="B1164" s="54">
        <v>370695</v>
      </c>
      <c r="C1164" s="54" t="s">
        <v>101</v>
      </c>
      <c r="D1164" s="54" t="s">
        <v>431</v>
      </c>
      <c r="E1164" s="54" t="s">
        <v>501</v>
      </c>
      <c r="F1164" s="55" t="s">
        <v>431</v>
      </c>
      <c r="G1164" s="54" t="s">
        <v>15</v>
      </c>
      <c r="H1164" s="54" t="s">
        <v>5</v>
      </c>
      <c r="I1164" s="56">
        <v>88</v>
      </c>
      <c r="J1164" s="56">
        <v>216</v>
      </c>
      <c r="K1164" s="56">
        <v>993</v>
      </c>
      <c r="L1164" s="57">
        <v>52113.648999999998</v>
      </c>
      <c r="M1164" s="57">
        <v>592.20055681818201</v>
      </c>
      <c r="N1164" s="58">
        <v>2.4545454545454501</v>
      </c>
      <c r="O1164" s="58">
        <v>4.5972222222222197</v>
      </c>
      <c r="P1164" s="54">
        <v>10202.898999999999</v>
      </c>
      <c r="Q1164" s="59">
        <v>0.19578170394477701</v>
      </c>
      <c r="R1164" s="54">
        <v>7348.3389999999999</v>
      </c>
      <c r="S1164" s="59">
        <v>0.141006034714629</v>
      </c>
      <c r="T1164" s="29" t="str">
        <f t="shared" si="54"/>
        <v>01</v>
      </c>
      <c r="U1164" s="29" t="str">
        <f t="shared" si="55"/>
        <v>2024-370695-01</v>
      </c>
      <c r="V1164" s="29" t="str">
        <f t="shared" si="56"/>
        <v>Debbie Wong</v>
      </c>
    </row>
    <row r="1165" spans="1:22" x14ac:dyDescent="0.25">
      <c r="A1165" s="53">
        <v>2024</v>
      </c>
      <c r="B1165" s="54">
        <v>375019</v>
      </c>
      <c r="C1165" s="54" t="s">
        <v>102</v>
      </c>
      <c r="D1165" s="54" t="s">
        <v>433</v>
      </c>
      <c r="E1165" s="54" t="s">
        <v>503</v>
      </c>
      <c r="F1165" s="55" t="s">
        <v>433</v>
      </c>
      <c r="G1165" s="54" t="s">
        <v>15</v>
      </c>
      <c r="H1165" s="54" t="s">
        <v>7</v>
      </c>
      <c r="I1165" s="56">
        <v>149</v>
      </c>
      <c r="J1165" s="56">
        <v>568</v>
      </c>
      <c r="K1165" s="56">
        <v>2373</v>
      </c>
      <c r="L1165" s="57">
        <v>95109.3</v>
      </c>
      <c r="M1165" s="57">
        <v>638.31744966442898</v>
      </c>
      <c r="N1165" s="58">
        <v>3.8120805369127502</v>
      </c>
      <c r="O1165" s="58">
        <v>4.1778169014084501</v>
      </c>
      <c r="P1165" s="54">
        <v>15851.55</v>
      </c>
      <c r="Q1165" s="59">
        <v>0.16666666666666699</v>
      </c>
      <c r="R1165" s="54">
        <v>10460.950000000001</v>
      </c>
      <c r="S1165" s="59">
        <v>0.109988718243116</v>
      </c>
      <c r="T1165" s="29" t="str">
        <f t="shared" si="54"/>
        <v>05</v>
      </c>
      <c r="U1165" s="29" t="str">
        <f t="shared" si="55"/>
        <v>2024-375019-05</v>
      </c>
      <c r="V1165" s="29" t="str">
        <f t="shared" si="56"/>
        <v>Hugo Vale</v>
      </c>
    </row>
    <row r="1166" spans="1:22" x14ac:dyDescent="0.25">
      <c r="A1166" s="53">
        <v>2024</v>
      </c>
      <c r="B1166" s="54">
        <v>375945</v>
      </c>
      <c r="C1166" s="54" t="s">
        <v>103</v>
      </c>
      <c r="D1166" s="54" t="s">
        <v>435</v>
      </c>
      <c r="E1166" s="54" t="s">
        <v>521</v>
      </c>
      <c r="F1166" s="55" t="s">
        <v>435</v>
      </c>
      <c r="G1166" s="54" t="s">
        <v>15</v>
      </c>
      <c r="H1166" s="54" t="s">
        <v>16</v>
      </c>
      <c r="I1166" s="56">
        <v>9</v>
      </c>
      <c r="J1166" s="56">
        <v>19</v>
      </c>
      <c r="K1166" s="56">
        <v>62</v>
      </c>
      <c r="L1166" s="57">
        <v>3314.5783999999999</v>
      </c>
      <c r="M1166" s="57">
        <v>368.28648888888898</v>
      </c>
      <c r="N1166" s="58">
        <v>2.1111111111111098</v>
      </c>
      <c r="O1166" s="58">
        <v>3.2631578947368398</v>
      </c>
      <c r="P1166" s="54">
        <v>738.57839999999999</v>
      </c>
      <c r="Q1166" s="59">
        <v>0.222827253082926</v>
      </c>
      <c r="R1166" s="54">
        <v>438.67840000000001</v>
      </c>
      <c r="S1166" s="59">
        <v>0.13234817435605101</v>
      </c>
      <c r="T1166" s="29" t="str">
        <f t="shared" si="54"/>
        <v>06</v>
      </c>
      <c r="U1166" s="29" t="str">
        <f t="shared" si="55"/>
        <v>2024-375945-06</v>
      </c>
      <c r="V1166" s="29" t="str">
        <f t="shared" si="56"/>
        <v>Ronnie Estrada</v>
      </c>
    </row>
    <row r="1167" spans="1:22" x14ac:dyDescent="0.25">
      <c r="A1167" s="53">
        <v>2024</v>
      </c>
      <c r="B1167" s="54">
        <v>375968</v>
      </c>
      <c r="C1167" s="54" t="s">
        <v>104</v>
      </c>
      <c r="D1167" s="54" t="s">
        <v>431</v>
      </c>
      <c r="E1167" s="54" t="s">
        <v>515</v>
      </c>
      <c r="F1167" s="55" t="s">
        <v>431</v>
      </c>
      <c r="G1167" s="54" t="s">
        <v>15</v>
      </c>
      <c r="H1167" s="54" t="s">
        <v>16</v>
      </c>
      <c r="I1167" s="56">
        <v>10</v>
      </c>
      <c r="J1167" s="56">
        <v>24</v>
      </c>
      <c r="K1167" s="56">
        <v>80</v>
      </c>
      <c r="L1167" s="57">
        <v>5192.16</v>
      </c>
      <c r="M1167" s="57">
        <v>519.21600000000001</v>
      </c>
      <c r="N1167" s="58">
        <v>2.4</v>
      </c>
      <c r="O1167" s="58">
        <v>3.3333333333333299</v>
      </c>
      <c r="P1167" s="54">
        <v>1806.66</v>
      </c>
      <c r="Q1167" s="59">
        <v>0.34795923084034402</v>
      </c>
      <c r="R1167" s="54">
        <v>1483.14</v>
      </c>
      <c r="S1167" s="59">
        <v>0.28564990293057202</v>
      </c>
      <c r="T1167" s="29" t="str">
        <f t="shared" si="54"/>
        <v>01</v>
      </c>
      <c r="U1167" s="29" t="str">
        <f t="shared" si="55"/>
        <v>2024-375968-01</v>
      </c>
      <c r="V1167" s="29" t="str">
        <f t="shared" si="56"/>
        <v>Alex Kwon</v>
      </c>
    </row>
    <row r="1168" spans="1:22" x14ac:dyDescent="0.25">
      <c r="A1168" s="53">
        <v>2024</v>
      </c>
      <c r="B1168" s="54">
        <v>380543</v>
      </c>
      <c r="C1168" s="54" t="s">
        <v>401</v>
      </c>
      <c r="D1168" s="54" t="s">
        <v>433</v>
      </c>
      <c r="E1168" s="54" t="s">
        <v>502</v>
      </c>
      <c r="F1168" s="55" t="s">
        <v>433</v>
      </c>
      <c r="G1168" s="54" t="s">
        <v>15</v>
      </c>
      <c r="H1168" s="54" t="s">
        <v>5</v>
      </c>
      <c r="I1168" s="56">
        <v>123</v>
      </c>
      <c r="J1168" s="56">
        <v>296</v>
      </c>
      <c r="K1168" s="56">
        <v>837</v>
      </c>
      <c r="L1168" s="57">
        <v>38669.4</v>
      </c>
      <c r="M1168" s="57">
        <v>314.38536585365898</v>
      </c>
      <c r="N1168" s="58">
        <v>2.4065040650406502</v>
      </c>
      <c r="O1168" s="58">
        <v>2.8277027027027</v>
      </c>
      <c r="P1168" s="54">
        <v>6444.9</v>
      </c>
      <c r="Q1168" s="59">
        <v>0.16666666666666699</v>
      </c>
      <c r="R1168" s="54">
        <v>2186.0500000000002</v>
      </c>
      <c r="S1168" s="59">
        <v>5.6531779650059198E-2</v>
      </c>
      <c r="T1168" s="29" t="str">
        <f t="shared" si="54"/>
        <v>05</v>
      </c>
      <c r="U1168" s="29" t="str">
        <f t="shared" si="55"/>
        <v>2024-380543-05</v>
      </c>
      <c r="V1168" s="29" t="str">
        <f t="shared" si="56"/>
        <v>Mary Amendola</v>
      </c>
    </row>
    <row r="1169" spans="1:22" x14ac:dyDescent="0.25">
      <c r="A1169" s="53">
        <v>2024</v>
      </c>
      <c r="B1169" s="54">
        <v>384965</v>
      </c>
      <c r="C1169" s="54" t="s">
        <v>105</v>
      </c>
      <c r="D1169" s="54" t="s">
        <v>431</v>
      </c>
      <c r="E1169" s="54" t="s">
        <v>524</v>
      </c>
      <c r="F1169" s="55" t="s">
        <v>431</v>
      </c>
      <c r="G1169" s="54" t="s">
        <v>15</v>
      </c>
      <c r="H1169" s="54" t="s">
        <v>16</v>
      </c>
      <c r="I1169" s="56">
        <v>26</v>
      </c>
      <c r="J1169" s="56">
        <v>61</v>
      </c>
      <c r="K1169" s="56">
        <v>194</v>
      </c>
      <c r="L1169" s="57">
        <v>9720.848</v>
      </c>
      <c r="M1169" s="57">
        <v>373.87876923076902</v>
      </c>
      <c r="N1169" s="58">
        <v>2.3461538461538498</v>
      </c>
      <c r="O1169" s="58">
        <v>3.1803278688524599</v>
      </c>
      <c r="P1169" s="54">
        <v>2935.598</v>
      </c>
      <c r="Q1169" s="59">
        <v>0.30198990869932302</v>
      </c>
      <c r="R1169" s="54">
        <v>2095.078</v>
      </c>
      <c r="S1169" s="59">
        <v>0.21552420118080201</v>
      </c>
      <c r="T1169" s="29" t="str">
        <f t="shared" si="54"/>
        <v>01</v>
      </c>
      <c r="U1169" s="29" t="str">
        <f t="shared" si="55"/>
        <v>2024-384965-01</v>
      </c>
      <c r="V1169" s="29" t="str">
        <f t="shared" si="56"/>
        <v>Quinn York</v>
      </c>
    </row>
    <row r="1170" spans="1:22" x14ac:dyDescent="0.25">
      <c r="A1170" s="53">
        <v>2024</v>
      </c>
      <c r="B1170" s="54">
        <v>387642</v>
      </c>
      <c r="C1170" s="54" t="s">
        <v>579</v>
      </c>
      <c r="D1170" s="54" t="s">
        <v>431</v>
      </c>
      <c r="E1170" s="54" t="s">
        <v>528</v>
      </c>
      <c r="F1170" s="55" t="s">
        <v>431</v>
      </c>
      <c r="G1170" s="54" t="s">
        <v>15</v>
      </c>
      <c r="H1170" s="54" t="s">
        <v>7</v>
      </c>
      <c r="I1170" s="56">
        <v>172</v>
      </c>
      <c r="J1170" s="56">
        <v>521</v>
      </c>
      <c r="K1170" s="56">
        <v>2704</v>
      </c>
      <c r="L1170" s="57">
        <v>116623.53</v>
      </c>
      <c r="M1170" s="57">
        <v>678.04377906976697</v>
      </c>
      <c r="N1170" s="58">
        <v>3.0290697674418601</v>
      </c>
      <c r="O1170" s="58">
        <v>5.1900191938579701</v>
      </c>
      <c r="P1170" s="54">
        <v>8638.7800000000207</v>
      </c>
      <c r="Q1170" s="59">
        <v>7.4074074074074195E-2</v>
      </c>
      <c r="R1170" s="54">
        <v>2964.98000000002</v>
      </c>
      <c r="S1170" s="59">
        <v>2.5423514448585299E-2</v>
      </c>
      <c r="T1170" s="29" t="str">
        <f t="shared" si="54"/>
        <v>01</v>
      </c>
      <c r="U1170" s="29" t="str">
        <f t="shared" si="55"/>
        <v>2024-387642-01</v>
      </c>
      <c r="V1170" s="29" t="str">
        <f t="shared" si="56"/>
        <v>Elena Crosswell</v>
      </c>
    </row>
    <row r="1171" spans="1:22" x14ac:dyDescent="0.25">
      <c r="A1171" s="53">
        <v>2024</v>
      </c>
      <c r="B1171" s="54">
        <v>392244</v>
      </c>
      <c r="C1171" s="54" t="s">
        <v>106</v>
      </c>
      <c r="D1171" s="54" t="s">
        <v>431</v>
      </c>
      <c r="E1171" s="54" t="s">
        <v>524</v>
      </c>
      <c r="F1171" s="55" t="s">
        <v>431</v>
      </c>
      <c r="G1171" s="54" t="s">
        <v>15</v>
      </c>
      <c r="H1171" s="54" t="s">
        <v>16</v>
      </c>
      <c r="I1171" s="56">
        <v>28</v>
      </c>
      <c r="J1171" s="56">
        <v>28</v>
      </c>
      <c r="K1171" s="56">
        <v>67</v>
      </c>
      <c r="L1171" s="57">
        <v>2934.6640000000002</v>
      </c>
      <c r="M1171" s="57">
        <v>104.809428571429</v>
      </c>
      <c r="N1171" s="58">
        <v>1</v>
      </c>
      <c r="O1171" s="58">
        <v>2.3928571428571401</v>
      </c>
      <c r="P1171" s="54">
        <v>860.66399999999999</v>
      </c>
      <c r="Q1171" s="59">
        <v>0.29327514154942402</v>
      </c>
      <c r="R1171" s="54">
        <v>-7.33599999999986</v>
      </c>
      <c r="S1171" s="59">
        <v>-2.4997751020218498E-3</v>
      </c>
      <c r="T1171" s="29" t="str">
        <f t="shared" si="54"/>
        <v>01</v>
      </c>
      <c r="U1171" s="29" t="str">
        <f t="shared" si="55"/>
        <v>2024-392244-01</v>
      </c>
      <c r="V1171" s="29" t="str">
        <f t="shared" si="56"/>
        <v>Quinn York</v>
      </c>
    </row>
    <row r="1172" spans="1:22" x14ac:dyDescent="0.25">
      <c r="A1172" s="53">
        <v>2024</v>
      </c>
      <c r="B1172" s="54">
        <v>398755</v>
      </c>
      <c r="C1172" s="54" t="s">
        <v>107</v>
      </c>
      <c r="D1172" s="54" t="s">
        <v>432</v>
      </c>
      <c r="E1172" s="54" t="s">
        <v>498</v>
      </c>
      <c r="F1172" s="55" t="s">
        <v>432</v>
      </c>
      <c r="G1172" s="54" t="s">
        <v>15</v>
      </c>
      <c r="H1172" s="54" t="s">
        <v>16</v>
      </c>
      <c r="I1172" s="56">
        <v>22</v>
      </c>
      <c r="J1172" s="56">
        <v>40</v>
      </c>
      <c r="K1172" s="56">
        <v>89</v>
      </c>
      <c r="L1172" s="57">
        <v>4829.1192000000001</v>
      </c>
      <c r="M1172" s="57">
        <v>219.50541818181799</v>
      </c>
      <c r="N1172" s="58">
        <v>1.8181818181818199</v>
      </c>
      <c r="O1172" s="58">
        <v>2.2250000000000001</v>
      </c>
      <c r="P1172" s="54">
        <v>1132.1192000000001</v>
      </c>
      <c r="Q1172" s="59">
        <v>0.23443596090980701</v>
      </c>
      <c r="R1172" s="54">
        <v>454.11919999999998</v>
      </c>
      <c r="S1172" s="59">
        <v>9.4037687038249093E-2</v>
      </c>
      <c r="T1172" s="29" t="str">
        <f t="shared" si="54"/>
        <v>04</v>
      </c>
      <c r="U1172" s="29" t="str">
        <f t="shared" si="55"/>
        <v>2024-398755-04</v>
      </c>
      <c r="V1172" s="29" t="str">
        <f t="shared" si="56"/>
        <v>Kim Pearson</v>
      </c>
    </row>
    <row r="1173" spans="1:22" x14ac:dyDescent="0.25">
      <c r="A1173" s="53">
        <v>2024</v>
      </c>
      <c r="B1173" s="54">
        <v>399454</v>
      </c>
      <c r="C1173" s="54" t="s">
        <v>108</v>
      </c>
      <c r="D1173" s="54" t="s">
        <v>431</v>
      </c>
      <c r="E1173" s="54" t="s">
        <v>509</v>
      </c>
      <c r="F1173" s="55" t="s">
        <v>431</v>
      </c>
      <c r="G1173" s="54" t="s">
        <v>15</v>
      </c>
      <c r="H1173" s="54" t="s">
        <v>5</v>
      </c>
      <c r="I1173" s="56">
        <v>238</v>
      </c>
      <c r="J1173" s="56">
        <v>457</v>
      </c>
      <c r="K1173" s="56">
        <v>1557</v>
      </c>
      <c r="L1173" s="57">
        <v>62152.166599999997</v>
      </c>
      <c r="M1173" s="57">
        <v>261.14355714285699</v>
      </c>
      <c r="N1173" s="58">
        <v>1.9201680672268899</v>
      </c>
      <c r="O1173" s="58">
        <v>3.4070021881838102</v>
      </c>
      <c r="P1173" s="54">
        <v>7795.6665999999996</v>
      </c>
      <c r="Q1173" s="59">
        <v>0.125428718361043</v>
      </c>
      <c r="R1173" s="54">
        <v>200.586599999996</v>
      </c>
      <c r="S1173" s="59">
        <v>3.2273468645258102E-3</v>
      </c>
      <c r="T1173" s="29" t="str">
        <f t="shared" si="54"/>
        <v>01</v>
      </c>
      <c r="U1173" s="29" t="str">
        <f t="shared" si="55"/>
        <v>2024-399454-01</v>
      </c>
      <c r="V1173" s="29" t="str">
        <f t="shared" si="56"/>
        <v>Benny Wilder</v>
      </c>
    </row>
    <row r="1174" spans="1:22" x14ac:dyDescent="0.25">
      <c r="A1174" s="53">
        <v>2024</v>
      </c>
      <c r="B1174" s="54">
        <v>400447</v>
      </c>
      <c r="C1174" s="54" t="s">
        <v>440</v>
      </c>
      <c r="D1174" s="54" t="s">
        <v>431</v>
      </c>
      <c r="E1174" s="54" t="s">
        <v>528</v>
      </c>
      <c r="F1174" s="55" t="s">
        <v>431</v>
      </c>
      <c r="G1174" s="54" t="s">
        <v>15</v>
      </c>
      <c r="H1174" s="54" t="s">
        <v>16</v>
      </c>
      <c r="I1174" s="56">
        <v>6</v>
      </c>
      <c r="J1174" s="56">
        <v>13</v>
      </c>
      <c r="K1174" s="56">
        <v>46</v>
      </c>
      <c r="L1174" s="57">
        <v>2725.232</v>
      </c>
      <c r="M1174" s="57">
        <v>454.20533333333299</v>
      </c>
      <c r="N1174" s="58">
        <v>2.1666666666666701</v>
      </c>
      <c r="O1174" s="58">
        <v>3.5384615384615401</v>
      </c>
      <c r="P1174" s="54">
        <v>785.48199999999997</v>
      </c>
      <c r="Q1174" s="59">
        <v>0.28822573637767401</v>
      </c>
      <c r="R1174" s="54">
        <v>592.48199999999997</v>
      </c>
      <c r="S1174" s="59">
        <v>0.217406077721089</v>
      </c>
      <c r="T1174" s="29" t="str">
        <f t="shared" si="54"/>
        <v>01</v>
      </c>
      <c r="U1174" s="29" t="str">
        <f t="shared" si="55"/>
        <v>2024-400447-01</v>
      </c>
      <c r="V1174" s="29" t="str">
        <f t="shared" si="56"/>
        <v>Elena Crosswell</v>
      </c>
    </row>
    <row r="1175" spans="1:22" x14ac:dyDescent="0.25">
      <c r="A1175" s="53">
        <v>2024</v>
      </c>
      <c r="B1175" s="54">
        <v>400575</v>
      </c>
      <c r="C1175" s="54" t="s">
        <v>109</v>
      </c>
      <c r="D1175" s="54" t="s">
        <v>431</v>
      </c>
      <c r="E1175" s="54" t="s">
        <v>513</v>
      </c>
      <c r="F1175" s="55" t="s">
        <v>430</v>
      </c>
      <c r="G1175" s="54" t="s">
        <v>4</v>
      </c>
      <c r="H1175" s="54" t="s">
        <v>5</v>
      </c>
      <c r="I1175" s="56">
        <v>98</v>
      </c>
      <c r="J1175" s="56">
        <v>280</v>
      </c>
      <c r="K1175" s="56">
        <v>1583</v>
      </c>
      <c r="L1175" s="57">
        <v>64334.7</v>
      </c>
      <c r="M1175" s="57">
        <v>656.47653061224503</v>
      </c>
      <c r="N1175" s="58">
        <v>2.8571428571428599</v>
      </c>
      <c r="O1175" s="58">
        <v>5.6535714285714302</v>
      </c>
      <c r="P1175" s="54">
        <v>10722.45</v>
      </c>
      <c r="Q1175" s="59">
        <v>0.16666666666666699</v>
      </c>
      <c r="R1175" s="54">
        <v>7504.85</v>
      </c>
      <c r="S1175" s="59">
        <v>0.11665322135643701</v>
      </c>
      <c r="T1175" s="29" t="str">
        <f t="shared" si="54"/>
        <v>01</v>
      </c>
      <c r="U1175" s="29" t="str">
        <f t="shared" si="55"/>
        <v>2024-400575-01</v>
      </c>
      <c r="V1175" s="29" t="str">
        <f t="shared" si="56"/>
        <v>Dora Tsai</v>
      </c>
    </row>
    <row r="1176" spans="1:22" x14ac:dyDescent="0.25">
      <c r="A1176" s="53">
        <v>2024</v>
      </c>
      <c r="B1176" s="54">
        <v>400575</v>
      </c>
      <c r="C1176" s="54" t="s">
        <v>109</v>
      </c>
      <c r="D1176" s="54" t="s">
        <v>430</v>
      </c>
      <c r="E1176" s="54" t="s">
        <v>518</v>
      </c>
      <c r="F1176" s="55" t="s">
        <v>430</v>
      </c>
      <c r="G1176" s="54" t="s">
        <v>4</v>
      </c>
      <c r="H1176" s="54" t="s">
        <v>16</v>
      </c>
      <c r="I1176" s="56">
        <v>21</v>
      </c>
      <c r="J1176" s="56">
        <v>51</v>
      </c>
      <c r="K1176" s="56">
        <v>157</v>
      </c>
      <c r="L1176" s="57">
        <v>8345.7000000000007</v>
      </c>
      <c r="M1176" s="57">
        <v>397.414285714286</v>
      </c>
      <c r="N1176" s="58">
        <v>2.4285714285714302</v>
      </c>
      <c r="O1176" s="58">
        <v>3.0784313725490202</v>
      </c>
      <c r="P1176" s="54">
        <v>1390.95</v>
      </c>
      <c r="Q1176" s="59">
        <v>0.16666666666666699</v>
      </c>
      <c r="R1176" s="54">
        <v>683.85</v>
      </c>
      <c r="S1176" s="59">
        <v>8.1940400445738498E-2</v>
      </c>
      <c r="T1176" s="29" t="str">
        <f t="shared" si="54"/>
        <v>03</v>
      </c>
      <c r="U1176" s="29" t="str">
        <f t="shared" si="55"/>
        <v>2024-400575-03</v>
      </c>
      <c r="V1176" s="29" t="str">
        <f t="shared" si="56"/>
        <v>Claudia Schwartz</v>
      </c>
    </row>
    <row r="1177" spans="1:22" x14ac:dyDescent="0.25">
      <c r="A1177" s="53">
        <v>2024</v>
      </c>
      <c r="B1177" s="54">
        <v>401800</v>
      </c>
      <c r="C1177" s="54" t="s">
        <v>110</v>
      </c>
      <c r="D1177" s="54" t="s">
        <v>434</v>
      </c>
      <c r="E1177" s="54" t="s">
        <v>522</v>
      </c>
      <c r="F1177" s="55" t="s">
        <v>434</v>
      </c>
      <c r="G1177" s="54" t="s">
        <v>15</v>
      </c>
      <c r="H1177" s="54" t="s">
        <v>5</v>
      </c>
      <c r="I1177" s="56">
        <v>48</v>
      </c>
      <c r="J1177" s="56">
        <v>118</v>
      </c>
      <c r="K1177" s="56">
        <v>310</v>
      </c>
      <c r="L1177" s="57">
        <v>19287.12</v>
      </c>
      <c r="M1177" s="57">
        <v>401.815</v>
      </c>
      <c r="N1177" s="58">
        <v>2.4583333333333299</v>
      </c>
      <c r="O1177" s="58">
        <v>2.6271186440677998</v>
      </c>
      <c r="P1177" s="54">
        <v>4524.62</v>
      </c>
      <c r="Q1177" s="59">
        <v>0.23459282671544501</v>
      </c>
      <c r="R1177" s="54">
        <v>2907.96</v>
      </c>
      <c r="S1177" s="59">
        <v>0.15077212149870001</v>
      </c>
      <c r="T1177" s="29" t="str">
        <f t="shared" si="54"/>
        <v>02</v>
      </c>
      <c r="U1177" s="29" t="str">
        <f t="shared" si="55"/>
        <v>2024-401800-02</v>
      </c>
      <c r="V1177" s="29" t="str">
        <f t="shared" si="56"/>
        <v>Ian Juliano</v>
      </c>
    </row>
    <row r="1178" spans="1:22" x14ac:dyDescent="0.25">
      <c r="A1178" s="53">
        <v>2024</v>
      </c>
      <c r="B1178" s="54">
        <v>405328</v>
      </c>
      <c r="C1178" s="54" t="s">
        <v>112</v>
      </c>
      <c r="D1178" s="54" t="s">
        <v>431</v>
      </c>
      <c r="E1178" s="54" t="s">
        <v>535</v>
      </c>
      <c r="F1178" s="55" t="s">
        <v>433</v>
      </c>
      <c r="G1178" s="54" t="s">
        <v>4</v>
      </c>
      <c r="H1178" s="54" t="s">
        <v>5</v>
      </c>
      <c r="I1178" s="56">
        <v>40</v>
      </c>
      <c r="J1178" s="56">
        <v>135</v>
      </c>
      <c r="K1178" s="56">
        <v>465</v>
      </c>
      <c r="L1178" s="57">
        <v>21821.88</v>
      </c>
      <c r="M1178" s="57">
        <v>545.54700000000003</v>
      </c>
      <c r="N1178" s="58">
        <v>3.375</v>
      </c>
      <c r="O1178" s="58">
        <v>3.4444444444444402</v>
      </c>
      <c r="P1178" s="54">
        <v>2679.88</v>
      </c>
      <c r="Q1178" s="59">
        <v>0.12280701754386</v>
      </c>
      <c r="R1178" s="54">
        <v>1346.32</v>
      </c>
      <c r="S1178" s="59">
        <v>6.1695875882371298E-2</v>
      </c>
      <c r="T1178" s="29" t="str">
        <f t="shared" si="54"/>
        <v>01</v>
      </c>
      <c r="U1178" s="29" t="str">
        <f t="shared" si="55"/>
        <v>2024-405328-01</v>
      </c>
      <c r="V1178" s="29" t="str">
        <f t="shared" si="56"/>
        <v>Alberto Hunt</v>
      </c>
    </row>
    <row r="1179" spans="1:22" x14ac:dyDescent="0.25">
      <c r="A1179" s="53">
        <v>2024</v>
      </c>
      <c r="B1179" s="54">
        <v>405328</v>
      </c>
      <c r="C1179" s="54" t="s">
        <v>112</v>
      </c>
      <c r="D1179" s="54" t="s">
        <v>433</v>
      </c>
      <c r="E1179" s="54" t="s">
        <v>503</v>
      </c>
      <c r="F1179" s="55" t="s">
        <v>433</v>
      </c>
      <c r="G1179" s="54" t="s">
        <v>4</v>
      </c>
      <c r="H1179" s="54" t="s">
        <v>5</v>
      </c>
      <c r="I1179" s="56">
        <v>13</v>
      </c>
      <c r="J1179" s="56">
        <v>136</v>
      </c>
      <c r="K1179" s="56">
        <v>518</v>
      </c>
      <c r="L1179" s="57">
        <v>20366.384999999998</v>
      </c>
      <c r="M1179" s="57">
        <v>1566.645</v>
      </c>
      <c r="N1179" s="58">
        <v>10.461538461538501</v>
      </c>
      <c r="O1179" s="58">
        <v>3.8088235294117601</v>
      </c>
      <c r="P1179" s="54">
        <v>2501.1350000000002</v>
      </c>
      <c r="Q1179" s="59">
        <v>0.12280701754386</v>
      </c>
      <c r="R1179" s="54">
        <v>1956.9849999999999</v>
      </c>
      <c r="S1179" s="59">
        <v>9.60889720978957E-2</v>
      </c>
      <c r="T1179" s="29" t="str">
        <f t="shared" si="54"/>
        <v>05</v>
      </c>
      <c r="U1179" s="29" t="str">
        <f t="shared" si="55"/>
        <v>2024-405328-05</v>
      </c>
      <c r="V1179" s="29" t="str">
        <f t="shared" si="56"/>
        <v>Hugo Vale</v>
      </c>
    </row>
    <row r="1180" spans="1:22" x14ac:dyDescent="0.25">
      <c r="A1180" s="53">
        <v>2024</v>
      </c>
      <c r="B1180" s="54">
        <v>406292</v>
      </c>
      <c r="C1180" s="54" t="s">
        <v>604</v>
      </c>
      <c r="D1180" s="54" t="s">
        <v>431</v>
      </c>
      <c r="E1180" s="54" t="s">
        <v>522</v>
      </c>
      <c r="F1180" s="55" t="s">
        <v>431</v>
      </c>
      <c r="G1180" s="54" t="s">
        <v>15</v>
      </c>
      <c r="H1180" s="54" t="s">
        <v>16</v>
      </c>
      <c r="I1180" s="56">
        <v>19</v>
      </c>
      <c r="J1180" s="56">
        <v>55</v>
      </c>
      <c r="K1180" s="56">
        <v>118</v>
      </c>
      <c r="L1180" s="57">
        <v>5313.4560000000001</v>
      </c>
      <c r="M1180" s="57">
        <v>279.65557894736799</v>
      </c>
      <c r="N1180" s="58">
        <v>2.8947368421052602</v>
      </c>
      <c r="O1180" s="58">
        <v>2.1454545454545499</v>
      </c>
      <c r="P1180" s="54">
        <v>1985.2059999999999</v>
      </c>
      <c r="Q1180" s="59">
        <v>0.373618601527894</v>
      </c>
      <c r="R1180" s="54">
        <v>1361.1659999999999</v>
      </c>
      <c r="S1180" s="59">
        <v>0.25617338319918298</v>
      </c>
      <c r="T1180" s="29" t="str">
        <f t="shared" si="54"/>
        <v>01</v>
      </c>
      <c r="U1180" s="29" t="str">
        <f t="shared" si="55"/>
        <v>2024-406292-01</v>
      </c>
      <c r="V1180" s="29" t="str">
        <f t="shared" si="56"/>
        <v>Ian Juliano</v>
      </c>
    </row>
    <row r="1181" spans="1:22" x14ac:dyDescent="0.25">
      <c r="A1181" s="53">
        <v>2024</v>
      </c>
      <c r="B1181" s="54">
        <v>420491</v>
      </c>
      <c r="C1181" s="54" t="s">
        <v>580</v>
      </c>
      <c r="D1181" s="54" t="s">
        <v>433</v>
      </c>
      <c r="E1181" s="54" t="s">
        <v>571</v>
      </c>
      <c r="F1181" s="55" t="s">
        <v>433</v>
      </c>
      <c r="G1181" s="54" t="s">
        <v>15</v>
      </c>
      <c r="H1181" s="54" t="s">
        <v>5</v>
      </c>
      <c r="I1181" s="56">
        <v>108</v>
      </c>
      <c r="J1181" s="56">
        <v>240</v>
      </c>
      <c r="K1181" s="56">
        <v>1008</v>
      </c>
      <c r="L1181" s="57">
        <v>44589</v>
      </c>
      <c r="M1181" s="57">
        <v>412.86111111111097</v>
      </c>
      <c r="N1181" s="58">
        <v>2.2222222222222201</v>
      </c>
      <c r="O1181" s="58">
        <v>4.2</v>
      </c>
      <c r="P1181" s="54">
        <v>7431.5</v>
      </c>
      <c r="Q1181" s="59">
        <v>0.16666666666666699</v>
      </c>
      <c r="R1181" s="54">
        <v>3713.7</v>
      </c>
      <c r="S1181" s="59">
        <v>8.3287357868532599E-2</v>
      </c>
      <c r="T1181" s="29" t="str">
        <f t="shared" si="54"/>
        <v>05</v>
      </c>
      <c r="U1181" s="29" t="str">
        <f t="shared" si="55"/>
        <v>2024-420491-05</v>
      </c>
      <c r="V1181" s="29" t="str">
        <f t="shared" si="56"/>
        <v>Megan Neal</v>
      </c>
    </row>
    <row r="1182" spans="1:22" x14ac:dyDescent="0.25">
      <c r="A1182" s="53">
        <v>2024</v>
      </c>
      <c r="B1182" s="54">
        <v>422074</v>
      </c>
      <c r="C1182" s="54" t="s">
        <v>114</v>
      </c>
      <c r="D1182" s="54" t="s">
        <v>432</v>
      </c>
      <c r="E1182" s="54" t="s">
        <v>498</v>
      </c>
      <c r="F1182" s="55" t="s">
        <v>432</v>
      </c>
      <c r="G1182" s="54" t="s">
        <v>15</v>
      </c>
      <c r="H1182" s="54" t="s">
        <v>5</v>
      </c>
      <c r="I1182" s="56">
        <v>122</v>
      </c>
      <c r="J1182" s="56">
        <v>470</v>
      </c>
      <c r="K1182" s="56">
        <v>1394</v>
      </c>
      <c r="L1182" s="57">
        <v>58776.654799999997</v>
      </c>
      <c r="M1182" s="57">
        <v>481.77585901639401</v>
      </c>
      <c r="N1182" s="58">
        <v>3.85245901639344</v>
      </c>
      <c r="O1182" s="58">
        <v>2.9659574468085101</v>
      </c>
      <c r="P1182" s="54">
        <v>1446.9048</v>
      </c>
      <c r="Q1182" s="59">
        <v>2.46169981078951E-2</v>
      </c>
      <c r="R1182" s="54">
        <v>-2553.4151999999999</v>
      </c>
      <c r="S1182" s="59">
        <v>-4.3442676496111103E-2</v>
      </c>
      <c r="T1182" s="29" t="str">
        <f t="shared" si="54"/>
        <v>04</v>
      </c>
      <c r="U1182" s="29" t="str">
        <f t="shared" si="55"/>
        <v>2024-422074-04</v>
      </c>
      <c r="V1182" s="29" t="str">
        <f t="shared" si="56"/>
        <v>Kim Pearson</v>
      </c>
    </row>
    <row r="1183" spans="1:22" x14ac:dyDescent="0.25">
      <c r="A1183" s="53">
        <v>2024</v>
      </c>
      <c r="B1183" s="54">
        <v>423222</v>
      </c>
      <c r="C1183" s="54" t="s">
        <v>115</v>
      </c>
      <c r="D1183" s="54" t="s">
        <v>434</v>
      </c>
      <c r="E1183" s="54" t="s">
        <v>508</v>
      </c>
      <c r="F1183" s="55" t="s">
        <v>434</v>
      </c>
      <c r="G1183" s="54" t="s">
        <v>15</v>
      </c>
      <c r="H1183" s="54" t="s">
        <v>5</v>
      </c>
      <c r="I1183" s="56">
        <v>41</v>
      </c>
      <c r="J1183" s="56">
        <v>159</v>
      </c>
      <c r="K1183" s="56">
        <v>567</v>
      </c>
      <c r="L1183" s="57">
        <v>31416.2042</v>
      </c>
      <c r="M1183" s="57">
        <v>766.24888292682897</v>
      </c>
      <c r="N1183" s="58">
        <v>3.8780487804877999</v>
      </c>
      <c r="O1183" s="58">
        <v>3.56603773584906</v>
      </c>
      <c r="P1183" s="54">
        <v>8760.2042000000001</v>
      </c>
      <c r="Q1183" s="59">
        <v>0.27884349567603101</v>
      </c>
      <c r="R1183" s="54">
        <v>7317.7241999999997</v>
      </c>
      <c r="S1183" s="59">
        <v>0.232928337026788</v>
      </c>
      <c r="T1183" s="29" t="str">
        <f t="shared" si="54"/>
        <v>02</v>
      </c>
      <c r="U1183" s="29" t="str">
        <f t="shared" si="55"/>
        <v>2024-423222-02</v>
      </c>
      <c r="V1183" s="29" t="str">
        <f t="shared" si="56"/>
        <v>Nina Fuentes</v>
      </c>
    </row>
    <row r="1184" spans="1:22" x14ac:dyDescent="0.25">
      <c r="A1184" s="53">
        <v>2024</v>
      </c>
      <c r="B1184" s="54">
        <v>423877</v>
      </c>
      <c r="C1184" s="54" t="s">
        <v>95</v>
      </c>
      <c r="D1184" s="54" t="s">
        <v>431</v>
      </c>
      <c r="E1184" s="54" t="s">
        <v>501</v>
      </c>
      <c r="F1184" s="55" t="s">
        <v>432</v>
      </c>
      <c r="G1184" s="54" t="s">
        <v>4</v>
      </c>
      <c r="H1184" s="54" t="s">
        <v>5</v>
      </c>
      <c r="I1184" s="56">
        <v>116</v>
      </c>
      <c r="J1184" s="56">
        <v>251</v>
      </c>
      <c r="K1184" s="56">
        <v>1215</v>
      </c>
      <c r="L1184" s="57">
        <v>55481.4</v>
      </c>
      <c r="M1184" s="57">
        <v>478.28793103448299</v>
      </c>
      <c r="N1184" s="58">
        <v>2.1637931034482798</v>
      </c>
      <c r="O1184" s="58">
        <v>4.8406374501991998</v>
      </c>
      <c r="P1184" s="54">
        <v>9246.9</v>
      </c>
      <c r="Q1184" s="59">
        <v>0.16666666666666699</v>
      </c>
      <c r="R1184" s="54">
        <v>5518.78</v>
      </c>
      <c r="S1184" s="59">
        <v>9.9470813642049405E-2</v>
      </c>
      <c r="T1184" s="29" t="str">
        <f t="shared" si="54"/>
        <v>01</v>
      </c>
      <c r="U1184" s="29" t="str">
        <f t="shared" si="55"/>
        <v>2024-423877-01</v>
      </c>
      <c r="V1184" s="29" t="str">
        <f t="shared" si="56"/>
        <v>Debbie Wong</v>
      </c>
    </row>
    <row r="1185" spans="1:22" x14ac:dyDescent="0.25">
      <c r="A1185" s="53">
        <v>2024</v>
      </c>
      <c r="B1185" s="54">
        <v>423877</v>
      </c>
      <c r="C1185" s="54" t="s">
        <v>95</v>
      </c>
      <c r="D1185" s="54" t="s">
        <v>430</v>
      </c>
      <c r="E1185" s="54" t="s">
        <v>514</v>
      </c>
      <c r="F1185" s="55" t="s">
        <v>432</v>
      </c>
      <c r="G1185" s="54" t="s">
        <v>4</v>
      </c>
      <c r="H1185" s="54" t="s">
        <v>5</v>
      </c>
      <c r="I1185" s="56">
        <v>122</v>
      </c>
      <c r="J1185" s="56">
        <v>231</v>
      </c>
      <c r="K1185" s="56">
        <v>934</v>
      </c>
      <c r="L1185" s="57">
        <v>43000.2</v>
      </c>
      <c r="M1185" s="57">
        <v>352.460655737705</v>
      </c>
      <c r="N1185" s="58">
        <v>1.8934426229508201</v>
      </c>
      <c r="O1185" s="58">
        <v>4.0432900432900398</v>
      </c>
      <c r="P1185" s="54">
        <v>7166.7</v>
      </c>
      <c r="Q1185" s="59">
        <v>0.16666666666666699</v>
      </c>
      <c r="R1185" s="54">
        <v>3131.7000000000098</v>
      </c>
      <c r="S1185" s="59">
        <v>7.2829893814447502E-2</v>
      </c>
      <c r="T1185" s="29" t="str">
        <f t="shared" si="54"/>
        <v>03</v>
      </c>
      <c r="U1185" s="29" t="str">
        <f t="shared" si="55"/>
        <v>2024-423877-03</v>
      </c>
      <c r="V1185" s="29" t="str">
        <f t="shared" si="56"/>
        <v>Carmen Blakemoore</v>
      </c>
    </row>
    <row r="1186" spans="1:22" x14ac:dyDescent="0.25">
      <c r="A1186" s="53">
        <v>2024</v>
      </c>
      <c r="B1186" s="54">
        <v>423877</v>
      </c>
      <c r="C1186" s="54" t="s">
        <v>95</v>
      </c>
      <c r="D1186" s="54" t="s">
        <v>432</v>
      </c>
      <c r="E1186" s="54" t="s">
        <v>510</v>
      </c>
      <c r="F1186" s="55" t="s">
        <v>432</v>
      </c>
      <c r="G1186" s="54" t="s">
        <v>4</v>
      </c>
      <c r="H1186" s="54" t="s">
        <v>7</v>
      </c>
      <c r="I1186" s="56">
        <v>109</v>
      </c>
      <c r="J1186" s="56">
        <v>424</v>
      </c>
      <c r="K1186" s="56">
        <v>1873</v>
      </c>
      <c r="L1186" s="57">
        <v>78850.5</v>
      </c>
      <c r="M1186" s="57">
        <v>723.39908256880699</v>
      </c>
      <c r="N1186" s="58">
        <v>3.8899082568807302</v>
      </c>
      <c r="O1186" s="58">
        <v>4.4174528301886804</v>
      </c>
      <c r="P1186" s="54">
        <v>13141.75</v>
      </c>
      <c r="Q1186" s="59">
        <v>0.16666666666666699</v>
      </c>
      <c r="R1186" s="54">
        <v>9560.59</v>
      </c>
      <c r="S1186" s="59">
        <v>0.121249579901205</v>
      </c>
      <c r="T1186" s="29" t="str">
        <f t="shared" si="54"/>
        <v>04</v>
      </c>
      <c r="U1186" s="29" t="str">
        <f t="shared" si="55"/>
        <v>2024-423877-04</v>
      </c>
      <c r="V1186" s="29" t="str">
        <f t="shared" si="56"/>
        <v>Mosaki Ishak</v>
      </c>
    </row>
    <row r="1187" spans="1:22" x14ac:dyDescent="0.25">
      <c r="A1187" s="53">
        <v>2024</v>
      </c>
      <c r="B1187" s="54">
        <v>425978</v>
      </c>
      <c r="C1187" s="54" t="s">
        <v>117</v>
      </c>
      <c r="D1187" s="54" t="s">
        <v>434</v>
      </c>
      <c r="E1187" s="54" t="s">
        <v>508</v>
      </c>
      <c r="F1187" s="55" t="s">
        <v>434</v>
      </c>
      <c r="G1187" s="54" t="s">
        <v>15</v>
      </c>
      <c r="H1187" s="54" t="s">
        <v>5</v>
      </c>
      <c r="I1187" s="56">
        <v>34</v>
      </c>
      <c r="J1187" s="56">
        <v>116</v>
      </c>
      <c r="K1187" s="56">
        <v>498</v>
      </c>
      <c r="L1187" s="57">
        <v>25857.9</v>
      </c>
      <c r="M1187" s="57">
        <v>760.52647058823504</v>
      </c>
      <c r="N1187" s="58">
        <v>3.4117647058823501</v>
      </c>
      <c r="O1187" s="58">
        <v>4.2931034482758603</v>
      </c>
      <c r="P1187" s="54">
        <v>4309.6499999999996</v>
      </c>
      <c r="Q1187" s="59">
        <v>0.16666666666666699</v>
      </c>
      <c r="R1187" s="54">
        <v>3128.05</v>
      </c>
      <c r="S1187" s="59">
        <v>0.120970767154332</v>
      </c>
      <c r="T1187" s="29" t="str">
        <f t="shared" si="54"/>
        <v>02</v>
      </c>
      <c r="U1187" s="29" t="str">
        <f t="shared" si="55"/>
        <v>2024-425978-02</v>
      </c>
      <c r="V1187" s="29" t="str">
        <f t="shared" si="56"/>
        <v>Nina Fuentes</v>
      </c>
    </row>
    <row r="1188" spans="1:22" x14ac:dyDescent="0.25">
      <c r="A1188" s="53">
        <v>2024</v>
      </c>
      <c r="B1188" s="54">
        <v>426484</v>
      </c>
      <c r="C1188" s="54" t="s">
        <v>118</v>
      </c>
      <c r="D1188" s="54" t="s">
        <v>433</v>
      </c>
      <c r="E1188" s="54" t="s">
        <v>504</v>
      </c>
      <c r="F1188" s="55" t="s">
        <v>433</v>
      </c>
      <c r="G1188" s="54" t="s">
        <v>15</v>
      </c>
      <c r="H1188" s="54" t="s">
        <v>5</v>
      </c>
      <c r="I1188" s="56">
        <v>37</v>
      </c>
      <c r="J1188" s="56">
        <v>67</v>
      </c>
      <c r="K1188" s="56">
        <v>327</v>
      </c>
      <c r="L1188" s="57">
        <v>21241.383999999998</v>
      </c>
      <c r="M1188" s="57">
        <v>574.09145945945897</v>
      </c>
      <c r="N1188" s="58">
        <v>1.8108108108108101</v>
      </c>
      <c r="O1188" s="58">
        <v>4.8805970149253701</v>
      </c>
      <c r="P1188" s="54">
        <v>5092.134</v>
      </c>
      <c r="Q1188" s="59">
        <v>0.23972703473559001</v>
      </c>
      <c r="R1188" s="54">
        <v>3834.9839999999999</v>
      </c>
      <c r="S1188" s="59">
        <v>0.18054303806192701</v>
      </c>
      <c r="T1188" s="29" t="str">
        <f t="shared" si="54"/>
        <v>05</v>
      </c>
      <c r="U1188" s="29" t="str">
        <f t="shared" si="55"/>
        <v>2024-426484-05</v>
      </c>
      <c r="V1188" s="29" t="str">
        <f t="shared" si="56"/>
        <v>Jeannie Skiles</v>
      </c>
    </row>
    <row r="1189" spans="1:22" x14ac:dyDescent="0.25">
      <c r="A1189" s="53">
        <v>2024</v>
      </c>
      <c r="B1189" s="54">
        <v>427110</v>
      </c>
      <c r="C1189" s="54" t="s">
        <v>374</v>
      </c>
      <c r="D1189" s="54" t="s">
        <v>432</v>
      </c>
      <c r="E1189" s="54" t="s">
        <v>498</v>
      </c>
      <c r="F1189" s="55" t="s">
        <v>432</v>
      </c>
      <c r="G1189" s="54" t="s">
        <v>15</v>
      </c>
      <c r="H1189" s="54" t="s">
        <v>16</v>
      </c>
      <c r="I1189" s="56">
        <v>35</v>
      </c>
      <c r="J1189" s="56">
        <v>53</v>
      </c>
      <c r="K1189" s="56">
        <v>150</v>
      </c>
      <c r="L1189" s="57">
        <v>7488.36</v>
      </c>
      <c r="M1189" s="57">
        <v>213.95314285714301</v>
      </c>
      <c r="N1189" s="58">
        <v>1.51428571428571</v>
      </c>
      <c r="O1189" s="58">
        <v>2.8301886792452802</v>
      </c>
      <c r="P1189" s="54">
        <v>1858.11</v>
      </c>
      <c r="Q1189" s="59">
        <v>0.248133102575197</v>
      </c>
      <c r="R1189" s="54">
        <v>790.10999999999899</v>
      </c>
      <c r="S1189" s="59">
        <v>0.10551175424258399</v>
      </c>
      <c r="T1189" s="29" t="str">
        <f t="shared" si="54"/>
        <v>04</v>
      </c>
      <c r="U1189" s="29" t="str">
        <f t="shared" si="55"/>
        <v>2024-427110-04</v>
      </c>
      <c r="V1189" s="29" t="str">
        <f t="shared" si="56"/>
        <v>Kim Pearson</v>
      </c>
    </row>
    <row r="1190" spans="1:22" x14ac:dyDescent="0.25">
      <c r="A1190" s="53">
        <v>2024</v>
      </c>
      <c r="B1190" s="54">
        <v>427511</v>
      </c>
      <c r="C1190" s="54" t="s">
        <v>119</v>
      </c>
      <c r="D1190" s="54" t="s">
        <v>433</v>
      </c>
      <c r="E1190" s="54" t="s">
        <v>503</v>
      </c>
      <c r="F1190" s="55" t="s">
        <v>433</v>
      </c>
      <c r="G1190" s="54" t="s">
        <v>15</v>
      </c>
      <c r="H1190" s="54" t="s">
        <v>16</v>
      </c>
      <c r="I1190" s="56">
        <v>57</v>
      </c>
      <c r="J1190" s="56">
        <v>66</v>
      </c>
      <c r="K1190" s="56">
        <v>255</v>
      </c>
      <c r="L1190" s="57">
        <v>12947.4</v>
      </c>
      <c r="M1190" s="57">
        <v>227.14736842105299</v>
      </c>
      <c r="N1190" s="58">
        <v>1.15789473684211</v>
      </c>
      <c r="O1190" s="58">
        <v>3.8636363636363602</v>
      </c>
      <c r="P1190" s="54">
        <v>2157.9</v>
      </c>
      <c r="Q1190" s="59">
        <v>0.16666666666666699</v>
      </c>
      <c r="R1190" s="54">
        <v>261.3</v>
      </c>
      <c r="S1190" s="59">
        <v>2.0181658093516901E-2</v>
      </c>
      <c r="T1190" s="29" t="str">
        <f t="shared" si="54"/>
        <v>05</v>
      </c>
      <c r="U1190" s="29" t="str">
        <f t="shared" si="55"/>
        <v>2024-427511-05</v>
      </c>
      <c r="V1190" s="29" t="str">
        <f t="shared" si="56"/>
        <v>Hugo Vale</v>
      </c>
    </row>
    <row r="1191" spans="1:22" x14ac:dyDescent="0.25">
      <c r="A1191" s="53">
        <v>2024</v>
      </c>
      <c r="B1191" s="54">
        <v>428625</v>
      </c>
      <c r="C1191" s="54" t="s">
        <v>120</v>
      </c>
      <c r="D1191" s="54" t="s">
        <v>432</v>
      </c>
      <c r="E1191" s="54" t="s">
        <v>500</v>
      </c>
      <c r="F1191" s="55" t="s">
        <v>432</v>
      </c>
      <c r="G1191" s="54" t="s">
        <v>15</v>
      </c>
      <c r="H1191" s="54" t="s">
        <v>5</v>
      </c>
      <c r="I1191" s="56">
        <v>50</v>
      </c>
      <c r="J1191" s="56">
        <v>115</v>
      </c>
      <c r="K1191" s="56">
        <v>408</v>
      </c>
      <c r="L1191" s="57">
        <v>17693.5</v>
      </c>
      <c r="M1191" s="57">
        <v>353.87</v>
      </c>
      <c r="N1191" s="58">
        <v>2.2999999999999998</v>
      </c>
      <c r="O1191" s="58">
        <v>3.5478260869565199</v>
      </c>
      <c r="P1191" s="54">
        <v>0</v>
      </c>
      <c r="Q1191" s="59">
        <v>0</v>
      </c>
      <c r="R1191" s="54">
        <v>-1563.56</v>
      </c>
      <c r="S1191" s="59">
        <v>-8.8369175120807095E-2</v>
      </c>
      <c r="T1191" s="29" t="str">
        <f t="shared" si="54"/>
        <v>04</v>
      </c>
      <c r="U1191" s="29" t="str">
        <f t="shared" si="55"/>
        <v>2024-428625-04</v>
      </c>
      <c r="V1191" s="29" t="str">
        <f t="shared" si="56"/>
        <v>Katie Sweeney</v>
      </c>
    </row>
    <row r="1192" spans="1:22" x14ac:dyDescent="0.25">
      <c r="A1192" s="53">
        <v>2024</v>
      </c>
      <c r="B1192" s="54">
        <v>431898</v>
      </c>
      <c r="C1192" s="54" t="s">
        <v>50</v>
      </c>
      <c r="D1192" s="54" t="s">
        <v>432</v>
      </c>
      <c r="E1192" s="54" t="s">
        <v>497</v>
      </c>
      <c r="F1192" s="55" t="s">
        <v>432</v>
      </c>
      <c r="G1192" s="54" t="s">
        <v>15</v>
      </c>
      <c r="H1192" s="54" t="s">
        <v>10</v>
      </c>
      <c r="I1192" s="56">
        <v>250</v>
      </c>
      <c r="J1192" s="56">
        <v>492</v>
      </c>
      <c r="K1192" s="56">
        <v>6022</v>
      </c>
      <c r="L1192" s="57">
        <v>260706.15</v>
      </c>
      <c r="M1192" s="57">
        <v>1042.8245999999999</v>
      </c>
      <c r="N1192" s="58">
        <v>1.968</v>
      </c>
      <c r="O1192" s="58">
        <v>12.239837398374</v>
      </c>
      <c r="P1192" s="54">
        <v>34005.15</v>
      </c>
      <c r="Q1192" s="59">
        <v>0.13043478260869601</v>
      </c>
      <c r="R1192" s="54">
        <v>26267.47</v>
      </c>
      <c r="S1192" s="59">
        <v>0.100755083836726</v>
      </c>
      <c r="T1192" s="29" t="str">
        <f t="shared" si="54"/>
        <v>04</v>
      </c>
      <c r="U1192" s="29" t="str">
        <f t="shared" si="55"/>
        <v>2024-431898-04</v>
      </c>
      <c r="V1192" s="29" t="str">
        <f t="shared" si="56"/>
        <v>Javier Salinas</v>
      </c>
    </row>
    <row r="1193" spans="1:22" x14ac:dyDescent="0.25">
      <c r="A1193" s="53">
        <v>2024</v>
      </c>
      <c r="B1193" s="54">
        <v>435694</v>
      </c>
      <c r="C1193" s="54" t="s">
        <v>121</v>
      </c>
      <c r="D1193" s="54" t="s">
        <v>430</v>
      </c>
      <c r="E1193" s="54" t="s">
        <v>517</v>
      </c>
      <c r="F1193" s="55" t="s">
        <v>430</v>
      </c>
      <c r="G1193" s="54" t="s">
        <v>15</v>
      </c>
      <c r="H1193" s="54" t="s">
        <v>5</v>
      </c>
      <c r="I1193" s="56">
        <v>95</v>
      </c>
      <c r="J1193" s="56">
        <v>371</v>
      </c>
      <c r="K1193" s="56">
        <v>1480</v>
      </c>
      <c r="L1193" s="57">
        <v>69867.987999999998</v>
      </c>
      <c r="M1193" s="57">
        <v>735.45250526315795</v>
      </c>
      <c r="N1193" s="58">
        <v>3.9052631578947401</v>
      </c>
      <c r="O1193" s="58">
        <v>3.9892183288409702</v>
      </c>
      <c r="P1193" s="54">
        <v>15882.237999999999</v>
      </c>
      <c r="Q1193" s="59">
        <v>0.22731780969562199</v>
      </c>
      <c r="R1193" s="54">
        <v>12537.938</v>
      </c>
      <c r="S1193" s="59">
        <v>0.17945182563436601</v>
      </c>
      <c r="T1193" s="29" t="str">
        <f t="shared" si="54"/>
        <v>03</v>
      </c>
      <c r="U1193" s="29" t="str">
        <f t="shared" si="55"/>
        <v>2024-435694-03</v>
      </c>
      <c r="V1193" s="29" t="str">
        <f t="shared" si="56"/>
        <v>Ray McDermott</v>
      </c>
    </row>
    <row r="1194" spans="1:22" x14ac:dyDescent="0.25">
      <c r="A1194" s="53">
        <v>2024</v>
      </c>
      <c r="B1194" s="54">
        <v>437005</v>
      </c>
      <c r="C1194" s="54" t="s">
        <v>123</v>
      </c>
      <c r="D1194" s="54" t="s">
        <v>435</v>
      </c>
      <c r="E1194" s="54" t="s">
        <v>521</v>
      </c>
      <c r="F1194" s="55" t="s">
        <v>435</v>
      </c>
      <c r="G1194" s="54" t="s">
        <v>15</v>
      </c>
      <c r="H1194" s="54" t="s">
        <v>16</v>
      </c>
      <c r="I1194" s="56">
        <v>20</v>
      </c>
      <c r="J1194" s="56">
        <v>42</v>
      </c>
      <c r="K1194" s="56">
        <v>90</v>
      </c>
      <c r="L1194" s="57">
        <v>3803.8319999999999</v>
      </c>
      <c r="M1194" s="57">
        <v>190.19159999999999</v>
      </c>
      <c r="N1194" s="58">
        <v>2.1</v>
      </c>
      <c r="O1194" s="58">
        <v>2.1428571428571401</v>
      </c>
      <c r="P1194" s="54">
        <v>858.33199999999999</v>
      </c>
      <c r="Q1194" s="59">
        <v>0.225649292608086</v>
      </c>
      <c r="R1194" s="54">
        <v>192.13200000000001</v>
      </c>
      <c r="S1194" s="59">
        <v>5.05101171660578E-2</v>
      </c>
      <c r="T1194" s="29" t="str">
        <f t="shared" ref="T1194:T1257" si="57">LEFT(D1194,2)</f>
        <v>06</v>
      </c>
      <c r="U1194" s="29" t="str">
        <f t="shared" ref="U1194:U1257" si="58">A1194&amp;"-"&amp;B1194&amp;"-"&amp;T1194</f>
        <v>2024-437005-06</v>
      </c>
      <c r="V1194" s="29" t="str">
        <f t="shared" ref="V1194:V1257" si="59">E1194</f>
        <v>Ronnie Estrada</v>
      </c>
    </row>
    <row r="1195" spans="1:22" x14ac:dyDescent="0.25">
      <c r="A1195" s="53">
        <v>2024</v>
      </c>
      <c r="B1195" s="54">
        <v>438205</v>
      </c>
      <c r="C1195" s="54" t="s">
        <v>124</v>
      </c>
      <c r="D1195" s="54" t="s">
        <v>430</v>
      </c>
      <c r="E1195" s="54" t="s">
        <v>514</v>
      </c>
      <c r="F1195" s="55" t="s">
        <v>430</v>
      </c>
      <c r="G1195" s="54" t="s">
        <v>15</v>
      </c>
      <c r="H1195" s="54" t="s">
        <v>5</v>
      </c>
      <c r="I1195" s="56">
        <v>134</v>
      </c>
      <c r="J1195" s="56">
        <v>442</v>
      </c>
      <c r="K1195" s="56">
        <v>1538</v>
      </c>
      <c r="L1195" s="57">
        <v>65442.9</v>
      </c>
      <c r="M1195" s="57">
        <v>488.37985074626903</v>
      </c>
      <c r="N1195" s="58">
        <v>3.2985074626865698</v>
      </c>
      <c r="O1195" s="58">
        <v>3.4796380090497698</v>
      </c>
      <c r="P1195" s="54">
        <v>10907.15</v>
      </c>
      <c r="Q1195" s="59">
        <v>0.16666666666666699</v>
      </c>
      <c r="R1195" s="54">
        <v>6274.1</v>
      </c>
      <c r="S1195" s="59">
        <v>9.5871362668830395E-2</v>
      </c>
      <c r="T1195" s="29" t="str">
        <f t="shared" si="57"/>
        <v>03</v>
      </c>
      <c r="U1195" s="29" t="str">
        <f t="shared" si="58"/>
        <v>2024-438205-03</v>
      </c>
      <c r="V1195" s="29" t="str">
        <f t="shared" si="59"/>
        <v>Carmen Blakemoore</v>
      </c>
    </row>
    <row r="1196" spans="1:22" x14ac:dyDescent="0.25">
      <c r="A1196" s="53">
        <v>2024</v>
      </c>
      <c r="B1196" s="54">
        <v>438992</v>
      </c>
      <c r="C1196" s="54" t="s">
        <v>581</v>
      </c>
      <c r="D1196" s="54" t="s">
        <v>431</v>
      </c>
      <c r="E1196" s="54" t="s">
        <v>524</v>
      </c>
      <c r="F1196" s="55" t="s">
        <v>431</v>
      </c>
      <c r="G1196" s="54" t="s">
        <v>15</v>
      </c>
      <c r="H1196" s="54" t="s">
        <v>5</v>
      </c>
      <c r="I1196" s="56">
        <v>28</v>
      </c>
      <c r="J1196" s="56">
        <v>93</v>
      </c>
      <c r="K1196" s="56">
        <v>365</v>
      </c>
      <c r="L1196" s="57">
        <v>22241.88</v>
      </c>
      <c r="M1196" s="57">
        <v>794.35285714285703</v>
      </c>
      <c r="N1196" s="58">
        <v>3.3214285714285698</v>
      </c>
      <c r="O1196" s="58">
        <v>3.9247311827956999</v>
      </c>
      <c r="P1196" s="54">
        <v>6643.13</v>
      </c>
      <c r="Q1196" s="59">
        <v>0.29867664064368699</v>
      </c>
      <c r="R1196" s="54">
        <v>5711.09</v>
      </c>
      <c r="S1196" s="59">
        <v>0.25677190956879598</v>
      </c>
      <c r="T1196" s="29" t="str">
        <f t="shared" si="57"/>
        <v>01</v>
      </c>
      <c r="U1196" s="29" t="str">
        <f t="shared" si="58"/>
        <v>2024-438992-01</v>
      </c>
      <c r="V1196" s="29" t="str">
        <f t="shared" si="59"/>
        <v>Quinn York</v>
      </c>
    </row>
    <row r="1197" spans="1:22" x14ac:dyDescent="0.25">
      <c r="A1197" s="53">
        <v>2024</v>
      </c>
      <c r="B1197" s="54">
        <v>439017</v>
      </c>
      <c r="C1197" s="54" t="s">
        <v>450</v>
      </c>
      <c r="D1197" s="54" t="s">
        <v>431</v>
      </c>
      <c r="E1197" s="54" t="s">
        <v>524</v>
      </c>
      <c r="F1197" s="55" t="s">
        <v>430</v>
      </c>
      <c r="G1197" s="54" t="s">
        <v>4</v>
      </c>
      <c r="H1197" s="54" t="s">
        <v>7</v>
      </c>
      <c r="I1197" s="56">
        <v>47</v>
      </c>
      <c r="J1197" s="56">
        <v>437</v>
      </c>
      <c r="K1197" s="56">
        <v>3576</v>
      </c>
      <c r="L1197" s="57">
        <v>146922.89000000001</v>
      </c>
      <c r="M1197" s="57">
        <v>3126.0189361702101</v>
      </c>
      <c r="N1197" s="58">
        <v>9.2978723404255295</v>
      </c>
      <c r="O1197" s="58">
        <v>8.1830663615560599</v>
      </c>
      <c r="P1197" s="54">
        <v>8316.3900000000103</v>
      </c>
      <c r="Q1197" s="59">
        <v>5.6603773584905703E-2</v>
      </c>
      <c r="R1197" s="54">
        <v>6505.5300000000097</v>
      </c>
      <c r="S1197" s="59">
        <v>4.42785327732119E-2</v>
      </c>
      <c r="T1197" s="29" t="str">
        <f t="shared" si="57"/>
        <v>01</v>
      </c>
      <c r="U1197" s="29" t="str">
        <f t="shared" si="58"/>
        <v>2024-439017-01</v>
      </c>
      <c r="V1197" s="29" t="str">
        <f t="shared" si="59"/>
        <v>Quinn York</v>
      </c>
    </row>
    <row r="1198" spans="1:22" x14ac:dyDescent="0.25">
      <c r="A1198" s="53">
        <v>2024</v>
      </c>
      <c r="B1198" s="54">
        <v>439017</v>
      </c>
      <c r="C1198" s="54" t="s">
        <v>450</v>
      </c>
      <c r="D1198" s="54" t="s">
        <v>434</v>
      </c>
      <c r="E1198" s="54" t="s">
        <v>499</v>
      </c>
      <c r="F1198" s="55" t="s">
        <v>430</v>
      </c>
      <c r="G1198" s="54" t="s">
        <v>4</v>
      </c>
      <c r="H1198" s="54" t="s">
        <v>7</v>
      </c>
      <c r="I1198" s="56">
        <v>103</v>
      </c>
      <c r="J1198" s="56">
        <v>581</v>
      </c>
      <c r="K1198" s="56">
        <v>3301</v>
      </c>
      <c r="L1198" s="57">
        <v>129303.30499999999</v>
      </c>
      <c r="M1198" s="57">
        <v>1255.3718932038801</v>
      </c>
      <c r="N1198" s="58">
        <v>5.6407766990291304</v>
      </c>
      <c r="O1198" s="58">
        <v>5.6815834767642004</v>
      </c>
      <c r="P1198" s="54">
        <v>7319.0550000000003</v>
      </c>
      <c r="Q1198" s="59">
        <v>5.6603773584905703E-2</v>
      </c>
      <c r="R1198" s="54">
        <v>3501.2050000000099</v>
      </c>
      <c r="S1198" s="59">
        <v>2.7077459466330001E-2</v>
      </c>
      <c r="T1198" s="29" t="str">
        <f t="shared" si="57"/>
        <v>02</v>
      </c>
      <c r="U1198" s="29" t="str">
        <f t="shared" si="58"/>
        <v>2024-439017-02</v>
      </c>
      <c r="V1198" s="29" t="str">
        <f t="shared" si="59"/>
        <v>Kurt Valentine</v>
      </c>
    </row>
    <row r="1199" spans="1:22" x14ac:dyDescent="0.25">
      <c r="A1199" s="53">
        <v>2024</v>
      </c>
      <c r="B1199" s="54">
        <v>439017</v>
      </c>
      <c r="C1199" s="54" t="s">
        <v>450</v>
      </c>
      <c r="D1199" s="54" t="s">
        <v>430</v>
      </c>
      <c r="E1199" s="54" t="s">
        <v>512</v>
      </c>
      <c r="F1199" s="55" t="s">
        <v>430</v>
      </c>
      <c r="G1199" s="54" t="s">
        <v>4</v>
      </c>
      <c r="H1199" s="54" t="s">
        <v>10</v>
      </c>
      <c r="I1199" s="56">
        <v>69</v>
      </c>
      <c r="J1199" s="56">
        <v>753</v>
      </c>
      <c r="K1199" s="56">
        <v>7355</v>
      </c>
      <c r="L1199" s="57">
        <v>291360.61</v>
      </c>
      <c r="M1199" s="57">
        <v>4222.61753623189</v>
      </c>
      <c r="N1199" s="58">
        <v>10.913043478260899</v>
      </c>
      <c r="O1199" s="58">
        <v>9.7675962815405004</v>
      </c>
      <c r="P1199" s="54">
        <v>16492.11</v>
      </c>
      <c r="Q1199" s="59">
        <v>5.6603773584905703E-2</v>
      </c>
      <c r="R1199" s="54">
        <v>13650.02</v>
      </c>
      <c r="S1199" s="59">
        <v>4.6849229207750497E-2</v>
      </c>
      <c r="T1199" s="29" t="str">
        <f t="shared" si="57"/>
        <v>03</v>
      </c>
      <c r="U1199" s="29" t="str">
        <f t="shared" si="58"/>
        <v>2024-439017-03</v>
      </c>
      <c r="V1199" s="29" t="str">
        <f t="shared" si="59"/>
        <v>Kevin Baxter</v>
      </c>
    </row>
    <row r="1200" spans="1:22" x14ac:dyDescent="0.25">
      <c r="A1200" s="53">
        <v>2024</v>
      </c>
      <c r="B1200" s="54">
        <v>439017</v>
      </c>
      <c r="C1200" s="54" t="s">
        <v>450</v>
      </c>
      <c r="D1200" s="54" t="s">
        <v>433</v>
      </c>
      <c r="E1200" s="54" t="s">
        <v>502</v>
      </c>
      <c r="F1200" s="55" t="s">
        <v>430</v>
      </c>
      <c r="G1200" s="54" t="s">
        <v>4</v>
      </c>
      <c r="H1200" s="54" t="s">
        <v>10</v>
      </c>
      <c r="I1200" s="56">
        <v>65</v>
      </c>
      <c r="J1200" s="56">
        <v>599</v>
      </c>
      <c r="K1200" s="56">
        <v>4097</v>
      </c>
      <c r="L1200" s="57">
        <v>168047.63</v>
      </c>
      <c r="M1200" s="57">
        <v>2585.3481538461501</v>
      </c>
      <c r="N1200" s="58">
        <v>9.2153846153846093</v>
      </c>
      <c r="O1200" s="58">
        <v>6.8397328881469104</v>
      </c>
      <c r="P1200" s="54">
        <v>9512.1300000000101</v>
      </c>
      <c r="Q1200" s="59">
        <v>5.6603773584905703E-2</v>
      </c>
      <c r="R1200" s="54">
        <v>6825.79000000001</v>
      </c>
      <c r="S1200" s="59">
        <v>4.0618186641489702E-2</v>
      </c>
      <c r="T1200" s="29" t="str">
        <f t="shared" si="57"/>
        <v>05</v>
      </c>
      <c r="U1200" s="29" t="str">
        <f t="shared" si="58"/>
        <v>2024-439017-05</v>
      </c>
      <c r="V1200" s="29" t="str">
        <f t="shared" si="59"/>
        <v>Mary Amendola</v>
      </c>
    </row>
    <row r="1201" spans="1:22" x14ac:dyDescent="0.25">
      <c r="A1201" s="53">
        <v>2024</v>
      </c>
      <c r="B1201" s="54">
        <v>439017</v>
      </c>
      <c r="C1201" s="54" t="s">
        <v>450</v>
      </c>
      <c r="D1201" s="54" t="s">
        <v>435</v>
      </c>
      <c r="E1201" s="54" t="s">
        <v>529</v>
      </c>
      <c r="F1201" s="55" t="s">
        <v>430</v>
      </c>
      <c r="G1201" s="54" t="s">
        <v>4</v>
      </c>
      <c r="H1201" s="54" t="s">
        <v>5</v>
      </c>
      <c r="I1201" s="56">
        <v>32</v>
      </c>
      <c r="J1201" s="56">
        <v>170</v>
      </c>
      <c r="K1201" s="56">
        <v>907</v>
      </c>
      <c r="L1201" s="57">
        <v>31964.564999999999</v>
      </c>
      <c r="M1201" s="57">
        <v>998.89265624999996</v>
      </c>
      <c r="N1201" s="58">
        <v>5.3125</v>
      </c>
      <c r="O1201" s="58">
        <v>5.3352941176470603</v>
      </c>
      <c r="P1201" s="54">
        <v>1809.3150000000001</v>
      </c>
      <c r="Q1201" s="59">
        <v>5.6603773584905703E-2</v>
      </c>
      <c r="R1201" s="54">
        <v>634.87500000000205</v>
      </c>
      <c r="S1201" s="59">
        <v>1.9861837631765099E-2</v>
      </c>
      <c r="T1201" s="29" t="str">
        <f t="shared" si="57"/>
        <v>06</v>
      </c>
      <c r="U1201" s="29" t="str">
        <f t="shared" si="58"/>
        <v>2024-439017-06</v>
      </c>
      <c r="V1201" s="29" t="str">
        <f t="shared" si="59"/>
        <v>Caleb Thorne</v>
      </c>
    </row>
    <row r="1202" spans="1:22" x14ac:dyDescent="0.25">
      <c r="A1202" s="53">
        <v>2024</v>
      </c>
      <c r="B1202" s="54">
        <v>444410</v>
      </c>
      <c r="C1202" s="54" t="s">
        <v>373</v>
      </c>
      <c r="D1202" s="54" t="s">
        <v>431</v>
      </c>
      <c r="E1202" s="54" t="s">
        <v>516</v>
      </c>
      <c r="F1202" s="55" t="s">
        <v>431</v>
      </c>
      <c r="G1202" s="54" t="s">
        <v>15</v>
      </c>
      <c r="H1202" s="54" t="s">
        <v>5</v>
      </c>
      <c r="I1202" s="56">
        <v>117</v>
      </c>
      <c r="J1202" s="56">
        <v>401</v>
      </c>
      <c r="K1202" s="56">
        <v>1612</v>
      </c>
      <c r="L1202" s="57">
        <v>73251.2736</v>
      </c>
      <c r="M1202" s="57">
        <v>626.07926153846097</v>
      </c>
      <c r="N1202" s="58">
        <v>3.4273504273504298</v>
      </c>
      <c r="O1202" s="58">
        <v>4.0199501246882798</v>
      </c>
      <c r="P1202" s="54">
        <v>15579.2736</v>
      </c>
      <c r="Q1202" s="59">
        <v>0.21268263109079899</v>
      </c>
      <c r="R1202" s="54">
        <v>11673.553599999999</v>
      </c>
      <c r="S1202" s="59">
        <v>0.15936314860196499</v>
      </c>
      <c r="T1202" s="29" t="str">
        <f t="shared" si="57"/>
        <v>01</v>
      </c>
      <c r="U1202" s="29" t="str">
        <f t="shared" si="58"/>
        <v>2024-444410-01</v>
      </c>
      <c r="V1202" s="29" t="str">
        <f t="shared" si="59"/>
        <v>Celia Pasillas</v>
      </c>
    </row>
    <row r="1203" spans="1:22" x14ac:dyDescent="0.25">
      <c r="A1203" s="53">
        <v>2024</v>
      </c>
      <c r="B1203" s="54">
        <v>444980</v>
      </c>
      <c r="C1203" s="54" t="s">
        <v>320</v>
      </c>
      <c r="D1203" s="54" t="s">
        <v>432</v>
      </c>
      <c r="E1203" s="54" t="s">
        <v>498</v>
      </c>
      <c r="F1203" s="55" t="s">
        <v>432</v>
      </c>
      <c r="G1203" s="54" t="s">
        <v>15</v>
      </c>
      <c r="H1203" s="54" t="s">
        <v>16</v>
      </c>
      <c r="I1203" s="56">
        <v>30</v>
      </c>
      <c r="J1203" s="56">
        <v>48</v>
      </c>
      <c r="K1203" s="56">
        <v>111</v>
      </c>
      <c r="L1203" s="57">
        <v>5497.723</v>
      </c>
      <c r="M1203" s="57">
        <v>183.25743333333301</v>
      </c>
      <c r="N1203" s="58">
        <v>1.6</v>
      </c>
      <c r="O1203" s="58">
        <v>2.3125</v>
      </c>
      <c r="P1203" s="54">
        <v>834.72299999999996</v>
      </c>
      <c r="Q1203" s="59">
        <v>0.15183067608171599</v>
      </c>
      <c r="R1203" s="54">
        <v>-83.277000000000598</v>
      </c>
      <c r="S1203" s="59">
        <v>-1.5147543810410301E-2</v>
      </c>
      <c r="T1203" s="29" t="str">
        <f t="shared" si="57"/>
        <v>04</v>
      </c>
      <c r="U1203" s="29" t="str">
        <f t="shared" si="58"/>
        <v>2024-444980-04</v>
      </c>
      <c r="V1203" s="29" t="str">
        <f t="shared" si="59"/>
        <v>Kim Pearson</v>
      </c>
    </row>
    <row r="1204" spans="1:22" x14ac:dyDescent="0.25">
      <c r="A1204" s="53">
        <v>2024</v>
      </c>
      <c r="B1204" s="54">
        <v>448696</v>
      </c>
      <c r="C1204" s="54" t="s">
        <v>376</v>
      </c>
      <c r="D1204" s="54" t="s">
        <v>434</v>
      </c>
      <c r="E1204" s="54" t="s">
        <v>523</v>
      </c>
      <c r="F1204" s="55" t="s">
        <v>434</v>
      </c>
      <c r="G1204" s="54" t="s">
        <v>15</v>
      </c>
      <c r="H1204" s="54" t="s">
        <v>16</v>
      </c>
      <c r="I1204" s="56">
        <v>46</v>
      </c>
      <c r="J1204" s="56">
        <v>73</v>
      </c>
      <c r="K1204" s="56">
        <v>213</v>
      </c>
      <c r="L1204" s="57">
        <v>11993.495999999999</v>
      </c>
      <c r="M1204" s="57">
        <v>260.72817391304397</v>
      </c>
      <c r="N1204" s="58">
        <v>1.5869565217391299</v>
      </c>
      <c r="O1204" s="58">
        <v>2.9178082191780801</v>
      </c>
      <c r="P1204" s="54">
        <v>3956.2460000000001</v>
      </c>
      <c r="Q1204" s="59">
        <v>0.32986595401374202</v>
      </c>
      <c r="R1204" s="54">
        <v>2449.9459999999999</v>
      </c>
      <c r="S1204" s="59">
        <v>0.20427288256901899</v>
      </c>
      <c r="T1204" s="29" t="str">
        <f t="shared" si="57"/>
        <v>02</v>
      </c>
      <c r="U1204" s="29" t="str">
        <f t="shared" si="58"/>
        <v>2024-448696-02</v>
      </c>
      <c r="V1204" s="29" t="str">
        <f t="shared" si="59"/>
        <v>Amy Blye</v>
      </c>
    </row>
    <row r="1205" spans="1:22" x14ac:dyDescent="0.25">
      <c r="A1205" s="53">
        <v>2024</v>
      </c>
      <c r="B1205" s="54">
        <v>453231</v>
      </c>
      <c r="C1205" s="54" t="s">
        <v>582</v>
      </c>
      <c r="D1205" s="54" t="s">
        <v>431</v>
      </c>
      <c r="E1205" s="54" t="s">
        <v>515</v>
      </c>
      <c r="F1205" s="55" t="s">
        <v>431</v>
      </c>
      <c r="G1205" s="54" t="s">
        <v>15</v>
      </c>
      <c r="H1205" s="54" t="s">
        <v>16</v>
      </c>
      <c r="I1205" s="56">
        <v>37</v>
      </c>
      <c r="J1205" s="56">
        <v>77</v>
      </c>
      <c r="K1205" s="56">
        <v>176</v>
      </c>
      <c r="L1205" s="57">
        <v>9001.7919999999995</v>
      </c>
      <c r="M1205" s="57">
        <v>243.291675675676</v>
      </c>
      <c r="N1205" s="58">
        <v>2.0810810810810798</v>
      </c>
      <c r="O1205" s="58">
        <v>2.28571428571429</v>
      </c>
      <c r="P1205" s="54">
        <v>3076.5419999999999</v>
      </c>
      <c r="Q1205" s="59">
        <v>0.34176994980554998</v>
      </c>
      <c r="R1205" s="54">
        <v>1890.502</v>
      </c>
      <c r="S1205" s="59">
        <v>0.21001396166452199</v>
      </c>
      <c r="T1205" s="29" t="str">
        <f t="shared" si="57"/>
        <v>01</v>
      </c>
      <c r="U1205" s="29" t="str">
        <f t="shared" si="58"/>
        <v>2024-453231-01</v>
      </c>
      <c r="V1205" s="29" t="str">
        <f t="shared" si="59"/>
        <v>Alex Kwon</v>
      </c>
    </row>
    <row r="1206" spans="1:22" x14ac:dyDescent="0.25">
      <c r="A1206" s="53">
        <v>2024</v>
      </c>
      <c r="B1206" s="54">
        <v>458704</v>
      </c>
      <c r="C1206" s="54" t="s">
        <v>319</v>
      </c>
      <c r="D1206" s="54" t="s">
        <v>432</v>
      </c>
      <c r="E1206" s="54" t="s">
        <v>498</v>
      </c>
      <c r="F1206" s="55" t="s">
        <v>432</v>
      </c>
      <c r="G1206" s="54" t="s">
        <v>15</v>
      </c>
      <c r="H1206" s="54" t="s">
        <v>16</v>
      </c>
      <c r="I1206" s="56">
        <v>9</v>
      </c>
      <c r="J1206" s="56">
        <v>27</v>
      </c>
      <c r="K1206" s="56">
        <v>78</v>
      </c>
      <c r="L1206" s="57">
        <v>5272.9759999999997</v>
      </c>
      <c r="M1206" s="57">
        <v>585.88622222222205</v>
      </c>
      <c r="N1206" s="58">
        <v>3</v>
      </c>
      <c r="O1206" s="58">
        <v>2.8888888888888902</v>
      </c>
      <c r="P1206" s="54">
        <v>1732.7260000000001</v>
      </c>
      <c r="Q1206" s="59">
        <v>0.32860494718731897</v>
      </c>
      <c r="R1206" s="54">
        <v>1445.2059999999999</v>
      </c>
      <c r="S1206" s="59">
        <v>0.27407786418902702</v>
      </c>
      <c r="T1206" s="29" t="str">
        <f t="shared" si="57"/>
        <v>04</v>
      </c>
      <c r="U1206" s="29" t="str">
        <f t="shared" si="58"/>
        <v>2024-458704-04</v>
      </c>
      <c r="V1206" s="29" t="str">
        <f t="shared" si="59"/>
        <v>Kim Pearson</v>
      </c>
    </row>
    <row r="1207" spans="1:22" x14ac:dyDescent="0.25">
      <c r="A1207" s="53">
        <v>2024</v>
      </c>
      <c r="B1207" s="54">
        <v>459139</v>
      </c>
      <c r="C1207" s="54" t="s">
        <v>237</v>
      </c>
      <c r="D1207" s="54" t="s">
        <v>431</v>
      </c>
      <c r="E1207" s="54" t="s">
        <v>501</v>
      </c>
      <c r="F1207" s="55" t="s">
        <v>431</v>
      </c>
      <c r="G1207" s="54" t="s">
        <v>4</v>
      </c>
      <c r="H1207" s="54" t="s">
        <v>16</v>
      </c>
      <c r="I1207" s="56">
        <v>45</v>
      </c>
      <c r="J1207" s="56">
        <v>100</v>
      </c>
      <c r="K1207" s="56">
        <v>262</v>
      </c>
      <c r="L1207" s="57">
        <v>10417.959999999999</v>
      </c>
      <c r="M1207" s="57">
        <v>231.51022222222201</v>
      </c>
      <c r="N1207" s="58">
        <v>2.2222222222222201</v>
      </c>
      <c r="O1207" s="58">
        <v>2.62</v>
      </c>
      <c r="P1207" s="54">
        <v>1436.96</v>
      </c>
      <c r="Q1207" s="59">
        <v>0.13793103448275901</v>
      </c>
      <c r="R1207" s="54">
        <v>-12.0800000000003</v>
      </c>
      <c r="S1207" s="59">
        <v>-1.1595360320063E-3</v>
      </c>
      <c r="T1207" s="29" t="str">
        <f t="shared" si="57"/>
        <v>01</v>
      </c>
      <c r="U1207" s="29" t="str">
        <f t="shared" si="58"/>
        <v>2024-459139-01</v>
      </c>
      <c r="V1207" s="29" t="str">
        <f t="shared" si="59"/>
        <v>Debbie Wong</v>
      </c>
    </row>
    <row r="1208" spans="1:22" x14ac:dyDescent="0.25">
      <c r="A1208" s="53">
        <v>2024</v>
      </c>
      <c r="B1208" s="54">
        <v>459139</v>
      </c>
      <c r="C1208" s="54" t="s">
        <v>237</v>
      </c>
      <c r="D1208" s="54" t="s">
        <v>430</v>
      </c>
      <c r="E1208" s="54" t="s">
        <v>492</v>
      </c>
      <c r="F1208" s="55" t="s">
        <v>431</v>
      </c>
      <c r="G1208" s="54" t="s">
        <v>4</v>
      </c>
      <c r="H1208" s="54" t="s">
        <v>10</v>
      </c>
      <c r="I1208" s="56">
        <v>90</v>
      </c>
      <c r="J1208" s="56">
        <v>682</v>
      </c>
      <c r="K1208" s="56">
        <v>4900</v>
      </c>
      <c r="L1208" s="57">
        <v>200998.13</v>
      </c>
      <c r="M1208" s="57">
        <v>2233.3125555555498</v>
      </c>
      <c r="N1208" s="58">
        <v>7.5777777777777802</v>
      </c>
      <c r="O1208" s="58">
        <v>7.1847507331378297</v>
      </c>
      <c r="P1208" s="54">
        <v>27723.88</v>
      </c>
      <c r="Q1208" s="59">
        <v>0.13793103448275901</v>
      </c>
      <c r="R1208" s="54">
        <v>24222.46</v>
      </c>
      <c r="S1208" s="59">
        <v>0.120510872414584</v>
      </c>
      <c r="T1208" s="29" t="str">
        <f t="shared" si="57"/>
        <v>03</v>
      </c>
      <c r="U1208" s="29" t="str">
        <f t="shared" si="58"/>
        <v>2024-459139-03</v>
      </c>
      <c r="V1208" s="29" t="str">
        <f t="shared" si="59"/>
        <v>Paul Martell</v>
      </c>
    </row>
    <row r="1209" spans="1:22" x14ac:dyDescent="0.25">
      <c r="A1209" s="53">
        <v>2024</v>
      </c>
      <c r="B1209" s="54">
        <v>461878</v>
      </c>
      <c r="C1209" s="54" t="s">
        <v>383</v>
      </c>
      <c r="D1209" s="54" t="s">
        <v>435</v>
      </c>
      <c r="E1209" s="54" t="s">
        <v>505</v>
      </c>
      <c r="F1209" s="55" t="s">
        <v>435</v>
      </c>
      <c r="G1209" s="54" t="s">
        <v>15</v>
      </c>
      <c r="H1209" s="54" t="s">
        <v>5</v>
      </c>
      <c r="I1209" s="56">
        <v>126</v>
      </c>
      <c r="J1209" s="56">
        <v>189</v>
      </c>
      <c r="K1209" s="56">
        <v>673</v>
      </c>
      <c r="L1209" s="57">
        <v>37068.674400000004</v>
      </c>
      <c r="M1209" s="57">
        <v>294.19582857142802</v>
      </c>
      <c r="N1209" s="58">
        <v>1.5</v>
      </c>
      <c r="O1209" s="58">
        <v>3.56084656084656</v>
      </c>
      <c r="P1209" s="54">
        <v>4994.1743999999999</v>
      </c>
      <c r="Q1209" s="59">
        <v>0.134727623278592</v>
      </c>
      <c r="R1209" s="54">
        <v>880.27439999999694</v>
      </c>
      <c r="S1209" s="59">
        <v>2.37471237978771E-2</v>
      </c>
      <c r="T1209" s="29" t="str">
        <f t="shared" si="57"/>
        <v>06</v>
      </c>
      <c r="U1209" s="29" t="str">
        <f t="shared" si="58"/>
        <v>2024-461878-06</v>
      </c>
      <c r="V1209" s="29" t="str">
        <f t="shared" si="59"/>
        <v>Malik Mann</v>
      </c>
    </row>
    <row r="1210" spans="1:22" x14ac:dyDescent="0.25">
      <c r="A1210" s="53">
        <v>2024</v>
      </c>
      <c r="B1210" s="54">
        <v>463072</v>
      </c>
      <c r="C1210" s="54" t="s">
        <v>125</v>
      </c>
      <c r="D1210" s="54" t="s">
        <v>435</v>
      </c>
      <c r="E1210" s="54" t="s">
        <v>521</v>
      </c>
      <c r="F1210" s="55" t="s">
        <v>435</v>
      </c>
      <c r="G1210" s="54" t="s">
        <v>15</v>
      </c>
      <c r="H1210" s="54" t="s">
        <v>5</v>
      </c>
      <c r="I1210" s="56">
        <v>83</v>
      </c>
      <c r="J1210" s="56">
        <v>324</v>
      </c>
      <c r="K1210" s="56">
        <v>1255</v>
      </c>
      <c r="L1210" s="57">
        <v>65446.883999999998</v>
      </c>
      <c r="M1210" s="57">
        <v>788.51667469879499</v>
      </c>
      <c r="N1210" s="58">
        <v>3.9036144578313299</v>
      </c>
      <c r="O1210" s="58">
        <v>3.87345679012346</v>
      </c>
      <c r="P1210" s="54">
        <v>14059.884</v>
      </c>
      <c r="Q1210" s="59">
        <v>0.21482892905948001</v>
      </c>
      <c r="R1210" s="54">
        <v>11141.884</v>
      </c>
      <c r="S1210" s="59">
        <v>0.17024315473904</v>
      </c>
      <c r="T1210" s="29" t="str">
        <f t="shared" si="57"/>
        <v>06</v>
      </c>
      <c r="U1210" s="29" t="str">
        <f t="shared" si="58"/>
        <v>2024-463072-06</v>
      </c>
      <c r="V1210" s="29" t="str">
        <f t="shared" si="59"/>
        <v>Ronnie Estrada</v>
      </c>
    </row>
    <row r="1211" spans="1:22" x14ac:dyDescent="0.25">
      <c r="A1211" s="53">
        <v>2024</v>
      </c>
      <c r="B1211" s="54">
        <v>466132</v>
      </c>
      <c r="C1211" s="54" t="s">
        <v>127</v>
      </c>
      <c r="D1211" s="54" t="s">
        <v>434</v>
      </c>
      <c r="E1211" s="54" t="s">
        <v>508</v>
      </c>
      <c r="F1211" s="55" t="s">
        <v>434</v>
      </c>
      <c r="G1211" s="54" t="s">
        <v>15</v>
      </c>
      <c r="H1211" s="54" t="s">
        <v>5</v>
      </c>
      <c r="I1211" s="56">
        <v>58</v>
      </c>
      <c r="J1211" s="56">
        <v>171</v>
      </c>
      <c r="K1211" s="56">
        <v>749</v>
      </c>
      <c r="L1211" s="57">
        <v>31116.3</v>
      </c>
      <c r="M1211" s="57">
        <v>536.48793103448304</v>
      </c>
      <c r="N1211" s="58">
        <v>2.9482758620689702</v>
      </c>
      <c r="O1211" s="58">
        <v>4.3801169590643303</v>
      </c>
      <c r="P1211" s="54">
        <v>5186.05</v>
      </c>
      <c r="Q1211" s="59">
        <v>0.16666666666666699</v>
      </c>
      <c r="R1211" s="54">
        <v>3201.66</v>
      </c>
      <c r="S1211" s="59">
        <v>0.10289333886098299</v>
      </c>
      <c r="T1211" s="29" t="str">
        <f t="shared" si="57"/>
        <v>02</v>
      </c>
      <c r="U1211" s="29" t="str">
        <f t="shared" si="58"/>
        <v>2024-466132-02</v>
      </c>
      <c r="V1211" s="29" t="str">
        <f t="shared" si="59"/>
        <v>Nina Fuentes</v>
      </c>
    </row>
    <row r="1212" spans="1:22" x14ac:dyDescent="0.25">
      <c r="A1212" s="53">
        <v>2024</v>
      </c>
      <c r="B1212" s="54">
        <v>466514</v>
      </c>
      <c r="C1212" s="54" t="s">
        <v>128</v>
      </c>
      <c r="D1212" s="54" t="s">
        <v>432</v>
      </c>
      <c r="E1212" s="54" t="s">
        <v>498</v>
      </c>
      <c r="F1212" s="55" t="s">
        <v>432</v>
      </c>
      <c r="G1212" s="54" t="s">
        <v>15</v>
      </c>
      <c r="H1212" s="54" t="s">
        <v>7</v>
      </c>
      <c r="I1212" s="56">
        <v>119</v>
      </c>
      <c r="J1212" s="56">
        <v>434</v>
      </c>
      <c r="K1212" s="56">
        <v>1794</v>
      </c>
      <c r="L1212" s="57">
        <v>84589.425000000003</v>
      </c>
      <c r="M1212" s="57">
        <v>710.83550420168001</v>
      </c>
      <c r="N1212" s="58">
        <v>3.6470588235294099</v>
      </c>
      <c r="O1212" s="58">
        <v>4.1336405529953897</v>
      </c>
      <c r="P1212" s="54">
        <v>10388.174999999999</v>
      </c>
      <c r="Q1212" s="59">
        <v>0.12280701754386</v>
      </c>
      <c r="R1212" s="54">
        <v>6511.8149999999996</v>
      </c>
      <c r="S1212" s="59">
        <v>7.6981431189537097E-2</v>
      </c>
      <c r="T1212" s="29" t="str">
        <f t="shared" si="57"/>
        <v>04</v>
      </c>
      <c r="U1212" s="29" t="str">
        <f t="shared" si="58"/>
        <v>2024-466514-04</v>
      </c>
      <c r="V1212" s="29" t="str">
        <f t="shared" si="59"/>
        <v>Kim Pearson</v>
      </c>
    </row>
    <row r="1213" spans="1:22" x14ac:dyDescent="0.25">
      <c r="A1213" s="53">
        <v>2024</v>
      </c>
      <c r="B1213" s="54">
        <v>466846</v>
      </c>
      <c r="C1213" s="54" t="s">
        <v>129</v>
      </c>
      <c r="D1213" s="54" t="s">
        <v>432</v>
      </c>
      <c r="E1213" s="54" t="s">
        <v>498</v>
      </c>
      <c r="F1213" s="55" t="s">
        <v>432</v>
      </c>
      <c r="G1213" s="54" t="s">
        <v>15</v>
      </c>
      <c r="H1213" s="54" t="s">
        <v>16</v>
      </c>
      <c r="I1213" s="56">
        <v>7</v>
      </c>
      <c r="J1213" s="56">
        <v>10</v>
      </c>
      <c r="K1213" s="56">
        <v>37</v>
      </c>
      <c r="L1213" s="57">
        <v>1629.9462000000001</v>
      </c>
      <c r="M1213" s="57">
        <v>232.84945714285701</v>
      </c>
      <c r="N1213" s="58">
        <v>1.4285714285714299</v>
      </c>
      <c r="O1213" s="58">
        <v>3.7</v>
      </c>
      <c r="P1213" s="54">
        <v>558.19619999999998</v>
      </c>
      <c r="Q1213" s="59">
        <v>0.34246295982039199</v>
      </c>
      <c r="R1213" s="54">
        <v>345.19619999999998</v>
      </c>
      <c r="S1213" s="59">
        <v>0.21178379998063701</v>
      </c>
      <c r="T1213" s="29" t="str">
        <f t="shared" si="57"/>
        <v>04</v>
      </c>
      <c r="U1213" s="29" t="str">
        <f t="shared" si="58"/>
        <v>2024-466846-04</v>
      </c>
      <c r="V1213" s="29" t="str">
        <f t="shared" si="59"/>
        <v>Kim Pearson</v>
      </c>
    </row>
    <row r="1214" spans="1:22" x14ac:dyDescent="0.25">
      <c r="A1214" s="53">
        <v>2024</v>
      </c>
      <c r="B1214" s="54">
        <v>469339</v>
      </c>
      <c r="C1214" s="54" t="s">
        <v>130</v>
      </c>
      <c r="D1214" s="54" t="s">
        <v>431</v>
      </c>
      <c r="E1214" s="54" t="s">
        <v>524</v>
      </c>
      <c r="F1214" s="55" t="s">
        <v>430</v>
      </c>
      <c r="G1214" s="54" t="s">
        <v>4</v>
      </c>
      <c r="H1214" s="54" t="s">
        <v>16</v>
      </c>
      <c r="I1214" s="56">
        <v>22</v>
      </c>
      <c r="J1214" s="56">
        <v>74</v>
      </c>
      <c r="K1214" s="56">
        <v>257</v>
      </c>
      <c r="L1214" s="57">
        <v>13422.744000000001</v>
      </c>
      <c r="M1214" s="57">
        <v>610.124727272727</v>
      </c>
      <c r="N1214" s="58">
        <v>3.3636363636363602</v>
      </c>
      <c r="O1214" s="58">
        <v>3.4729729729729701</v>
      </c>
      <c r="P1214" s="54">
        <v>4058.2440000000001</v>
      </c>
      <c r="Q1214" s="59">
        <v>0.30234086264328702</v>
      </c>
      <c r="R1214" s="54">
        <v>3326.6439999999998</v>
      </c>
      <c r="S1214" s="59">
        <v>0.24783635894419201</v>
      </c>
      <c r="T1214" s="29" t="str">
        <f t="shared" si="57"/>
        <v>01</v>
      </c>
      <c r="U1214" s="29" t="str">
        <f t="shared" si="58"/>
        <v>2024-469339-01</v>
      </c>
      <c r="V1214" s="29" t="str">
        <f t="shared" si="59"/>
        <v>Quinn York</v>
      </c>
    </row>
    <row r="1215" spans="1:22" x14ac:dyDescent="0.25">
      <c r="A1215" s="53">
        <v>2024</v>
      </c>
      <c r="B1215" s="54">
        <v>469339</v>
      </c>
      <c r="C1215" s="54" t="s">
        <v>130</v>
      </c>
      <c r="D1215" s="54" t="s">
        <v>430</v>
      </c>
      <c r="E1215" s="54" t="s">
        <v>518</v>
      </c>
      <c r="F1215" s="55" t="s">
        <v>430</v>
      </c>
      <c r="G1215" s="54" t="s">
        <v>4</v>
      </c>
      <c r="H1215" s="54" t="s">
        <v>16</v>
      </c>
      <c r="I1215" s="56">
        <v>34</v>
      </c>
      <c r="J1215" s="56">
        <v>100</v>
      </c>
      <c r="K1215" s="56">
        <v>314</v>
      </c>
      <c r="L1215" s="57">
        <v>14635.888000000001</v>
      </c>
      <c r="M1215" s="57">
        <v>430.46729411764699</v>
      </c>
      <c r="N1215" s="58">
        <v>2.9411764705882399</v>
      </c>
      <c r="O1215" s="58">
        <v>3.14</v>
      </c>
      <c r="P1215" s="54">
        <v>4374.3879999999999</v>
      </c>
      <c r="Q1215" s="59">
        <v>0.29888094251609498</v>
      </c>
      <c r="R1215" s="54">
        <v>3212.038</v>
      </c>
      <c r="S1215" s="59">
        <v>0.21946314429298699</v>
      </c>
      <c r="T1215" s="29" t="str">
        <f t="shared" si="57"/>
        <v>03</v>
      </c>
      <c r="U1215" s="29" t="str">
        <f t="shared" si="58"/>
        <v>2024-469339-03</v>
      </c>
      <c r="V1215" s="29" t="str">
        <f t="shared" si="59"/>
        <v>Claudia Schwartz</v>
      </c>
    </row>
    <row r="1216" spans="1:22" x14ac:dyDescent="0.25">
      <c r="A1216" s="53">
        <v>2024</v>
      </c>
      <c r="B1216" s="54">
        <v>469339</v>
      </c>
      <c r="C1216" s="54" t="s">
        <v>130</v>
      </c>
      <c r="D1216" s="54" t="s">
        <v>432</v>
      </c>
      <c r="E1216" s="54" t="s">
        <v>498</v>
      </c>
      <c r="F1216" s="55" t="s">
        <v>430</v>
      </c>
      <c r="G1216" s="54" t="s">
        <v>4</v>
      </c>
      <c r="H1216" s="54" t="s">
        <v>16</v>
      </c>
      <c r="I1216" s="56">
        <v>39</v>
      </c>
      <c r="J1216" s="56">
        <v>70</v>
      </c>
      <c r="K1216" s="56">
        <v>244</v>
      </c>
      <c r="L1216" s="57">
        <v>11486.848</v>
      </c>
      <c r="M1216" s="57">
        <v>294.53456410256399</v>
      </c>
      <c r="N1216" s="58">
        <v>1.79487179487179</v>
      </c>
      <c r="O1216" s="58">
        <v>3.4857142857142902</v>
      </c>
      <c r="P1216" s="54">
        <v>3404.098</v>
      </c>
      <c r="Q1216" s="59">
        <v>0.29634744013327202</v>
      </c>
      <c r="R1216" s="54">
        <v>2203.098</v>
      </c>
      <c r="S1216" s="59">
        <v>0.19179308370755799</v>
      </c>
      <c r="T1216" s="29" t="str">
        <f t="shared" si="57"/>
        <v>04</v>
      </c>
      <c r="U1216" s="29" t="str">
        <f t="shared" si="58"/>
        <v>2024-469339-04</v>
      </c>
      <c r="V1216" s="29" t="str">
        <f t="shared" si="59"/>
        <v>Kim Pearson</v>
      </c>
    </row>
    <row r="1217" spans="1:22" x14ac:dyDescent="0.25">
      <c r="A1217" s="53">
        <v>2024</v>
      </c>
      <c r="B1217" s="54">
        <v>470647</v>
      </c>
      <c r="C1217" s="54" t="s">
        <v>131</v>
      </c>
      <c r="D1217" s="54" t="s">
        <v>433</v>
      </c>
      <c r="E1217" s="54" t="s">
        <v>519</v>
      </c>
      <c r="F1217" s="55" t="s">
        <v>433</v>
      </c>
      <c r="G1217" s="54" t="s">
        <v>15</v>
      </c>
      <c r="H1217" s="54" t="s">
        <v>16</v>
      </c>
      <c r="I1217" s="56">
        <v>44</v>
      </c>
      <c r="J1217" s="56">
        <v>89</v>
      </c>
      <c r="K1217" s="56">
        <v>170</v>
      </c>
      <c r="L1217" s="57">
        <v>6194.64</v>
      </c>
      <c r="M1217" s="57">
        <v>140.78727272727301</v>
      </c>
      <c r="N1217" s="58">
        <v>2.0227272727272698</v>
      </c>
      <c r="O1217" s="58">
        <v>1.91011235955056</v>
      </c>
      <c r="P1217" s="54">
        <v>1984.14</v>
      </c>
      <c r="Q1217" s="59">
        <v>0.32029948471581798</v>
      </c>
      <c r="R1217" s="54">
        <v>478.24</v>
      </c>
      <c r="S1217" s="59">
        <v>7.7202226440923102E-2</v>
      </c>
      <c r="T1217" s="29" t="str">
        <f t="shared" si="57"/>
        <v>05</v>
      </c>
      <c r="U1217" s="29" t="str">
        <f t="shared" si="58"/>
        <v>2024-470647-05</v>
      </c>
      <c r="V1217" s="29" t="str">
        <f t="shared" si="59"/>
        <v>Josh Banks</v>
      </c>
    </row>
    <row r="1218" spans="1:22" x14ac:dyDescent="0.25">
      <c r="A1218" s="53">
        <v>2024</v>
      </c>
      <c r="B1218" s="54">
        <v>476374</v>
      </c>
      <c r="C1218" s="54" t="s">
        <v>132</v>
      </c>
      <c r="D1218" s="54" t="s">
        <v>433</v>
      </c>
      <c r="E1218" s="54" t="s">
        <v>519</v>
      </c>
      <c r="F1218" s="55" t="s">
        <v>433</v>
      </c>
      <c r="G1218" s="54" t="s">
        <v>15</v>
      </c>
      <c r="H1218" s="54" t="s">
        <v>16</v>
      </c>
      <c r="I1218" s="56">
        <v>6</v>
      </c>
      <c r="J1218" s="56">
        <v>9</v>
      </c>
      <c r="K1218" s="56">
        <v>9</v>
      </c>
      <c r="L1218" s="57">
        <v>569.52800000000002</v>
      </c>
      <c r="M1218" s="57">
        <v>94.921333333333294</v>
      </c>
      <c r="N1218" s="58">
        <v>1.5</v>
      </c>
      <c r="O1218" s="58">
        <v>1</v>
      </c>
      <c r="P1218" s="54">
        <v>222.27799999999999</v>
      </c>
      <c r="Q1218" s="59">
        <v>0.39028458653481501</v>
      </c>
      <c r="R1218" s="54">
        <v>20.378</v>
      </c>
      <c r="S1218" s="59">
        <v>3.5780505962832401E-2</v>
      </c>
      <c r="T1218" s="29" t="str">
        <f t="shared" si="57"/>
        <v>05</v>
      </c>
      <c r="U1218" s="29" t="str">
        <f t="shared" si="58"/>
        <v>2024-476374-05</v>
      </c>
      <c r="V1218" s="29" t="str">
        <f t="shared" si="59"/>
        <v>Josh Banks</v>
      </c>
    </row>
    <row r="1219" spans="1:22" x14ac:dyDescent="0.25">
      <c r="A1219" s="53">
        <v>2024</v>
      </c>
      <c r="B1219" s="54">
        <v>477716</v>
      </c>
      <c r="C1219" s="54" t="s">
        <v>455</v>
      </c>
      <c r="D1219" s="54" t="s">
        <v>431</v>
      </c>
      <c r="E1219" s="54" t="s">
        <v>528</v>
      </c>
      <c r="F1219" s="55" t="s">
        <v>431</v>
      </c>
      <c r="G1219" s="54" t="s">
        <v>15</v>
      </c>
      <c r="H1219" s="54" t="s">
        <v>5</v>
      </c>
      <c r="I1219" s="56">
        <v>102</v>
      </c>
      <c r="J1219" s="56">
        <v>306</v>
      </c>
      <c r="K1219" s="56">
        <v>1584</v>
      </c>
      <c r="L1219" s="57">
        <v>63489.42</v>
      </c>
      <c r="M1219" s="57">
        <v>622.44529411764699</v>
      </c>
      <c r="N1219" s="58">
        <v>3</v>
      </c>
      <c r="O1219" s="58">
        <v>5.1764705882352899</v>
      </c>
      <c r="P1219" s="54">
        <v>4702.92</v>
      </c>
      <c r="Q1219" s="59">
        <v>7.4074074074074098E-2</v>
      </c>
      <c r="R1219" s="54">
        <v>1341.24000000001</v>
      </c>
      <c r="S1219" s="59">
        <v>2.1125409556426999E-2</v>
      </c>
      <c r="T1219" s="29" t="str">
        <f t="shared" si="57"/>
        <v>01</v>
      </c>
      <c r="U1219" s="29" t="str">
        <f t="shared" si="58"/>
        <v>2024-477716-01</v>
      </c>
      <c r="V1219" s="29" t="str">
        <f t="shared" si="59"/>
        <v>Elena Crosswell</v>
      </c>
    </row>
    <row r="1220" spans="1:22" x14ac:dyDescent="0.25">
      <c r="A1220" s="53">
        <v>2024</v>
      </c>
      <c r="B1220" s="54">
        <v>478552</v>
      </c>
      <c r="C1220" s="54" t="s">
        <v>400</v>
      </c>
      <c r="D1220" s="54" t="s">
        <v>432</v>
      </c>
      <c r="E1220" s="54" t="s">
        <v>498</v>
      </c>
      <c r="F1220" s="55" t="s">
        <v>432</v>
      </c>
      <c r="G1220" s="54" t="s">
        <v>15</v>
      </c>
      <c r="H1220" s="54" t="s">
        <v>16</v>
      </c>
      <c r="I1220" s="56">
        <v>11</v>
      </c>
      <c r="J1220" s="56">
        <v>20</v>
      </c>
      <c r="K1220" s="56">
        <v>83</v>
      </c>
      <c r="L1220" s="57">
        <v>4406.5223999999998</v>
      </c>
      <c r="M1220" s="57">
        <v>400.59294545454497</v>
      </c>
      <c r="N1220" s="58">
        <v>1.8181818181818199</v>
      </c>
      <c r="O1220" s="58">
        <v>4.1500000000000004</v>
      </c>
      <c r="P1220" s="54">
        <v>952.52239999999995</v>
      </c>
      <c r="Q1220" s="59">
        <v>0.21616193304724801</v>
      </c>
      <c r="R1220" s="54">
        <v>613.52239999999995</v>
      </c>
      <c r="S1220" s="59">
        <v>0.139230518832719</v>
      </c>
      <c r="T1220" s="29" t="str">
        <f t="shared" si="57"/>
        <v>04</v>
      </c>
      <c r="U1220" s="29" t="str">
        <f t="shared" si="58"/>
        <v>2024-478552-04</v>
      </c>
      <c r="V1220" s="29" t="str">
        <f t="shared" si="59"/>
        <v>Kim Pearson</v>
      </c>
    </row>
    <row r="1221" spans="1:22" x14ac:dyDescent="0.25">
      <c r="A1221" s="53">
        <v>2024</v>
      </c>
      <c r="B1221" s="54">
        <v>480813</v>
      </c>
      <c r="C1221" s="54" t="s">
        <v>479</v>
      </c>
      <c r="D1221" s="54" t="s">
        <v>433</v>
      </c>
      <c r="E1221" s="54" t="s">
        <v>530</v>
      </c>
      <c r="F1221" s="55" t="s">
        <v>433</v>
      </c>
      <c r="G1221" s="54" t="s">
        <v>15</v>
      </c>
      <c r="H1221" s="54" t="s">
        <v>5</v>
      </c>
      <c r="I1221" s="56">
        <v>90</v>
      </c>
      <c r="J1221" s="56">
        <v>153</v>
      </c>
      <c r="K1221" s="56">
        <v>663</v>
      </c>
      <c r="L1221" s="57">
        <v>31011.386399999999</v>
      </c>
      <c r="M1221" s="57">
        <v>344.57096000000001</v>
      </c>
      <c r="N1221" s="58">
        <v>1.7</v>
      </c>
      <c r="O1221" s="58">
        <v>4.3333333333333304</v>
      </c>
      <c r="P1221" s="54">
        <v>5672.8864000000003</v>
      </c>
      <c r="Q1221" s="59">
        <v>0.18292914501881199</v>
      </c>
      <c r="R1221" s="54">
        <v>2624.5864000000001</v>
      </c>
      <c r="S1221" s="59">
        <v>8.4632991448586201E-2</v>
      </c>
      <c r="T1221" s="29" t="str">
        <f t="shared" si="57"/>
        <v>05</v>
      </c>
      <c r="U1221" s="29" t="str">
        <f t="shared" si="58"/>
        <v>2024-480813-05</v>
      </c>
      <c r="V1221" s="29" t="str">
        <f t="shared" si="59"/>
        <v>Aria Langston</v>
      </c>
    </row>
    <row r="1222" spans="1:22" x14ac:dyDescent="0.25">
      <c r="A1222" s="53">
        <v>2024</v>
      </c>
      <c r="B1222" s="54">
        <v>481214</v>
      </c>
      <c r="C1222" s="54" t="s">
        <v>274</v>
      </c>
      <c r="D1222" s="54" t="s">
        <v>431</v>
      </c>
      <c r="E1222" s="54" t="s">
        <v>516</v>
      </c>
      <c r="F1222" s="55" t="s">
        <v>432</v>
      </c>
      <c r="G1222" s="54" t="s">
        <v>4</v>
      </c>
      <c r="H1222" s="54" t="s">
        <v>5</v>
      </c>
      <c r="I1222" s="56">
        <v>126</v>
      </c>
      <c r="J1222" s="56">
        <v>351</v>
      </c>
      <c r="K1222" s="56">
        <v>1283</v>
      </c>
      <c r="L1222" s="57">
        <v>61310.319000000003</v>
      </c>
      <c r="M1222" s="57">
        <v>486.58983333333299</v>
      </c>
      <c r="N1222" s="58">
        <v>2.78571428571429</v>
      </c>
      <c r="O1222" s="58">
        <v>3.6552706552706602</v>
      </c>
      <c r="P1222" s="54">
        <v>11460.319</v>
      </c>
      <c r="Q1222" s="59">
        <v>0.18692316704468601</v>
      </c>
      <c r="R1222" s="54">
        <v>7333.1589999999997</v>
      </c>
      <c r="S1222" s="59">
        <v>0.11960725567257301</v>
      </c>
      <c r="T1222" s="29" t="str">
        <f t="shared" si="57"/>
        <v>01</v>
      </c>
      <c r="U1222" s="29" t="str">
        <f t="shared" si="58"/>
        <v>2024-481214-01</v>
      </c>
      <c r="V1222" s="29" t="str">
        <f t="shared" si="59"/>
        <v>Celia Pasillas</v>
      </c>
    </row>
    <row r="1223" spans="1:22" x14ac:dyDescent="0.25">
      <c r="A1223" s="53">
        <v>2024</v>
      </c>
      <c r="B1223" s="54">
        <v>481214</v>
      </c>
      <c r="C1223" s="54" t="s">
        <v>274</v>
      </c>
      <c r="D1223" s="54" t="s">
        <v>430</v>
      </c>
      <c r="E1223" s="54" t="s">
        <v>506</v>
      </c>
      <c r="F1223" s="55" t="s">
        <v>432</v>
      </c>
      <c r="G1223" s="54" t="s">
        <v>4</v>
      </c>
      <c r="H1223" s="54" t="s">
        <v>7</v>
      </c>
      <c r="I1223" s="56">
        <v>56</v>
      </c>
      <c r="J1223" s="56">
        <v>351</v>
      </c>
      <c r="K1223" s="56">
        <v>3097</v>
      </c>
      <c r="L1223" s="57">
        <v>145819.821</v>
      </c>
      <c r="M1223" s="57">
        <v>2603.9253749999998</v>
      </c>
      <c r="N1223" s="58">
        <v>6.2678571428571397</v>
      </c>
      <c r="O1223" s="58">
        <v>8.8233618233618198</v>
      </c>
      <c r="P1223" s="54">
        <v>25404.821</v>
      </c>
      <c r="Q1223" s="59">
        <v>0.174220629443784</v>
      </c>
      <c r="R1223" s="54">
        <v>23292.071</v>
      </c>
      <c r="S1223" s="59">
        <v>0.15973185840078599</v>
      </c>
      <c r="T1223" s="29" t="str">
        <f t="shared" si="57"/>
        <v>03</v>
      </c>
      <c r="U1223" s="29" t="str">
        <f t="shared" si="58"/>
        <v>2024-481214-03</v>
      </c>
      <c r="V1223" s="29" t="str">
        <f t="shared" si="59"/>
        <v>Gerald Wilson</v>
      </c>
    </row>
    <row r="1224" spans="1:22" x14ac:dyDescent="0.25">
      <c r="A1224" s="53">
        <v>2024</v>
      </c>
      <c r="B1224" s="54">
        <v>481214</v>
      </c>
      <c r="C1224" s="54" t="s">
        <v>274</v>
      </c>
      <c r="D1224" s="54" t="s">
        <v>432</v>
      </c>
      <c r="E1224" s="54" t="s">
        <v>500</v>
      </c>
      <c r="F1224" s="55" t="s">
        <v>432</v>
      </c>
      <c r="G1224" s="54" t="s">
        <v>4</v>
      </c>
      <c r="H1224" s="54" t="s">
        <v>5</v>
      </c>
      <c r="I1224" s="56">
        <v>68</v>
      </c>
      <c r="J1224" s="56">
        <v>195</v>
      </c>
      <c r="K1224" s="56">
        <v>799</v>
      </c>
      <c r="L1224" s="57">
        <v>36095.506999999998</v>
      </c>
      <c r="M1224" s="57">
        <v>530.81627941176498</v>
      </c>
      <c r="N1224" s="58">
        <v>2.8676470588235299</v>
      </c>
      <c r="O1224" s="58">
        <v>4.0974358974358998</v>
      </c>
      <c r="P1224" s="54">
        <v>8822.2569999999996</v>
      </c>
      <c r="Q1224" s="59">
        <v>0.24441427017495601</v>
      </c>
      <c r="R1224" s="54">
        <v>6656.2169999999996</v>
      </c>
      <c r="S1224" s="59">
        <v>0.184405693484233</v>
      </c>
      <c r="T1224" s="29" t="str">
        <f t="shared" si="57"/>
        <v>04</v>
      </c>
      <c r="U1224" s="29" t="str">
        <f t="shared" si="58"/>
        <v>2024-481214-04</v>
      </c>
      <c r="V1224" s="29" t="str">
        <f t="shared" si="59"/>
        <v>Katie Sweeney</v>
      </c>
    </row>
    <row r="1225" spans="1:22" x14ac:dyDescent="0.25">
      <c r="A1225" s="53">
        <v>2024</v>
      </c>
      <c r="B1225" s="54">
        <v>484340</v>
      </c>
      <c r="C1225" s="54" t="s">
        <v>133</v>
      </c>
      <c r="D1225" s="54" t="s">
        <v>430</v>
      </c>
      <c r="E1225" s="54" t="s">
        <v>518</v>
      </c>
      <c r="F1225" s="55" t="s">
        <v>430</v>
      </c>
      <c r="G1225" s="54" t="s">
        <v>15</v>
      </c>
      <c r="H1225" s="54" t="s">
        <v>16</v>
      </c>
      <c r="I1225" s="56">
        <v>18</v>
      </c>
      <c r="J1225" s="56">
        <v>39</v>
      </c>
      <c r="K1225" s="56">
        <v>151</v>
      </c>
      <c r="L1225" s="57">
        <v>8524.3919999999998</v>
      </c>
      <c r="M1225" s="57">
        <v>473.577333333333</v>
      </c>
      <c r="N1225" s="58">
        <v>2.1666666666666701</v>
      </c>
      <c r="O1225" s="58">
        <v>3.87179487179487</v>
      </c>
      <c r="P1225" s="54">
        <v>2389.1419999999998</v>
      </c>
      <c r="Q1225" s="59">
        <v>0.280271249843977</v>
      </c>
      <c r="R1225" s="54">
        <v>1788.242</v>
      </c>
      <c r="S1225" s="59">
        <v>0.209779418872337</v>
      </c>
      <c r="T1225" s="29" t="str">
        <f t="shared" si="57"/>
        <v>03</v>
      </c>
      <c r="U1225" s="29" t="str">
        <f t="shared" si="58"/>
        <v>2024-484340-03</v>
      </c>
      <c r="V1225" s="29" t="str">
        <f t="shared" si="59"/>
        <v>Claudia Schwartz</v>
      </c>
    </row>
    <row r="1226" spans="1:22" x14ac:dyDescent="0.25">
      <c r="A1226" s="53">
        <v>2024</v>
      </c>
      <c r="B1226" s="54">
        <v>491604</v>
      </c>
      <c r="C1226" s="54" t="s">
        <v>583</v>
      </c>
      <c r="D1226" s="54" t="s">
        <v>435</v>
      </c>
      <c r="E1226" s="54" t="s">
        <v>578</v>
      </c>
      <c r="F1226" s="55" t="s">
        <v>435</v>
      </c>
      <c r="G1226" s="54" t="s">
        <v>15</v>
      </c>
      <c r="H1226" s="54" t="s">
        <v>16</v>
      </c>
      <c r="I1226" s="56">
        <v>10</v>
      </c>
      <c r="J1226" s="56">
        <v>10</v>
      </c>
      <c r="K1226" s="56">
        <v>19</v>
      </c>
      <c r="L1226" s="57">
        <v>1117.4480000000001</v>
      </c>
      <c r="M1226" s="57">
        <v>111.7448</v>
      </c>
      <c r="N1226" s="58">
        <v>1</v>
      </c>
      <c r="O1226" s="58">
        <v>1.9</v>
      </c>
      <c r="P1226" s="54">
        <v>248.94800000000001</v>
      </c>
      <c r="Q1226" s="59">
        <v>0.22278262612667399</v>
      </c>
      <c r="R1226" s="54">
        <v>-72.052000000000007</v>
      </c>
      <c r="S1226" s="59">
        <v>-6.4479063007853707E-2</v>
      </c>
      <c r="T1226" s="29" t="str">
        <f t="shared" si="57"/>
        <v>06</v>
      </c>
      <c r="U1226" s="29" t="str">
        <f t="shared" si="58"/>
        <v>2024-491604-06</v>
      </c>
      <c r="V1226" s="29" t="str">
        <f t="shared" si="59"/>
        <v>Isaac Siegler</v>
      </c>
    </row>
    <row r="1227" spans="1:22" x14ac:dyDescent="0.25">
      <c r="A1227" s="53">
        <v>2024</v>
      </c>
      <c r="B1227" s="54">
        <v>493267</v>
      </c>
      <c r="C1227" s="54" t="s">
        <v>446</v>
      </c>
      <c r="D1227" s="54" t="s">
        <v>430</v>
      </c>
      <c r="E1227" s="54" t="s">
        <v>518</v>
      </c>
      <c r="F1227" s="55" t="s">
        <v>430</v>
      </c>
      <c r="G1227" s="54" t="s">
        <v>15</v>
      </c>
      <c r="H1227" s="54" t="s">
        <v>5</v>
      </c>
      <c r="I1227" s="56">
        <v>37</v>
      </c>
      <c r="J1227" s="56">
        <v>94</v>
      </c>
      <c r="K1227" s="56">
        <v>405</v>
      </c>
      <c r="L1227" s="57">
        <v>18942.36</v>
      </c>
      <c r="M1227" s="57">
        <v>511.95567567567599</v>
      </c>
      <c r="N1227" s="58">
        <v>2.5405405405405399</v>
      </c>
      <c r="O1227" s="58">
        <v>4.3085106382978697</v>
      </c>
      <c r="P1227" s="54">
        <v>6315.11</v>
      </c>
      <c r="Q1227" s="59">
        <v>0.33338559714840199</v>
      </c>
      <c r="R1227" s="54">
        <v>5066.91</v>
      </c>
      <c r="S1227" s="59">
        <v>0.26749095677624102</v>
      </c>
      <c r="T1227" s="29" t="str">
        <f t="shared" si="57"/>
        <v>03</v>
      </c>
      <c r="U1227" s="29" t="str">
        <f t="shared" si="58"/>
        <v>2024-493267-03</v>
      </c>
      <c r="V1227" s="29" t="str">
        <f t="shared" si="59"/>
        <v>Claudia Schwartz</v>
      </c>
    </row>
    <row r="1228" spans="1:22" x14ac:dyDescent="0.25">
      <c r="A1228" s="53">
        <v>2024</v>
      </c>
      <c r="B1228" s="54">
        <v>495647</v>
      </c>
      <c r="C1228" s="54" t="s">
        <v>134</v>
      </c>
      <c r="D1228" s="54" t="s">
        <v>432</v>
      </c>
      <c r="E1228" s="54" t="s">
        <v>500</v>
      </c>
      <c r="F1228" s="55" t="s">
        <v>432</v>
      </c>
      <c r="G1228" s="54" t="s">
        <v>4</v>
      </c>
      <c r="H1228" s="54" t="s">
        <v>5</v>
      </c>
      <c r="I1228" s="56">
        <v>123</v>
      </c>
      <c r="J1228" s="56">
        <v>210</v>
      </c>
      <c r="K1228" s="56">
        <v>798</v>
      </c>
      <c r="L1228" s="57">
        <v>35957.354800000001</v>
      </c>
      <c r="M1228" s="57">
        <v>292.33621788617899</v>
      </c>
      <c r="N1228" s="58">
        <v>1.7073170731707299</v>
      </c>
      <c r="O1228" s="58">
        <v>3.8</v>
      </c>
      <c r="P1228" s="54">
        <v>8549.3547999999992</v>
      </c>
      <c r="Q1228" s="59">
        <v>0.23776373005057599</v>
      </c>
      <c r="R1228" s="54">
        <v>4773.3148000000001</v>
      </c>
      <c r="S1228" s="59">
        <v>0.13274933116047799</v>
      </c>
      <c r="T1228" s="29" t="str">
        <f t="shared" si="57"/>
        <v>04</v>
      </c>
      <c r="U1228" s="29" t="str">
        <f t="shared" si="58"/>
        <v>2024-495647-04</v>
      </c>
      <c r="V1228" s="29" t="str">
        <f t="shared" si="59"/>
        <v>Katie Sweeney</v>
      </c>
    </row>
    <row r="1229" spans="1:22" x14ac:dyDescent="0.25">
      <c r="A1229" s="53">
        <v>2024</v>
      </c>
      <c r="B1229" s="54">
        <v>495920</v>
      </c>
      <c r="C1229" s="54" t="s">
        <v>607</v>
      </c>
      <c r="D1229" s="54" t="s">
        <v>431</v>
      </c>
      <c r="E1229" s="54" t="s">
        <v>522</v>
      </c>
      <c r="F1229" s="55" t="s">
        <v>431</v>
      </c>
      <c r="G1229" s="54" t="s">
        <v>15</v>
      </c>
      <c r="H1229" s="54" t="s">
        <v>16</v>
      </c>
      <c r="I1229" s="56">
        <v>16</v>
      </c>
      <c r="J1229" s="56">
        <v>16</v>
      </c>
      <c r="K1229" s="56">
        <v>45</v>
      </c>
      <c r="L1229" s="57">
        <v>3237.24</v>
      </c>
      <c r="M1229" s="57">
        <v>202.32749999999999</v>
      </c>
      <c r="N1229" s="58">
        <v>1</v>
      </c>
      <c r="O1229" s="58">
        <v>2.8125</v>
      </c>
      <c r="P1229" s="54">
        <v>743.24</v>
      </c>
      <c r="Q1229" s="59">
        <v>0.22959063893934301</v>
      </c>
      <c r="R1229" s="54">
        <v>247.24</v>
      </c>
      <c r="S1229" s="59">
        <v>7.6373701053984305E-2</v>
      </c>
      <c r="T1229" s="29" t="str">
        <f t="shared" si="57"/>
        <v>01</v>
      </c>
      <c r="U1229" s="29" t="str">
        <f t="shared" si="58"/>
        <v>2024-495920-01</v>
      </c>
      <c r="V1229" s="29" t="str">
        <f t="shared" si="59"/>
        <v>Ian Juliano</v>
      </c>
    </row>
    <row r="1230" spans="1:22" x14ac:dyDescent="0.25">
      <c r="A1230" s="53">
        <v>2024</v>
      </c>
      <c r="B1230" s="54">
        <v>495920</v>
      </c>
      <c r="C1230" s="54" t="s">
        <v>445</v>
      </c>
      <c r="D1230" s="54" t="s">
        <v>433</v>
      </c>
      <c r="E1230" s="54" t="s">
        <v>504</v>
      </c>
      <c r="F1230" s="55" t="s">
        <v>433</v>
      </c>
      <c r="G1230" s="54" t="s">
        <v>15</v>
      </c>
      <c r="H1230" s="54" t="s">
        <v>16</v>
      </c>
      <c r="I1230" s="56">
        <v>43</v>
      </c>
      <c r="J1230" s="56">
        <v>61</v>
      </c>
      <c r="K1230" s="56">
        <v>156</v>
      </c>
      <c r="L1230" s="57">
        <v>9404.3520000000008</v>
      </c>
      <c r="M1230" s="57">
        <v>218.70586046511599</v>
      </c>
      <c r="N1230" s="58">
        <v>1.4186046511627901</v>
      </c>
      <c r="O1230" s="58">
        <v>2.5573770491803298</v>
      </c>
      <c r="P1230" s="54">
        <v>3283.1019999999999</v>
      </c>
      <c r="Q1230" s="59">
        <v>0.34910454223746601</v>
      </c>
      <c r="R1230" s="54">
        <v>1840.002</v>
      </c>
      <c r="S1230" s="59">
        <v>0.195654309834426</v>
      </c>
      <c r="T1230" s="29" t="str">
        <f t="shared" si="57"/>
        <v>05</v>
      </c>
      <c r="U1230" s="29" t="str">
        <f t="shared" si="58"/>
        <v>2024-495920-05</v>
      </c>
      <c r="V1230" s="29" t="str">
        <f t="shared" si="59"/>
        <v>Jeannie Skiles</v>
      </c>
    </row>
    <row r="1231" spans="1:22" x14ac:dyDescent="0.25">
      <c r="A1231" s="53">
        <v>2024</v>
      </c>
      <c r="B1231" s="54">
        <v>497086</v>
      </c>
      <c r="C1231" s="54" t="s">
        <v>135</v>
      </c>
      <c r="D1231" s="54" t="s">
        <v>431</v>
      </c>
      <c r="E1231" s="54" t="s">
        <v>524</v>
      </c>
      <c r="F1231" s="55" t="s">
        <v>431</v>
      </c>
      <c r="G1231" s="54" t="s">
        <v>15</v>
      </c>
      <c r="H1231" s="54" t="s">
        <v>16</v>
      </c>
      <c r="I1231" s="56">
        <v>39</v>
      </c>
      <c r="J1231" s="56">
        <v>65</v>
      </c>
      <c r="K1231" s="56">
        <v>146</v>
      </c>
      <c r="L1231" s="57">
        <v>8895.6320000000105</v>
      </c>
      <c r="M1231" s="57">
        <v>228.09312820512801</v>
      </c>
      <c r="N1231" s="58">
        <v>1.6666666666666701</v>
      </c>
      <c r="O1231" s="58">
        <v>2.2461538461538502</v>
      </c>
      <c r="P1231" s="54">
        <v>2471.8820000000001</v>
      </c>
      <c r="Q1231" s="59">
        <v>0.27787592832077601</v>
      </c>
      <c r="R1231" s="54">
        <v>1237.3620000000001</v>
      </c>
      <c r="S1231" s="59">
        <v>0.139097705480622</v>
      </c>
      <c r="T1231" s="29" t="str">
        <f t="shared" si="57"/>
        <v>01</v>
      </c>
      <c r="U1231" s="29" t="str">
        <f t="shared" si="58"/>
        <v>2024-497086-01</v>
      </c>
      <c r="V1231" s="29" t="str">
        <f t="shared" si="59"/>
        <v>Quinn York</v>
      </c>
    </row>
    <row r="1232" spans="1:22" x14ac:dyDescent="0.25">
      <c r="A1232" s="53">
        <v>2024</v>
      </c>
      <c r="B1232" s="54">
        <v>498034</v>
      </c>
      <c r="C1232" s="54" t="s">
        <v>461</v>
      </c>
      <c r="D1232" s="54" t="s">
        <v>431</v>
      </c>
      <c r="E1232" s="54" t="s">
        <v>528</v>
      </c>
      <c r="F1232" s="55" t="s">
        <v>431</v>
      </c>
      <c r="G1232" s="54" t="s">
        <v>15</v>
      </c>
      <c r="H1232" s="54" t="s">
        <v>16</v>
      </c>
      <c r="I1232" s="56">
        <v>7</v>
      </c>
      <c r="J1232" s="56">
        <v>13</v>
      </c>
      <c r="K1232" s="56">
        <v>22</v>
      </c>
      <c r="L1232" s="57">
        <v>1289.424</v>
      </c>
      <c r="M1232" s="57">
        <v>184.20342857142899</v>
      </c>
      <c r="N1232" s="58">
        <v>1.8571428571428601</v>
      </c>
      <c r="O1232" s="58">
        <v>1.6923076923076901</v>
      </c>
      <c r="P1232" s="54">
        <v>432.42399999999998</v>
      </c>
      <c r="Q1232" s="59">
        <v>0.33536214619861299</v>
      </c>
      <c r="R1232" s="54">
        <v>209.42400000000001</v>
      </c>
      <c r="S1232" s="59">
        <v>0.162416706994751</v>
      </c>
      <c r="T1232" s="29" t="str">
        <f t="shared" si="57"/>
        <v>01</v>
      </c>
      <c r="U1232" s="29" t="str">
        <f t="shared" si="58"/>
        <v>2024-498034-01</v>
      </c>
      <c r="V1232" s="29" t="str">
        <f t="shared" si="59"/>
        <v>Elena Crosswell</v>
      </c>
    </row>
    <row r="1233" spans="1:22" x14ac:dyDescent="0.25">
      <c r="A1233" s="53">
        <v>2024</v>
      </c>
      <c r="B1233" s="54">
        <v>499295</v>
      </c>
      <c r="C1233" s="54" t="s">
        <v>48</v>
      </c>
      <c r="D1233" s="54" t="s">
        <v>430</v>
      </c>
      <c r="E1233" s="54" t="s">
        <v>492</v>
      </c>
      <c r="F1233" s="55" t="s">
        <v>432</v>
      </c>
      <c r="G1233" s="54" t="s">
        <v>4</v>
      </c>
      <c r="H1233" s="54" t="s">
        <v>5</v>
      </c>
      <c r="I1233" s="56">
        <v>83</v>
      </c>
      <c r="J1233" s="56">
        <v>327</v>
      </c>
      <c r="K1233" s="56">
        <v>1703</v>
      </c>
      <c r="L1233" s="57">
        <v>68888.930500000002</v>
      </c>
      <c r="M1233" s="57">
        <v>829.98711445783101</v>
      </c>
      <c r="N1233" s="58">
        <v>3.9397590361445798</v>
      </c>
      <c r="O1233" s="58">
        <v>5.2079510703363896</v>
      </c>
      <c r="P1233" s="54">
        <v>8987.9305000000004</v>
      </c>
      <c r="Q1233" s="59">
        <v>0.13046988006295099</v>
      </c>
      <c r="R1233" s="54">
        <v>6060.7304999999997</v>
      </c>
      <c r="S1233" s="59">
        <v>8.7978292826015006E-2</v>
      </c>
      <c r="T1233" s="29" t="str">
        <f t="shared" si="57"/>
        <v>03</v>
      </c>
      <c r="U1233" s="29" t="str">
        <f t="shared" si="58"/>
        <v>2024-499295-03</v>
      </c>
      <c r="V1233" s="29" t="str">
        <f t="shared" si="59"/>
        <v>Paul Martell</v>
      </c>
    </row>
    <row r="1234" spans="1:22" x14ac:dyDescent="0.25">
      <c r="A1234" s="53">
        <v>2024</v>
      </c>
      <c r="B1234" s="54">
        <v>499295</v>
      </c>
      <c r="C1234" s="54" t="s">
        <v>48</v>
      </c>
      <c r="D1234" s="54" t="s">
        <v>432</v>
      </c>
      <c r="E1234" s="54" t="s">
        <v>493</v>
      </c>
      <c r="F1234" s="55" t="s">
        <v>432</v>
      </c>
      <c r="G1234" s="54" t="s">
        <v>4</v>
      </c>
      <c r="H1234" s="54" t="s">
        <v>10</v>
      </c>
      <c r="I1234" s="56">
        <v>148</v>
      </c>
      <c r="J1234" s="56">
        <v>825</v>
      </c>
      <c r="K1234" s="56">
        <v>4358</v>
      </c>
      <c r="L1234" s="57">
        <v>189814.573</v>
      </c>
      <c r="M1234" s="57">
        <v>1282.53089864865</v>
      </c>
      <c r="N1234" s="58">
        <v>5.5743243243243201</v>
      </c>
      <c r="O1234" s="58">
        <v>5.2824242424242396</v>
      </c>
      <c r="P1234" s="54">
        <v>22050.323</v>
      </c>
      <c r="Q1234" s="59">
        <v>0.11616770330906</v>
      </c>
      <c r="R1234" s="54">
        <v>16947.723000000002</v>
      </c>
      <c r="S1234" s="59">
        <v>8.9285678818770198E-2</v>
      </c>
      <c r="T1234" s="29" t="str">
        <f t="shared" si="57"/>
        <v>04</v>
      </c>
      <c r="U1234" s="29" t="str">
        <f t="shared" si="58"/>
        <v>2024-499295-04</v>
      </c>
      <c r="V1234" s="29" t="str">
        <f t="shared" si="59"/>
        <v>John Foley</v>
      </c>
    </row>
    <row r="1235" spans="1:22" x14ac:dyDescent="0.25">
      <c r="A1235" s="53">
        <v>2024</v>
      </c>
      <c r="B1235" s="54">
        <v>504704</v>
      </c>
      <c r="C1235" s="54" t="s">
        <v>138</v>
      </c>
      <c r="D1235" s="54" t="s">
        <v>435</v>
      </c>
      <c r="E1235" s="54" t="s">
        <v>505</v>
      </c>
      <c r="F1235" s="55" t="s">
        <v>435</v>
      </c>
      <c r="G1235" s="54" t="s">
        <v>15</v>
      </c>
      <c r="H1235" s="54" t="s">
        <v>5</v>
      </c>
      <c r="I1235" s="56">
        <v>92</v>
      </c>
      <c r="J1235" s="56">
        <v>275</v>
      </c>
      <c r="K1235" s="56">
        <v>1009</v>
      </c>
      <c r="L1235" s="57">
        <v>46847.7</v>
      </c>
      <c r="M1235" s="57">
        <v>509.21413043478299</v>
      </c>
      <c r="N1235" s="58">
        <v>2.9891304347826102</v>
      </c>
      <c r="O1235" s="58">
        <v>3.6690909090909098</v>
      </c>
      <c r="P1235" s="54">
        <v>7807.95</v>
      </c>
      <c r="Q1235" s="59">
        <v>0.16666666666666699</v>
      </c>
      <c r="R1235" s="54">
        <v>4657.4399999999996</v>
      </c>
      <c r="S1235" s="59">
        <v>9.9416620239627607E-2</v>
      </c>
      <c r="T1235" s="29" t="str">
        <f t="shared" si="57"/>
        <v>06</v>
      </c>
      <c r="U1235" s="29" t="str">
        <f t="shared" si="58"/>
        <v>2024-504704-06</v>
      </c>
      <c r="V1235" s="29" t="str">
        <f t="shared" si="59"/>
        <v>Malik Mann</v>
      </c>
    </row>
    <row r="1236" spans="1:22" x14ac:dyDescent="0.25">
      <c r="A1236" s="53">
        <v>2024</v>
      </c>
      <c r="B1236" s="54">
        <v>504855</v>
      </c>
      <c r="C1236" s="54" t="s">
        <v>139</v>
      </c>
      <c r="D1236" s="54" t="s">
        <v>433</v>
      </c>
      <c r="E1236" s="54" t="s">
        <v>502</v>
      </c>
      <c r="F1236" s="55" t="s">
        <v>433</v>
      </c>
      <c r="G1236" s="54" t="s">
        <v>15</v>
      </c>
      <c r="H1236" s="54" t="s">
        <v>5</v>
      </c>
      <c r="I1236" s="56">
        <v>63</v>
      </c>
      <c r="J1236" s="56">
        <v>171</v>
      </c>
      <c r="K1236" s="56">
        <v>637</v>
      </c>
      <c r="L1236" s="57">
        <v>30306.241000000002</v>
      </c>
      <c r="M1236" s="57">
        <v>481.05144444444397</v>
      </c>
      <c r="N1236" s="58">
        <v>2.71428571428571</v>
      </c>
      <c r="O1236" s="58">
        <v>3.72514619883041</v>
      </c>
      <c r="P1236" s="54">
        <v>6857.241</v>
      </c>
      <c r="Q1236" s="59">
        <v>0.226264979546622</v>
      </c>
      <c r="R1236" s="54">
        <v>4655.3410000000003</v>
      </c>
      <c r="S1236" s="59">
        <v>0.153609977562047</v>
      </c>
      <c r="T1236" s="29" t="str">
        <f t="shared" si="57"/>
        <v>05</v>
      </c>
      <c r="U1236" s="29" t="str">
        <f t="shared" si="58"/>
        <v>2024-504855-05</v>
      </c>
      <c r="V1236" s="29" t="str">
        <f t="shared" si="59"/>
        <v>Mary Amendola</v>
      </c>
    </row>
    <row r="1237" spans="1:22" x14ac:dyDescent="0.25">
      <c r="A1237" s="53">
        <v>2024</v>
      </c>
      <c r="B1237" s="54">
        <v>507312</v>
      </c>
      <c r="C1237" s="54" t="s">
        <v>322</v>
      </c>
      <c r="D1237" s="54" t="s">
        <v>435</v>
      </c>
      <c r="E1237" s="54" t="s">
        <v>525</v>
      </c>
      <c r="F1237" s="55" t="s">
        <v>435</v>
      </c>
      <c r="G1237" s="54" t="s">
        <v>15</v>
      </c>
      <c r="H1237" s="54" t="s">
        <v>16</v>
      </c>
      <c r="I1237" s="56">
        <v>38</v>
      </c>
      <c r="J1237" s="56">
        <v>82</v>
      </c>
      <c r="K1237" s="56">
        <v>172</v>
      </c>
      <c r="L1237" s="57">
        <v>10088.224</v>
      </c>
      <c r="M1237" s="57">
        <v>265.479578947368</v>
      </c>
      <c r="N1237" s="58">
        <v>2.1578947368421102</v>
      </c>
      <c r="O1237" s="58">
        <v>2.0975609756097602</v>
      </c>
      <c r="P1237" s="54">
        <v>3141.4740000000002</v>
      </c>
      <c r="Q1237" s="59">
        <v>0.31140010372489701</v>
      </c>
      <c r="R1237" s="54">
        <v>1873.8440000000001</v>
      </c>
      <c r="S1237" s="59">
        <v>0.18574567733626901</v>
      </c>
      <c r="T1237" s="29" t="str">
        <f t="shared" si="57"/>
        <v>06</v>
      </c>
      <c r="U1237" s="29" t="str">
        <f t="shared" si="58"/>
        <v>2024-507312-06</v>
      </c>
      <c r="V1237" s="29" t="str">
        <f t="shared" si="59"/>
        <v>Carol Mathews</v>
      </c>
    </row>
    <row r="1238" spans="1:22" x14ac:dyDescent="0.25">
      <c r="A1238" s="53">
        <v>2024</v>
      </c>
      <c r="B1238" s="54">
        <v>512144</v>
      </c>
      <c r="C1238" s="54" t="s">
        <v>584</v>
      </c>
      <c r="D1238" s="54" t="s">
        <v>431</v>
      </c>
      <c r="E1238" s="54" t="s">
        <v>524</v>
      </c>
      <c r="F1238" s="55" t="s">
        <v>431</v>
      </c>
      <c r="G1238" s="54" t="s">
        <v>15</v>
      </c>
      <c r="H1238" s="54" t="s">
        <v>16</v>
      </c>
      <c r="I1238" s="56">
        <v>30</v>
      </c>
      <c r="J1238" s="56">
        <v>59</v>
      </c>
      <c r="K1238" s="56">
        <v>148</v>
      </c>
      <c r="L1238" s="57">
        <v>7510.8159999999998</v>
      </c>
      <c r="M1238" s="57">
        <v>250.360533333333</v>
      </c>
      <c r="N1238" s="58">
        <v>1.9666666666666699</v>
      </c>
      <c r="O1238" s="58">
        <v>2.50847457627119</v>
      </c>
      <c r="P1238" s="54">
        <v>2045.816</v>
      </c>
      <c r="Q1238" s="59">
        <v>0.272382654561102</v>
      </c>
      <c r="R1238" s="54">
        <v>1086.816</v>
      </c>
      <c r="S1238" s="59">
        <v>0.144700123129098</v>
      </c>
      <c r="T1238" s="29" t="str">
        <f t="shared" si="57"/>
        <v>01</v>
      </c>
      <c r="U1238" s="29" t="str">
        <f t="shared" si="58"/>
        <v>2024-512144-01</v>
      </c>
      <c r="V1238" s="29" t="str">
        <f t="shared" si="59"/>
        <v>Quinn York</v>
      </c>
    </row>
    <row r="1239" spans="1:22" x14ac:dyDescent="0.25">
      <c r="A1239" s="53">
        <v>2024</v>
      </c>
      <c r="B1239" s="54">
        <v>519127</v>
      </c>
      <c r="C1239" s="54" t="s">
        <v>601</v>
      </c>
      <c r="D1239" s="54" t="s">
        <v>431</v>
      </c>
      <c r="E1239" s="54" t="s">
        <v>600</v>
      </c>
      <c r="F1239" s="55" t="s">
        <v>431</v>
      </c>
      <c r="G1239" s="54" t="s">
        <v>15</v>
      </c>
      <c r="H1239" s="54" t="s">
        <v>7</v>
      </c>
      <c r="I1239" s="56">
        <v>165</v>
      </c>
      <c r="J1239" s="56">
        <v>516</v>
      </c>
      <c r="K1239" s="56">
        <v>2689</v>
      </c>
      <c r="L1239" s="57">
        <v>104518.08</v>
      </c>
      <c r="M1239" s="57">
        <v>633.44290909090898</v>
      </c>
      <c r="N1239" s="58">
        <v>3.1272727272727301</v>
      </c>
      <c r="O1239" s="58">
        <v>5.2112403100775202</v>
      </c>
      <c r="P1239" s="54">
        <v>7742.0800000000099</v>
      </c>
      <c r="Q1239" s="59">
        <v>7.4074074074074195E-2</v>
      </c>
      <c r="R1239" s="54">
        <v>2279.9200000000101</v>
      </c>
      <c r="S1239" s="59">
        <v>2.1813642194728498E-2</v>
      </c>
      <c r="T1239" s="29" t="str">
        <f t="shared" si="57"/>
        <v>01</v>
      </c>
      <c r="U1239" s="29" t="str">
        <f t="shared" si="58"/>
        <v>2024-519127-01</v>
      </c>
      <c r="V1239" s="29" t="str">
        <f t="shared" si="59"/>
        <v>Patricia Joseph</v>
      </c>
    </row>
    <row r="1240" spans="1:22" x14ac:dyDescent="0.25">
      <c r="A1240" s="53">
        <v>2024</v>
      </c>
      <c r="B1240" s="54">
        <v>519375</v>
      </c>
      <c r="C1240" s="54" t="s">
        <v>321</v>
      </c>
      <c r="D1240" s="54" t="s">
        <v>432</v>
      </c>
      <c r="E1240" s="54" t="s">
        <v>498</v>
      </c>
      <c r="F1240" s="55" t="s">
        <v>432</v>
      </c>
      <c r="G1240" s="54" t="s">
        <v>15</v>
      </c>
      <c r="H1240" s="54" t="s">
        <v>16</v>
      </c>
      <c r="I1240" s="56">
        <v>40</v>
      </c>
      <c r="J1240" s="56">
        <v>74</v>
      </c>
      <c r="K1240" s="56">
        <v>182</v>
      </c>
      <c r="L1240" s="57">
        <v>8558.9732000000004</v>
      </c>
      <c r="M1240" s="57">
        <v>213.97433000000001</v>
      </c>
      <c r="N1240" s="58">
        <v>1.85</v>
      </c>
      <c r="O1240" s="58">
        <v>2.4594594594594601</v>
      </c>
      <c r="P1240" s="54">
        <v>1653.4731999999999</v>
      </c>
      <c r="Q1240" s="59">
        <v>0.19318593029360101</v>
      </c>
      <c r="R1240" s="54">
        <v>419.473199999999</v>
      </c>
      <c r="S1240" s="59">
        <v>4.9009757385383497E-2</v>
      </c>
      <c r="T1240" s="29" t="str">
        <f t="shared" si="57"/>
        <v>04</v>
      </c>
      <c r="U1240" s="29" t="str">
        <f t="shared" si="58"/>
        <v>2024-519375-04</v>
      </c>
      <c r="V1240" s="29" t="str">
        <f t="shared" si="59"/>
        <v>Kim Pearson</v>
      </c>
    </row>
    <row r="1241" spans="1:22" x14ac:dyDescent="0.25">
      <c r="A1241" s="53">
        <v>2024</v>
      </c>
      <c r="B1241" s="54">
        <v>521200</v>
      </c>
      <c r="C1241" s="54" t="s">
        <v>377</v>
      </c>
      <c r="D1241" s="54" t="s">
        <v>432</v>
      </c>
      <c r="E1241" s="54" t="s">
        <v>498</v>
      </c>
      <c r="F1241" s="55" t="s">
        <v>432</v>
      </c>
      <c r="G1241" s="54" t="s">
        <v>15</v>
      </c>
      <c r="H1241" s="54" t="s">
        <v>16</v>
      </c>
      <c r="I1241" s="56">
        <v>42</v>
      </c>
      <c r="J1241" s="56">
        <v>82</v>
      </c>
      <c r="K1241" s="56">
        <v>262</v>
      </c>
      <c r="L1241" s="57">
        <v>12780.2736</v>
      </c>
      <c r="M1241" s="57">
        <v>304.29222857142901</v>
      </c>
      <c r="N1241" s="58">
        <v>1.9523809523809501</v>
      </c>
      <c r="O1241" s="58">
        <v>3.1951219512195101</v>
      </c>
      <c r="P1241" s="54">
        <v>3126.7736</v>
      </c>
      <c r="Q1241" s="59">
        <v>0.244656233337602</v>
      </c>
      <c r="R1241" s="54">
        <v>1827.7336</v>
      </c>
      <c r="S1241" s="59">
        <v>0.143012087002582</v>
      </c>
      <c r="T1241" s="29" t="str">
        <f t="shared" si="57"/>
        <v>04</v>
      </c>
      <c r="U1241" s="29" t="str">
        <f t="shared" si="58"/>
        <v>2024-521200-04</v>
      </c>
      <c r="V1241" s="29" t="str">
        <f t="shared" si="59"/>
        <v>Kim Pearson</v>
      </c>
    </row>
    <row r="1242" spans="1:22" x14ac:dyDescent="0.25">
      <c r="A1242" s="53">
        <v>2024</v>
      </c>
      <c r="B1242" s="54">
        <v>522997</v>
      </c>
      <c r="C1242" s="54" t="s">
        <v>140</v>
      </c>
      <c r="D1242" s="54" t="s">
        <v>433</v>
      </c>
      <c r="E1242" s="54" t="s">
        <v>502</v>
      </c>
      <c r="F1242" s="55" t="s">
        <v>433</v>
      </c>
      <c r="G1242" s="54" t="s">
        <v>15</v>
      </c>
      <c r="H1242" s="54" t="s">
        <v>16</v>
      </c>
      <c r="I1242" s="56">
        <v>19</v>
      </c>
      <c r="J1242" s="56">
        <v>39</v>
      </c>
      <c r="K1242" s="56">
        <v>75</v>
      </c>
      <c r="L1242" s="57">
        <v>3785.4</v>
      </c>
      <c r="M1242" s="57">
        <v>199.23157894736801</v>
      </c>
      <c r="N1242" s="58">
        <v>2.0526315789473699</v>
      </c>
      <c r="O1242" s="58">
        <v>1.92307692307692</v>
      </c>
      <c r="P1242" s="54">
        <v>630.9</v>
      </c>
      <c r="Q1242" s="59">
        <v>0.16666666666666699</v>
      </c>
      <c r="R1242" s="54">
        <v>-20</v>
      </c>
      <c r="S1242" s="59">
        <v>-5.2834574945844603E-3</v>
      </c>
      <c r="T1242" s="29" t="str">
        <f t="shared" si="57"/>
        <v>05</v>
      </c>
      <c r="U1242" s="29" t="str">
        <f t="shared" si="58"/>
        <v>2024-522997-05</v>
      </c>
      <c r="V1242" s="29" t="str">
        <f t="shared" si="59"/>
        <v>Mary Amendola</v>
      </c>
    </row>
    <row r="1243" spans="1:22" x14ac:dyDescent="0.25">
      <c r="A1243" s="53">
        <v>2024</v>
      </c>
      <c r="B1243" s="54">
        <v>523111</v>
      </c>
      <c r="C1243" s="54" t="s">
        <v>585</v>
      </c>
      <c r="D1243" s="54" t="s">
        <v>433</v>
      </c>
      <c r="E1243" s="54" t="s">
        <v>571</v>
      </c>
      <c r="F1243" s="55" t="s">
        <v>433</v>
      </c>
      <c r="G1243" s="54" t="s">
        <v>15</v>
      </c>
      <c r="H1243" s="54" t="s">
        <v>5</v>
      </c>
      <c r="I1243" s="56">
        <v>67</v>
      </c>
      <c r="J1243" s="56">
        <v>234</v>
      </c>
      <c r="K1243" s="56">
        <v>835</v>
      </c>
      <c r="L1243" s="57">
        <v>38827.5</v>
      </c>
      <c r="M1243" s="57">
        <v>579.51492537313402</v>
      </c>
      <c r="N1243" s="58">
        <v>3.4925373134328401</v>
      </c>
      <c r="O1243" s="58">
        <v>3.5683760683760699</v>
      </c>
      <c r="P1243" s="54">
        <v>6471.25</v>
      </c>
      <c r="Q1243" s="59">
        <v>0.16666666666666699</v>
      </c>
      <c r="R1243" s="54">
        <v>4075.9</v>
      </c>
      <c r="S1243" s="59">
        <v>0.104974566995042</v>
      </c>
      <c r="T1243" s="29" t="str">
        <f t="shared" si="57"/>
        <v>05</v>
      </c>
      <c r="U1243" s="29" t="str">
        <f t="shared" si="58"/>
        <v>2024-523111-05</v>
      </c>
      <c r="V1243" s="29" t="str">
        <f t="shared" si="59"/>
        <v>Megan Neal</v>
      </c>
    </row>
    <row r="1244" spans="1:22" x14ac:dyDescent="0.25">
      <c r="A1244" s="53">
        <v>2024</v>
      </c>
      <c r="B1244" s="54">
        <v>524048</v>
      </c>
      <c r="C1244" s="54" t="s">
        <v>464</v>
      </c>
      <c r="D1244" s="54" t="s">
        <v>431</v>
      </c>
      <c r="E1244" s="54" t="s">
        <v>516</v>
      </c>
      <c r="F1244" s="55" t="s">
        <v>431</v>
      </c>
      <c r="G1244" s="54" t="s">
        <v>4</v>
      </c>
      <c r="H1244" s="54" t="s">
        <v>5</v>
      </c>
      <c r="I1244" s="56">
        <v>167</v>
      </c>
      <c r="J1244" s="56">
        <v>320</v>
      </c>
      <c r="K1244" s="56">
        <v>1349</v>
      </c>
      <c r="L1244" s="57">
        <v>63700.2</v>
      </c>
      <c r="M1244" s="57">
        <v>381.43832335329301</v>
      </c>
      <c r="N1244" s="58">
        <v>1.91616766467066</v>
      </c>
      <c r="O1244" s="58">
        <v>4.2156250000000002</v>
      </c>
      <c r="P1244" s="54">
        <v>10616.7</v>
      </c>
      <c r="Q1244" s="59">
        <v>0.16666666666666699</v>
      </c>
      <c r="R1244" s="54">
        <v>5289.1</v>
      </c>
      <c r="S1244" s="59">
        <v>8.3031136479948295E-2</v>
      </c>
      <c r="T1244" s="29" t="str">
        <f t="shared" si="57"/>
        <v>01</v>
      </c>
      <c r="U1244" s="29" t="str">
        <f t="shared" si="58"/>
        <v>2024-524048-01</v>
      </c>
      <c r="V1244" s="29" t="str">
        <f t="shared" si="59"/>
        <v>Celia Pasillas</v>
      </c>
    </row>
    <row r="1245" spans="1:22" x14ac:dyDescent="0.25">
      <c r="A1245" s="53">
        <v>2024</v>
      </c>
      <c r="B1245" s="54">
        <v>524048</v>
      </c>
      <c r="C1245" s="54" t="s">
        <v>464</v>
      </c>
      <c r="D1245" s="54" t="s">
        <v>430</v>
      </c>
      <c r="E1245" s="54" t="s">
        <v>512</v>
      </c>
      <c r="F1245" s="55" t="s">
        <v>431</v>
      </c>
      <c r="G1245" s="54" t="s">
        <v>4</v>
      </c>
      <c r="H1245" s="54" t="s">
        <v>5</v>
      </c>
      <c r="I1245" s="56">
        <v>41</v>
      </c>
      <c r="J1245" s="56">
        <v>106</v>
      </c>
      <c r="K1245" s="56">
        <v>361</v>
      </c>
      <c r="L1245" s="57">
        <v>16447.5</v>
      </c>
      <c r="M1245" s="57">
        <v>401.15853658536599</v>
      </c>
      <c r="N1245" s="58">
        <v>2.5853658536585402</v>
      </c>
      <c r="O1245" s="58">
        <v>3.4056603773584899</v>
      </c>
      <c r="P1245" s="54">
        <v>2741.25</v>
      </c>
      <c r="Q1245" s="59">
        <v>0.16666666666666699</v>
      </c>
      <c r="R1245" s="54">
        <v>1355.3</v>
      </c>
      <c r="S1245" s="59">
        <v>8.2401580787353698E-2</v>
      </c>
      <c r="T1245" s="29" t="str">
        <f t="shared" si="57"/>
        <v>03</v>
      </c>
      <c r="U1245" s="29" t="str">
        <f t="shared" si="58"/>
        <v>2024-524048-03</v>
      </c>
      <c r="V1245" s="29" t="str">
        <f t="shared" si="59"/>
        <v>Kevin Baxter</v>
      </c>
    </row>
    <row r="1246" spans="1:22" x14ac:dyDescent="0.25">
      <c r="A1246" s="53">
        <v>2024</v>
      </c>
      <c r="B1246" s="54">
        <v>524048</v>
      </c>
      <c r="C1246" s="54" t="s">
        <v>586</v>
      </c>
      <c r="D1246" s="54" t="s">
        <v>430</v>
      </c>
      <c r="E1246" s="54" t="s">
        <v>512</v>
      </c>
      <c r="F1246" s="55" t="s">
        <v>431</v>
      </c>
      <c r="G1246" s="54" t="s">
        <v>4</v>
      </c>
      <c r="H1246" s="54" t="s">
        <v>5</v>
      </c>
      <c r="I1246" s="56">
        <v>41</v>
      </c>
      <c r="J1246" s="56">
        <v>106</v>
      </c>
      <c r="K1246" s="56">
        <v>361</v>
      </c>
      <c r="L1246" s="57">
        <v>16447.5</v>
      </c>
      <c r="M1246" s="57">
        <v>401.15853658536599</v>
      </c>
      <c r="N1246" s="58">
        <v>2.5853658536585402</v>
      </c>
      <c r="O1246" s="58">
        <v>3.4056603773584899</v>
      </c>
      <c r="P1246" s="54">
        <v>2741.25</v>
      </c>
      <c r="Q1246" s="59">
        <v>0.16666666666666699</v>
      </c>
      <c r="R1246" s="54">
        <v>1355.3</v>
      </c>
      <c r="S1246" s="59">
        <v>8.2401580787353698E-2</v>
      </c>
      <c r="T1246" s="29" t="str">
        <f t="shared" si="57"/>
        <v>03</v>
      </c>
      <c r="U1246" s="29" t="str">
        <f t="shared" si="58"/>
        <v>2024-524048-03</v>
      </c>
      <c r="V1246" s="29" t="str">
        <f t="shared" si="59"/>
        <v>Kevin Baxter</v>
      </c>
    </row>
    <row r="1247" spans="1:22" x14ac:dyDescent="0.25">
      <c r="A1247" s="53">
        <v>2024</v>
      </c>
      <c r="B1247" s="54">
        <v>524048</v>
      </c>
      <c r="C1247" s="54" t="s">
        <v>464</v>
      </c>
      <c r="D1247" s="54" t="s">
        <v>433</v>
      </c>
      <c r="E1247" s="54" t="s">
        <v>530</v>
      </c>
      <c r="F1247" s="55" t="s">
        <v>431</v>
      </c>
      <c r="G1247" s="54" t="s">
        <v>4</v>
      </c>
      <c r="H1247" s="54" t="s">
        <v>5</v>
      </c>
      <c r="I1247" s="56">
        <v>126</v>
      </c>
      <c r="J1247" s="56">
        <v>251</v>
      </c>
      <c r="K1247" s="56">
        <v>1157</v>
      </c>
      <c r="L1247" s="57">
        <v>52246.8</v>
      </c>
      <c r="M1247" s="57">
        <v>414.65714285714301</v>
      </c>
      <c r="N1247" s="58">
        <v>1.9920634920634901</v>
      </c>
      <c r="O1247" s="58">
        <v>4.6095617529880499</v>
      </c>
      <c r="P1247" s="54">
        <v>8707.7999999999993</v>
      </c>
      <c r="Q1247" s="59">
        <v>0.16666666666666699</v>
      </c>
      <c r="R1247" s="54">
        <v>4402.45</v>
      </c>
      <c r="S1247" s="59">
        <v>8.4262576846811807E-2</v>
      </c>
      <c r="T1247" s="29" t="str">
        <f t="shared" si="57"/>
        <v>05</v>
      </c>
      <c r="U1247" s="29" t="str">
        <f t="shared" si="58"/>
        <v>2024-524048-05</v>
      </c>
      <c r="V1247" s="29" t="str">
        <f t="shared" si="59"/>
        <v>Aria Langston</v>
      </c>
    </row>
    <row r="1248" spans="1:22" x14ac:dyDescent="0.25">
      <c r="A1248" s="53">
        <v>2024</v>
      </c>
      <c r="B1248" s="54">
        <v>524048</v>
      </c>
      <c r="C1248" s="54" t="s">
        <v>586</v>
      </c>
      <c r="D1248" s="54" t="s">
        <v>433</v>
      </c>
      <c r="E1248" s="54" t="s">
        <v>519</v>
      </c>
      <c r="F1248" s="55" t="s">
        <v>433</v>
      </c>
      <c r="G1248" s="54" t="s">
        <v>4</v>
      </c>
      <c r="H1248" s="54" t="s">
        <v>5</v>
      </c>
      <c r="I1248" s="56">
        <v>126</v>
      </c>
      <c r="J1248" s="56">
        <v>251</v>
      </c>
      <c r="K1248" s="56">
        <v>1157</v>
      </c>
      <c r="L1248" s="57">
        <v>52246.8</v>
      </c>
      <c r="M1248" s="57">
        <v>414.65714285714301</v>
      </c>
      <c r="N1248" s="58">
        <v>1.9920634920634901</v>
      </c>
      <c r="O1248" s="58">
        <v>4.6095617529880499</v>
      </c>
      <c r="P1248" s="54">
        <v>8707.7999999999993</v>
      </c>
      <c r="Q1248" s="59">
        <v>0.16666666666666699</v>
      </c>
      <c r="R1248" s="54">
        <v>4402.45</v>
      </c>
      <c r="S1248" s="59">
        <v>8.4262576846811807E-2</v>
      </c>
      <c r="T1248" s="29" t="str">
        <f t="shared" si="57"/>
        <v>05</v>
      </c>
      <c r="U1248" s="29" t="str">
        <f t="shared" si="58"/>
        <v>2024-524048-05</v>
      </c>
      <c r="V1248" s="29" t="str">
        <f t="shared" si="59"/>
        <v>Josh Banks</v>
      </c>
    </row>
    <row r="1249" spans="1:22" x14ac:dyDescent="0.25">
      <c r="A1249" s="53">
        <v>2024</v>
      </c>
      <c r="B1249" s="54">
        <v>524048</v>
      </c>
      <c r="C1249" s="54" t="s">
        <v>464</v>
      </c>
      <c r="D1249" s="54" t="s">
        <v>435</v>
      </c>
      <c r="E1249" s="54" t="s">
        <v>529</v>
      </c>
      <c r="F1249" s="55" t="s">
        <v>431</v>
      </c>
      <c r="G1249" s="54" t="s">
        <v>4</v>
      </c>
      <c r="H1249" s="54" t="s">
        <v>16</v>
      </c>
      <c r="I1249" s="56">
        <v>15</v>
      </c>
      <c r="J1249" s="56">
        <v>37</v>
      </c>
      <c r="K1249" s="56">
        <v>65</v>
      </c>
      <c r="L1249" s="57">
        <v>2946.6</v>
      </c>
      <c r="M1249" s="57">
        <v>196.44</v>
      </c>
      <c r="N1249" s="58">
        <v>2.4666666666666699</v>
      </c>
      <c r="O1249" s="58">
        <v>1.7567567567567599</v>
      </c>
      <c r="P1249" s="54">
        <v>491.1</v>
      </c>
      <c r="Q1249" s="59">
        <v>0.16666666666666699</v>
      </c>
      <c r="R1249" s="54">
        <v>-14.5999999999999</v>
      </c>
      <c r="S1249" s="59">
        <v>-4.95486323219981E-3</v>
      </c>
      <c r="T1249" s="29" t="str">
        <f t="shared" si="57"/>
        <v>06</v>
      </c>
      <c r="U1249" s="29" t="str">
        <f t="shared" si="58"/>
        <v>2024-524048-06</v>
      </c>
      <c r="V1249" s="29" t="str">
        <f t="shared" si="59"/>
        <v>Caleb Thorne</v>
      </c>
    </row>
    <row r="1250" spans="1:22" x14ac:dyDescent="0.25">
      <c r="A1250" s="53">
        <v>2024</v>
      </c>
      <c r="B1250" s="54">
        <v>524048</v>
      </c>
      <c r="C1250" s="54" t="s">
        <v>586</v>
      </c>
      <c r="D1250" s="54" t="s">
        <v>435</v>
      </c>
      <c r="E1250" s="54" t="s">
        <v>525</v>
      </c>
      <c r="F1250" s="55" t="s">
        <v>431</v>
      </c>
      <c r="G1250" s="54" t="s">
        <v>4</v>
      </c>
      <c r="H1250" s="54" t="s">
        <v>16</v>
      </c>
      <c r="I1250" s="56">
        <v>15</v>
      </c>
      <c r="J1250" s="56">
        <v>37</v>
      </c>
      <c r="K1250" s="56">
        <v>65</v>
      </c>
      <c r="L1250" s="57">
        <v>2946.6</v>
      </c>
      <c r="M1250" s="57">
        <v>196.44</v>
      </c>
      <c r="N1250" s="58">
        <v>2.4666666666666699</v>
      </c>
      <c r="O1250" s="58">
        <v>1.7567567567567599</v>
      </c>
      <c r="P1250" s="54">
        <v>491.1</v>
      </c>
      <c r="Q1250" s="59">
        <v>0.16666666666666699</v>
      </c>
      <c r="R1250" s="54">
        <v>-14.5999999999999</v>
      </c>
      <c r="S1250" s="59">
        <v>-4.95486323219981E-3</v>
      </c>
      <c r="T1250" s="29" t="str">
        <f t="shared" si="57"/>
        <v>06</v>
      </c>
      <c r="U1250" s="29" t="str">
        <f t="shared" si="58"/>
        <v>2024-524048-06</v>
      </c>
      <c r="V1250" s="29" t="str">
        <f t="shared" si="59"/>
        <v>Carol Mathews</v>
      </c>
    </row>
    <row r="1251" spans="1:22" x14ac:dyDescent="0.25">
      <c r="A1251" s="53">
        <v>2024</v>
      </c>
      <c r="B1251" s="54">
        <v>527295</v>
      </c>
      <c r="C1251" s="54" t="s">
        <v>608</v>
      </c>
      <c r="D1251" s="54" t="s">
        <v>431</v>
      </c>
      <c r="E1251" s="54" t="s">
        <v>600</v>
      </c>
      <c r="F1251" s="55" t="s">
        <v>431</v>
      </c>
      <c r="G1251" s="54" t="s">
        <v>15</v>
      </c>
      <c r="H1251" s="54" t="s">
        <v>16</v>
      </c>
      <c r="I1251" s="56">
        <v>15</v>
      </c>
      <c r="J1251" s="56">
        <v>38</v>
      </c>
      <c r="K1251" s="56">
        <v>84</v>
      </c>
      <c r="L1251" s="57">
        <v>4528.1279999999997</v>
      </c>
      <c r="M1251" s="57">
        <v>301.87520000000001</v>
      </c>
      <c r="N1251" s="58">
        <v>2.5333333333333301</v>
      </c>
      <c r="O1251" s="58">
        <v>2.2105263157894699</v>
      </c>
      <c r="P1251" s="54">
        <v>1748.8779999999999</v>
      </c>
      <c r="Q1251" s="59">
        <v>0.38622538938828599</v>
      </c>
      <c r="R1251" s="54">
        <v>1261.838</v>
      </c>
      <c r="S1251" s="59">
        <v>0.27866659246381698</v>
      </c>
      <c r="T1251" s="29" t="str">
        <f t="shared" si="57"/>
        <v>01</v>
      </c>
      <c r="U1251" s="29" t="str">
        <f t="shared" si="58"/>
        <v>2024-527295-01</v>
      </c>
      <c r="V1251" s="29" t="str">
        <f t="shared" si="59"/>
        <v>Patricia Joseph</v>
      </c>
    </row>
    <row r="1252" spans="1:22" x14ac:dyDescent="0.25">
      <c r="A1252" s="53">
        <v>2024</v>
      </c>
      <c r="B1252" s="54">
        <v>529212</v>
      </c>
      <c r="C1252" s="54" t="s">
        <v>141</v>
      </c>
      <c r="D1252" s="54" t="s">
        <v>434</v>
      </c>
      <c r="E1252" s="54" t="s">
        <v>508</v>
      </c>
      <c r="F1252" s="55" t="s">
        <v>434</v>
      </c>
      <c r="G1252" s="54" t="s">
        <v>4</v>
      </c>
      <c r="H1252" s="54" t="s">
        <v>5</v>
      </c>
      <c r="I1252" s="56">
        <v>124</v>
      </c>
      <c r="J1252" s="56">
        <v>246</v>
      </c>
      <c r="K1252" s="56">
        <v>696</v>
      </c>
      <c r="L1252" s="57">
        <v>31130.349600000001</v>
      </c>
      <c r="M1252" s="57">
        <v>251.05120645161301</v>
      </c>
      <c r="N1252" s="58">
        <v>1.9838709677419399</v>
      </c>
      <c r="O1252" s="58">
        <v>2.8292682926829298</v>
      </c>
      <c r="P1252" s="54">
        <v>8355.5995999999996</v>
      </c>
      <c r="Q1252" s="59">
        <v>0.26840686684739301</v>
      </c>
      <c r="R1252" s="54">
        <v>4242.7096000000001</v>
      </c>
      <c r="S1252" s="59">
        <v>0.13628853046995701</v>
      </c>
      <c r="T1252" s="29" t="str">
        <f t="shared" si="57"/>
        <v>02</v>
      </c>
      <c r="U1252" s="29" t="str">
        <f t="shared" si="58"/>
        <v>2024-529212-02</v>
      </c>
      <c r="V1252" s="29" t="str">
        <f t="shared" si="59"/>
        <v>Nina Fuentes</v>
      </c>
    </row>
    <row r="1253" spans="1:22" x14ac:dyDescent="0.25">
      <c r="A1253" s="53">
        <v>2024</v>
      </c>
      <c r="B1253" s="54">
        <v>531401</v>
      </c>
      <c r="C1253" s="54" t="s">
        <v>323</v>
      </c>
      <c r="D1253" s="54" t="s">
        <v>430</v>
      </c>
      <c r="E1253" s="54" t="s">
        <v>514</v>
      </c>
      <c r="F1253" s="55" t="s">
        <v>430</v>
      </c>
      <c r="G1253" s="54" t="s">
        <v>15</v>
      </c>
      <c r="H1253" s="54" t="s">
        <v>5</v>
      </c>
      <c r="I1253" s="56">
        <v>67</v>
      </c>
      <c r="J1253" s="56">
        <v>101</v>
      </c>
      <c r="K1253" s="56">
        <v>409</v>
      </c>
      <c r="L1253" s="57">
        <v>17907.055199999999</v>
      </c>
      <c r="M1253" s="57">
        <v>267.26948059701499</v>
      </c>
      <c r="N1253" s="58">
        <v>1.5074626865671601</v>
      </c>
      <c r="O1253" s="58">
        <v>4.0495049504950504</v>
      </c>
      <c r="P1253" s="54">
        <v>2709.8051999999998</v>
      </c>
      <c r="Q1253" s="59">
        <v>0.15132612089116701</v>
      </c>
      <c r="R1253" s="54">
        <v>521.70519999999897</v>
      </c>
      <c r="S1253" s="59">
        <v>2.9134058848492201E-2</v>
      </c>
      <c r="T1253" s="29" t="str">
        <f t="shared" si="57"/>
        <v>03</v>
      </c>
      <c r="U1253" s="29" t="str">
        <f t="shared" si="58"/>
        <v>2024-531401-03</v>
      </c>
      <c r="V1253" s="29" t="str">
        <f t="shared" si="59"/>
        <v>Carmen Blakemoore</v>
      </c>
    </row>
    <row r="1254" spans="1:22" x14ac:dyDescent="0.25">
      <c r="A1254" s="53">
        <v>2024</v>
      </c>
      <c r="B1254" s="54">
        <v>537905</v>
      </c>
      <c r="C1254" s="54" t="s">
        <v>116</v>
      </c>
      <c r="D1254" s="54" t="s">
        <v>431</v>
      </c>
      <c r="E1254" s="54" t="s">
        <v>535</v>
      </c>
      <c r="F1254" s="55" t="s">
        <v>432</v>
      </c>
      <c r="G1254" s="54" t="s">
        <v>4</v>
      </c>
      <c r="H1254" s="54" t="s">
        <v>5</v>
      </c>
      <c r="I1254" s="56">
        <v>154</v>
      </c>
      <c r="J1254" s="56">
        <v>500</v>
      </c>
      <c r="K1254" s="56">
        <v>1817</v>
      </c>
      <c r="L1254" s="57">
        <v>71527.59</v>
      </c>
      <c r="M1254" s="57">
        <v>464.46487012987001</v>
      </c>
      <c r="N1254" s="58">
        <v>3.2467532467532498</v>
      </c>
      <c r="O1254" s="58">
        <v>3.6339999999999999</v>
      </c>
      <c r="P1254" s="54">
        <v>5298.3400000000101</v>
      </c>
      <c r="Q1254" s="59">
        <v>7.4074074074074195E-2</v>
      </c>
      <c r="R1254" s="54">
        <v>187.460000000007</v>
      </c>
      <c r="S1254" s="59">
        <v>2.6208068802542699E-3</v>
      </c>
      <c r="T1254" s="29" t="str">
        <f t="shared" si="57"/>
        <v>01</v>
      </c>
      <c r="U1254" s="29" t="str">
        <f t="shared" si="58"/>
        <v>2024-537905-01</v>
      </c>
      <c r="V1254" s="29" t="str">
        <f t="shared" si="59"/>
        <v>Alberto Hunt</v>
      </c>
    </row>
    <row r="1255" spans="1:22" x14ac:dyDescent="0.25">
      <c r="A1255" s="53">
        <v>2024</v>
      </c>
      <c r="B1255" s="54">
        <v>537905</v>
      </c>
      <c r="C1255" s="54" t="s">
        <v>116</v>
      </c>
      <c r="D1255" s="54" t="s">
        <v>430</v>
      </c>
      <c r="E1255" s="54" t="s">
        <v>492</v>
      </c>
      <c r="F1255" s="55" t="s">
        <v>432</v>
      </c>
      <c r="G1255" s="54" t="s">
        <v>4</v>
      </c>
      <c r="H1255" s="54" t="s">
        <v>7</v>
      </c>
      <c r="I1255" s="56">
        <v>179</v>
      </c>
      <c r="J1255" s="56">
        <v>516</v>
      </c>
      <c r="K1255" s="56">
        <v>2357</v>
      </c>
      <c r="L1255" s="57">
        <v>92348.64</v>
      </c>
      <c r="M1255" s="57">
        <v>515.91418994413402</v>
      </c>
      <c r="N1255" s="58">
        <v>2.8826815642458099</v>
      </c>
      <c r="O1255" s="58">
        <v>4.5678294573643399</v>
      </c>
      <c r="P1255" s="54">
        <v>6840.6400000000103</v>
      </c>
      <c r="Q1255" s="59">
        <v>7.4074074074074098E-2</v>
      </c>
      <c r="R1255" s="54">
        <v>727.89000000000999</v>
      </c>
      <c r="S1255" s="59">
        <v>7.8819785543134194E-3</v>
      </c>
      <c r="T1255" s="29" t="str">
        <f t="shared" si="57"/>
        <v>03</v>
      </c>
      <c r="U1255" s="29" t="str">
        <f t="shared" si="58"/>
        <v>2024-537905-03</v>
      </c>
      <c r="V1255" s="29" t="str">
        <f t="shared" si="59"/>
        <v>Paul Martell</v>
      </c>
    </row>
    <row r="1256" spans="1:22" x14ac:dyDescent="0.25">
      <c r="A1256" s="53">
        <v>2024</v>
      </c>
      <c r="B1256" s="54">
        <v>537905</v>
      </c>
      <c r="C1256" s="54" t="s">
        <v>116</v>
      </c>
      <c r="D1256" s="54" t="s">
        <v>432</v>
      </c>
      <c r="E1256" s="54" t="s">
        <v>496</v>
      </c>
      <c r="F1256" s="55" t="s">
        <v>432</v>
      </c>
      <c r="G1256" s="54" t="s">
        <v>4</v>
      </c>
      <c r="H1256" s="54" t="s">
        <v>10</v>
      </c>
      <c r="I1256" s="56">
        <v>251</v>
      </c>
      <c r="J1256" s="56">
        <v>1024</v>
      </c>
      <c r="K1256" s="56">
        <v>5295</v>
      </c>
      <c r="L1256" s="57">
        <v>200028.96</v>
      </c>
      <c r="M1256" s="57">
        <v>796.92812749003997</v>
      </c>
      <c r="N1256" s="58">
        <v>4.0796812749004001</v>
      </c>
      <c r="O1256" s="58">
        <v>5.1708984375</v>
      </c>
      <c r="P1256" s="54">
        <v>14816.96</v>
      </c>
      <c r="Q1256" s="59">
        <v>7.4074074074074195E-2</v>
      </c>
      <c r="R1256" s="54">
        <v>6529.8000000000202</v>
      </c>
      <c r="S1256" s="59">
        <v>3.2644273109253899E-2</v>
      </c>
      <c r="T1256" s="29" t="str">
        <f t="shared" si="57"/>
        <v>04</v>
      </c>
      <c r="U1256" s="29" t="str">
        <f t="shared" si="58"/>
        <v>2024-537905-04</v>
      </c>
      <c r="V1256" s="29" t="str">
        <f t="shared" si="59"/>
        <v>Debbie Green</v>
      </c>
    </row>
    <row r="1257" spans="1:22" x14ac:dyDescent="0.25">
      <c r="A1257" s="53">
        <v>2024</v>
      </c>
      <c r="B1257" s="54">
        <v>539714</v>
      </c>
      <c r="C1257" s="54" t="s">
        <v>143</v>
      </c>
      <c r="D1257" s="54" t="s">
        <v>431</v>
      </c>
      <c r="E1257" s="54" t="s">
        <v>524</v>
      </c>
      <c r="F1257" s="55" t="s">
        <v>431</v>
      </c>
      <c r="G1257" s="54" t="s">
        <v>15</v>
      </c>
      <c r="H1257" s="54" t="s">
        <v>16</v>
      </c>
      <c r="I1257" s="56">
        <v>28</v>
      </c>
      <c r="J1257" s="56">
        <v>37</v>
      </c>
      <c r="K1257" s="56">
        <v>111</v>
      </c>
      <c r="L1257" s="57">
        <v>5654.3119999999999</v>
      </c>
      <c r="M1257" s="57">
        <v>201.93971428571399</v>
      </c>
      <c r="N1257" s="58">
        <v>1.3214285714285701</v>
      </c>
      <c r="O1257" s="58">
        <v>3</v>
      </c>
      <c r="P1257" s="54">
        <v>1850.3119999999999</v>
      </c>
      <c r="Q1257" s="59">
        <v>0.327239105305827</v>
      </c>
      <c r="R1257" s="54">
        <v>973.31200000000001</v>
      </c>
      <c r="S1257" s="59">
        <v>0.172136238679436</v>
      </c>
      <c r="T1257" s="29" t="str">
        <f t="shared" si="57"/>
        <v>01</v>
      </c>
      <c r="U1257" s="29" t="str">
        <f t="shared" si="58"/>
        <v>2024-539714-01</v>
      </c>
      <c r="V1257" s="29" t="str">
        <f t="shared" si="59"/>
        <v>Quinn York</v>
      </c>
    </row>
    <row r="1258" spans="1:22" x14ac:dyDescent="0.25">
      <c r="A1258" s="53">
        <v>2024</v>
      </c>
      <c r="B1258" s="54">
        <v>545957</v>
      </c>
      <c r="C1258" s="54" t="s">
        <v>142</v>
      </c>
      <c r="D1258" s="54" t="s">
        <v>431</v>
      </c>
      <c r="E1258" s="54" t="s">
        <v>509</v>
      </c>
      <c r="F1258" s="55" t="s">
        <v>431</v>
      </c>
      <c r="G1258" s="54" t="s">
        <v>15</v>
      </c>
      <c r="H1258" s="54" t="s">
        <v>7</v>
      </c>
      <c r="I1258" s="56">
        <v>194</v>
      </c>
      <c r="J1258" s="56">
        <v>388</v>
      </c>
      <c r="K1258" s="56">
        <v>3524</v>
      </c>
      <c r="L1258" s="57">
        <v>139705.5</v>
      </c>
      <c r="M1258" s="57">
        <v>720.13144329896897</v>
      </c>
      <c r="N1258" s="58">
        <v>2</v>
      </c>
      <c r="O1258" s="58">
        <v>9.0824742268041199</v>
      </c>
      <c r="P1258" s="54">
        <v>12700.5</v>
      </c>
      <c r="Q1258" s="59">
        <v>9.0909090909090995E-2</v>
      </c>
      <c r="R1258" s="54">
        <v>6494.4200000000101</v>
      </c>
      <c r="S1258" s="59">
        <v>4.6486501963058001E-2</v>
      </c>
      <c r="T1258" s="29" t="str">
        <f t="shared" ref="T1258:T1321" si="60">LEFT(D1258,2)</f>
        <v>01</v>
      </c>
      <c r="U1258" s="29" t="str">
        <f t="shared" ref="U1258:U1321" si="61">A1258&amp;"-"&amp;B1258&amp;"-"&amp;T1258</f>
        <v>2024-545957-01</v>
      </c>
      <c r="V1258" s="29" t="str">
        <f t="shared" ref="V1258:V1321" si="62">E1258</f>
        <v>Benny Wilder</v>
      </c>
    </row>
    <row r="1259" spans="1:22" x14ac:dyDescent="0.25">
      <c r="A1259" s="53">
        <v>2024</v>
      </c>
      <c r="B1259" s="54">
        <v>547050</v>
      </c>
      <c r="C1259" s="54" t="s">
        <v>144</v>
      </c>
      <c r="D1259" s="54" t="s">
        <v>430</v>
      </c>
      <c r="E1259" s="54" t="s">
        <v>520</v>
      </c>
      <c r="F1259" s="55" t="s">
        <v>435</v>
      </c>
      <c r="G1259" s="54" t="s">
        <v>4</v>
      </c>
      <c r="H1259" s="54" t="s">
        <v>5</v>
      </c>
      <c r="I1259" s="56">
        <v>65</v>
      </c>
      <c r="J1259" s="56">
        <v>248</v>
      </c>
      <c r="K1259" s="56">
        <v>909</v>
      </c>
      <c r="L1259" s="57">
        <v>34965.9</v>
      </c>
      <c r="M1259" s="57">
        <v>537.93692307692299</v>
      </c>
      <c r="N1259" s="58">
        <v>3.81538461538462</v>
      </c>
      <c r="O1259" s="58">
        <v>3.6653225806451601</v>
      </c>
      <c r="P1259" s="54">
        <v>5827.65</v>
      </c>
      <c r="Q1259" s="59">
        <v>0.16666666666666699</v>
      </c>
      <c r="R1259" s="54">
        <v>3539.85</v>
      </c>
      <c r="S1259" s="59">
        <v>0.10123720539153901</v>
      </c>
      <c r="T1259" s="29" t="str">
        <f t="shared" si="60"/>
        <v>03</v>
      </c>
      <c r="U1259" s="29" t="str">
        <f t="shared" si="61"/>
        <v>2024-547050-03</v>
      </c>
      <c r="V1259" s="29" t="str">
        <f t="shared" si="62"/>
        <v>Mikhail Reilly</v>
      </c>
    </row>
    <row r="1260" spans="1:22" x14ac:dyDescent="0.25">
      <c r="A1260" s="53">
        <v>2024</v>
      </c>
      <c r="B1260" s="54">
        <v>547050</v>
      </c>
      <c r="C1260" s="54" t="s">
        <v>144</v>
      </c>
      <c r="D1260" s="54" t="s">
        <v>435</v>
      </c>
      <c r="E1260" s="54" t="s">
        <v>521</v>
      </c>
      <c r="F1260" s="55" t="s">
        <v>435</v>
      </c>
      <c r="G1260" s="54" t="s">
        <v>4</v>
      </c>
      <c r="H1260" s="54" t="s">
        <v>16</v>
      </c>
      <c r="I1260" s="56">
        <v>64</v>
      </c>
      <c r="J1260" s="56">
        <v>100</v>
      </c>
      <c r="K1260" s="56">
        <v>314</v>
      </c>
      <c r="L1260" s="57">
        <v>12844.2</v>
      </c>
      <c r="M1260" s="57">
        <v>200.69062500000001</v>
      </c>
      <c r="N1260" s="58">
        <v>1.5625</v>
      </c>
      <c r="O1260" s="58">
        <v>3.14</v>
      </c>
      <c r="P1260" s="54">
        <v>2140.6999999999998</v>
      </c>
      <c r="Q1260" s="59">
        <v>0.16666666666666699</v>
      </c>
      <c r="R1260" s="54">
        <v>46.699999999999697</v>
      </c>
      <c r="S1260" s="59">
        <v>3.63588234378161E-3</v>
      </c>
      <c r="T1260" s="29" t="str">
        <f t="shared" si="60"/>
        <v>06</v>
      </c>
      <c r="U1260" s="29" t="str">
        <f t="shared" si="61"/>
        <v>2024-547050-06</v>
      </c>
      <c r="V1260" s="29" t="str">
        <f t="shared" si="62"/>
        <v>Ronnie Estrada</v>
      </c>
    </row>
    <row r="1261" spans="1:22" x14ac:dyDescent="0.25">
      <c r="A1261" s="53">
        <v>2024</v>
      </c>
      <c r="B1261" s="54">
        <v>548541</v>
      </c>
      <c r="C1261" s="54" t="s">
        <v>180</v>
      </c>
      <c r="D1261" s="54" t="s">
        <v>430</v>
      </c>
      <c r="E1261" s="54" t="s">
        <v>506</v>
      </c>
      <c r="F1261" s="55" t="s">
        <v>435</v>
      </c>
      <c r="G1261" s="54" t="s">
        <v>4</v>
      </c>
      <c r="H1261" s="54" t="s">
        <v>7</v>
      </c>
      <c r="I1261" s="56">
        <v>131</v>
      </c>
      <c r="J1261" s="56">
        <v>507</v>
      </c>
      <c r="K1261" s="56">
        <v>3134</v>
      </c>
      <c r="L1261" s="57">
        <v>132079.7824</v>
      </c>
      <c r="M1261" s="57">
        <v>1008.24261374046</v>
      </c>
      <c r="N1261" s="58">
        <v>3.8702290076335899</v>
      </c>
      <c r="O1261" s="58">
        <v>6.1814595660749498</v>
      </c>
      <c r="P1261" s="54">
        <v>15832.0324</v>
      </c>
      <c r="Q1261" s="59">
        <v>0.11986719021124</v>
      </c>
      <c r="R1261" s="54">
        <v>11216.082399999999</v>
      </c>
      <c r="S1261" s="59">
        <v>8.4918995142136106E-2</v>
      </c>
      <c r="T1261" s="29" t="str">
        <f t="shared" si="60"/>
        <v>03</v>
      </c>
      <c r="U1261" s="29" t="str">
        <f t="shared" si="61"/>
        <v>2024-548541-03</v>
      </c>
      <c r="V1261" s="29" t="str">
        <f t="shared" si="62"/>
        <v>Gerald Wilson</v>
      </c>
    </row>
    <row r="1262" spans="1:22" x14ac:dyDescent="0.25">
      <c r="A1262" s="53">
        <v>2024</v>
      </c>
      <c r="B1262" s="54">
        <v>548541</v>
      </c>
      <c r="C1262" s="54" t="s">
        <v>180</v>
      </c>
      <c r="D1262" s="54" t="s">
        <v>435</v>
      </c>
      <c r="E1262" s="54" t="s">
        <v>505</v>
      </c>
      <c r="F1262" s="55" t="s">
        <v>435</v>
      </c>
      <c r="G1262" s="54" t="s">
        <v>4</v>
      </c>
      <c r="H1262" s="54" t="s">
        <v>5</v>
      </c>
      <c r="I1262" s="56">
        <v>53</v>
      </c>
      <c r="J1262" s="56">
        <v>127</v>
      </c>
      <c r="K1262" s="56">
        <v>704</v>
      </c>
      <c r="L1262" s="57">
        <v>28460.774399999998</v>
      </c>
      <c r="M1262" s="57">
        <v>536.99574339622598</v>
      </c>
      <c r="N1262" s="58">
        <v>2.3962264150943402</v>
      </c>
      <c r="O1262" s="58">
        <v>5.5433070866141696</v>
      </c>
      <c r="P1262" s="54">
        <v>2537.5243999999998</v>
      </c>
      <c r="Q1262" s="59">
        <v>8.9158656202973904E-2</v>
      </c>
      <c r="R1262" s="54">
        <v>754.82439999999997</v>
      </c>
      <c r="S1262" s="59">
        <v>2.65215692795766E-2</v>
      </c>
      <c r="T1262" s="29" t="str">
        <f t="shared" si="60"/>
        <v>06</v>
      </c>
      <c r="U1262" s="29" t="str">
        <f t="shared" si="61"/>
        <v>2024-548541-06</v>
      </c>
      <c r="V1262" s="29" t="str">
        <f t="shared" si="62"/>
        <v>Malik Mann</v>
      </c>
    </row>
    <row r="1263" spans="1:22" x14ac:dyDescent="0.25">
      <c r="A1263" s="53">
        <v>2024</v>
      </c>
      <c r="B1263" s="54">
        <v>550437</v>
      </c>
      <c r="C1263" s="54" t="s">
        <v>444</v>
      </c>
      <c r="D1263" s="54" t="s">
        <v>433</v>
      </c>
      <c r="E1263" s="54" t="s">
        <v>502</v>
      </c>
      <c r="F1263" s="55" t="s">
        <v>433</v>
      </c>
      <c r="G1263" s="54" t="s">
        <v>15</v>
      </c>
      <c r="H1263" s="54" t="s">
        <v>5</v>
      </c>
      <c r="I1263" s="56">
        <v>37</v>
      </c>
      <c r="J1263" s="56">
        <v>164</v>
      </c>
      <c r="K1263" s="56">
        <v>697</v>
      </c>
      <c r="L1263" s="57">
        <v>33963.0622</v>
      </c>
      <c r="M1263" s="57">
        <v>917.92060000000004</v>
      </c>
      <c r="N1263" s="58">
        <v>4.4324324324324298</v>
      </c>
      <c r="O1263" s="58">
        <v>4.25</v>
      </c>
      <c r="P1263" s="54">
        <v>8541.0622000000003</v>
      </c>
      <c r="Q1263" s="59">
        <v>0.25148092211779399</v>
      </c>
      <c r="R1263" s="54">
        <v>7179.9621999999999</v>
      </c>
      <c r="S1263" s="59">
        <v>0.21140503049221501</v>
      </c>
      <c r="T1263" s="29" t="str">
        <f t="shared" si="60"/>
        <v>05</v>
      </c>
      <c r="U1263" s="29" t="str">
        <f t="shared" si="61"/>
        <v>2024-550437-05</v>
      </c>
      <c r="V1263" s="29" t="str">
        <f t="shared" si="62"/>
        <v>Mary Amendola</v>
      </c>
    </row>
    <row r="1264" spans="1:22" x14ac:dyDescent="0.25">
      <c r="A1264" s="53">
        <v>2024</v>
      </c>
      <c r="B1264" s="54">
        <v>551554</v>
      </c>
      <c r="C1264" s="54" t="s">
        <v>145</v>
      </c>
      <c r="D1264" s="54" t="s">
        <v>434</v>
      </c>
      <c r="E1264" s="54" t="s">
        <v>513</v>
      </c>
      <c r="F1264" s="55" t="s">
        <v>434</v>
      </c>
      <c r="G1264" s="54" t="s">
        <v>15</v>
      </c>
      <c r="H1264" s="54" t="s">
        <v>5</v>
      </c>
      <c r="I1264" s="56">
        <v>251</v>
      </c>
      <c r="J1264" s="56">
        <v>470</v>
      </c>
      <c r="K1264" s="56">
        <v>1536</v>
      </c>
      <c r="L1264" s="57">
        <v>56163.983999999997</v>
      </c>
      <c r="M1264" s="57">
        <v>223.760892430279</v>
      </c>
      <c r="N1264" s="58">
        <v>1.87250996015936</v>
      </c>
      <c r="O1264" s="58">
        <v>3.2680851063829799</v>
      </c>
      <c r="P1264" s="54">
        <v>2535.9839999999899</v>
      </c>
      <c r="Q1264" s="59">
        <v>4.5153207080181397E-2</v>
      </c>
      <c r="R1264" s="54">
        <v>-5758.5959999999995</v>
      </c>
      <c r="S1264" s="59">
        <v>-0.102531828938631</v>
      </c>
      <c r="T1264" s="29" t="str">
        <f t="shared" si="60"/>
        <v>02</v>
      </c>
      <c r="U1264" s="29" t="str">
        <f t="shared" si="61"/>
        <v>2024-551554-02</v>
      </c>
      <c r="V1264" s="29" t="str">
        <f t="shared" si="62"/>
        <v>Dora Tsai</v>
      </c>
    </row>
    <row r="1265" spans="1:22" x14ac:dyDescent="0.25">
      <c r="A1265" s="53">
        <v>2024</v>
      </c>
      <c r="B1265" s="54">
        <v>551613</v>
      </c>
      <c r="C1265" s="54" t="s">
        <v>146</v>
      </c>
      <c r="D1265" s="54" t="s">
        <v>432</v>
      </c>
      <c r="E1265" s="54" t="s">
        <v>510</v>
      </c>
      <c r="F1265" s="55" t="s">
        <v>432</v>
      </c>
      <c r="G1265" s="54" t="s">
        <v>15</v>
      </c>
      <c r="H1265" s="54" t="s">
        <v>5</v>
      </c>
      <c r="I1265" s="56">
        <v>86</v>
      </c>
      <c r="J1265" s="56">
        <v>333</v>
      </c>
      <c r="K1265" s="56">
        <v>1019</v>
      </c>
      <c r="L1265" s="57">
        <v>53125.476600000002</v>
      </c>
      <c r="M1265" s="57">
        <v>617.73810000000003</v>
      </c>
      <c r="N1265" s="58">
        <v>3.8720930232558102</v>
      </c>
      <c r="O1265" s="58">
        <v>3.06006006006006</v>
      </c>
      <c r="P1265" s="54">
        <v>17202.476600000002</v>
      </c>
      <c r="Q1265" s="59">
        <v>0.32380841925472698</v>
      </c>
      <c r="R1265" s="54">
        <v>14384.116599999999</v>
      </c>
      <c r="S1265" s="59">
        <v>0.270757412837968</v>
      </c>
      <c r="T1265" s="29" t="str">
        <f t="shared" si="60"/>
        <v>04</v>
      </c>
      <c r="U1265" s="29" t="str">
        <f t="shared" si="61"/>
        <v>2024-551613-04</v>
      </c>
      <c r="V1265" s="29" t="str">
        <f t="shared" si="62"/>
        <v>Mosaki Ishak</v>
      </c>
    </row>
    <row r="1266" spans="1:22" x14ac:dyDescent="0.25">
      <c r="A1266" s="53">
        <v>2024</v>
      </c>
      <c r="B1266" s="54">
        <v>551787</v>
      </c>
      <c r="C1266" s="54" t="s">
        <v>147</v>
      </c>
      <c r="D1266" s="54" t="s">
        <v>432</v>
      </c>
      <c r="E1266" s="54" t="s">
        <v>500</v>
      </c>
      <c r="F1266" s="55" t="s">
        <v>432</v>
      </c>
      <c r="G1266" s="54" t="s">
        <v>15</v>
      </c>
      <c r="H1266" s="54" t="s">
        <v>5</v>
      </c>
      <c r="I1266" s="56">
        <v>49</v>
      </c>
      <c r="J1266" s="56">
        <v>117</v>
      </c>
      <c r="K1266" s="56">
        <v>356</v>
      </c>
      <c r="L1266" s="57">
        <v>17199.552</v>
      </c>
      <c r="M1266" s="57">
        <v>351.01126530612203</v>
      </c>
      <c r="N1266" s="58">
        <v>2.3877551020408201</v>
      </c>
      <c r="O1266" s="58">
        <v>3.0427350427350399</v>
      </c>
      <c r="P1266" s="54">
        <v>5709.8019999999997</v>
      </c>
      <c r="Q1266" s="59">
        <v>0.331973879319648</v>
      </c>
      <c r="R1266" s="54">
        <v>4171.8019999999997</v>
      </c>
      <c r="S1266" s="59">
        <v>0.24255294556509399</v>
      </c>
      <c r="T1266" s="29" t="str">
        <f t="shared" si="60"/>
        <v>04</v>
      </c>
      <c r="U1266" s="29" t="str">
        <f t="shared" si="61"/>
        <v>2024-551787-04</v>
      </c>
      <c r="V1266" s="29" t="str">
        <f t="shared" si="62"/>
        <v>Katie Sweeney</v>
      </c>
    </row>
    <row r="1267" spans="1:22" x14ac:dyDescent="0.25">
      <c r="A1267" s="53">
        <v>2024</v>
      </c>
      <c r="B1267" s="54">
        <v>552357</v>
      </c>
      <c r="C1267" s="54" t="s">
        <v>325</v>
      </c>
      <c r="D1267" s="54" t="s">
        <v>431</v>
      </c>
      <c r="E1267" s="54" t="s">
        <v>524</v>
      </c>
      <c r="F1267" s="55" t="s">
        <v>431</v>
      </c>
      <c r="G1267" s="54" t="s">
        <v>15</v>
      </c>
      <c r="H1267" s="54" t="s">
        <v>16</v>
      </c>
      <c r="I1267" s="56">
        <v>14</v>
      </c>
      <c r="J1267" s="56">
        <v>23</v>
      </c>
      <c r="K1267" s="56">
        <v>59</v>
      </c>
      <c r="L1267" s="57">
        <v>2692.328</v>
      </c>
      <c r="M1267" s="57">
        <v>192.309142857143</v>
      </c>
      <c r="N1267" s="58">
        <v>1.6428571428571399</v>
      </c>
      <c r="O1267" s="58">
        <v>2.5652173913043499</v>
      </c>
      <c r="P1267" s="54">
        <v>927.57799999999997</v>
      </c>
      <c r="Q1267" s="59">
        <v>0.34452637271536002</v>
      </c>
      <c r="R1267" s="54">
        <v>484.57799999999997</v>
      </c>
      <c r="S1267" s="59">
        <v>0.17998475668640701</v>
      </c>
      <c r="T1267" s="29" t="str">
        <f t="shared" si="60"/>
        <v>01</v>
      </c>
      <c r="U1267" s="29" t="str">
        <f t="shared" si="61"/>
        <v>2024-552357-01</v>
      </c>
      <c r="V1267" s="29" t="str">
        <f t="shared" si="62"/>
        <v>Quinn York</v>
      </c>
    </row>
    <row r="1268" spans="1:22" x14ac:dyDescent="0.25">
      <c r="A1268" s="53">
        <v>2024</v>
      </c>
      <c r="B1268" s="54">
        <v>552957</v>
      </c>
      <c r="C1268" s="54" t="s">
        <v>148</v>
      </c>
      <c r="D1268" s="54" t="s">
        <v>435</v>
      </c>
      <c r="E1268" s="54" t="s">
        <v>505</v>
      </c>
      <c r="F1268" s="55" t="s">
        <v>435</v>
      </c>
      <c r="G1268" s="54" t="s">
        <v>15</v>
      </c>
      <c r="H1268" s="54" t="s">
        <v>5</v>
      </c>
      <c r="I1268" s="56">
        <v>69</v>
      </c>
      <c r="J1268" s="56">
        <v>277</v>
      </c>
      <c r="K1268" s="56">
        <v>1363</v>
      </c>
      <c r="L1268" s="57">
        <v>63997.2</v>
      </c>
      <c r="M1268" s="57">
        <v>927.49565217391296</v>
      </c>
      <c r="N1268" s="58">
        <v>4.0144927536231902</v>
      </c>
      <c r="O1268" s="58">
        <v>4.9205776173285196</v>
      </c>
      <c r="P1268" s="54">
        <v>10666.2</v>
      </c>
      <c r="Q1268" s="59">
        <v>0.16666666666666699</v>
      </c>
      <c r="R1268" s="54">
        <v>8226.49</v>
      </c>
      <c r="S1268" s="59">
        <v>0.128544530073191</v>
      </c>
      <c r="T1268" s="29" t="str">
        <f t="shared" si="60"/>
        <v>06</v>
      </c>
      <c r="U1268" s="29" t="str">
        <f t="shared" si="61"/>
        <v>2024-552957-06</v>
      </c>
      <c r="V1268" s="29" t="str">
        <f t="shared" si="62"/>
        <v>Malik Mann</v>
      </c>
    </row>
    <row r="1269" spans="1:22" x14ac:dyDescent="0.25">
      <c r="A1269" s="53">
        <v>2024</v>
      </c>
      <c r="B1269" s="54">
        <v>553426</v>
      </c>
      <c r="C1269" s="54" t="s">
        <v>149</v>
      </c>
      <c r="D1269" s="54" t="s">
        <v>435</v>
      </c>
      <c r="E1269" s="54" t="s">
        <v>525</v>
      </c>
      <c r="F1269" s="55" t="s">
        <v>435</v>
      </c>
      <c r="G1269" s="54" t="s">
        <v>15</v>
      </c>
      <c r="H1269" s="54" t="s">
        <v>16</v>
      </c>
      <c r="I1269" s="56">
        <v>5</v>
      </c>
      <c r="J1269" s="56">
        <v>9</v>
      </c>
      <c r="K1269" s="56">
        <v>14</v>
      </c>
      <c r="L1269" s="57">
        <v>874.28800000000001</v>
      </c>
      <c r="M1269" s="57">
        <v>174.85759999999999</v>
      </c>
      <c r="N1269" s="58">
        <v>1.8</v>
      </c>
      <c r="O1269" s="58">
        <v>1.55555555555556</v>
      </c>
      <c r="P1269" s="54">
        <v>278.28800000000001</v>
      </c>
      <c r="Q1269" s="59">
        <v>0.31830243581062501</v>
      </c>
      <c r="R1269" s="54">
        <v>113.38800000000001</v>
      </c>
      <c r="S1269" s="59">
        <v>0.129691817799169</v>
      </c>
      <c r="T1269" s="29" t="str">
        <f t="shared" si="60"/>
        <v>06</v>
      </c>
      <c r="U1269" s="29" t="str">
        <f t="shared" si="61"/>
        <v>2024-553426-06</v>
      </c>
      <c r="V1269" s="29" t="str">
        <f t="shared" si="62"/>
        <v>Carol Mathews</v>
      </c>
    </row>
    <row r="1270" spans="1:22" x14ac:dyDescent="0.25">
      <c r="A1270" s="53">
        <v>2024</v>
      </c>
      <c r="B1270" s="54">
        <v>553736</v>
      </c>
      <c r="C1270" s="54" t="s">
        <v>469</v>
      </c>
      <c r="D1270" s="54" t="s">
        <v>433</v>
      </c>
      <c r="E1270" s="54" t="s">
        <v>530</v>
      </c>
      <c r="F1270" s="55" t="s">
        <v>433</v>
      </c>
      <c r="G1270" s="54" t="s">
        <v>15</v>
      </c>
      <c r="H1270" s="54" t="s">
        <v>16</v>
      </c>
      <c r="I1270" s="56">
        <v>19</v>
      </c>
      <c r="J1270" s="56">
        <v>77</v>
      </c>
      <c r="K1270" s="56">
        <v>241</v>
      </c>
      <c r="L1270" s="57">
        <v>12297.272000000001</v>
      </c>
      <c r="M1270" s="57">
        <v>647.22484210526295</v>
      </c>
      <c r="N1270" s="58">
        <v>4.0526315789473699</v>
      </c>
      <c r="O1270" s="58">
        <v>3.1298701298701301</v>
      </c>
      <c r="P1270" s="54">
        <v>4024.7719999999999</v>
      </c>
      <c r="Q1270" s="59">
        <v>0.32728982493027697</v>
      </c>
      <c r="R1270" s="54">
        <v>3334.8220000000001</v>
      </c>
      <c r="S1270" s="59">
        <v>0.27118388533651999</v>
      </c>
      <c r="T1270" s="29" t="str">
        <f t="shared" si="60"/>
        <v>05</v>
      </c>
      <c r="U1270" s="29" t="str">
        <f t="shared" si="61"/>
        <v>2024-553736-05</v>
      </c>
      <c r="V1270" s="29" t="str">
        <f t="shared" si="62"/>
        <v>Aria Langston</v>
      </c>
    </row>
    <row r="1271" spans="1:22" x14ac:dyDescent="0.25">
      <c r="A1271" s="53">
        <v>2024</v>
      </c>
      <c r="B1271" s="54">
        <v>554565</v>
      </c>
      <c r="C1271" s="54" t="s">
        <v>587</v>
      </c>
      <c r="D1271" s="54" t="s">
        <v>433</v>
      </c>
      <c r="E1271" s="54" t="s">
        <v>519</v>
      </c>
      <c r="F1271" s="55" t="s">
        <v>433</v>
      </c>
      <c r="G1271" s="54" t="s">
        <v>15</v>
      </c>
      <c r="H1271" s="54" t="s">
        <v>5</v>
      </c>
      <c r="I1271" s="56">
        <v>53</v>
      </c>
      <c r="J1271" s="56">
        <v>163</v>
      </c>
      <c r="K1271" s="56">
        <v>582</v>
      </c>
      <c r="L1271" s="57">
        <v>28731</v>
      </c>
      <c r="M1271" s="57">
        <v>542.094339622642</v>
      </c>
      <c r="N1271" s="58">
        <v>3.0754716981132102</v>
      </c>
      <c r="O1271" s="58">
        <v>3.5705521472392601</v>
      </c>
      <c r="P1271" s="54">
        <v>4788.5</v>
      </c>
      <c r="Q1271" s="59">
        <v>0.16666666666666699</v>
      </c>
      <c r="R1271" s="54">
        <v>2914.85</v>
      </c>
      <c r="S1271" s="59">
        <v>0.10145313424524</v>
      </c>
      <c r="T1271" s="29" t="str">
        <f t="shared" si="60"/>
        <v>05</v>
      </c>
      <c r="U1271" s="29" t="str">
        <f t="shared" si="61"/>
        <v>2024-554565-05</v>
      </c>
      <c r="V1271" s="29" t="str">
        <f t="shared" si="62"/>
        <v>Josh Banks</v>
      </c>
    </row>
    <row r="1272" spans="1:22" x14ac:dyDescent="0.25">
      <c r="A1272" s="53">
        <v>2024</v>
      </c>
      <c r="B1272" s="54">
        <v>554730</v>
      </c>
      <c r="C1272" s="54" t="s">
        <v>151</v>
      </c>
      <c r="D1272" s="54" t="s">
        <v>434</v>
      </c>
      <c r="E1272" s="54" t="s">
        <v>508</v>
      </c>
      <c r="F1272" s="55" t="s">
        <v>434</v>
      </c>
      <c r="G1272" s="54" t="s">
        <v>15</v>
      </c>
      <c r="H1272" s="54" t="s">
        <v>5</v>
      </c>
      <c r="I1272" s="56">
        <v>92</v>
      </c>
      <c r="J1272" s="56">
        <v>314</v>
      </c>
      <c r="K1272" s="56">
        <v>1498</v>
      </c>
      <c r="L1272" s="57">
        <v>70344.734400000001</v>
      </c>
      <c r="M1272" s="57">
        <v>764.61667826087</v>
      </c>
      <c r="N1272" s="58">
        <v>3.4130434782608701</v>
      </c>
      <c r="O1272" s="58">
        <v>4.7707006369426797</v>
      </c>
      <c r="P1272" s="54">
        <v>17461.734400000001</v>
      </c>
      <c r="Q1272" s="59">
        <v>0.24823086687210499</v>
      </c>
      <c r="R1272" s="54">
        <v>14266.6144</v>
      </c>
      <c r="S1272" s="59">
        <v>0.202809983173381</v>
      </c>
      <c r="T1272" s="29" t="str">
        <f t="shared" si="60"/>
        <v>02</v>
      </c>
      <c r="U1272" s="29" t="str">
        <f t="shared" si="61"/>
        <v>2024-554730-02</v>
      </c>
      <c r="V1272" s="29" t="str">
        <f t="shared" si="62"/>
        <v>Nina Fuentes</v>
      </c>
    </row>
    <row r="1273" spans="1:22" x14ac:dyDescent="0.25">
      <c r="A1273" s="53">
        <v>2024</v>
      </c>
      <c r="B1273" s="54">
        <v>558463</v>
      </c>
      <c r="C1273" s="54" t="s">
        <v>150</v>
      </c>
      <c r="D1273" s="54" t="s">
        <v>434</v>
      </c>
      <c r="E1273" s="54" t="s">
        <v>523</v>
      </c>
      <c r="F1273" s="55" t="s">
        <v>434</v>
      </c>
      <c r="G1273" s="54" t="s">
        <v>15</v>
      </c>
      <c r="H1273" s="54" t="s">
        <v>5</v>
      </c>
      <c r="I1273" s="56">
        <v>36</v>
      </c>
      <c r="J1273" s="56">
        <v>77</v>
      </c>
      <c r="K1273" s="56">
        <v>331</v>
      </c>
      <c r="L1273" s="57">
        <v>18856.552</v>
      </c>
      <c r="M1273" s="57">
        <v>523.79311111111099</v>
      </c>
      <c r="N1273" s="58">
        <v>2.1388888888888902</v>
      </c>
      <c r="O1273" s="58">
        <v>4.2987012987012996</v>
      </c>
      <c r="P1273" s="54">
        <v>5690.8019999999997</v>
      </c>
      <c r="Q1273" s="59">
        <v>0.30179441077032498</v>
      </c>
      <c r="R1273" s="54">
        <v>4490.6719999999996</v>
      </c>
      <c r="S1273" s="59">
        <v>0.23814915897667799</v>
      </c>
      <c r="T1273" s="29" t="str">
        <f t="shared" si="60"/>
        <v>02</v>
      </c>
      <c r="U1273" s="29" t="str">
        <f t="shared" si="61"/>
        <v>2024-558463-02</v>
      </c>
      <c r="V1273" s="29" t="str">
        <f t="shared" si="62"/>
        <v>Amy Blye</v>
      </c>
    </row>
    <row r="1274" spans="1:22" x14ac:dyDescent="0.25">
      <c r="A1274" s="53">
        <v>2024</v>
      </c>
      <c r="B1274" s="54">
        <v>560409</v>
      </c>
      <c r="C1274" s="54" t="s">
        <v>152</v>
      </c>
      <c r="D1274" s="54" t="s">
        <v>430</v>
      </c>
      <c r="E1274" s="54" t="s">
        <v>520</v>
      </c>
      <c r="F1274" s="55" t="s">
        <v>430</v>
      </c>
      <c r="G1274" s="54" t="s">
        <v>15</v>
      </c>
      <c r="H1274" s="54" t="s">
        <v>16</v>
      </c>
      <c r="I1274" s="56">
        <v>25</v>
      </c>
      <c r="J1274" s="56">
        <v>46</v>
      </c>
      <c r="K1274" s="56">
        <v>156</v>
      </c>
      <c r="L1274" s="57">
        <v>7475.7</v>
      </c>
      <c r="M1274" s="57">
        <v>299.02800000000002</v>
      </c>
      <c r="N1274" s="58">
        <v>1.84</v>
      </c>
      <c r="O1274" s="58">
        <v>3.39130434782609</v>
      </c>
      <c r="P1274" s="54">
        <v>1245.95</v>
      </c>
      <c r="Q1274" s="59">
        <v>0.16666666666666699</v>
      </c>
      <c r="R1274" s="54">
        <v>420.35</v>
      </c>
      <c r="S1274" s="59">
        <v>5.6228848134622797E-2</v>
      </c>
      <c r="T1274" s="29" t="str">
        <f t="shared" si="60"/>
        <v>03</v>
      </c>
      <c r="U1274" s="29" t="str">
        <f t="shared" si="61"/>
        <v>2024-560409-03</v>
      </c>
      <c r="V1274" s="29" t="str">
        <f t="shared" si="62"/>
        <v>Mikhail Reilly</v>
      </c>
    </row>
    <row r="1275" spans="1:22" x14ac:dyDescent="0.25">
      <c r="A1275" s="53">
        <v>2024</v>
      </c>
      <c r="B1275" s="54">
        <v>562725</v>
      </c>
      <c r="C1275" s="54" t="s">
        <v>153</v>
      </c>
      <c r="D1275" s="54" t="s">
        <v>433</v>
      </c>
      <c r="E1275" s="54" t="s">
        <v>503</v>
      </c>
      <c r="F1275" s="55" t="s">
        <v>433</v>
      </c>
      <c r="G1275" s="54" t="s">
        <v>15</v>
      </c>
      <c r="H1275" s="54" t="s">
        <v>5</v>
      </c>
      <c r="I1275" s="56">
        <v>14</v>
      </c>
      <c r="J1275" s="56">
        <v>152</v>
      </c>
      <c r="K1275" s="56">
        <v>514</v>
      </c>
      <c r="L1275" s="57">
        <v>23617.275000000001</v>
      </c>
      <c r="M1275" s="57">
        <v>1686.94821428571</v>
      </c>
      <c r="N1275" s="58">
        <v>10.8571428571429</v>
      </c>
      <c r="O1275" s="58">
        <v>3.3815789473684199</v>
      </c>
      <c r="P1275" s="54">
        <v>2147.0250000000001</v>
      </c>
      <c r="Q1275" s="59">
        <v>9.0909090909090898E-2</v>
      </c>
      <c r="R1275" s="54">
        <v>1555.855</v>
      </c>
      <c r="S1275" s="59">
        <v>6.5877837303414594E-2</v>
      </c>
      <c r="T1275" s="29" t="str">
        <f t="shared" si="60"/>
        <v>05</v>
      </c>
      <c r="U1275" s="29" t="str">
        <f t="shared" si="61"/>
        <v>2024-562725-05</v>
      </c>
      <c r="V1275" s="29" t="str">
        <f t="shared" si="62"/>
        <v>Hugo Vale</v>
      </c>
    </row>
    <row r="1276" spans="1:22" x14ac:dyDescent="0.25">
      <c r="A1276" s="53">
        <v>2024</v>
      </c>
      <c r="B1276" s="54">
        <v>563414</v>
      </c>
      <c r="C1276" s="54" t="s">
        <v>154</v>
      </c>
      <c r="D1276" s="54" t="s">
        <v>434</v>
      </c>
      <c r="E1276" s="54" t="s">
        <v>523</v>
      </c>
      <c r="F1276" s="55" t="s">
        <v>434</v>
      </c>
      <c r="G1276" s="54" t="s">
        <v>15</v>
      </c>
      <c r="H1276" s="54" t="s">
        <v>16</v>
      </c>
      <c r="I1276" s="56">
        <v>21</v>
      </c>
      <c r="J1276" s="56">
        <v>79</v>
      </c>
      <c r="K1276" s="56">
        <v>190</v>
      </c>
      <c r="L1276" s="57">
        <v>9526.48</v>
      </c>
      <c r="M1276" s="57">
        <v>453.64190476190498</v>
      </c>
      <c r="N1276" s="58">
        <v>3.7619047619047601</v>
      </c>
      <c r="O1276" s="58">
        <v>2.40506329113924</v>
      </c>
      <c r="P1276" s="54">
        <v>3313.73</v>
      </c>
      <c r="Q1276" s="59">
        <v>0.34784411451029101</v>
      </c>
      <c r="R1276" s="54">
        <v>2578.6799999999998</v>
      </c>
      <c r="S1276" s="59">
        <v>0.27068549978585998</v>
      </c>
      <c r="T1276" s="29" t="str">
        <f t="shared" si="60"/>
        <v>02</v>
      </c>
      <c r="U1276" s="29" t="str">
        <f t="shared" si="61"/>
        <v>2024-563414-02</v>
      </c>
      <c r="V1276" s="29" t="str">
        <f t="shared" si="62"/>
        <v>Amy Blye</v>
      </c>
    </row>
    <row r="1277" spans="1:22" x14ac:dyDescent="0.25">
      <c r="A1277" s="53">
        <v>2024</v>
      </c>
      <c r="B1277" s="54">
        <v>572805</v>
      </c>
      <c r="C1277" s="54" t="s">
        <v>155</v>
      </c>
      <c r="D1277" s="54" t="s">
        <v>431</v>
      </c>
      <c r="E1277" s="54" t="s">
        <v>515</v>
      </c>
      <c r="F1277" s="55" t="s">
        <v>431</v>
      </c>
      <c r="G1277" s="54" t="s">
        <v>15</v>
      </c>
      <c r="H1277" s="54" t="s">
        <v>16</v>
      </c>
      <c r="I1277" s="56">
        <v>30</v>
      </c>
      <c r="J1277" s="56">
        <v>48</v>
      </c>
      <c r="K1277" s="56">
        <v>93</v>
      </c>
      <c r="L1277" s="57">
        <v>4364.8559999999998</v>
      </c>
      <c r="M1277" s="57">
        <v>145.49520000000001</v>
      </c>
      <c r="N1277" s="58">
        <v>1.6</v>
      </c>
      <c r="O1277" s="58">
        <v>1.9375</v>
      </c>
      <c r="P1277" s="54">
        <v>1517.856</v>
      </c>
      <c r="Q1277" s="59">
        <v>0.34774480532691099</v>
      </c>
      <c r="R1277" s="54">
        <v>569.85599999999999</v>
      </c>
      <c r="S1277" s="59">
        <v>0.130555509735029</v>
      </c>
      <c r="T1277" s="29" t="str">
        <f t="shared" si="60"/>
        <v>01</v>
      </c>
      <c r="U1277" s="29" t="str">
        <f t="shared" si="61"/>
        <v>2024-572805-01</v>
      </c>
      <c r="V1277" s="29" t="str">
        <f t="shared" si="62"/>
        <v>Alex Kwon</v>
      </c>
    </row>
    <row r="1278" spans="1:22" x14ac:dyDescent="0.25">
      <c r="A1278" s="53">
        <v>2024</v>
      </c>
      <c r="B1278" s="54">
        <v>576838</v>
      </c>
      <c r="C1278" s="54" t="s">
        <v>156</v>
      </c>
      <c r="D1278" s="54" t="s">
        <v>435</v>
      </c>
      <c r="E1278" s="54" t="s">
        <v>521</v>
      </c>
      <c r="F1278" s="55" t="s">
        <v>435</v>
      </c>
      <c r="G1278" s="54" t="s">
        <v>15</v>
      </c>
      <c r="H1278" s="54" t="s">
        <v>7</v>
      </c>
      <c r="I1278" s="56">
        <v>88</v>
      </c>
      <c r="J1278" s="56">
        <v>330</v>
      </c>
      <c r="K1278" s="56">
        <v>1577</v>
      </c>
      <c r="L1278" s="57">
        <v>77219.7</v>
      </c>
      <c r="M1278" s="57">
        <v>877.49659090909097</v>
      </c>
      <c r="N1278" s="58">
        <v>3.75</v>
      </c>
      <c r="O1278" s="58">
        <v>4.7787878787878801</v>
      </c>
      <c r="P1278" s="54">
        <v>12869.95</v>
      </c>
      <c r="Q1278" s="59">
        <v>0.16666666666666699</v>
      </c>
      <c r="R1278" s="54">
        <v>9780.66</v>
      </c>
      <c r="S1278" s="59">
        <v>0.12666016573491001</v>
      </c>
      <c r="T1278" s="29" t="str">
        <f t="shared" si="60"/>
        <v>06</v>
      </c>
      <c r="U1278" s="29" t="str">
        <f t="shared" si="61"/>
        <v>2024-576838-06</v>
      </c>
      <c r="V1278" s="29" t="str">
        <f t="shared" si="62"/>
        <v>Ronnie Estrada</v>
      </c>
    </row>
    <row r="1279" spans="1:22" x14ac:dyDescent="0.25">
      <c r="A1279" s="53">
        <v>2024</v>
      </c>
      <c r="B1279" s="54">
        <v>577120</v>
      </c>
      <c r="C1279" s="54" t="s">
        <v>588</v>
      </c>
      <c r="D1279" s="54" t="s">
        <v>433</v>
      </c>
      <c r="E1279" s="54" t="s">
        <v>571</v>
      </c>
      <c r="F1279" s="55" t="s">
        <v>433</v>
      </c>
      <c r="G1279" s="54" t="s">
        <v>15</v>
      </c>
      <c r="H1279" s="54" t="s">
        <v>16</v>
      </c>
      <c r="I1279" s="56">
        <v>2</v>
      </c>
      <c r="J1279" s="56">
        <v>3</v>
      </c>
      <c r="K1279" s="56">
        <v>3</v>
      </c>
      <c r="L1279" s="57">
        <v>144.77600000000001</v>
      </c>
      <c r="M1279" s="57">
        <v>72.388000000000005</v>
      </c>
      <c r="N1279" s="58">
        <v>1.5</v>
      </c>
      <c r="O1279" s="58">
        <v>1</v>
      </c>
      <c r="P1279" s="54">
        <v>58.776000000000003</v>
      </c>
      <c r="Q1279" s="59">
        <v>0.40597889152898298</v>
      </c>
      <c r="R1279" s="54">
        <v>-8.5239999999999903</v>
      </c>
      <c r="S1279" s="59">
        <v>-5.8877161960545897E-2</v>
      </c>
      <c r="T1279" s="29" t="str">
        <f t="shared" si="60"/>
        <v>05</v>
      </c>
      <c r="U1279" s="29" t="str">
        <f t="shared" si="61"/>
        <v>2024-577120-05</v>
      </c>
      <c r="V1279" s="29" t="str">
        <f t="shared" si="62"/>
        <v>Megan Neal</v>
      </c>
    </row>
    <row r="1280" spans="1:22" x14ac:dyDescent="0.25">
      <c r="A1280" s="53">
        <v>2024</v>
      </c>
      <c r="B1280" s="54">
        <v>577416</v>
      </c>
      <c r="C1280" s="54" t="s">
        <v>157</v>
      </c>
      <c r="D1280" s="54" t="s">
        <v>433</v>
      </c>
      <c r="E1280" s="54" t="s">
        <v>502</v>
      </c>
      <c r="F1280" s="55" t="s">
        <v>433</v>
      </c>
      <c r="G1280" s="54" t="s">
        <v>15</v>
      </c>
      <c r="H1280" s="54" t="s">
        <v>5</v>
      </c>
      <c r="I1280" s="56">
        <v>137</v>
      </c>
      <c r="J1280" s="56">
        <v>290</v>
      </c>
      <c r="K1280" s="56">
        <v>1245</v>
      </c>
      <c r="L1280" s="57">
        <v>55567.8</v>
      </c>
      <c r="M1280" s="57">
        <v>405.60437956204402</v>
      </c>
      <c r="N1280" s="58">
        <v>2.11678832116788</v>
      </c>
      <c r="O1280" s="58">
        <v>4.2931034482758603</v>
      </c>
      <c r="P1280" s="54">
        <v>9261.2999999999993</v>
      </c>
      <c r="Q1280" s="59">
        <v>0.16666666666666699</v>
      </c>
      <c r="R1280" s="54">
        <v>4561.05</v>
      </c>
      <c r="S1280" s="59">
        <v>8.2080809389610598E-2</v>
      </c>
      <c r="T1280" s="29" t="str">
        <f t="shared" si="60"/>
        <v>05</v>
      </c>
      <c r="U1280" s="29" t="str">
        <f t="shared" si="61"/>
        <v>2024-577416-05</v>
      </c>
      <c r="V1280" s="29" t="str">
        <f t="shared" si="62"/>
        <v>Mary Amendola</v>
      </c>
    </row>
    <row r="1281" spans="1:22" x14ac:dyDescent="0.25">
      <c r="A1281" s="53">
        <v>2024</v>
      </c>
      <c r="B1281" s="54">
        <v>578075</v>
      </c>
      <c r="C1281" s="54" t="s">
        <v>477</v>
      </c>
      <c r="D1281" s="54" t="s">
        <v>433</v>
      </c>
      <c r="E1281" s="54" t="s">
        <v>530</v>
      </c>
      <c r="F1281" s="55" t="s">
        <v>433</v>
      </c>
      <c r="G1281" s="54" t="s">
        <v>15</v>
      </c>
      <c r="H1281" s="54" t="s">
        <v>16</v>
      </c>
      <c r="I1281" s="56">
        <v>18</v>
      </c>
      <c r="J1281" s="56">
        <v>36</v>
      </c>
      <c r="K1281" s="56">
        <v>81</v>
      </c>
      <c r="L1281" s="57">
        <v>5381.7520000000004</v>
      </c>
      <c r="M1281" s="57">
        <v>298.98622222222201</v>
      </c>
      <c r="N1281" s="58">
        <v>2</v>
      </c>
      <c r="O1281" s="58">
        <v>2.25</v>
      </c>
      <c r="P1281" s="54">
        <v>1499.752</v>
      </c>
      <c r="Q1281" s="59">
        <v>0.27867356206677701</v>
      </c>
      <c r="R1281" s="54">
        <v>884.15200000000004</v>
      </c>
      <c r="S1281" s="59">
        <v>0.16428702028632999</v>
      </c>
      <c r="T1281" s="29" t="str">
        <f t="shared" si="60"/>
        <v>05</v>
      </c>
      <c r="U1281" s="29" t="str">
        <f t="shared" si="61"/>
        <v>2024-578075-05</v>
      </c>
      <c r="V1281" s="29" t="str">
        <f t="shared" si="62"/>
        <v>Aria Langston</v>
      </c>
    </row>
    <row r="1282" spans="1:22" x14ac:dyDescent="0.25">
      <c r="A1282" s="53">
        <v>2024</v>
      </c>
      <c r="B1282" s="54">
        <v>583353</v>
      </c>
      <c r="C1282" s="54" t="s">
        <v>158</v>
      </c>
      <c r="D1282" s="54" t="s">
        <v>431</v>
      </c>
      <c r="E1282" s="54" t="s">
        <v>501</v>
      </c>
      <c r="F1282" s="55" t="s">
        <v>431</v>
      </c>
      <c r="G1282" s="54" t="s">
        <v>4</v>
      </c>
      <c r="H1282" s="54" t="s">
        <v>5</v>
      </c>
      <c r="I1282" s="56">
        <v>85</v>
      </c>
      <c r="J1282" s="56">
        <v>278</v>
      </c>
      <c r="K1282" s="56">
        <v>1380</v>
      </c>
      <c r="L1282" s="57">
        <v>59649.599999999999</v>
      </c>
      <c r="M1282" s="57">
        <v>701.76</v>
      </c>
      <c r="N1282" s="58">
        <v>3.2705882352941198</v>
      </c>
      <c r="O1282" s="58">
        <v>4.9640287769784202</v>
      </c>
      <c r="P1282" s="54">
        <v>9941.6</v>
      </c>
      <c r="Q1282" s="59">
        <v>0.16666666666666699</v>
      </c>
      <c r="R1282" s="54">
        <v>7113.6</v>
      </c>
      <c r="S1282" s="59">
        <v>0.119256457713044</v>
      </c>
      <c r="T1282" s="29" t="str">
        <f t="shared" si="60"/>
        <v>01</v>
      </c>
      <c r="U1282" s="29" t="str">
        <f t="shared" si="61"/>
        <v>2024-583353-01</v>
      </c>
      <c r="V1282" s="29" t="str">
        <f t="shared" si="62"/>
        <v>Debbie Wong</v>
      </c>
    </row>
    <row r="1283" spans="1:22" x14ac:dyDescent="0.25">
      <c r="A1283" s="53">
        <v>2024</v>
      </c>
      <c r="B1283" s="54">
        <v>583353</v>
      </c>
      <c r="C1283" s="54" t="s">
        <v>158</v>
      </c>
      <c r="D1283" s="54" t="s">
        <v>434</v>
      </c>
      <c r="E1283" s="54" t="s">
        <v>508</v>
      </c>
      <c r="F1283" s="55" t="s">
        <v>431</v>
      </c>
      <c r="G1283" s="54" t="s">
        <v>4</v>
      </c>
      <c r="H1283" s="54" t="s">
        <v>5</v>
      </c>
      <c r="I1283" s="56">
        <v>83</v>
      </c>
      <c r="J1283" s="56">
        <v>149</v>
      </c>
      <c r="K1283" s="56">
        <v>472</v>
      </c>
      <c r="L1283" s="57">
        <v>17917.8</v>
      </c>
      <c r="M1283" s="57">
        <v>215.877108433735</v>
      </c>
      <c r="N1283" s="58">
        <v>1.7951807228915699</v>
      </c>
      <c r="O1283" s="58">
        <v>3.1677852348993301</v>
      </c>
      <c r="P1283" s="54">
        <v>2986.3</v>
      </c>
      <c r="Q1283" s="59">
        <v>0.16666666666666699</v>
      </c>
      <c r="R1283" s="54">
        <v>250.54</v>
      </c>
      <c r="S1283" s="59">
        <v>1.39827434171606E-2</v>
      </c>
      <c r="T1283" s="29" t="str">
        <f t="shared" si="60"/>
        <v>02</v>
      </c>
      <c r="U1283" s="29" t="str">
        <f t="shared" si="61"/>
        <v>2024-583353-02</v>
      </c>
      <c r="V1283" s="29" t="str">
        <f t="shared" si="62"/>
        <v>Nina Fuentes</v>
      </c>
    </row>
    <row r="1284" spans="1:22" x14ac:dyDescent="0.25">
      <c r="A1284" s="53">
        <v>2024</v>
      </c>
      <c r="B1284" s="54">
        <v>583353</v>
      </c>
      <c r="C1284" s="54" t="s">
        <v>158</v>
      </c>
      <c r="D1284" s="54" t="s">
        <v>430</v>
      </c>
      <c r="E1284" s="54" t="s">
        <v>520</v>
      </c>
      <c r="F1284" s="55" t="s">
        <v>431</v>
      </c>
      <c r="G1284" s="54" t="s">
        <v>4</v>
      </c>
      <c r="H1284" s="54" t="s">
        <v>16</v>
      </c>
      <c r="I1284" s="56">
        <v>7</v>
      </c>
      <c r="J1284" s="56">
        <v>7</v>
      </c>
      <c r="K1284" s="56">
        <v>17</v>
      </c>
      <c r="L1284" s="57">
        <v>973.2</v>
      </c>
      <c r="M1284" s="57">
        <v>139.02857142857101</v>
      </c>
      <c r="N1284" s="58">
        <v>1</v>
      </c>
      <c r="O1284" s="58">
        <v>2.4285714285714302</v>
      </c>
      <c r="P1284" s="54">
        <v>162.19999999999999</v>
      </c>
      <c r="Q1284" s="59">
        <v>0.16666666666666699</v>
      </c>
      <c r="R1284" s="54">
        <v>-62.5</v>
      </c>
      <c r="S1284" s="59">
        <v>-6.4221126181668697E-2</v>
      </c>
      <c r="T1284" s="29" t="str">
        <f t="shared" si="60"/>
        <v>03</v>
      </c>
      <c r="U1284" s="29" t="str">
        <f t="shared" si="61"/>
        <v>2024-583353-03</v>
      </c>
      <c r="V1284" s="29" t="str">
        <f t="shared" si="62"/>
        <v>Mikhail Reilly</v>
      </c>
    </row>
    <row r="1285" spans="1:22" x14ac:dyDescent="0.25">
      <c r="A1285" s="53">
        <v>2024</v>
      </c>
      <c r="B1285" s="54">
        <v>583942</v>
      </c>
      <c r="C1285" s="54" t="s">
        <v>159</v>
      </c>
      <c r="D1285" s="54" t="s">
        <v>434</v>
      </c>
      <c r="E1285" s="54" t="s">
        <v>508</v>
      </c>
      <c r="F1285" s="55" t="s">
        <v>434</v>
      </c>
      <c r="G1285" s="54" t="s">
        <v>15</v>
      </c>
      <c r="H1285" s="54" t="s">
        <v>5</v>
      </c>
      <c r="I1285" s="56">
        <v>99</v>
      </c>
      <c r="J1285" s="56">
        <v>117</v>
      </c>
      <c r="K1285" s="56">
        <v>444</v>
      </c>
      <c r="L1285" s="57">
        <v>23535.374400000001</v>
      </c>
      <c r="M1285" s="57">
        <v>237.73105454545501</v>
      </c>
      <c r="N1285" s="58">
        <v>1.1818181818181801</v>
      </c>
      <c r="O1285" s="58">
        <v>3.7948717948717898</v>
      </c>
      <c r="P1285" s="54">
        <v>5828.3743999999997</v>
      </c>
      <c r="Q1285" s="59">
        <v>0.24764315625248801</v>
      </c>
      <c r="R1285" s="54">
        <v>2630.6743999999999</v>
      </c>
      <c r="S1285" s="59">
        <v>0.111775336788354</v>
      </c>
      <c r="T1285" s="29" t="str">
        <f t="shared" si="60"/>
        <v>02</v>
      </c>
      <c r="U1285" s="29" t="str">
        <f t="shared" si="61"/>
        <v>2024-583942-02</v>
      </c>
      <c r="V1285" s="29" t="str">
        <f t="shared" si="62"/>
        <v>Nina Fuentes</v>
      </c>
    </row>
    <row r="1286" spans="1:22" x14ac:dyDescent="0.25">
      <c r="A1286" s="53">
        <v>2024</v>
      </c>
      <c r="B1286" s="54">
        <v>584221</v>
      </c>
      <c r="C1286" s="54" t="s">
        <v>160</v>
      </c>
      <c r="D1286" s="54" t="s">
        <v>435</v>
      </c>
      <c r="E1286" s="54" t="s">
        <v>525</v>
      </c>
      <c r="F1286" s="55" t="s">
        <v>435</v>
      </c>
      <c r="G1286" s="54" t="s">
        <v>15</v>
      </c>
      <c r="H1286" s="54" t="s">
        <v>16</v>
      </c>
      <c r="I1286" s="56">
        <v>11</v>
      </c>
      <c r="J1286" s="56">
        <v>20</v>
      </c>
      <c r="K1286" s="56">
        <v>59</v>
      </c>
      <c r="L1286" s="57">
        <v>4420.3280000000004</v>
      </c>
      <c r="M1286" s="57">
        <v>401.84800000000001</v>
      </c>
      <c r="N1286" s="58">
        <v>1.8181818181818199</v>
      </c>
      <c r="O1286" s="58">
        <v>2.95</v>
      </c>
      <c r="P1286" s="54">
        <v>1028.328</v>
      </c>
      <c r="Q1286" s="59">
        <v>0.232636130169526</v>
      </c>
      <c r="R1286" s="54">
        <v>665.32799999999997</v>
      </c>
      <c r="S1286" s="59">
        <v>0.150515527354531</v>
      </c>
      <c r="T1286" s="29" t="str">
        <f t="shared" si="60"/>
        <v>06</v>
      </c>
      <c r="U1286" s="29" t="str">
        <f t="shared" si="61"/>
        <v>2024-584221-06</v>
      </c>
      <c r="V1286" s="29" t="str">
        <f t="shared" si="62"/>
        <v>Carol Mathews</v>
      </c>
    </row>
    <row r="1287" spans="1:22" x14ac:dyDescent="0.25">
      <c r="A1287" s="53">
        <v>2024</v>
      </c>
      <c r="B1287" s="54">
        <v>586197</v>
      </c>
      <c r="C1287" s="54" t="s">
        <v>161</v>
      </c>
      <c r="D1287" s="54" t="s">
        <v>430</v>
      </c>
      <c r="E1287" s="54" t="s">
        <v>518</v>
      </c>
      <c r="F1287" s="55" t="s">
        <v>430</v>
      </c>
      <c r="G1287" s="54" t="s">
        <v>15</v>
      </c>
      <c r="H1287" s="54" t="s">
        <v>16</v>
      </c>
      <c r="I1287" s="56">
        <v>41</v>
      </c>
      <c r="J1287" s="56">
        <v>59</v>
      </c>
      <c r="K1287" s="56">
        <v>176</v>
      </c>
      <c r="L1287" s="57">
        <v>9356.1919999999991</v>
      </c>
      <c r="M1287" s="57">
        <v>228.19980487804901</v>
      </c>
      <c r="N1287" s="58">
        <v>1.4390243902438999</v>
      </c>
      <c r="O1287" s="58">
        <v>2.9830508474576298</v>
      </c>
      <c r="P1287" s="54">
        <v>2237.442</v>
      </c>
      <c r="Q1287" s="59">
        <v>0.239140239960873</v>
      </c>
      <c r="R1287" s="54">
        <v>901.54200000000196</v>
      </c>
      <c r="S1287" s="59">
        <v>9.6357791716972202E-2</v>
      </c>
      <c r="T1287" s="29" t="str">
        <f t="shared" si="60"/>
        <v>03</v>
      </c>
      <c r="U1287" s="29" t="str">
        <f t="shared" si="61"/>
        <v>2024-586197-03</v>
      </c>
      <c r="V1287" s="29" t="str">
        <f t="shared" si="62"/>
        <v>Claudia Schwartz</v>
      </c>
    </row>
    <row r="1288" spans="1:22" x14ac:dyDescent="0.25">
      <c r="A1288" s="53">
        <v>2024</v>
      </c>
      <c r="B1288" s="54">
        <v>587438</v>
      </c>
      <c r="C1288" s="54" t="s">
        <v>339</v>
      </c>
      <c r="D1288" s="54" t="s">
        <v>432</v>
      </c>
      <c r="E1288" s="54" t="s">
        <v>497</v>
      </c>
      <c r="F1288" s="55" t="s">
        <v>432</v>
      </c>
      <c r="G1288" s="54" t="s">
        <v>15</v>
      </c>
      <c r="H1288" s="54" t="s">
        <v>10</v>
      </c>
      <c r="I1288" s="56">
        <v>252</v>
      </c>
      <c r="J1288" s="56">
        <v>826</v>
      </c>
      <c r="K1288" s="56">
        <v>3618</v>
      </c>
      <c r="L1288" s="57">
        <v>183880.84</v>
      </c>
      <c r="M1288" s="57">
        <v>729.68587301587297</v>
      </c>
      <c r="N1288" s="58">
        <v>3.2777777777777799</v>
      </c>
      <c r="O1288" s="58">
        <v>4.3801452784503603</v>
      </c>
      <c r="P1288" s="54">
        <v>48674.34</v>
      </c>
      <c r="Q1288" s="59">
        <v>0.26470588235294101</v>
      </c>
      <c r="R1288" s="54">
        <v>40545.14</v>
      </c>
      <c r="S1288" s="59">
        <v>0.220496817395439</v>
      </c>
      <c r="T1288" s="29" t="str">
        <f t="shared" si="60"/>
        <v>04</v>
      </c>
      <c r="U1288" s="29" t="str">
        <f t="shared" si="61"/>
        <v>2024-587438-04</v>
      </c>
      <c r="V1288" s="29" t="str">
        <f t="shared" si="62"/>
        <v>Javier Salinas</v>
      </c>
    </row>
    <row r="1289" spans="1:22" x14ac:dyDescent="0.25">
      <c r="A1289" s="53">
        <v>2024</v>
      </c>
      <c r="B1289" s="54">
        <v>587622</v>
      </c>
      <c r="C1289" s="54" t="s">
        <v>442</v>
      </c>
      <c r="D1289" s="54" t="s">
        <v>433</v>
      </c>
      <c r="E1289" s="54" t="s">
        <v>530</v>
      </c>
      <c r="F1289" s="55" t="s">
        <v>433</v>
      </c>
      <c r="G1289" s="54" t="s">
        <v>15</v>
      </c>
      <c r="H1289" s="54" t="s">
        <v>16</v>
      </c>
      <c r="I1289" s="56">
        <v>75</v>
      </c>
      <c r="J1289" s="56">
        <v>146</v>
      </c>
      <c r="K1289" s="56">
        <v>326</v>
      </c>
      <c r="L1289" s="57">
        <v>9083.7000000000007</v>
      </c>
      <c r="M1289" s="57">
        <v>121.116</v>
      </c>
      <c r="N1289" s="58">
        <v>1.9466666666666701</v>
      </c>
      <c r="O1289" s="58">
        <v>2.2328767123287698</v>
      </c>
      <c r="P1289" s="54">
        <v>1513.95</v>
      </c>
      <c r="Q1289" s="59">
        <v>0.16666666666666699</v>
      </c>
      <c r="R1289" s="54">
        <v>-1045.55</v>
      </c>
      <c r="S1289" s="59">
        <v>-0.115101775708137</v>
      </c>
      <c r="T1289" s="29" t="str">
        <f t="shared" si="60"/>
        <v>05</v>
      </c>
      <c r="U1289" s="29" t="str">
        <f t="shared" si="61"/>
        <v>2024-587622-05</v>
      </c>
      <c r="V1289" s="29" t="str">
        <f t="shared" si="62"/>
        <v>Aria Langston</v>
      </c>
    </row>
    <row r="1290" spans="1:22" x14ac:dyDescent="0.25">
      <c r="A1290" s="53">
        <v>2024</v>
      </c>
      <c r="B1290" s="54">
        <v>589473</v>
      </c>
      <c r="C1290" s="54" t="s">
        <v>162</v>
      </c>
      <c r="D1290" s="54" t="s">
        <v>430</v>
      </c>
      <c r="E1290" s="54" t="s">
        <v>518</v>
      </c>
      <c r="F1290" s="55" t="s">
        <v>430</v>
      </c>
      <c r="G1290" s="54" t="s">
        <v>15</v>
      </c>
      <c r="H1290" s="54" t="s">
        <v>16</v>
      </c>
      <c r="I1290" s="56">
        <v>30</v>
      </c>
      <c r="J1290" s="56">
        <v>70</v>
      </c>
      <c r="K1290" s="56">
        <v>219</v>
      </c>
      <c r="L1290" s="57">
        <v>12191.048000000001</v>
      </c>
      <c r="M1290" s="57">
        <v>406.36826666666701</v>
      </c>
      <c r="N1290" s="58">
        <v>2.3333333333333299</v>
      </c>
      <c r="O1290" s="58">
        <v>3.1285714285714299</v>
      </c>
      <c r="P1290" s="54">
        <v>3454.0479999999998</v>
      </c>
      <c r="Q1290" s="59">
        <v>0.28332658521236198</v>
      </c>
      <c r="R1290" s="54">
        <v>2448.1480000000001</v>
      </c>
      <c r="S1290" s="59">
        <v>0.20081522113603401</v>
      </c>
      <c r="T1290" s="29" t="str">
        <f t="shared" si="60"/>
        <v>03</v>
      </c>
      <c r="U1290" s="29" t="str">
        <f t="shared" si="61"/>
        <v>2024-589473-03</v>
      </c>
      <c r="V1290" s="29" t="str">
        <f t="shared" si="62"/>
        <v>Claudia Schwartz</v>
      </c>
    </row>
    <row r="1291" spans="1:22" x14ac:dyDescent="0.25">
      <c r="A1291" s="53">
        <v>2024</v>
      </c>
      <c r="B1291" s="54">
        <v>595666</v>
      </c>
      <c r="C1291" s="54" t="s">
        <v>164</v>
      </c>
      <c r="D1291" s="54" t="s">
        <v>430</v>
      </c>
      <c r="E1291" s="54" t="s">
        <v>520</v>
      </c>
      <c r="F1291" s="55" t="s">
        <v>430</v>
      </c>
      <c r="G1291" s="54" t="s">
        <v>15</v>
      </c>
      <c r="H1291" s="54" t="s">
        <v>16</v>
      </c>
      <c r="I1291" s="56">
        <v>8</v>
      </c>
      <c r="J1291" s="56">
        <v>8</v>
      </c>
      <c r="K1291" s="56">
        <v>26</v>
      </c>
      <c r="L1291" s="57">
        <v>1705.7180000000001</v>
      </c>
      <c r="M1291" s="57">
        <v>213.21475000000001</v>
      </c>
      <c r="N1291" s="58">
        <v>1</v>
      </c>
      <c r="O1291" s="58">
        <v>3.25</v>
      </c>
      <c r="P1291" s="54">
        <v>125.718</v>
      </c>
      <c r="Q1291" s="59">
        <v>7.3703859606335798E-2</v>
      </c>
      <c r="R1291" s="54">
        <v>-131.08199999999999</v>
      </c>
      <c r="S1291" s="59">
        <v>-7.6848576376634406E-2</v>
      </c>
      <c r="T1291" s="29" t="str">
        <f t="shared" si="60"/>
        <v>03</v>
      </c>
      <c r="U1291" s="29" t="str">
        <f t="shared" si="61"/>
        <v>2024-595666-03</v>
      </c>
      <c r="V1291" s="29" t="str">
        <f t="shared" si="62"/>
        <v>Mikhail Reilly</v>
      </c>
    </row>
    <row r="1292" spans="1:22" x14ac:dyDescent="0.25">
      <c r="A1292" s="53">
        <v>2024</v>
      </c>
      <c r="B1292" s="54">
        <v>596579</v>
      </c>
      <c r="C1292" s="54" t="s">
        <v>165</v>
      </c>
      <c r="D1292" s="54" t="s">
        <v>432</v>
      </c>
      <c r="E1292" s="54" t="s">
        <v>500</v>
      </c>
      <c r="F1292" s="55" t="s">
        <v>432</v>
      </c>
      <c r="G1292" s="54" t="s">
        <v>15</v>
      </c>
      <c r="H1292" s="54" t="s">
        <v>16</v>
      </c>
      <c r="I1292" s="56">
        <v>7</v>
      </c>
      <c r="J1292" s="56">
        <v>36</v>
      </c>
      <c r="K1292" s="56">
        <v>149</v>
      </c>
      <c r="L1292" s="57">
        <v>6107.2650000000003</v>
      </c>
      <c r="M1292" s="57">
        <v>872.46642857142899</v>
      </c>
      <c r="N1292" s="58">
        <v>5.1428571428571397</v>
      </c>
      <c r="O1292" s="58">
        <v>4.1388888888888902</v>
      </c>
      <c r="P1292" s="54">
        <v>750.01500000000101</v>
      </c>
      <c r="Q1292" s="59">
        <v>0.12280701754386</v>
      </c>
      <c r="R1292" s="54">
        <v>512.45500000000095</v>
      </c>
      <c r="S1292" s="59">
        <v>8.3909082052277206E-2</v>
      </c>
      <c r="T1292" s="29" t="str">
        <f t="shared" si="60"/>
        <v>04</v>
      </c>
      <c r="U1292" s="29" t="str">
        <f t="shared" si="61"/>
        <v>2024-596579-04</v>
      </c>
      <c r="V1292" s="29" t="str">
        <f t="shared" si="62"/>
        <v>Katie Sweeney</v>
      </c>
    </row>
    <row r="1293" spans="1:22" x14ac:dyDescent="0.25">
      <c r="A1293" s="53">
        <v>2024</v>
      </c>
      <c r="B1293" s="54">
        <v>599426</v>
      </c>
      <c r="C1293" s="54" t="s">
        <v>360</v>
      </c>
      <c r="D1293" s="54" t="s">
        <v>433</v>
      </c>
      <c r="E1293" s="54" t="s">
        <v>504</v>
      </c>
      <c r="F1293" s="55" t="s">
        <v>433</v>
      </c>
      <c r="G1293" s="54" t="s">
        <v>15</v>
      </c>
      <c r="H1293" s="54" t="s">
        <v>16</v>
      </c>
      <c r="I1293" s="56">
        <v>32</v>
      </c>
      <c r="J1293" s="56">
        <v>70</v>
      </c>
      <c r="K1293" s="56">
        <v>170</v>
      </c>
      <c r="L1293" s="57">
        <v>9185.84</v>
      </c>
      <c r="M1293" s="57">
        <v>287.0575</v>
      </c>
      <c r="N1293" s="58">
        <v>2.1875</v>
      </c>
      <c r="O1293" s="58">
        <v>2.4285714285714302</v>
      </c>
      <c r="P1293" s="54">
        <v>2205.09</v>
      </c>
      <c r="Q1293" s="59">
        <v>0.24005316879022501</v>
      </c>
      <c r="R1293" s="54">
        <v>1104.0899999999999</v>
      </c>
      <c r="S1293" s="59">
        <v>0.120194778049694</v>
      </c>
      <c r="T1293" s="29" t="str">
        <f t="shared" si="60"/>
        <v>05</v>
      </c>
      <c r="U1293" s="29" t="str">
        <f t="shared" si="61"/>
        <v>2024-599426-05</v>
      </c>
      <c r="V1293" s="29" t="str">
        <f t="shared" si="62"/>
        <v>Jeannie Skiles</v>
      </c>
    </row>
    <row r="1294" spans="1:22" x14ac:dyDescent="0.25">
      <c r="A1294" s="53">
        <v>2024</v>
      </c>
      <c r="B1294" s="54">
        <v>604851</v>
      </c>
      <c r="C1294" s="54" t="s">
        <v>166</v>
      </c>
      <c r="D1294" s="54" t="s">
        <v>431</v>
      </c>
      <c r="E1294" s="54" t="s">
        <v>495</v>
      </c>
      <c r="F1294" s="55" t="s">
        <v>431</v>
      </c>
      <c r="G1294" s="54" t="s">
        <v>15</v>
      </c>
      <c r="H1294" s="54" t="s">
        <v>16</v>
      </c>
      <c r="I1294" s="56">
        <v>29</v>
      </c>
      <c r="J1294" s="56">
        <v>78</v>
      </c>
      <c r="K1294" s="56">
        <v>295</v>
      </c>
      <c r="L1294" s="57">
        <v>13122.674000000001</v>
      </c>
      <c r="M1294" s="57">
        <v>452.50599999999997</v>
      </c>
      <c r="N1294" s="58">
        <v>2.68965517241379</v>
      </c>
      <c r="O1294" s="58">
        <v>3.7820512820512802</v>
      </c>
      <c r="P1294" s="54">
        <v>1682.924</v>
      </c>
      <c r="Q1294" s="59">
        <v>0.128245508499259</v>
      </c>
      <c r="R1294" s="54">
        <v>736.36399999999901</v>
      </c>
      <c r="S1294" s="59">
        <v>5.61138682558142E-2</v>
      </c>
      <c r="T1294" s="29" t="str">
        <f t="shared" si="60"/>
        <v>01</v>
      </c>
      <c r="U1294" s="29" t="str">
        <f t="shared" si="61"/>
        <v>2024-604851-01</v>
      </c>
      <c r="V1294" s="29" t="str">
        <f t="shared" si="62"/>
        <v>Jack Gao</v>
      </c>
    </row>
    <row r="1295" spans="1:22" x14ac:dyDescent="0.25">
      <c r="A1295" s="53">
        <v>2024</v>
      </c>
      <c r="B1295" s="54">
        <v>609362</v>
      </c>
      <c r="C1295" s="54" t="s">
        <v>328</v>
      </c>
      <c r="D1295" s="54" t="s">
        <v>431</v>
      </c>
      <c r="E1295" s="54" t="s">
        <v>515</v>
      </c>
      <c r="F1295" s="55" t="s">
        <v>431</v>
      </c>
      <c r="G1295" s="54" t="s">
        <v>15</v>
      </c>
      <c r="H1295" s="54" t="s">
        <v>16</v>
      </c>
      <c r="I1295" s="56">
        <v>7</v>
      </c>
      <c r="J1295" s="56">
        <v>9</v>
      </c>
      <c r="K1295" s="56">
        <v>18</v>
      </c>
      <c r="L1295" s="57">
        <v>1196.6559999999999</v>
      </c>
      <c r="M1295" s="57">
        <v>170.95085714285699</v>
      </c>
      <c r="N1295" s="58">
        <v>1.28571428571429</v>
      </c>
      <c r="O1295" s="58">
        <v>2</v>
      </c>
      <c r="P1295" s="54">
        <v>364.40600000000001</v>
      </c>
      <c r="Q1295" s="59">
        <v>0.30452026313326502</v>
      </c>
      <c r="R1295" s="54">
        <v>145.40600000000001</v>
      </c>
      <c r="S1295" s="59">
        <v>0.121510275300504</v>
      </c>
      <c r="T1295" s="29" t="str">
        <f t="shared" si="60"/>
        <v>01</v>
      </c>
      <c r="U1295" s="29" t="str">
        <f t="shared" si="61"/>
        <v>2024-609362-01</v>
      </c>
      <c r="V1295" s="29" t="str">
        <f t="shared" si="62"/>
        <v>Alex Kwon</v>
      </c>
    </row>
    <row r="1296" spans="1:22" x14ac:dyDescent="0.25">
      <c r="A1296" s="53">
        <v>2024</v>
      </c>
      <c r="B1296" s="54">
        <v>609954</v>
      </c>
      <c r="C1296" s="54" t="s">
        <v>168</v>
      </c>
      <c r="D1296" s="54" t="s">
        <v>434</v>
      </c>
      <c r="E1296" s="54" t="s">
        <v>522</v>
      </c>
      <c r="F1296" s="55" t="s">
        <v>434</v>
      </c>
      <c r="G1296" s="54" t="s">
        <v>4</v>
      </c>
      <c r="H1296" s="54" t="s">
        <v>16</v>
      </c>
      <c r="I1296" s="56">
        <v>2</v>
      </c>
      <c r="J1296" s="56">
        <v>5</v>
      </c>
      <c r="K1296" s="56">
        <v>14</v>
      </c>
      <c r="L1296" s="57">
        <v>818.90200000000004</v>
      </c>
      <c r="M1296" s="57">
        <v>409.45100000000002</v>
      </c>
      <c r="N1296" s="58">
        <v>2.5</v>
      </c>
      <c r="O1296" s="58">
        <v>2.8</v>
      </c>
      <c r="P1296" s="54">
        <v>239.40199999999999</v>
      </c>
      <c r="Q1296" s="59">
        <v>0.29234511577697903</v>
      </c>
      <c r="R1296" s="54">
        <v>171.90199999999999</v>
      </c>
      <c r="S1296" s="59">
        <v>0.20991767024625699</v>
      </c>
      <c r="T1296" s="29" t="str">
        <f t="shared" si="60"/>
        <v>02</v>
      </c>
      <c r="U1296" s="29" t="str">
        <f t="shared" si="61"/>
        <v>2024-609954-02</v>
      </c>
      <c r="V1296" s="29" t="str">
        <f t="shared" si="62"/>
        <v>Ian Juliano</v>
      </c>
    </row>
    <row r="1297" spans="1:22" x14ac:dyDescent="0.25">
      <c r="A1297" s="53">
        <v>2024</v>
      </c>
      <c r="B1297" s="54">
        <v>609954</v>
      </c>
      <c r="C1297" s="54" t="s">
        <v>168</v>
      </c>
      <c r="D1297" s="54" t="s">
        <v>430</v>
      </c>
      <c r="E1297" s="54" t="s">
        <v>520</v>
      </c>
      <c r="F1297" s="55" t="s">
        <v>434</v>
      </c>
      <c r="G1297" s="54" t="s">
        <v>4</v>
      </c>
      <c r="H1297" s="54" t="s">
        <v>16</v>
      </c>
      <c r="I1297" s="56">
        <v>8</v>
      </c>
      <c r="J1297" s="56">
        <v>26</v>
      </c>
      <c r="K1297" s="56">
        <v>44</v>
      </c>
      <c r="L1297" s="57">
        <v>2296.3919999999998</v>
      </c>
      <c r="M1297" s="57">
        <v>287.04899999999998</v>
      </c>
      <c r="N1297" s="58">
        <v>3.25</v>
      </c>
      <c r="O1297" s="58">
        <v>1.6923076923076901</v>
      </c>
      <c r="P1297" s="54">
        <v>544.14200000000005</v>
      </c>
      <c r="Q1297" s="59">
        <v>0.23695518883535499</v>
      </c>
      <c r="R1297" s="54">
        <v>268.64199999999897</v>
      </c>
      <c r="S1297" s="59">
        <v>0.11698438245735</v>
      </c>
      <c r="T1297" s="29" t="str">
        <f t="shared" si="60"/>
        <v>03</v>
      </c>
      <c r="U1297" s="29" t="str">
        <f t="shared" si="61"/>
        <v>2024-609954-03</v>
      </c>
      <c r="V1297" s="29" t="str">
        <f t="shared" si="62"/>
        <v>Mikhail Reilly</v>
      </c>
    </row>
    <row r="1298" spans="1:22" x14ac:dyDescent="0.25">
      <c r="A1298" s="53">
        <v>2024</v>
      </c>
      <c r="B1298" s="54">
        <v>609954</v>
      </c>
      <c r="C1298" s="54" t="s">
        <v>168</v>
      </c>
      <c r="D1298" s="54" t="s">
        <v>432</v>
      </c>
      <c r="E1298" s="54" t="s">
        <v>498</v>
      </c>
      <c r="F1298" s="55" t="s">
        <v>434</v>
      </c>
      <c r="G1298" s="54" t="s">
        <v>4</v>
      </c>
      <c r="H1298" s="54" t="s">
        <v>5</v>
      </c>
      <c r="I1298" s="56">
        <v>21</v>
      </c>
      <c r="J1298" s="56">
        <v>77</v>
      </c>
      <c r="K1298" s="56">
        <v>378</v>
      </c>
      <c r="L1298" s="57">
        <v>18084.653999999999</v>
      </c>
      <c r="M1298" s="57">
        <v>861.17399999999998</v>
      </c>
      <c r="N1298" s="58">
        <v>3.6666666666666701</v>
      </c>
      <c r="O1298" s="58">
        <v>4.9090909090909101</v>
      </c>
      <c r="P1298" s="54">
        <v>3734.404</v>
      </c>
      <c r="Q1298" s="59">
        <v>0.20649573942636701</v>
      </c>
      <c r="R1298" s="54">
        <v>3049.8440000000001</v>
      </c>
      <c r="S1298" s="59">
        <v>0.16864265138829901</v>
      </c>
      <c r="T1298" s="29" t="str">
        <f t="shared" si="60"/>
        <v>04</v>
      </c>
      <c r="U1298" s="29" t="str">
        <f t="shared" si="61"/>
        <v>2024-609954-04</v>
      </c>
      <c r="V1298" s="29" t="str">
        <f t="shared" si="62"/>
        <v>Kim Pearson</v>
      </c>
    </row>
    <row r="1299" spans="1:22" x14ac:dyDescent="0.25">
      <c r="A1299" s="53">
        <v>2024</v>
      </c>
      <c r="B1299" s="54">
        <v>610296</v>
      </c>
      <c r="C1299" s="54" t="s">
        <v>471</v>
      </c>
      <c r="D1299" s="54" t="s">
        <v>431</v>
      </c>
      <c r="E1299" s="54" t="s">
        <v>528</v>
      </c>
      <c r="F1299" s="55" t="s">
        <v>431</v>
      </c>
      <c r="G1299" s="54" t="s">
        <v>15</v>
      </c>
      <c r="H1299" s="54" t="s">
        <v>16</v>
      </c>
      <c r="I1299" s="56">
        <v>18</v>
      </c>
      <c r="J1299" s="56">
        <v>42</v>
      </c>
      <c r="K1299" s="56">
        <v>122</v>
      </c>
      <c r="L1299" s="57">
        <v>4850.2240000000002</v>
      </c>
      <c r="M1299" s="57">
        <v>269.45688888888901</v>
      </c>
      <c r="N1299" s="58">
        <v>2.3333333333333299</v>
      </c>
      <c r="O1299" s="58">
        <v>2.9047619047619002</v>
      </c>
      <c r="P1299" s="54">
        <v>1433.4739999999999</v>
      </c>
      <c r="Q1299" s="59">
        <v>0.29554799943260401</v>
      </c>
      <c r="R1299" s="54">
        <v>851.95399999999995</v>
      </c>
      <c r="S1299" s="59">
        <v>0.175652505946117</v>
      </c>
      <c r="T1299" s="29" t="str">
        <f t="shared" si="60"/>
        <v>01</v>
      </c>
      <c r="U1299" s="29" t="str">
        <f t="shared" si="61"/>
        <v>2024-610296-01</v>
      </c>
      <c r="V1299" s="29" t="str">
        <f t="shared" si="62"/>
        <v>Elena Crosswell</v>
      </c>
    </row>
    <row r="1300" spans="1:22" x14ac:dyDescent="0.25">
      <c r="A1300" s="53">
        <v>2024</v>
      </c>
      <c r="B1300" s="54">
        <v>613934</v>
      </c>
      <c r="C1300" s="54" t="s">
        <v>169</v>
      </c>
      <c r="D1300" s="54" t="s">
        <v>434</v>
      </c>
      <c r="E1300" s="54" t="s">
        <v>499</v>
      </c>
      <c r="F1300" s="55" t="s">
        <v>434</v>
      </c>
      <c r="G1300" s="54" t="s">
        <v>15</v>
      </c>
      <c r="H1300" s="54" t="s">
        <v>5</v>
      </c>
      <c r="I1300" s="56">
        <v>35</v>
      </c>
      <c r="J1300" s="56">
        <v>89</v>
      </c>
      <c r="K1300" s="56">
        <v>326</v>
      </c>
      <c r="L1300" s="57">
        <v>16541.400000000001</v>
      </c>
      <c r="M1300" s="57">
        <v>472.61142857142897</v>
      </c>
      <c r="N1300" s="58">
        <v>2.54285714285714</v>
      </c>
      <c r="O1300" s="58">
        <v>3.6629213483146099</v>
      </c>
      <c r="P1300" s="54">
        <v>2756.9</v>
      </c>
      <c r="Q1300" s="59">
        <v>0.16666666666666699</v>
      </c>
      <c r="R1300" s="54">
        <v>1574</v>
      </c>
      <c r="S1300" s="59">
        <v>9.5155186380838405E-2</v>
      </c>
      <c r="T1300" s="29" t="str">
        <f t="shared" si="60"/>
        <v>02</v>
      </c>
      <c r="U1300" s="29" t="str">
        <f t="shared" si="61"/>
        <v>2024-613934-02</v>
      </c>
      <c r="V1300" s="29" t="str">
        <f t="shared" si="62"/>
        <v>Kurt Valentine</v>
      </c>
    </row>
    <row r="1301" spans="1:22" x14ac:dyDescent="0.25">
      <c r="A1301" s="53">
        <v>2024</v>
      </c>
      <c r="B1301" s="54">
        <v>615144</v>
      </c>
      <c r="C1301" s="54" t="s">
        <v>170</v>
      </c>
      <c r="D1301" s="54" t="s">
        <v>434</v>
      </c>
      <c r="E1301" s="54" t="s">
        <v>523</v>
      </c>
      <c r="F1301" s="55" t="s">
        <v>434</v>
      </c>
      <c r="G1301" s="54" t="s">
        <v>15</v>
      </c>
      <c r="H1301" s="54" t="s">
        <v>16</v>
      </c>
      <c r="I1301" s="56">
        <v>26</v>
      </c>
      <c r="J1301" s="56">
        <v>49</v>
      </c>
      <c r="K1301" s="56">
        <v>67</v>
      </c>
      <c r="L1301" s="57">
        <v>2894.6640000000002</v>
      </c>
      <c r="M1301" s="57">
        <v>111.33323076923099</v>
      </c>
      <c r="N1301" s="58">
        <v>1.8846153846153799</v>
      </c>
      <c r="O1301" s="58">
        <v>1.3673469387755099</v>
      </c>
      <c r="P1301" s="54">
        <v>931.16399999999999</v>
      </c>
      <c r="Q1301" s="59">
        <v>0.32168293107593798</v>
      </c>
      <c r="R1301" s="54">
        <v>71.264000000000095</v>
      </c>
      <c r="S1301" s="59">
        <v>2.4619092233157301E-2</v>
      </c>
      <c r="T1301" s="29" t="str">
        <f t="shared" si="60"/>
        <v>02</v>
      </c>
      <c r="U1301" s="29" t="str">
        <f t="shared" si="61"/>
        <v>2024-615144-02</v>
      </c>
      <c r="V1301" s="29" t="str">
        <f t="shared" si="62"/>
        <v>Amy Blye</v>
      </c>
    </row>
    <row r="1302" spans="1:22" x14ac:dyDescent="0.25">
      <c r="A1302" s="53">
        <v>2024</v>
      </c>
      <c r="B1302" s="54">
        <v>618134</v>
      </c>
      <c r="C1302" s="54" t="s">
        <v>171</v>
      </c>
      <c r="D1302" s="54" t="s">
        <v>435</v>
      </c>
      <c r="E1302" s="54" t="s">
        <v>521</v>
      </c>
      <c r="F1302" s="55" t="s">
        <v>435</v>
      </c>
      <c r="G1302" s="54" t="s">
        <v>15</v>
      </c>
      <c r="H1302" s="54" t="s">
        <v>16</v>
      </c>
      <c r="I1302" s="56">
        <v>25</v>
      </c>
      <c r="J1302" s="56">
        <v>48</v>
      </c>
      <c r="K1302" s="56">
        <v>162</v>
      </c>
      <c r="L1302" s="57">
        <v>8059.366</v>
      </c>
      <c r="M1302" s="57">
        <v>322.37464</v>
      </c>
      <c r="N1302" s="58">
        <v>1.92</v>
      </c>
      <c r="O1302" s="58">
        <v>3.375</v>
      </c>
      <c r="P1302" s="54">
        <v>1869.366</v>
      </c>
      <c r="Q1302" s="59">
        <v>0.23194951066870501</v>
      </c>
      <c r="R1302" s="54">
        <v>1041.566</v>
      </c>
      <c r="S1302" s="59">
        <v>0.129236716635031</v>
      </c>
      <c r="T1302" s="29" t="str">
        <f t="shared" si="60"/>
        <v>06</v>
      </c>
      <c r="U1302" s="29" t="str">
        <f t="shared" si="61"/>
        <v>2024-618134-06</v>
      </c>
      <c r="V1302" s="29" t="str">
        <f t="shared" si="62"/>
        <v>Ronnie Estrada</v>
      </c>
    </row>
    <row r="1303" spans="1:22" x14ac:dyDescent="0.25">
      <c r="A1303" s="53">
        <v>2024</v>
      </c>
      <c r="B1303" s="54">
        <v>619986</v>
      </c>
      <c r="C1303" s="54" t="s">
        <v>172</v>
      </c>
      <c r="D1303" s="54" t="s">
        <v>435</v>
      </c>
      <c r="E1303" s="54" t="s">
        <v>525</v>
      </c>
      <c r="F1303" s="55" t="s">
        <v>435</v>
      </c>
      <c r="G1303" s="54" t="s">
        <v>15</v>
      </c>
      <c r="H1303" s="54" t="s">
        <v>5</v>
      </c>
      <c r="I1303" s="56">
        <v>42</v>
      </c>
      <c r="J1303" s="56">
        <v>99</v>
      </c>
      <c r="K1303" s="56">
        <v>353</v>
      </c>
      <c r="L1303" s="57">
        <v>19109.175999999999</v>
      </c>
      <c r="M1303" s="57">
        <v>454.98038095238098</v>
      </c>
      <c r="N1303" s="58">
        <v>2.3571428571428599</v>
      </c>
      <c r="O1303" s="58">
        <v>3.5656565656565702</v>
      </c>
      <c r="P1303" s="54">
        <v>5867.6760000000004</v>
      </c>
      <c r="Q1303" s="59">
        <v>0.30706064981556502</v>
      </c>
      <c r="R1303" s="54">
        <v>4457.3459999999995</v>
      </c>
      <c r="S1303" s="59">
        <v>0.23325683954137999</v>
      </c>
      <c r="T1303" s="29" t="str">
        <f t="shared" si="60"/>
        <v>06</v>
      </c>
      <c r="U1303" s="29" t="str">
        <f t="shared" si="61"/>
        <v>2024-619986-06</v>
      </c>
      <c r="V1303" s="29" t="str">
        <f t="shared" si="62"/>
        <v>Carol Mathews</v>
      </c>
    </row>
    <row r="1304" spans="1:22" x14ac:dyDescent="0.25">
      <c r="A1304" s="53">
        <v>2024</v>
      </c>
      <c r="B1304" s="54">
        <v>620024</v>
      </c>
      <c r="C1304" s="54" t="s">
        <v>605</v>
      </c>
      <c r="D1304" s="54" t="s">
        <v>431</v>
      </c>
      <c r="E1304" s="54" t="s">
        <v>522</v>
      </c>
      <c r="F1304" s="55" t="s">
        <v>431</v>
      </c>
      <c r="G1304" s="54" t="s">
        <v>4</v>
      </c>
      <c r="H1304" s="54" t="s">
        <v>5</v>
      </c>
      <c r="I1304" s="56">
        <v>110</v>
      </c>
      <c r="J1304" s="56">
        <v>318</v>
      </c>
      <c r="K1304" s="56">
        <v>1295</v>
      </c>
      <c r="L1304" s="57">
        <v>58870.23</v>
      </c>
      <c r="M1304" s="57">
        <v>535.18390909090897</v>
      </c>
      <c r="N1304" s="58">
        <v>2.8909090909090902</v>
      </c>
      <c r="O1304" s="58">
        <v>4.07232704402516</v>
      </c>
      <c r="P1304" s="54">
        <v>3475.97999999999</v>
      </c>
      <c r="Q1304" s="59">
        <v>5.90447837557284E-2</v>
      </c>
      <c r="R1304" s="54">
        <v>-138.180000000006</v>
      </c>
      <c r="S1304" s="59">
        <v>-2.3471965371972599E-3</v>
      </c>
      <c r="T1304" s="29" t="str">
        <f t="shared" si="60"/>
        <v>01</v>
      </c>
      <c r="U1304" s="29" t="str">
        <f t="shared" si="61"/>
        <v>2024-620024-01</v>
      </c>
      <c r="V1304" s="29" t="str">
        <f t="shared" si="62"/>
        <v>Ian Juliano</v>
      </c>
    </row>
    <row r="1305" spans="1:22" x14ac:dyDescent="0.25">
      <c r="A1305" s="53">
        <v>2024</v>
      </c>
      <c r="B1305" s="54">
        <v>620024</v>
      </c>
      <c r="C1305" s="54" t="s">
        <v>605</v>
      </c>
      <c r="D1305" s="54" t="s">
        <v>433</v>
      </c>
      <c r="E1305" s="54" t="s">
        <v>530</v>
      </c>
      <c r="F1305" s="55" t="s">
        <v>434</v>
      </c>
      <c r="G1305" s="54" t="s">
        <v>4</v>
      </c>
      <c r="H1305" s="54" t="s">
        <v>5</v>
      </c>
      <c r="I1305" s="56">
        <v>91</v>
      </c>
      <c r="J1305" s="56">
        <v>297</v>
      </c>
      <c r="K1305" s="56">
        <v>1024</v>
      </c>
      <c r="L1305" s="57">
        <v>40777.055999999997</v>
      </c>
      <c r="M1305" s="57">
        <v>448.09951648351603</v>
      </c>
      <c r="N1305" s="58">
        <v>3.2637362637362601</v>
      </c>
      <c r="O1305" s="58">
        <v>3.4478114478114499</v>
      </c>
      <c r="P1305" s="54">
        <v>2899.80599999999</v>
      </c>
      <c r="Q1305" s="59">
        <v>7.1113667450636797E-2</v>
      </c>
      <c r="R1305" s="54">
        <v>-332.29400000000402</v>
      </c>
      <c r="S1305" s="59">
        <v>-8.1490434228504403E-3</v>
      </c>
      <c r="T1305" s="29" t="str">
        <f t="shared" si="60"/>
        <v>05</v>
      </c>
      <c r="U1305" s="29" t="str">
        <f t="shared" si="61"/>
        <v>2024-620024-05</v>
      </c>
      <c r="V1305" s="29" t="str">
        <f t="shared" si="62"/>
        <v>Aria Langston</v>
      </c>
    </row>
    <row r="1306" spans="1:22" x14ac:dyDescent="0.25">
      <c r="A1306" s="53">
        <v>2024</v>
      </c>
      <c r="B1306" s="54">
        <v>621024</v>
      </c>
      <c r="C1306" s="54" t="s">
        <v>163</v>
      </c>
      <c r="D1306" s="54" t="s">
        <v>430</v>
      </c>
      <c r="E1306" s="54" t="s">
        <v>514</v>
      </c>
      <c r="F1306" s="55" t="s">
        <v>430</v>
      </c>
      <c r="G1306" s="54" t="s">
        <v>15</v>
      </c>
      <c r="H1306" s="54" t="s">
        <v>7</v>
      </c>
      <c r="I1306" s="56">
        <v>248</v>
      </c>
      <c r="J1306" s="56">
        <v>641</v>
      </c>
      <c r="K1306" s="56">
        <v>3206</v>
      </c>
      <c r="L1306" s="57">
        <v>124640.8052</v>
      </c>
      <c r="M1306" s="57">
        <v>502.58389193548402</v>
      </c>
      <c r="N1306" s="58">
        <v>2.5846774193548399</v>
      </c>
      <c r="O1306" s="58">
        <v>5.0015600624024996</v>
      </c>
      <c r="P1306" s="54">
        <v>4835.8052000000098</v>
      </c>
      <c r="Q1306" s="59">
        <v>3.8797929716840499E-2</v>
      </c>
      <c r="R1306" s="54">
        <v>-3551.2447999999899</v>
      </c>
      <c r="S1306" s="59">
        <v>-2.8491831341282001E-2</v>
      </c>
      <c r="T1306" s="29" t="str">
        <f t="shared" si="60"/>
        <v>03</v>
      </c>
      <c r="U1306" s="29" t="str">
        <f t="shared" si="61"/>
        <v>2024-621024-03</v>
      </c>
      <c r="V1306" s="29" t="str">
        <f t="shared" si="62"/>
        <v>Carmen Blakemoore</v>
      </c>
    </row>
    <row r="1307" spans="1:22" x14ac:dyDescent="0.25">
      <c r="A1307" s="53">
        <v>2024</v>
      </c>
      <c r="B1307" s="54">
        <v>622601</v>
      </c>
      <c r="C1307" s="54" t="s">
        <v>589</v>
      </c>
      <c r="D1307" s="54" t="s">
        <v>431</v>
      </c>
      <c r="E1307" s="54" t="s">
        <v>516</v>
      </c>
      <c r="F1307" s="55" t="s">
        <v>431</v>
      </c>
      <c r="G1307" s="54" t="s">
        <v>15</v>
      </c>
      <c r="H1307" s="54" t="s">
        <v>16</v>
      </c>
      <c r="I1307" s="56">
        <v>15</v>
      </c>
      <c r="J1307" s="56">
        <v>32</v>
      </c>
      <c r="K1307" s="56">
        <v>112</v>
      </c>
      <c r="L1307" s="57">
        <v>4933.4912000000004</v>
      </c>
      <c r="M1307" s="57">
        <v>328.89941333333297</v>
      </c>
      <c r="N1307" s="58">
        <v>2.1333333333333302</v>
      </c>
      <c r="O1307" s="58">
        <v>3.5</v>
      </c>
      <c r="P1307" s="54">
        <v>1148.7411999999999</v>
      </c>
      <c r="Q1307" s="59">
        <v>0.232845494890109</v>
      </c>
      <c r="R1307" s="54">
        <v>666.74120000000005</v>
      </c>
      <c r="S1307" s="59">
        <v>0.135145918573849</v>
      </c>
      <c r="T1307" s="29" t="str">
        <f t="shared" si="60"/>
        <v>01</v>
      </c>
      <c r="U1307" s="29" t="str">
        <f t="shared" si="61"/>
        <v>2024-622601-01</v>
      </c>
      <c r="V1307" s="29" t="str">
        <f t="shared" si="62"/>
        <v>Celia Pasillas</v>
      </c>
    </row>
    <row r="1308" spans="1:22" x14ac:dyDescent="0.25">
      <c r="A1308" s="53">
        <v>2024</v>
      </c>
      <c r="B1308" s="54">
        <v>623122</v>
      </c>
      <c r="C1308" s="54" t="s">
        <v>174</v>
      </c>
      <c r="D1308" s="54" t="s">
        <v>430</v>
      </c>
      <c r="E1308" s="54" t="s">
        <v>518</v>
      </c>
      <c r="F1308" s="55" t="s">
        <v>430</v>
      </c>
      <c r="G1308" s="54" t="s">
        <v>15</v>
      </c>
      <c r="H1308" s="54" t="s">
        <v>16</v>
      </c>
      <c r="I1308" s="56">
        <v>5</v>
      </c>
      <c r="J1308" s="56">
        <v>13</v>
      </c>
      <c r="K1308" s="56">
        <v>36</v>
      </c>
      <c r="L1308" s="57">
        <v>2012.5119999999999</v>
      </c>
      <c r="M1308" s="57">
        <v>402.50240000000002</v>
      </c>
      <c r="N1308" s="58">
        <v>2.6</v>
      </c>
      <c r="O1308" s="58">
        <v>2.7692307692307701</v>
      </c>
      <c r="P1308" s="54">
        <v>545.26199999999994</v>
      </c>
      <c r="Q1308" s="59">
        <v>0.27093602423240198</v>
      </c>
      <c r="R1308" s="54">
        <v>375.96199999999999</v>
      </c>
      <c r="S1308" s="59">
        <v>0.18681230223720399</v>
      </c>
      <c r="T1308" s="29" t="str">
        <f t="shared" si="60"/>
        <v>03</v>
      </c>
      <c r="U1308" s="29" t="str">
        <f t="shared" si="61"/>
        <v>2024-623122-03</v>
      </c>
      <c r="V1308" s="29" t="str">
        <f t="shared" si="62"/>
        <v>Claudia Schwartz</v>
      </c>
    </row>
    <row r="1309" spans="1:22" x14ac:dyDescent="0.25">
      <c r="A1309" s="53">
        <v>2024</v>
      </c>
      <c r="B1309" s="54">
        <v>626603</v>
      </c>
      <c r="C1309" s="54" t="s">
        <v>409</v>
      </c>
      <c r="D1309" s="54" t="s">
        <v>431</v>
      </c>
      <c r="E1309" s="54" t="s">
        <v>515</v>
      </c>
      <c r="F1309" s="55" t="s">
        <v>431</v>
      </c>
      <c r="G1309" s="54" t="s">
        <v>15</v>
      </c>
      <c r="H1309" s="54" t="s">
        <v>16</v>
      </c>
      <c r="I1309" s="56">
        <v>34</v>
      </c>
      <c r="J1309" s="56">
        <v>52</v>
      </c>
      <c r="K1309" s="56">
        <v>124</v>
      </c>
      <c r="L1309" s="57">
        <v>7923.808</v>
      </c>
      <c r="M1309" s="57">
        <v>233.053176470588</v>
      </c>
      <c r="N1309" s="58">
        <v>1.52941176470588</v>
      </c>
      <c r="O1309" s="58">
        <v>2.3846153846153801</v>
      </c>
      <c r="P1309" s="54">
        <v>2430.808</v>
      </c>
      <c r="Q1309" s="59">
        <v>0.30677270322552003</v>
      </c>
      <c r="R1309" s="54">
        <v>1358.808</v>
      </c>
      <c r="S1309" s="59">
        <v>0.17148421567004099</v>
      </c>
      <c r="T1309" s="29" t="str">
        <f t="shared" si="60"/>
        <v>01</v>
      </c>
      <c r="U1309" s="29" t="str">
        <f t="shared" si="61"/>
        <v>2024-626603-01</v>
      </c>
      <c r="V1309" s="29" t="str">
        <f t="shared" si="62"/>
        <v>Alex Kwon</v>
      </c>
    </row>
    <row r="1310" spans="1:22" x14ac:dyDescent="0.25">
      <c r="A1310" s="53">
        <v>2024</v>
      </c>
      <c r="B1310" s="54">
        <v>629125</v>
      </c>
      <c r="C1310" s="54" t="s">
        <v>327</v>
      </c>
      <c r="D1310" s="54" t="s">
        <v>433</v>
      </c>
      <c r="E1310" s="54" t="s">
        <v>502</v>
      </c>
      <c r="F1310" s="55" t="s">
        <v>433</v>
      </c>
      <c r="G1310" s="54" t="s">
        <v>15</v>
      </c>
      <c r="H1310" s="54" t="s">
        <v>16</v>
      </c>
      <c r="I1310" s="56">
        <v>17</v>
      </c>
      <c r="J1310" s="56">
        <v>54</v>
      </c>
      <c r="K1310" s="56">
        <v>173</v>
      </c>
      <c r="L1310" s="57">
        <v>8581.5</v>
      </c>
      <c r="M1310" s="57">
        <v>504.79411764705901</v>
      </c>
      <c r="N1310" s="58">
        <v>3.1764705882352899</v>
      </c>
      <c r="O1310" s="58">
        <v>3.2037037037037002</v>
      </c>
      <c r="P1310" s="54">
        <v>1430.25</v>
      </c>
      <c r="Q1310" s="59">
        <v>0.16666666666666699</v>
      </c>
      <c r="R1310" s="54">
        <v>826.85</v>
      </c>
      <c r="S1310" s="59">
        <v>9.6352619006001297E-2</v>
      </c>
      <c r="T1310" s="29" t="str">
        <f t="shared" si="60"/>
        <v>05</v>
      </c>
      <c r="U1310" s="29" t="str">
        <f t="shared" si="61"/>
        <v>2024-629125-05</v>
      </c>
      <c r="V1310" s="29" t="str">
        <f t="shared" si="62"/>
        <v>Mary Amendola</v>
      </c>
    </row>
    <row r="1311" spans="1:22" x14ac:dyDescent="0.25">
      <c r="A1311" s="53">
        <v>2024</v>
      </c>
      <c r="B1311" s="54">
        <v>629321</v>
      </c>
      <c r="C1311" s="54" t="s">
        <v>175</v>
      </c>
      <c r="D1311" s="54" t="s">
        <v>431</v>
      </c>
      <c r="E1311" s="54" t="s">
        <v>535</v>
      </c>
      <c r="F1311" s="55" t="s">
        <v>431</v>
      </c>
      <c r="G1311" s="54" t="s">
        <v>15</v>
      </c>
      <c r="H1311" s="54" t="s">
        <v>7</v>
      </c>
      <c r="I1311" s="56">
        <v>126</v>
      </c>
      <c r="J1311" s="56">
        <v>529</v>
      </c>
      <c r="K1311" s="56">
        <v>1777</v>
      </c>
      <c r="L1311" s="57">
        <v>89986.561000000002</v>
      </c>
      <c r="M1311" s="57">
        <v>714.17905555555501</v>
      </c>
      <c r="N1311" s="58">
        <v>4.1984126984127004</v>
      </c>
      <c r="O1311" s="58">
        <v>3.3591682419659699</v>
      </c>
      <c r="P1311" s="54">
        <v>18598.811000000002</v>
      </c>
      <c r="Q1311" s="59">
        <v>0.20668431811723501</v>
      </c>
      <c r="R1311" s="54">
        <v>14298.450999999999</v>
      </c>
      <c r="S1311" s="59">
        <v>0.158895404392663</v>
      </c>
      <c r="T1311" s="29" t="str">
        <f t="shared" si="60"/>
        <v>01</v>
      </c>
      <c r="U1311" s="29" t="str">
        <f t="shared" si="61"/>
        <v>2024-629321-01</v>
      </c>
      <c r="V1311" s="29" t="str">
        <f t="shared" si="62"/>
        <v>Alberto Hunt</v>
      </c>
    </row>
    <row r="1312" spans="1:22" x14ac:dyDescent="0.25">
      <c r="A1312" s="53">
        <v>2024</v>
      </c>
      <c r="B1312" s="54">
        <v>629568</v>
      </c>
      <c r="C1312" s="54" t="s">
        <v>590</v>
      </c>
      <c r="D1312" s="54" t="s">
        <v>435</v>
      </c>
      <c r="E1312" s="54" t="s">
        <v>574</v>
      </c>
      <c r="F1312" s="55" t="s">
        <v>435</v>
      </c>
      <c r="G1312" s="54" t="s">
        <v>15</v>
      </c>
      <c r="H1312" s="54" t="s">
        <v>16</v>
      </c>
      <c r="I1312" s="56">
        <v>13</v>
      </c>
      <c r="J1312" s="56">
        <v>47</v>
      </c>
      <c r="K1312" s="56">
        <v>146</v>
      </c>
      <c r="L1312" s="57">
        <v>7849.232</v>
      </c>
      <c r="M1312" s="57">
        <v>603.78707692307705</v>
      </c>
      <c r="N1312" s="58">
        <v>3.6153846153846199</v>
      </c>
      <c r="O1312" s="58">
        <v>3.1063829787234001</v>
      </c>
      <c r="P1312" s="54">
        <v>2022.232</v>
      </c>
      <c r="Q1312" s="59">
        <v>0.25763437747794898</v>
      </c>
      <c r="R1312" s="54">
        <v>1567.5319999999999</v>
      </c>
      <c r="S1312" s="59">
        <v>0.199705143127379</v>
      </c>
      <c r="T1312" s="29" t="str">
        <f t="shared" si="60"/>
        <v>06</v>
      </c>
      <c r="U1312" s="29" t="str">
        <f t="shared" si="61"/>
        <v>2024-629568-06</v>
      </c>
      <c r="V1312" s="29" t="str">
        <f t="shared" si="62"/>
        <v>Tamera Arnold</v>
      </c>
    </row>
    <row r="1313" spans="1:22" x14ac:dyDescent="0.25">
      <c r="A1313" s="53">
        <v>2024</v>
      </c>
      <c r="B1313" s="54">
        <v>630627</v>
      </c>
      <c r="C1313" s="54" t="s">
        <v>465</v>
      </c>
      <c r="D1313" s="54" t="s">
        <v>431</v>
      </c>
      <c r="E1313" s="54" t="s">
        <v>527</v>
      </c>
      <c r="F1313" s="55" t="s">
        <v>431</v>
      </c>
      <c r="G1313" s="54" t="s">
        <v>15</v>
      </c>
      <c r="H1313" s="54" t="s">
        <v>7</v>
      </c>
      <c r="I1313" s="56">
        <v>165</v>
      </c>
      <c r="J1313" s="56">
        <v>473</v>
      </c>
      <c r="K1313" s="56">
        <v>2839</v>
      </c>
      <c r="L1313" s="57">
        <v>125049.69</v>
      </c>
      <c r="M1313" s="57">
        <v>757.87690909090895</v>
      </c>
      <c r="N1313" s="58">
        <v>2.8666666666666698</v>
      </c>
      <c r="O1313" s="58">
        <v>6.0021141649048602</v>
      </c>
      <c r="P1313" s="54">
        <v>9262.9400000000096</v>
      </c>
      <c r="Q1313" s="59">
        <v>7.4074074074074195E-2</v>
      </c>
      <c r="R1313" s="54">
        <v>3847.1400000000099</v>
      </c>
      <c r="S1313" s="59">
        <v>3.0764890340791901E-2</v>
      </c>
      <c r="T1313" s="29" t="str">
        <f t="shared" si="60"/>
        <v>01</v>
      </c>
      <c r="U1313" s="29" t="str">
        <f t="shared" si="61"/>
        <v>2024-630627-01</v>
      </c>
      <c r="V1313" s="29" t="str">
        <f t="shared" si="62"/>
        <v>Janet Phillips</v>
      </c>
    </row>
    <row r="1314" spans="1:22" x14ac:dyDescent="0.25">
      <c r="A1314" s="53">
        <v>2024</v>
      </c>
      <c r="B1314" s="54">
        <v>633660</v>
      </c>
      <c r="C1314" s="54" t="s">
        <v>176</v>
      </c>
      <c r="D1314" s="54" t="s">
        <v>432</v>
      </c>
      <c r="E1314" s="54" t="s">
        <v>500</v>
      </c>
      <c r="F1314" s="55" t="s">
        <v>432</v>
      </c>
      <c r="G1314" s="54" t="s">
        <v>15</v>
      </c>
      <c r="H1314" s="54" t="s">
        <v>5</v>
      </c>
      <c r="I1314" s="56">
        <v>102</v>
      </c>
      <c r="J1314" s="56">
        <v>297</v>
      </c>
      <c r="K1314" s="56">
        <v>961</v>
      </c>
      <c r="L1314" s="57">
        <v>35949.834000000003</v>
      </c>
      <c r="M1314" s="57">
        <v>352.44935294117602</v>
      </c>
      <c r="N1314" s="58">
        <v>2.9117647058823501</v>
      </c>
      <c r="O1314" s="58">
        <v>3.2356902356902402</v>
      </c>
      <c r="P1314" s="54">
        <v>3400.5839999999998</v>
      </c>
      <c r="Q1314" s="59">
        <v>9.4592481289343305E-2</v>
      </c>
      <c r="R1314" s="54">
        <v>149.423999999996</v>
      </c>
      <c r="S1314" s="59">
        <v>4.1564586918536499E-3</v>
      </c>
      <c r="T1314" s="29" t="str">
        <f t="shared" si="60"/>
        <v>04</v>
      </c>
      <c r="U1314" s="29" t="str">
        <f t="shared" si="61"/>
        <v>2024-633660-04</v>
      </c>
      <c r="V1314" s="29" t="str">
        <f t="shared" si="62"/>
        <v>Katie Sweeney</v>
      </c>
    </row>
    <row r="1315" spans="1:22" x14ac:dyDescent="0.25">
      <c r="A1315" s="53">
        <v>2024</v>
      </c>
      <c r="B1315" s="54">
        <v>635306</v>
      </c>
      <c r="C1315" s="54" t="s">
        <v>177</v>
      </c>
      <c r="D1315" s="54" t="s">
        <v>435</v>
      </c>
      <c r="E1315" s="54" t="s">
        <v>525</v>
      </c>
      <c r="F1315" s="55" t="s">
        <v>435</v>
      </c>
      <c r="G1315" s="54" t="s">
        <v>15</v>
      </c>
      <c r="H1315" s="54" t="s">
        <v>16</v>
      </c>
      <c r="I1315" s="56">
        <v>12</v>
      </c>
      <c r="J1315" s="56">
        <v>16</v>
      </c>
      <c r="K1315" s="56">
        <v>25</v>
      </c>
      <c r="L1315" s="57">
        <v>1419.8</v>
      </c>
      <c r="M1315" s="57">
        <v>118.316666666667</v>
      </c>
      <c r="N1315" s="58">
        <v>1.3333333333333299</v>
      </c>
      <c r="O1315" s="58">
        <v>1.5625</v>
      </c>
      <c r="P1315" s="54">
        <v>500.8</v>
      </c>
      <c r="Q1315" s="59">
        <v>0.35272573601915802</v>
      </c>
      <c r="R1315" s="54">
        <v>111.2</v>
      </c>
      <c r="S1315" s="59">
        <v>7.8320890266234705E-2</v>
      </c>
      <c r="T1315" s="29" t="str">
        <f t="shared" si="60"/>
        <v>06</v>
      </c>
      <c r="U1315" s="29" t="str">
        <f t="shared" si="61"/>
        <v>2024-635306-06</v>
      </c>
      <c r="V1315" s="29" t="str">
        <f t="shared" si="62"/>
        <v>Carol Mathews</v>
      </c>
    </row>
    <row r="1316" spans="1:22" x14ac:dyDescent="0.25">
      <c r="A1316" s="53">
        <v>2024</v>
      </c>
      <c r="B1316" s="54">
        <v>636281</v>
      </c>
      <c r="C1316" s="54" t="s">
        <v>178</v>
      </c>
      <c r="D1316" s="54" t="s">
        <v>431</v>
      </c>
      <c r="E1316" s="54" t="s">
        <v>501</v>
      </c>
      <c r="F1316" s="55" t="s">
        <v>431</v>
      </c>
      <c r="G1316" s="54" t="s">
        <v>4</v>
      </c>
      <c r="H1316" s="54" t="s">
        <v>5</v>
      </c>
      <c r="I1316" s="56">
        <v>54</v>
      </c>
      <c r="J1316" s="56">
        <v>168</v>
      </c>
      <c r="K1316" s="56">
        <v>710</v>
      </c>
      <c r="L1316" s="57">
        <v>32648.63</v>
      </c>
      <c r="M1316" s="57">
        <v>604.60425925925904</v>
      </c>
      <c r="N1316" s="58">
        <v>3.1111111111111098</v>
      </c>
      <c r="O1316" s="58">
        <v>4.2261904761904798</v>
      </c>
      <c r="P1316" s="54">
        <v>6404.13</v>
      </c>
      <c r="Q1316" s="59">
        <v>0.19615310045168799</v>
      </c>
      <c r="R1316" s="54">
        <v>4618.53</v>
      </c>
      <c r="S1316" s="59">
        <v>0.14146167848390601</v>
      </c>
      <c r="T1316" s="29" t="str">
        <f t="shared" si="60"/>
        <v>01</v>
      </c>
      <c r="U1316" s="29" t="str">
        <f t="shared" si="61"/>
        <v>2024-636281-01</v>
      </c>
      <c r="V1316" s="29" t="str">
        <f t="shared" si="62"/>
        <v>Debbie Wong</v>
      </c>
    </row>
    <row r="1317" spans="1:22" x14ac:dyDescent="0.25">
      <c r="A1317" s="53">
        <v>2024</v>
      </c>
      <c r="B1317" s="54">
        <v>636281</v>
      </c>
      <c r="C1317" s="54" t="s">
        <v>178</v>
      </c>
      <c r="D1317" s="54" t="s">
        <v>430</v>
      </c>
      <c r="E1317" s="54" t="s">
        <v>518</v>
      </c>
      <c r="F1317" s="55" t="s">
        <v>431</v>
      </c>
      <c r="G1317" s="54" t="s">
        <v>4</v>
      </c>
      <c r="H1317" s="54" t="s">
        <v>16</v>
      </c>
      <c r="I1317" s="56">
        <v>42</v>
      </c>
      <c r="J1317" s="56">
        <v>60</v>
      </c>
      <c r="K1317" s="56">
        <v>150</v>
      </c>
      <c r="L1317" s="57">
        <v>6122.55</v>
      </c>
      <c r="M1317" s="57">
        <v>145.77500000000001</v>
      </c>
      <c r="N1317" s="58">
        <v>1.4285714285714299</v>
      </c>
      <c r="O1317" s="58">
        <v>2.5</v>
      </c>
      <c r="P1317" s="54">
        <v>978.79999999999905</v>
      </c>
      <c r="Q1317" s="59">
        <v>0.15986802884419099</v>
      </c>
      <c r="R1317" s="54">
        <v>-389.20000000000101</v>
      </c>
      <c r="S1317" s="59">
        <v>-6.3568284456639895E-2</v>
      </c>
      <c r="T1317" s="29" t="str">
        <f t="shared" si="60"/>
        <v>03</v>
      </c>
      <c r="U1317" s="29" t="str">
        <f t="shared" si="61"/>
        <v>2024-636281-03</v>
      </c>
      <c r="V1317" s="29" t="str">
        <f t="shared" si="62"/>
        <v>Claudia Schwartz</v>
      </c>
    </row>
    <row r="1318" spans="1:22" x14ac:dyDescent="0.25">
      <c r="A1318" s="53">
        <v>2024</v>
      </c>
      <c r="B1318" s="54">
        <v>642012</v>
      </c>
      <c r="C1318" s="54" t="s">
        <v>222</v>
      </c>
      <c r="D1318" s="54" t="s">
        <v>430</v>
      </c>
      <c r="E1318" s="54" t="s">
        <v>514</v>
      </c>
      <c r="F1318" s="55" t="s">
        <v>432</v>
      </c>
      <c r="G1318" s="54" t="s">
        <v>4</v>
      </c>
      <c r="H1318" s="54" t="s">
        <v>10</v>
      </c>
      <c r="I1318" s="56">
        <v>158</v>
      </c>
      <c r="J1318" s="56">
        <v>667</v>
      </c>
      <c r="K1318" s="56">
        <v>4846</v>
      </c>
      <c r="L1318" s="57">
        <v>194417.28</v>
      </c>
      <c r="M1318" s="57">
        <v>1230.4891139240499</v>
      </c>
      <c r="N1318" s="58">
        <v>4.2215189873417698</v>
      </c>
      <c r="O1318" s="58">
        <v>7.2653673163418304</v>
      </c>
      <c r="P1318" s="54">
        <v>14401.28</v>
      </c>
      <c r="Q1318" s="59">
        <v>7.4074074074074195E-2</v>
      </c>
      <c r="R1318" s="54">
        <v>8786.0800000000199</v>
      </c>
      <c r="S1318" s="59">
        <v>4.5191867718754303E-2</v>
      </c>
      <c r="T1318" s="29" t="str">
        <f t="shared" si="60"/>
        <v>03</v>
      </c>
      <c r="U1318" s="29" t="str">
        <f t="shared" si="61"/>
        <v>2024-642012-03</v>
      </c>
      <c r="V1318" s="29" t="str">
        <f t="shared" si="62"/>
        <v>Carmen Blakemoore</v>
      </c>
    </row>
    <row r="1319" spans="1:22" x14ac:dyDescent="0.25">
      <c r="A1319" s="53">
        <v>2024</v>
      </c>
      <c r="B1319" s="54">
        <v>642395</v>
      </c>
      <c r="C1319" s="54" t="s">
        <v>473</v>
      </c>
      <c r="D1319" s="54" t="s">
        <v>431</v>
      </c>
      <c r="E1319" s="54" t="s">
        <v>528</v>
      </c>
      <c r="F1319" s="55" t="s">
        <v>434</v>
      </c>
      <c r="G1319" s="54" t="s">
        <v>4</v>
      </c>
      <c r="H1319" s="54" t="s">
        <v>5</v>
      </c>
      <c r="I1319" s="56">
        <v>60</v>
      </c>
      <c r="J1319" s="56">
        <v>251</v>
      </c>
      <c r="K1319" s="56">
        <v>923</v>
      </c>
      <c r="L1319" s="57">
        <v>38731.800000000003</v>
      </c>
      <c r="M1319" s="57">
        <v>645.53</v>
      </c>
      <c r="N1319" s="58">
        <v>4.18333333333333</v>
      </c>
      <c r="O1319" s="58">
        <v>3.6772908366533898</v>
      </c>
      <c r="P1319" s="54">
        <v>6455.3</v>
      </c>
      <c r="Q1319" s="59">
        <v>0.16666666666666699</v>
      </c>
      <c r="R1319" s="54">
        <v>4409.1000000000004</v>
      </c>
      <c r="S1319" s="59">
        <v>0.113836692330333</v>
      </c>
      <c r="T1319" s="29" t="str">
        <f t="shared" si="60"/>
        <v>01</v>
      </c>
      <c r="U1319" s="29" t="str">
        <f t="shared" si="61"/>
        <v>2024-642395-01</v>
      </c>
      <c r="V1319" s="29" t="str">
        <f t="shared" si="62"/>
        <v>Elena Crosswell</v>
      </c>
    </row>
    <row r="1320" spans="1:22" x14ac:dyDescent="0.25">
      <c r="A1320" s="53">
        <v>2024</v>
      </c>
      <c r="B1320" s="54">
        <v>642395</v>
      </c>
      <c r="C1320" s="54" t="s">
        <v>473</v>
      </c>
      <c r="D1320" s="54" t="s">
        <v>432</v>
      </c>
      <c r="E1320" s="54" t="s">
        <v>498</v>
      </c>
      <c r="F1320" s="55" t="s">
        <v>434</v>
      </c>
      <c r="G1320" s="54" t="s">
        <v>4</v>
      </c>
      <c r="H1320" s="54" t="s">
        <v>5</v>
      </c>
      <c r="I1320" s="56">
        <v>43</v>
      </c>
      <c r="J1320" s="56">
        <v>127</v>
      </c>
      <c r="K1320" s="56">
        <v>583</v>
      </c>
      <c r="L1320" s="57">
        <v>25116.9</v>
      </c>
      <c r="M1320" s="57">
        <v>584.11395348837198</v>
      </c>
      <c r="N1320" s="58">
        <v>2.9534883720930201</v>
      </c>
      <c r="O1320" s="58">
        <v>4.5905511811023603</v>
      </c>
      <c r="P1320" s="54">
        <v>4186.1499999999996</v>
      </c>
      <c r="Q1320" s="59">
        <v>0.16666666666666699</v>
      </c>
      <c r="R1320" s="54">
        <v>2812.15</v>
      </c>
      <c r="S1320" s="59">
        <v>0.111962463520578</v>
      </c>
      <c r="T1320" s="29" t="str">
        <f t="shared" si="60"/>
        <v>04</v>
      </c>
      <c r="U1320" s="29" t="str">
        <f t="shared" si="61"/>
        <v>2024-642395-04</v>
      </c>
      <c r="V1320" s="29" t="str">
        <f t="shared" si="62"/>
        <v>Kim Pearson</v>
      </c>
    </row>
    <row r="1321" spans="1:22" x14ac:dyDescent="0.25">
      <c r="A1321" s="53">
        <v>2024</v>
      </c>
      <c r="B1321" s="54">
        <v>642395</v>
      </c>
      <c r="C1321" s="54" t="s">
        <v>473</v>
      </c>
      <c r="D1321" s="54" t="s">
        <v>433</v>
      </c>
      <c r="E1321" s="54" t="s">
        <v>519</v>
      </c>
      <c r="F1321" s="55" t="s">
        <v>434</v>
      </c>
      <c r="G1321" s="54" t="s">
        <v>4</v>
      </c>
      <c r="H1321" s="54" t="s">
        <v>16</v>
      </c>
      <c r="I1321" s="56">
        <v>37</v>
      </c>
      <c r="J1321" s="56">
        <v>90</v>
      </c>
      <c r="K1321" s="56">
        <v>262</v>
      </c>
      <c r="L1321" s="57">
        <v>13232.7</v>
      </c>
      <c r="M1321" s="57">
        <v>357.640540540541</v>
      </c>
      <c r="N1321" s="58">
        <v>2.4324324324324298</v>
      </c>
      <c r="O1321" s="58">
        <v>2.9111111111111101</v>
      </c>
      <c r="P1321" s="54">
        <v>2205.4499999999998</v>
      </c>
      <c r="Q1321" s="59">
        <v>0.16666666666666699</v>
      </c>
      <c r="R1321" s="54">
        <v>922.45</v>
      </c>
      <c r="S1321" s="59">
        <v>6.9709885359752796E-2</v>
      </c>
      <c r="T1321" s="29" t="str">
        <f t="shared" si="60"/>
        <v>05</v>
      </c>
      <c r="U1321" s="29" t="str">
        <f t="shared" si="61"/>
        <v>2024-642395-05</v>
      </c>
      <c r="V1321" s="29" t="str">
        <f t="shared" si="62"/>
        <v>Josh Banks</v>
      </c>
    </row>
    <row r="1322" spans="1:22" x14ac:dyDescent="0.25">
      <c r="A1322" s="53">
        <v>2024</v>
      </c>
      <c r="B1322" s="54">
        <v>648045</v>
      </c>
      <c r="C1322" s="54" t="s">
        <v>184</v>
      </c>
      <c r="D1322" s="54" t="s">
        <v>431</v>
      </c>
      <c r="E1322" s="54" t="s">
        <v>515</v>
      </c>
      <c r="F1322" s="55" t="s">
        <v>433</v>
      </c>
      <c r="G1322" s="54" t="s">
        <v>4</v>
      </c>
      <c r="H1322" s="54" t="s">
        <v>16</v>
      </c>
      <c r="I1322" s="56">
        <v>5</v>
      </c>
      <c r="J1322" s="56">
        <v>11</v>
      </c>
      <c r="K1322" s="56">
        <v>29</v>
      </c>
      <c r="L1322" s="57">
        <v>1177.3679999999999</v>
      </c>
      <c r="M1322" s="57">
        <v>235.4736</v>
      </c>
      <c r="N1322" s="58">
        <v>2.2000000000000002</v>
      </c>
      <c r="O1322" s="58">
        <v>2.6363636363636398</v>
      </c>
      <c r="P1322" s="54">
        <v>461.11799999999999</v>
      </c>
      <c r="Q1322" s="59">
        <v>0.39165154819903403</v>
      </c>
      <c r="R1322" s="54">
        <v>300.11799999999999</v>
      </c>
      <c r="S1322" s="59">
        <v>0.25490585781166097</v>
      </c>
      <c r="T1322" s="29" t="str">
        <f t="shared" ref="T1322:T1385" si="63">LEFT(D1322,2)</f>
        <v>01</v>
      </c>
      <c r="U1322" s="29" t="str">
        <f t="shared" ref="U1322:U1385" si="64">A1322&amp;"-"&amp;B1322&amp;"-"&amp;T1322</f>
        <v>2024-648045-01</v>
      </c>
      <c r="V1322" s="29" t="str">
        <f t="shared" ref="V1322:V1385" si="65">E1322</f>
        <v>Alex Kwon</v>
      </c>
    </row>
    <row r="1323" spans="1:22" x14ac:dyDescent="0.25">
      <c r="A1323" s="53">
        <v>2024</v>
      </c>
      <c r="B1323" s="54">
        <v>648045</v>
      </c>
      <c r="C1323" s="54" t="s">
        <v>184</v>
      </c>
      <c r="D1323" s="54" t="s">
        <v>432</v>
      </c>
      <c r="E1323" s="54" t="s">
        <v>500</v>
      </c>
      <c r="F1323" s="55" t="s">
        <v>433</v>
      </c>
      <c r="G1323" s="54" t="s">
        <v>4</v>
      </c>
      <c r="H1323" s="54" t="s">
        <v>5</v>
      </c>
      <c r="I1323" s="56">
        <v>57</v>
      </c>
      <c r="J1323" s="56">
        <v>218</v>
      </c>
      <c r="K1323" s="56">
        <v>1136</v>
      </c>
      <c r="L1323" s="57">
        <v>63505.311999999998</v>
      </c>
      <c r="M1323" s="57">
        <v>1114.1282807017601</v>
      </c>
      <c r="N1323" s="58">
        <v>3.8245614035087701</v>
      </c>
      <c r="O1323" s="58">
        <v>5.21100917431193</v>
      </c>
      <c r="P1323" s="54">
        <v>18195.312000000002</v>
      </c>
      <c r="Q1323" s="59">
        <v>0.28651637834642901</v>
      </c>
      <c r="R1323" s="54">
        <v>16327.191999999999</v>
      </c>
      <c r="S1323" s="59">
        <v>0.25709962656352298</v>
      </c>
      <c r="T1323" s="29" t="str">
        <f t="shared" si="63"/>
        <v>04</v>
      </c>
      <c r="U1323" s="29" t="str">
        <f t="shared" si="64"/>
        <v>2024-648045-04</v>
      </c>
      <c r="V1323" s="29" t="str">
        <f t="shared" si="65"/>
        <v>Katie Sweeney</v>
      </c>
    </row>
    <row r="1324" spans="1:22" x14ac:dyDescent="0.25">
      <c r="A1324" s="53">
        <v>2024</v>
      </c>
      <c r="B1324" s="54">
        <v>648045</v>
      </c>
      <c r="C1324" s="54" t="s">
        <v>184</v>
      </c>
      <c r="D1324" s="54" t="s">
        <v>433</v>
      </c>
      <c r="E1324" s="54" t="s">
        <v>519</v>
      </c>
      <c r="F1324" s="55" t="s">
        <v>433</v>
      </c>
      <c r="G1324" s="54" t="s">
        <v>4</v>
      </c>
      <c r="H1324" s="54" t="s">
        <v>16</v>
      </c>
      <c r="I1324" s="56">
        <v>6</v>
      </c>
      <c r="J1324" s="56">
        <v>8</v>
      </c>
      <c r="K1324" s="56">
        <v>26</v>
      </c>
      <c r="L1324" s="57">
        <v>616.59199999999998</v>
      </c>
      <c r="M1324" s="57">
        <v>102.765333333333</v>
      </c>
      <c r="N1324" s="58">
        <v>1.3333333333333299</v>
      </c>
      <c r="O1324" s="58">
        <v>3.25</v>
      </c>
      <c r="P1324" s="54">
        <v>209.09200000000001</v>
      </c>
      <c r="Q1324" s="59">
        <v>0.33910916781275102</v>
      </c>
      <c r="R1324" s="54">
        <v>8.2920000000000105</v>
      </c>
      <c r="S1324" s="59">
        <v>1.34481147987648E-2</v>
      </c>
      <c r="T1324" s="29" t="str">
        <f t="shared" si="63"/>
        <v>05</v>
      </c>
      <c r="U1324" s="29" t="str">
        <f t="shared" si="64"/>
        <v>2024-648045-05</v>
      </c>
      <c r="V1324" s="29" t="str">
        <f t="shared" si="65"/>
        <v>Josh Banks</v>
      </c>
    </row>
    <row r="1325" spans="1:22" x14ac:dyDescent="0.25">
      <c r="A1325" s="53">
        <v>2024</v>
      </c>
      <c r="B1325" s="54">
        <v>650314</v>
      </c>
      <c r="C1325" s="54" t="s">
        <v>185</v>
      </c>
      <c r="D1325" s="54" t="s">
        <v>432</v>
      </c>
      <c r="E1325" s="54" t="s">
        <v>498</v>
      </c>
      <c r="F1325" s="55" t="s">
        <v>432</v>
      </c>
      <c r="G1325" s="54" t="s">
        <v>15</v>
      </c>
      <c r="H1325" s="54" t="s">
        <v>16</v>
      </c>
      <c r="I1325" s="56">
        <v>44</v>
      </c>
      <c r="J1325" s="56">
        <v>80</v>
      </c>
      <c r="K1325" s="56">
        <v>253</v>
      </c>
      <c r="L1325" s="57">
        <v>12248.376</v>
      </c>
      <c r="M1325" s="57">
        <v>278.37218181818201</v>
      </c>
      <c r="N1325" s="58">
        <v>1.8181818181818199</v>
      </c>
      <c r="O1325" s="58">
        <v>3.1625000000000001</v>
      </c>
      <c r="P1325" s="54">
        <v>3610.1260000000002</v>
      </c>
      <c r="Q1325" s="59">
        <v>0.29474323779740302</v>
      </c>
      <c r="R1325" s="54">
        <v>2254.1260000000002</v>
      </c>
      <c r="S1325" s="59">
        <v>0.18403468345517801</v>
      </c>
      <c r="T1325" s="29" t="str">
        <f t="shared" si="63"/>
        <v>04</v>
      </c>
      <c r="U1325" s="29" t="str">
        <f t="shared" si="64"/>
        <v>2024-650314-04</v>
      </c>
      <c r="V1325" s="29" t="str">
        <f t="shared" si="65"/>
        <v>Kim Pearson</v>
      </c>
    </row>
    <row r="1326" spans="1:22" x14ac:dyDescent="0.25">
      <c r="A1326" s="53">
        <v>2024</v>
      </c>
      <c r="B1326" s="54">
        <v>650722</v>
      </c>
      <c r="C1326" s="54" t="s">
        <v>186</v>
      </c>
      <c r="D1326" s="54" t="s">
        <v>434</v>
      </c>
      <c r="E1326" s="54" t="s">
        <v>499</v>
      </c>
      <c r="F1326" s="55" t="s">
        <v>434</v>
      </c>
      <c r="G1326" s="54" t="s">
        <v>15</v>
      </c>
      <c r="H1326" s="54" t="s">
        <v>16</v>
      </c>
      <c r="I1326" s="56">
        <v>28</v>
      </c>
      <c r="J1326" s="56">
        <v>92</v>
      </c>
      <c r="K1326" s="56">
        <v>182</v>
      </c>
      <c r="L1326" s="57">
        <v>7953.9696000000004</v>
      </c>
      <c r="M1326" s="57">
        <v>284.07034285714298</v>
      </c>
      <c r="N1326" s="58">
        <v>3.28571428571429</v>
      </c>
      <c r="O1326" s="58">
        <v>1.97826086956522</v>
      </c>
      <c r="P1326" s="54">
        <v>1936.7195999999999</v>
      </c>
      <c r="Q1326" s="59">
        <v>0.243490948217856</v>
      </c>
      <c r="R1326" s="54">
        <v>969.79960000000005</v>
      </c>
      <c r="S1326" s="59">
        <v>0.121926490641855</v>
      </c>
      <c r="T1326" s="29" t="str">
        <f t="shared" si="63"/>
        <v>02</v>
      </c>
      <c r="U1326" s="29" t="str">
        <f t="shared" si="64"/>
        <v>2024-650722-02</v>
      </c>
      <c r="V1326" s="29" t="str">
        <f t="shared" si="65"/>
        <v>Kurt Valentine</v>
      </c>
    </row>
    <row r="1327" spans="1:22" x14ac:dyDescent="0.25">
      <c r="A1327" s="53">
        <v>2024</v>
      </c>
      <c r="B1327" s="54">
        <v>652071</v>
      </c>
      <c r="C1327" s="54" t="s">
        <v>467</v>
      </c>
      <c r="D1327" s="54" t="s">
        <v>435</v>
      </c>
      <c r="E1327" s="54" t="s">
        <v>529</v>
      </c>
      <c r="F1327" s="55" t="s">
        <v>435</v>
      </c>
      <c r="G1327" s="54" t="s">
        <v>15</v>
      </c>
      <c r="H1327" s="54" t="s">
        <v>16</v>
      </c>
      <c r="I1327" s="56">
        <v>24</v>
      </c>
      <c r="J1327" s="56">
        <v>73</v>
      </c>
      <c r="K1327" s="56">
        <v>228</v>
      </c>
      <c r="L1327" s="57">
        <v>13005.8784</v>
      </c>
      <c r="M1327" s="57">
        <v>541.91160000000002</v>
      </c>
      <c r="N1327" s="58">
        <v>3.0416666666666701</v>
      </c>
      <c r="O1327" s="58">
        <v>3.1232876712328799</v>
      </c>
      <c r="P1327" s="54">
        <v>2712.3784000000001</v>
      </c>
      <c r="Q1327" s="59">
        <v>0.208550189120636</v>
      </c>
      <c r="R1327" s="54">
        <v>1888.0784000000001</v>
      </c>
      <c r="S1327" s="59">
        <v>0.14517115583673301</v>
      </c>
      <c r="T1327" s="29" t="str">
        <f t="shared" si="63"/>
        <v>06</v>
      </c>
      <c r="U1327" s="29" t="str">
        <f t="shared" si="64"/>
        <v>2024-652071-06</v>
      </c>
      <c r="V1327" s="29" t="str">
        <f t="shared" si="65"/>
        <v>Caleb Thorne</v>
      </c>
    </row>
    <row r="1328" spans="1:22" x14ac:dyDescent="0.25">
      <c r="A1328" s="53">
        <v>2024</v>
      </c>
      <c r="B1328" s="54">
        <v>652151</v>
      </c>
      <c r="C1328" s="54" t="s">
        <v>240</v>
      </c>
      <c r="D1328" s="54" t="s">
        <v>430</v>
      </c>
      <c r="E1328" s="54" t="s">
        <v>518</v>
      </c>
      <c r="F1328" s="55" t="s">
        <v>432</v>
      </c>
      <c r="G1328" s="54" t="s">
        <v>4</v>
      </c>
      <c r="H1328" s="54" t="s">
        <v>16</v>
      </c>
      <c r="I1328" s="56">
        <v>43</v>
      </c>
      <c r="J1328" s="56">
        <v>95</v>
      </c>
      <c r="K1328" s="56">
        <v>259</v>
      </c>
      <c r="L1328" s="57">
        <v>9056.5254999999997</v>
      </c>
      <c r="M1328" s="57">
        <v>210.61687209302301</v>
      </c>
      <c r="N1328" s="58">
        <v>2.2093023255814002</v>
      </c>
      <c r="O1328" s="58">
        <v>2.7263157894736798</v>
      </c>
      <c r="P1328" s="54">
        <v>107.775500000001</v>
      </c>
      <c r="Q1328" s="59">
        <v>1.1900314309279099E-2</v>
      </c>
      <c r="R1328" s="54">
        <v>-1329.1745000000001</v>
      </c>
      <c r="S1328" s="59">
        <v>-0.14676428614925199</v>
      </c>
      <c r="T1328" s="29" t="str">
        <f t="shared" si="63"/>
        <v>03</v>
      </c>
      <c r="U1328" s="29" t="str">
        <f t="shared" si="64"/>
        <v>2024-652151-03</v>
      </c>
      <c r="V1328" s="29" t="str">
        <f t="shared" si="65"/>
        <v>Claudia Schwartz</v>
      </c>
    </row>
    <row r="1329" spans="1:22" x14ac:dyDescent="0.25">
      <c r="A1329" s="53">
        <v>2024</v>
      </c>
      <c r="B1329" s="54">
        <v>652151</v>
      </c>
      <c r="C1329" s="54" t="s">
        <v>240</v>
      </c>
      <c r="D1329" s="54" t="s">
        <v>432</v>
      </c>
      <c r="E1329" s="54" t="s">
        <v>494</v>
      </c>
      <c r="F1329" s="55" t="s">
        <v>432</v>
      </c>
      <c r="G1329" s="54" t="s">
        <v>4</v>
      </c>
      <c r="H1329" s="54" t="s">
        <v>5</v>
      </c>
      <c r="I1329" s="56">
        <v>252</v>
      </c>
      <c r="J1329" s="56">
        <v>492</v>
      </c>
      <c r="K1329" s="56">
        <v>1691</v>
      </c>
      <c r="L1329" s="57">
        <v>63404.599500000098</v>
      </c>
      <c r="M1329" s="57">
        <v>251.605553571429</v>
      </c>
      <c r="N1329" s="58">
        <v>1.9523809523809501</v>
      </c>
      <c r="O1329" s="58">
        <v>3.4369918699187001</v>
      </c>
      <c r="P1329" s="54">
        <v>-3335.9005000000002</v>
      </c>
      <c r="Q1329" s="59">
        <v>-5.2612910203777799E-2</v>
      </c>
      <c r="R1329" s="54">
        <v>-11132.540499999999</v>
      </c>
      <c r="S1329" s="59">
        <v>-0.17557938363761699</v>
      </c>
      <c r="T1329" s="29" t="str">
        <f t="shared" si="63"/>
        <v>04</v>
      </c>
      <c r="U1329" s="29" t="str">
        <f t="shared" si="64"/>
        <v>2024-652151-04</v>
      </c>
      <c r="V1329" s="29" t="str">
        <f t="shared" si="65"/>
        <v>Bill Hampton</v>
      </c>
    </row>
    <row r="1330" spans="1:22" x14ac:dyDescent="0.25">
      <c r="A1330" s="53">
        <v>2024</v>
      </c>
      <c r="B1330" s="54">
        <v>652151</v>
      </c>
      <c r="C1330" s="54" t="s">
        <v>240</v>
      </c>
      <c r="D1330" s="54" t="s">
        <v>433</v>
      </c>
      <c r="E1330" s="54" t="s">
        <v>503</v>
      </c>
      <c r="F1330" s="55" t="s">
        <v>432</v>
      </c>
      <c r="G1330" s="54" t="s">
        <v>4</v>
      </c>
      <c r="H1330" s="54" t="s">
        <v>5</v>
      </c>
      <c r="I1330" s="56">
        <v>49</v>
      </c>
      <c r="J1330" s="56">
        <v>131</v>
      </c>
      <c r="K1330" s="56">
        <v>426</v>
      </c>
      <c r="L1330" s="57">
        <v>15531.307000000001</v>
      </c>
      <c r="M1330" s="57">
        <v>316.965448979592</v>
      </c>
      <c r="N1330" s="58">
        <v>2.6734693877550999</v>
      </c>
      <c r="O1330" s="58">
        <v>3.2519083969465599</v>
      </c>
      <c r="P1330" s="54">
        <v>-30.1929999999996</v>
      </c>
      <c r="Q1330" s="59">
        <v>-1.94400896202744E-3</v>
      </c>
      <c r="R1330" s="54">
        <v>-1740.0930000000001</v>
      </c>
      <c r="S1330" s="59">
        <v>-0.112037769905649</v>
      </c>
      <c r="T1330" s="29" t="str">
        <f t="shared" si="63"/>
        <v>05</v>
      </c>
      <c r="U1330" s="29" t="str">
        <f t="shared" si="64"/>
        <v>2024-652151-05</v>
      </c>
      <c r="V1330" s="29" t="str">
        <f t="shared" si="65"/>
        <v>Hugo Vale</v>
      </c>
    </row>
    <row r="1331" spans="1:22" x14ac:dyDescent="0.25">
      <c r="A1331" s="53">
        <v>2024</v>
      </c>
      <c r="B1331" s="54">
        <v>656457</v>
      </c>
      <c r="C1331" s="54" t="s">
        <v>187</v>
      </c>
      <c r="D1331" s="54" t="s">
        <v>434</v>
      </c>
      <c r="E1331" s="54" t="s">
        <v>508</v>
      </c>
      <c r="F1331" s="55" t="s">
        <v>434</v>
      </c>
      <c r="G1331" s="54" t="s">
        <v>15</v>
      </c>
      <c r="H1331" s="54" t="s">
        <v>5</v>
      </c>
      <c r="I1331" s="56">
        <v>81</v>
      </c>
      <c r="J1331" s="56">
        <v>200</v>
      </c>
      <c r="K1331" s="56">
        <v>713</v>
      </c>
      <c r="L1331" s="57">
        <v>35598.300000000003</v>
      </c>
      <c r="M1331" s="57">
        <v>439.485185185185</v>
      </c>
      <c r="N1331" s="58">
        <v>2.4691358024691401</v>
      </c>
      <c r="O1331" s="58">
        <v>3.5649999999999999</v>
      </c>
      <c r="P1331" s="54">
        <v>5933.05</v>
      </c>
      <c r="Q1331" s="59">
        <v>0.16666666666666699</v>
      </c>
      <c r="R1331" s="54">
        <v>3204.9</v>
      </c>
      <c r="S1331" s="59">
        <v>9.0029580064216602E-2</v>
      </c>
      <c r="T1331" s="29" t="str">
        <f t="shared" si="63"/>
        <v>02</v>
      </c>
      <c r="U1331" s="29" t="str">
        <f t="shared" si="64"/>
        <v>2024-656457-02</v>
      </c>
      <c r="V1331" s="29" t="str">
        <f t="shared" si="65"/>
        <v>Nina Fuentes</v>
      </c>
    </row>
    <row r="1332" spans="1:22" x14ac:dyDescent="0.25">
      <c r="A1332" s="53">
        <v>2024</v>
      </c>
      <c r="B1332" s="54">
        <v>658048</v>
      </c>
      <c r="C1332" s="54" t="s">
        <v>386</v>
      </c>
      <c r="D1332" s="54" t="s">
        <v>431</v>
      </c>
      <c r="E1332" s="54" t="s">
        <v>524</v>
      </c>
      <c r="F1332" s="55" t="s">
        <v>431</v>
      </c>
      <c r="G1332" s="54" t="s">
        <v>15</v>
      </c>
      <c r="H1332" s="54" t="s">
        <v>16</v>
      </c>
      <c r="I1332" s="56">
        <v>29</v>
      </c>
      <c r="J1332" s="56">
        <v>71</v>
      </c>
      <c r="K1332" s="56">
        <v>232</v>
      </c>
      <c r="L1332" s="57">
        <v>10449.343999999999</v>
      </c>
      <c r="M1332" s="57">
        <v>360.32220689655202</v>
      </c>
      <c r="N1332" s="58">
        <v>2.4482758620689702</v>
      </c>
      <c r="O1332" s="58">
        <v>3.2676056338028201</v>
      </c>
      <c r="P1332" s="54">
        <v>3227.0940000000001</v>
      </c>
      <c r="Q1332" s="59">
        <v>0.30883220994542798</v>
      </c>
      <c r="R1332" s="54">
        <v>2286.5740000000001</v>
      </c>
      <c r="S1332" s="59">
        <v>0.21882464583422601</v>
      </c>
      <c r="T1332" s="29" t="str">
        <f t="shared" si="63"/>
        <v>01</v>
      </c>
      <c r="U1332" s="29" t="str">
        <f t="shared" si="64"/>
        <v>2024-658048-01</v>
      </c>
      <c r="V1332" s="29" t="str">
        <f t="shared" si="65"/>
        <v>Quinn York</v>
      </c>
    </row>
    <row r="1333" spans="1:22" x14ac:dyDescent="0.25">
      <c r="A1333" s="53">
        <v>2024</v>
      </c>
      <c r="B1333" s="54">
        <v>659545</v>
      </c>
      <c r="C1333" s="54" t="s">
        <v>188</v>
      </c>
      <c r="D1333" s="54" t="s">
        <v>432</v>
      </c>
      <c r="E1333" s="54" t="s">
        <v>510</v>
      </c>
      <c r="F1333" s="55" t="s">
        <v>432</v>
      </c>
      <c r="G1333" s="54" t="s">
        <v>15</v>
      </c>
      <c r="H1333" s="54" t="s">
        <v>5</v>
      </c>
      <c r="I1333" s="56">
        <v>97</v>
      </c>
      <c r="J1333" s="56">
        <v>410</v>
      </c>
      <c r="K1333" s="56">
        <v>1679</v>
      </c>
      <c r="L1333" s="57">
        <v>69037.574399999998</v>
      </c>
      <c r="M1333" s="57">
        <v>711.72757113401997</v>
      </c>
      <c r="N1333" s="58">
        <v>4.2268041237113403</v>
      </c>
      <c r="O1333" s="58">
        <v>4.0951219512195101</v>
      </c>
      <c r="P1333" s="54">
        <v>6902.5744000000004</v>
      </c>
      <c r="Q1333" s="59">
        <v>9.99828638243698E-2</v>
      </c>
      <c r="R1333" s="54">
        <v>3689.1743999999999</v>
      </c>
      <c r="S1333" s="59">
        <v>5.3437196078545898E-2</v>
      </c>
      <c r="T1333" s="29" t="str">
        <f t="shared" si="63"/>
        <v>04</v>
      </c>
      <c r="U1333" s="29" t="str">
        <f t="shared" si="64"/>
        <v>2024-659545-04</v>
      </c>
      <c r="V1333" s="29" t="str">
        <f t="shared" si="65"/>
        <v>Mosaki Ishak</v>
      </c>
    </row>
    <row r="1334" spans="1:22" x14ac:dyDescent="0.25">
      <c r="A1334" s="53">
        <v>2024</v>
      </c>
      <c r="B1334" s="54">
        <v>661754</v>
      </c>
      <c r="C1334" s="54" t="s">
        <v>189</v>
      </c>
      <c r="D1334" s="54" t="s">
        <v>430</v>
      </c>
      <c r="E1334" s="54" t="s">
        <v>518</v>
      </c>
      <c r="F1334" s="55" t="s">
        <v>430</v>
      </c>
      <c r="G1334" s="54" t="s">
        <v>15</v>
      </c>
      <c r="H1334" s="54" t="s">
        <v>16</v>
      </c>
      <c r="I1334" s="56">
        <v>37</v>
      </c>
      <c r="J1334" s="56">
        <v>64</v>
      </c>
      <c r="K1334" s="56">
        <v>136</v>
      </c>
      <c r="L1334" s="57">
        <v>7617.3119999999999</v>
      </c>
      <c r="M1334" s="57">
        <v>205.873297297297</v>
      </c>
      <c r="N1334" s="58">
        <v>1.72972972972973</v>
      </c>
      <c r="O1334" s="58">
        <v>2.125</v>
      </c>
      <c r="P1334" s="54">
        <v>2170.5619999999999</v>
      </c>
      <c r="Q1334" s="59">
        <v>0.28495117437752299</v>
      </c>
      <c r="R1334" s="54">
        <v>953.71199999999999</v>
      </c>
      <c r="S1334" s="59">
        <v>0.12520322129381101</v>
      </c>
      <c r="T1334" s="29" t="str">
        <f t="shared" si="63"/>
        <v>03</v>
      </c>
      <c r="U1334" s="29" t="str">
        <f t="shared" si="64"/>
        <v>2024-661754-03</v>
      </c>
      <c r="V1334" s="29" t="str">
        <f t="shared" si="65"/>
        <v>Claudia Schwartz</v>
      </c>
    </row>
    <row r="1335" spans="1:22" x14ac:dyDescent="0.25">
      <c r="A1335" s="53">
        <v>2024</v>
      </c>
      <c r="B1335" s="54">
        <v>665540</v>
      </c>
      <c r="C1335" s="54" t="s">
        <v>190</v>
      </c>
      <c r="D1335" s="54" t="s">
        <v>430</v>
      </c>
      <c r="E1335" s="54" t="s">
        <v>518</v>
      </c>
      <c r="F1335" s="55" t="s">
        <v>430</v>
      </c>
      <c r="G1335" s="54" t="s">
        <v>15</v>
      </c>
      <c r="H1335" s="54" t="s">
        <v>16</v>
      </c>
      <c r="I1335" s="56">
        <v>62</v>
      </c>
      <c r="J1335" s="56">
        <v>71</v>
      </c>
      <c r="K1335" s="56">
        <v>161</v>
      </c>
      <c r="L1335" s="57">
        <v>9171.5120000000006</v>
      </c>
      <c r="M1335" s="57">
        <v>147.92761290322599</v>
      </c>
      <c r="N1335" s="58">
        <v>1.1451612903225801</v>
      </c>
      <c r="O1335" s="58">
        <v>2.2676056338028201</v>
      </c>
      <c r="P1335" s="54">
        <v>3019.5120000000002</v>
      </c>
      <c r="Q1335" s="59">
        <v>0.32922728553372699</v>
      </c>
      <c r="R1335" s="54">
        <v>1019.412</v>
      </c>
      <c r="S1335" s="59">
        <v>0.111149830038929</v>
      </c>
      <c r="T1335" s="29" t="str">
        <f t="shared" si="63"/>
        <v>03</v>
      </c>
      <c r="U1335" s="29" t="str">
        <f t="shared" si="64"/>
        <v>2024-665540-03</v>
      </c>
      <c r="V1335" s="29" t="str">
        <f t="shared" si="65"/>
        <v>Claudia Schwartz</v>
      </c>
    </row>
    <row r="1336" spans="1:22" x14ac:dyDescent="0.25">
      <c r="A1336" s="53">
        <v>2024</v>
      </c>
      <c r="B1336" s="54">
        <v>667972</v>
      </c>
      <c r="C1336" s="54" t="s">
        <v>366</v>
      </c>
      <c r="D1336" s="54" t="s">
        <v>433</v>
      </c>
      <c r="E1336" s="54" t="s">
        <v>504</v>
      </c>
      <c r="F1336" s="55" t="s">
        <v>433</v>
      </c>
      <c r="G1336" s="54" t="s">
        <v>15</v>
      </c>
      <c r="H1336" s="54" t="s">
        <v>16</v>
      </c>
      <c r="I1336" s="56">
        <v>2</v>
      </c>
      <c r="J1336" s="56">
        <v>3</v>
      </c>
      <c r="K1336" s="56">
        <v>3</v>
      </c>
      <c r="L1336" s="57">
        <v>224.77600000000001</v>
      </c>
      <c r="M1336" s="57">
        <v>112.38800000000001</v>
      </c>
      <c r="N1336" s="58">
        <v>1.5</v>
      </c>
      <c r="O1336" s="58">
        <v>1</v>
      </c>
      <c r="P1336" s="54">
        <v>54.776000000000003</v>
      </c>
      <c r="Q1336" s="59">
        <v>0.24369149731288001</v>
      </c>
      <c r="R1336" s="54">
        <v>-12.523999999999999</v>
      </c>
      <c r="S1336" s="59">
        <v>-5.5717692280314597E-2</v>
      </c>
      <c r="T1336" s="29" t="str">
        <f t="shared" si="63"/>
        <v>05</v>
      </c>
      <c r="U1336" s="29" t="str">
        <f t="shared" si="64"/>
        <v>2024-667972-05</v>
      </c>
      <c r="V1336" s="29" t="str">
        <f t="shared" si="65"/>
        <v>Jeannie Skiles</v>
      </c>
    </row>
    <row r="1337" spans="1:22" x14ac:dyDescent="0.25">
      <c r="A1337" s="53">
        <v>2024</v>
      </c>
      <c r="B1337" s="54">
        <v>668464</v>
      </c>
      <c r="C1337" s="54" t="s">
        <v>391</v>
      </c>
      <c r="D1337" s="54" t="s">
        <v>432</v>
      </c>
      <c r="E1337" s="54" t="s">
        <v>498</v>
      </c>
      <c r="F1337" s="55" t="s">
        <v>432</v>
      </c>
      <c r="G1337" s="54" t="s">
        <v>15</v>
      </c>
      <c r="H1337" s="54" t="s">
        <v>16</v>
      </c>
      <c r="I1337" s="56">
        <v>30</v>
      </c>
      <c r="J1337" s="56">
        <v>48</v>
      </c>
      <c r="K1337" s="56">
        <v>165</v>
      </c>
      <c r="L1337" s="57">
        <v>9898.68</v>
      </c>
      <c r="M1337" s="57">
        <v>329.95600000000002</v>
      </c>
      <c r="N1337" s="58">
        <v>1.6</v>
      </c>
      <c r="O1337" s="58">
        <v>3.4375</v>
      </c>
      <c r="P1337" s="54">
        <v>3290.43</v>
      </c>
      <c r="Q1337" s="59">
        <v>0.33241098813175102</v>
      </c>
      <c r="R1337" s="54">
        <v>2372.4299999999998</v>
      </c>
      <c r="S1337" s="59">
        <v>0.23967135011940999</v>
      </c>
      <c r="T1337" s="29" t="str">
        <f t="shared" si="63"/>
        <v>04</v>
      </c>
      <c r="U1337" s="29" t="str">
        <f t="shared" si="64"/>
        <v>2024-668464-04</v>
      </c>
      <c r="V1337" s="29" t="str">
        <f t="shared" si="65"/>
        <v>Kim Pearson</v>
      </c>
    </row>
    <row r="1338" spans="1:22" x14ac:dyDescent="0.25">
      <c r="A1338" s="53">
        <v>2024</v>
      </c>
      <c r="B1338" s="54">
        <v>673382</v>
      </c>
      <c r="C1338" s="54" t="s">
        <v>329</v>
      </c>
      <c r="D1338" s="54" t="s">
        <v>435</v>
      </c>
      <c r="E1338" s="54" t="s">
        <v>505</v>
      </c>
      <c r="F1338" s="55" t="s">
        <v>435</v>
      </c>
      <c r="G1338" s="54" t="s">
        <v>15</v>
      </c>
      <c r="H1338" s="54" t="s">
        <v>16</v>
      </c>
      <c r="I1338" s="56">
        <v>16</v>
      </c>
      <c r="J1338" s="56">
        <v>58</v>
      </c>
      <c r="K1338" s="56">
        <v>198</v>
      </c>
      <c r="L1338" s="57">
        <v>11878.8</v>
      </c>
      <c r="M1338" s="57">
        <v>742.42499999999995</v>
      </c>
      <c r="N1338" s="58">
        <v>3.625</v>
      </c>
      <c r="O1338" s="58">
        <v>3.4137931034482798</v>
      </c>
      <c r="P1338" s="54">
        <v>1979.8</v>
      </c>
      <c r="Q1338" s="59">
        <v>0.16666666666666699</v>
      </c>
      <c r="R1338" s="54">
        <v>1422.28</v>
      </c>
      <c r="S1338" s="59">
        <v>0.119732632925885</v>
      </c>
      <c r="T1338" s="29" t="str">
        <f t="shared" si="63"/>
        <v>06</v>
      </c>
      <c r="U1338" s="29" t="str">
        <f t="shared" si="64"/>
        <v>2024-673382-06</v>
      </c>
      <c r="V1338" s="29" t="str">
        <f t="shared" si="65"/>
        <v>Malik Mann</v>
      </c>
    </row>
    <row r="1339" spans="1:22" x14ac:dyDescent="0.25">
      <c r="A1339" s="53">
        <v>2024</v>
      </c>
      <c r="B1339" s="54">
        <v>673908</v>
      </c>
      <c r="C1339" s="54" t="s">
        <v>591</v>
      </c>
      <c r="D1339" s="54" t="s">
        <v>433</v>
      </c>
      <c r="E1339" s="54" t="s">
        <v>571</v>
      </c>
      <c r="F1339" s="55" t="s">
        <v>433</v>
      </c>
      <c r="G1339" s="54" t="s">
        <v>15</v>
      </c>
      <c r="H1339" s="54" t="s">
        <v>16</v>
      </c>
      <c r="I1339" s="56">
        <v>27</v>
      </c>
      <c r="J1339" s="56">
        <v>71</v>
      </c>
      <c r="K1339" s="56">
        <v>170</v>
      </c>
      <c r="L1339" s="57">
        <v>7846.64</v>
      </c>
      <c r="M1339" s="57">
        <v>290.61629629629601</v>
      </c>
      <c r="N1339" s="58">
        <v>2.6296296296296302</v>
      </c>
      <c r="O1339" s="58">
        <v>2.3943661971830998</v>
      </c>
      <c r="P1339" s="54">
        <v>2825.14</v>
      </c>
      <c r="Q1339" s="59">
        <v>0.36004455410213798</v>
      </c>
      <c r="R1339" s="54">
        <v>1883.59</v>
      </c>
      <c r="S1339" s="59">
        <v>0.240050518438465</v>
      </c>
      <c r="T1339" s="29" t="str">
        <f t="shared" si="63"/>
        <v>05</v>
      </c>
      <c r="U1339" s="29" t="str">
        <f t="shared" si="64"/>
        <v>2024-673908-05</v>
      </c>
      <c r="V1339" s="29" t="str">
        <f t="shared" si="65"/>
        <v>Megan Neal</v>
      </c>
    </row>
    <row r="1340" spans="1:22" x14ac:dyDescent="0.25">
      <c r="A1340" s="53">
        <v>2024</v>
      </c>
      <c r="B1340" s="54">
        <v>676623</v>
      </c>
      <c r="C1340" s="54" t="s">
        <v>281</v>
      </c>
      <c r="D1340" s="54" t="s">
        <v>430</v>
      </c>
      <c r="E1340" s="54" t="s">
        <v>507</v>
      </c>
      <c r="F1340" s="55" t="s">
        <v>430</v>
      </c>
      <c r="G1340" s="54" t="s">
        <v>4</v>
      </c>
      <c r="H1340" s="54" t="s">
        <v>7</v>
      </c>
      <c r="I1340" s="56">
        <v>226</v>
      </c>
      <c r="J1340" s="56">
        <v>389</v>
      </c>
      <c r="K1340" s="56">
        <v>2641</v>
      </c>
      <c r="L1340" s="57">
        <v>107936.625</v>
      </c>
      <c r="M1340" s="57">
        <v>477.59568584070797</v>
      </c>
      <c r="N1340" s="58">
        <v>1.7212389380530999</v>
      </c>
      <c r="O1340" s="58">
        <v>6.7892030848329004</v>
      </c>
      <c r="P1340" s="54">
        <v>13255.375</v>
      </c>
      <c r="Q1340" s="59">
        <v>0.12280701754386</v>
      </c>
      <c r="R1340" s="54">
        <v>5822.5750000000098</v>
      </c>
      <c r="S1340" s="59">
        <v>5.3944386347081097E-2</v>
      </c>
      <c r="T1340" s="29" t="str">
        <f t="shared" si="63"/>
        <v>03</v>
      </c>
      <c r="U1340" s="29" t="str">
        <f t="shared" si="64"/>
        <v>2024-676623-03</v>
      </c>
      <c r="V1340" s="29" t="str">
        <f t="shared" si="65"/>
        <v>Rebecca Jimenez</v>
      </c>
    </row>
    <row r="1341" spans="1:22" x14ac:dyDescent="0.25">
      <c r="A1341" s="53">
        <v>2024</v>
      </c>
      <c r="B1341" s="54">
        <v>676623</v>
      </c>
      <c r="C1341" s="54" t="s">
        <v>281</v>
      </c>
      <c r="D1341" s="54" t="s">
        <v>432</v>
      </c>
      <c r="E1341" s="54" t="s">
        <v>498</v>
      </c>
      <c r="F1341" s="55" t="s">
        <v>430</v>
      </c>
      <c r="G1341" s="54" t="s">
        <v>4</v>
      </c>
      <c r="H1341" s="54" t="s">
        <v>5</v>
      </c>
      <c r="I1341" s="56">
        <v>68</v>
      </c>
      <c r="J1341" s="56">
        <v>110</v>
      </c>
      <c r="K1341" s="56">
        <v>456</v>
      </c>
      <c r="L1341" s="57">
        <v>18120.87</v>
      </c>
      <c r="M1341" s="57">
        <v>266.48338235294102</v>
      </c>
      <c r="N1341" s="58">
        <v>1.6176470588235301</v>
      </c>
      <c r="O1341" s="58">
        <v>4.1454545454545499</v>
      </c>
      <c r="P1341" s="54">
        <v>2225.37</v>
      </c>
      <c r="Q1341" s="59">
        <v>0.12280701754386</v>
      </c>
      <c r="R1341" s="54">
        <v>143.37000000000199</v>
      </c>
      <c r="S1341" s="59">
        <v>7.9118717809907504E-3</v>
      </c>
      <c r="T1341" s="29" t="str">
        <f t="shared" si="63"/>
        <v>04</v>
      </c>
      <c r="U1341" s="29" t="str">
        <f t="shared" si="64"/>
        <v>2024-676623-04</v>
      </c>
      <c r="V1341" s="29" t="str">
        <f t="shared" si="65"/>
        <v>Kim Pearson</v>
      </c>
    </row>
    <row r="1342" spans="1:22" x14ac:dyDescent="0.25">
      <c r="A1342" s="53">
        <v>2024</v>
      </c>
      <c r="B1342" s="54">
        <v>676623</v>
      </c>
      <c r="C1342" s="54" t="s">
        <v>281</v>
      </c>
      <c r="D1342" s="54" t="s">
        <v>433</v>
      </c>
      <c r="E1342" s="54" t="s">
        <v>503</v>
      </c>
      <c r="F1342" s="55" t="s">
        <v>430</v>
      </c>
      <c r="G1342" s="54" t="s">
        <v>4</v>
      </c>
      <c r="H1342" s="54" t="s">
        <v>5</v>
      </c>
      <c r="I1342" s="56">
        <v>114</v>
      </c>
      <c r="J1342" s="56">
        <v>426</v>
      </c>
      <c r="K1342" s="56">
        <v>1763</v>
      </c>
      <c r="L1342" s="57">
        <v>71446.365000000005</v>
      </c>
      <c r="M1342" s="57">
        <v>626.72249999999997</v>
      </c>
      <c r="N1342" s="58">
        <v>3.7368421052631602</v>
      </c>
      <c r="O1342" s="58">
        <v>4.13849765258216</v>
      </c>
      <c r="P1342" s="54">
        <v>8774.1150000000107</v>
      </c>
      <c r="Q1342" s="59">
        <v>0.12280701754386</v>
      </c>
      <c r="R1342" s="54">
        <v>4663.0150000000103</v>
      </c>
      <c r="S1342" s="59">
        <v>6.5265951598797306E-2</v>
      </c>
      <c r="T1342" s="29" t="str">
        <f t="shared" si="63"/>
        <v>05</v>
      </c>
      <c r="U1342" s="29" t="str">
        <f t="shared" si="64"/>
        <v>2024-676623-05</v>
      </c>
      <c r="V1342" s="29" t="str">
        <f t="shared" si="65"/>
        <v>Hugo Vale</v>
      </c>
    </row>
    <row r="1343" spans="1:22" x14ac:dyDescent="0.25">
      <c r="A1343" s="53">
        <v>2024</v>
      </c>
      <c r="B1343" s="54">
        <v>678432</v>
      </c>
      <c r="C1343" s="54" t="s">
        <v>331</v>
      </c>
      <c r="D1343" s="54" t="s">
        <v>434</v>
      </c>
      <c r="E1343" s="54" t="s">
        <v>513</v>
      </c>
      <c r="F1343" s="55" t="s">
        <v>434</v>
      </c>
      <c r="G1343" s="54" t="s">
        <v>15</v>
      </c>
      <c r="H1343" s="54" t="s">
        <v>5</v>
      </c>
      <c r="I1343" s="56">
        <v>242</v>
      </c>
      <c r="J1343" s="56">
        <v>341</v>
      </c>
      <c r="K1343" s="56">
        <v>1437</v>
      </c>
      <c r="L1343" s="57">
        <v>60120.180000000102</v>
      </c>
      <c r="M1343" s="57">
        <v>248.430495867769</v>
      </c>
      <c r="N1343" s="58">
        <v>1.4090909090909101</v>
      </c>
      <c r="O1343" s="58">
        <v>4.2140762463343098</v>
      </c>
      <c r="P1343" s="54">
        <v>7383.18</v>
      </c>
      <c r="Q1343" s="59">
        <v>0.122807017543859</v>
      </c>
      <c r="R1343" s="54">
        <v>-493.91999999999399</v>
      </c>
      <c r="S1343" s="59">
        <v>-8.2155442648374193E-3</v>
      </c>
      <c r="T1343" s="29" t="str">
        <f t="shared" si="63"/>
        <v>02</v>
      </c>
      <c r="U1343" s="29" t="str">
        <f t="shared" si="64"/>
        <v>2024-678432-02</v>
      </c>
      <c r="V1343" s="29" t="str">
        <f t="shared" si="65"/>
        <v>Dora Tsai</v>
      </c>
    </row>
    <row r="1344" spans="1:22" x14ac:dyDescent="0.25">
      <c r="A1344" s="53">
        <v>2024</v>
      </c>
      <c r="B1344" s="54">
        <v>680544</v>
      </c>
      <c r="C1344" s="54" t="s">
        <v>592</v>
      </c>
      <c r="D1344" s="54" t="s">
        <v>431</v>
      </c>
      <c r="E1344" s="54" t="s">
        <v>495</v>
      </c>
      <c r="F1344" s="55" t="s">
        <v>431</v>
      </c>
      <c r="G1344" s="54" t="s">
        <v>15</v>
      </c>
      <c r="H1344" s="54" t="s">
        <v>5</v>
      </c>
      <c r="I1344" s="56">
        <v>40</v>
      </c>
      <c r="J1344" s="56">
        <v>106</v>
      </c>
      <c r="K1344" s="56">
        <v>406</v>
      </c>
      <c r="L1344" s="57">
        <v>16976.400000000001</v>
      </c>
      <c r="M1344" s="57">
        <v>424.41</v>
      </c>
      <c r="N1344" s="58">
        <v>2.65</v>
      </c>
      <c r="O1344" s="58">
        <v>3.8301886792452802</v>
      </c>
      <c r="P1344" s="54">
        <v>2829.4</v>
      </c>
      <c r="Q1344" s="59">
        <v>0.16666666666666699</v>
      </c>
      <c r="R1344" s="54">
        <v>1523.4</v>
      </c>
      <c r="S1344" s="59">
        <v>8.9736339860040995E-2</v>
      </c>
      <c r="T1344" s="29" t="str">
        <f t="shared" si="63"/>
        <v>01</v>
      </c>
      <c r="U1344" s="29" t="str">
        <f t="shared" si="64"/>
        <v>2024-680544-01</v>
      </c>
      <c r="V1344" s="29" t="str">
        <f t="shared" si="65"/>
        <v>Jack Gao</v>
      </c>
    </row>
    <row r="1345" spans="1:22" x14ac:dyDescent="0.25">
      <c r="A1345" s="53">
        <v>2024</v>
      </c>
      <c r="B1345" s="54">
        <v>687380</v>
      </c>
      <c r="C1345" s="54" t="s">
        <v>438</v>
      </c>
      <c r="D1345" s="54" t="s">
        <v>435</v>
      </c>
      <c r="E1345" s="54" t="s">
        <v>525</v>
      </c>
      <c r="F1345" s="55" t="s">
        <v>435</v>
      </c>
      <c r="G1345" s="54" t="s">
        <v>15</v>
      </c>
      <c r="H1345" s="54" t="s">
        <v>5</v>
      </c>
      <c r="I1345" s="56">
        <v>46</v>
      </c>
      <c r="J1345" s="56">
        <v>102</v>
      </c>
      <c r="K1345" s="56">
        <v>268</v>
      </c>
      <c r="L1345" s="57">
        <v>15203.456</v>
      </c>
      <c r="M1345" s="57">
        <v>330.50991304347798</v>
      </c>
      <c r="N1345" s="58">
        <v>2.2173913043478302</v>
      </c>
      <c r="O1345" s="58">
        <v>2.62745098039216</v>
      </c>
      <c r="P1345" s="54">
        <v>3938.4560000000001</v>
      </c>
      <c r="Q1345" s="59">
        <v>0.25905004756813199</v>
      </c>
      <c r="R1345" s="54">
        <v>2400.826</v>
      </c>
      <c r="S1345" s="59">
        <v>0.15791317447822401</v>
      </c>
      <c r="T1345" s="29" t="str">
        <f t="shared" si="63"/>
        <v>06</v>
      </c>
      <c r="U1345" s="29" t="str">
        <f t="shared" si="64"/>
        <v>2024-687380-06</v>
      </c>
      <c r="V1345" s="29" t="str">
        <f t="shared" si="65"/>
        <v>Carol Mathews</v>
      </c>
    </row>
    <row r="1346" spans="1:22" x14ac:dyDescent="0.25">
      <c r="A1346" s="53">
        <v>2024</v>
      </c>
      <c r="B1346" s="54">
        <v>688075</v>
      </c>
      <c r="C1346" s="54" t="s">
        <v>191</v>
      </c>
      <c r="D1346" s="54" t="s">
        <v>432</v>
      </c>
      <c r="E1346" s="54" t="s">
        <v>510</v>
      </c>
      <c r="F1346" s="55" t="s">
        <v>432</v>
      </c>
      <c r="G1346" s="54" t="s">
        <v>15</v>
      </c>
      <c r="H1346" s="54" t="s">
        <v>16</v>
      </c>
      <c r="I1346" s="56">
        <v>33</v>
      </c>
      <c r="J1346" s="56">
        <v>42</v>
      </c>
      <c r="K1346" s="56">
        <v>181</v>
      </c>
      <c r="L1346" s="57">
        <v>9264.0833999999995</v>
      </c>
      <c r="M1346" s="57">
        <v>280.72980000000001</v>
      </c>
      <c r="N1346" s="58">
        <v>1.27272727272727</v>
      </c>
      <c r="O1346" s="58">
        <v>4.3095238095238102</v>
      </c>
      <c r="P1346" s="54">
        <v>3130.3334</v>
      </c>
      <c r="Q1346" s="59">
        <v>0.33789995888853902</v>
      </c>
      <c r="R1346" s="54">
        <v>2131.3334</v>
      </c>
      <c r="S1346" s="59">
        <v>0.23006414212549101</v>
      </c>
      <c r="T1346" s="29" t="str">
        <f t="shared" si="63"/>
        <v>04</v>
      </c>
      <c r="U1346" s="29" t="str">
        <f t="shared" si="64"/>
        <v>2024-688075-04</v>
      </c>
      <c r="V1346" s="29" t="str">
        <f t="shared" si="65"/>
        <v>Mosaki Ishak</v>
      </c>
    </row>
    <row r="1347" spans="1:22" x14ac:dyDescent="0.25">
      <c r="A1347" s="53">
        <v>2024</v>
      </c>
      <c r="B1347" s="54">
        <v>688564</v>
      </c>
      <c r="C1347" s="54" t="s">
        <v>183</v>
      </c>
      <c r="D1347" s="54" t="s">
        <v>431</v>
      </c>
      <c r="E1347" s="54" t="s">
        <v>495</v>
      </c>
      <c r="F1347" s="55" t="s">
        <v>432</v>
      </c>
      <c r="G1347" s="54" t="s">
        <v>4</v>
      </c>
      <c r="H1347" s="54" t="s">
        <v>5</v>
      </c>
      <c r="I1347" s="56">
        <v>250</v>
      </c>
      <c r="J1347" s="56">
        <v>487</v>
      </c>
      <c r="K1347" s="56">
        <v>1604</v>
      </c>
      <c r="L1347" s="57">
        <v>69891.69</v>
      </c>
      <c r="M1347" s="57">
        <v>279.56675999999999</v>
      </c>
      <c r="N1347" s="58">
        <v>1.948</v>
      </c>
      <c r="O1347" s="58">
        <v>3.2936344969199198</v>
      </c>
      <c r="P1347" s="54">
        <v>8583.19</v>
      </c>
      <c r="Q1347" s="59">
        <v>0.12280701754386</v>
      </c>
      <c r="R1347" s="54">
        <v>599.07000000000596</v>
      </c>
      <c r="S1347" s="59">
        <v>8.5714052700686695E-3</v>
      </c>
      <c r="T1347" s="29" t="str">
        <f t="shared" si="63"/>
        <v>01</v>
      </c>
      <c r="U1347" s="29" t="str">
        <f t="shared" si="64"/>
        <v>2024-688564-01</v>
      </c>
      <c r="V1347" s="29" t="str">
        <f t="shared" si="65"/>
        <v>Jack Gao</v>
      </c>
    </row>
    <row r="1348" spans="1:22" x14ac:dyDescent="0.25">
      <c r="A1348" s="53">
        <v>2024</v>
      </c>
      <c r="B1348" s="54">
        <v>688564</v>
      </c>
      <c r="C1348" s="54" t="s">
        <v>183</v>
      </c>
      <c r="D1348" s="54" t="s">
        <v>434</v>
      </c>
      <c r="E1348" s="54" t="s">
        <v>499</v>
      </c>
      <c r="F1348" s="55" t="s">
        <v>432</v>
      </c>
      <c r="G1348" s="54" t="s">
        <v>4</v>
      </c>
      <c r="H1348" s="54" t="s">
        <v>5</v>
      </c>
      <c r="I1348" s="56">
        <v>122</v>
      </c>
      <c r="J1348" s="56">
        <v>370</v>
      </c>
      <c r="K1348" s="56">
        <v>1546</v>
      </c>
      <c r="L1348" s="57">
        <v>69070.035000000003</v>
      </c>
      <c r="M1348" s="57">
        <v>566.147827868852</v>
      </c>
      <c r="N1348" s="58">
        <v>3.0327868852458999</v>
      </c>
      <c r="O1348" s="58">
        <v>4.1783783783783797</v>
      </c>
      <c r="P1348" s="54">
        <v>8482.2849999999999</v>
      </c>
      <c r="Q1348" s="59">
        <v>0.12280701754386</v>
      </c>
      <c r="R1348" s="54">
        <v>4297.8450000000103</v>
      </c>
      <c r="S1348" s="59">
        <v>6.2224450878011102E-2</v>
      </c>
      <c r="T1348" s="29" t="str">
        <f t="shared" si="63"/>
        <v>02</v>
      </c>
      <c r="U1348" s="29" t="str">
        <f t="shared" si="64"/>
        <v>2024-688564-02</v>
      </c>
      <c r="V1348" s="29" t="str">
        <f t="shared" si="65"/>
        <v>Kurt Valentine</v>
      </c>
    </row>
    <row r="1349" spans="1:22" x14ac:dyDescent="0.25">
      <c r="A1349" s="53">
        <v>2024</v>
      </c>
      <c r="B1349" s="54">
        <v>688564</v>
      </c>
      <c r="C1349" s="54" t="s">
        <v>183</v>
      </c>
      <c r="D1349" s="54" t="s">
        <v>430</v>
      </c>
      <c r="E1349" s="54" t="s">
        <v>517</v>
      </c>
      <c r="F1349" s="55" t="s">
        <v>432</v>
      </c>
      <c r="G1349" s="54" t="s">
        <v>4</v>
      </c>
      <c r="H1349" s="54" t="s">
        <v>16</v>
      </c>
      <c r="I1349" s="56">
        <v>58</v>
      </c>
      <c r="J1349" s="56">
        <v>85</v>
      </c>
      <c r="K1349" s="56">
        <v>274</v>
      </c>
      <c r="L1349" s="57">
        <v>12676.514999999999</v>
      </c>
      <c r="M1349" s="57">
        <v>218.560603448276</v>
      </c>
      <c r="N1349" s="58">
        <v>1.4655172413793101</v>
      </c>
      <c r="O1349" s="58">
        <v>3.22352941176471</v>
      </c>
      <c r="P1349" s="54">
        <v>1556.7650000000001</v>
      </c>
      <c r="Q1349" s="59">
        <v>0.12280701754386</v>
      </c>
      <c r="R1349" s="54">
        <v>-334.73499999999802</v>
      </c>
      <c r="S1349" s="59">
        <v>-2.6405916768133701E-2</v>
      </c>
      <c r="T1349" s="29" t="str">
        <f t="shared" si="63"/>
        <v>03</v>
      </c>
      <c r="U1349" s="29" t="str">
        <f t="shared" si="64"/>
        <v>2024-688564-03</v>
      </c>
      <c r="V1349" s="29" t="str">
        <f t="shared" si="65"/>
        <v>Ray McDermott</v>
      </c>
    </row>
    <row r="1350" spans="1:22" x14ac:dyDescent="0.25">
      <c r="A1350" s="53">
        <v>2024</v>
      </c>
      <c r="B1350" s="54">
        <v>688564</v>
      </c>
      <c r="C1350" s="54" t="s">
        <v>183</v>
      </c>
      <c r="D1350" s="54" t="s">
        <v>432</v>
      </c>
      <c r="E1350" s="54" t="s">
        <v>510</v>
      </c>
      <c r="F1350" s="55" t="s">
        <v>432</v>
      </c>
      <c r="G1350" s="54" t="s">
        <v>4</v>
      </c>
      <c r="H1350" s="54" t="s">
        <v>5</v>
      </c>
      <c r="I1350" s="56">
        <v>60</v>
      </c>
      <c r="J1350" s="56">
        <v>248</v>
      </c>
      <c r="K1350" s="56">
        <v>1025</v>
      </c>
      <c r="L1350" s="57">
        <v>50941.47</v>
      </c>
      <c r="M1350" s="57">
        <v>849.02449999999999</v>
      </c>
      <c r="N1350" s="58">
        <v>4.1333333333333302</v>
      </c>
      <c r="O1350" s="58">
        <v>4.1330645161290303</v>
      </c>
      <c r="P1350" s="54">
        <v>6255.97</v>
      </c>
      <c r="Q1350" s="59">
        <v>0.12280701754386</v>
      </c>
      <c r="R1350" s="54">
        <v>4272.7700000000104</v>
      </c>
      <c r="S1350" s="59">
        <v>8.3876064039769702E-2</v>
      </c>
      <c r="T1350" s="29" t="str">
        <f t="shared" si="63"/>
        <v>04</v>
      </c>
      <c r="U1350" s="29" t="str">
        <f t="shared" si="64"/>
        <v>2024-688564-04</v>
      </c>
      <c r="V1350" s="29" t="str">
        <f t="shared" si="65"/>
        <v>Mosaki Ishak</v>
      </c>
    </row>
    <row r="1351" spans="1:22" x14ac:dyDescent="0.25">
      <c r="A1351" s="53">
        <v>2024</v>
      </c>
      <c r="B1351" s="54">
        <v>688564</v>
      </c>
      <c r="C1351" s="54" t="s">
        <v>183</v>
      </c>
      <c r="D1351" s="54" t="s">
        <v>433</v>
      </c>
      <c r="E1351" s="54" t="s">
        <v>503</v>
      </c>
      <c r="F1351" s="55" t="s">
        <v>432</v>
      </c>
      <c r="G1351" s="54" t="s">
        <v>4</v>
      </c>
      <c r="H1351" s="54" t="s">
        <v>5</v>
      </c>
      <c r="I1351" s="56">
        <v>126</v>
      </c>
      <c r="J1351" s="56">
        <v>180</v>
      </c>
      <c r="K1351" s="56">
        <v>702</v>
      </c>
      <c r="L1351" s="57">
        <v>25107.93</v>
      </c>
      <c r="M1351" s="57">
        <v>199.26928571428601</v>
      </c>
      <c r="N1351" s="58">
        <v>1.4285714285714299</v>
      </c>
      <c r="O1351" s="58">
        <v>3.9</v>
      </c>
      <c r="P1351" s="54">
        <v>3083.43</v>
      </c>
      <c r="Q1351" s="59">
        <v>0.12280701754386</v>
      </c>
      <c r="R1351" s="54">
        <v>-1146.57</v>
      </c>
      <c r="S1351" s="59">
        <v>-4.5665652246122901E-2</v>
      </c>
      <c r="T1351" s="29" t="str">
        <f t="shared" si="63"/>
        <v>05</v>
      </c>
      <c r="U1351" s="29" t="str">
        <f t="shared" si="64"/>
        <v>2024-688564-05</v>
      </c>
      <c r="V1351" s="29" t="str">
        <f t="shared" si="65"/>
        <v>Hugo Vale</v>
      </c>
    </row>
    <row r="1352" spans="1:22" x14ac:dyDescent="0.25">
      <c r="A1352" s="53">
        <v>2024</v>
      </c>
      <c r="B1352" s="54">
        <v>688564</v>
      </c>
      <c r="C1352" s="54" t="s">
        <v>183</v>
      </c>
      <c r="D1352" s="54" t="s">
        <v>435</v>
      </c>
      <c r="E1352" s="54" t="s">
        <v>505</v>
      </c>
      <c r="F1352" s="55" t="s">
        <v>432</v>
      </c>
      <c r="G1352" s="54" t="s">
        <v>4</v>
      </c>
      <c r="H1352" s="54" t="s">
        <v>16</v>
      </c>
      <c r="I1352" s="56">
        <v>5</v>
      </c>
      <c r="J1352" s="56">
        <v>9</v>
      </c>
      <c r="K1352" s="56">
        <v>40</v>
      </c>
      <c r="L1352" s="57">
        <v>2188.23</v>
      </c>
      <c r="M1352" s="57">
        <v>437.64600000000002</v>
      </c>
      <c r="N1352" s="58">
        <v>1.8</v>
      </c>
      <c r="O1352" s="58">
        <v>4.4444444444444402</v>
      </c>
      <c r="P1352" s="54">
        <v>268.73</v>
      </c>
      <c r="Q1352" s="59">
        <v>0.12280701754386</v>
      </c>
      <c r="R1352" s="54">
        <v>103.83</v>
      </c>
      <c r="S1352" s="59">
        <v>4.7449308345100999E-2</v>
      </c>
      <c r="T1352" s="29" t="str">
        <f t="shared" si="63"/>
        <v>06</v>
      </c>
      <c r="U1352" s="29" t="str">
        <f t="shared" si="64"/>
        <v>2024-688564-06</v>
      </c>
      <c r="V1352" s="29" t="str">
        <f t="shared" si="65"/>
        <v>Malik Mann</v>
      </c>
    </row>
    <row r="1353" spans="1:22" x14ac:dyDescent="0.25">
      <c r="A1353" s="53">
        <v>2024</v>
      </c>
      <c r="B1353" s="54">
        <v>690065</v>
      </c>
      <c r="C1353" s="54" t="s">
        <v>365</v>
      </c>
      <c r="D1353" s="54" t="s">
        <v>434</v>
      </c>
      <c r="E1353" s="54" t="s">
        <v>522</v>
      </c>
      <c r="F1353" s="55" t="s">
        <v>434</v>
      </c>
      <c r="G1353" s="54" t="s">
        <v>15</v>
      </c>
      <c r="H1353" s="54" t="s">
        <v>16</v>
      </c>
      <c r="I1353" s="56">
        <v>16</v>
      </c>
      <c r="J1353" s="56">
        <v>25</v>
      </c>
      <c r="K1353" s="56">
        <v>88</v>
      </c>
      <c r="L1353" s="57">
        <v>4795.2960000000003</v>
      </c>
      <c r="M1353" s="57">
        <v>299.70600000000002</v>
      </c>
      <c r="N1353" s="58">
        <v>1.5625</v>
      </c>
      <c r="O1353" s="58">
        <v>3.52</v>
      </c>
      <c r="P1353" s="54">
        <v>1375.046</v>
      </c>
      <c r="Q1353" s="59">
        <v>0.28674893061867301</v>
      </c>
      <c r="R1353" s="54">
        <v>851.54600000000005</v>
      </c>
      <c r="S1353" s="59">
        <v>0.17757944452229901</v>
      </c>
      <c r="T1353" s="29" t="str">
        <f t="shared" si="63"/>
        <v>02</v>
      </c>
      <c r="U1353" s="29" t="str">
        <f t="shared" si="64"/>
        <v>2024-690065-02</v>
      </c>
      <c r="V1353" s="29" t="str">
        <f t="shared" si="65"/>
        <v>Ian Juliano</v>
      </c>
    </row>
    <row r="1354" spans="1:22" x14ac:dyDescent="0.25">
      <c r="A1354" s="53">
        <v>2024</v>
      </c>
      <c r="B1354" s="54">
        <v>692504</v>
      </c>
      <c r="C1354" s="54" t="s">
        <v>192</v>
      </c>
      <c r="D1354" s="54" t="s">
        <v>430</v>
      </c>
      <c r="E1354" s="54" t="s">
        <v>514</v>
      </c>
      <c r="F1354" s="55" t="s">
        <v>430</v>
      </c>
      <c r="G1354" s="54" t="s">
        <v>15</v>
      </c>
      <c r="H1354" s="54" t="s">
        <v>5</v>
      </c>
      <c r="I1354" s="56">
        <v>28</v>
      </c>
      <c r="J1354" s="56">
        <v>110</v>
      </c>
      <c r="K1354" s="56">
        <v>458</v>
      </c>
      <c r="L1354" s="57">
        <v>20877.6456</v>
      </c>
      <c r="M1354" s="57">
        <v>745.63019999999995</v>
      </c>
      <c r="N1354" s="58">
        <v>3.9285714285714302</v>
      </c>
      <c r="O1354" s="58">
        <v>4.1636363636363596</v>
      </c>
      <c r="P1354" s="54">
        <v>3081.3955999999998</v>
      </c>
      <c r="Q1354" s="59">
        <v>0.14759306001439201</v>
      </c>
      <c r="R1354" s="54">
        <v>2094.5956000000001</v>
      </c>
      <c r="S1354" s="59">
        <v>0.10032719398206499</v>
      </c>
      <c r="T1354" s="29" t="str">
        <f t="shared" si="63"/>
        <v>03</v>
      </c>
      <c r="U1354" s="29" t="str">
        <f t="shared" si="64"/>
        <v>2024-692504-03</v>
      </c>
      <c r="V1354" s="29" t="str">
        <f t="shared" si="65"/>
        <v>Carmen Blakemoore</v>
      </c>
    </row>
    <row r="1355" spans="1:22" x14ac:dyDescent="0.25">
      <c r="A1355" s="53">
        <v>2024</v>
      </c>
      <c r="B1355" s="54">
        <v>692546</v>
      </c>
      <c r="C1355" s="54" t="s">
        <v>193</v>
      </c>
      <c r="D1355" s="54" t="s">
        <v>430</v>
      </c>
      <c r="E1355" s="54" t="s">
        <v>518</v>
      </c>
      <c r="F1355" s="55" t="s">
        <v>430</v>
      </c>
      <c r="G1355" s="54" t="s">
        <v>15</v>
      </c>
      <c r="H1355" s="54" t="s">
        <v>16</v>
      </c>
      <c r="I1355" s="56">
        <v>7</v>
      </c>
      <c r="J1355" s="56">
        <v>16</v>
      </c>
      <c r="K1355" s="56">
        <v>25</v>
      </c>
      <c r="L1355" s="57">
        <v>1100.5999999999999</v>
      </c>
      <c r="M1355" s="57">
        <v>157.228571428571</v>
      </c>
      <c r="N1355" s="58">
        <v>2.28571428571429</v>
      </c>
      <c r="O1355" s="58">
        <v>1.5625</v>
      </c>
      <c r="P1355" s="54">
        <v>306.35000000000002</v>
      </c>
      <c r="Q1355" s="59">
        <v>0.27834817372342402</v>
      </c>
      <c r="R1355" s="54">
        <v>71.75</v>
      </c>
      <c r="S1355" s="59">
        <v>6.5191713610757804E-2</v>
      </c>
      <c r="T1355" s="29" t="str">
        <f t="shared" si="63"/>
        <v>03</v>
      </c>
      <c r="U1355" s="29" t="str">
        <f t="shared" si="64"/>
        <v>2024-692546-03</v>
      </c>
      <c r="V1355" s="29" t="str">
        <f t="shared" si="65"/>
        <v>Claudia Schwartz</v>
      </c>
    </row>
    <row r="1356" spans="1:22" x14ac:dyDescent="0.25">
      <c r="A1356" s="53">
        <v>2024</v>
      </c>
      <c r="B1356" s="54">
        <v>692982</v>
      </c>
      <c r="C1356" s="54" t="s">
        <v>330</v>
      </c>
      <c r="D1356" s="54" t="s">
        <v>435</v>
      </c>
      <c r="E1356" s="54" t="s">
        <v>525</v>
      </c>
      <c r="F1356" s="55" t="s">
        <v>435</v>
      </c>
      <c r="G1356" s="54" t="s">
        <v>15</v>
      </c>
      <c r="H1356" s="54" t="s">
        <v>16</v>
      </c>
      <c r="I1356" s="56">
        <v>9</v>
      </c>
      <c r="J1356" s="56">
        <v>20</v>
      </c>
      <c r="K1356" s="56">
        <v>29</v>
      </c>
      <c r="L1356" s="57">
        <v>1622.9680000000001</v>
      </c>
      <c r="M1356" s="57">
        <v>180.32977777777799</v>
      </c>
      <c r="N1356" s="58">
        <v>2.2222222222222201</v>
      </c>
      <c r="O1356" s="58">
        <v>1.45</v>
      </c>
      <c r="P1356" s="54">
        <v>570.96799999999996</v>
      </c>
      <c r="Q1356" s="59">
        <v>0.35180484150026398</v>
      </c>
      <c r="R1356" s="54">
        <v>269.96800000000002</v>
      </c>
      <c r="S1356" s="59">
        <v>0.16634215831735399</v>
      </c>
      <c r="T1356" s="29" t="str">
        <f t="shared" si="63"/>
        <v>06</v>
      </c>
      <c r="U1356" s="29" t="str">
        <f t="shared" si="64"/>
        <v>2024-692982-06</v>
      </c>
      <c r="V1356" s="29" t="str">
        <f t="shared" si="65"/>
        <v>Carol Mathews</v>
      </c>
    </row>
    <row r="1357" spans="1:22" x14ac:dyDescent="0.25">
      <c r="A1357" s="53">
        <v>2024</v>
      </c>
      <c r="B1357" s="54">
        <v>693197</v>
      </c>
      <c r="C1357" s="54" t="s">
        <v>443</v>
      </c>
      <c r="D1357" s="54" t="s">
        <v>433</v>
      </c>
      <c r="E1357" s="54" t="s">
        <v>502</v>
      </c>
      <c r="F1357" s="55" t="s">
        <v>433</v>
      </c>
      <c r="G1357" s="54" t="s">
        <v>15</v>
      </c>
      <c r="H1357" s="54" t="s">
        <v>5</v>
      </c>
      <c r="I1357" s="56">
        <v>55</v>
      </c>
      <c r="J1357" s="56">
        <v>150</v>
      </c>
      <c r="K1357" s="56">
        <v>825</v>
      </c>
      <c r="L1357" s="57">
        <v>39799.199999999997</v>
      </c>
      <c r="M1357" s="57">
        <v>723.62181818181796</v>
      </c>
      <c r="N1357" s="58">
        <v>2.7272727272727302</v>
      </c>
      <c r="O1357" s="58">
        <v>5.5</v>
      </c>
      <c r="P1357" s="54">
        <v>6633.2</v>
      </c>
      <c r="Q1357" s="59">
        <v>0.16666666666666699</v>
      </c>
      <c r="R1357" s="54">
        <v>4709.3</v>
      </c>
      <c r="S1357" s="59">
        <v>0.118326499025106</v>
      </c>
      <c r="T1357" s="29" t="str">
        <f t="shared" si="63"/>
        <v>05</v>
      </c>
      <c r="U1357" s="29" t="str">
        <f t="shared" si="64"/>
        <v>2024-693197-05</v>
      </c>
      <c r="V1357" s="29" t="str">
        <f t="shared" si="65"/>
        <v>Mary Amendola</v>
      </c>
    </row>
    <row r="1358" spans="1:22" x14ac:dyDescent="0.25">
      <c r="A1358" s="53">
        <v>2024</v>
      </c>
      <c r="B1358" s="54">
        <v>697252</v>
      </c>
      <c r="C1358" s="54" t="s">
        <v>194</v>
      </c>
      <c r="D1358" s="54" t="s">
        <v>431</v>
      </c>
      <c r="E1358" s="54" t="s">
        <v>515</v>
      </c>
      <c r="F1358" s="55" t="s">
        <v>431</v>
      </c>
      <c r="G1358" s="54" t="s">
        <v>15</v>
      </c>
      <c r="H1358" s="54" t="s">
        <v>16</v>
      </c>
      <c r="I1358" s="56">
        <v>24</v>
      </c>
      <c r="J1358" s="56">
        <v>33</v>
      </c>
      <c r="K1358" s="56">
        <v>105</v>
      </c>
      <c r="L1358" s="57">
        <v>4166.3599999999997</v>
      </c>
      <c r="M1358" s="57">
        <v>173.59833333333299</v>
      </c>
      <c r="N1358" s="58">
        <v>1.375</v>
      </c>
      <c r="O1358" s="58">
        <v>3.1818181818181799</v>
      </c>
      <c r="P1358" s="54">
        <v>1363.86</v>
      </c>
      <c r="Q1358" s="59">
        <v>0.32735049299628399</v>
      </c>
      <c r="R1358" s="54">
        <v>610.86</v>
      </c>
      <c r="S1358" s="59">
        <v>0.146617191025259</v>
      </c>
      <c r="T1358" s="29" t="str">
        <f t="shared" si="63"/>
        <v>01</v>
      </c>
      <c r="U1358" s="29" t="str">
        <f t="shared" si="64"/>
        <v>2024-697252-01</v>
      </c>
      <c r="V1358" s="29" t="str">
        <f t="shared" si="65"/>
        <v>Alex Kwon</v>
      </c>
    </row>
    <row r="1359" spans="1:22" x14ac:dyDescent="0.25">
      <c r="A1359" s="53">
        <v>2024</v>
      </c>
      <c r="B1359" s="54">
        <v>701147</v>
      </c>
      <c r="C1359" s="54" t="s">
        <v>332</v>
      </c>
      <c r="D1359" s="54" t="s">
        <v>433</v>
      </c>
      <c r="E1359" s="54" t="s">
        <v>504</v>
      </c>
      <c r="F1359" s="55" t="s">
        <v>433</v>
      </c>
      <c r="G1359" s="54" t="s">
        <v>15</v>
      </c>
      <c r="H1359" s="54" t="s">
        <v>16</v>
      </c>
      <c r="I1359" s="56">
        <v>21</v>
      </c>
      <c r="J1359" s="56">
        <v>21</v>
      </c>
      <c r="K1359" s="56">
        <v>30</v>
      </c>
      <c r="L1359" s="57">
        <v>1608.56</v>
      </c>
      <c r="M1359" s="57">
        <v>76.598095238095198</v>
      </c>
      <c r="N1359" s="58">
        <v>1</v>
      </c>
      <c r="O1359" s="58">
        <v>1.4285714285714299</v>
      </c>
      <c r="P1359" s="54">
        <v>525.55999999999995</v>
      </c>
      <c r="Q1359" s="59">
        <v>0.32672701049385799</v>
      </c>
      <c r="R1359" s="54">
        <v>-169.54</v>
      </c>
      <c r="S1359" s="59">
        <v>-0.10539861739692601</v>
      </c>
      <c r="T1359" s="29" t="str">
        <f t="shared" si="63"/>
        <v>05</v>
      </c>
      <c r="U1359" s="29" t="str">
        <f t="shared" si="64"/>
        <v>2024-701147-05</v>
      </c>
      <c r="V1359" s="29" t="str">
        <f t="shared" si="65"/>
        <v>Jeannie Skiles</v>
      </c>
    </row>
    <row r="1360" spans="1:22" x14ac:dyDescent="0.25">
      <c r="A1360" s="53">
        <v>2024</v>
      </c>
      <c r="B1360" s="54">
        <v>703561</v>
      </c>
      <c r="C1360" s="54" t="s">
        <v>462</v>
      </c>
      <c r="D1360" s="54" t="s">
        <v>433</v>
      </c>
      <c r="E1360" s="54" t="s">
        <v>519</v>
      </c>
      <c r="F1360" s="55" t="s">
        <v>433</v>
      </c>
      <c r="G1360" s="54" t="s">
        <v>15</v>
      </c>
      <c r="H1360" s="54" t="s">
        <v>16</v>
      </c>
      <c r="I1360" s="56">
        <v>2</v>
      </c>
      <c r="J1360" s="56">
        <v>6</v>
      </c>
      <c r="K1360" s="56">
        <v>36</v>
      </c>
      <c r="L1360" s="57">
        <v>1070.1120000000001</v>
      </c>
      <c r="M1360" s="57">
        <v>535.05600000000004</v>
      </c>
      <c r="N1360" s="58">
        <v>3</v>
      </c>
      <c r="O1360" s="58">
        <v>6</v>
      </c>
      <c r="P1360" s="54">
        <v>333.61200000000002</v>
      </c>
      <c r="Q1360" s="59">
        <v>0.31175428366376601</v>
      </c>
      <c r="R1360" s="54">
        <v>263.012</v>
      </c>
      <c r="S1360" s="59">
        <v>0.24577988098442</v>
      </c>
      <c r="T1360" s="29" t="str">
        <f t="shared" si="63"/>
        <v>05</v>
      </c>
      <c r="U1360" s="29" t="str">
        <f t="shared" si="64"/>
        <v>2024-703561-05</v>
      </c>
      <c r="V1360" s="29" t="str">
        <f t="shared" si="65"/>
        <v>Josh Banks</v>
      </c>
    </row>
    <row r="1361" spans="1:22" x14ac:dyDescent="0.25">
      <c r="A1361" s="53">
        <v>2024</v>
      </c>
      <c r="B1361" s="54">
        <v>703857</v>
      </c>
      <c r="C1361" s="54" t="s">
        <v>291</v>
      </c>
      <c r="D1361" s="54" t="s">
        <v>432</v>
      </c>
      <c r="E1361" s="54" t="s">
        <v>493</v>
      </c>
      <c r="F1361" s="55" t="s">
        <v>432</v>
      </c>
      <c r="G1361" s="54" t="s">
        <v>15</v>
      </c>
      <c r="H1361" s="54" t="s">
        <v>10</v>
      </c>
      <c r="I1361" s="56">
        <v>140</v>
      </c>
      <c r="J1361" s="56">
        <v>1554</v>
      </c>
      <c r="K1361" s="56">
        <v>8051</v>
      </c>
      <c r="L1361" s="57">
        <v>329177.75</v>
      </c>
      <c r="M1361" s="57">
        <v>2351.2696428571398</v>
      </c>
      <c r="N1361" s="58">
        <v>11.1</v>
      </c>
      <c r="O1361" s="58">
        <v>5.1808236808236803</v>
      </c>
      <c r="P1361" s="54">
        <v>29925.25</v>
      </c>
      <c r="Q1361" s="59">
        <v>9.0909090909090898E-2</v>
      </c>
      <c r="R1361" s="54">
        <v>24513.57</v>
      </c>
      <c r="S1361" s="59">
        <v>7.4469097622788902E-2</v>
      </c>
      <c r="T1361" s="29" t="str">
        <f t="shared" si="63"/>
        <v>04</v>
      </c>
      <c r="U1361" s="29" t="str">
        <f t="shared" si="64"/>
        <v>2024-703857-04</v>
      </c>
      <c r="V1361" s="29" t="str">
        <f t="shared" si="65"/>
        <v>John Foley</v>
      </c>
    </row>
    <row r="1362" spans="1:22" x14ac:dyDescent="0.25">
      <c r="A1362" s="53">
        <v>2024</v>
      </c>
      <c r="B1362" s="54">
        <v>707741</v>
      </c>
      <c r="C1362" s="54" t="s">
        <v>385</v>
      </c>
      <c r="D1362" s="54" t="s">
        <v>433</v>
      </c>
      <c r="E1362" s="54" t="s">
        <v>519</v>
      </c>
      <c r="F1362" s="55" t="s">
        <v>433</v>
      </c>
      <c r="G1362" s="54" t="s">
        <v>15</v>
      </c>
      <c r="H1362" s="54" t="s">
        <v>16</v>
      </c>
      <c r="I1362" s="56">
        <v>5</v>
      </c>
      <c r="J1362" s="56">
        <v>5</v>
      </c>
      <c r="K1362" s="56">
        <v>8</v>
      </c>
      <c r="L1362" s="57">
        <v>335.13600000000002</v>
      </c>
      <c r="M1362" s="57">
        <v>67.027199999999993</v>
      </c>
      <c r="N1362" s="58">
        <v>1</v>
      </c>
      <c r="O1362" s="58">
        <v>1.6</v>
      </c>
      <c r="P1362" s="54">
        <v>102.636</v>
      </c>
      <c r="Q1362" s="59">
        <v>0.30625179031796101</v>
      </c>
      <c r="R1362" s="54">
        <v>-62.863999999999997</v>
      </c>
      <c r="S1362" s="59">
        <v>-0.18757758044495401</v>
      </c>
      <c r="T1362" s="29" t="str">
        <f t="shared" si="63"/>
        <v>05</v>
      </c>
      <c r="U1362" s="29" t="str">
        <f t="shared" si="64"/>
        <v>2024-707741-05</v>
      </c>
      <c r="V1362" s="29" t="str">
        <f t="shared" si="65"/>
        <v>Josh Banks</v>
      </c>
    </row>
    <row r="1363" spans="1:22" x14ac:dyDescent="0.25">
      <c r="A1363" s="53">
        <v>2024</v>
      </c>
      <c r="B1363" s="54">
        <v>713162</v>
      </c>
      <c r="C1363" s="54" t="s">
        <v>195</v>
      </c>
      <c r="D1363" s="54" t="s">
        <v>431</v>
      </c>
      <c r="E1363" s="54" t="s">
        <v>515</v>
      </c>
      <c r="F1363" s="55" t="s">
        <v>435</v>
      </c>
      <c r="G1363" s="54" t="s">
        <v>4</v>
      </c>
      <c r="H1363" s="54" t="s">
        <v>16</v>
      </c>
      <c r="I1363" s="56">
        <v>11</v>
      </c>
      <c r="J1363" s="56">
        <v>20</v>
      </c>
      <c r="K1363" s="56">
        <v>29</v>
      </c>
      <c r="L1363" s="57">
        <v>2013.3679999999999</v>
      </c>
      <c r="M1363" s="57">
        <v>183.03345454545499</v>
      </c>
      <c r="N1363" s="58">
        <v>1.8181818181818199</v>
      </c>
      <c r="O1363" s="58">
        <v>1.45</v>
      </c>
      <c r="P1363" s="54">
        <v>624.61800000000005</v>
      </c>
      <c r="Q1363" s="59">
        <v>0.31023538667546102</v>
      </c>
      <c r="R1363" s="54">
        <v>274.61799999999999</v>
      </c>
      <c r="S1363" s="59">
        <v>0.13639732031104099</v>
      </c>
      <c r="T1363" s="29" t="str">
        <f t="shared" si="63"/>
        <v>01</v>
      </c>
      <c r="U1363" s="29" t="str">
        <f t="shared" si="64"/>
        <v>2024-713162-01</v>
      </c>
      <c r="V1363" s="29" t="str">
        <f t="shared" si="65"/>
        <v>Alex Kwon</v>
      </c>
    </row>
    <row r="1364" spans="1:22" x14ac:dyDescent="0.25">
      <c r="A1364" s="53">
        <v>2024</v>
      </c>
      <c r="B1364" s="54">
        <v>713162</v>
      </c>
      <c r="C1364" s="54" t="s">
        <v>195</v>
      </c>
      <c r="D1364" s="54" t="s">
        <v>430</v>
      </c>
      <c r="E1364" s="54" t="s">
        <v>518</v>
      </c>
      <c r="F1364" s="55" t="s">
        <v>435</v>
      </c>
      <c r="G1364" s="54" t="s">
        <v>4</v>
      </c>
      <c r="H1364" s="54" t="s">
        <v>16</v>
      </c>
      <c r="I1364" s="56">
        <v>44</v>
      </c>
      <c r="J1364" s="56">
        <v>85</v>
      </c>
      <c r="K1364" s="56">
        <v>271</v>
      </c>
      <c r="L1364" s="57">
        <v>14857.031999999999</v>
      </c>
      <c r="M1364" s="57">
        <v>337.65981818181803</v>
      </c>
      <c r="N1364" s="58">
        <v>1.9318181818181801</v>
      </c>
      <c r="O1364" s="58">
        <v>3.1882352941176499</v>
      </c>
      <c r="P1364" s="54">
        <v>4852.5320000000002</v>
      </c>
      <c r="Q1364" s="59">
        <v>0.32661516782086802</v>
      </c>
      <c r="R1364" s="54">
        <v>3395.0320000000002</v>
      </c>
      <c r="S1364" s="59">
        <v>0.22851347429284699</v>
      </c>
      <c r="T1364" s="29" t="str">
        <f t="shared" si="63"/>
        <v>03</v>
      </c>
      <c r="U1364" s="29" t="str">
        <f t="shared" si="64"/>
        <v>2024-713162-03</v>
      </c>
      <c r="V1364" s="29" t="str">
        <f t="shared" si="65"/>
        <v>Claudia Schwartz</v>
      </c>
    </row>
    <row r="1365" spans="1:22" x14ac:dyDescent="0.25">
      <c r="A1365" s="53">
        <v>2024</v>
      </c>
      <c r="B1365" s="54">
        <v>713162</v>
      </c>
      <c r="C1365" s="54" t="s">
        <v>195</v>
      </c>
      <c r="D1365" s="54" t="s">
        <v>435</v>
      </c>
      <c r="E1365" s="54" t="s">
        <v>505</v>
      </c>
      <c r="F1365" s="55" t="s">
        <v>435</v>
      </c>
      <c r="G1365" s="54" t="s">
        <v>4</v>
      </c>
      <c r="H1365" s="54" t="s">
        <v>5</v>
      </c>
      <c r="I1365" s="56">
        <v>129</v>
      </c>
      <c r="J1365" s="56">
        <v>233</v>
      </c>
      <c r="K1365" s="56">
        <v>934</v>
      </c>
      <c r="L1365" s="57">
        <v>51095.728000000003</v>
      </c>
      <c r="M1365" s="57">
        <v>396.09091472868198</v>
      </c>
      <c r="N1365" s="58">
        <v>1.8062015503876001</v>
      </c>
      <c r="O1365" s="58">
        <v>4.0085836909871198</v>
      </c>
      <c r="P1365" s="54">
        <v>14301.977999999999</v>
      </c>
      <c r="Q1365" s="59">
        <v>0.27990555296521102</v>
      </c>
      <c r="R1365" s="54">
        <v>10046.678</v>
      </c>
      <c r="S1365" s="59">
        <v>0.196624618011118</v>
      </c>
      <c r="T1365" s="29" t="str">
        <f t="shared" si="63"/>
        <v>06</v>
      </c>
      <c r="U1365" s="29" t="str">
        <f t="shared" si="64"/>
        <v>2024-713162-06</v>
      </c>
      <c r="V1365" s="29" t="str">
        <f t="shared" si="65"/>
        <v>Malik Mann</v>
      </c>
    </row>
    <row r="1366" spans="1:22" x14ac:dyDescent="0.25">
      <c r="A1366" s="53">
        <v>2024</v>
      </c>
      <c r="B1366" s="54">
        <v>714082</v>
      </c>
      <c r="C1366" s="54" t="s">
        <v>196</v>
      </c>
      <c r="D1366" s="54" t="s">
        <v>433</v>
      </c>
      <c r="E1366" s="54" t="s">
        <v>519</v>
      </c>
      <c r="F1366" s="55" t="s">
        <v>433</v>
      </c>
      <c r="G1366" s="54" t="s">
        <v>15</v>
      </c>
      <c r="H1366" s="54" t="s">
        <v>16</v>
      </c>
      <c r="I1366" s="56">
        <v>9</v>
      </c>
      <c r="J1366" s="56">
        <v>32</v>
      </c>
      <c r="K1366" s="56">
        <v>64</v>
      </c>
      <c r="L1366" s="57">
        <v>2688.288</v>
      </c>
      <c r="M1366" s="57">
        <v>298.69866666666701</v>
      </c>
      <c r="N1366" s="58">
        <v>3.5555555555555598</v>
      </c>
      <c r="O1366" s="58">
        <v>2</v>
      </c>
      <c r="P1366" s="54">
        <v>943.03800000000001</v>
      </c>
      <c r="Q1366" s="59">
        <v>0.350795004106703</v>
      </c>
      <c r="R1366" s="54">
        <v>620.38800000000003</v>
      </c>
      <c r="S1366" s="59">
        <v>0.230774381316288</v>
      </c>
      <c r="T1366" s="29" t="str">
        <f t="shared" si="63"/>
        <v>05</v>
      </c>
      <c r="U1366" s="29" t="str">
        <f t="shared" si="64"/>
        <v>2024-714082-05</v>
      </c>
      <c r="V1366" s="29" t="str">
        <f t="shared" si="65"/>
        <v>Josh Banks</v>
      </c>
    </row>
    <row r="1367" spans="1:22" x14ac:dyDescent="0.25">
      <c r="A1367" s="53">
        <v>2024</v>
      </c>
      <c r="B1367" s="54">
        <v>725619</v>
      </c>
      <c r="C1367" s="54" t="s">
        <v>197</v>
      </c>
      <c r="D1367" s="54" t="s">
        <v>432</v>
      </c>
      <c r="E1367" s="54" t="s">
        <v>498</v>
      </c>
      <c r="F1367" s="55" t="s">
        <v>432</v>
      </c>
      <c r="G1367" s="54" t="s">
        <v>15</v>
      </c>
      <c r="H1367" s="54" t="s">
        <v>5</v>
      </c>
      <c r="I1367" s="56">
        <v>99</v>
      </c>
      <c r="J1367" s="56">
        <v>363</v>
      </c>
      <c r="K1367" s="56">
        <v>1205</v>
      </c>
      <c r="L1367" s="57">
        <v>49999.249000000003</v>
      </c>
      <c r="M1367" s="57">
        <v>505.042919191919</v>
      </c>
      <c r="N1367" s="58">
        <v>3.6666666666666701</v>
      </c>
      <c r="O1367" s="58">
        <v>3.3195592286501401</v>
      </c>
      <c r="P1367" s="54">
        <v>4442.2489999999998</v>
      </c>
      <c r="Q1367" s="59">
        <v>8.8846314471643303E-2</v>
      </c>
      <c r="R1367" s="54">
        <v>1215.9290000000001</v>
      </c>
      <c r="S1367" s="59">
        <v>2.4318945270557901E-2</v>
      </c>
      <c r="T1367" s="29" t="str">
        <f t="shared" si="63"/>
        <v>04</v>
      </c>
      <c r="U1367" s="29" t="str">
        <f t="shared" si="64"/>
        <v>2024-725619-04</v>
      </c>
      <c r="V1367" s="29" t="str">
        <f t="shared" si="65"/>
        <v>Kim Pearson</v>
      </c>
    </row>
    <row r="1368" spans="1:22" x14ac:dyDescent="0.25">
      <c r="A1368" s="53">
        <v>2024</v>
      </c>
      <c r="B1368" s="54">
        <v>726602</v>
      </c>
      <c r="C1368" s="54" t="s">
        <v>198</v>
      </c>
      <c r="D1368" s="54" t="s">
        <v>432</v>
      </c>
      <c r="E1368" s="54" t="s">
        <v>498</v>
      </c>
      <c r="F1368" s="55" t="s">
        <v>432</v>
      </c>
      <c r="G1368" s="54" t="s">
        <v>15</v>
      </c>
      <c r="H1368" s="54" t="s">
        <v>16</v>
      </c>
      <c r="I1368" s="56">
        <v>29</v>
      </c>
      <c r="J1368" s="56">
        <v>61</v>
      </c>
      <c r="K1368" s="56">
        <v>186</v>
      </c>
      <c r="L1368" s="57">
        <v>10494.043600000001</v>
      </c>
      <c r="M1368" s="57">
        <v>361.86357241379301</v>
      </c>
      <c r="N1368" s="58">
        <v>2.1034482758620698</v>
      </c>
      <c r="O1368" s="58">
        <v>3.0491803278688501</v>
      </c>
      <c r="P1368" s="54">
        <v>2592.0436</v>
      </c>
      <c r="Q1368" s="59">
        <v>0.247001413258851</v>
      </c>
      <c r="R1368" s="54">
        <v>1690.5236</v>
      </c>
      <c r="S1368" s="59">
        <v>0.16109363220103301</v>
      </c>
      <c r="T1368" s="29" t="str">
        <f t="shared" si="63"/>
        <v>04</v>
      </c>
      <c r="U1368" s="29" t="str">
        <f t="shared" si="64"/>
        <v>2024-726602-04</v>
      </c>
      <c r="V1368" s="29" t="str">
        <f t="shared" si="65"/>
        <v>Kim Pearson</v>
      </c>
    </row>
    <row r="1369" spans="1:22" x14ac:dyDescent="0.25">
      <c r="A1369" s="53">
        <v>2024</v>
      </c>
      <c r="B1369" s="54">
        <v>727745</v>
      </c>
      <c r="C1369" s="54" t="s">
        <v>199</v>
      </c>
      <c r="D1369" s="54" t="s">
        <v>435</v>
      </c>
      <c r="E1369" s="54" t="s">
        <v>521</v>
      </c>
      <c r="F1369" s="55" t="s">
        <v>435</v>
      </c>
      <c r="G1369" s="54" t="s">
        <v>15</v>
      </c>
      <c r="H1369" s="54" t="s">
        <v>16</v>
      </c>
      <c r="I1369" s="56">
        <v>19</v>
      </c>
      <c r="J1369" s="56">
        <v>60</v>
      </c>
      <c r="K1369" s="56">
        <v>225</v>
      </c>
      <c r="L1369" s="57">
        <v>9232.5</v>
      </c>
      <c r="M1369" s="57">
        <v>485.92105263157902</v>
      </c>
      <c r="N1369" s="58">
        <v>3.1578947368421102</v>
      </c>
      <c r="O1369" s="58">
        <v>3.75</v>
      </c>
      <c r="P1369" s="54">
        <v>1538.75</v>
      </c>
      <c r="Q1369" s="59">
        <v>0.16666666666666699</v>
      </c>
      <c r="R1369" s="54">
        <v>884.89</v>
      </c>
      <c r="S1369" s="59">
        <v>9.5845112374763106E-2</v>
      </c>
      <c r="T1369" s="29" t="str">
        <f t="shared" si="63"/>
        <v>06</v>
      </c>
      <c r="U1369" s="29" t="str">
        <f t="shared" si="64"/>
        <v>2024-727745-06</v>
      </c>
      <c r="V1369" s="29" t="str">
        <f t="shared" si="65"/>
        <v>Ronnie Estrada</v>
      </c>
    </row>
    <row r="1370" spans="1:22" x14ac:dyDescent="0.25">
      <c r="A1370" s="53">
        <v>2024</v>
      </c>
      <c r="B1370" s="54">
        <v>728140</v>
      </c>
      <c r="C1370" s="54" t="s">
        <v>200</v>
      </c>
      <c r="D1370" s="54" t="s">
        <v>433</v>
      </c>
      <c r="E1370" s="54" t="s">
        <v>504</v>
      </c>
      <c r="F1370" s="55" t="s">
        <v>433</v>
      </c>
      <c r="G1370" s="54" t="s">
        <v>15</v>
      </c>
      <c r="H1370" s="54" t="s">
        <v>16</v>
      </c>
      <c r="I1370" s="56">
        <v>32</v>
      </c>
      <c r="J1370" s="56">
        <v>48</v>
      </c>
      <c r="K1370" s="56">
        <v>143</v>
      </c>
      <c r="L1370" s="57">
        <v>8814.8559999999998</v>
      </c>
      <c r="M1370" s="57">
        <v>275.46424999999999</v>
      </c>
      <c r="N1370" s="58">
        <v>1.5</v>
      </c>
      <c r="O1370" s="58">
        <v>2.9791666666666701</v>
      </c>
      <c r="P1370" s="54">
        <v>3240.6060000000002</v>
      </c>
      <c r="Q1370" s="59">
        <v>0.367630055442766</v>
      </c>
      <c r="R1370" s="54">
        <v>2163.806</v>
      </c>
      <c r="S1370" s="59">
        <v>0.24547264300176899</v>
      </c>
      <c r="T1370" s="29" t="str">
        <f t="shared" si="63"/>
        <v>05</v>
      </c>
      <c r="U1370" s="29" t="str">
        <f t="shared" si="64"/>
        <v>2024-728140-05</v>
      </c>
      <c r="V1370" s="29" t="str">
        <f t="shared" si="65"/>
        <v>Jeannie Skiles</v>
      </c>
    </row>
    <row r="1371" spans="1:22" x14ac:dyDescent="0.25">
      <c r="A1371" s="53">
        <v>2024</v>
      </c>
      <c r="B1371" s="54">
        <v>729882</v>
      </c>
      <c r="C1371" s="54" t="s">
        <v>202</v>
      </c>
      <c r="D1371" s="54" t="s">
        <v>430</v>
      </c>
      <c r="E1371" s="54" t="s">
        <v>517</v>
      </c>
      <c r="F1371" s="55" t="s">
        <v>430</v>
      </c>
      <c r="G1371" s="54" t="s">
        <v>15</v>
      </c>
      <c r="H1371" s="54" t="s">
        <v>7</v>
      </c>
      <c r="I1371" s="56">
        <v>104</v>
      </c>
      <c r="J1371" s="56">
        <v>385</v>
      </c>
      <c r="K1371" s="56">
        <v>1678</v>
      </c>
      <c r="L1371" s="57">
        <v>86997.989600000001</v>
      </c>
      <c r="M1371" s="57">
        <v>836.51913076923097</v>
      </c>
      <c r="N1371" s="58">
        <v>3.7019230769230802</v>
      </c>
      <c r="O1371" s="58">
        <v>4.3584415584415597</v>
      </c>
      <c r="P1371" s="54">
        <v>13503.739600000001</v>
      </c>
      <c r="Q1371" s="59">
        <v>0.15521898450857999</v>
      </c>
      <c r="R1371" s="54">
        <v>9860.6395999999895</v>
      </c>
      <c r="S1371" s="59">
        <v>0.113343304199756</v>
      </c>
      <c r="T1371" s="29" t="str">
        <f t="shared" si="63"/>
        <v>03</v>
      </c>
      <c r="U1371" s="29" t="str">
        <f t="shared" si="64"/>
        <v>2024-729882-03</v>
      </c>
      <c r="V1371" s="29" t="str">
        <f t="shared" si="65"/>
        <v>Ray McDermott</v>
      </c>
    </row>
    <row r="1372" spans="1:22" x14ac:dyDescent="0.25">
      <c r="A1372" s="53">
        <v>2024</v>
      </c>
      <c r="B1372" s="54">
        <v>733583</v>
      </c>
      <c r="C1372" s="54" t="s">
        <v>204</v>
      </c>
      <c r="D1372" s="54" t="s">
        <v>432</v>
      </c>
      <c r="E1372" s="54" t="s">
        <v>498</v>
      </c>
      <c r="F1372" s="55" t="s">
        <v>432</v>
      </c>
      <c r="G1372" s="54" t="s">
        <v>15</v>
      </c>
      <c r="H1372" s="54" t="s">
        <v>16</v>
      </c>
      <c r="I1372" s="56">
        <v>43</v>
      </c>
      <c r="J1372" s="56">
        <v>43</v>
      </c>
      <c r="K1372" s="56">
        <v>88</v>
      </c>
      <c r="L1372" s="57">
        <v>4212.8959999999997</v>
      </c>
      <c r="M1372" s="57">
        <v>97.974325581395405</v>
      </c>
      <c r="N1372" s="58">
        <v>1</v>
      </c>
      <c r="O1372" s="58">
        <v>2.0465116279069799</v>
      </c>
      <c r="P1372" s="54">
        <v>1379.396</v>
      </c>
      <c r="Q1372" s="59">
        <v>0.32742227674264901</v>
      </c>
      <c r="R1372" s="54">
        <v>89.396000000000001</v>
      </c>
      <c r="S1372" s="59">
        <v>2.1219607604839999E-2</v>
      </c>
      <c r="T1372" s="29" t="str">
        <f t="shared" si="63"/>
        <v>04</v>
      </c>
      <c r="U1372" s="29" t="str">
        <f t="shared" si="64"/>
        <v>2024-733583-04</v>
      </c>
      <c r="V1372" s="29" t="str">
        <f t="shared" si="65"/>
        <v>Kim Pearson</v>
      </c>
    </row>
    <row r="1373" spans="1:22" x14ac:dyDescent="0.25">
      <c r="A1373" s="53">
        <v>2024</v>
      </c>
      <c r="B1373" s="54">
        <v>734173</v>
      </c>
      <c r="C1373" s="54" t="s">
        <v>71</v>
      </c>
      <c r="D1373" s="54" t="s">
        <v>430</v>
      </c>
      <c r="E1373" s="54" t="s">
        <v>512</v>
      </c>
      <c r="F1373" s="55" t="s">
        <v>430</v>
      </c>
      <c r="G1373" s="54" t="s">
        <v>4</v>
      </c>
      <c r="H1373" s="54" t="s">
        <v>5</v>
      </c>
      <c r="I1373" s="56">
        <v>103</v>
      </c>
      <c r="J1373" s="56">
        <v>213</v>
      </c>
      <c r="K1373" s="56">
        <v>830</v>
      </c>
      <c r="L1373" s="57">
        <v>36128.196000000004</v>
      </c>
      <c r="M1373" s="57">
        <v>350.75918446601901</v>
      </c>
      <c r="N1373" s="58">
        <v>2.0679611650485401</v>
      </c>
      <c r="O1373" s="58">
        <v>3.89671361502347</v>
      </c>
      <c r="P1373" s="54">
        <v>6517.9459999999999</v>
      </c>
      <c r="Q1373" s="59">
        <v>0.18041160981301099</v>
      </c>
      <c r="R1373" s="54">
        <v>3092.84599999999</v>
      </c>
      <c r="S1373" s="59">
        <v>8.5607540437391105E-2</v>
      </c>
      <c r="T1373" s="29" t="str">
        <f t="shared" si="63"/>
        <v>03</v>
      </c>
      <c r="U1373" s="29" t="str">
        <f t="shared" si="64"/>
        <v>2024-734173-03</v>
      </c>
      <c r="V1373" s="29" t="str">
        <f t="shared" si="65"/>
        <v>Kevin Baxter</v>
      </c>
    </row>
    <row r="1374" spans="1:22" x14ac:dyDescent="0.25">
      <c r="A1374" s="53">
        <v>2024</v>
      </c>
      <c r="B1374" s="54">
        <v>734173</v>
      </c>
      <c r="C1374" s="54" t="s">
        <v>71</v>
      </c>
      <c r="D1374" s="54" t="s">
        <v>432</v>
      </c>
      <c r="E1374" s="54" t="s">
        <v>510</v>
      </c>
      <c r="F1374" s="55" t="s">
        <v>430</v>
      </c>
      <c r="G1374" s="54" t="s">
        <v>4</v>
      </c>
      <c r="H1374" s="54" t="s">
        <v>5</v>
      </c>
      <c r="I1374" s="56">
        <v>94</v>
      </c>
      <c r="J1374" s="56">
        <v>121</v>
      </c>
      <c r="K1374" s="56">
        <v>446</v>
      </c>
      <c r="L1374" s="57">
        <v>18167.247200000002</v>
      </c>
      <c r="M1374" s="57">
        <v>193.268587234043</v>
      </c>
      <c r="N1374" s="58">
        <v>1.2872340425531901</v>
      </c>
      <c r="O1374" s="58">
        <v>3.6859504132231402</v>
      </c>
      <c r="P1374" s="54">
        <v>3538.4971999999998</v>
      </c>
      <c r="Q1374" s="59">
        <v>0.194773438212477</v>
      </c>
      <c r="R1374" s="54">
        <v>691.49719999999797</v>
      </c>
      <c r="S1374" s="59">
        <v>3.8062849720016903E-2</v>
      </c>
      <c r="T1374" s="29" t="str">
        <f t="shared" si="63"/>
        <v>04</v>
      </c>
      <c r="U1374" s="29" t="str">
        <f t="shared" si="64"/>
        <v>2024-734173-04</v>
      </c>
      <c r="V1374" s="29" t="str">
        <f t="shared" si="65"/>
        <v>Mosaki Ishak</v>
      </c>
    </row>
    <row r="1375" spans="1:22" x14ac:dyDescent="0.25">
      <c r="A1375" s="53">
        <v>2024</v>
      </c>
      <c r="B1375" s="54">
        <v>734173</v>
      </c>
      <c r="C1375" s="54" t="s">
        <v>71</v>
      </c>
      <c r="D1375" s="54" t="s">
        <v>433</v>
      </c>
      <c r="E1375" s="54" t="s">
        <v>502</v>
      </c>
      <c r="F1375" s="55" t="s">
        <v>430</v>
      </c>
      <c r="G1375" s="54" t="s">
        <v>4</v>
      </c>
      <c r="H1375" s="54" t="s">
        <v>7</v>
      </c>
      <c r="I1375" s="56">
        <v>111</v>
      </c>
      <c r="J1375" s="56">
        <v>445</v>
      </c>
      <c r="K1375" s="56">
        <v>2006</v>
      </c>
      <c r="L1375" s="57">
        <v>88166.039199999999</v>
      </c>
      <c r="M1375" s="57">
        <v>794.288641441442</v>
      </c>
      <c r="N1375" s="58">
        <v>4.0090090090090102</v>
      </c>
      <c r="O1375" s="58">
        <v>4.5078651685393298</v>
      </c>
      <c r="P1375" s="54">
        <v>14358.539199999999</v>
      </c>
      <c r="Q1375" s="59">
        <v>0.162857936346992</v>
      </c>
      <c r="R1375" s="54">
        <v>10324.7392</v>
      </c>
      <c r="S1375" s="59">
        <v>0.11710562585871501</v>
      </c>
      <c r="T1375" s="29" t="str">
        <f t="shared" si="63"/>
        <v>05</v>
      </c>
      <c r="U1375" s="29" t="str">
        <f t="shared" si="64"/>
        <v>2024-734173-05</v>
      </c>
      <c r="V1375" s="29" t="str">
        <f t="shared" si="65"/>
        <v>Mary Amendola</v>
      </c>
    </row>
    <row r="1376" spans="1:22" x14ac:dyDescent="0.25">
      <c r="A1376" s="53">
        <v>2024</v>
      </c>
      <c r="B1376" s="54">
        <v>734174</v>
      </c>
      <c r="C1376" s="54" t="s">
        <v>390</v>
      </c>
      <c r="D1376" s="54" t="s">
        <v>435</v>
      </c>
      <c r="E1376" s="54" t="s">
        <v>505</v>
      </c>
      <c r="F1376" s="55" t="s">
        <v>435</v>
      </c>
      <c r="G1376" s="54" t="s">
        <v>15</v>
      </c>
      <c r="H1376" s="54" t="s">
        <v>5</v>
      </c>
      <c r="I1376" s="56">
        <v>64</v>
      </c>
      <c r="J1376" s="56">
        <v>124</v>
      </c>
      <c r="K1376" s="56">
        <v>697</v>
      </c>
      <c r="L1376" s="57">
        <v>39302.661599999999</v>
      </c>
      <c r="M1376" s="57">
        <v>614.10408749999999</v>
      </c>
      <c r="N1376" s="58">
        <v>1.9375</v>
      </c>
      <c r="O1376" s="58">
        <v>5.6209677419354804</v>
      </c>
      <c r="P1376" s="54">
        <v>7835.9115999999904</v>
      </c>
      <c r="Q1376" s="59">
        <v>0.199373561000764</v>
      </c>
      <c r="R1376" s="54">
        <v>5717.2215999999999</v>
      </c>
      <c r="S1376" s="59">
        <v>0.14546652484217501</v>
      </c>
      <c r="T1376" s="29" t="str">
        <f t="shared" si="63"/>
        <v>06</v>
      </c>
      <c r="U1376" s="29" t="str">
        <f t="shared" si="64"/>
        <v>2024-734174-06</v>
      </c>
      <c r="V1376" s="29" t="str">
        <f t="shared" si="65"/>
        <v>Malik Mann</v>
      </c>
    </row>
    <row r="1377" spans="1:22" x14ac:dyDescent="0.25">
      <c r="A1377" s="53">
        <v>2024</v>
      </c>
      <c r="B1377" s="54">
        <v>735008</v>
      </c>
      <c r="C1377" s="54" t="s">
        <v>388</v>
      </c>
      <c r="D1377" s="54" t="s">
        <v>432</v>
      </c>
      <c r="E1377" s="54" t="s">
        <v>498</v>
      </c>
      <c r="F1377" s="55" t="s">
        <v>432</v>
      </c>
      <c r="G1377" s="54" t="s">
        <v>15</v>
      </c>
      <c r="H1377" s="54" t="s">
        <v>5</v>
      </c>
      <c r="I1377" s="56">
        <v>44</v>
      </c>
      <c r="J1377" s="56">
        <v>103</v>
      </c>
      <c r="K1377" s="56">
        <v>610</v>
      </c>
      <c r="L1377" s="57">
        <v>31046.32</v>
      </c>
      <c r="M1377" s="57">
        <v>705.59818181818196</v>
      </c>
      <c r="N1377" s="58">
        <v>2.3409090909090899</v>
      </c>
      <c r="O1377" s="58">
        <v>5.9223300970873796</v>
      </c>
      <c r="P1377" s="54">
        <v>8854.32</v>
      </c>
      <c r="Q1377" s="59">
        <v>0.28519708616029199</v>
      </c>
      <c r="R1377" s="54">
        <v>7476.76</v>
      </c>
      <c r="S1377" s="59">
        <v>0.24082596584716001</v>
      </c>
      <c r="T1377" s="29" t="str">
        <f t="shared" si="63"/>
        <v>04</v>
      </c>
      <c r="U1377" s="29" t="str">
        <f t="shared" si="64"/>
        <v>2024-735008-04</v>
      </c>
      <c r="V1377" s="29" t="str">
        <f t="shared" si="65"/>
        <v>Kim Pearson</v>
      </c>
    </row>
    <row r="1378" spans="1:22" x14ac:dyDescent="0.25">
      <c r="A1378" s="53">
        <v>2024</v>
      </c>
      <c r="B1378" s="54">
        <v>736536</v>
      </c>
      <c r="C1378" s="54" t="s">
        <v>205</v>
      </c>
      <c r="D1378" s="54" t="s">
        <v>432</v>
      </c>
      <c r="E1378" s="54" t="s">
        <v>498</v>
      </c>
      <c r="F1378" s="55" t="s">
        <v>432</v>
      </c>
      <c r="G1378" s="54" t="s">
        <v>15</v>
      </c>
      <c r="H1378" s="54" t="s">
        <v>16</v>
      </c>
      <c r="I1378" s="56">
        <v>3</v>
      </c>
      <c r="J1378" s="56">
        <v>19</v>
      </c>
      <c r="K1378" s="56">
        <v>44</v>
      </c>
      <c r="L1378" s="57">
        <v>1831.5</v>
      </c>
      <c r="M1378" s="57">
        <v>610.5</v>
      </c>
      <c r="N1378" s="58">
        <v>6.3333333333333304</v>
      </c>
      <c r="O1378" s="58">
        <v>2.3157894736842102</v>
      </c>
      <c r="P1378" s="54">
        <v>0</v>
      </c>
      <c r="Q1378" s="59">
        <v>0</v>
      </c>
      <c r="R1378" s="54">
        <v>-104.56</v>
      </c>
      <c r="S1378" s="59">
        <v>-5.7089817089817099E-2</v>
      </c>
      <c r="T1378" s="29" t="str">
        <f t="shared" si="63"/>
        <v>04</v>
      </c>
      <c r="U1378" s="29" t="str">
        <f t="shared" si="64"/>
        <v>2024-736536-04</v>
      </c>
      <c r="V1378" s="29" t="str">
        <f t="shared" si="65"/>
        <v>Kim Pearson</v>
      </c>
    </row>
    <row r="1379" spans="1:22" x14ac:dyDescent="0.25">
      <c r="A1379" s="53">
        <v>2024</v>
      </c>
      <c r="B1379" s="54">
        <v>737682</v>
      </c>
      <c r="C1379" s="54" t="s">
        <v>206</v>
      </c>
      <c r="D1379" s="54" t="s">
        <v>430</v>
      </c>
      <c r="E1379" s="54" t="s">
        <v>512</v>
      </c>
      <c r="F1379" s="55" t="s">
        <v>430</v>
      </c>
      <c r="G1379" s="54" t="s">
        <v>15</v>
      </c>
      <c r="H1379" s="54" t="s">
        <v>5</v>
      </c>
      <c r="I1379" s="56">
        <v>61</v>
      </c>
      <c r="J1379" s="56">
        <v>208</v>
      </c>
      <c r="K1379" s="56">
        <v>770</v>
      </c>
      <c r="L1379" s="57">
        <v>34589.1</v>
      </c>
      <c r="M1379" s="57">
        <v>567.03442622950797</v>
      </c>
      <c r="N1379" s="58">
        <v>3.4098360655737698</v>
      </c>
      <c r="O1379" s="58">
        <v>3.7019230769230802</v>
      </c>
      <c r="P1379" s="54">
        <v>5764.85</v>
      </c>
      <c r="Q1379" s="59">
        <v>0.16666666666666699</v>
      </c>
      <c r="R1379" s="54">
        <v>3652.75</v>
      </c>
      <c r="S1379" s="59">
        <v>0.105604077585135</v>
      </c>
      <c r="T1379" s="29" t="str">
        <f t="shared" si="63"/>
        <v>03</v>
      </c>
      <c r="U1379" s="29" t="str">
        <f t="shared" si="64"/>
        <v>2024-737682-03</v>
      </c>
      <c r="V1379" s="29" t="str">
        <f t="shared" si="65"/>
        <v>Kevin Baxter</v>
      </c>
    </row>
    <row r="1380" spans="1:22" x14ac:dyDescent="0.25">
      <c r="A1380" s="53">
        <v>2024</v>
      </c>
      <c r="B1380" s="54">
        <v>737951</v>
      </c>
      <c r="C1380" s="54" t="s">
        <v>413</v>
      </c>
      <c r="D1380" s="54" t="s">
        <v>434</v>
      </c>
      <c r="E1380" s="54" t="s">
        <v>508</v>
      </c>
      <c r="F1380" s="55" t="s">
        <v>434</v>
      </c>
      <c r="G1380" s="54" t="s">
        <v>15</v>
      </c>
      <c r="H1380" s="54" t="s">
        <v>7</v>
      </c>
      <c r="I1380" s="56">
        <v>122</v>
      </c>
      <c r="J1380" s="56">
        <v>467</v>
      </c>
      <c r="K1380" s="56">
        <v>2383</v>
      </c>
      <c r="L1380" s="57">
        <v>113573.719</v>
      </c>
      <c r="M1380" s="57">
        <v>930.93212295082003</v>
      </c>
      <c r="N1380" s="58">
        <v>3.8278688524590199</v>
      </c>
      <c r="O1380" s="58">
        <v>5.1027837259100597</v>
      </c>
      <c r="P1380" s="54">
        <v>22651.469000000001</v>
      </c>
      <c r="Q1380" s="59">
        <v>0.19944287463193799</v>
      </c>
      <c r="R1380" s="54">
        <v>18367.169000000002</v>
      </c>
      <c r="S1380" s="59">
        <v>0.161720239169063</v>
      </c>
      <c r="T1380" s="29" t="str">
        <f t="shared" si="63"/>
        <v>02</v>
      </c>
      <c r="U1380" s="29" t="str">
        <f t="shared" si="64"/>
        <v>2024-737951-02</v>
      </c>
      <c r="V1380" s="29" t="str">
        <f t="shared" si="65"/>
        <v>Nina Fuentes</v>
      </c>
    </row>
    <row r="1381" spans="1:22" x14ac:dyDescent="0.25">
      <c r="A1381" s="53">
        <v>2024</v>
      </c>
      <c r="B1381" s="54">
        <v>739560</v>
      </c>
      <c r="C1381" s="54" t="s">
        <v>207</v>
      </c>
      <c r="D1381" s="54" t="s">
        <v>431</v>
      </c>
      <c r="E1381" s="54" t="s">
        <v>516</v>
      </c>
      <c r="F1381" s="55" t="s">
        <v>431</v>
      </c>
      <c r="G1381" s="54" t="s">
        <v>15</v>
      </c>
      <c r="H1381" s="54" t="s">
        <v>16</v>
      </c>
      <c r="I1381" s="56">
        <v>9</v>
      </c>
      <c r="J1381" s="56">
        <v>18</v>
      </c>
      <c r="K1381" s="56">
        <v>72</v>
      </c>
      <c r="L1381" s="57">
        <v>2896.8</v>
      </c>
      <c r="M1381" s="57">
        <v>321.86666666666702</v>
      </c>
      <c r="N1381" s="58">
        <v>2</v>
      </c>
      <c r="O1381" s="58">
        <v>4</v>
      </c>
      <c r="P1381" s="54">
        <v>482.8</v>
      </c>
      <c r="Q1381" s="59">
        <v>0.16666666666666699</v>
      </c>
      <c r="R1381" s="54">
        <v>194.8</v>
      </c>
      <c r="S1381" s="59">
        <v>6.7246616956641803E-2</v>
      </c>
      <c r="T1381" s="29" t="str">
        <f t="shared" si="63"/>
        <v>01</v>
      </c>
      <c r="U1381" s="29" t="str">
        <f t="shared" si="64"/>
        <v>2024-739560-01</v>
      </c>
      <c r="V1381" s="29" t="str">
        <f t="shared" si="65"/>
        <v>Celia Pasillas</v>
      </c>
    </row>
    <row r="1382" spans="1:22" x14ac:dyDescent="0.25">
      <c r="A1382" s="53">
        <v>2024</v>
      </c>
      <c r="B1382" s="54">
        <v>742625</v>
      </c>
      <c r="C1382" s="54" t="s">
        <v>209</v>
      </c>
      <c r="D1382" s="54" t="s">
        <v>433</v>
      </c>
      <c r="E1382" s="54" t="s">
        <v>502</v>
      </c>
      <c r="F1382" s="55" t="s">
        <v>433</v>
      </c>
      <c r="G1382" s="54" t="s">
        <v>15</v>
      </c>
      <c r="H1382" s="54" t="s">
        <v>16</v>
      </c>
      <c r="I1382" s="56">
        <v>55</v>
      </c>
      <c r="J1382" s="56">
        <v>73</v>
      </c>
      <c r="K1382" s="56">
        <v>183</v>
      </c>
      <c r="L1382" s="57">
        <v>6890.9189999999999</v>
      </c>
      <c r="M1382" s="57">
        <v>125.289436363636</v>
      </c>
      <c r="N1382" s="58">
        <v>1.32727272727273</v>
      </c>
      <c r="O1382" s="58">
        <v>2.5068493150684898</v>
      </c>
      <c r="P1382" s="54">
        <v>1265.6690000000001</v>
      </c>
      <c r="Q1382" s="59">
        <v>0.183672018202507</v>
      </c>
      <c r="R1382" s="54">
        <v>-574.63100000000099</v>
      </c>
      <c r="S1382" s="59">
        <v>-8.3389603041335997E-2</v>
      </c>
      <c r="T1382" s="29" t="str">
        <f t="shared" si="63"/>
        <v>05</v>
      </c>
      <c r="U1382" s="29" t="str">
        <f t="shared" si="64"/>
        <v>2024-742625-05</v>
      </c>
      <c r="V1382" s="29" t="str">
        <f t="shared" si="65"/>
        <v>Mary Amendola</v>
      </c>
    </row>
    <row r="1383" spans="1:22" x14ac:dyDescent="0.25">
      <c r="A1383" s="53">
        <v>2024</v>
      </c>
      <c r="B1383" s="54">
        <v>743099</v>
      </c>
      <c r="C1383" s="54" t="s">
        <v>210</v>
      </c>
      <c r="D1383" s="54" t="s">
        <v>431</v>
      </c>
      <c r="E1383" s="54" t="s">
        <v>513</v>
      </c>
      <c r="F1383" s="55" t="s">
        <v>432</v>
      </c>
      <c r="G1383" s="54" t="s">
        <v>4</v>
      </c>
      <c r="H1383" s="54" t="s">
        <v>16</v>
      </c>
      <c r="I1383" s="56">
        <v>22</v>
      </c>
      <c r="J1383" s="56">
        <v>40</v>
      </c>
      <c r="K1383" s="56">
        <v>126</v>
      </c>
      <c r="L1383" s="57">
        <v>5712.6</v>
      </c>
      <c r="M1383" s="57">
        <v>259.66363636363599</v>
      </c>
      <c r="N1383" s="58">
        <v>1.8181818181818199</v>
      </c>
      <c r="O1383" s="58">
        <v>3.15</v>
      </c>
      <c r="P1383" s="54">
        <v>952.1</v>
      </c>
      <c r="Q1383" s="59">
        <v>0.16666666666666699</v>
      </c>
      <c r="R1383" s="54">
        <v>252.1</v>
      </c>
      <c r="S1383" s="59">
        <v>4.4130518502958398E-2</v>
      </c>
      <c r="T1383" s="29" t="str">
        <f t="shared" si="63"/>
        <v>01</v>
      </c>
      <c r="U1383" s="29" t="str">
        <f t="shared" si="64"/>
        <v>2024-743099-01</v>
      </c>
      <c r="V1383" s="29" t="str">
        <f t="shared" si="65"/>
        <v>Dora Tsai</v>
      </c>
    </row>
    <row r="1384" spans="1:22" x14ac:dyDescent="0.25">
      <c r="A1384" s="53">
        <v>2024</v>
      </c>
      <c r="B1384" s="54">
        <v>743099</v>
      </c>
      <c r="C1384" s="54" t="s">
        <v>210</v>
      </c>
      <c r="D1384" s="54" t="s">
        <v>432</v>
      </c>
      <c r="E1384" s="54" t="s">
        <v>500</v>
      </c>
      <c r="F1384" s="55" t="s">
        <v>432</v>
      </c>
      <c r="G1384" s="54" t="s">
        <v>4</v>
      </c>
      <c r="H1384" s="54" t="s">
        <v>5</v>
      </c>
      <c r="I1384" s="56">
        <v>120</v>
      </c>
      <c r="J1384" s="56">
        <v>183</v>
      </c>
      <c r="K1384" s="56">
        <v>596</v>
      </c>
      <c r="L1384" s="57">
        <v>27432.3</v>
      </c>
      <c r="M1384" s="57">
        <v>228.60249999999999</v>
      </c>
      <c r="N1384" s="58">
        <v>1.5249999999999999</v>
      </c>
      <c r="O1384" s="58">
        <v>3.2568306010928998</v>
      </c>
      <c r="P1384" s="54">
        <v>4572.05</v>
      </c>
      <c r="Q1384" s="59">
        <v>0.16666666666666699</v>
      </c>
      <c r="R1384" s="54">
        <v>909.05</v>
      </c>
      <c r="S1384" s="59">
        <v>3.3137943227509202E-2</v>
      </c>
      <c r="T1384" s="29" t="str">
        <f t="shared" si="63"/>
        <v>04</v>
      </c>
      <c r="U1384" s="29" t="str">
        <f t="shared" si="64"/>
        <v>2024-743099-04</v>
      </c>
      <c r="V1384" s="29" t="str">
        <f t="shared" si="65"/>
        <v>Katie Sweeney</v>
      </c>
    </row>
    <row r="1385" spans="1:22" x14ac:dyDescent="0.25">
      <c r="A1385" s="53">
        <v>2024</v>
      </c>
      <c r="B1385" s="54">
        <v>743099</v>
      </c>
      <c r="C1385" s="54" t="s">
        <v>210</v>
      </c>
      <c r="D1385" s="54" t="s">
        <v>433</v>
      </c>
      <c r="E1385" s="54" t="s">
        <v>503</v>
      </c>
      <c r="F1385" s="55" t="s">
        <v>432</v>
      </c>
      <c r="G1385" s="54" t="s">
        <v>4</v>
      </c>
      <c r="H1385" s="54" t="s">
        <v>5</v>
      </c>
      <c r="I1385" s="56">
        <v>77</v>
      </c>
      <c r="J1385" s="56">
        <v>226</v>
      </c>
      <c r="K1385" s="56">
        <v>1113</v>
      </c>
      <c r="L1385" s="57">
        <v>48235.199999999997</v>
      </c>
      <c r="M1385" s="57">
        <v>626.43116883116897</v>
      </c>
      <c r="N1385" s="58">
        <v>2.93506493506493</v>
      </c>
      <c r="O1385" s="58">
        <v>4.9247787610619502</v>
      </c>
      <c r="P1385" s="54">
        <v>8039.2</v>
      </c>
      <c r="Q1385" s="59">
        <v>0.16666666666666699</v>
      </c>
      <c r="R1385" s="54">
        <v>5334.3</v>
      </c>
      <c r="S1385" s="59">
        <v>0.110589362125585</v>
      </c>
      <c r="T1385" s="29" t="str">
        <f t="shared" si="63"/>
        <v>05</v>
      </c>
      <c r="U1385" s="29" t="str">
        <f t="shared" si="64"/>
        <v>2024-743099-05</v>
      </c>
      <c r="V1385" s="29" t="str">
        <f t="shared" si="65"/>
        <v>Hugo Vale</v>
      </c>
    </row>
    <row r="1386" spans="1:22" x14ac:dyDescent="0.25">
      <c r="A1386" s="53">
        <v>2024</v>
      </c>
      <c r="B1386" s="54">
        <v>753097</v>
      </c>
      <c r="C1386" s="54" t="s">
        <v>211</v>
      </c>
      <c r="D1386" s="54" t="s">
        <v>431</v>
      </c>
      <c r="E1386" s="54" t="s">
        <v>524</v>
      </c>
      <c r="F1386" s="55" t="s">
        <v>431</v>
      </c>
      <c r="G1386" s="54" t="s">
        <v>15</v>
      </c>
      <c r="H1386" s="54" t="s">
        <v>16</v>
      </c>
      <c r="I1386" s="56">
        <v>44</v>
      </c>
      <c r="J1386" s="56">
        <v>91</v>
      </c>
      <c r="K1386" s="56">
        <v>253</v>
      </c>
      <c r="L1386" s="57">
        <v>14849.175999999999</v>
      </c>
      <c r="M1386" s="57">
        <v>337.48127272727299</v>
      </c>
      <c r="N1386" s="58">
        <v>2.0681818181818201</v>
      </c>
      <c r="O1386" s="58">
        <v>2.7802197802197801</v>
      </c>
      <c r="P1386" s="54">
        <v>4362.6760000000004</v>
      </c>
      <c r="Q1386" s="59">
        <v>0.29379919801610499</v>
      </c>
      <c r="R1386" s="54">
        <v>2952.1559999999999</v>
      </c>
      <c r="S1386" s="59">
        <v>0.19880941541806799</v>
      </c>
      <c r="T1386" s="29" t="str">
        <f t="shared" ref="T1386:T1449" si="66">LEFT(D1386,2)</f>
        <v>01</v>
      </c>
      <c r="U1386" s="29" t="str">
        <f t="shared" ref="U1386:U1449" si="67">A1386&amp;"-"&amp;B1386&amp;"-"&amp;T1386</f>
        <v>2024-753097-01</v>
      </c>
      <c r="V1386" s="29" t="str">
        <f t="shared" ref="V1386:V1449" si="68">E1386</f>
        <v>Quinn York</v>
      </c>
    </row>
    <row r="1387" spans="1:22" x14ac:dyDescent="0.25">
      <c r="A1387" s="53">
        <v>2024</v>
      </c>
      <c r="B1387" s="54">
        <v>754348</v>
      </c>
      <c r="C1387" s="54" t="s">
        <v>470</v>
      </c>
      <c r="D1387" s="54" t="s">
        <v>435</v>
      </c>
      <c r="E1387" s="54" t="s">
        <v>529</v>
      </c>
      <c r="F1387" s="55" t="s">
        <v>435</v>
      </c>
      <c r="G1387" s="54" t="s">
        <v>15</v>
      </c>
      <c r="H1387" s="54" t="s">
        <v>16</v>
      </c>
      <c r="I1387" s="56">
        <v>37</v>
      </c>
      <c r="J1387" s="56">
        <v>55</v>
      </c>
      <c r="K1387" s="56">
        <v>154</v>
      </c>
      <c r="L1387" s="57">
        <v>8943.5679999999993</v>
      </c>
      <c r="M1387" s="57">
        <v>241.71805405405399</v>
      </c>
      <c r="N1387" s="58">
        <v>1.48648648648649</v>
      </c>
      <c r="O1387" s="58">
        <v>2.8</v>
      </c>
      <c r="P1387" s="54">
        <v>2839.3180000000002</v>
      </c>
      <c r="Q1387" s="59">
        <v>0.31747038765736502</v>
      </c>
      <c r="R1387" s="54">
        <v>1631.818</v>
      </c>
      <c r="S1387" s="59">
        <v>0.18245715803804499</v>
      </c>
      <c r="T1387" s="29" t="str">
        <f t="shared" si="66"/>
        <v>06</v>
      </c>
      <c r="U1387" s="29" t="str">
        <f t="shared" si="67"/>
        <v>2024-754348-06</v>
      </c>
      <c r="V1387" s="29" t="str">
        <f t="shared" si="68"/>
        <v>Caleb Thorne</v>
      </c>
    </row>
    <row r="1388" spans="1:22" x14ac:dyDescent="0.25">
      <c r="A1388" s="53">
        <v>2024</v>
      </c>
      <c r="B1388" s="54">
        <v>755085</v>
      </c>
      <c r="C1388" s="54" t="s">
        <v>212</v>
      </c>
      <c r="D1388" s="54" t="s">
        <v>434</v>
      </c>
      <c r="E1388" s="54" t="s">
        <v>522</v>
      </c>
      <c r="F1388" s="55" t="s">
        <v>434</v>
      </c>
      <c r="G1388" s="54" t="s">
        <v>15</v>
      </c>
      <c r="H1388" s="54" t="s">
        <v>16</v>
      </c>
      <c r="I1388" s="56">
        <v>36</v>
      </c>
      <c r="J1388" s="56">
        <v>36</v>
      </c>
      <c r="K1388" s="56">
        <v>81</v>
      </c>
      <c r="L1388" s="57">
        <v>5110.5519999999997</v>
      </c>
      <c r="M1388" s="57">
        <v>141.95977777777799</v>
      </c>
      <c r="N1388" s="58">
        <v>1</v>
      </c>
      <c r="O1388" s="58">
        <v>2.25</v>
      </c>
      <c r="P1388" s="54">
        <v>1377.3019999999999</v>
      </c>
      <c r="Q1388" s="59">
        <v>0.269501611567596</v>
      </c>
      <c r="R1388" s="54">
        <v>221.702</v>
      </c>
      <c r="S1388" s="59">
        <v>4.3381223789524102E-2</v>
      </c>
      <c r="T1388" s="29" t="str">
        <f t="shared" si="66"/>
        <v>02</v>
      </c>
      <c r="U1388" s="29" t="str">
        <f t="shared" si="67"/>
        <v>2024-755085-02</v>
      </c>
      <c r="V1388" s="29" t="str">
        <f t="shared" si="68"/>
        <v>Ian Juliano</v>
      </c>
    </row>
    <row r="1389" spans="1:22" x14ac:dyDescent="0.25">
      <c r="A1389" s="53">
        <v>2024</v>
      </c>
      <c r="B1389" s="54">
        <v>755161</v>
      </c>
      <c r="C1389" s="54" t="s">
        <v>221</v>
      </c>
      <c r="D1389" s="54" t="s">
        <v>431</v>
      </c>
      <c r="E1389" s="54" t="s">
        <v>509</v>
      </c>
      <c r="F1389" s="55" t="s">
        <v>431</v>
      </c>
      <c r="G1389" s="54" t="s">
        <v>15</v>
      </c>
      <c r="H1389" s="54" t="s">
        <v>10</v>
      </c>
      <c r="I1389" s="56">
        <v>142</v>
      </c>
      <c r="J1389" s="56">
        <v>902</v>
      </c>
      <c r="K1389" s="56">
        <v>4591</v>
      </c>
      <c r="L1389" s="57">
        <v>181182.92499999999</v>
      </c>
      <c r="M1389" s="57">
        <v>1275.9360915493</v>
      </c>
      <c r="N1389" s="58">
        <v>6.3521126760563398</v>
      </c>
      <c r="O1389" s="58">
        <v>5.0898004434589801</v>
      </c>
      <c r="P1389" s="54">
        <v>16471.174999999999</v>
      </c>
      <c r="Q1389" s="59">
        <v>9.0909090909090995E-2</v>
      </c>
      <c r="R1389" s="54">
        <v>11334.135</v>
      </c>
      <c r="S1389" s="59">
        <v>6.2556308769162405E-2</v>
      </c>
      <c r="T1389" s="29" t="str">
        <f t="shared" si="66"/>
        <v>01</v>
      </c>
      <c r="U1389" s="29" t="str">
        <f t="shared" si="67"/>
        <v>2024-755161-01</v>
      </c>
      <c r="V1389" s="29" t="str">
        <f t="shared" si="68"/>
        <v>Benny Wilder</v>
      </c>
    </row>
    <row r="1390" spans="1:22" x14ac:dyDescent="0.25">
      <c r="A1390" s="53">
        <v>2024</v>
      </c>
      <c r="B1390" s="54">
        <v>755634</v>
      </c>
      <c r="C1390" s="54" t="s">
        <v>213</v>
      </c>
      <c r="D1390" s="54" t="s">
        <v>431</v>
      </c>
      <c r="E1390" s="54" t="s">
        <v>524</v>
      </c>
      <c r="F1390" s="55" t="s">
        <v>431</v>
      </c>
      <c r="G1390" s="54" t="s">
        <v>15</v>
      </c>
      <c r="H1390" s="54" t="s">
        <v>16</v>
      </c>
      <c r="I1390" s="56">
        <v>5</v>
      </c>
      <c r="J1390" s="56">
        <v>9</v>
      </c>
      <c r="K1390" s="56">
        <v>38</v>
      </c>
      <c r="L1390" s="57">
        <v>1225.296</v>
      </c>
      <c r="M1390" s="57">
        <v>245.0592</v>
      </c>
      <c r="N1390" s="58">
        <v>1.8</v>
      </c>
      <c r="O1390" s="58">
        <v>4.2222222222222197</v>
      </c>
      <c r="P1390" s="54">
        <v>402.54599999999999</v>
      </c>
      <c r="Q1390" s="59">
        <v>0.32852959611391902</v>
      </c>
      <c r="R1390" s="54">
        <v>243.54599999999999</v>
      </c>
      <c r="S1390" s="59">
        <v>0.198765033102206</v>
      </c>
      <c r="T1390" s="29" t="str">
        <f t="shared" si="66"/>
        <v>01</v>
      </c>
      <c r="U1390" s="29" t="str">
        <f t="shared" si="67"/>
        <v>2024-755634-01</v>
      </c>
      <c r="V1390" s="29" t="str">
        <f t="shared" si="68"/>
        <v>Quinn York</v>
      </c>
    </row>
    <row r="1391" spans="1:22" x14ac:dyDescent="0.25">
      <c r="A1391" s="53">
        <v>2024</v>
      </c>
      <c r="B1391" s="54">
        <v>758545</v>
      </c>
      <c r="C1391" s="54" t="s">
        <v>214</v>
      </c>
      <c r="D1391" s="54" t="s">
        <v>432</v>
      </c>
      <c r="E1391" s="54" t="s">
        <v>498</v>
      </c>
      <c r="F1391" s="55" t="s">
        <v>432</v>
      </c>
      <c r="G1391" s="54" t="s">
        <v>15</v>
      </c>
      <c r="H1391" s="54" t="s">
        <v>16</v>
      </c>
      <c r="I1391" s="56">
        <v>25</v>
      </c>
      <c r="J1391" s="56">
        <v>48</v>
      </c>
      <c r="K1391" s="56">
        <v>93</v>
      </c>
      <c r="L1391" s="57">
        <v>5018.4503999999997</v>
      </c>
      <c r="M1391" s="57">
        <v>200.73801599999999</v>
      </c>
      <c r="N1391" s="58">
        <v>1.92</v>
      </c>
      <c r="O1391" s="58">
        <v>1.9375</v>
      </c>
      <c r="P1391" s="54">
        <v>1010.9503999999999</v>
      </c>
      <c r="Q1391" s="59">
        <v>0.20144672546728801</v>
      </c>
      <c r="R1391" s="54">
        <v>237.9504</v>
      </c>
      <c r="S1391" s="59">
        <v>4.7415114434527401E-2</v>
      </c>
      <c r="T1391" s="29" t="str">
        <f t="shared" si="66"/>
        <v>04</v>
      </c>
      <c r="U1391" s="29" t="str">
        <f t="shared" si="67"/>
        <v>2024-758545-04</v>
      </c>
      <c r="V1391" s="29" t="str">
        <f t="shared" si="68"/>
        <v>Kim Pearson</v>
      </c>
    </row>
    <row r="1392" spans="1:22" x14ac:dyDescent="0.25">
      <c r="A1392" s="53">
        <v>2024</v>
      </c>
      <c r="B1392" s="54">
        <v>758786</v>
      </c>
      <c r="C1392" s="54" t="s">
        <v>215</v>
      </c>
      <c r="D1392" s="54" t="s">
        <v>432</v>
      </c>
      <c r="E1392" s="54" t="s">
        <v>500</v>
      </c>
      <c r="F1392" s="55" t="s">
        <v>432</v>
      </c>
      <c r="G1392" s="54" t="s">
        <v>15</v>
      </c>
      <c r="H1392" s="54" t="s">
        <v>5</v>
      </c>
      <c r="I1392" s="56">
        <v>41</v>
      </c>
      <c r="J1392" s="56">
        <v>101</v>
      </c>
      <c r="K1392" s="56">
        <v>314</v>
      </c>
      <c r="L1392" s="57">
        <v>18418.374</v>
      </c>
      <c r="M1392" s="57">
        <v>449.22863414634099</v>
      </c>
      <c r="N1392" s="58">
        <v>2.4634146341463401</v>
      </c>
      <c r="O1392" s="58">
        <v>3.1089108910891099</v>
      </c>
      <c r="P1392" s="54">
        <v>7240.1239999999998</v>
      </c>
      <c r="Q1392" s="59">
        <v>0.393092462993748</v>
      </c>
      <c r="R1392" s="54">
        <v>5950.6040000000003</v>
      </c>
      <c r="S1392" s="59">
        <v>0.32307976806204503</v>
      </c>
      <c r="T1392" s="29" t="str">
        <f t="shared" si="66"/>
        <v>04</v>
      </c>
      <c r="U1392" s="29" t="str">
        <f t="shared" si="67"/>
        <v>2024-758786-04</v>
      </c>
      <c r="V1392" s="29" t="str">
        <f t="shared" si="68"/>
        <v>Katie Sweeney</v>
      </c>
    </row>
    <row r="1393" spans="1:22" x14ac:dyDescent="0.25">
      <c r="A1393" s="53">
        <v>2024</v>
      </c>
      <c r="B1393" s="54">
        <v>759445</v>
      </c>
      <c r="C1393" s="54" t="s">
        <v>216</v>
      </c>
      <c r="D1393" s="54" t="s">
        <v>431</v>
      </c>
      <c r="E1393" s="54" t="s">
        <v>515</v>
      </c>
      <c r="F1393" s="55" t="s">
        <v>431</v>
      </c>
      <c r="G1393" s="54" t="s">
        <v>15</v>
      </c>
      <c r="H1393" s="54" t="s">
        <v>16</v>
      </c>
      <c r="I1393" s="56">
        <v>32</v>
      </c>
      <c r="J1393" s="56">
        <v>59</v>
      </c>
      <c r="K1393" s="56">
        <v>149</v>
      </c>
      <c r="L1393" s="57">
        <v>7494.808</v>
      </c>
      <c r="M1393" s="57">
        <v>234.21275</v>
      </c>
      <c r="N1393" s="58">
        <v>1.84375</v>
      </c>
      <c r="O1393" s="58">
        <v>2.5254237288135601</v>
      </c>
      <c r="P1393" s="54">
        <v>2143.558</v>
      </c>
      <c r="Q1393" s="59">
        <v>0.28600572556361697</v>
      </c>
      <c r="R1393" s="54">
        <v>1124.558</v>
      </c>
      <c r="S1393" s="59">
        <v>0.150044937775591</v>
      </c>
      <c r="T1393" s="29" t="str">
        <f t="shared" si="66"/>
        <v>01</v>
      </c>
      <c r="U1393" s="29" t="str">
        <f t="shared" si="67"/>
        <v>2024-759445-01</v>
      </c>
      <c r="V1393" s="29" t="str">
        <f t="shared" si="68"/>
        <v>Alex Kwon</v>
      </c>
    </row>
    <row r="1394" spans="1:22" x14ac:dyDescent="0.25">
      <c r="A1394" s="53">
        <v>2024</v>
      </c>
      <c r="B1394" s="54">
        <v>762085</v>
      </c>
      <c r="C1394" s="54" t="s">
        <v>217</v>
      </c>
      <c r="D1394" s="54" t="s">
        <v>431</v>
      </c>
      <c r="E1394" s="54" t="s">
        <v>516</v>
      </c>
      <c r="F1394" s="55" t="s">
        <v>431</v>
      </c>
      <c r="G1394" s="54" t="s">
        <v>15</v>
      </c>
      <c r="H1394" s="54" t="s">
        <v>7</v>
      </c>
      <c r="I1394" s="56">
        <v>137</v>
      </c>
      <c r="J1394" s="56">
        <v>537</v>
      </c>
      <c r="K1394" s="56">
        <v>2297</v>
      </c>
      <c r="L1394" s="57">
        <v>106039.5</v>
      </c>
      <c r="M1394" s="57">
        <v>774.01094890510899</v>
      </c>
      <c r="N1394" s="58">
        <v>3.9197080291970798</v>
      </c>
      <c r="O1394" s="58">
        <v>4.2774674115456204</v>
      </c>
      <c r="P1394" s="54">
        <v>17673.25</v>
      </c>
      <c r="Q1394" s="59">
        <v>0.16666666666666699</v>
      </c>
      <c r="R1394" s="54">
        <v>13036.33</v>
      </c>
      <c r="S1394" s="59">
        <v>0.12293843331965899</v>
      </c>
      <c r="T1394" s="29" t="str">
        <f t="shared" si="66"/>
        <v>01</v>
      </c>
      <c r="U1394" s="29" t="str">
        <f t="shared" si="67"/>
        <v>2024-762085-01</v>
      </c>
      <c r="V1394" s="29" t="str">
        <f t="shared" si="68"/>
        <v>Celia Pasillas</v>
      </c>
    </row>
    <row r="1395" spans="1:22" x14ac:dyDescent="0.25">
      <c r="A1395" s="53">
        <v>2024</v>
      </c>
      <c r="B1395" s="54">
        <v>762091</v>
      </c>
      <c r="C1395" s="54" t="s">
        <v>593</v>
      </c>
      <c r="D1395" s="54" t="s">
        <v>435</v>
      </c>
      <c r="E1395" s="54" t="s">
        <v>574</v>
      </c>
      <c r="F1395" s="55" t="s">
        <v>435</v>
      </c>
      <c r="G1395" s="54" t="s">
        <v>15</v>
      </c>
      <c r="H1395" s="54" t="s">
        <v>5</v>
      </c>
      <c r="I1395" s="56">
        <v>69</v>
      </c>
      <c r="J1395" s="56">
        <v>222</v>
      </c>
      <c r="K1395" s="56">
        <v>882</v>
      </c>
      <c r="L1395" s="57">
        <v>46095.6</v>
      </c>
      <c r="M1395" s="57">
        <v>668.05217391304302</v>
      </c>
      <c r="N1395" s="58">
        <v>3.2173913043478302</v>
      </c>
      <c r="O1395" s="58">
        <v>3.9729729729729701</v>
      </c>
      <c r="P1395" s="54">
        <v>7682.5999999999904</v>
      </c>
      <c r="Q1395" s="59">
        <v>0.16666666666666699</v>
      </c>
      <c r="R1395" s="54">
        <v>5302.82</v>
      </c>
      <c r="S1395" s="59">
        <v>0.11503961332535</v>
      </c>
      <c r="T1395" s="29" t="str">
        <f t="shared" si="66"/>
        <v>06</v>
      </c>
      <c r="U1395" s="29" t="str">
        <f t="shared" si="67"/>
        <v>2024-762091-06</v>
      </c>
      <c r="V1395" s="29" t="str">
        <f t="shared" si="68"/>
        <v>Tamera Arnold</v>
      </c>
    </row>
    <row r="1396" spans="1:22" x14ac:dyDescent="0.25">
      <c r="A1396" s="53">
        <v>2024</v>
      </c>
      <c r="B1396" s="54">
        <v>762662</v>
      </c>
      <c r="C1396" s="54" t="s">
        <v>333</v>
      </c>
      <c r="D1396" s="54" t="s">
        <v>432</v>
      </c>
      <c r="E1396" s="54" t="s">
        <v>498</v>
      </c>
      <c r="F1396" s="55" t="s">
        <v>432</v>
      </c>
      <c r="G1396" s="54" t="s">
        <v>15</v>
      </c>
      <c r="H1396" s="54" t="s">
        <v>16</v>
      </c>
      <c r="I1396" s="56">
        <v>8</v>
      </c>
      <c r="J1396" s="56">
        <v>15</v>
      </c>
      <c r="K1396" s="56">
        <v>24</v>
      </c>
      <c r="L1396" s="57">
        <v>1024.6079999999999</v>
      </c>
      <c r="M1396" s="57">
        <v>128.07599999999999</v>
      </c>
      <c r="N1396" s="58">
        <v>1.875</v>
      </c>
      <c r="O1396" s="58">
        <v>1.6</v>
      </c>
      <c r="P1396" s="54">
        <v>318.608</v>
      </c>
      <c r="Q1396" s="59">
        <v>0.31095599487804099</v>
      </c>
      <c r="R1396" s="54">
        <v>71.608000000000004</v>
      </c>
      <c r="S1396" s="59">
        <v>6.9888191386364401E-2</v>
      </c>
      <c r="T1396" s="29" t="str">
        <f t="shared" si="66"/>
        <v>04</v>
      </c>
      <c r="U1396" s="29" t="str">
        <f t="shared" si="67"/>
        <v>2024-762662-04</v>
      </c>
      <c r="V1396" s="29" t="str">
        <f t="shared" si="68"/>
        <v>Kim Pearson</v>
      </c>
    </row>
    <row r="1397" spans="1:22" x14ac:dyDescent="0.25">
      <c r="A1397" s="53">
        <v>2024</v>
      </c>
      <c r="B1397" s="54">
        <v>765294</v>
      </c>
      <c r="C1397" s="54" t="s">
        <v>407</v>
      </c>
      <c r="D1397" s="54" t="s">
        <v>435</v>
      </c>
      <c r="E1397" s="54" t="s">
        <v>525</v>
      </c>
      <c r="F1397" s="55" t="s">
        <v>435</v>
      </c>
      <c r="G1397" s="54" t="s">
        <v>15</v>
      </c>
      <c r="H1397" s="54" t="s">
        <v>16</v>
      </c>
      <c r="I1397" s="56">
        <v>21</v>
      </c>
      <c r="J1397" s="56">
        <v>41</v>
      </c>
      <c r="K1397" s="56">
        <v>59</v>
      </c>
      <c r="L1397" s="57">
        <v>3187.5279999999998</v>
      </c>
      <c r="M1397" s="57">
        <v>151.787047619048</v>
      </c>
      <c r="N1397" s="58">
        <v>1.9523809523809501</v>
      </c>
      <c r="O1397" s="58">
        <v>1.4390243902438999</v>
      </c>
      <c r="P1397" s="54">
        <v>853.52800000000002</v>
      </c>
      <c r="Q1397" s="59">
        <v>0.26777113801039498</v>
      </c>
      <c r="R1397" s="54">
        <v>157.428</v>
      </c>
      <c r="S1397" s="59">
        <v>4.93887426243785E-2</v>
      </c>
      <c r="T1397" s="29" t="str">
        <f t="shared" si="66"/>
        <v>06</v>
      </c>
      <c r="U1397" s="29" t="str">
        <f t="shared" si="67"/>
        <v>2024-765294-06</v>
      </c>
      <c r="V1397" s="29" t="str">
        <f t="shared" si="68"/>
        <v>Carol Mathews</v>
      </c>
    </row>
    <row r="1398" spans="1:22" x14ac:dyDescent="0.25">
      <c r="A1398" s="53">
        <v>2024</v>
      </c>
      <c r="B1398" s="54">
        <v>765645</v>
      </c>
      <c r="C1398" s="54" t="s">
        <v>443</v>
      </c>
      <c r="D1398" s="54" t="s">
        <v>435</v>
      </c>
      <c r="E1398" s="54" t="s">
        <v>529</v>
      </c>
      <c r="F1398" s="55" t="s">
        <v>435</v>
      </c>
      <c r="G1398" s="54" t="s">
        <v>15</v>
      </c>
      <c r="H1398" s="54" t="s">
        <v>16</v>
      </c>
      <c r="I1398" s="56">
        <v>29</v>
      </c>
      <c r="J1398" s="56">
        <v>74</v>
      </c>
      <c r="K1398" s="56">
        <v>218</v>
      </c>
      <c r="L1398" s="57">
        <v>14700.656000000001</v>
      </c>
      <c r="M1398" s="57">
        <v>506.91917241379298</v>
      </c>
      <c r="N1398" s="58">
        <v>2.5517241379310298</v>
      </c>
      <c r="O1398" s="58">
        <v>2.9459459459459501</v>
      </c>
      <c r="P1398" s="54">
        <v>3687.4059999999999</v>
      </c>
      <c r="Q1398" s="59">
        <v>0.250832751953382</v>
      </c>
      <c r="R1398" s="54">
        <v>2708.1460000000002</v>
      </c>
      <c r="S1398" s="59">
        <v>0.18421939810033</v>
      </c>
      <c r="T1398" s="29" t="str">
        <f t="shared" si="66"/>
        <v>06</v>
      </c>
      <c r="U1398" s="29" t="str">
        <f t="shared" si="67"/>
        <v>2024-765645-06</v>
      </c>
      <c r="V1398" s="29" t="str">
        <f t="shared" si="68"/>
        <v>Caleb Thorne</v>
      </c>
    </row>
    <row r="1399" spans="1:22" x14ac:dyDescent="0.25">
      <c r="A1399" s="53">
        <v>2024</v>
      </c>
      <c r="B1399" s="54">
        <v>766167</v>
      </c>
      <c r="C1399" s="54" t="s">
        <v>218</v>
      </c>
      <c r="D1399" s="54" t="s">
        <v>435</v>
      </c>
      <c r="E1399" s="54" t="s">
        <v>525</v>
      </c>
      <c r="F1399" s="55" t="s">
        <v>435</v>
      </c>
      <c r="G1399" s="54" t="s">
        <v>15</v>
      </c>
      <c r="H1399" s="54" t="s">
        <v>16</v>
      </c>
      <c r="I1399" s="56">
        <v>27</v>
      </c>
      <c r="J1399" s="56">
        <v>63</v>
      </c>
      <c r="K1399" s="56">
        <v>135</v>
      </c>
      <c r="L1399" s="57">
        <v>7594.92</v>
      </c>
      <c r="M1399" s="57">
        <v>281.29333333333301</v>
      </c>
      <c r="N1399" s="58">
        <v>2.3333333333333299</v>
      </c>
      <c r="O1399" s="58">
        <v>2.1428571428571401</v>
      </c>
      <c r="P1399" s="54">
        <v>1910.17</v>
      </c>
      <c r="Q1399" s="59">
        <v>0.25150626998046099</v>
      </c>
      <c r="R1399" s="54">
        <v>1003.87</v>
      </c>
      <c r="S1399" s="59">
        <v>0.13217650745498299</v>
      </c>
      <c r="T1399" s="29" t="str">
        <f t="shared" si="66"/>
        <v>06</v>
      </c>
      <c r="U1399" s="29" t="str">
        <f t="shared" si="67"/>
        <v>2024-766167-06</v>
      </c>
      <c r="V1399" s="29" t="str">
        <f t="shared" si="68"/>
        <v>Carol Mathews</v>
      </c>
    </row>
    <row r="1400" spans="1:22" x14ac:dyDescent="0.25">
      <c r="A1400" s="53">
        <v>2024</v>
      </c>
      <c r="B1400" s="54">
        <v>767999</v>
      </c>
      <c r="C1400" s="54" t="s">
        <v>334</v>
      </c>
      <c r="D1400" s="54" t="s">
        <v>432</v>
      </c>
      <c r="E1400" s="54" t="s">
        <v>510</v>
      </c>
      <c r="F1400" s="55" t="s">
        <v>432</v>
      </c>
      <c r="G1400" s="54" t="s">
        <v>15</v>
      </c>
      <c r="H1400" s="54" t="s">
        <v>16</v>
      </c>
      <c r="I1400" s="56">
        <v>46</v>
      </c>
      <c r="J1400" s="56">
        <v>64</v>
      </c>
      <c r="K1400" s="56">
        <v>258</v>
      </c>
      <c r="L1400" s="57">
        <v>11163.55</v>
      </c>
      <c r="M1400" s="57">
        <v>242.68586956521699</v>
      </c>
      <c r="N1400" s="58">
        <v>1.39130434782609</v>
      </c>
      <c r="O1400" s="58">
        <v>4.03125</v>
      </c>
      <c r="P1400" s="54">
        <v>1539.8</v>
      </c>
      <c r="Q1400" s="59">
        <v>0.13793103448275901</v>
      </c>
      <c r="R1400" s="54">
        <v>141.79999999999899</v>
      </c>
      <c r="S1400" s="59">
        <v>1.27020526624594E-2</v>
      </c>
      <c r="T1400" s="29" t="str">
        <f t="shared" si="66"/>
        <v>04</v>
      </c>
      <c r="U1400" s="29" t="str">
        <f t="shared" si="67"/>
        <v>2024-767999-04</v>
      </c>
      <c r="V1400" s="29" t="str">
        <f t="shared" si="68"/>
        <v>Mosaki Ishak</v>
      </c>
    </row>
    <row r="1401" spans="1:22" x14ac:dyDescent="0.25">
      <c r="A1401" s="53">
        <v>2024</v>
      </c>
      <c r="B1401" s="54">
        <v>768405</v>
      </c>
      <c r="C1401" s="54" t="s">
        <v>335</v>
      </c>
      <c r="D1401" s="54" t="s">
        <v>430</v>
      </c>
      <c r="E1401" s="54" t="s">
        <v>512</v>
      </c>
      <c r="F1401" s="55" t="s">
        <v>430</v>
      </c>
      <c r="G1401" s="54" t="s">
        <v>15</v>
      </c>
      <c r="H1401" s="54" t="s">
        <v>5</v>
      </c>
      <c r="I1401" s="56">
        <v>37</v>
      </c>
      <c r="J1401" s="56">
        <v>105</v>
      </c>
      <c r="K1401" s="56">
        <v>306</v>
      </c>
      <c r="L1401" s="57">
        <v>15386.775600000001</v>
      </c>
      <c r="M1401" s="57">
        <v>415.85879999999997</v>
      </c>
      <c r="N1401" s="58">
        <v>2.8378378378378399</v>
      </c>
      <c r="O1401" s="58">
        <v>2.9142857142857101</v>
      </c>
      <c r="P1401" s="54">
        <v>4034.2755999999999</v>
      </c>
      <c r="Q1401" s="59">
        <v>0.26219109869906698</v>
      </c>
      <c r="R1401" s="54">
        <v>2772.8755999999998</v>
      </c>
      <c r="S1401" s="59">
        <v>0.18021160976702599</v>
      </c>
      <c r="T1401" s="29" t="str">
        <f t="shared" si="66"/>
        <v>03</v>
      </c>
      <c r="U1401" s="29" t="str">
        <f t="shared" si="67"/>
        <v>2024-768405-03</v>
      </c>
      <c r="V1401" s="29" t="str">
        <f t="shared" si="68"/>
        <v>Kevin Baxter</v>
      </c>
    </row>
    <row r="1402" spans="1:22" x14ac:dyDescent="0.25">
      <c r="A1402" s="53">
        <v>2024</v>
      </c>
      <c r="B1402" s="54">
        <v>772049</v>
      </c>
      <c r="C1402" s="54" t="s">
        <v>219</v>
      </c>
      <c r="D1402" s="54" t="s">
        <v>434</v>
      </c>
      <c r="E1402" s="54" t="s">
        <v>522</v>
      </c>
      <c r="F1402" s="55" t="s">
        <v>434</v>
      </c>
      <c r="G1402" s="54" t="s">
        <v>15</v>
      </c>
      <c r="H1402" s="54" t="s">
        <v>16</v>
      </c>
      <c r="I1402" s="56">
        <v>21</v>
      </c>
      <c r="J1402" s="56">
        <v>39</v>
      </c>
      <c r="K1402" s="56">
        <v>148</v>
      </c>
      <c r="L1402" s="57">
        <v>7460.4160000000002</v>
      </c>
      <c r="M1402" s="57">
        <v>355.25790476190502</v>
      </c>
      <c r="N1402" s="58">
        <v>1.8571428571428601</v>
      </c>
      <c r="O1402" s="58">
        <v>3.7948717948717898</v>
      </c>
      <c r="P1402" s="54">
        <v>2293.9160000000002</v>
      </c>
      <c r="Q1402" s="59">
        <v>0.30747829611646299</v>
      </c>
      <c r="R1402" s="54">
        <v>1600.0160000000001</v>
      </c>
      <c r="S1402" s="59">
        <v>0.21446739699233899</v>
      </c>
      <c r="T1402" s="29" t="str">
        <f t="shared" si="66"/>
        <v>02</v>
      </c>
      <c r="U1402" s="29" t="str">
        <f t="shared" si="67"/>
        <v>2024-772049-02</v>
      </c>
      <c r="V1402" s="29" t="str">
        <f t="shared" si="68"/>
        <v>Ian Juliano</v>
      </c>
    </row>
    <row r="1403" spans="1:22" x14ac:dyDescent="0.25">
      <c r="A1403" s="53">
        <v>2024</v>
      </c>
      <c r="B1403" s="54">
        <v>772168</v>
      </c>
      <c r="C1403" s="54" t="s">
        <v>220</v>
      </c>
      <c r="D1403" s="54" t="s">
        <v>432</v>
      </c>
      <c r="E1403" s="54" t="s">
        <v>500</v>
      </c>
      <c r="F1403" s="55" t="s">
        <v>432</v>
      </c>
      <c r="G1403" s="54" t="s">
        <v>4</v>
      </c>
      <c r="H1403" s="54" t="s">
        <v>16</v>
      </c>
      <c r="I1403" s="56">
        <v>25</v>
      </c>
      <c r="J1403" s="56">
        <v>65</v>
      </c>
      <c r="K1403" s="56">
        <v>296</v>
      </c>
      <c r="L1403" s="57">
        <v>10030.004999999999</v>
      </c>
      <c r="M1403" s="57">
        <v>401.2002</v>
      </c>
      <c r="N1403" s="58">
        <v>2.6</v>
      </c>
      <c r="O1403" s="58">
        <v>4.5538461538461501</v>
      </c>
      <c r="P1403" s="54">
        <v>1231.7550000000001</v>
      </c>
      <c r="Q1403" s="59">
        <v>0.12280701754386</v>
      </c>
      <c r="R1403" s="54">
        <v>443.19500000000198</v>
      </c>
      <c r="S1403" s="59">
        <v>4.4186917155076402E-2</v>
      </c>
      <c r="T1403" s="29" t="str">
        <f t="shared" si="66"/>
        <v>04</v>
      </c>
      <c r="U1403" s="29" t="str">
        <f t="shared" si="67"/>
        <v>2024-772168-04</v>
      </c>
      <c r="V1403" s="29" t="str">
        <f t="shared" si="68"/>
        <v>Katie Sweeney</v>
      </c>
    </row>
    <row r="1404" spans="1:22" x14ac:dyDescent="0.25">
      <c r="A1404" s="53">
        <v>2024</v>
      </c>
      <c r="B1404" s="54">
        <v>772869</v>
      </c>
      <c r="C1404" s="54" t="s">
        <v>223</v>
      </c>
      <c r="D1404" s="54" t="s">
        <v>435</v>
      </c>
      <c r="E1404" s="54" t="s">
        <v>525</v>
      </c>
      <c r="F1404" s="55" t="s">
        <v>435</v>
      </c>
      <c r="G1404" s="54" t="s">
        <v>15</v>
      </c>
      <c r="H1404" s="54" t="s">
        <v>16</v>
      </c>
      <c r="I1404" s="56">
        <v>31</v>
      </c>
      <c r="J1404" s="56">
        <v>51</v>
      </c>
      <c r="K1404" s="56">
        <v>150</v>
      </c>
      <c r="L1404" s="57">
        <v>8834</v>
      </c>
      <c r="M1404" s="57">
        <v>284.96774193548401</v>
      </c>
      <c r="N1404" s="58">
        <v>1.6451612903225801</v>
      </c>
      <c r="O1404" s="58">
        <v>2.9411764705882399</v>
      </c>
      <c r="P1404" s="54">
        <v>2222.25</v>
      </c>
      <c r="Q1404" s="59">
        <v>0.25155648630291999</v>
      </c>
      <c r="R1404" s="54">
        <v>1205.1500000000001</v>
      </c>
      <c r="S1404" s="59">
        <v>0.13642177948834</v>
      </c>
      <c r="T1404" s="29" t="str">
        <f t="shared" si="66"/>
        <v>06</v>
      </c>
      <c r="U1404" s="29" t="str">
        <f t="shared" si="67"/>
        <v>2024-772869-06</v>
      </c>
      <c r="V1404" s="29" t="str">
        <f t="shared" si="68"/>
        <v>Carol Mathews</v>
      </c>
    </row>
    <row r="1405" spans="1:22" x14ac:dyDescent="0.25">
      <c r="A1405" s="53">
        <v>2024</v>
      </c>
      <c r="B1405" s="54">
        <v>775247</v>
      </c>
      <c r="C1405" s="54" t="s">
        <v>93</v>
      </c>
      <c r="D1405" s="54" t="s">
        <v>432</v>
      </c>
      <c r="E1405" s="54" t="s">
        <v>500</v>
      </c>
      <c r="F1405" s="55" t="s">
        <v>433</v>
      </c>
      <c r="G1405" s="54" t="s">
        <v>4</v>
      </c>
      <c r="H1405" s="54" t="s">
        <v>16</v>
      </c>
      <c r="I1405" s="56">
        <v>12</v>
      </c>
      <c r="J1405" s="56">
        <v>33</v>
      </c>
      <c r="K1405" s="56">
        <v>81</v>
      </c>
      <c r="L1405" s="57">
        <v>3606.0378000000001</v>
      </c>
      <c r="M1405" s="57">
        <v>300.50315000000001</v>
      </c>
      <c r="N1405" s="58">
        <v>2.75</v>
      </c>
      <c r="O1405" s="58">
        <v>2.4545454545454501</v>
      </c>
      <c r="P1405" s="54">
        <v>451.28779999999898</v>
      </c>
      <c r="Q1405" s="59">
        <v>0.12514782845593</v>
      </c>
      <c r="R1405" s="54">
        <v>71.247799999999202</v>
      </c>
      <c r="S1405" s="59">
        <v>1.9757918233691101E-2</v>
      </c>
      <c r="T1405" s="29" t="str">
        <f t="shared" si="66"/>
        <v>04</v>
      </c>
      <c r="U1405" s="29" t="str">
        <f t="shared" si="67"/>
        <v>2024-775247-04</v>
      </c>
      <c r="V1405" s="29" t="str">
        <f t="shared" si="68"/>
        <v>Katie Sweeney</v>
      </c>
    </row>
    <row r="1406" spans="1:22" x14ac:dyDescent="0.25">
      <c r="A1406" s="53">
        <v>2024</v>
      </c>
      <c r="B1406" s="54">
        <v>775247</v>
      </c>
      <c r="C1406" s="54" t="s">
        <v>93</v>
      </c>
      <c r="D1406" s="54" t="s">
        <v>433</v>
      </c>
      <c r="E1406" s="54" t="s">
        <v>503</v>
      </c>
      <c r="F1406" s="55" t="s">
        <v>433</v>
      </c>
      <c r="G1406" s="54" t="s">
        <v>4</v>
      </c>
      <c r="H1406" s="54" t="s">
        <v>10</v>
      </c>
      <c r="I1406" s="56">
        <v>167</v>
      </c>
      <c r="J1406" s="56">
        <v>570</v>
      </c>
      <c r="K1406" s="56">
        <v>4159</v>
      </c>
      <c r="L1406" s="57">
        <v>174089.43419999999</v>
      </c>
      <c r="M1406" s="57">
        <v>1042.4517017964099</v>
      </c>
      <c r="N1406" s="58">
        <v>3.4131736526946099</v>
      </c>
      <c r="O1406" s="58">
        <v>7.2964912280701801</v>
      </c>
      <c r="P1406" s="54">
        <v>17104.6842</v>
      </c>
      <c r="Q1406" s="59">
        <v>9.8252282102023206E-2</v>
      </c>
      <c r="R1406" s="54">
        <v>11139.734200000001</v>
      </c>
      <c r="S1406" s="59">
        <v>6.3988571455762602E-2</v>
      </c>
      <c r="T1406" s="29" t="str">
        <f t="shared" si="66"/>
        <v>05</v>
      </c>
      <c r="U1406" s="29" t="str">
        <f t="shared" si="67"/>
        <v>2024-775247-05</v>
      </c>
      <c r="V1406" s="29" t="str">
        <f t="shared" si="68"/>
        <v>Hugo Vale</v>
      </c>
    </row>
    <row r="1407" spans="1:22" x14ac:dyDescent="0.25">
      <c r="A1407" s="53">
        <v>2024</v>
      </c>
      <c r="B1407" s="54">
        <v>776236</v>
      </c>
      <c r="C1407" s="54" t="s">
        <v>224</v>
      </c>
      <c r="D1407" s="54" t="s">
        <v>435</v>
      </c>
      <c r="E1407" s="54" t="s">
        <v>525</v>
      </c>
      <c r="F1407" s="55" t="s">
        <v>435</v>
      </c>
      <c r="G1407" s="54" t="s">
        <v>15</v>
      </c>
      <c r="H1407" s="54" t="s">
        <v>16</v>
      </c>
      <c r="I1407" s="56">
        <v>15</v>
      </c>
      <c r="J1407" s="56">
        <v>24</v>
      </c>
      <c r="K1407" s="56">
        <v>51</v>
      </c>
      <c r="L1407" s="57">
        <v>2541.192</v>
      </c>
      <c r="M1407" s="57">
        <v>169.4128</v>
      </c>
      <c r="N1407" s="58">
        <v>1.6</v>
      </c>
      <c r="O1407" s="58">
        <v>2.125</v>
      </c>
      <c r="P1407" s="54">
        <v>714.19200000000001</v>
      </c>
      <c r="Q1407" s="59">
        <v>0.28104606027407603</v>
      </c>
      <c r="R1407" s="54">
        <v>222.792</v>
      </c>
      <c r="S1407" s="59">
        <v>8.7672242002965597E-2</v>
      </c>
      <c r="T1407" s="29" t="str">
        <f t="shared" si="66"/>
        <v>06</v>
      </c>
      <c r="U1407" s="29" t="str">
        <f t="shared" si="67"/>
        <v>2024-776236-06</v>
      </c>
      <c r="V1407" s="29" t="str">
        <f t="shared" si="68"/>
        <v>Carol Mathews</v>
      </c>
    </row>
    <row r="1408" spans="1:22" x14ac:dyDescent="0.25">
      <c r="A1408" s="53">
        <v>2024</v>
      </c>
      <c r="B1408" s="54">
        <v>778358</v>
      </c>
      <c r="C1408" s="54" t="s">
        <v>603</v>
      </c>
      <c r="D1408" s="54" t="s">
        <v>431</v>
      </c>
      <c r="E1408" s="54" t="s">
        <v>600</v>
      </c>
      <c r="F1408" s="55" t="s">
        <v>431</v>
      </c>
      <c r="G1408" s="54" t="s">
        <v>15</v>
      </c>
      <c r="H1408" s="54" t="s">
        <v>16</v>
      </c>
      <c r="I1408" s="56">
        <v>33</v>
      </c>
      <c r="J1408" s="56">
        <v>51</v>
      </c>
      <c r="K1408" s="56">
        <v>150</v>
      </c>
      <c r="L1408" s="57">
        <v>7521.2</v>
      </c>
      <c r="M1408" s="57">
        <v>227.91515151515199</v>
      </c>
      <c r="N1408" s="58">
        <v>1.5454545454545501</v>
      </c>
      <c r="O1408" s="58">
        <v>2.9411764705882399</v>
      </c>
      <c r="P1408" s="54">
        <v>2392.1999999999998</v>
      </c>
      <c r="Q1408" s="59">
        <v>0.31806094772110799</v>
      </c>
      <c r="R1408" s="54">
        <v>1351.2</v>
      </c>
      <c r="S1408" s="59">
        <v>0.179652183162261</v>
      </c>
      <c r="T1408" s="29" t="str">
        <f t="shared" si="66"/>
        <v>01</v>
      </c>
      <c r="U1408" s="29" t="str">
        <f t="shared" si="67"/>
        <v>2024-778358-01</v>
      </c>
      <c r="V1408" s="29" t="str">
        <f t="shared" si="68"/>
        <v>Patricia Joseph</v>
      </c>
    </row>
    <row r="1409" spans="1:22" x14ac:dyDescent="0.25">
      <c r="A1409" s="53">
        <v>2024</v>
      </c>
      <c r="B1409" s="54">
        <v>781121</v>
      </c>
      <c r="C1409" s="54" t="s">
        <v>466</v>
      </c>
      <c r="D1409" s="54" t="s">
        <v>430</v>
      </c>
      <c r="E1409" s="54" t="s">
        <v>517</v>
      </c>
      <c r="F1409" s="55" t="s">
        <v>433</v>
      </c>
      <c r="G1409" s="54" t="s">
        <v>4</v>
      </c>
      <c r="H1409" s="54" t="s">
        <v>16</v>
      </c>
      <c r="I1409" s="56">
        <v>21</v>
      </c>
      <c r="J1409" s="56">
        <v>36</v>
      </c>
      <c r="K1409" s="56">
        <v>133</v>
      </c>
      <c r="L1409" s="57">
        <v>7622.04</v>
      </c>
      <c r="M1409" s="57">
        <v>362.95428571428602</v>
      </c>
      <c r="N1409" s="58">
        <v>1.71428571428571</v>
      </c>
      <c r="O1409" s="58">
        <v>3.6944444444444402</v>
      </c>
      <c r="P1409" s="54">
        <v>936.04000000000099</v>
      </c>
      <c r="Q1409" s="59">
        <v>0.12280701754386</v>
      </c>
      <c r="R1409" s="54">
        <v>245.44000000000099</v>
      </c>
      <c r="S1409" s="59">
        <v>3.2201352918641298E-2</v>
      </c>
      <c r="T1409" s="29" t="str">
        <f t="shared" si="66"/>
        <v>03</v>
      </c>
      <c r="U1409" s="29" t="str">
        <f t="shared" si="67"/>
        <v>2024-781121-03</v>
      </c>
      <c r="V1409" s="29" t="str">
        <f t="shared" si="68"/>
        <v>Ray McDermott</v>
      </c>
    </row>
    <row r="1410" spans="1:22" x14ac:dyDescent="0.25">
      <c r="A1410" s="53">
        <v>2024</v>
      </c>
      <c r="B1410" s="54">
        <v>781121</v>
      </c>
      <c r="C1410" s="54" t="s">
        <v>466</v>
      </c>
      <c r="D1410" s="54" t="s">
        <v>432</v>
      </c>
      <c r="E1410" s="54" t="s">
        <v>510</v>
      </c>
      <c r="F1410" s="55" t="s">
        <v>433</v>
      </c>
      <c r="G1410" s="54" t="s">
        <v>4</v>
      </c>
      <c r="H1410" s="54" t="s">
        <v>16</v>
      </c>
      <c r="I1410" s="56">
        <v>39</v>
      </c>
      <c r="J1410" s="56">
        <v>97</v>
      </c>
      <c r="K1410" s="56">
        <v>270</v>
      </c>
      <c r="L1410" s="57">
        <v>9271.9050000000007</v>
      </c>
      <c r="M1410" s="57">
        <v>237.74115384615399</v>
      </c>
      <c r="N1410" s="58">
        <v>2.4871794871794899</v>
      </c>
      <c r="O1410" s="58">
        <v>2.78350515463918</v>
      </c>
      <c r="P1410" s="54">
        <v>1138.655</v>
      </c>
      <c r="Q1410" s="59">
        <v>0.12280701754386</v>
      </c>
      <c r="R1410" s="54">
        <v>-89.344999999999104</v>
      </c>
      <c r="S1410" s="59">
        <v>-9.6360995933412897E-3</v>
      </c>
      <c r="T1410" s="29" t="str">
        <f t="shared" si="66"/>
        <v>04</v>
      </c>
      <c r="U1410" s="29" t="str">
        <f t="shared" si="67"/>
        <v>2024-781121-04</v>
      </c>
      <c r="V1410" s="29" t="str">
        <f t="shared" si="68"/>
        <v>Mosaki Ishak</v>
      </c>
    </row>
    <row r="1411" spans="1:22" x14ac:dyDescent="0.25">
      <c r="A1411" s="53">
        <v>2024</v>
      </c>
      <c r="B1411" s="54">
        <v>781121</v>
      </c>
      <c r="C1411" s="54" t="s">
        <v>466</v>
      </c>
      <c r="D1411" s="54" t="s">
        <v>433</v>
      </c>
      <c r="E1411" s="54" t="s">
        <v>504</v>
      </c>
      <c r="F1411" s="55" t="s">
        <v>433</v>
      </c>
      <c r="G1411" s="54" t="s">
        <v>4</v>
      </c>
      <c r="H1411" s="54" t="s">
        <v>10</v>
      </c>
      <c r="I1411" s="56">
        <v>247</v>
      </c>
      <c r="J1411" s="56">
        <v>828</v>
      </c>
      <c r="K1411" s="56">
        <v>3903</v>
      </c>
      <c r="L1411" s="57">
        <v>166013.07</v>
      </c>
      <c r="M1411" s="57">
        <v>672.11769230769198</v>
      </c>
      <c r="N1411" s="58">
        <v>3.3522267206477698</v>
      </c>
      <c r="O1411" s="58">
        <v>4.7137681159420302</v>
      </c>
      <c r="P1411" s="54">
        <v>20387.57</v>
      </c>
      <c r="Q1411" s="59">
        <v>0.12280701754386</v>
      </c>
      <c r="R1411" s="54">
        <v>11585.97</v>
      </c>
      <c r="S1411" s="59">
        <v>6.9789505127518095E-2</v>
      </c>
      <c r="T1411" s="29" t="str">
        <f t="shared" si="66"/>
        <v>05</v>
      </c>
      <c r="U1411" s="29" t="str">
        <f t="shared" si="67"/>
        <v>2024-781121-05</v>
      </c>
      <c r="V1411" s="29" t="str">
        <f t="shared" si="68"/>
        <v>Jeannie Skiles</v>
      </c>
    </row>
    <row r="1412" spans="1:22" x14ac:dyDescent="0.25">
      <c r="A1412" s="53">
        <v>2024</v>
      </c>
      <c r="B1412" s="54">
        <v>782190</v>
      </c>
      <c r="C1412" s="54" t="s">
        <v>60</v>
      </c>
      <c r="D1412" s="54" t="s">
        <v>434</v>
      </c>
      <c r="E1412" s="54" t="s">
        <v>499</v>
      </c>
      <c r="F1412" s="55" t="s">
        <v>434</v>
      </c>
      <c r="G1412" s="54" t="s">
        <v>4</v>
      </c>
      <c r="H1412" s="54" t="s">
        <v>5</v>
      </c>
      <c r="I1412" s="56">
        <v>42</v>
      </c>
      <c r="J1412" s="56">
        <v>104</v>
      </c>
      <c r="K1412" s="56">
        <v>433</v>
      </c>
      <c r="L1412" s="57">
        <v>21112.5</v>
      </c>
      <c r="M1412" s="57">
        <v>502.67857142857099</v>
      </c>
      <c r="N1412" s="58">
        <v>2.4761904761904798</v>
      </c>
      <c r="O1412" s="58">
        <v>4.1634615384615401</v>
      </c>
      <c r="P1412" s="54">
        <v>3518.75</v>
      </c>
      <c r="Q1412" s="59">
        <v>0.16666666666666699</v>
      </c>
      <c r="R1412" s="54">
        <v>2102.35</v>
      </c>
      <c r="S1412" s="59">
        <v>9.9578448786264095E-2</v>
      </c>
      <c r="T1412" s="29" t="str">
        <f t="shared" si="66"/>
        <v>02</v>
      </c>
      <c r="U1412" s="29" t="str">
        <f t="shared" si="67"/>
        <v>2024-782190-02</v>
      </c>
      <c r="V1412" s="29" t="str">
        <f t="shared" si="68"/>
        <v>Kurt Valentine</v>
      </c>
    </row>
    <row r="1413" spans="1:22" x14ac:dyDescent="0.25">
      <c r="A1413" s="53">
        <v>2024</v>
      </c>
      <c r="B1413" s="54">
        <v>782190</v>
      </c>
      <c r="C1413" s="54" t="s">
        <v>60</v>
      </c>
      <c r="D1413" s="54" t="s">
        <v>430</v>
      </c>
      <c r="E1413" s="54" t="s">
        <v>492</v>
      </c>
      <c r="F1413" s="55" t="s">
        <v>434</v>
      </c>
      <c r="G1413" s="54" t="s">
        <v>4</v>
      </c>
      <c r="H1413" s="54" t="s">
        <v>10</v>
      </c>
      <c r="I1413" s="56">
        <v>140</v>
      </c>
      <c r="J1413" s="56">
        <v>941</v>
      </c>
      <c r="K1413" s="56">
        <v>4385</v>
      </c>
      <c r="L1413" s="57">
        <v>180148.5</v>
      </c>
      <c r="M1413" s="57">
        <v>1286.7750000000001</v>
      </c>
      <c r="N1413" s="58">
        <v>6.7214285714285698</v>
      </c>
      <c r="O1413" s="58">
        <v>4.6599362380446303</v>
      </c>
      <c r="P1413" s="54">
        <v>30024.75</v>
      </c>
      <c r="Q1413" s="59">
        <v>0.16666666666666699</v>
      </c>
      <c r="R1413" s="54">
        <v>24682.65</v>
      </c>
      <c r="S1413" s="59">
        <v>0.137012797775169</v>
      </c>
      <c r="T1413" s="29" t="str">
        <f t="shared" si="66"/>
        <v>03</v>
      </c>
      <c r="U1413" s="29" t="str">
        <f t="shared" si="67"/>
        <v>2024-782190-03</v>
      </c>
      <c r="V1413" s="29" t="str">
        <f t="shared" si="68"/>
        <v>Paul Martell</v>
      </c>
    </row>
    <row r="1414" spans="1:22" x14ac:dyDescent="0.25">
      <c r="A1414" s="53">
        <v>2024</v>
      </c>
      <c r="B1414" s="54">
        <v>782190</v>
      </c>
      <c r="C1414" s="54" t="s">
        <v>60</v>
      </c>
      <c r="D1414" s="54" t="s">
        <v>432</v>
      </c>
      <c r="E1414" s="54" t="s">
        <v>497</v>
      </c>
      <c r="F1414" s="55" t="s">
        <v>434</v>
      </c>
      <c r="G1414" s="54" t="s">
        <v>4</v>
      </c>
      <c r="H1414" s="54" t="s">
        <v>5</v>
      </c>
      <c r="I1414" s="56">
        <v>246</v>
      </c>
      <c r="J1414" s="56">
        <v>399</v>
      </c>
      <c r="K1414" s="56">
        <v>1413</v>
      </c>
      <c r="L1414" s="57">
        <v>63815.4</v>
      </c>
      <c r="M1414" s="57">
        <v>259.41219512195102</v>
      </c>
      <c r="N1414" s="58">
        <v>1.6219512195121999</v>
      </c>
      <c r="O1414" s="58">
        <v>3.5413533834586501</v>
      </c>
      <c r="P1414" s="54">
        <v>10635.9</v>
      </c>
      <c r="Q1414" s="59">
        <v>0.16666666666666699</v>
      </c>
      <c r="R1414" s="54">
        <v>3102.9</v>
      </c>
      <c r="S1414" s="59">
        <v>4.8623059637642303E-2</v>
      </c>
      <c r="T1414" s="29" t="str">
        <f t="shared" si="66"/>
        <v>04</v>
      </c>
      <c r="U1414" s="29" t="str">
        <f t="shared" si="67"/>
        <v>2024-782190-04</v>
      </c>
      <c r="V1414" s="29" t="str">
        <f t="shared" si="68"/>
        <v>Javier Salinas</v>
      </c>
    </row>
    <row r="1415" spans="1:22" x14ac:dyDescent="0.25">
      <c r="A1415" s="53">
        <v>2024</v>
      </c>
      <c r="B1415" s="54">
        <v>782190</v>
      </c>
      <c r="C1415" s="54" t="s">
        <v>60</v>
      </c>
      <c r="D1415" s="54" t="s">
        <v>433</v>
      </c>
      <c r="E1415" s="54" t="s">
        <v>502</v>
      </c>
      <c r="F1415" s="55" t="s">
        <v>434</v>
      </c>
      <c r="G1415" s="54" t="s">
        <v>4</v>
      </c>
      <c r="H1415" s="54" t="s">
        <v>5</v>
      </c>
      <c r="I1415" s="56">
        <v>118</v>
      </c>
      <c r="J1415" s="56">
        <v>181</v>
      </c>
      <c r="K1415" s="56">
        <v>724</v>
      </c>
      <c r="L1415" s="57">
        <v>31681.5</v>
      </c>
      <c r="M1415" s="57">
        <v>268.48728813559302</v>
      </c>
      <c r="N1415" s="58">
        <v>1.5338983050847499</v>
      </c>
      <c r="O1415" s="58">
        <v>4</v>
      </c>
      <c r="P1415" s="54">
        <v>5280.25</v>
      </c>
      <c r="Q1415" s="59">
        <v>0.16666666666666699</v>
      </c>
      <c r="R1415" s="54">
        <v>1305.1500000000001</v>
      </c>
      <c r="S1415" s="59">
        <v>4.1195966100089999E-2</v>
      </c>
      <c r="T1415" s="29" t="str">
        <f t="shared" si="66"/>
        <v>05</v>
      </c>
      <c r="U1415" s="29" t="str">
        <f t="shared" si="67"/>
        <v>2024-782190-05</v>
      </c>
      <c r="V1415" s="29" t="str">
        <f t="shared" si="68"/>
        <v>Mary Amendola</v>
      </c>
    </row>
    <row r="1416" spans="1:22" x14ac:dyDescent="0.25">
      <c r="A1416" s="53">
        <v>2024</v>
      </c>
      <c r="B1416" s="54">
        <v>783424</v>
      </c>
      <c r="C1416" s="54" t="s">
        <v>395</v>
      </c>
      <c r="D1416" s="54" t="s">
        <v>430</v>
      </c>
      <c r="E1416" s="54" t="s">
        <v>517</v>
      </c>
      <c r="F1416" s="55" t="s">
        <v>430</v>
      </c>
      <c r="G1416" s="54" t="s">
        <v>15</v>
      </c>
      <c r="H1416" s="54" t="s">
        <v>7</v>
      </c>
      <c r="I1416" s="56">
        <v>122</v>
      </c>
      <c r="J1416" s="56">
        <v>308</v>
      </c>
      <c r="K1416" s="56">
        <v>1672</v>
      </c>
      <c r="L1416" s="57">
        <v>83358.921600000001</v>
      </c>
      <c r="M1416" s="57">
        <v>683.26984918032804</v>
      </c>
      <c r="N1416" s="58">
        <v>2.5245901639344299</v>
      </c>
      <c r="O1416" s="58">
        <v>5.4285714285714297</v>
      </c>
      <c r="P1416" s="54">
        <v>18956.421600000001</v>
      </c>
      <c r="Q1416" s="59">
        <v>0.227407231717355</v>
      </c>
      <c r="R1416" s="54">
        <v>14840.571599999999</v>
      </c>
      <c r="S1416" s="59">
        <v>0.178032192777311</v>
      </c>
      <c r="T1416" s="29" t="str">
        <f t="shared" si="66"/>
        <v>03</v>
      </c>
      <c r="U1416" s="29" t="str">
        <f t="shared" si="67"/>
        <v>2024-783424-03</v>
      </c>
      <c r="V1416" s="29" t="str">
        <f t="shared" si="68"/>
        <v>Ray McDermott</v>
      </c>
    </row>
    <row r="1417" spans="1:22" x14ac:dyDescent="0.25">
      <c r="A1417" s="53">
        <v>2024</v>
      </c>
      <c r="B1417" s="54">
        <v>784350</v>
      </c>
      <c r="C1417" s="54" t="s">
        <v>397</v>
      </c>
      <c r="D1417" s="54" t="s">
        <v>434</v>
      </c>
      <c r="E1417" s="54" t="s">
        <v>499</v>
      </c>
      <c r="F1417" s="55" t="s">
        <v>434</v>
      </c>
      <c r="G1417" s="54" t="s">
        <v>15</v>
      </c>
      <c r="H1417" s="54" t="s">
        <v>16</v>
      </c>
      <c r="I1417" s="56">
        <v>34</v>
      </c>
      <c r="J1417" s="56">
        <v>54</v>
      </c>
      <c r="K1417" s="56">
        <v>155</v>
      </c>
      <c r="L1417" s="57">
        <v>7439.1</v>
      </c>
      <c r="M1417" s="57">
        <v>218.797058823529</v>
      </c>
      <c r="N1417" s="58">
        <v>1.5882352941176501</v>
      </c>
      <c r="O1417" s="58">
        <v>2.8703703703703698</v>
      </c>
      <c r="P1417" s="54">
        <v>1239.8499999999999</v>
      </c>
      <c r="Q1417" s="59">
        <v>0.16666666666666699</v>
      </c>
      <c r="R1417" s="54">
        <v>126.45</v>
      </c>
      <c r="S1417" s="59">
        <v>1.69980239545106E-2</v>
      </c>
      <c r="T1417" s="29" t="str">
        <f t="shared" si="66"/>
        <v>02</v>
      </c>
      <c r="U1417" s="29" t="str">
        <f t="shared" si="67"/>
        <v>2024-784350-02</v>
      </c>
      <c r="V1417" s="29" t="str">
        <f t="shared" si="68"/>
        <v>Kurt Valentine</v>
      </c>
    </row>
    <row r="1418" spans="1:22" x14ac:dyDescent="0.25">
      <c r="A1418" s="53">
        <v>2024</v>
      </c>
      <c r="B1418" s="54">
        <v>784373</v>
      </c>
      <c r="C1418" s="54" t="s">
        <v>225</v>
      </c>
      <c r="D1418" s="54" t="s">
        <v>431</v>
      </c>
      <c r="E1418" s="54" t="s">
        <v>515</v>
      </c>
      <c r="F1418" s="55" t="s">
        <v>431</v>
      </c>
      <c r="G1418" s="54" t="s">
        <v>15</v>
      </c>
      <c r="H1418" s="54" t="s">
        <v>16</v>
      </c>
      <c r="I1418" s="56">
        <v>10</v>
      </c>
      <c r="J1418" s="56">
        <v>19</v>
      </c>
      <c r="K1418" s="56">
        <v>54</v>
      </c>
      <c r="L1418" s="57">
        <v>2194.768</v>
      </c>
      <c r="M1418" s="57">
        <v>219.4768</v>
      </c>
      <c r="N1418" s="58">
        <v>1.9</v>
      </c>
      <c r="O1418" s="58">
        <v>2.8421052631578898</v>
      </c>
      <c r="P1418" s="54">
        <v>467.76799999999997</v>
      </c>
      <c r="Q1418" s="59">
        <v>0.21312867692621701</v>
      </c>
      <c r="R1418" s="54">
        <v>148.768</v>
      </c>
      <c r="S1418" s="59">
        <v>6.7783018524053607E-2</v>
      </c>
      <c r="T1418" s="29" t="str">
        <f t="shared" si="66"/>
        <v>01</v>
      </c>
      <c r="U1418" s="29" t="str">
        <f t="shared" si="67"/>
        <v>2024-784373-01</v>
      </c>
      <c r="V1418" s="29" t="str">
        <f t="shared" si="68"/>
        <v>Alex Kwon</v>
      </c>
    </row>
    <row r="1419" spans="1:22" x14ac:dyDescent="0.25">
      <c r="A1419" s="53">
        <v>2024</v>
      </c>
      <c r="B1419" s="54">
        <v>787678</v>
      </c>
      <c r="C1419" s="54" t="s">
        <v>458</v>
      </c>
      <c r="D1419" s="54" t="s">
        <v>435</v>
      </c>
      <c r="E1419" s="54" t="s">
        <v>529</v>
      </c>
      <c r="F1419" s="55" t="s">
        <v>435</v>
      </c>
      <c r="G1419" s="54" t="s">
        <v>15</v>
      </c>
      <c r="H1419" s="54" t="s">
        <v>16</v>
      </c>
      <c r="I1419" s="56">
        <v>12</v>
      </c>
      <c r="J1419" s="56">
        <v>30</v>
      </c>
      <c r="K1419" s="56">
        <v>108</v>
      </c>
      <c r="L1419" s="57">
        <v>4339.1360000000004</v>
      </c>
      <c r="M1419" s="57">
        <v>361.59466666666702</v>
      </c>
      <c r="N1419" s="58">
        <v>2.5</v>
      </c>
      <c r="O1419" s="58">
        <v>3.6</v>
      </c>
      <c r="P1419" s="54">
        <v>1246.386</v>
      </c>
      <c r="Q1419" s="59">
        <v>0.28724289812534098</v>
      </c>
      <c r="R1419" s="54">
        <v>841.38599999999997</v>
      </c>
      <c r="S1419" s="59">
        <v>0.19390634448885699</v>
      </c>
      <c r="T1419" s="29" t="str">
        <f t="shared" si="66"/>
        <v>06</v>
      </c>
      <c r="U1419" s="29" t="str">
        <f t="shared" si="67"/>
        <v>2024-787678-06</v>
      </c>
      <c r="V1419" s="29" t="str">
        <f t="shared" si="68"/>
        <v>Caleb Thorne</v>
      </c>
    </row>
    <row r="1420" spans="1:22" x14ac:dyDescent="0.25">
      <c r="A1420" s="53">
        <v>2024</v>
      </c>
      <c r="B1420" s="54">
        <v>789083</v>
      </c>
      <c r="C1420" s="54" t="s">
        <v>370</v>
      </c>
      <c r="D1420" s="54" t="s">
        <v>435</v>
      </c>
      <c r="E1420" s="54" t="s">
        <v>505</v>
      </c>
      <c r="F1420" s="55" t="s">
        <v>435</v>
      </c>
      <c r="G1420" s="54" t="s">
        <v>15</v>
      </c>
      <c r="H1420" s="54" t="s">
        <v>16</v>
      </c>
      <c r="I1420" s="56">
        <v>36</v>
      </c>
      <c r="J1420" s="56">
        <v>36</v>
      </c>
      <c r="K1420" s="56">
        <v>78</v>
      </c>
      <c r="L1420" s="57">
        <v>2167.9895999999999</v>
      </c>
      <c r="M1420" s="57">
        <v>60.221933333333297</v>
      </c>
      <c r="N1420" s="58">
        <v>1</v>
      </c>
      <c r="O1420" s="58">
        <v>2.1666666666666701</v>
      </c>
      <c r="P1420" s="54">
        <v>393.9896</v>
      </c>
      <c r="Q1420" s="59">
        <v>0.181730392064611</v>
      </c>
      <c r="R1420" s="54">
        <v>-761.61040000000003</v>
      </c>
      <c r="S1420" s="59">
        <v>-0.35129799515643501</v>
      </c>
      <c r="T1420" s="29" t="str">
        <f t="shared" si="66"/>
        <v>06</v>
      </c>
      <c r="U1420" s="29" t="str">
        <f t="shared" si="67"/>
        <v>2024-789083-06</v>
      </c>
      <c r="V1420" s="29" t="str">
        <f t="shared" si="68"/>
        <v>Malik Mann</v>
      </c>
    </row>
    <row r="1421" spans="1:22" x14ac:dyDescent="0.25">
      <c r="A1421" s="53">
        <v>2024</v>
      </c>
      <c r="B1421" s="54">
        <v>790239</v>
      </c>
      <c r="C1421" s="54" t="s">
        <v>226</v>
      </c>
      <c r="D1421" s="54" t="s">
        <v>432</v>
      </c>
      <c r="E1421" s="54" t="s">
        <v>500</v>
      </c>
      <c r="F1421" s="55" t="s">
        <v>432</v>
      </c>
      <c r="G1421" s="54" t="s">
        <v>15</v>
      </c>
      <c r="H1421" s="54" t="s">
        <v>16</v>
      </c>
      <c r="I1421" s="56">
        <v>38</v>
      </c>
      <c r="J1421" s="56">
        <v>56</v>
      </c>
      <c r="K1421" s="56">
        <v>249</v>
      </c>
      <c r="L1421" s="57">
        <v>9846.2250000000004</v>
      </c>
      <c r="M1421" s="57">
        <v>259.11118421052601</v>
      </c>
      <c r="N1421" s="58">
        <v>1.4736842105263199</v>
      </c>
      <c r="O1421" s="58">
        <v>4.4464285714285703</v>
      </c>
      <c r="P1421" s="54">
        <v>2552.7249999999999</v>
      </c>
      <c r="Q1421" s="59">
        <v>0.25925925925925902</v>
      </c>
      <c r="R1421" s="54">
        <v>1394.7249999999999</v>
      </c>
      <c r="S1421" s="59">
        <v>0.14165073416461599</v>
      </c>
      <c r="T1421" s="29" t="str">
        <f t="shared" si="66"/>
        <v>04</v>
      </c>
      <c r="U1421" s="29" t="str">
        <f t="shared" si="67"/>
        <v>2024-790239-04</v>
      </c>
      <c r="V1421" s="29" t="str">
        <f t="shared" si="68"/>
        <v>Katie Sweeney</v>
      </c>
    </row>
    <row r="1422" spans="1:22" x14ac:dyDescent="0.25">
      <c r="A1422" s="53">
        <v>2024</v>
      </c>
      <c r="B1422" s="54">
        <v>791348</v>
      </c>
      <c r="C1422" s="54" t="s">
        <v>227</v>
      </c>
      <c r="D1422" s="54" t="s">
        <v>430</v>
      </c>
      <c r="E1422" s="54" t="s">
        <v>517</v>
      </c>
      <c r="F1422" s="55" t="s">
        <v>430</v>
      </c>
      <c r="G1422" s="54" t="s">
        <v>15</v>
      </c>
      <c r="H1422" s="54" t="s">
        <v>5</v>
      </c>
      <c r="I1422" s="56">
        <v>61</v>
      </c>
      <c r="J1422" s="56">
        <v>195</v>
      </c>
      <c r="K1422" s="56">
        <v>709</v>
      </c>
      <c r="L1422" s="57">
        <v>31794.415199999999</v>
      </c>
      <c r="M1422" s="57">
        <v>521.21992131147499</v>
      </c>
      <c r="N1422" s="58">
        <v>3.1967213114754101</v>
      </c>
      <c r="O1422" s="58">
        <v>3.6358974358974399</v>
      </c>
      <c r="P1422" s="54">
        <v>7887.4152000000004</v>
      </c>
      <c r="Q1422" s="59">
        <v>0.24807549220153599</v>
      </c>
      <c r="R1422" s="54">
        <v>5785.2151999999996</v>
      </c>
      <c r="S1422" s="59">
        <v>0.18195696205162501</v>
      </c>
      <c r="T1422" s="29" t="str">
        <f t="shared" si="66"/>
        <v>03</v>
      </c>
      <c r="U1422" s="29" t="str">
        <f t="shared" si="67"/>
        <v>2024-791348-03</v>
      </c>
      <c r="V1422" s="29" t="str">
        <f t="shared" si="68"/>
        <v>Ray McDermott</v>
      </c>
    </row>
    <row r="1423" spans="1:22" x14ac:dyDescent="0.25">
      <c r="A1423" s="53">
        <v>2024</v>
      </c>
      <c r="B1423" s="54">
        <v>794144</v>
      </c>
      <c r="C1423" s="54" t="s">
        <v>229</v>
      </c>
      <c r="D1423" s="54" t="s">
        <v>435</v>
      </c>
      <c r="E1423" s="54" t="s">
        <v>521</v>
      </c>
      <c r="F1423" s="55" t="s">
        <v>435</v>
      </c>
      <c r="G1423" s="54" t="s">
        <v>15</v>
      </c>
      <c r="H1423" s="54" t="s">
        <v>5</v>
      </c>
      <c r="I1423" s="56">
        <v>113</v>
      </c>
      <c r="J1423" s="56">
        <v>446</v>
      </c>
      <c r="K1423" s="56">
        <v>1478</v>
      </c>
      <c r="L1423" s="57">
        <v>62094.9</v>
      </c>
      <c r="M1423" s="57">
        <v>549.51238938053098</v>
      </c>
      <c r="N1423" s="58">
        <v>3.9469026548672601</v>
      </c>
      <c r="O1423" s="58">
        <v>3.3139013452914798</v>
      </c>
      <c r="P1423" s="54">
        <v>10349.15</v>
      </c>
      <c r="Q1423" s="59">
        <v>0.16666666666666699</v>
      </c>
      <c r="R1423" s="54">
        <v>6366.95</v>
      </c>
      <c r="S1423" s="59">
        <v>0.102535796015454</v>
      </c>
      <c r="T1423" s="29" t="str">
        <f t="shared" si="66"/>
        <v>06</v>
      </c>
      <c r="U1423" s="29" t="str">
        <f t="shared" si="67"/>
        <v>2024-794144-06</v>
      </c>
      <c r="V1423" s="29" t="str">
        <f t="shared" si="68"/>
        <v>Ronnie Estrada</v>
      </c>
    </row>
    <row r="1424" spans="1:22" x14ac:dyDescent="0.25">
      <c r="A1424" s="53">
        <v>2024</v>
      </c>
      <c r="B1424" s="54">
        <v>794844</v>
      </c>
      <c r="C1424" s="54" t="s">
        <v>230</v>
      </c>
      <c r="D1424" s="54" t="s">
        <v>435</v>
      </c>
      <c r="E1424" s="54" t="s">
        <v>521</v>
      </c>
      <c r="F1424" s="55" t="s">
        <v>435</v>
      </c>
      <c r="G1424" s="54" t="s">
        <v>15</v>
      </c>
      <c r="H1424" s="54" t="s">
        <v>5</v>
      </c>
      <c r="I1424" s="56">
        <v>67</v>
      </c>
      <c r="J1424" s="56">
        <v>179</v>
      </c>
      <c r="K1424" s="56">
        <v>817</v>
      </c>
      <c r="L1424" s="57">
        <v>39141.080999999998</v>
      </c>
      <c r="M1424" s="57">
        <v>584.19523880597001</v>
      </c>
      <c r="N1424" s="58">
        <v>2.6716417910447801</v>
      </c>
      <c r="O1424" s="58">
        <v>4.56424581005587</v>
      </c>
      <c r="P1424" s="54">
        <v>7154.8310000000001</v>
      </c>
      <c r="Q1424" s="59">
        <v>0.18279594781758801</v>
      </c>
      <c r="R1424" s="54">
        <v>4882.6409999999996</v>
      </c>
      <c r="S1424" s="59">
        <v>0.124744664052584</v>
      </c>
      <c r="T1424" s="29" t="str">
        <f t="shared" si="66"/>
        <v>06</v>
      </c>
      <c r="U1424" s="29" t="str">
        <f t="shared" si="67"/>
        <v>2024-794844-06</v>
      </c>
      <c r="V1424" s="29" t="str">
        <f t="shared" si="68"/>
        <v>Ronnie Estrada</v>
      </c>
    </row>
    <row r="1425" spans="1:22" x14ac:dyDescent="0.25">
      <c r="A1425" s="53">
        <v>2024</v>
      </c>
      <c r="B1425" s="54">
        <v>798176</v>
      </c>
      <c r="C1425" s="54" t="s">
        <v>231</v>
      </c>
      <c r="D1425" s="54" t="s">
        <v>431</v>
      </c>
      <c r="E1425" s="54" t="s">
        <v>516</v>
      </c>
      <c r="F1425" s="55" t="s">
        <v>431</v>
      </c>
      <c r="G1425" s="54" t="s">
        <v>15</v>
      </c>
      <c r="H1425" s="54" t="s">
        <v>5</v>
      </c>
      <c r="I1425" s="56">
        <v>18</v>
      </c>
      <c r="J1425" s="56">
        <v>86</v>
      </c>
      <c r="K1425" s="56">
        <v>394</v>
      </c>
      <c r="L1425" s="57">
        <v>17133</v>
      </c>
      <c r="M1425" s="57">
        <v>951.83333333333303</v>
      </c>
      <c r="N1425" s="58">
        <v>4.7777777777777803</v>
      </c>
      <c r="O1425" s="58">
        <v>4.5813953488372103</v>
      </c>
      <c r="P1425" s="54">
        <v>2855.5</v>
      </c>
      <c r="Q1425" s="59">
        <v>0.16666666666666699</v>
      </c>
      <c r="R1425" s="54">
        <v>2231.9</v>
      </c>
      <c r="S1425" s="59">
        <v>0.13026907138271199</v>
      </c>
      <c r="T1425" s="29" t="str">
        <f t="shared" si="66"/>
        <v>01</v>
      </c>
      <c r="U1425" s="29" t="str">
        <f t="shared" si="67"/>
        <v>2024-798176-01</v>
      </c>
      <c r="V1425" s="29" t="str">
        <f t="shared" si="68"/>
        <v>Celia Pasillas</v>
      </c>
    </row>
    <row r="1426" spans="1:22" x14ac:dyDescent="0.25">
      <c r="A1426" s="53">
        <v>2024</v>
      </c>
      <c r="B1426" s="54">
        <v>800587</v>
      </c>
      <c r="C1426" s="54" t="s">
        <v>396</v>
      </c>
      <c r="D1426" s="54" t="s">
        <v>435</v>
      </c>
      <c r="E1426" s="54" t="s">
        <v>525</v>
      </c>
      <c r="F1426" s="55" t="s">
        <v>435</v>
      </c>
      <c r="G1426" s="54" t="s">
        <v>15</v>
      </c>
      <c r="H1426" s="54" t="s">
        <v>16</v>
      </c>
      <c r="I1426" s="56">
        <v>15</v>
      </c>
      <c r="J1426" s="56">
        <v>15</v>
      </c>
      <c r="K1426" s="56">
        <v>60</v>
      </c>
      <c r="L1426" s="57">
        <v>3665.92</v>
      </c>
      <c r="M1426" s="57">
        <v>244.39466666666701</v>
      </c>
      <c r="N1426" s="58">
        <v>1</v>
      </c>
      <c r="O1426" s="58">
        <v>4</v>
      </c>
      <c r="P1426" s="54">
        <v>912.67</v>
      </c>
      <c r="Q1426" s="59">
        <v>0.24896069745111701</v>
      </c>
      <c r="R1426" s="54">
        <v>431.17</v>
      </c>
      <c r="S1426" s="59">
        <v>0.11761576902933001</v>
      </c>
      <c r="T1426" s="29" t="str">
        <f t="shared" si="66"/>
        <v>06</v>
      </c>
      <c r="U1426" s="29" t="str">
        <f t="shared" si="67"/>
        <v>2024-800587-06</v>
      </c>
      <c r="V1426" s="29" t="str">
        <f t="shared" si="68"/>
        <v>Carol Mathews</v>
      </c>
    </row>
    <row r="1427" spans="1:22" x14ac:dyDescent="0.25">
      <c r="A1427" s="53">
        <v>2024</v>
      </c>
      <c r="B1427" s="54">
        <v>809850</v>
      </c>
      <c r="C1427" s="54" t="s">
        <v>232</v>
      </c>
      <c r="D1427" s="54" t="s">
        <v>435</v>
      </c>
      <c r="E1427" s="54" t="s">
        <v>525</v>
      </c>
      <c r="F1427" s="55" t="s">
        <v>435</v>
      </c>
      <c r="G1427" s="54" t="s">
        <v>15</v>
      </c>
      <c r="H1427" s="54" t="s">
        <v>16</v>
      </c>
      <c r="I1427" s="56">
        <v>7</v>
      </c>
      <c r="J1427" s="56">
        <v>14</v>
      </c>
      <c r="K1427" s="56">
        <v>64</v>
      </c>
      <c r="L1427" s="57">
        <v>3534.6880000000001</v>
      </c>
      <c r="M1427" s="57">
        <v>504.95542857142902</v>
      </c>
      <c r="N1427" s="58">
        <v>2</v>
      </c>
      <c r="O1427" s="58">
        <v>4.5714285714285703</v>
      </c>
      <c r="P1427" s="54">
        <v>1010.188</v>
      </c>
      <c r="Q1427" s="59">
        <v>0.28579269231117399</v>
      </c>
      <c r="R1427" s="54">
        <v>777.78800000000001</v>
      </c>
      <c r="S1427" s="59">
        <v>0.220044315085235</v>
      </c>
      <c r="T1427" s="29" t="str">
        <f t="shared" si="66"/>
        <v>06</v>
      </c>
      <c r="U1427" s="29" t="str">
        <f t="shared" si="67"/>
        <v>2024-809850-06</v>
      </c>
      <c r="V1427" s="29" t="str">
        <f t="shared" si="68"/>
        <v>Carol Mathews</v>
      </c>
    </row>
    <row r="1428" spans="1:22" x14ac:dyDescent="0.25">
      <c r="A1428" s="53">
        <v>2024</v>
      </c>
      <c r="B1428" s="54">
        <v>809877</v>
      </c>
      <c r="C1428" s="54" t="s">
        <v>233</v>
      </c>
      <c r="D1428" s="54" t="s">
        <v>431</v>
      </c>
      <c r="E1428" s="54" t="s">
        <v>515</v>
      </c>
      <c r="F1428" s="55" t="s">
        <v>431</v>
      </c>
      <c r="G1428" s="54" t="s">
        <v>15</v>
      </c>
      <c r="H1428" s="54" t="s">
        <v>16</v>
      </c>
      <c r="I1428" s="56">
        <v>9</v>
      </c>
      <c r="J1428" s="56">
        <v>23</v>
      </c>
      <c r="K1428" s="56">
        <v>90</v>
      </c>
      <c r="L1428" s="57">
        <v>2955.28</v>
      </c>
      <c r="M1428" s="57">
        <v>328.36444444444402</v>
      </c>
      <c r="N1428" s="58">
        <v>2.5555555555555598</v>
      </c>
      <c r="O1428" s="58">
        <v>3.9130434782608701</v>
      </c>
      <c r="P1428" s="54">
        <v>538.28</v>
      </c>
      <c r="Q1428" s="59">
        <v>0.18214179367098901</v>
      </c>
      <c r="R1428" s="54">
        <v>245.28</v>
      </c>
      <c r="S1428" s="59">
        <v>8.2997211770119997E-2</v>
      </c>
      <c r="T1428" s="29" t="str">
        <f t="shared" si="66"/>
        <v>01</v>
      </c>
      <c r="U1428" s="29" t="str">
        <f t="shared" si="67"/>
        <v>2024-809877-01</v>
      </c>
      <c r="V1428" s="29" t="str">
        <f t="shared" si="68"/>
        <v>Alex Kwon</v>
      </c>
    </row>
    <row r="1429" spans="1:22" x14ac:dyDescent="0.25">
      <c r="A1429" s="53">
        <v>2024</v>
      </c>
      <c r="B1429" s="54">
        <v>810749</v>
      </c>
      <c r="C1429" s="54" t="s">
        <v>234</v>
      </c>
      <c r="D1429" s="54" t="s">
        <v>434</v>
      </c>
      <c r="E1429" s="54" t="s">
        <v>508</v>
      </c>
      <c r="F1429" s="55" t="s">
        <v>434</v>
      </c>
      <c r="G1429" s="54" t="s">
        <v>15</v>
      </c>
      <c r="H1429" s="54" t="s">
        <v>16</v>
      </c>
      <c r="I1429" s="56">
        <v>12</v>
      </c>
      <c r="J1429" s="56">
        <v>24</v>
      </c>
      <c r="K1429" s="56">
        <v>60</v>
      </c>
      <c r="L1429" s="57">
        <v>2817.3</v>
      </c>
      <c r="M1429" s="57">
        <v>234.77500000000001</v>
      </c>
      <c r="N1429" s="58">
        <v>2</v>
      </c>
      <c r="O1429" s="58">
        <v>2.5</v>
      </c>
      <c r="P1429" s="54">
        <v>469.55</v>
      </c>
      <c r="Q1429" s="59">
        <v>0.16666666666666699</v>
      </c>
      <c r="R1429" s="54">
        <v>71.149999999999906</v>
      </c>
      <c r="S1429" s="59">
        <v>2.52546764632804E-2</v>
      </c>
      <c r="T1429" s="29" t="str">
        <f t="shared" si="66"/>
        <v>02</v>
      </c>
      <c r="U1429" s="29" t="str">
        <f t="shared" si="67"/>
        <v>2024-810749-02</v>
      </c>
      <c r="V1429" s="29" t="str">
        <f t="shared" si="68"/>
        <v>Nina Fuentes</v>
      </c>
    </row>
    <row r="1430" spans="1:22" x14ac:dyDescent="0.25">
      <c r="A1430" s="53">
        <v>2024</v>
      </c>
      <c r="B1430" s="54">
        <v>811025</v>
      </c>
      <c r="C1430" s="54" t="s">
        <v>287</v>
      </c>
      <c r="D1430" s="54" t="s">
        <v>430</v>
      </c>
      <c r="E1430" s="54" t="s">
        <v>520</v>
      </c>
      <c r="F1430" s="55" t="s">
        <v>432</v>
      </c>
      <c r="G1430" s="54" t="s">
        <v>4</v>
      </c>
      <c r="H1430" s="54" t="s">
        <v>16</v>
      </c>
      <c r="I1430" s="56">
        <v>6</v>
      </c>
      <c r="J1430" s="56">
        <v>16</v>
      </c>
      <c r="K1430" s="56">
        <v>57</v>
      </c>
      <c r="L1430" s="57">
        <v>2573.4</v>
      </c>
      <c r="M1430" s="57">
        <v>428.9</v>
      </c>
      <c r="N1430" s="58">
        <v>2.6666666666666701</v>
      </c>
      <c r="O1430" s="58">
        <v>3.5625</v>
      </c>
      <c r="P1430" s="54">
        <v>428.9</v>
      </c>
      <c r="Q1430" s="59">
        <v>0.16666666666666699</v>
      </c>
      <c r="R1430" s="54">
        <v>225.3</v>
      </c>
      <c r="S1430" s="59">
        <v>8.7549545348566099E-2</v>
      </c>
      <c r="T1430" s="29" t="str">
        <f t="shared" si="66"/>
        <v>03</v>
      </c>
      <c r="U1430" s="29" t="str">
        <f t="shared" si="67"/>
        <v>2024-811025-03</v>
      </c>
      <c r="V1430" s="29" t="str">
        <f t="shared" si="68"/>
        <v>Mikhail Reilly</v>
      </c>
    </row>
    <row r="1431" spans="1:22" x14ac:dyDescent="0.25">
      <c r="A1431" s="53">
        <v>2024</v>
      </c>
      <c r="B1431" s="54">
        <v>811025</v>
      </c>
      <c r="C1431" s="54" t="s">
        <v>287</v>
      </c>
      <c r="D1431" s="54" t="s">
        <v>432</v>
      </c>
      <c r="E1431" s="54" t="s">
        <v>497</v>
      </c>
      <c r="F1431" s="55" t="s">
        <v>432</v>
      </c>
      <c r="G1431" s="54" t="s">
        <v>4</v>
      </c>
      <c r="H1431" s="54" t="s">
        <v>10</v>
      </c>
      <c r="I1431" s="56">
        <v>179</v>
      </c>
      <c r="J1431" s="56">
        <v>1211</v>
      </c>
      <c r="K1431" s="56">
        <v>6456</v>
      </c>
      <c r="L1431" s="57">
        <v>302169</v>
      </c>
      <c r="M1431" s="57">
        <v>1688.0949720670401</v>
      </c>
      <c r="N1431" s="58">
        <v>6.7653631284916198</v>
      </c>
      <c r="O1431" s="58">
        <v>5.3311312964492199</v>
      </c>
      <c r="P1431" s="54">
        <v>50361.499999999898</v>
      </c>
      <c r="Q1431" s="59">
        <v>0.16666666666666599</v>
      </c>
      <c r="R1431" s="54">
        <v>44002.22</v>
      </c>
      <c r="S1431" s="59">
        <v>0.14562122520841</v>
      </c>
      <c r="T1431" s="29" t="str">
        <f t="shared" si="66"/>
        <v>04</v>
      </c>
      <c r="U1431" s="29" t="str">
        <f t="shared" si="67"/>
        <v>2024-811025-04</v>
      </c>
      <c r="V1431" s="29" t="str">
        <f t="shared" si="68"/>
        <v>Javier Salinas</v>
      </c>
    </row>
    <row r="1432" spans="1:22" x14ac:dyDescent="0.25">
      <c r="A1432" s="53">
        <v>2024</v>
      </c>
      <c r="B1432" s="54">
        <v>811025</v>
      </c>
      <c r="C1432" s="54" t="s">
        <v>287</v>
      </c>
      <c r="D1432" s="54" t="s">
        <v>433</v>
      </c>
      <c r="E1432" s="54" t="s">
        <v>519</v>
      </c>
      <c r="F1432" s="55" t="s">
        <v>432</v>
      </c>
      <c r="G1432" s="54" t="s">
        <v>4</v>
      </c>
      <c r="H1432" s="54" t="s">
        <v>16</v>
      </c>
      <c r="I1432" s="56">
        <v>20</v>
      </c>
      <c r="J1432" s="56">
        <v>32</v>
      </c>
      <c r="K1432" s="56">
        <v>67</v>
      </c>
      <c r="L1432" s="57">
        <v>2753.4</v>
      </c>
      <c r="M1432" s="57">
        <v>137.66999999999999</v>
      </c>
      <c r="N1432" s="58">
        <v>1.6</v>
      </c>
      <c r="O1432" s="58">
        <v>2.09375</v>
      </c>
      <c r="P1432" s="54">
        <v>458.9</v>
      </c>
      <c r="Q1432" s="59">
        <v>0.16666666666666699</v>
      </c>
      <c r="R1432" s="54">
        <v>-216.3</v>
      </c>
      <c r="S1432" s="59">
        <v>-7.8557419917193297E-2</v>
      </c>
      <c r="T1432" s="29" t="str">
        <f t="shared" si="66"/>
        <v>05</v>
      </c>
      <c r="U1432" s="29" t="str">
        <f t="shared" si="67"/>
        <v>2024-811025-05</v>
      </c>
      <c r="V1432" s="29" t="str">
        <f t="shared" si="68"/>
        <v>Josh Banks</v>
      </c>
    </row>
    <row r="1433" spans="1:22" x14ac:dyDescent="0.25">
      <c r="A1433" s="53">
        <v>2024</v>
      </c>
      <c r="B1433" s="54">
        <v>811829</v>
      </c>
      <c r="C1433" s="54" t="s">
        <v>594</v>
      </c>
      <c r="D1433" s="54" t="s">
        <v>435</v>
      </c>
      <c r="E1433" s="54" t="s">
        <v>574</v>
      </c>
      <c r="F1433" s="55" t="s">
        <v>435</v>
      </c>
      <c r="G1433" s="54" t="s">
        <v>15</v>
      </c>
      <c r="H1433" s="54" t="s">
        <v>16</v>
      </c>
      <c r="I1433" s="56">
        <v>15</v>
      </c>
      <c r="J1433" s="56">
        <v>30</v>
      </c>
      <c r="K1433" s="56">
        <v>39</v>
      </c>
      <c r="L1433" s="57">
        <v>1142.5999999999999</v>
      </c>
      <c r="M1433" s="57">
        <v>76.173333333333304</v>
      </c>
      <c r="N1433" s="58">
        <v>2</v>
      </c>
      <c r="O1433" s="58">
        <v>1.3</v>
      </c>
      <c r="P1433" s="54">
        <v>157.6</v>
      </c>
      <c r="Q1433" s="59">
        <v>0.13793103448275901</v>
      </c>
      <c r="R1433" s="54">
        <v>-339.83</v>
      </c>
      <c r="S1433" s="59">
        <v>-0.29741816908804503</v>
      </c>
      <c r="T1433" s="29" t="str">
        <f t="shared" si="66"/>
        <v>06</v>
      </c>
      <c r="U1433" s="29" t="str">
        <f t="shared" si="67"/>
        <v>2024-811829-06</v>
      </c>
      <c r="V1433" s="29" t="str">
        <f t="shared" si="68"/>
        <v>Tamera Arnold</v>
      </c>
    </row>
    <row r="1434" spans="1:22" x14ac:dyDescent="0.25">
      <c r="A1434" s="53">
        <v>2024</v>
      </c>
      <c r="B1434" s="54">
        <v>812659</v>
      </c>
      <c r="C1434" s="54" t="s">
        <v>235</v>
      </c>
      <c r="D1434" s="54" t="s">
        <v>430</v>
      </c>
      <c r="E1434" s="54" t="s">
        <v>518</v>
      </c>
      <c r="F1434" s="55" t="s">
        <v>430</v>
      </c>
      <c r="G1434" s="54" t="s">
        <v>15</v>
      </c>
      <c r="H1434" s="54" t="s">
        <v>16</v>
      </c>
      <c r="I1434" s="56">
        <v>48</v>
      </c>
      <c r="J1434" s="56">
        <v>75</v>
      </c>
      <c r="K1434" s="56">
        <v>234</v>
      </c>
      <c r="L1434" s="57">
        <v>12956.528</v>
      </c>
      <c r="M1434" s="57">
        <v>269.92766666666699</v>
      </c>
      <c r="N1434" s="58">
        <v>1.5625</v>
      </c>
      <c r="O1434" s="58">
        <v>3.12</v>
      </c>
      <c r="P1434" s="54">
        <v>3568.2779999999998</v>
      </c>
      <c r="Q1434" s="59">
        <v>0.27540387363034302</v>
      </c>
      <c r="R1434" s="54">
        <v>1997.778</v>
      </c>
      <c r="S1434" s="59">
        <v>0.15419084495475899</v>
      </c>
      <c r="T1434" s="29" t="str">
        <f t="shared" si="66"/>
        <v>03</v>
      </c>
      <c r="U1434" s="29" t="str">
        <f t="shared" si="67"/>
        <v>2024-812659-03</v>
      </c>
      <c r="V1434" s="29" t="str">
        <f t="shared" si="68"/>
        <v>Claudia Schwartz</v>
      </c>
    </row>
    <row r="1435" spans="1:22" x14ac:dyDescent="0.25">
      <c r="A1435" s="53">
        <v>2024</v>
      </c>
      <c r="B1435" s="54">
        <v>820884</v>
      </c>
      <c r="C1435" s="54" t="s">
        <v>474</v>
      </c>
      <c r="D1435" s="54" t="s">
        <v>435</v>
      </c>
      <c r="E1435" s="54" t="s">
        <v>521</v>
      </c>
      <c r="F1435" s="55" t="s">
        <v>435</v>
      </c>
      <c r="G1435" s="54" t="s">
        <v>15</v>
      </c>
      <c r="H1435" s="54" t="s">
        <v>5</v>
      </c>
      <c r="I1435" s="56">
        <v>30</v>
      </c>
      <c r="J1435" s="56">
        <v>96</v>
      </c>
      <c r="K1435" s="56">
        <v>422</v>
      </c>
      <c r="L1435" s="57">
        <v>20218.117200000001</v>
      </c>
      <c r="M1435" s="57">
        <v>673.93723999999997</v>
      </c>
      <c r="N1435" s="58">
        <v>3.2</v>
      </c>
      <c r="O1435" s="58">
        <v>4.3958333333333304</v>
      </c>
      <c r="P1435" s="54">
        <v>4651.6171999999997</v>
      </c>
      <c r="Q1435" s="59">
        <v>0.230071729923496</v>
      </c>
      <c r="R1435" s="54">
        <v>3619.4371999999998</v>
      </c>
      <c r="S1435" s="59">
        <v>0.17901949841303699</v>
      </c>
      <c r="T1435" s="29" t="str">
        <f t="shared" si="66"/>
        <v>06</v>
      </c>
      <c r="U1435" s="29" t="str">
        <f t="shared" si="67"/>
        <v>2024-820884-06</v>
      </c>
      <c r="V1435" s="29" t="str">
        <f t="shared" si="68"/>
        <v>Ronnie Estrada</v>
      </c>
    </row>
    <row r="1436" spans="1:22" x14ac:dyDescent="0.25">
      <c r="A1436" s="53">
        <v>2024</v>
      </c>
      <c r="B1436" s="54">
        <v>826226</v>
      </c>
      <c r="C1436" s="54" t="s">
        <v>236</v>
      </c>
      <c r="D1436" s="54" t="s">
        <v>430</v>
      </c>
      <c r="E1436" s="54" t="s">
        <v>512</v>
      </c>
      <c r="F1436" s="55" t="s">
        <v>430</v>
      </c>
      <c r="G1436" s="54" t="s">
        <v>4</v>
      </c>
      <c r="H1436" s="54" t="s">
        <v>16</v>
      </c>
      <c r="I1436" s="56">
        <v>19</v>
      </c>
      <c r="J1436" s="56">
        <v>81</v>
      </c>
      <c r="K1436" s="56">
        <v>202</v>
      </c>
      <c r="L1436" s="57">
        <v>8989.5864000000001</v>
      </c>
      <c r="M1436" s="57">
        <v>473.136126315789</v>
      </c>
      <c r="N1436" s="58">
        <v>4.2631578947368398</v>
      </c>
      <c r="O1436" s="58">
        <v>2.4938271604938298</v>
      </c>
      <c r="P1436" s="54">
        <v>1699.5863999999999</v>
      </c>
      <c r="Q1436" s="59">
        <v>0.18906169031313799</v>
      </c>
      <c r="R1436" s="54">
        <v>1022.5864</v>
      </c>
      <c r="S1436" s="59">
        <v>0.113752330140572</v>
      </c>
      <c r="T1436" s="29" t="str">
        <f t="shared" si="66"/>
        <v>03</v>
      </c>
      <c r="U1436" s="29" t="str">
        <f t="shared" si="67"/>
        <v>2024-826226-03</v>
      </c>
      <c r="V1436" s="29" t="str">
        <f t="shared" si="68"/>
        <v>Kevin Baxter</v>
      </c>
    </row>
    <row r="1437" spans="1:22" x14ac:dyDescent="0.25">
      <c r="A1437" s="53">
        <v>2024</v>
      </c>
      <c r="B1437" s="54">
        <v>826226</v>
      </c>
      <c r="C1437" s="54" t="s">
        <v>236</v>
      </c>
      <c r="D1437" s="54" t="s">
        <v>433</v>
      </c>
      <c r="E1437" s="54" t="s">
        <v>504</v>
      </c>
      <c r="F1437" s="55" t="s">
        <v>430</v>
      </c>
      <c r="G1437" s="54" t="s">
        <v>4</v>
      </c>
      <c r="H1437" s="54" t="s">
        <v>16</v>
      </c>
      <c r="I1437" s="56">
        <v>34</v>
      </c>
      <c r="J1437" s="56">
        <v>49</v>
      </c>
      <c r="K1437" s="56">
        <v>148</v>
      </c>
      <c r="L1437" s="57">
        <v>6585.4736000000003</v>
      </c>
      <c r="M1437" s="57">
        <v>193.69040000000001</v>
      </c>
      <c r="N1437" s="58">
        <v>1.4411764705882399</v>
      </c>
      <c r="O1437" s="58">
        <v>3.0204081632653099</v>
      </c>
      <c r="P1437" s="54">
        <v>1340.2236</v>
      </c>
      <c r="Q1437" s="59">
        <v>0.20351210579600501</v>
      </c>
      <c r="R1437" s="54">
        <v>198.323599999999</v>
      </c>
      <c r="S1437" s="59">
        <v>3.0115313194786698E-2</v>
      </c>
      <c r="T1437" s="29" t="str">
        <f t="shared" si="66"/>
        <v>05</v>
      </c>
      <c r="U1437" s="29" t="str">
        <f t="shared" si="67"/>
        <v>2024-826226-05</v>
      </c>
      <c r="V1437" s="29" t="str">
        <f t="shared" si="68"/>
        <v>Jeannie Skiles</v>
      </c>
    </row>
    <row r="1438" spans="1:22" x14ac:dyDescent="0.25">
      <c r="A1438" s="53">
        <v>2024</v>
      </c>
      <c r="B1438" s="54">
        <v>827265</v>
      </c>
      <c r="C1438" s="54" t="s">
        <v>475</v>
      </c>
      <c r="D1438" s="54" t="s">
        <v>435</v>
      </c>
      <c r="E1438" s="54" t="s">
        <v>529</v>
      </c>
      <c r="F1438" s="55" t="s">
        <v>435</v>
      </c>
      <c r="G1438" s="54" t="s">
        <v>15</v>
      </c>
      <c r="H1438" s="54" t="s">
        <v>16</v>
      </c>
      <c r="I1438" s="56">
        <v>30</v>
      </c>
      <c r="J1438" s="56">
        <v>71</v>
      </c>
      <c r="K1438" s="56">
        <v>179</v>
      </c>
      <c r="L1438" s="57">
        <v>8620.1679999999997</v>
      </c>
      <c r="M1438" s="57">
        <v>287.33893333333299</v>
      </c>
      <c r="N1438" s="58">
        <v>2.3666666666666698</v>
      </c>
      <c r="O1438" s="58">
        <v>2.52112676056338</v>
      </c>
      <c r="P1438" s="54">
        <v>2667.9180000000001</v>
      </c>
      <c r="Q1438" s="59">
        <v>0.30949721629555199</v>
      </c>
      <c r="R1438" s="54">
        <v>1659.818</v>
      </c>
      <c r="S1438" s="59">
        <v>0.192550539618253</v>
      </c>
      <c r="T1438" s="29" t="str">
        <f t="shared" si="66"/>
        <v>06</v>
      </c>
      <c r="U1438" s="29" t="str">
        <f t="shared" si="67"/>
        <v>2024-827265-06</v>
      </c>
      <c r="V1438" s="29" t="str">
        <f t="shared" si="68"/>
        <v>Caleb Thorne</v>
      </c>
    </row>
    <row r="1439" spans="1:22" x14ac:dyDescent="0.25">
      <c r="A1439" s="53">
        <v>2024</v>
      </c>
      <c r="B1439" s="54">
        <v>828176</v>
      </c>
      <c r="C1439" s="54" t="s">
        <v>238</v>
      </c>
      <c r="D1439" s="54" t="s">
        <v>430</v>
      </c>
      <c r="E1439" s="54" t="s">
        <v>518</v>
      </c>
      <c r="F1439" s="55" t="s">
        <v>430</v>
      </c>
      <c r="G1439" s="54" t="s">
        <v>15</v>
      </c>
      <c r="H1439" s="54" t="s">
        <v>16</v>
      </c>
      <c r="I1439" s="56">
        <v>11</v>
      </c>
      <c r="J1439" s="56">
        <v>11</v>
      </c>
      <c r="K1439" s="56">
        <v>25</v>
      </c>
      <c r="L1439" s="57">
        <v>1614.2</v>
      </c>
      <c r="M1439" s="57">
        <v>146.745454545455</v>
      </c>
      <c r="N1439" s="58">
        <v>1</v>
      </c>
      <c r="O1439" s="58">
        <v>2.2727272727272698</v>
      </c>
      <c r="P1439" s="54">
        <v>530.20000000000005</v>
      </c>
      <c r="Q1439" s="59">
        <v>0.32845991822574699</v>
      </c>
      <c r="R1439" s="54">
        <v>177.1</v>
      </c>
      <c r="S1439" s="59">
        <v>0.109713790112749</v>
      </c>
      <c r="T1439" s="29" t="str">
        <f t="shared" si="66"/>
        <v>03</v>
      </c>
      <c r="U1439" s="29" t="str">
        <f t="shared" si="67"/>
        <v>2024-828176-03</v>
      </c>
      <c r="V1439" s="29" t="str">
        <f t="shared" si="68"/>
        <v>Claudia Schwartz</v>
      </c>
    </row>
    <row r="1440" spans="1:22" x14ac:dyDescent="0.25">
      <c r="A1440" s="53">
        <v>2024</v>
      </c>
      <c r="B1440" s="54">
        <v>832569</v>
      </c>
      <c r="C1440" s="54" t="s">
        <v>239</v>
      </c>
      <c r="D1440" s="54" t="s">
        <v>430</v>
      </c>
      <c r="E1440" s="54" t="s">
        <v>520</v>
      </c>
      <c r="F1440" s="55" t="s">
        <v>430</v>
      </c>
      <c r="G1440" s="54" t="s">
        <v>15</v>
      </c>
      <c r="H1440" s="54" t="s">
        <v>5</v>
      </c>
      <c r="I1440" s="56">
        <v>100</v>
      </c>
      <c r="J1440" s="56">
        <v>378</v>
      </c>
      <c r="K1440" s="56">
        <v>1535</v>
      </c>
      <c r="L1440" s="57">
        <v>71767.255000000005</v>
      </c>
      <c r="M1440" s="57">
        <v>717.67255</v>
      </c>
      <c r="N1440" s="58">
        <v>3.78</v>
      </c>
      <c r="O1440" s="58">
        <v>4.06084656084656</v>
      </c>
      <c r="P1440" s="54">
        <v>15617.504999999999</v>
      </c>
      <c r="Q1440" s="59">
        <v>0.21761324158211101</v>
      </c>
      <c r="R1440" s="54">
        <v>12104.455</v>
      </c>
      <c r="S1440" s="59">
        <v>0.168662644265828</v>
      </c>
      <c r="T1440" s="29" t="str">
        <f t="shared" si="66"/>
        <v>03</v>
      </c>
      <c r="U1440" s="29" t="str">
        <f t="shared" si="67"/>
        <v>2024-832569-03</v>
      </c>
      <c r="V1440" s="29" t="str">
        <f t="shared" si="68"/>
        <v>Mikhail Reilly</v>
      </c>
    </row>
    <row r="1441" spans="1:22" x14ac:dyDescent="0.25">
      <c r="A1441" s="53">
        <v>2024</v>
      </c>
      <c r="B1441" s="54">
        <v>833196</v>
      </c>
      <c r="C1441" s="54" t="s">
        <v>336</v>
      </c>
      <c r="D1441" s="54" t="s">
        <v>435</v>
      </c>
      <c r="E1441" s="54" t="s">
        <v>525</v>
      </c>
      <c r="F1441" s="55" t="s">
        <v>435</v>
      </c>
      <c r="G1441" s="54" t="s">
        <v>15</v>
      </c>
      <c r="H1441" s="54" t="s">
        <v>16</v>
      </c>
      <c r="I1441" s="56">
        <v>23</v>
      </c>
      <c r="J1441" s="56">
        <v>49</v>
      </c>
      <c r="K1441" s="56">
        <v>139</v>
      </c>
      <c r="L1441" s="57">
        <v>7859.6880000000001</v>
      </c>
      <c r="M1441" s="57">
        <v>341.72556521739102</v>
      </c>
      <c r="N1441" s="58">
        <v>2.1304347826086998</v>
      </c>
      <c r="O1441" s="58">
        <v>2.83673469387755</v>
      </c>
      <c r="P1441" s="54">
        <v>1789.4380000000001</v>
      </c>
      <c r="Q1441" s="59">
        <v>0.227672905082237</v>
      </c>
      <c r="R1441" s="54">
        <v>1023.1079999999999</v>
      </c>
      <c r="S1441" s="59">
        <v>0.130171579329867</v>
      </c>
      <c r="T1441" s="29" t="str">
        <f t="shared" si="66"/>
        <v>06</v>
      </c>
      <c r="U1441" s="29" t="str">
        <f t="shared" si="67"/>
        <v>2024-833196-06</v>
      </c>
      <c r="V1441" s="29" t="str">
        <f t="shared" si="68"/>
        <v>Carol Mathews</v>
      </c>
    </row>
    <row r="1442" spans="1:22" x14ac:dyDescent="0.25">
      <c r="A1442" s="53">
        <v>2024</v>
      </c>
      <c r="B1442" s="54">
        <v>833290</v>
      </c>
      <c r="C1442" s="54" t="s">
        <v>241</v>
      </c>
      <c r="D1442" s="54" t="s">
        <v>432</v>
      </c>
      <c r="E1442" s="54" t="s">
        <v>498</v>
      </c>
      <c r="F1442" s="55" t="s">
        <v>432</v>
      </c>
      <c r="G1442" s="54" t="s">
        <v>15</v>
      </c>
      <c r="H1442" s="54" t="s">
        <v>16</v>
      </c>
      <c r="I1442" s="56">
        <v>32</v>
      </c>
      <c r="J1442" s="56">
        <v>135</v>
      </c>
      <c r="K1442" s="56">
        <v>360</v>
      </c>
      <c r="L1442" s="57">
        <v>14130</v>
      </c>
      <c r="M1442" s="57">
        <v>441.5625</v>
      </c>
      <c r="N1442" s="58">
        <v>4.21875</v>
      </c>
      <c r="O1442" s="58">
        <v>2.6666666666666701</v>
      </c>
      <c r="P1442" s="54">
        <v>0</v>
      </c>
      <c r="Q1442" s="59">
        <v>0</v>
      </c>
      <c r="R1442" s="54">
        <v>-1061.56</v>
      </c>
      <c r="S1442" s="59">
        <v>-7.51280962491154E-2</v>
      </c>
      <c r="T1442" s="29" t="str">
        <f t="shared" si="66"/>
        <v>04</v>
      </c>
      <c r="U1442" s="29" t="str">
        <f t="shared" si="67"/>
        <v>2024-833290-04</v>
      </c>
      <c r="V1442" s="29" t="str">
        <f t="shared" si="68"/>
        <v>Kim Pearson</v>
      </c>
    </row>
    <row r="1443" spans="1:22" x14ac:dyDescent="0.25">
      <c r="A1443" s="53">
        <v>2024</v>
      </c>
      <c r="B1443" s="54">
        <v>848299</v>
      </c>
      <c r="C1443" s="54" t="s">
        <v>599</v>
      </c>
      <c r="D1443" s="54" t="s">
        <v>431</v>
      </c>
      <c r="E1443" s="54" t="s">
        <v>600</v>
      </c>
      <c r="F1443" s="55" t="s">
        <v>431</v>
      </c>
      <c r="G1443" s="54" t="s">
        <v>15</v>
      </c>
      <c r="H1443" s="54" t="s">
        <v>16</v>
      </c>
      <c r="I1443" s="56">
        <v>36</v>
      </c>
      <c r="J1443" s="56">
        <v>45</v>
      </c>
      <c r="K1443" s="56">
        <v>117</v>
      </c>
      <c r="L1443" s="57">
        <v>5581.2</v>
      </c>
      <c r="M1443" s="57">
        <v>155.03333333333299</v>
      </c>
      <c r="N1443" s="58">
        <v>1.25</v>
      </c>
      <c r="O1443" s="58">
        <v>2.6</v>
      </c>
      <c r="P1443" s="54">
        <v>930.2</v>
      </c>
      <c r="Q1443" s="59">
        <v>0.16666666666666699</v>
      </c>
      <c r="R1443" s="54">
        <v>-194.8</v>
      </c>
      <c r="S1443" s="59">
        <v>-3.4902888267756102E-2</v>
      </c>
      <c r="T1443" s="29" t="str">
        <f t="shared" si="66"/>
        <v>01</v>
      </c>
      <c r="U1443" s="29" t="str">
        <f t="shared" si="67"/>
        <v>2024-848299-01</v>
      </c>
      <c r="V1443" s="29" t="str">
        <f t="shared" si="68"/>
        <v>Patricia Joseph</v>
      </c>
    </row>
    <row r="1444" spans="1:22" x14ac:dyDescent="0.25">
      <c r="A1444" s="53">
        <v>2024</v>
      </c>
      <c r="B1444" s="54">
        <v>852031</v>
      </c>
      <c r="C1444" s="54" t="s">
        <v>243</v>
      </c>
      <c r="D1444" s="54" t="s">
        <v>434</v>
      </c>
      <c r="E1444" s="54" t="s">
        <v>508</v>
      </c>
      <c r="F1444" s="55" t="s">
        <v>434</v>
      </c>
      <c r="G1444" s="54" t="s">
        <v>15</v>
      </c>
      <c r="H1444" s="54" t="s">
        <v>16</v>
      </c>
      <c r="I1444" s="56">
        <v>16</v>
      </c>
      <c r="J1444" s="56">
        <v>49</v>
      </c>
      <c r="K1444" s="56">
        <v>148</v>
      </c>
      <c r="L1444" s="57">
        <v>7602.8544000000002</v>
      </c>
      <c r="M1444" s="57">
        <v>475.17840000000001</v>
      </c>
      <c r="N1444" s="58">
        <v>3.0625</v>
      </c>
      <c r="O1444" s="58">
        <v>3.0204081632653099</v>
      </c>
      <c r="P1444" s="54">
        <v>1454.3543999999999</v>
      </c>
      <c r="Q1444" s="59">
        <v>0.191290576339328</v>
      </c>
      <c r="R1444" s="54">
        <v>906.73440000000005</v>
      </c>
      <c r="S1444" s="59">
        <v>0.11926236546105599</v>
      </c>
      <c r="T1444" s="29" t="str">
        <f t="shared" si="66"/>
        <v>02</v>
      </c>
      <c r="U1444" s="29" t="str">
        <f t="shared" si="67"/>
        <v>2024-852031-02</v>
      </c>
      <c r="V1444" s="29" t="str">
        <f t="shared" si="68"/>
        <v>Nina Fuentes</v>
      </c>
    </row>
    <row r="1445" spans="1:22" x14ac:dyDescent="0.25">
      <c r="A1445" s="53">
        <v>2024</v>
      </c>
      <c r="B1445" s="54">
        <v>852502</v>
      </c>
      <c r="C1445" s="54" t="s">
        <v>595</v>
      </c>
      <c r="D1445" s="54" t="s">
        <v>431</v>
      </c>
      <c r="E1445" s="54" t="s">
        <v>495</v>
      </c>
      <c r="F1445" s="55" t="s">
        <v>431</v>
      </c>
      <c r="G1445" s="54" t="s">
        <v>4</v>
      </c>
      <c r="H1445" s="54" t="s">
        <v>7</v>
      </c>
      <c r="I1445" s="56">
        <v>34</v>
      </c>
      <c r="J1445" s="56">
        <v>310</v>
      </c>
      <c r="K1445" s="56">
        <v>2473</v>
      </c>
      <c r="L1445" s="57">
        <v>104700.47500000001</v>
      </c>
      <c r="M1445" s="57">
        <v>3079.4257352941199</v>
      </c>
      <c r="N1445" s="58">
        <v>9.1176470588235308</v>
      </c>
      <c r="O1445" s="58">
        <v>7.9774193548387098</v>
      </c>
      <c r="P1445" s="54">
        <v>9518.2250000000004</v>
      </c>
      <c r="Q1445" s="59">
        <v>9.0909090909090898E-2</v>
      </c>
      <c r="R1445" s="54">
        <v>8215.7250000000004</v>
      </c>
      <c r="S1445" s="59">
        <v>7.8468841712513698E-2</v>
      </c>
      <c r="T1445" s="29" t="str">
        <f t="shared" si="66"/>
        <v>01</v>
      </c>
      <c r="U1445" s="29" t="str">
        <f t="shared" si="67"/>
        <v>2024-852502-01</v>
      </c>
      <c r="V1445" s="29" t="str">
        <f t="shared" si="68"/>
        <v>Jack Gao</v>
      </c>
    </row>
    <row r="1446" spans="1:22" x14ac:dyDescent="0.25">
      <c r="A1446" s="53">
        <v>2024</v>
      </c>
      <c r="B1446" s="54">
        <v>852502</v>
      </c>
      <c r="C1446" s="54" t="s">
        <v>595</v>
      </c>
      <c r="D1446" s="54" t="s">
        <v>434</v>
      </c>
      <c r="E1446" s="54" t="s">
        <v>520</v>
      </c>
      <c r="F1446" s="55" t="s">
        <v>431</v>
      </c>
      <c r="G1446" s="54" t="s">
        <v>4</v>
      </c>
      <c r="H1446" s="54" t="s">
        <v>7</v>
      </c>
      <c r="I1446" s="56">
        <v>79</v>
      </c>
      <c r="J1446" s="56">
        <v>501</v>
      </c>
      <c r="K1446" s="56">
        <v>2795</v>
      </c>
      <c r="L1446" s="57">
        <v>107693.85</v>
      </c>
      <c r="M1446" s="57">
        <v>1363.21329113924</v>
      </c>
      <c r="N1446" s="58">
        <v>6.3417721518987298</v>
      </c>
      <c r="O1446" s="58">
        <v>5.5788423153692603</v>
      </c>
      <c r="P1446" s="54">
        <v>9790.35</v>
      </c>
      <c r="Q1446" s="59">
        <v>9.0909090909090995E-2</v>
      </c>
      <c r="R1446" s="54">
        <v>6810.77</v>
      </c>
      <c r="S1446" s="59">
        <v>6.3241958570521895E-2</v>
      </c>
      <c r="T1446" s="29" t="str">
        <f t="shared" si="66"/>
        <v>02</v>
      </c>
      <c r="U1446" s="29" t="str">
        <f t="shared" si="67"/>
        <v>2024-852502-02</v>
      </c>
      <c r="V1446" s="29" t="str">
        <f t="shared" si="68"/>
        <v>Mikhail Reilly</v>
      </c>
    </row>
    <row r="1447" spans="1:22" x14ac:dyDescent="0.25">
      <c r="A1447" s="53">
        <v>2024</v>
      </c>
      <c r="B1447" s="54">
        <v>852968</v>
      </c>
      <c r="C1447" s="54" t="s">
        <v>244</v>
      </c>
      <c r="D1447" s="54" t="s">
        <v>435</v>
      </c>
      <c r="E1447" s="54" t="s">
        <v>525</v>
      </c>
      <c r="F1447" s="55" t="s">
        <v>435</v>
      </c>
      <c r="G1447" s="54" t="s">
        <v>15</v>
      </c>
      <c r="H1447" s="54" t="s">
        <v>16</v>
      </c>
      <c r="I1447" s="56">
        <v>17</v>
      </c>
      <c r="J1447" s="56">
        <v>44</v>
      </c>
      <c r="K1447" s="56">
        <v>107</v>
      </c>
      <c r="L1447" s="57">
        <v>3742.3440000000001</v>
      </c>
      <c r="M1447" s="57">
        <v>220.13788235294101</v>
      </c>
      <c r="N1447" s="58">
        <v>2.5882352941176499</v>
      </c>
      <c r="O1447" s="58">
        <v>2.4318181818181799</v>
      </c>
      <c r="P1447" s="54">
        <v>1270.8440000000001</v>
      </c>
      <c r="Q1447" s="59">
        <v>0.33958503013084801</v>
      </c>
      <c r="R1447" s="54">
        <v>696.01400000000103</v>
      </c>
      <c r="S1447" s="59">
        <v>0.185983437118555</v>
      </c>
      <c r="T1447" s="29" t="str">
        <f t="shared" si="66"/>
        <v>06</v>
      </c>
      <c r="U1447" s="29" t="str">
        <f t="shared" si="67"/>
        <v>2024-852968-06</v>
      </c>
      <c r="V1447" s="29" t="str">
        <f t="shared" si="68"/>
        <v>Carol Mathews</v>
      </c>
    </row>
    <row r="1448" spans="1:22" x14ac:dyDescent="0.25">
      <c r="A1448" s="53">
        <v>2024</v>
      </c>
      <c r="B1448" s="54">
        <v>857703</v>
      </c>
      <c r="C1448" s="54" t="s">
        <v>41</v>
      </c>
      <c r="D1448" s="54" t="s">
        <v>430</v>
      </c>
      <c r="E1448" s="54" t="s">
        <v>506</v>
      </c>
      <c r="F1448" s="55" t="s">
        <v>430</v>
      </c>
      <c r="G1448" s="54" t="s">
        <v>15</v>
      </c>
      <c r="H1448" s="54" t="s">
        <v>10</v>
      </c>
      <c r="I1448" s="56">
        <v>252</v>
      </c>
      <c r="J1448" s="56">
        <v>908</v>
      </c>
      <c r="K1448" s="56">
        <v>4483</v>
      </c>
      <c r="L1448" s="57">
        <v>184690.27499999999</v>
      </c>
      <c r="M1448" s="57">
        <v>732.89791666666702</v>
      </c>
      <c r="N1448" s="58">
        <v>3.6031746031746001</v>
      </c>
      <c r="O1448" s="58">
        <v>4.9372246696035198</v>
      </c>
      <c r="P1448" s="54">
        <v>16790.025000000001</v>
      </c>
      <c r="Q1448" s="59">
        <v>9.0909090909090898E-2</v>
      </c>
      <c r="R1448" s="54">
        <v>8002.87500000001</v>
      </c>
      <c r="S1448" s="59">
        <v>4.3331328625722199E-2</v>
      </c>
      <c r="T1448" s="29" t="str">
        <f t="shared" si="66"/>
        <v>03</v>
      </c>
      <c r="U1448" s="29" t="str">
        <f t="shared" si="67"/>
        <v>2024-857703-03</v>
      </c>
      <c r="V1448" s="29" t="str">
        <f t="shared" si="68"/>
        <v>Gerald Wilson</v>
      </c>
    </row>
    <row r="1449" spans="1:22" x14ac:dyDescent="0.25">
      <c r="A1449" s="53">
        <v>2024</v>
      </c>
      <c r="B1449" s="54">
        <v>858490</v>
      </c>
      <c r="C1449" s="54" t="s">
        <v>468</v>
      </c>
      <c r="D1449" s="54" t="s">
        <v>431</v>
      </c>
      <c r="E1449" s="54" t="s">
        <v>528</v>
      </c>
      <c r="F1449" s="55" t="s">
        <v>434</v>
      </c>
      <c r="G1449" s="54" t="s">
        <v>4</v>
      </c>
      <c r="H1449" s="54" t="s">
        <v>5</v>
      </c>
      <c r="I1449" s="56">
        <v>103</v>
      </c>
      <c r="J1449" s="56">
        <v>284</v>
      </c>
      <c r="K1449" s="56">
        <v>1105</v>
      </c>
      <c r="L1449" s="57">
        <v>49154.97</v>
      </c>
      <c r="M1449" s="57">
        <v>477.23271844660201</v>
      </c>
      <c r="N1449" s="58">
        <v>2.7572815533980601</v>
      </c>
      <c r="O1449" s="58">
        <v>3.8908450704225399</v>
      </c>
      <c r="P1449" s="54">
        <v>4711.72</v>
      </c>
      <c r="Q1449" s="59">
        <v>9.58543968188771E-2</v>
      </c>
      <c r="R1449" s="54">
        <v>1339.64</v>
      </c>
      <c r="S1449" s="59">
        <v>2.7253398791617499E-2</v>
      </c>
      <c r="T1449" s="29" t="str">
        <f t="shared" si="66"/>
        <v>01</v>
      </c>
      <c r="U1449" s="29" t="str">
        <f t="shared" si="67"/>
        <v>2024-858490-01</v>
      </c>
      <c r="V1449" s="29" t="str">
        <f t="shared" si="68"/>
        <v>Elena Crosswell</v>
      </c>
    </row>
    <row r="1450" spans="1:22" x14ac:dyDescent="0.25">
      <c r="A1450" s="53">
        <v>2024</v>
      </c>
      <c r="B1450" s="54">
        <v>858490</v>
      </c>
      <c r="C1450" s="54" t="s">
        <v>468</v>
      </c>
      <c r="D1450" s="54" t="s">
        <v>434</v>
      </c>
      <c r="E1450" s="54" t="s">
        <v>508</v>
      </c>
      <c r="F1450" s="55" t="s">
        <v>434</v>
      </c>
      <c r="G1450" s="54" t="s">
        <v>4</v>
      </c>
      <c r="H1450" s="54" t="s">
        <v>7</v>
      </c>
      <c r="I1450" s="56">
        <v>189</v>
      </c>
      <c r="J1450" s="56">
        <v>653</v>
      </c>
      <c r="K1450" s="56">
        <v>2818</v>
      </c>
      <c r="L1450" s="57">
        <v>121670.292</v>
      </c>
      <c r="M1450" s="57">
        <v>643.75815873015904</v>
      </c>
      <c r="N1450" s="58">
        <v>3.45502645502645</v>
      </c>
      <c r="O1450" s="58">
        <v>4.3154670750382804</v>
      </c>
      <c r="P1450" s="54">
        <v>7419.7919999999904</v>
      </c>
      <c r="Q1450" s="59">
        <v>6.0982774661212998E-2</v>
      </c>
      <c r="R1450" s="54">
        <v>853.89199999998698</v>
      </c>
      <c r="S1450" s="59">
        <v>7.0180812913639397E-3</v>
      </c>
      <c r="T1450" s="29" t="str">
        <f t="shared" ref="T1450:T1513" si="69">LEFT(D1450,2)</f>
        <v>02</v>
      </c>
      <c r="U1450" s="29" t="str">
        <f t="shared" ref="U1450:U1513" si="70">A1450&amp;"-"&amp;B1450&amp;"-"&amp;T1450</f>
        <v>2024-858490-02</v>
      </c>
      <c r="V1450" s="29" t="str">
        <f t="shared" ref="V1450:V1513" si="71">E1450</f>
        <v>Nina Fuentes</v>
      </c>
    </row>
    <row r="1451" spans="1:22" x14ac:dyDescent="0.25">
      <c r="A1451" s="53">
        <v>2024</v>
      </c>
      <c r="B1451" s="54">
        <v>858490</v>
      </c>
      <c r="C1451" s="54" t="s">
        <v>468</v>
      </c>
      <c r="D1451" s="54" t="s">
        <v>433</v>
      </c>
      <c r="E1451" s="54" t="s">
        <v>530</v>
      </c>
      <c r="F1451" s="55" t="s">
        <v>434</v>
      </c>
      <c r="G1451" s="54" t="s">
        <v>4</v>
      </c>
      <c r="H1451" s="54" t="s">
        <v>7</v>
      </c>
      <c r="I1451" s="56">
        <v>187</v>
      </c>
      <c r="J1451" s="56">
        <v>533</v>
      </c>
      <c r="K1451" s="56">
        <v>1977</v>
      </c>
      <c r="L1451" s="57">
        <v>77999.537999999899</v>
      </c>
      <c r="M1451" s="57">
        <v>417.10982887700499</v>
      </c>
      <c r="N1451" s="58">
        <v>2.8502673796791398</v>
      </c>
      <c r="O1451" s="58">
        <v>3.7091932457786099</v>
      </c>
      <c r="P1451" s="54">
        <v>6272.2879999999896</v>
      </c>
      <c r="Q1451" s="59">
        <v>8.0414425018773703E-2</v>
      </c>
      <c r="R1451" s="54">
        <v>-290.31200000000899</v>
      </c>
      <c r="S1451" s="59">
        <v>-3.7219707634679701E-3</v>
      </c>
      <c r="T1451" s="29" t="str">
        <f t="shared" si="69"/>
        <v>05</v>
      </c>
      <c r="U1451" s="29" t="str">
        <f t="shared" si="70"/>
        <v>2024-858490-05</v>
      </c>
      <c r="V1451" s="29" t="str">
        <f t="shared" si="71"/>
        <v>Aria Langston</v>
      </c>
    </row>
    <row r="1452" spans="1:22" x14ac:dyDescent="0.25">
      <c r="A1452" s="53">
        <v>2024</v>
      </c>
      <c r="B1452" s="54">
        <v>861673</v>
      </c>
      <c r="C1452" s="54" t="s">
        <v>245</v>
      </c>
      <c r="D1452" s="54" t="s">
        <v>431</v>
      </c>
      <c r="E1452" s="54" t="s">
        <v>535</v>
      </c>
      <c r="F1452" s="55" t="s">
        <v>431</v>
      </c>
      <c r="G1452" s="54" t="s">
        <v>15</v>
      </c>
      <c r="H1452" s="54" t="s">
        <v>16</v>
      </c>
      <c r="I1452" s="56">
        <v>41</v>
      </c>
      <c r="J1452" s="56">
        <v>97</v>
      </c>
      <c r="K1452" s="56">
        <v>232</v>
      </c>
      <c r="L1452" s="57">
        <v>11544.876</v>
      </c>
      <c r="M1452" s="57">
        <v>281.58234146341499</v>
      </c>
      <c r="N1452" s="58">
        <v>2.3658536585365901</v>
      </c>
      <c r="O1452" s="58">
        <v>2.3917525773195898</v>
      </c>
      <c r="P1452" s="54">
        <v>2256.3760000000002</v>
      </c>
      <c r="Q1452" s="59">
        <v>0.195443935474058</v>
      </c>
      <c r="R1452" s="54">
        <v>929.85599999999897</v>
      </c>
      <c r="S1452" s="59">
        <v>8.0542744677378805E-2</v>
      </c>
      <c r="T1452" s="29" t="str">
        <f t="shared" si="69"/>
        <v>01</v>
      </c>
      <c r="U1452" s="29" t="str">
        <f t="shared" si="70"/>
        <v>2024-861673-01</v>
      </c>
      <c r="V1452" s="29" t="str">
        <f t="shared" si="71"/>
        <v>Alberto Hunt</v>
      </c>
    </row>
    <row r="1453" spans="1:22" x14ac:dyDescent="0.25">
      <c r="A1453" s="53">
        <v>2024</v>
      </c>
      <c r="B1453" s="54">
        <v>864241</v>
      </c>
      <c r="C1453" s="54" t="s">
        <v>136</v>
      </c>
      <c r="D1453" s="54" t="s">
        <v>434</v>
      </c>
      <c r="E1453" s="54" t="s">
        <v>513</v>
      </c>
      <c r="F1453" s="55" t="s">
        <v>434</v>
      </c>
      <c r="G1453" s="54" t="s">
        <v>4</v>
      </c>
      <c r="H1453" s="54" t="s">
        <v>7</v>
      </c>
      <c r="I1453" s="56">
        <v>52</v>
      </c>
      <c r="J1453" s="56">
        <v>393</v>
      </c>
      <c r="K1453" s="56">
        <v>2324</v>
      </c>
      <c r="L1453" s="57">
        <v>96947.4</v>
      </c>
      <c r="M1453" s="57">
        <v>1864.3730769230799</v>
      </c>
      <c r="N1453" s="58">
        <v>7.5576923076923102</v>
      </c>
      <c r="O1453" s="58">
        <v>5.9134860050890596</v>
      </c>
      <c r="P1453" s="54">
        <v>8813.4000000000106</v>
      </c>
      <c r="Q1453" s="59">
        <v>9.0909090909090995E-2</v>
      </c>
      <c r="R1453" s="54">
        <v>6789.67</v>
      </c>
      <c r="S1453" s="59">
        <v>7.0034575450192593E-2</v>
      </c>
      <c r="T1453" s="29" t="str">
        <f t="shared" si="69"/>
        <v>02</v>
      </c>
      <c r="U1453" s="29" t="str">
        <f t="shared" si="70"/>
        <v>2024-864241-02</v>
      </c>
      <c r="V1453" s="29" t="str">
        <f t="shared" si="71"/>
        <v>Dora Tsai</v>
      </c>
    </row>
    <row r="1454" spans="1:22" x14ac:dyDescent="0.25">
      <c r="A1454" s="53">
        <v>2024</v>
      </c>
      <c r="B1454" s="54">
        <v>864241</v>
      </c>
      <c r="C1454" s="54" t="s">
        <v>136</v>
      </c>
      <c r="D1454" s="54" t="s">
        <v>430</v>
      </c>
      <c r="E1454" s="54" t="s">
        <v>514</v>
      </c>
      <c r="F1454" s="55" t="s">
        <v>434</v>
      </c>
      <c r="G1454" s="54" t="s">
        <v>4</v>
      </c>
      <c r="H1454" s="54" t="s">
        <v>16</v>
      </c>
      <c r="I1454" s="56">
        <v>6</v>
      </c>
      <c r="J1454" s="56">
        <v>6</v>
      </c>
      <c r="K1454" s="56">
        <v>32</v>
      </c>
      <c r="L1454" s="57">
        <v>1253.175</v>
      </c>
      <c r="M1454" s="57">
        <v>208.86250000000001</v>
      </c>
      <c r="N1454" s="58">
        <v>1</v>
      </c>
      <c r="O1454" s="58">
        <v>5.3333333333333304</v>
      </c>
      <c r="P1454" s="54">
        <v>113.925</v>
      </c>
      <c r="Q1454" s="59">
        <v>9.0909090909090898E-2</v>
      </c>
      <c r="R1454" s="54">
        <v>-78.674999999999997</v>
      </c>
      <c r="S1454" s="59">
        <v>-6.2780537434915296E-2</v>
      </c>
      <c r="T1454" s="29" t="str">
        <f t="shared" si="69"/>
        <v>03</v>
      </c>
      <c r="U1454" s="29" t="str">
        <f t="shared" si="70"/>
        <v>2024-864241-03</v>
      </c>
      <c r="V1454" s="29" t="str">
        <f t="shared" si="71"/>
        <v>Carmen Blakemoore</v>
      </c>
    </row>
    <row r="1455" spans="1:22" x14ac:dyDescent="0.25">
      <c r="A1455" s="53">
        <v>2024</v>
      </c>
      <c r="B1455" s="54">
        <v>865220</v>
      </c>
      <c r="C1455" s="54" t="s">
        <v>246</v>
      </c>
      <c r="D1455" s="54" t="s">
        <v>433</v>
      </c>
      <c r="E1455" s="54" t="s">
        <v>519</v>
      </c>
      <c r="F1455" s="55" t="s">
        <v>433</v>
      </c>
      <c r="G1455" s="54" t="s">
        <v>15</v>
      </c>
      <c r="H1455" s="54" t="s">
        <v>16</v>
      </c>
      <c r="I1455" s="56">
        <v>49</v>
      </c>
      <c r="J1455" s="56">
        <v>94</v>
      </c>
      <c r="K1455" s="56">
        <v>220</v>
      </c>
      <c r="L1455" s="57">
        <v>12140.64</v>
      </c>
      <c r="M1455" s="57">
        <v>247.76816326530599</v>
      </c>
      <c r="N1455" s="58">
        <v>1.9183673469387801</v>
      </c>
      <c r="O1455" s="58">
        <v>2.3404255319148901</v>
      </c>
      <c r="P1455" s="54">
        <v>3751.14</v>
      </c>
      <c r="Q1455" s="59">
        <v>0.30897382675048402</v>
      </c>
      <c r="R1455" s="54">
        <v>2080.84</v>
      </c>
      <c r="S1455" s="59">
        <v>0.171394588753147</v>
      </c>
      <c r="T1455" s="29" t="str">
        <f t="shared" si="69"/>
        <v>05</v>
      </c>
      <c r="U1455" s="29" t="str">
        <f t="shared" si="70"/>
        <v>2024-865220-05</v>
      </c>
      <c r="V1455" s="29" t="str">
        <f t="shared" si="71"/>
        <v>Josh Banks</v>
      </c>
    </row>
    <row r="1456" spans="1:22" x14ac:dyDescent="0.25">
      <c r="A1456" s="53">
        <v>2024</v>
      </c>
      <c r="B1456" s="54">
        <v>866033</v>
      </c>
      <c r="C1456" s="54" t="s">
        <v>359</v>
      </c>
      <c r="D1456" s="54" t="s">
        <v>431</v>
      </c>
      <c r="E1456" s="54" t="s">
        <v>509</v>
      </c>
      <c r="F1456" s="55" t="s">
        <v>432</v>
      </c>
      <c r="G1456" s="54" t="s">
        <v>4</v>
      </c>
      <c r="H1456" s="54" t="s">
        <v>7</v>
      </c>
      <c r="I1456" s="56">
        <v>140</v>
      </c>
      <c r="J1456" s="56">
        <v>548</v>
      </c>
      <c r="K1456" s="56">
        <v>2723</v>
      </c>
      <c r="L1456" s="57">
        <v>116156.29124999999</v>
      </c>
      <c r="M1456" s="57">
        <v>829.68779464285706</v>
      </c>
      <c r="N1456" s="58">
        <v>3.9142857142857101</v>
      </c>
      <c r="O1456" s="58">
        <v>4.9689781021897801</v>
      </c>
      <c r="P1456" s="54">
        <v>6055.5412499999902</v>
      </c>
      <c r="Q1456" s="59">
        <v>5.2132701421800903E-2</v>
      </c>
      <c r="R1456" s="54">
        <v>1315.2212500000001</v>
      </c>
      <c r="S1456" s="59">
        <v>1.1322858502509201E-2</v>
      </c>
      <c r="T1456" s="29" t="str">
        <f t="shared" si="69"/>
        <v>01</v>
      </c>
      <c r="U1456" s="29" t="str">
        <f t="shared" si="70"/>
        <v>2024-866033-01</v>
      </c>
      <c r="V1456" s="29" t="str">
        <f t="shared" si="71"/>
        <v>Benny Wilder</v>
      </c>
    </row>
    <row r="1457" spans="1:22" x14ac:dyDescent="0.25">
      <c r="A1457" s="53">
        <v>2024</v>
      </c>
      <c r="B1457" s="54">
        <v>866033</v>
      </c>
      <c r="C1457" s="54" t="s">
        <v>359</v>
      </c>
      <c r="D1457" s="54" t="s">
        <v>434</v>
      </c>
      <c r="E1457" s="54" t="s">
        <v>508</v>
      </c>
      <c r="F1457" s="55" t="s">
        <v>432</v>
      </c>
      <c r="G1457" s="54" t="s">
        <v>4</v>
      </c>
      <c r="H1457" s="54" t="s">
        <v>7</v>
      </c>
      <c r="I1457" s="56">
        <v>166</v>
      </c>
      <c r="J1457" s="56">
        <v>641</v>
      </c>
      <c r="K1457" s="56">
        <v>3163</v>
      </c>
      <c r="L1457" s="57">
        <v>119358.48</v>
      </c>
      <c r="M1457" s="57">
        <v>719.02698795180697</v>
      </c>
      <c r="N1457" s="58">
        <v>3.8614457831325302</v>
      </c>
      <c r="O1457" s="58">
        <v>4.9344773790951599</v>
      </c>
      <c r="P1457" s="54">
        <v>6222.48</v>
      </c>
      <c r="Q1457" s="59">
        <v>5.2132701421800903E-2</v>
      </c>
      <c r="R1457" s="54">
        <v>379.92999999999302</v>
      </c>
      <c r="S1457" s="59">
        <v>3.1831001869326199E-3</v>
      </c>
      <c r="T1457" s="29" t="str">
        <f t="shared" si="69"/>
        <v>02</v>
      </c>
      <c r="U1457" s="29" t="str">
        <f t="shared" si="70"/>
        <v>2024-866033-02</v>
      </c>
      <c r="V1457" s="29" t="str">
        <f t="shared" si="71"/>
        <v>Nina Fuentes</v>
      </c>
    </row>
    <row r="1458" spans="1:22" x14ac:dyDescent="0.25">
      <c r="A1458" s="53">
        <v>2024</v>
      </c>
      <c r="B1458" s="54">
        <v>866033</v>
      </c>
      <c r="C1458" s="54" t="s">
        <v>359</v>
      </c>
      <c r="D1458" s="54" t="s">
        <v>430</v>
      </c>
      <c r="E1458" s="54" t="s">
        <v>511</v>
      </c>
      <c r="F1458" s="55" t="s">
        <v>432</v>
      </c>
      <c r="G1458" s="54" t="s">
        <v>4</v>
      </c>
      <c r="H1458" s="54" t="s">
        <v>10</v>
      </c>
      <c r="I1458" s="56">
        <v>125</v>
      </c>
      <c r="J1458" s="56">
        <v>777</v>
      </c>
      <c r="K1458" s="56">
        <v>7320</v>
      </c>
      <c r="L1458" s="57">
        <v>279072.02875</v>
      </c>
      <c r="M1458" s="57">
        <v>2232.5762300000001</v>
      </c>
      <c r="N1458" s="58">
        <v>6.2160000000000002</v>
      </c>
      <c r="O1458" s="58">
        <v>9.4208494208494198</v>
      </c>
      <c r="P1458" s="54">
        <v>14548.778749999999</v>
      </c>
      <c r="Q1458" s="59">
        <v>5.2132701421800903E-2</v>
      </c>
      <c r="R1458" s="54">
        <v>9835.0287499999904</v>
      </c>
      <c r="S1458" s="59">
        <v>3.5241900788310403E-2</v>
      </c>
      <c r="T1458" s="29" t="str">
        <f t="shared" si="69"/>
        <v>03</v>
      </c>
      <c r="U1458" s="29" t="str">
        <f t="shared" si="70"/>
        <v>2024-866033-03</v>
      </c>
      <c r="V1458" s="29" t="str">
        <f t="shared" si="71"/>
        <v>Sivesh Saleh</v>
      </c>
    </row>
    <row r="1459" spans="1:22" x14ac:dyDescent="0.25">
      <c r="A1459" s="53">
        <v>2024</v>
      </c>
      <c r="B1459" s="54">
        <v>866033</v>
      </c>
      <c r="C1459" s="54" t="s">
        <v>359</v>
      </c>
      <c r="D1459" s="54" t="s">
        <v>432</v>
      </c>
      <c r="E1459" s="54" t="s">
        <v>493</v>
      </c>
      <c r="F1459" s="55" t="s">
        <v>432</v>
      </c>
      <c r="G1459" s="54" t="s">
        <v>4</v>
      </c>
      <c r="H1459" s="54" t="s">
        <v>7</v>
      </c>
      <c r="I1459" s="56">
        <v>55</v>
      </c>
      <c r="J1459" s="56">
        <v>337</v>
      </c>
      <c r="K1459" s="56">
        <v>2943</v>
      </c>
      <c r="L1459" s="57">
        <v>111546.205</v>
      </c>
      <c r="M1459" s="57">
        <v>2028.1128181818201</v>
      </c>
      <c r="N1459" s="58">
        <v>6.1272727272727296</v>
      </c>
      <c r="O1459" s="58">
        <v>8.7329376854599392</v>
      </c>
      <c r="P1459" s="54">
        <v>5815.2049999999999</v>
      </c>
      <c r="Q1459" s="59">
        <v>5.2132701421800903E-2</v>
      </c>
      <c r="R1459" s="54">
        <v>3888.0050000000001</v>
      </c>
      <c r="S1459" s="59">
        <v>3.4855556045138403E-2</v>
      </c>
      <c r="T1459" s="29" t="str">
        <f t="shared" si="69"/>
        <v>04</v>
      </c>
      <c r="U1459" s="29" t="str">
        <f t="shared" si="70"/>
        <v>2024-866033-04</v>
      </c>
      <c r="V1459" s="29" t="str">
        <f t="shared" si="71"/>
        <v>John Foley</v>
      </c>
    </row>
    <row r="1460" spans="1:22" x14ac:dyDescent="0.25">
      <c r="A1460" s="53">
        <v>2024</v>
      </c>
      <c r="B1460" s="54">
        <v>867297</v>
      </c>
      <c r="C1460" s="54" t="s">
        <v>247</v>
      </c>
      <c r="D1460" s="54" t="s">
        <v>431</v>
      </c>
      <c r="E1460" s="54" t="s">
        <v>524</v>
      </c>
      <c r="F1460" s="55" t="s">
        <v>431</v>
      </c>
      <c r="G1460" s="54" t="s">
        <v>15</v>
      </c>
      <c r="H1460" s="54" t="s">
        <v>5</v>
      </c>
      <c r="I1460" s="56">
        <v>33</v>
      </c>
      <c r="J1460" s="56">
        <v>103</v>
      </c>
      <c r="K1460" s="56">
        <v>298</v>
      </c>
      <c r="L1460" s="57">
        <v>18999.216</v>
      </c>
      <c r="M1460" s="57">
        <v>575.73381818181804</v>
      </c>
      <c r="N1460" s="58">
        <v>3.1212121212121202</v>
      </c>
      <c r="O1460" s="58">
        <v>2.8932038834951501</v>
      </c>
      <c r="P1460" s="54">
        <v>5326.7160000000003</v>
      </c>
      <c r="Q1460" s="59">
        <v>0.28036504243122501</v>
      </c>
      <c r="R1460" s="54">
        <v>4235.6360000000004</v>
      </c>
      <c r="S1460" s="59">
        <v>0.22293740962785</v>
      </c>
      <c r="T1460" s="29" t="str">
        <f t="shared" si="69"/>
        <v>01</v>
      </c>
      <c r="U1460" s="29" t="str">
        <f t="shared" si="70"/>
        <v>2024-867297-01</v>
      </c>
      <c r="V1460" s="29" t="str">
        <f t="shared" si="71"/>
        <v>Quinn York</v>
      </c>
    </row>
    <row r="1461" spans="1:22" x14ac:dyDescent="0.25">
      <c r="A1461" s="53">
        <v>2024</v>
      </c>
      <c r="B1461" s="54">
        <v>868970</v>
      </c>
      <c r="C1461" s="54" t="s">
        <v>398</v>
      </c>
      <c r="D1461" s="54" t="s">
        <v>432</v>
      </c>
      <c r="E1461" s="54" t="s">
        <v>498</v>
      </c>
      <c r="F1461" s="55" t="s">
        <v>432</v>
      </c>
      <c r="G1461" s="54" t="s">
        <v>15</v>
      </c>
      <c r="H1461" s="54" t="s">
        <v>16</v>
      </c>
      <c r="I1461" s="56">
        <v>33</v>
      </c>
      <c r="J1461" s="56">
        <v>101</v>
      </c>
      <c r="K1461" s="56">
        <v>268</v>
      </c>
      <c r="L1461" s="57">
        <v>14108.6304</v>
      </c>
      <c r="M1461" s="57">
        <v>427.53425454545402</v>
      </c>
      <c r="N1461" s="58">
        <v>3.0606060606060601</v>
      </c>
      <c r="O1461" s="58">
        <v>2.65346534653465</v>
      </c>
      <c r="P1461" s="54">
        <v>3044.8804</v>
      </c>
      <c r="Q1461" s="59">
        <v>0.21581686624947</v>
      </c>
      <c r="R1461" s="54">
        <v>1988.8004000000001</v>
      </c>
      <c r="S1461" s="59">
        <v>0.140963392165975</v>
      </c>
      <c r="T1461" s="29" t="str">
        <f t="shared" si="69"/>
        <v>04</v>
      </c>
      <c r="U1461" s="29" t="str">
        <f t="shared" si="70"/>
        <v>2024-868970-04</v>
      </c>
      <c r="V1461" s="29" t="str">
        <f t="shared" si="71"/>
        <v>Kim Pearson</v>
      </c>
    </row>
    <row r="1462" spans="1:22" x14ac:dyDescent="0.25">
      <c r="A1462" s="53">
        <v>2024</v>
      </c>
      <c r="B1462" s="54">
        <v>870139</v>
      </c>
      <c r="C1462" s="54" t="s">
        <v>181</v>
      </c>
      <c r="D1462" s="54" t="s">
        <v>430</v>
      </c>
      <c r="E1462" s="54" t="s">
        <v>514</v>
      </c>
      <c r="F1462" s="55" t="s">
        <v>430</v>
      </c>
      <c r="G1462" s="54" t="s">
        <v>4</v>
      </c>
      <c r="H1462" s="54" t="s">
        <v>5</v>
      </c>
      <c r="I1462" s="56">
        <v>69</v>
      </c>
      <c r="J1462" s="56">
        <v>257</v>
      </c>
      <c r="K1462" s="56">
        <v>1207</v>
      </c>
      <c r="L1462" s="57">
        <v>48909.56</v>
      </c>
      <c r="M1462" s="57">
        <v>708.83420289854996</v>
      </c>
      <c r="N1462" s="58">
        <v>3.72463768115942</v>
      </c>
      <c r="O1462" s="58">
        <v>4.6964980544747101</v>
      </c>
      <c r="P1462" s="54">
        <v>5240.3100000000104</v>
      </c>
      <c r="Q1462" s="59">
        <v>0.107142857142857</v>
      </c>
      <c r="R1462" s="54">
        <v>2821.9100000000099</v>
      </c>
      <c r="S1462" s="59">
        <v>5.7696491238113899E-2</v>
      </c>
      <c r="T1462" s="29" t="str">
        <f t="shared" si="69"/>
        <v>03</v>
      </c>
      <c r="U1462" s="29" t="str">
        <f t="shared" si="70"/>
        <v>2024-870139-03</v>
      </c>
      <c r="V1462" s="29" t="str">
        <f t="shared" si="71"/>
        <v>Carmen Blakemoore</v>
      </c>
    </row>
    <row r="1463" spans="1:22" x14ac:dyDescent="0.25">
      <c r="A1463" s="53">
        <v>2024</v>
      </c>
      <c r="B1463" s="54">
        <v>870139</v>
      </c>
      <c r="C1463" s="54" t="s">
        <v>181</v>
      </c>
      <c r="D1463" s="54" t="s">
        <v>432</v>
      </c>
      <c r="E1463" s="54" t="s">
        <v>498</v>
      </c>
      <c r="F1463" s="55" t="s">
        <v>430</v>
      </c>
      <c r="G1463" s="54" t="s">
        <v>4</v>
      </c>
      <c r="H1463" s="54" t="s">
        <v>5</v>
      </c>
      <c r="I1463" s="56">
        <v>45</v>
      </c>
      <c r="J1463" s="56">
        <v>173</v>
      </c>
      <c r="K1463" s="56">
        <v>862</v>
      </c>
      <c r="L1463" s="57">
        <v>41865.879999999997</v>
      </c>
      <c r="M1463" s="57">
        <v>930.35288888888897</v>
      </c>
      <c r="N1463" s="58">
        <v>3.8444444444444401</v>
      </c>
      <c r="O1463" s="58">
        <v>4.9826589595375701</v>
      </c>
      <c r="P1463" s="54">
        <v>4485.63</v>
      </c>
      <c r="Q1463" s="59">
        <v>0.107142857142857</v>
      </c>
      <c r="R1463" s="54">
        <v>3014.83</v>
      </c>
      <c r="S1463" s="59">
        <v>7.2011623785287804E-2</v>
      </c>
      <c r="T1463" s="29" t="str">
        <f t="shared" si="69"/>
        <v>04</v>
      </c>
      <c r="U1463" s="29" t="str">
        <f t="shared" si="70"/>
        <v>2024-870139-04</v>
      </c>
      <c r="V1463" s="29" t="str">
        <f t="shared" si="71"/>
        <v>Kim Pearson</v>
      </c>
    </row>
    <row r="1464" spans="1:22" x14ac:dyDescent="0.25">
      <c r="A1464" s="53">
        <v>2024</v>
      </c>
      <c r="B1464" s="54">
        <v>870139</v>
      </c>
      <c r="C1464" s="54" t="s">
        <v>181</v>
      </c>
      <c r="D1464" s="54" t="s">
        <v>435</v>
      </c>
      <c r="E1464" s="54" t="s">
        <v>521</v>
      </c>
      <c r="F1464" s="55" t="s">
        <v>430</v>
      </c>
      <c r="G1464" s="54" t="s">
        <v>4</v>
      </c>
      <c r="H1464" s="54" t="s">
        <v>5</v>
      </c>
      <c r="I1464" s="56">
        <v>29</v>
      </c>
      <c r="J1464" s="56">
        <v>81</v>
      </c>
      <c r="K1464" s="56">
        <v>418</v>
      </c>
      <c r="L1464" s="57">
        <v>19237.68</v>
      </c>
      <c r="M1464" s="57">
        <v>663.36827586206903</v>
      </c>
      <c r="N1464" s="58">
        <v>2.7931034482758599</v>
      </c>
      <c r="O1464" s="58">
        <v>5.1604938271604901</v>
      </c>
      <c r="P1464" s="54">
        <v>2061.1799999999998</v>
      </c>
      <c r="Q1464" s="59">
        <v>0.107142857142857</v>
      </c>
      <c r="R1464" s="54">
        <v>1073.08</v>
      </c>
      <c r="S1464" s="59">
        <v>5.5780114857924702E-2</v>
      </c>
      <c r="T1464" s="29" t="str">
        <f t="shared" si="69"/>
        <v>06</v>
      </c>
      <c r="U1464" s="29" t="str">
        <f t="shared" si="70"/>
        <v>2024-870139-06</v>
      </c>
      <c r="V1464" s="29" t="str">
        <f t="shared" si="71"/>
        <v>Ronnie Estrada</v>
      </c>
    </row>
    <row r="1465" spans="1:22" x14ac:dyDescent="0.25">
      <c r="A1465" s="53">
        <v>2024</v>
      </c>
      <c r="B1465" s="54">
        <v>873279</v>
      </c>
      <c r="C1465" s="54" t="s">
        <v>337</v>
      </c>
      <c r="D1465" s="54" t="s">
        <v>432</v>
      </c>
      <c r="E1465" s="54" t="s">
        <v>510</v>
      </c>
      <c r="F1465" s="55" t="s">
        <v>432</v>
      </c>
      <c r="G1465" s="54" t="s">
        <v>15</v>
      </c>
      <c r="H1465" s="54" t="s">
        <v>16</v>
      </c>
      <c r="I1465" s="56">
        <v>6</v>
      </c>
      <c r="J1465" s="56">
        <v>27</v>
      </c>
      <c r="K1465" s="56">
        <v>88</v>
      </c>
      <c r="L1465" s="57">
        <v>1708.7944</v>
      </c>
      <c r="M1465" s="57">
        <v>284.79906666666699</v>
      </c>
      <c r="N1465" s="58">
        <v>4.5</v>
      </c>
      <c r="O1465" s="58">
        <v>3.25925925925926</v>
      </c>
      <c r="P1465" s="54">
        <v>55.794399999999897</v>
      </c>
      <c r="Q1465" s="59">
        <v>3.2651324231867701E-2</v>
      </c>
      <c r="R1465" s="54">
        <v>-143.76560000000001</v>
      </c>
      <c r="S1465" s="59">
        <v>-8.4132766352698798E-2</v>
      </c>
      <c r="T1465" s="29" t="str">
        <f t="shared" si="69"/>
        <v>04</v>
      </c>
      <c r="U1465" s="29" t="str">
        <f t="shared" si="70"/>
        <v>2024-873279-04</v>
      </c>
      <c r="V1465" s="29" t="str">
        <f t="shared" si="71"/>
        <v>Mosaki Ishak</v>
      </c>
    </row>
    <row r="1466" spans="1:22" x14ac:dyDescent="0.25">
      <c r="A1466" s="53">
        <v>2024</v>
      </c>
      <c r="B1466" s="54">
        <v>873602</v>
      </c>
      <c r="C1466" s="54" t="s">
        <v>248</v>
      </c>
      <c r="D1466" s="54" t="s">
        <v>434</v>
      </c>
      <c r="E1466" s="54" t="s">
        <v>523</v>
      </c>
      <c r="F1466" s="55" t="s">
        <v>434</v>
      </c>
      <c r="G1466" s="54" t="s">
        <v>15</v>
      </c>
      <c r="H1466" s="54" t="s">
        <v>16</v>
      </c>
      <c r="I1466" s="56">
        <v>39</v>
      </c>
      <c r="J1466" s="56">
        <v>57</v>
      </c>
      <c r="K1466" s="56">
        <v>129</v>
      </c>
      <c r="L1466" s="57">
        <v>7976.5680000000002</v>
      </c>
      <c r="M1466" s="57">
        <v>204.52738461538499</v>
      </c>
      <c r="N1466" s="58">
        <v>1.4615384615384599</v>
      </c>
      <c r="O1466" s="58">
        <v>2.2631578947368398</v>
      </c>
      <c r="P1466" s="54">
        <v>2548.8180000000002</v>
      </c>
      <c r="Q1466" s="59">
        <v>0.31953817732137402</v>
      </c>
      <c r="R1466" s="54">
        <v>1277.1179999999999</v>
      </c>
      <c r="S1466" s="59">
        <v>0.16010870840692401</v>
      </c>
      <c r="T1466" s="29" t="str">
        <f t="shared" si="69"/>
        <v>02</v>
      </c>
      <c r="U1466" s="29" t="str">
        <f t="shared" si="70"/>
        <v>2024-873602-02</v>
      </c>
      <c r="V1466" s="29" t="str">
        <f t="shared" si="71"/>
        <v>Amy Blye</v>
      </c>
    </row>
    <row r="1467" spans="1:22" x14ac:dyDescent="0.25">
      <c r="A1467" s="53">
        <v>2024</v>
      </c>
      <c r="B1467" s="54">
        <v>874423</v>
      </c>
      <c r="C1467" s="54" t="s">
        <v>249</v>
      </c>
      <c r="D1467" s="54" t="s">
        <v>431</v>
      </c>
      <c r="E1467" s="54" t="s">
        <v>524</v>
      </c>
      <c r="F1467" s="55" t="s">
        <v>431</v>
      </c>
      <c r="G1467" s="54" t="s">
        <v>15</v>
      </c>
      <c r="H1467" s="54" t="s">
        <v>5</v>
      </c>
      <c r="I1467" s="56">
        <v>45</v>
      </c>
      <c r="J1467" s="56">
        <v>105</v>
      </c>
      <c r="K1467" s="56">
        <v>354</v>
      </c>
      <c r="L1467" s="57">
        <v>18688.367999999999</v>
      </c>
      <c r="M1467" s="57">
        <v>415.29706666666698</v>
      </c>
      <c r="N1467" s="58">
        <v>2.3333333333333299</v>
      </c>
      <c r="O1467" s="58">
        <v>3.3714285714285701</v>
      </c>
      <c r="P1467" s="54">
        <v>6004.8680000000004</v>
      </c>
      <c r="Q1467" s="59">
        <v>0.32131580456891701</v>
      </c>
      <c r="R1467" s="54">
        <v>4550.8280000000004</v>
      </c>
      <c r="S1467" s="59">
        <v>0.243511257911873</v>
      </c>
      <c r="T1467" s="29" t="str">
        <f t="shared" si="69"/>
        <v>01</v>
      </c>
      <c r="U1467" s="29" t="str">
        <f t="shared" si="70"/>
        <v>2024-874423-01</v>
      </c>
      <c r="V1467" s="29" t="str">
        <f t="shared" si="71"/>
        <v>Quinn York</v>
      </c>
    </row>
    <row r="1468" spans="1:22" x14ac:dyDescent="0.25">
      <c r="A1468" s="53">
        <v>2024</v>
      </c>
      <c r="B1468" s="54">
        <v>875444</v>
      </c>
      <c r="C1468" s="54" t="s">
        <v>250</v>
      </c>
      <c r="D1468" s="54" t="s">
        <v>433</v>
      </c>
      <c r="E1468" s="54" t="s">
        <v>504</v>
      </c>
      <c r="F1468" s="55" t="s">
        <v>433</v>
      </c>
      <c r="G1468" s="54" t="s">
        <v>15</v>
      </c>
      <c r="H1468" s="54" t="s">
        <v>16</v>
      </c>
      <c r="I1468" s="56">
        <v>47</v>
      </c>
      <c r="J1468" s="56">
        <v>120</v>
      </c>
      <c r="K1468" s="56">
        <v>255</v>
      </c>
      <c r="L1468" s="57">
        <v>14285.96</v>
      </c>
      <c r="M1468" s="57">
        <v>303.95659574468101</v>
      </c>
      <c r="N1468" s="58">
        <v>2.5531914893617</v>
      </c>
      <c r="O1468" s="58">
        <v>2.125</v>
      </c>
      <c r="P1468" s="54">
        <v>4438.71</v>
      </c>
      <c r="Q1468" s="59">
        <v>0.310704355885079</v>
      </c>
      <c r="R1468" s="54">
        <v>2804.36</v>
      </c>
      <c r="S1468" s="59">
        <v>0.19630182360863399</v>
      </c>
      <c r="T1468" s="29" t="str">
        <f t="shared" si="69"/>
        <v>05</v>
      </c>
      <c r="U1468" s="29" t="str">
        <f t="shared" si="70"/>
        <v>2024-875444-05</v>
      </c>
      <c r="V1468" s="29" t="str">
        <f t="shared" si="71"/>
        <v>Jeannie Skiles</v>
      </c>
    </row>
    <row r="1469" spans="1:22" x14ac:dyDescent="0.25">
      <c r="A1469" s="53">
        <v>2024</v>
      </c>
      <c r="B1469" s="54">
        <v>879102</v>
      </c>
      <c r="C1469" s="54" t="s">
        <v>454</v>
      </c>
      <c r="D1469" s="54" t="s">
        <v>435</v>
      </c>
      <c r="E1469" s="54" t="s">
        <v>529</v>
      </c>
      <c r="F1469" s="55" t="s">
        <v>435</v>
      </c>
      <c r="G1469" s="54" t="s">
        <v>15</v>
      </c>
      <c r="H1469" s="54" t="s">
        <v>5</v>
      </c>
      <c r="I1469" s="56">
        <v>60</v>
      </c>
      <c r="J1469" s="56">
        <v>244</v>
      </c>
      <c r="K1469" s="56">
        <v>1016</v>
      </c>
      <c r="L1469" s="57">
        <v>46565.8848</v>
      </c>
      <c r="M1469" s="57">
        <v>776.09807999999998</v>
      </c>
      <c r="N1469" s="58">
        <v>4.06666666666667</v>
      </c>
      <c r="O1469" s="58">
        <v>4.1639344262295097</v>
      </c>
      <c r="P1469" s="54">
        <v>9307.3847999999998</v>
      </c>
      <c r="Q1469" s="59">
        <v>0.199875613659552</v>
      </c>
      <c r="R1469" s="54">
        <v>7182.9748</v>
      </c>
      <c r="S1469" s="59">
        <v>0.15425401731011401</v>
      </c>
      <c r="T1469" s="29" t="str">
        <f t="shared" si="69"/>
        <v>06</v>
      </c>
      <c r="U1469" s="29" t="str">
        <f t="shared" si="70"/>
        <v>2024-879102-06</v>
      </c>
      <c r="V1469" s="29" t="str">
        <f t="shared" si="71"/>
        <v>Caleb Thorne</v>
      </c>
    </row>
    <row r="1470" spans="1:22" x14ac:dyDescent="0.25">
      <c r="A1470" s="53">
        <v>2024</v>
      </c>
      <c r="B1470" s="54">
        <v>879751</v>
      </c>
      <c r="C1470" s="54" t="s">
        <v>251</v>
      </c>
      <c r="D1470" s="54" t="s">
        <v>431</v>
      </c>
      <c r="E1470" s="54" t="s">
        <v>513</v>
      </c>
      <c r="F1470" s="55" t="s">
        <v>431</v>
      </c>
      <c r="G1470" s="54" t="s">
        <v>15</v>
      </c>
      <c r="H1470" s="54" t="s">
        <v>16</v>
      </c>
      <c r="I1470" s="56">
        <v>39</v>
      </c>
      <c r="J1470" s="56">
        <v>48</v>
      </c>
      <c r="K1470" s="56">
        <v>147</v>
      </c>
      <c r="L1470" s="57">
        <v>5926.8</v>
      </c>
      <c r="M1470" s="57">
        <v>151.96923076923099</v>
      </c>
      <c r="N1470" s="58">
        <v>1.2307692307692299</v>
      </c>
      <c r="O1470" s="58">
        <v>3.0625</v>
      </c>
      <c r="P1470" s="54">
        <v>987.8</v>
      </c>
      <c r="Q1470" s="59">
        <v>0.16666666666666699</v>
      </c>
      <c r="R1470" s="54">
        <v>-230.2</v>
      </c>
      <c r="S1470" s="59">
        <v>-3.8840521023149097E-2</v>
      </c>
      <c r="T1470" s="29" t="str">
        <f t="shared" si="69"/>
        <v>01</v>
      </c>
      <c r="U1470" s="29" t="str">
        <f t="shared" si="70"/>
        <v>2024-879751-01</v>
      </c>
      <c r="V1470" s="29" t="str">
        <f t="shared" si="71"/>
        <v>Dora Tsai</v>
      </c>
    </row>
    <row r="1471" spans="1:22" x14ac:dyDescent="0.25">
      <c r="A1471" s="53">
        <v>2024</v>
      </c>
      <c r="B1471" s="54">
        <v>883141</v>
      </c>
      <c r="C1471" s="54" t="s">
        <v>86</v>
      </c>
      <c r="D1471" s="54" t="s">
        <v>432</v>
      </c>
      <c r="E1471" s="54" t="s">
        <v>496</v>
      </c>
      <c r="F1471" s="55" t="s">
        <v>432</v>
      </c>
      <c r="G1471" s="54" t="s">
        <v>15</v>
      </c>
      <c r="H1471" s="54" t="s">
        <v>10</v>
      </c>
      <c r="I1471" s="56">
        <v>130</v>
      </c>
      <c r="J1471" s="56">
        <v>892</v>
      </c>
      <c r="K1471" s="56">
        <v>5205</v>
      </c>
      <c r="L1471" s="57">
        <v>217702.33</v>
      </c>
      <c r="M1471" s="57">
        <v>1674.6333076923099</v>
      </c>
      <c r="N1471" s="58">
        <v>6.8615384615384603</v>
      </c>
      <c r="O1471" s="58">
        <v>5.8352017937219696</v>
      </c>
      <c r="P1471" s="54">
        <v>33208.83</v>
      </c>
      <c r="Q1471" s="59">
        <v>0.152542372881356</v>
      </c>
      <c r="R1471" s="54">
        <v>28599.96</v>
      </c>
      <c r="S1471" s="59">
        <v>0.13137185991532599</v>
      </c>
      <c r="T1471" s="29" t="str">
        <f t="shared" si="69"/>
        <v>04</v>
      </c>
      <c r="U1471" s="29" t="str">
        <f t="shared" si="70"/>
        <v>2024-883141-04</v>
      </c>
      <c r="V1471" s="29" t="str">
        <f t="shared" si="71"/>
        <v>Debbie Green</v>
      </c>
    </row>
    <row r="1472" spans="1:22" x14ac:dyDescent="0.25">
      <c r="A1472" s="53">
        <v>2024</v>
      </c>
      <c r="B1472" s="54">
        <v>884431</v>
      </c>
      <c r="C1472" s="54" t="s">
        <v>179</v>
      </c>
      <c r="D1472" s="54" t="s">
        <v>431</v>
      </c>
      <c r="E1472" s="54" t="s">
        <v>501</v>
      </c>
      <c r="F1472" s="55" t="s">
        <v>432</v>
      </c>
      <c r="G1472" s="54" t="s">
        <v>4</v>
      </c>
      <c r="H1472" s="54" t="s">
        <v>5</v>
      </c>
      <c r="I1472" s="56">
        <v>81</v>
      </c>
      <c r="J1472" s="56">
        <v>308</v>
      </c>
      <c r="K1472" s="56">
        <v>1372</v>
      </c>
      <c r="L1472" s="57">
        <v>57445.64</v>
      </c>
      <c r="M1472" s="57">
        <v>709.20543209876598</v>
      </c>
      <c r="N1472" s="58">
        <v>3.80246913580247</v>
      </c>
      <c r="O1472" s="58">
        <v>4.4545454545454497</v>
      </c>
      <c r="P1472" s="54">
        <v>6154.8900000000103</v>
      </c>
      <c r="Q1472" s="59">
        <v>0.107142857142857</v>
      </c>
      <c r="R1472" s="54">
        <v>3420.25000000001</v>
      </c>
      <c r="S1472" s="59">
        <v>5.95388962504379E-2</v>
      </c>
      <c r="T1472" s="29" t="str">
        <f t="shared" si="69"/>
        <v>01</v>
      </c>
      <c r="U1472" s="29" t="str">
        <f t="shared" si="70"/>
        <v>2024-884431-01</v>
      </c>
      <c r="V1472" s="29" t="str">
        <f t="shared" si="71"/>
        <v>Debbie Wong</v>
      </c>
    </row>
    <row r="1473" spans="1:22" x14ac:dyDescent="0.25">
      <c r="A1473" s="53">
        <v>2024</v>
      </c>
      <c r="B1473" s="54">
        <v>884431</v>
      </c>
      <c r="C1473" s="54" t="s">
        <v>179</v>
      </c>
      <c r="D1473" s="54" t="s">
        <v>430</v>
      </c>
      <c r="E1473" s="54" t="s">
        <v>506</v>
      </c>
      <c r="F1473" s="55" t="s">
        <v>432</v>
      </c>
      <c r="G1473" s="54" t="s">
        <v>4</v>
      </c>
      <c r="H1473" s="54" t="s">
        <v>7</v>
      </c>
      <c r="I1473" s="56">
        <v>244</v>
      </c>
      <c r="J1473" s="56">
        <v>512</v>
      </c>
      <c r="K1473" s="56">
        <v>1790</v>
      </c>
      <c r="L1473" s="57">
        <v>77848.399999999994</v>
      </c>
      <c r="M1473" s="57">
        <v>319.05081967213101</v>
      </c>
      <c r="N1473" s="58">
        <v>2.0983606557377099</v>
      </c>
      <c r="O1473" s="58">
        <v>3.49609375</v>
      </c>
      <c r="P1473" s="54">
        <v>8340.9</v>
      </c>
      <c r="Q1473" s="59">
        <v>0.107142857142857</v>
      </c>
      <c r="R1473" s="54">
        <v>218.650000000007</v>
      </c>
      <c r="S1473" s="59">
        <v>2.8086640187853199E-3</v>
      </c>
      <c r="T1473" s="29" t="str">
        <f t="shared" si="69"/>
        <v>03</v>
      </c>
      <c r="U1473" s="29" t="str">
        <f t="shared" si="70"/>
        <v>2024-884431-03</v>
      </c>
      <c r="V1473" s="29" t="str">
        <f t="shared" si="71"/>
        <v>Gerald Wilson</v>
      </c>
    </row>
    <row r="1474" spans="1:22" x14ac:dyDescent="0.25">
      <c r="A1474" s="53">
        <v>2024</v>
      </c>
      <c r="B1474" s="54">
        <v>884431</v>
      </c>
      <c r="C1474" s="54" t="s">
        <v>179</v>
      </c>
      <c r="D1474" s="54" t="s">
        <v>435</v>
      </c>
      <c r="E1474" s="54" t="s">
        <v>521</v>
      </c>
      <c r="F1474" s="55" t="s">
        <v>432</v>
      </c>
      <c r="G1474" s="54" t="s">
        <v>4</v>
      </c>
      <c r="H1474" s="54" t="s">
        <v>16</v>
      </c>
      <c r="I1474" s="56">
        <v>38</v>
      </c>
      <c r="J1474" s="56">
        <v>122</v>
      </c>
      <c r="K1474" s="56">
        <v>312</v>
      </c>
      <c r="L1474" s="57">
        <v>11471.32</v>
      </c>
      <c r="M1474" s="57">
        <v>301.87684210526299</v>
      </c>
      <c r="N1474" s="58">
        <v>3.2105263157894699</v>
      </c>
      <c r="O1474" s="58">
        <v>2.5573770491803298</v>
      </c>
      <c r="P1474" s="54">
        <v>1229.07</v>
      </c>
      <c r="Q1474" s="59">
        <v>0.107142857142857</v>
      </c>
      <c r="R1474" s="54">
        <v>-80.8499999999989</v>
      </c>
      <c r="S1474" s="59">
        <v>-7.0480119114451397E-3</v>
      </c>
      <c r="T1474" s="29" t="str">
        <f t="shared" si="69"/>
        <v>06</v>
      </c>
      <c r="U1474" s="29" t="str">
        <f t="shared" si="70"/>
        <v>2024-884431-06</v>
      </c>
      <c r="V1474" s="29" t="str">
        <f t="shared" si="71"/>
        <v>Ronnie Estrada</v>
      </c>
    </row>
    <row r="1475" spans="1:22" x14ac:dyDescent="0.25">
      <c r="A1475" s="53">
        <v>2024</v>
      </c>
      <c r="B1475" s="54">
        <v>886262</v>
      </c>
      <c r="C1475" s="54" t="s">
        <v>252</v>
      </c>
      <c r="D1475" s="54" t="s">
        <v>434</v>
      </c>
      <c r="E1475" s="54" t="s">
        <v>523</v>
      </c>
      <c r="F1475" s="55" t="s">
        <v>434</v>
      </c>
      <c r="G1475" s="54" t="s">
        <v>15</v>
      </c>
      <c r="H1475" s="54" t="s">
        <v>16</v>
      </c>
      <c r="I1475" s="56">
        <v>16</v>
      </c>
      <c r="J1475" s="56">
        <v>29</v>
      </c>
      <c r="K1475" s="56">
        <v>65</v>
      </c>
      <c r="L1475" s="57">
        <v>4219.4799999999996</v>
      </c>
      <c r="M1475" s="57">
        <v>263.71749999999997</v>
      </c>
      <c r="N1475" s="58">
        <v>1.8125</v>
      </c>
      <c r="O1475" s="58">
        <v>2.2413793103448301</v>
      </c>
      <c r="P1475" s="54">
        <v>1532.48</v>
      </c>
      <c r="Q1475" s="59">
        <v>0.36319167290756199</v>
      </c>
      <c r="R1475" s="54">
        <v>1004.58</v>
      </c>
      <c r="S1475" s="59">
        <v>0.23808146975456701</v>
      </c>
      <c r="T1475" s="29" t="str">
        <f t="shared" si="69"/>
        <v>02</v>
      </c>
      <c r="U1475" s="29" t="str">
        <f t="shared" si="70"/>
        <v>2024-886262-02</v>
      </c>
      <c r="V1475" s="29" t="str">
        <f t="shared" si="71"/>
        <v>Amy Blye</v>
      </c>
    </row>
    <row r="1476" spans="1:22" x14ac:dyDescent="0.25">
      <c r="A1476" s="53">
        <v>2024</v>
      </c>
      <c r="B1476" s="54">
        <v>888162</v>
      </c>
      <c r="C1476" s="54" t="s">
        <v>399</v>
      </c>
      <c r="D1476" s="54" t="s">
        <v>431</v>
      </c>
      <c r="E1476" s="54" t="s">
        <v>516</v>
      </c>
      <c r="F1476" s="55" t="s">
        <v>431</v>
      </c>
      <c r="G1476" s="54" t="s">
        <v>15</v>
      </c>
      <c r="H1476" s="54" t="s">
        <v>16</v>
      </c>
      <c r="I1476" s="56">
        <v>17</v>
      </c>
      <c r="J1476" s="56">
        <v>56</v>
      </c>
      <c r="K1476" s="56">
        <v>135</v>
      </c>
      <c r="L1476" s="57">
        <v>6558.3609999999999</v>
      </c>
      <c r="M1476" s="57">
        <v>385.785941176471</v>
      </c>
      <c r="N1476" s="58">
        <v>3.2941176470588198</v>
      </c>
      <c r="O1476" s="58">
        <v>2.41071428571429</v>
      </c>
      <c r="P1476" s="54">
        <v>1787.1110000000001</v>
      </c>
      <c r="Q1476" s="59">
        <v>0.272493539163215</v>
      </c>
      <c r="R1476" s="54">
        <v>1222.0709999999999</v>
      </c>
      <c r="S1476" s="59">
        <v>0.18633786703720601</v>
      </c>
      <c r="T1476" s="29" t="str">
        <f t="shared" si="69"/>
        <v>01</v>
      </c>
      <c r="U1476" s="29" t="str">
        <f t="shared" si="70"/>
        <v>2024-888162-01</v>
      </c>
      <c r="V1476" s="29" t="str">
        <f t="shared" si="71"/>
        <v>Celia Pasillas</v>
      </c>
    </row>
    <row r="1477" spans="1:22" x14ac:dyDescent="0.25">
      <c r="A1477" s="53">
        <v>2024</v>
      </c>
      <c r="B1477" s="54">
        <v>888177</v>
      </c>
      <c r="C1477" s="54" t="s">
        <v>253</v>
      </c>
      <c r="D1477" s="54" t="s">
        <v>431</v>
      </c>
      <c r="E1477" s="54" t="s">
        <v>524</v>
      </c>
      <c r="F1477" s="55" t="s">
        <v>431</v>
      </c>
      <c r="G1477" s="54" t="s">
        <v>15</v>
      </c>
      <c r="H1477" s="54" t="s">
        <v>16</v>
      </c>
      <c r="I1477" s="56">
        <v>18</v>
      </c>
      <c r="J1477" s="56">
        <v>37</v>
      </c>
      <c r="K1477" s="56">
        <v>82</v>
      </c>
      <c r="L1477" s="57">
        <v>4092.1439999999998</v>
      </c>
      <c r="M1477" s="57">
        <v>227.34133333333301</v>
      </c>
      <c r="N1477" s="58">
        <v>2.0555555555555598</v>
      </c>
      <c r="O1477" s="58">
        <v>2.2162162162162198</v>
      </c>
      <c r="P1477" s="54">
        <v>1263.894</v>
      </c>
      <c r="Q1477" s="59">
        <v>0.30885863254078999</v>
      </c>
      <c r="R1477" s="54">
        <v>686.89400000000001</v>
      </c>
      <c r="S1477" s="59">
        <v>0.16785675186405999</v>
      </c>
      <c r="T1477" s="29" t="str">
        <f t="shared" si="69"/>
        <v>01</v>
      </c>
      <c r="U1477" s="29" t="str">
        <f t="shared" si="70"/>
        <v>2024-888177-01</v>
      </c>
      <c r="V1477" s="29" t="str">
        <f t="shared" si="71"/>
        <v>Quinn York</v>
      </c>
    </row>
    <row r="1478" spans="1:22" x14ac:dyDescent="0.25">
      <c r="A1478" s="53">
        <v>2024</v>
      </c>
      <c r="B1478" s="54">
        <v>892554</v>
      </c>
      <c r="C1478" s="54" t="s">
        <v>254</v>
      </c>
      <c r="D1478" s="54" t="s">
        <v>430</v>
      </c>
      <c r="E1478" s="54" t="s">
        <v>518</v>
      </c>
      <c r="F1478" s="55" t="s">
        <v>430</v>
      </c>
      <c r="G1478" s="54" t="s">
        <v>15</v>
      </c>
      <c r="H1478" s="54" t="s">
        <v>16</v>
      </c>
      <c r="I1478" s="56">
        <v>5</v>
      </c>
      <c r="J1478" s="56">
        <v>21</v>
      </c>
      <c r="K1478" s="56">
        <v>87</v>
      </c>
      <c r="L1478" s="57">
        <v>5478.5039999999999</v>
      </c>
      <c r="M1478" s="57">
        <v>1095.7008000000001</v>
      </c>
      <c r="N1478" s="58">
        <v>4.2</v>
      </c>
      <c r="O1478" s="58">
        <v>4.1428571428571397</v>
      </c>
      <c r="P1478" s="54">
        <v>984.00400000000002</v>
      </c>
      <c r="Q1478" s="59">
        <v>0.179611806434749</v>
      </c>
      <c r="R1478" s="54">
        <v>807.00400000000002</v>
      </c>
      <c r="S1478" s="59">
        <v>0.14730371648902699</v>
      </c>
      <c r="T1478" s="29" t="str">
        <f t="shared" si="69"/>
        <v>03</v>
      </c>
      <c r="U1478" s="29" t="str">
        <f t="shared" si="70"/>
        <v>2024-892554-03</v>
      </c>
      <c r="V1478" s="29" t="str">
        <f t="shared" si="71"/>
        <v>Claudia Schwartz</v>
      </c>
    </row>
    <row r="1479" spans="1:22" x14ac:dyDescent="0.25">
      <c r="A1479" s="53">
        <v>2024</v>
      </c>
      <c r="B1479" s="54">
        <v>892687</v>
      </c>
      <c r="C1479" s="54" t="s">
        <v>255</v>
      </c>
      <c r="D1479" s="54" t="s">
        <v>431</v>
      </c>
      <c r="E1479" s="54" t="s">
        <v>515</v>
      </c>
      <c r="F1479" s="55" t="s">
        <v>431</v>
      </c>
      <c r="G1479" s="54" t="s">
        <v>15</v>
      </c>
      <c r="H1479" s="54" t="s">
        <v>5</v>
      </c>
      <c r="I1479" s="56">
        <v>48</v>
      </c>
      <c r="J1479" s="56">
        <v>125</v>
      </c>
      <c r="K1479" s="56">
        <v>314</v>
      </c>
      <c r="L1479" s="57">
        <v>17049.488000000001</v>
      </c>
      <c r="M1479" s="57">
        <v>355.19766666666698</v>
      </c>
      <c r="N1479" s="58">
        <v>2.6041666666666701</v>
      </c>
      <c r="O1479" s="58">
        <v>2.512</v>
      </c>
      <c r="P1479" s="54">
        <v>5052.2380000000003</v>
      </c>
      <c r="Q1479" s="59">
        <v>0.29632784280677499</v>
      </c>
      <c r="R1479" s="54">
        <v>3488.6779999999999</v>
      </c>
      <c r="S1479" s="59">
        <v>0.20462069007585501</v>
      </c>
      <c r="T1479" s="29" t="str">
        <f t="shared" si="69"/>
        <v>01</v>
      </c>
      <c r="U1479" s="29" t="str">
        <f t="shared" si="70"/>
        <v>2024-892687-01</v>
      </c>
      <c r="V1479" s="29" t="str">
        <f t="shared" si="71"/>
        <v>Alex Kwon</v>
      </c>
    </row>
    <row r="1480" spans="1:22" x14ac:dyDescent="0.25">
      <c r="A1480" s="53">
        <v>2024</v>
      </c>
      <c r="B1480" s="54">
        <v>901914</v>
      </c>
      <c r="C1480" s="54" t="s">
        <v>439</v>
      </c>
      <c r="D1480" s="54" t="s">
        <v>435</v>
      </c>
      <c r="E1480" s="54" t="s">
        <v>529</v>
      </c>
      <c r="F1480" s="55" t="s">
        <v>435</v>
      </c>
      <c r="G1480" s="54" t="s">
        <v>15</v>
      </c>
      <c r="H1480" s="54" t="s">
        <v>16</v>
      </c>
      <c r="I1480" s="56">
        <v>23</v>
      </c>
      <c r="J1480" s="56">
        <v>65</v>
      </c>
      <c r="K1480" s="56">
        <v>172</v>
      </c>
      <c r="L1480" s="57">
        <v>8732.1299999999992</v>
      </c>
      <c r="M1480" s="57">
        <v>379.65782608695702</v>
      </c>
      <c r="N1480" s="58">
        <v>2.8260869565217401</v>
      </c>
      <c r="O1480" s="58">
        <v>2.6461538461538501</v>
      </c>
      <c r="P1480" s="54">
        <v>2116.88</v>
      </c>
      <c r="Q1480" s="59">
        <v>0.24242424242424301</v>
      </c>
      <c r="R1480" s="54">
        <v>1332.95</v>
      </c>
      <c r="S1480" s="59">
        <v>0.152648895515756</v>
      </c>
      <c r="T1480" s="29" t="str">
        <f t="shared" si="69"/>
        <v>06</v>
      </c>
      <c r="U1480" s="29" t="str">
        <f t="shared" si="70"/>
        <v>2024-901914-06</v>
      </c>
      <c r="V1480" s="29" t="str">
        <f t="shared" si="71"/>
        <v>Caleb Thorne</v>
      </c>
    </row>
    <row r="1481" spans="1:22" x14ac:dyDescent="0.25">
      <c r="A1481" s="53">
        <v>2024</v>
      </c>
      <c r="B1481" s="54">
        <v>903026</v>
      </c>
      <c r="C1481" s="54" t="s">
        <v>460</v>
      </c>
      <c r="D1481" s="54" t="s">
        <v>434</v>
      </c>
      <c r="E1481" s="54" t="s">
        <v>513</v>
      </c>
      <c r="F1481" s="55" t="s">
        <v>434</v>
      </c>
      <c r="G1481" s="54" t="s">
        <v>15</v>
      </c>
      <c r="H1481" s="54" t="s">
        <v>7</v>
      </c>
      <c r="I1481" s="56">
        <v>142</v>
      </c>
      <c r="J1481" s="56">
        <v>440</v>
      </c>
      <c r="K1481" s="56">
        <v>2221</v>
      </c>
      <c r="L1481" s="57">
        <v>98588.07</v>
      </c>
      <c r="M1481" s="57">
        <v>694.28218309859199</v>
      </c>
      <c r="N1481" s="58">
        <v>3.0985915492957701</v>
      </c>
      <c r="O1481" s="58">
        <v>5.0477272727272702</v>
      </c>
      <c r="P1481" s="54">
        <v>7302.8200000000097</v>
      </c>
      <c r="Q1481" s="59">
        <v>7.4074074074074195E-2</v>
      </c>
      <c r="R1481" s="54">
        <v>2423.0900000000101</v>
      </c>
      <c r="S1481" s="59">
        <v>2.4577923069190901E-2</v>
      </c>
      <c r="T1481" s="29" t="str">
        <f t="shared" si="69"/>
        <v>02</v>
      </c>
      <c r="U1481" s="29" t="str">
        <f t="shared" si="70"/>
        <v>2024-903026-02</v>
      </c>
      <c r="V1481" s="29" t="str">
        <f t="shared" si="71"/>
        <v>Dora Tsai</v>
      </c>
    </row>
    <row r="1482" spans="1:22" x14ac:dyDescent="0.25">
      <c r="A1482" s="53">
        <v>2024</v>
      </c>
      <c r="B1482" s="54">
        <v>903842</v>
      </c>
      <c r="C1482" s="54" t="s">
        <v>257</v>
      </c>
      <c r="D1482" s="54" t="s">
        <v>434</v>
      </c>
      <c r="E1482" s="54" t="s">
        <v>499</v>
      </c>
      <c r="F1482" s="55" t="s">
        <v>434</v>
      </c>
      <c r="G1482" s="54" t="s">
        <v>15</v>
      </c>
      <c r="H1482" s="54" t="s">
        <v>5</v>
      </c>
      <c r="I1482" s="56">
        <v>72</v>
      </c>
      <c r="J1482" s="56">
        <v>272</v>
      </c>
      <c r="K1482" s="56">
        <v>1218</v>
      </c>
      <c r="L1482" s="57">
        <v>57960.590400000001</v>
      </c>
      <c r="M1482" s="57">
        <v>805.00819999999999</v>
      </c>
      <c r="N1482" s="58">
        <v>3.7777777777777799</v>
      </c>
      <c r="O1482" s="58">
        <v>4.4779411764705896</v>
      </c>
      <c r="P1482" s="54">
        <v>13526.590399999999</v>
      </c>
      <c r="Q1482" s="59">
        <v>0.233375648982347</v>
      </c>
      <c r="R1482" s="54">
        <v>11001.090399999999</v>
      </c>
      <c r="S1482" s="59">
        <v>0.18980293892934499</v>
      </c>
      <c r="T1482" s="29" t="str">
        <f t="shared" si="69"/>
        <v>02</v>
      </c>
      <c r="U1482" s="29" t="str">
        <f t="shared" si="70"/>
        <v>2024-903842-02</v>
      </c>
      <c r="V1482" s="29" t="str">
        <f t="shared" si="71"/>
        <v>Kurt Valentine</v>
      </c>
    </row>
    <row r="1483" spans="1:22" x14ac:dyDescent="0.25">
      <c r="A1483" s="53">
        <v>2024</v>
      </c>
      <c r="B1483" s="54">
        <v>906206</v>
      </c>
      <c r="C1483" s="54" t="s">
        <v>258</v>
      </c>
      <c r="D1483" s="54" t="s">
        <v>434</v>
      </c>
      <c r="E1483" s="54" t="s">
        <v>508</v>
      </c>
      <c r="F1483" s="55" t="s">
        <v>434</v>
      </c>
      <c r="G1483" s="54" t="s">
        <v>15</v>
      </c>
      <c r="H1483" s="54" t="s">
        <v>5</v>
      </c>
      <c r="I1483" s="56">
        <v>66</v>
      </c>
      <c r="J1483" s="56">
        <v>120</v>
      </c>
      <c r="K1483" s="56">
        <v>436</v>
      </c>
      <c r="L1483" s="57">
        <v>22194.553599999999</v>
      </c>
      <c r="M1483" s="57">
        <v>336.281115151515</v>
      </c>
      <c r="N1483" s="58">
        <v>1.8181818181818199</v>
      </c>
      <c r="O1483" s="58">
        <v>3.6333333333333302</v>
      </c>
      <c r="P1483" s="54">
        <v>5364.8036000000002</v>
      </c>
      <c r="Q1483" s="59">
        <v>0.24171712108686</v>
      </c>
      <c r="R1483" s="54">
        <v>3186.8036000000002</v>
      </c>
      <c r="S1483" s="59">
        <v>0.143584937883139</v>
      </c>
      <c r="T1483" s="29" t="str">
        <f t="shared" si="69"/>
        <v>02</v>
      </c>
      <c r="U1483" s="29" t="str">
        <f t="shared" si="70"/>
        <v>2024-906206-02</v>
      </c>
      <c r="V1483" s="29" t="str">
        <f t="shared" si="71"/>
        <v>Nina Fuentes</v>
      </c>
    </row>
    <row r="1484" spans="1:22" x14ac:dyDescent="0.25">
      <c r="A1484" s="53">
        <v>2024</v>
      </c>
      <c r="B1484" s="54">
        <v>910039</v>
      </c>
      <c r="C1484" s="54" t="s">
        <v>259</v>
      </c>
      <c r="D1484" s="54" t="s">
        <v>433</v>
      </c>
      <c r="E1484" s="54" t="s">
        <v>504</v>
      </c>
      <c r="F1484" s="55" t="s">
        <v>433</v>
      </c>
      <c r="G1484" s="54" t="s">
        <v>15</v>
      </c>
      <c r="H1484" s="54" t="s">
        <v>16</v>
      </c>
      <c r="I1484" s="56">
        <v>30</v>
      </c>
      <c r="J1484" s="56">
        <v>73</v>
      </c>
      <c r="K1484" s="56">
        <v>188</v>
      </c>
      <c r="L1484" s="57">
        <v>10682.495999999999</v>
      </c>
      <c r="M1484" s="57">
        <v>356.08319999999998</v>
      </c>
      <c r="N1484" s="58">
        <v>2.43333333333333</v>
      </c>
      <c r="O1484" s="58">
        <v>2.5753424657534199</v>
      </c>
      <c r="P1484" s="54">
        <v>3492.7460000000001</v>
      </c>
      <c r="Q1484" s="59">
        <v>0.32695972926177502</v>
      </c>
      <c r="R1484" s="54">
        <v>2452.4459999999999</v>
      </c>
      <c r="S1484" s="59">
        <v>0.229576121535641</v>
      </c>
      <c r="T1484" s="29" t="str">
        <f t="shared" si="69"/>
        <v>05</v>
      </c>
      <c r="U1484" s="29" t="str">
        <f t="shared" si="70"/>
        <v>2024-910039-05</v>
      </c>
      <c r="V1484" s="29" t="str">
        <f t="shared" si="71"/>
        <v>Jeannie Skiles</v>
      </c>
    </row>
    <row r="1485" spans="1:22" x14ac:dyDescent="0.25">
      <c r="A1485" s="53">
        <v>2024</v>
      </c>
      <c r="B1485" s="54">
        <v>911084</v>
      </c>
      <c r="C1485" s="54" t="s">
        <v>260</v>
      </c>
      <c r="D1485" s="54" t="s">
        <v>435</v>
      </c>
      <c r="E1485" s="54" t="s">
        <v>505</v>
      </c>
      <c r="F1485" s="55" t="s">
        <v>435</v>
      </c>
      <c r="G1485" s="54" t="s">
        <v>15</v>
      </c>
      <c r="H1485" s="54" t="s">
        <v>16</v>
      </c>
      <c r="I1485" s="56">
        <v>23</v>
      </c>
      <c r="J1485" s="56">
        <v>66</v>
      </c>
      <c r="K1485" s="56">
        <v>216</v>
      </c>
      <c r="L1485" s="57">
        <v>11263.5648</v>
      </c>
      <c r="M1485" s="57">
        <v>489.72020869565199</v>
      </c>
      <c r="N1485" s="58">
        <v>2.8695652173913002</v>
      </c>
      <c r="O1485" s="58">
        <v>3.2727272727272698</v>
      </c>
      <c r="P1485" s="54">
        <v>2101.3148000000001</v>
      </c>
      <c r="Q1485" s="59">
        <v>0.18655859288881599</v>
      </c>
      <c r="R1485" s="54">
        <v>1315.7148</v>
      </c>
      <c r="S1485" s="59">
        <v>0.11681157993604301</v>
      </c>
      <c r="T1485" s="29" t="str">
        <f t="shared" si="69"/>
        <v>06</v>
      </c>
      <c r="U1485" s="29" t="str">
        <f t="shared" si="70"/>
        <v>2024-911084-06</v>
      </c>
      <c r="V1485" s="29" t="str">
        <f t="shared" si="71"/>
        <v>Malik Mann</v>
      </c>
    </row>
    <row r="1486" spans="1:22" x14ac:dyDescent="0.25">
      <c r="A1486" s="53">
        <v>2024</v>
      </c>
      <c r="B1486" s="54">
        <v>913384</v>
      </c>
      <c r="C1486" s="54" t="s">
        <v>261</v>
      </c>
      <c r="D1486" s="54" t="s">
        <v>430</v>
      </c>
      <c r="E1486" s="54" t="s">
        <v>518</v>
      </c>
      <c r="F1486" s="55" t="s">
        <v>430</v>
      </c>
      <c r="G1486" s="54" t="s">
        <v>4</v>
      </c>
      <c r="H1486" s="54" t="s">
        <v>16</v>
      </c>
      <c r="I1486" s="56">
        <v>30</v>
      </c>
      <c r="J1486" s="56">
        <v>76</v>
      </c>
      <c r="K1486" s="56">
        <v>188</v>
      </c>
      <c r="L1486" s="57">
        <v>8757.6959999999999</v>
      </c>
      <c r="M1486" s="57">
        <v>291.92320000000001</v>
      </c>
      <c r="N1486" s="58">
        <v>2.5333333333333301</v>
      </c>
      <c r="O1486" s="58">
        <v>2.4736842105263199</v>
      </c>
      <c r="P1486" s="54">
        <v>2909.4459999999999</v>
      </c>
      <c r="Q1486" s="59">
        <v>0.33221591614963603</v>
      </c>
      <c r="R1486" s="54">
        <v>1896.9459999999999</v>
      </c>
      <c r="S1486" s="59">
        <v>0.216603316671417</v>
      </c>
      <c r="T1486" s="29" t="str">
        <f t="shared" si="69"/>
        <v>03</v>
      </c>
      <c r="U1486" s="29" t="str">
        <f t="shared" si="70"/>
        <v>2024-913384-03</v>
      </c>
      <c r="V1486" s="29" t="str">
        <f t="shared" si="71"/>
        <v>Claudia Schwartz</v>
      </c>
    </row>
    <row r="1487" spans="1:22" x14ac:dyDescent="0.25">
      <c r="A1487" s="53">
        <v>2024</v>
      </c>
      <c r="B1487" s="54">
        <v>913384</v>
      </c>
      <c r="C1487" s="54" t="s">
        <v>261</v>
      </c>
      <c r="D1487" s="54" t="s">
        <v>435</v>
      </c>
      <c r="E1487" s="54" t="s">
        <v>521</v>
      </c>
      <c r="F1487" s="55" t="s">
        <v>430</v>
      </c>
      <c r="G1487" s="54" t="s">
        <v>4</v>
      </c>
      <c r="H1487" s="54" t="s">
        <v>5</v>
      </c>
      <c r="I1487" s="56">
        <v>87</v>
      </c>
      <c r="J1487" s="56">
        <v>303</v>
      </c>
      <c r="K1487" s="56">
        <v>1268</v>
      </c>
      <c r="L1487" s="57">
        <v>65045.055999999997</v>
      </c>
      <c r="M1487" s="57">
        <v>747.64432183908104</v>
      </c>
      <c r="N1487" s="58">
        <v>3.4827586206896601</v>
      </c>
      <c r="O1487" s="58">
        <v>4.1848184818481799</v>
      </c>
      <c r="P1487" s="54">
        <v>19832.056</v>
      </c>
      <c r="Q1487" s="59">
        <v>0.30489720848268598</v>
      </c>
      <c r="R1487" s="54">
        <v>16805.745999999999</v>
      </c>
      <c r="S1487" s="59">
        <v>0.258370843742528</v>
      </c>
      <c r="T1487" s="29" t="str">
        <f t="shared" si="69"/>
        <v>06</v>
      </c>
      <c r="U1487" s="29" t="str">
        <f t="shared" si="70"/>
        <v>2024-913384-06</v>
      </c>
      <c r="V1487" s="29" t="str">
        <f t="shared" si="71"/>
        <v>Ronnie Estrada</v>
      </c>
    </row>
    <row r="1488" spans="1:22" x14ac:dyDescent="0.25">
      <c r="A1488" s="53">
        <v>2024</v>
      </c>
      <c r="B1488" s="54">
        <v>914425</v>
      </c>
      <c r="C1488" s="54" t="s">
        <v>602</v>
      </c>
      <c r="D1488" s="54" t="s">
        <v>431</v>
      </c>
      <c r="E1488" s="54" t="s">
        <v>600</v>
      </c>
      <c r="F1488" s="55" t="s">
        <v>431</v>
      </c>
      <c r="G1488" s="54" t="s">
        <v>4</v>
      </c>
      <c r="H1488" s="54" t="s">
        <v>10</v>
      </c>
      <c r="I1488" s="56">
        <v>145</v>
      </c>
      <c r="J1488" s="56">
        <v>981</v>
      </c>
      <c r="K1488" s="56">
        <v>5061</v>
      </c>
      <c r="L1488" s="57">
        <v>218320.2</v>
      </c>
      <c r="M1488" s="57">
        <v>1505.6565517241399</v>
      </c>
      <c r="N1488" s="58">
        <v>6.7655172413793103</v>
      </c>
      <c r="O1488" s="58">
        <v>5.1590214067278302</v>
      </c>
      <c r="P1488" s="54">
        <v>36386.699999999997</v>
      </c>
      <c r="Q1488" s="59">
        <v>0.16666666666666699</v>
      </c>
      <c r="R1488" s="54">
        <v>31084.02</v>
      </c>
      <c r="S1488" s="59">
        <v>0.14237812167632699</v>
      </c>
      <c r="T1488" s="29" t="str">
        <f t="shared" si="69"/>
        <v>01</v>
      </c>
      <c r="U1488" s="29" t="str">
        <f t="shared" si="70"/>
        <v>2024-914425-01</v>
      </c>
      <c r="V1488" s="29" t="str">
        <f t="shared" si="71"/>
        <v>Patricia Joseph</v>
      </c>
    </row>
    <row r="1489" spans="1:22" x14ac:dyDescent="0.25">
      <c r="A1489" s="53">
        <v>2024</v>
      </c>
      <c r="B1489" s="54">
        <v>914425</v>
      </c>
      <c r="C1489" s="54" t="s">
        <v>602</v>
      </c>
      <c r="D1489" s="54" t="s">
        <v>430</v>
      </c>
      <c r="E1489" s="54" t="s">
        <v>520</v>
      </c>
      <c r="F1489" s="55" t="s">
        <v>431</v>
      </c>
      <c r="G1489" s="54" t="s">
        <v>4</v>
      </c>
      <c r="H1489" s="54" t="s">
        <v>16</v>
      </c>
      <c r="I1489" s="56">
        <v>8</v>
      </c>
      <c r="J1489" s="56">
        <v>22</v>
      </c>
      <c r="K1489" s="56">
        <v>91</v>
      </c>
      <c r="L1489" s="57">
        <v>4254</v>
      </c>
      <c r="M1489" s="57">
        <v>531.75</v>
      </c>
      <c r="N1489" s="58">
        <v>2.75</v>
      </c>
      <c r="O1489" s="58">
        <v>4.1363636363636402</v>
      </c>
      <c r="P1489" s="54">
        <v>709</v>
      </c>
      <c r="Q1489" s="59">
        <v>0.16666666666666699</v>
      </c>
      <c r="R1489" s="54">
        <v>436.8</v>
      </c>
      <c r="S1489" s="59">
        <v>0.10267983074753199</v>
      </c>
      <c r="T1489" s="29" t="str">
        <f t="shared" si="69"/>
        <v>03</v>
      </c>
      <c r="U1489" s="29" t="str">
        <f t="shared" si="70"/>
        <v>2024-914425-03</v>
      </c>
      <c r="V1489" s="29" t="str">
        <f t="shared" si="71"/>
        <v>Mikhail Reilly</v>
      </c>
    </row>
    <row r="1490" spans="1:22" x14ac:dyDescent="0.25">
      <c r="A1490" s="53">
        <v>2024</v>
      </c>
      <c r="B1490" s="54">
        <v>914425</v>
      </c>
      <c r="C1490" s="54" t="s">
        <v>602</v>
      </c>
      <c r="D1490" s="54" t="s">
        <v>433</v>
      </c>
      <c r="E1490" s="54" t="s">
        <v>519</v>
      </c>
      <c r="F1490" s="55" t="s">
        <v>431</v>
      </c>
      <c r="G1490" s="54" t="s">
        <v>4</v>
      </c>
      <c r="H1490" s="54" t="s">
        <v>16</v>
      </c>
      <c r="I1490" s="56">
        <v>19</v>
      </c>
      <c r="J1490" s="56">
        <v>31</v>
      </c>
      <c r="K1490" s="56">
        <v>51</v>
      </c>
      <c r="L1490" s="57">
        <v>2407.1999999999998</v>
      </c>
      <c r="M1490" s="57">
        <v>126.694736842105</v>
      </c>
      <c r="N1490" s="58">
        <v>1.6315789473684199</v>
      </c>
      <c r="O1490" s="58">
        <v>1.6451612903225801</v>
      </c>
      <c r="P1490" s="54">
        <v>401.2</v>
      </c>
      <c r="Q1490" s="59">
        <v>0.16666666666666699</v>
      </c>
      <c r="R1490" s="54">
        <v>-240.9</v>
      </c>
      <c r="S1490" s="59">
        <v>-0.100074775672981</v>
      </c>
      <c r="T1490" s="29" t="str">
        <f t="shared" si="69"/>
        <v>05</v>
      </c>
      <c r="U1490" s="29" t="str">
        <f t="shared" si="70"/>
        <v>2024-914425-05</v>
      </c>
      <c r="V1490" s="29" t="str">
        <f t="shared" si="71"/>
        <v>Josh Banks</v>
      </c>
    </row>
    <row r="1491" spans="1:22" x14ac:dyDescent="0.25">
      <c r="A1491" s="53">
        <v>2024</v>
      </c>
      <c r="B1491" s="54">
        <v>915339</v>
      </c>
      <c r="C1491" s="54" t="s">
        <v>457</v>
      </c>
      <c r="D1491" s="54" t="s">
        <v>433</v>
      </c>
      <c r="E1491" s="54" t="s">
        <v>519</v>
      </c>
      <c r="F1491" s="55" t="s">
        <v>433</v>
      </c>
      <c r="G1491" s="54" t="s">
        <v>15</v>
      </c>
      <c r="H1491" s="54" t="s">
        <v>16</v>
      </c>
      <c r="I1491" s="56">
        <v>16</v>
      </c>
      <c r="J1491" s="56">
        <v>34</v>
      </c>
      <c r="K1491" s="56">
        <v>106</v>
      </c>
      <c r="L1491" s="57">
        <v>4465.5519999999997</v>
      </c>
      <c r="M1491" s="57">
        <v>279.09699999999998</v>
      </c>
      <c r="N1491" s="58">
        <v>2.125</v>
      </c>
      <c r="O1491" s="58">
        <v>3.1176470588235299</v>
      </c>
      <c r="P1491" s="54">
        <v>1578.0519999999999</v>
      </c>
      <c r="Q1491" s="59">
        <v>0.35338341150209401</v>
      </c>
      <c r="R1491" s="54">
        <v>1028.652</v>
      </c>
      <c r="S1491" s="59">
        <v>0.23035270891482201</v>
      </c>
      <c r="T1491" s="29" t="str">
        <f t="shared" si="69"/>
        <v>05</v>
      </c>
      <c r="U1491" s="29" t="str">
        <f t="shared" si="70"/>
        <v>2024-915339-05</v>
      </c>
      <c r="V1491" s="29" t="str">
        <f t="shared" si="71"/>
        <v>Josh Banks</v>
      </c>
    </row>
    <row r="1492" spans="1:22" x14ac:dyDescent="0.25">
      <c r="A1492" s="53">
        <v>2024</v>
      </c>
      <c r="B1492" s="54">
        <v>915359</v>
      </c>
      <c r="C1492" s="54" t="s">
        <v>47</v>
      </c>
      <c r="D1492" s="54" t="s">
        <v>430</v>
      </c>
      <c r="E1492" s="54" t="s">
        <v>514</v>
      </c>
      <c r="F1492" s="55" t="s">
        <v>430</v>
      </c>
      <c r="G1492" s="54" t="s">
        <v>15</v>
      </c>
      <c r="H1492" s="54" t="s">
        <v>7</v>
      </c>
      <c r="I1492" s="56">
        <v>197</v>
      </c>
      <c r="J1492" s="56">
        <v>598</v>
      </c>
      <c r="K1492" s="56">
        <v>3568</v>
      </c>
      <c r="L1492" s="57">
        <v>137462.5056</v>
      </c>
      <c r="M1492" s="57">
        <v>697.77921624365501</v>
      </c>
      <c r="N1492" s="58">
        <v>3.0355329949238601</v>
      </c>
      <c r="O1492" s="58">
        <v>5.9665551839464896</v>
      </c>
      <c r="P1492" s="54">
        <v>6527.0056000000104</v>
      </c>
      <c r="Q1492" s="59">
        <v>4.7482079360555499E-2</v>
      </c>
      <c r="R1492" s="54">
        <v>-226.79439999998601</v>
      </c>
      <c r="S1492" s="59">
        <v>-1.6498637138183099E-3</v>
      </c>
      <c r="T1492" s="29" t="str">
        <f t="shared" si="69"/>
        <v>03</v>
      </c>
      <c r="U1492" s="29" t="str">
        <f t="shared" si="70"/>
        <v>2024-915359-03</v>
      </c>
      <c r="V1492" s="29" t="str">
        <f t="shared" si="71"/>
        <v>Carmen Blakemoore</v>
      </c>
    </row>
    <row r="1493" spans="1:22" x14ac:dyDescent="0.25">
      <c r="A1493" s="53">
        <v>2024</v>
      </c>
      <c r="B1493" s="54">
        <v>916061</v>
      </c>
      <c r="C1493" s="54" t="s">
        <v>262</v>
      </c>
      <c r="D1493" s="54" t="s">
        <v>432</v>
      </c>
      <c r="E1493" s="54" t="s">
        <v>498</v>
      </c>
      <c r="F1493" s="55" t="s">
        <v>432</v>
      </c>
      <c r="G1493" s="54" t="s">
        <v>15</v>
      </c>
      <c r="H1493" s="54" t="s">
        <v>16</v>
      </c>
      <c r="I1493" s="56">
        <v>25</v>
      </c>
      <c r="J1493" s="56">
        <v>34</v>
      </c>
      <c r="K1493" s="56">
        <v>108</v>
      </c>
      <c r="L1493" s="57">
        <v>6016.2623999999996</v>
      </c>
      <c r="M1493" s="57">
        <v>240.650496</v>
      </c>
      <c r="N1493" s="58">
        <v>1.36</v>
      </c>
      <c r="O1493" s="58">
        <v>3.1764705882352899</v>
      </c>
      <c r="P1493" s="54">
        <v>1100.0124000000001</v>
      </c>
      <c r="Q1493" s="59">
        <v>0.18283983092226799</v>
      </c>
      <c r="R1493" s="54">
        <v>341.01240000000001</v>
      </c>
      <c r="S1493" s="59">
        <v>5.6681769731320199E-2</v>
      </c>
      <c r="T1493" s="29" t="str">
        <f t="shared" si="69"/>
        <v>04</v>
      </c>
      <c r="U1493" s="29" t="str">
        <f t="shared" si="70"/>
        <v>2024-916061-04</v>
      </c>
      <c r="V1493" s="29" t="str">
        <f t="shared" si="71"/>
        <v>Kim Pearson</v>
      </c>
    </row>
    <row r="1494" spans="1:22" x14ac:dyDescent="0.25">
      <c r="A1494" s="53">
        <v>2024</v>
      </c>
      <c r="B1494" s="54">
        <v>917647</v>
      </c>
      <c r="C1494" s="54" t="s">
        <v>358</v>
      </c>
      <c r="D1494" s="54" t="s">
        <v>430</v>
      </c>
      <c r="E1494" s="54" t="s">
        <v>518</v>
      </c>
      <c r="F1494" s="55" t="s">
        <v>430</v>
      </c>
      <c r="G1494" s="54" t="s">
        <v>15</v>
      </c>
      <c r="H1494" s="54" t="s">
        <v>16</v>
      </c>
      <c r="I1494" s="56">
        <v>23</v>
      </c>
      <c r="J1494" s="56">
        <v>46</v>
      </c>
      <c r="K1494" s="56">
        <v>91</v>
      </c>
      <c r="L1494" s="57">
        <v>5104.0720000000001</v>
      </c>
      <c r="M1494" s="57">
        <v>221.91617391304399</v>
      </c>
      <c r="N1494" s="58">
        <v>2</v>
      </c>
      <c r="O1494" s="58">
        <v>1.97826086956522</v>
      </c>
      <c r="P1494" s="54">
        <v>1428.3219999999999</v>
      </c>
      <c r="Q1494" s="59">
        <v>0.27983970445557999</v>
      </c>
      <c r="R1494" s="54">
        <v>665.27200000000005</v>
      </c>
      <c r="S1494" s="59">
        <v>0.13034142151599701</v>
      </c>
      <c r="T1494" s="29" t="str">
        <f t="shared" si="69"/>
        <v>03</v>
      </c>
      <c r="U1494" s="29" t="str">
        <f t="shared" si="70"/>
        <v>2024-917647-03</v>
      </c>
      <c r="V1494" s="29" t="str">
        <f t="shared" si="71"/>
        <v>Claudia Schwartz</v>
      </c>
    </row>
    <row r="1495" spans="1:22" x14ac:dyDescent="0.25">
      <c r="A1495" s="53">
        <v>2024</v>
      </c>
      <c r="B1495" s="54">
        <v>921547</v>
      </c>
      <c r="C1495" s="54" t="s">
        <v>283</v>
      </c>
      <c r="D1495" s="54" t="s">
        <v>432</v>
      </c>
      <c r="E1495" s="54" t="s">
        <v>497</v>
      </c>
      <c r="F1495" s="55" t="s">
        <v>432</v>
      </c>
      <c r="G1495" s="54" t="s">
        <v>15</v>
      </c>
      <c r="H1495" s="54" t="s">
        <v>7</v>
      </c>
      <c r="I1495" s="56">
        <v>61</v>
      </c>
      <c r="J1495" s="56">
        <v>513</v>
      </c>
      <c r="K1495" s="56">
        <v>2496</v>
      </c>
      <c r="L1495" s="57">
        <v>120618.75</v>
      </c>
      <c r="M1495" s="57">
        <v>1977.35655737705</v>
      </c>
      <c r="N1495" s="58">
        <v>8.4098360655737707</v>
      </c>
      <c r="O1495" s="58">
        <v>4.8654970760233898</v>
      </c>
      <c r="P1495" s="54">
        <v>34462.5</v>
      </c>
      <c r="Q1495" s="59">
        <v>0.28571428571428598</v>
      </c>
      <c r="R1495" s="54">
        <v>32217.31</v>
      </c>
      <c r="S1495" s="59">
        <v>0.26710034716824699</v>
      </c>
      <c r="T1495" s="29" t="str">
        <f t="shared" si="69"/>
        <v>04</v>
      </c>
      <c r="U1495" s="29" t="str">
        <f t="shared" si="70"/>
        <v>2024-921547-04</v>
      </c>
      <c r="V1495" s="29" t="str">
        <f t="shared" si="71"/>
        <v>Javier Salinas</v>
      </c>
    </row>
    <row r="1496" spans="1:22" x14ac:dyDescent="0.25">
      <c r="A1496" s="53">
        <v>2024</v>
      </c>
      <c r="B1496" s="54">
        <v>921608</v>
      </c>
      <c r="C1496" s="54" t="s">
        <v>596</v>
      </c>
      <c r="D1496" s="54" t="s">
        <v>433</v>
      </c>
      <c r="E1496" s="54" t="s">
        <v>571</v>
      </c>
      <c r="F1496" s="55" t="s">
        <v>433</v>
      </c>
      <c r="G1496" s="54" t="s">
        <v>15</v>
      </c>
      <c r="H1496" s="54" t="s">
        <v>16</v>
      </c>
      <c r="I1496" s="56">
        <v>15</v>
      </c>
      <c r="J1496" s="56">
        <v>31</v>
      </c>
      <c r="K1496" s="56">
        <v>58</v>
      </c>
      <c r="L1496" s="57">
        <v>2703.5360000000001</v>
      </c>
      <c r="M1496" s="57">
        <v>180.235733333333</v>
      </c>
      <c r="N1496" s="58">
        <v>2.06666666666667</v>
      </c>
      <c r="O1496" s="58">
        <v>1.87096774193548</v>
      </c>
      <c r="P1496" s="54">
        <v>630.03599999999994</v>
      </c>
      <c r="Q1496" s="59">
        <v>0.23304146865438399</v>
      </c>
      <c r="R1496" s="54">
        <v>115.93600000000001</v>
      </c>
      <c r="S1496" s="59">
        <v>4.28830982831373E-2</v>
      </c>
      <c r="T1496" s="29" t="str">
        <f t="shared" si="69"/>
        <v>05</v>
      </c>
      <c r="U1496" s="29" t="str">
        <f t="shared" si="70"/>
        <v>2024-921608-05</v>
      </c>
      <c r="V1496" s="29" t="str">
        <f t="shared" si="71"/>
        <v>Megan Neal</v>
      </c>
    </row>
    <row r="1497" spans="1:22" x14ac:dyDescent="0.25">
      <c r="A1497" s="53">
        <v>2024</v>
      </c>
      <c r="B1497" s="54">
        <v>923218</v>
      </c>
      <c r="C1497" s="54" t="s">
        <v>263</v>
      </c>
      <c r="D1497" s="54" t="s">
        <v>433</v>
      </c>
      <c r="E1497" s="54" t="s">
        <v>504</v>
      </c>
      <c r="F1497" s="55" t="s">
        <v>433</v>
      </c>
      <c r="G1497" s="54" t="s">
        <v>15</v>
      </c>
      <c r="H1497" s="54" t="s">
        <v>16</v>
      </c>
      <c r="I1497" s="56">
        <v>21</v>
      </c>
      <c r="J1497" s="56">
        <v>43</v>
      </c>
      <c r="K1497" s="56">
        <v>142</v>
      </c>
      <c r="L1497" s="57">
        <v>7244.4639999999999</v>
      </c>
      <c r="M1497" s="57">
        <v>344.97447619047603</v>
      </c>
      <c r="N1497" s="58">
        <v>2.0476190476190501</v>
      </c>
      <c r="O1497" s="58">
        <v>3.3023255813953498</v>
      </c>
      <c r="P1497" s="54">
        <v>2293.7139999999999</v>
      </c>
      <c r="Q1497" s="59">
        <v>0.31661610852093403</v>
      </c>
      <c r="R1497" s="54">
        <v>1574.414</v>
      </c>
      <c r="S1497" s="59">
        <v>0.217326499241352</v>
      </c>
      <c r="T1497" s="29" t="str">
        <f t="shared" si="69"/>
        <v>05</v>
      </c>
      <c r="U1497" s="29" t="str">
        <f t="shared" si="70"/>
        <v>2024-923218-05</v>
      </c>
      <c r="V1497" s="29" t="str">
        <f t="shared" si="71"/>
        <v>Jeannie Skiles</v>
      </c>
    </row>
    <row r="1498" spans="1:22" x14ac:dyDescent="0.25">
      <c r="A1498" s="53">
        <v>2024</v>
      </c>
      <c r="B1498" s="54">
        <v>925350</v>
      </c>
      <c r="C1498" s="54" t="s">
        <v>173</v>
      </c>
      <c r="D1498" s="54" t="s">
        <v>434</v>
      </c>
      <c r="E1498" s="54" t="s">
        <v>499</v>
      </c>
      <c r="F1498" s="55" t="s">
        <v>434</v>
      </c>
      <c r="G1498" s="54" t="s">
        <v>4</v>
      </c>
      <c r="H1498" s="54" t="s">
        <v>5</v>
      </c>
      <c r="I1498" s="56">
        <v>82</v>
      </c>
      <c r="J1498" s="56">
        <v>204</v>
      </c>
      <c r="K1498" s="56">
        <v>602</v>
      </c>
      <c r="L1498" s="57">
        <v>30275.4</v>
      </c>
      <c r="M1498" s="57">
        <v>369.21219512195103</v>
      </c>
      <c r="N1498" s="58">
        <v>2.48780487804878</v>
      </c>
      <c r="O1498" s="58">
        <v>2.9509803921568598</v>
      </c>
      <c r="P1498" s="54">
        <v>5045.8999999999996</v>
      </c>
      <c r="Q1498" s="59">
        <v>0.16666666666666699</v>
      </c>
      <c r="R1498" s="54">
        <v>2282.92</v>
      </c>
      <c r="S1498" s="59">
        <v>7.5405114383294794E-2</v>
      </c>
      <c r="T1498" s="29" t="str">
        <f t="shared" si="69"/>
        <v>02</v>
      </c>
      <c r="U1498" s="29" t="str">
        <f t="shared" si="70"/>
        <v>2024-925350-02</v>
      </c>
      <c r="V1498" s="29" t="str">
        <f t="shared" si="71"/>
        <v>Kurt Valentine</v>
      </c>
    </row>
    <row r="1499" spans="1:22" x14ac:dyDescent="0.25">
      <c r="A1499" s="53">
        <v>2024</v>
      </c>
      <c r="B1499" s="54">
        <v>925350</v>
      </c>
      <c r="C1499" s="54" t="s">
        <v>173</v>
      </c>
      <c r="D1499" s="54" t="s">
        <v>430</v>
      </c>
      <c r="E1499" s="54" t="s">
        <v>512</v>
      </c>
      <c r="F1499" s="55" t="s">
        <v>434</v>
      </c>
      <c r="G1499" s="54" t="s">
        <v>4</v>
      </c>
      <c r="H1499" s="54" t="s">
        <v>5</v>
      </c>
      <c r="I1499" s="56">
        <v>122</v>
      </c>
      <c r="J1499" s="56">
        <v>345</v>
      </c>
      <c r="K1499" s="56">
        <v>1319</v>
      </c>
      <c r="L1499" s="57">
        <v>62122.2</v>
      </c>
      <c r="M1499" s="57">
        <v>509.19836065573799</v>
      </c>
      <c r="N1499" s="58">
        <v>2.8278688524590199</v>
      </c>
      <c r="O1499" s="58">
        <v>3.8231884057971</v>
      </c>
      <c r="P1499" s="54">
        <v>10353.700000000001</v>
      </c>
      <c r="Q1499" s="59">
        <v>0.16666666666666699</v>
      </c>
      <c r="R1499" s="54">
        <v>6197.7</v>
      </c>
      <c r="S1499" s="59">
        <v>9.9766267131556896E-2</v>
      </c>
      <c r="T1499" s="29" t="str">
        <f t="shared" si="69"/>
        <v>03</v>
      </c>
      <c r="U1499" s="29" t="str">
        <f t="shared" si="70"/>
        <v>2024-925350-03</v>
      </c>
      <c r="V1499" s="29" t="str">
        <f t="shared" si="71"/>
        <v>Kevin Baxter</v>
      </c>
    </row>
    <row r="1500" spans="1:22" x14ac:dyDescent="0.25">
      <c r="A1500" s="53">
        <v>2024</v>
      </c>
      <c r="B1500" s="54">
        <v>925350</v>
      </c>
      <c r="C1500" s="54" t="s">
        <v>173</v>
      </c>
      <c r="D1500" s="54" t="s">
        <v>432</v>
      </c>
      <c r="E1500" s="54" t="s">
        <v>497</v>
      </c>
      <c r="F1500" s="55" t="s">
        <v>434</v>
      </c>
      <c r="G1500" s="54" t="s">
        <v>4</v>
      </c>
      <c r="H1500" s="54" t="s">
        <v>7</v>
      </c>
      <c r="I1500" s="56">
        <v>248</v>
      </c>
      <c r="J1500" s="56">
        <v>510</v>
      </c>
      <c r="K1500" s="56">
        <v>2495</v>
      </c>
      <c r="L1500" s="57">
        <v>105772.2</v>
      </c>
      <c r="M1500" s="57">
        <v>426.50080645161302</v>
      </c>
      <c r="N1500" s="58">
        <v>2.05645161290323</v>
      </c>
      <c r="O1500" s="58">
        <v>4.8921568627451002</v>
      </c>
      <c r="P1500" s="54">
        <v>17628.7</v>
      </c>
      <c r="Q1500" s="59">
        <v>0.16666666666666699</v>
      </c>
      <c r="R1500" s="54">
        <v>9929.58</v>
      </c>
      <c r="S1500" s="59">
        <v>9.3877030070283099E-2</v>
      </c>
      <c r="T1500" s="29" t="str">
        <f t="shared" si="69"/>
        <v>04</v>
      </c>
      <c r="U1500" s="29" t="str">
        <f t="shared" si="70"/>
        <v>2024-925350-04</v>
      </c>
      <c r="V1500" s="29" t="str">
        <f t="shared" si="71"/>
        <v>Javier Salinas</v>
      </c>
    </row>
    <row r="1501" spans="1:22" x14ac:dyDescent="0.25">
      <c r="A1501" s="53">
        <v>2024</v>
      </c>
      <c r="B1501" s="54">
        <v>927217</v>
      </c>
      <c r="C1501" s="54" t="s">
        <v>264</v>
      </c>
      <c r="D1501" s="54" t="s">
        <v>432</v>
      </c>
      <c r="E1501" s="54" t="s">
        <v>510</v>
      </c>
      <c r="F1501" s="55" t="s">
        <v>432</v>
      </c>
      <c r="G1501" s="54" t="s">
        <v>15</v>
      </c>
      <c r="H1501" s="54" t="s">
        <v>16</v>
      </c>
      <c r="I1501" s="56">
        <v>7</v>
      </c>
      <c r="J1501" s="56">
        <v>14</v>
      </c>
      <c r="K1501" s="56">
        <v>35</v>
      </c>
      <c r="L1501" s="57">
        <v>2598.8850000000002</v>
      </c>
      <c r="M1501" s="57">
        <v>371.26928571428601</v>
      </c>
      <c r="N1501" s="58">
        <v>2</v>
      </c>
      <c r="O1501" s="58">
        <v>2.5</v>
      </c>
      <c r="P1501" s="54">
        <v>976.38499999999999</v>
      </c>
      <c r="Q1501" s="59">
        <v>0.37569380715191297</v>
      </c>
      <c r="R1501" s="54">
        <v>759.38499999999999</v>
      </c>
      <c r="S1501" s="59">
        <v>0.292196461174696</v>
      </c>
      <c r="T1501" s="29" t="str">
        <f t="shared" si="69"/>
        <v>04</v>
      </c>
      <c r="U1501" s="29" t="str">
        <f t="shared" si="70"/>
        <v>2024-927217-04</v>
      </c>
      <c r="V1501" s="29" t="str">
        <f t="shared" si="71"/>
        <v>Mosaki Ishak</v>
      </c>
    </row>
    <row r="1502" spans="1:22" x14ac:dyDescent="0.25">
      <c r="A1502" s="53">
        <v>2024</v>
      </c>
      <c r="B1502" s="54">
        <v>934743</v>
      </c>
      <c r="C1502" s="54" t="s">
        <v>265</v>
      </c>
      <c r="D1502" s="54" t="s">
        <v>431</v>
      </c>
      <c r="E1502" s="54" t="s">
        <v>515</v>
      </c>
      <c r="F1502" s="55" t="s">
        <v>431</v>
      </c>
      <c r="G1502" s="54" t="s">
        <v>15</v>
      </c>
      <c r="H1502" s="54" t="s">
        <v>5</v>
      </c>
      <c r="I1502" s="56">
        <v>26</v>
      </c>
      <c r="J1502" s="56">
        <v>67</v>
      </c>
      <c r="K1502" s="56">
        <v>254</v>
      </c>
      <c r="L1502" s="57">
        <v>15025.168</v>
      </c>
      <c r="M1502" s="57">
        <v>577.89107692307698</v>
      </c>
      <c r="N1502" s="58">
        <v>2.5769230769230802</v>
      </c>
      <c r="O1502" s="58">
        <v>3.7910447761194002</v>
      </c>
      <c r="P1502" s="54">
        <v>3840.9180000000001</v>
      </c>
      <c r="Q1502" s="59">
        <v>0.25563228311323999</v>
      </c>
      <c r="R1502" s="54">
        <v>2994.3980000000001</v>
      </c>
      <c r="S1502" s="59">
        <v>0.19929214768181</v>
      </c>
      <c r="T1502" s="29" t="str">
        <f t="shared" si="69"/>
        <v>01</v>
      </c>
      <c r="U1502" s="29" t="str">
        <f t="shared" si="70"/>
        <v>2024-934743-01</v>
      </c>
      <c r="V1502" s="29" t="str">
        <f t="shared" si="71"/>
        <v>Alex Kwon</v>
      </c>
    </row>
    <row r="1503" spans="1:22" x14ac:dyDescent="0.25">
      <c r="A1503" s="53">
        <v>2024</v>
      </c>
      <c r="B1503" s="54">
        <v>940550</v>
      </c>
      <c r="C1503" s="54" t="s">
        <v>267</v>
      </c>
      <c r="D1503" s="54" t="s">
        <v>435</v>
      </c>
      <c r="E1503" s="54" t="s">
        <v>521</v>
      </c>
      <c r="F1503" s="55" t="s">
        <v>435</v>
      </c>
      <c r="G1503" s="54" t="s">
        <v>15</v>
      </c>
      <c r="H1503" s="54" t="s">
        <v>5</v>
      </c>
      <c r="I1503" s="56">
        <v>48</v>
      </c>
      <c r="J1503" s="56">
        <v>91</v>
      </c>
      <c r="K1503" s="56">
        <v>334</v>
      </c>
      <c r="L1503" s="57">
        <v>15525.9</v>
      </c>
      <c r="M1503" s="57">
        <v>323.45625000000001</v>
      </c>
      <c r="N1503" s="58">
        <v>1.8958333333333299</v>
      </c>
      <c r="O1503" s="58">
        <v>3.6703296703296702</v>
      </c>
      <c r="P1503" s="54">
        <v>2587.65</v>
      </c>
      <c r="Q1503" s="59">
        <v>0.16666666666666699</v>
      </c>
      <c r="R1503" s="54">
        <v>1000.12</v>
      </c>
      <c r="S1503" s="59">
        <v>6.4416233519473898E-2</v>
      </c>
      <c r="T1503" s="29" t="str">
        <f t="shared" si="69"/>
        <v>06</v>
      </c>
      <c r="U1503" s="29" t="str">
        <f t="shared" si="70"/>
        <v>2024-940550-06</v>
      </c>
      <c r="V1503" s="29" t="str">
        <f t="shared" si="71"/>
        <v>Ronnie Estrada</v>
      </c>
    </row>
    <row r="1504" spans="1:22" x14ac:dyDescent="0.25">
      <c r="A1504" s="53">
        <v>2024</v>
      </c>
      <c r="B1504" s="54">
        <v>944227</v>
      </c>
      <c r="C1504" s="54" t="s">
        <v>402</v>
      </c>
      <c r="D1504" s="54" t="s">
        <v>433</v>
      </c>
      <c r="E1504" s="54" t="s">
        <v>519</v>
      </c>
      <c r="F1504" s="55" t="s">
        <v>433</v>
      </c>
      <c r="G1504" s="54" t="s">
        <v>15</v>
      </c>
      <c r="H1504" s="54" t="s">
        <v>16</v>
      </c>
      <c r="I1504" s="56">
        <v>47</v>
      </c>
      <c r="J1504" s="56">
        <v>65</v>
      </c>
      <c r="K1504" s="56">
        <v>206</v>
      </c>
      <c r="L1504" s="57">
        <v>13107.951999999999</v>
      </c>
      <c r="M1504" s="57">
        <v>278.89259574468099</v>
      </c>
      <c r="N1504" s="58">
        <v>1.3829787234042601</v>
      </c>
      <c r="O1504" s="58">
        <v>3.16923076923077</v>
      </c>
      <c r="P1504" s="54">
        <v>4028.4520000000002</v>
      </c>
      <c r="Q1504" s="59">
        <v>0.30732886418869998</v>
      </c>
      <c r="R1504" s="54">
        <v>2452.9520000000002</v>
      </c>
      <c r="S1504" s="59">
        <v>0.18713464925718401</v>
      </c>
      <c r="T1504" s="29" t="str">
        <f t="shared" si="69"/>
        <v>05</v>
      </c>
      <c r="U1504" s="29" t="str">
        <f t="shared" si="70"/>
        <v>2024-944227-05</v>
      </c>
      <c r="V1504" s="29" t="str">
        <f t="shared" si="71"/>
        <v>Josh Banks</v>
      </c>
    </row>
    <row r="1505" spans="1:22" x14ac:dyDescent="0.25">
      <c r="A1505" s="53">
        <v>2024</v>
      </c>
      <c r="B1505" s="54">
        <v>946372</v>
      </c>
      <c r="C1505" s="54" t="s">
        <v>268</v>
      </c>
      <c r="D1505" s="54" t="s">
        <v>433</v>
      </c>
      <c r="E1505" s="54" t="s">
        <v>503</v>
      </c>
      <c r="F1505" s="55" t="s">
        <v>433</v>
      </c>
      <c r="G1505" s="54" t="s">
        <v>15</v>
      </c>
      <c r="H1505" s="54" t="s">
        <v>16</v>
      </c>
      <c r="I1505" s="56">
        <v>22</v>
      </c>
      <c r="J1505" s="56">
        <v>34</v>
      </c>
      <c r="K1505" s="56">
        <v>97</v>
      </c>
      <c r="L1505" s="57">
        <v>3564.6</v>
      </c>
      <c r="M1505" s="57">
        <v>162.02727272727299</v>
      </c>
      <c r="N1505" s="58">
        <v>1.5454545454545501</v>
      </c>
      <c r="O1505" s="58">
        <v>2.8529411764705901</v>
      </c>
      <c r="P1505" s="54">
        <v>594.1</v>
      </c>
      <c r="Q1505" s="59">
        <v>0.16666666666666699</v>
      </c>
      <c r="R1505" s="54">
        <v>-147.30000000000001</v>
      </c>
      <c r="S1505" s="59">
        <v>-4.1323009594344401E-2</v>
      </c>
      <c r="T1505" s="29" t="str">
        <f t="shared" si="69"/>
        <v>05</v>
      </c>
      <c r="U1505" s="29" t="str">
        <f t="shared" si="70"/>
        <v>2024-946372-05</v>
      </c>
      <c r="V1505" s="29" t="str">
        <f t="shared" si="71"/>
        <v>Hugo Vale</v>
      </c>
    </row>
    <row r="1506" spans="1:22" x14ac:dyDescent="0.25">
      <c r="A1506" s="53">
        <v>2024</v>
      </c>
      <c r="B1506" s="54">
        <v>947664</v>
      </c>
      <c r="C1506" s="54" t="s">
        <v>379</v>
      </c>
      <c r="D1506" s="54" t="s">
        <v>434</v>
      </c>
      <c r="E1506" s="54" t="s">
        <v>499</v>
      </c>
      <c r="F1506" s="55" t="s">
        <v>434</v>
      </c>
      <c r="G1506" s="54" t="s">
        <v>15</v>
      </c>
      <c r="H1506" s="54" t="s">
        <v>5</v>
      </c>
      <c r="I1506" s="56">
        <v>65</v>
      </c>
      <c r="J1506" s="56">
        <v>251</v>
      </c>
      <c r="K1506" s="56">
        <v>1027</v>
      </c>
      <c r="L1506" s="57">
        <v>46636.936399999999</v>
      </c>
      <c r="M1506" s="57">
        <v>717.491329230769</v>
      </c>
      <c r="N1506" s="58">
        <v>3.8615384615384598</v>
      </c>
      <c r="O1506" s="58">
        <v>4.0916334661354599</v>
      </c>
      <c r="P1506" s="54">
        <v>9043.6863999999896</v>
      </c>
      <c r="Q1506" s="59">
        <v>0.19391681997362101</v>
      </c>
      <c r="R1506" s="54">
        <v>6753.1563999999998</v>
      </c>
      <c r="S1506" s="59">
        <v>0.14480274480465199</v>
      </c>
      <c r="T1506" s="29" t="str">
        <f t="shared" si="69"/>
        <v>02</v>
      </c>
      <c r="U1506" s="29" t="str">
        <f t="shared" si="70"/>
        <v>2024-947664-02</v>
      </c>
      <c r="V1506" s="29" t="str">
        <f t="shared" si="71"/>
        <v>Kurt Valentine</v>
      </c>
    </row>
    <row r="1507" spans="1:22" x14ac:dyDescent="0.25">
      <c r="A1507" s="53">
        <v>2024</v>
      </c>
      <c r="B1507" s="54">
        <v>948416</v>
      </c>
      <c r="C1507" s="54" t="s">
        <v>269</v>
      </c>
      <c r="D1507" s="54" t="s">
        <v>431</v>
      </c>
      <c r="E1507" s="54" t="s">
        <v>515</v>
      </c>
      <c r="F1507" s="55" t="s">
        <v>431</v>
      </c>
      <c r="G1507" s="54" t="s">
        <v>15</v>
      </c>
      <c r="H1507" s="54" t="s">
        <v>16</v>
      </c>
      <c r="I1507" s="56">
        <v>32</v>
      </c>
      <c r="J1507" s="56">
        <v>66</v>
      </c>
      <c r="K1507" s="56">
        <v>183</v>
      </c>
      <c r="L1507" s="57">
        <v>12404.136</v>
      </c>
      <c r="M1507" s="57">
        <v>387.62925000000001</v>
      </c>
      <c r="N1507" s="58">
        <v>2.0625</v>
      </c>
      <c r="O1507" s="58">
        <v>2.7727272727272698</v>
      </c>
      <c r="P1507" s="54">
        <v>3383.136</v>
      </c>
      <c r="Q1507" s="59">
        <v>0.27274257554093201</v>
      </c>
      <c r="R1507" s="54">
        <v>2357.616</v>
      </c>
      <c r="S1507" s="59">
        <v>0.19006692606401601</v>
      </c>
      <c r="T1507" s="29" t="str">
        <f t="shared" si="69"/>
        <v>01</v>
      </c>
      <c r="U1507" s="29" t="str">
        <f t="shared" si="70"/>
        <v>2024-948416-01</v>
      </c>
      <c r="V1507" s="29" t="str">
        <f t="shared" si="71"/>
        <v>Alex Kwon</v>
      </c>
    </row>
    <row r="1508" spans="1:22" x14ac:dyDescent="0.25">
      <c r="A1508" s="53">
        <v>2024</v>
      </c>
      <c r="B1508" s="54">
        <v>952514</v>
      </c>
      <c r="C1508" s="54" t="s">
        <v>270</v>
      </c>
      <c r="D1508" s="54" t="s">
        <v>430</v>
      </c>
      <c r="E1508" s="54" t="s">
        <v>518</v>
      </c>
      <c r="F1508" s="55" t="s">
        <v>430</v>
      </c>
      <c r="G1508" s="54" t="s">
        <v>15</v>
      </c>
      <c r="H1508" s="54" t="s">
        <v>16</v>
      </c>
      <c r="I1508" s="56">
        <v>45</v>
      </c>
      <c r="J1508" s="56">
        <v>72</v>
      </c>
      <c r="K1508" s="56">
        <v>228</v>
      </c>
      <c r="L1508" s="57">
        <v>10771.776</v>
      </c>
      <c r="M1508" s="57">
        <v>239.37280000000001</v>
      </c>
      <c r="N1508" s="58">
        <v>1.6</v>
      </c>
      <c r="O1508" s="58">
        <v>3.1666666666666701</v>
      </c>
      <c r="P1508" s="54">
        <v>3282.2759999999998</v>
      </c>
      <c r="Q1508" s="59">
        <v>0.304710755218081</v>
      </c>
      <c r="R1508" s="54">
        <v>1808.076</v>
      </c>
      <c r="S1508" s="59">
        <v>0.16785310054720801</v>
      </c>
      <c r="T1508" s="29" t="str">
        <f t="shared" si="69"/>
        <v>03</v>
      </c>
      <c r="U1508" s="29" t="str">
        <f t="shared" si="70"/>
        <v>2024-952514-03</v>
      </c>
      <c r="V1508" s="29" t="str">
        <f t="shared" si="71"/>
        <v>Claudia Schwartz</v>
      </c>
    </row>
    <row r="1509" spans="1:22" x14ac:dyDescent="0.25">
      <c r="A1509" s="53">
        <v>2024</v>
      </c>
      <c r="B1509" s="54">
        <v>957289</v>
      </c>
      <c r="C1509" s="54" t="s">
        <v>372</v>
      </c>
      <c r="D1509" s="54" t="s">
        <v>434</v>
      </c>
      <c r="E1509" s="54" t="s">
        <v>508</v>
      </c>
      <c r="F1509" s="55" t="s">
        <v>434</v>
      </c>
      <c r="G1509" s="54" t="s">
        <v>15</v>
      </c>
      <c r="H1509" s="54" t="s">
        <v>5</v>
      </c>
      <c r="I1509" s="56">
        <v>101</v>
      </c>
      <c r="J1509" s="56">
        <v>128</v>
      </c>
      <c r="K1509" s="56">
        <v>393</v>
      </c>
      <c r="L1509" s="57">
        <v>20930.951799999999</v>
      </c>
      <c r="M1509" s="57">
        <v>207.23714653465299</v>
      </c>
      <c r="N1509" s="58">
        <v>1.26732673267327</v>
      </c>
      <c r="O1509" s="58">
        <v>3.0703125</v>
      </c>
      <c r="P1509" s="54">
        <v>5498.9517999999998</v>
      </c>
      <c r="Q1509" s="59">
        <v>0.26271866910514802</v>
      </c>
      <c r="R1509" s="54">
        <v>2227.1518000000001</v>
      </c>
      <c r="S1509" s="59">
        <v>0.10640470731006101</v>
      </c>
      <c r="T1509" s="29" t="str">
        <f t="shared" si="69"/>
        <v>02</v>
      </c>
      <c r="U1509" s="29" t="str">
        <f t="shared" si="70"/>
        <v>2024-957289-02</v>
      </c>
      <c r="V1509" s="29" t="str">
        <f t="shared" si="71"/>
        <v>Nina Fuentes</v>
      </c>
    </row>
    <row r="1510" spans="1:22" x14ac:dyDescent="0.25">
      <c r="A1510" s="53">
        <v>2024</v>
      </c>
      <c r="B1510" s="54">
        <v>958859</v>
      </c>
      <c r="C1510" s="54" t="s">
        <v>609</v>
      </c>
      <c r="D1510" s="54" t="s">
        <v>433</v>
      </c>
      <c r="E1510" s="54" t="s">
        <v>571</v>
      </c>
      <c r="F1510" s="55" t="s">
        <v>434</v>
      </c>
      <c r="G1510" s="54" t="s">
        <v>15</v>
      </c>
      <c r="H1510" s="54" t="s">
        <v>16</v>
      </c>
      <c r="I1510" s="56">
        <v>61</v>
      </c>
      <c r="J1510" s="56">
        <v>70</v>
      </c>
      <c r="K1510" s="56">
        <v>184</v>
      </c>
      <c r="L1510" s="57">
        <v>10587.6</v>
      </c>
      <c r="M1510" s="57">
        <v>173.567213114754</v>
      </c>
      <c r="N1510" s="58">
        <v>1.14754098360656</v>
      </c>
      <c r="O1510" s="58">
        <v>2.6285714285714299</v>
      </c>
      <c r="P1510" s="54">
        <v>1764.6</v>
      </c>
      <c r="Q1510" s="59">
        <v>0.16666666666666699</v>
      </c>
      <c r="R1510" s="54">
        <v>-264.39999999999998</v>
      </c>
      <c r="S1510" s="59">
        <v>-2.4972609467679201E-2</v>
      </c>
      <c r="T1510" s="29" t="str">
        <f t="shared" si="69"/>
        <v>05</v>
      </c>
      <c r="U1510" s="29" t="str">
        <f t="shared" si="70"/>
        <v>2024-958859-05</v>
      </c>
      <c r="V1510" s="29" t="str">
        <f t="shared" si="71"/>
        <v>Megan Neal</v>
      </c>
    </row>
    <row r="1511" spans="1:22" x14ac:dyDescent="0.25">
      <c r="A1511" s="53">
        <v>2024</v>
      </c>
      <c r="B1511" s="54">
        <v>960888</v>
      </c>
      <c r="C1511" s="54" t="s">
        <v>338</v>
      </c>
      <c r="D1511" s="54" t="s">
        <v>430</v>
      </c>
      <c r="E1511" s="54" t="s">
        <v>518</v>
      </c>
      <c r="F1511" s="55" t="s">
        <v>430</v>
      </c>
      <c r="G1511" s="54" t="s">
        <v>15</v>
      </c>
      <c r="H1511" s="54" t="s">
        <v>16</v>
      </c>
      <c r="I1511" s="56">
        <v>7</v>
      </c>
      <c r="J1511" s="56">
        <v>10</v>
      </c>
      <c r="K1511" s="56">
        <v>22</v>
      </c>
      <c r="L1511" s="57">
        <v>1195.0239999999999</v>
      </c>
      <c r="M1511" s="57">
        <v>170.71771428571401</v>
      </c>
      <c r="N1511" s="58">
        <v>1.4285714285714299</v>
      </c>
      <c r="O1511" s="58">
        <v>2.2000000000000002</v>
      </c>
      <c r="P1511" s="54">
        <v>486.774</v>
      </c>
      <c r="Q1511" s="59">
        <v>0.40733407864611898</v>
      </c>
      <c r="R1511" s="54">
        <v>258.774</v>
      </c>
      <c r="S1511" s="59">
        <v>0.21654293135535299</v>
      </c>
      <c r="T1511" s="29" t="str">
        <f t="shared" si="69"/>
        <v>03</v>
      </c>
      <c r="U1511" s="29" t="str">
        <f t="shared" si="70"/>
        <v>2024-960888-03</v>
      </c>
      <c r="V1511" s="29" t="str">
        <f t="shared" si="71"/>
        <v>Claudia Schwartz</v>
      </c>
    </row>
    <row r="1512" spans="1:22" x14ac:dyDescent="0.25">
      <c r="A1512" s="53">
        <v>2024</v>
      </c>
      <c r="B1512" s="54">
        <v>961606</v>
      </c>
      <c r="C1512" s="54" t="s">
        <v>271</v>
      </c>
      <c r="D1512" s="54" t="s">
        <v>433</v>
      </c>
      <c r="E1512" s="54" t="s">
        <v>502</v>
      </c>
      <c r="F1512" s="55" t="s">
        <v>433</v>
      </c>
      <c r="G1512" s="54" t="s">
        <v>15</v>
      </c>
      <c r="H1512" s="54" t="s">
        <v>7</v>
      </c>
      <c r="I1512" s="56">
        <v>119</v>
      </c>
      <c r="J1512" s="56">
        <v>479</v>
      </c>
      <c r="K1512" s="56">
        <v>2145</v>
      </c>
      <c r="L1512" s="57">
        <v>103785.40700000001</v>
      </c>
      <c r="M1512" s="57">
        <v>872.14627731092401</v>
      </c>
      <c r="N1512" s="58">
        <v>4.0252100840336098</v>
      </c>
      <c r="O1512" s="58">
        <v>4.4780793319415402</v>
      </c>
      <c r="P1512" s="54">
        <v>24399.656999999999</v>
      </c>
      <c r="Q1512" s="59">
        <v>0.23509718471306801</v>
      </c>
      <c r="R1512" s="54">
        <v>20072.456999999999</v>
      </c>
      <c r="S1512" s="59">
        <v>0.19340346181809501</v>
      </c>
      <c r="T1512" s="29" t="str">
        <f t="shared" si="69"/>
        <v>05</v>
      </c>
      <c r="U1512" s="29" t="str">
        <f t="shared" si="70"/>
        <v>2024-961606-05</v>
      </c>
      <c r="V1512" s="29" t="str">
        <f t="shared" si="71"/>
        <v>Mary Amendola</v>
      </c>
    </row>
    <row r="1513" spans="1:22" x14ac:dyDescent="0.25">
      <c r="A1513" s="53">
        <v>2024</v>
      </c>
      <c r="B1513" s="54">
        <v>962009</v>
      </c>
      <c r="C1513" s="54" t="s">
        <v>403</v>
      </c>
      <c r="D1513" s="54" t="s">
        <v>433</v>
      </c>
      <c r="E1513" s="54" t="s">
        <v>502</v>
      </c>
      <c r="F1513" s="55" t="s">
        <v>433</v>
      </c>
      <c r="G1513" s="54" t="s">
        <v>15</v>
      </c>
      <c r="H1513" s="54" t="s">
        <v>16</v>
      </c>
      <c r="I1513" s="56">
        <v>8</v>
      </c>
      <c r="J1513" s="56">
        <v>8</v>
      </c>
      <c r="K1513" s="56">
        <v>10</v>
      </c>
      <c r="L1513" s="57">
        <v>459.6</v>
      </c>
      <c r="M1513" s="57">
        <v>57.45</v>
      </c>
      <c r="N1513" s="58">
        <v>1</v>
      </c>
      <c r="O1513" s="58">
        <v>1.25</v>
      </c>
      <c r="P1513" s="54">
        <v>76.599999999999994</v>
      </c>
      <c r="Q1513" s="59">
        <v>0.16666666666666699</v>
      </c>
      <c r="R1513" s="54">
        <v>-188.2</v>
      </c>
      <c r="S1513" s="59">
        <v>-0.40948651000870301</v>
      </c>
      <c r="T1513" s="29" t="str">
        <f t="shared" si="69"/>
        <v>05</v>
      </c>
      <c r="U1513" s="29" t="str">
        <f t="shared" si="70"/>
        <v>2024-962009-05</v>
      </c>
      <c r="V1513" s="29" t="str">
        <f t="shared" si="71"/>
        <v>Mary Amendola</v>
      </c>
    </row>
    <row r="1514" spans="1:22" x14ac:dyDescent="0.25">
      <c r="A1514" s="53">
        <v>2024</v>
      </c>
      <c r="B1514" s="54">
        <v>964263</v>
      </c>
      <c r="C1514" s="54" t="s">
        <v>272</v>
      </c>
      <c r="D1514" s="54" t="s">
        <v>430</v>
      </c>
      <c r="E1514" s="54" t="s">
        <v>512</v>
      </c>
      <c r="F1514" s="55" t="s">
        <v>430</v>
      </c>
      <c r="G1514" s="54" t="s">
        <v>4</v>
      </c>
      <c r="H1514" s="54" t="s">
        <v>5</v>
      </c>
      <c r="I1514" s="56">
        <v>101</v>
      </c>
      <c r="J1514" s="56">
        <v>182</v>
      </c>
      <c r="K1514" s="56">
        <v>757</v>
      </c>
      <c r="L1514" s="57">
        <v>36136.852400000003</v>
      </c>
      <c r="M1514" s="57">
        <v>357.79061782178201</v>
      </c>
      <c r="N1514" s="58">
        <v>1.8019801980198</v>
      </c>
      <c r="O1514" s="58">
        <v>4.1593406593406597</v>
      </c>
      <c r="P1514" s="54">
        <v>5562.6023999999898</v>
      </c>
      <c r="Q1514" s="59">
        <v>0.15393156931398899</v>
      </c>
      <c r="R1514" s="54">
        <v>2231.9523999999901</v>
      </c>
      <c r="S1514" s="59">
        <v>6.17638851135799E-2</v>
      </c>
      <c r="T1514" s="29" t="str">
        <f t="shared" ref="T1514:T1527" si="72">LEFT(D1514,2)</f>
        <v>03</v>
      </c>
      <c r="U1514" s="29" t="str">
        <f t="shared" ref="U1514:U1527" si="73">A1514&amp;"-"&amp;B1514&amp;"-"&amp;T1514</f>
        <v>2024-964263-03</v>
      </c>
      <c r="V1514" s="29" t="str">
        <f t="shared" ref="V1514:V1527" si="74">E1514</f>
        <v>Kevin Baxter</v>
      </c>
    </row>
    <row r="1515" spans="1:22" x14ac:dyDescent="0.25">
      <c r="A1515" s="53">
        <v>2024</v>
      </c>
      <c r="B1515" s="54">
        <v>964263</v>
      </c>
      <c r="C1515" s="54" t="s">
        <v>272</v>
      </c>
      <c r="D1515" s="54" t="s">
        <v>432</v>
      </c>
      <c r="E1515" s="54" t="s">
        <v>500</v>
      </c>
      <c r="F1515" s="55" t="s">
        <v>430</v>
      </c>
      <c r="G1515" s="54" t="s">
        <v>4</v>
      </c>
      <c r="H1515" s="54" t="s">
        <v>5</v>
      </c>
      <c r="I1515" s="56">
        <v>107</v>
      </c>
      <c r="J1515" s="56">
        <v>296</v>
      </c>
      <c r="K1515" s="56">
        <v>1467</v>
      </c>
      <c r="L1515" s="57">
        <v>63321.824399999998</v>
      </c>
      <c r="M1515" s="57">
        <v>591.79275140186905</v>
      </c>
      <c r="N1515" s="58">
        <v>2.7663551401869202</v>
      </c>
      <c r="O1515" s="58">
        <v>4.9560810810810798</v>
      </c>
      <c r="P1515" s="54">
        <v>10758.0744</v>
      </c>
      <c r="Q1515" s="59">
        <v>0.16989520598841101</v>
      </c>
      <c r="R1515" s="54">
        <v>7364.3543999999902</v>
      </c>
      <c r="S1515" s="59">
        <v>0.116300414111252</v>
      </c>
      <c r="T1515" s="29" t="str">
        <f t="shared" si="72"/>
        <v>04</v>
      </c>
      <c r="U1515" s="29" t="str">
        <f t="shared" si="73"/>
        <v>2024-964263-04</v>
      </c>
      <c r="V1515" s="29" t="str">
        <f t="shared" si="74"/>
        <v>Katie Sweeney</v>
      </c>
    </row>
    <row r="1516" spans="1:22" x14ac:dyDescent="0.25">
      <c r="A1516" s="53">
        <v>2024</v>
      </c>
      <c r="B1516" s="54">
        <v>968160</v>
      </c>
      <c r="C1516" s="54" t="s">
        <v>273</v>
      </c>
      <c r="D1516" s="54" t="s">
        <v>433</v>
      </c>
      <c r="E1516" s="54" t="s">
        <v>503</v>
      </c>
      <c r="F1516" s="55" t="s">
        <v>433</v>
      </c>
      <c r="G1516" s="54" t="s">
        <v>15</v>
      </c>
      <c r="H1516" s="54" t="s">
        <v>16</v>
      </c>
      <c r="I1516" s="56">
        <v>45</v>
      </c>
      <c r="J1516" s="56">
        <v>68</v>
      </c>
      <c r="K1516" s="56">
        <v>158</v>
      </c>
      <c r="L1516" s="57">
        <v>6465.0456000000004</v>
      </c>
      <c r="M1516" s="57">
        <v>143.66767999999999</v>
      </c>
      <c r="N1516" s="58">
        <v>1.51111111111111</v>
      </c>
      <c r="O1516" s="58">
        <v>2.3235294117647101</v>
      </c>
      <c r="P1516" s="54">
        <v>1407.5455999999999</v>
      </c>
      <c r="Q1516" s="59">
        <v>0.21771626792547299</v>
      </c>
      <c r="R1516" s="54">
        <v>-107.254400000001</v>
      </c>
      <c r="S1516" s="59">
        <v>-1.6589890719409799E-2</v>
      </c>
      <c r="T1516" s="29" t="str">
        <f t="shared" si="72"/>
        <v>05</v>
      </c>
      <c r="U1516" s="29" t="str">
        <f t="shared" si="73"/>
        <v>2024-968160-05</v>
      </c>
      <c r="V1516" s="29" t="str">
        <f t="shared" si="74"/>
        <v>Hugo Vale</v>
      </c>
    </row>
    <row r="1517" spans="1:22" x14ac:dyDescent="0.25">
      <c r="A1517" s="53">
        <v>2024</v>
      </c>
      <c r="B1517" s="54">
        <v>969030</v>
      </c>
      <c r="C1517" s="54" t="s">
        <v>404</v>
      </c>
      <c r="D1517" s="54" t="s">
        <v>434</v>
      </c>
      <c r="E1517" s="54" t="s">
        <v>523</v>
      </c>
      <c r="F1517" s="55" t="s">
        <v>434</v>
      </c>
      <c r="G1517" s="54" t="s">
        <v>15</v>
      </c>
      <c r="H1517" s="54" t="s">
        <v>16</v>
      </c>
      <c r="I1517" s="56">
        <v>41</v>
      </c>
      <c r="J1517" s="56">
        <v>59</v>
      </c>
      <c r="K1517" s="56">
        <v>166</v>
      </c>
      <c r="L1517" s="57">
        <v>8654.6720000000005</v>
      </c>
      <c r="M1517" s="57">
        <v>211.08956097561</v>
      </c>
      <c r="N1517" s="58">
        <v>1.4390243902438999</v>
      </c>
      <c r="O1517" s="58">
        <v>2.8135593220339001</v>
      </c>
      <c r="P1517" s="54">
        <v>2478.172</v>
      </c>
      <c r="Q1517" s="59">
        <v>0.286339216552632</v>
      </c>
      <c r="R1517" s="54">
        <v>1142.2719999999999</v>
      </c>
      <c r="S1517" s="59">
        <v>0.131983280244474</v>
      </c>
      <c r="T1517" s="29" t="str">
        <f t="shared" si="72"/>
        <v>02</v>
      </c>
      <c r="U1517" s="29" t="str">
        <f t="shared" si="73"/>
        <v>2024-969030-02</v>
      </c>
      <c r="V1517" s="29" t="str">
        <f t="shared" si="74"/>
        <v>Amy Blye</v>
      </c>
    </row>
    <row r="1518" spans="1:22" x14ac:dyDescent="0.25">
      <c r="A1518" s="53">
        <v>2024</v>
      </c>
      <c r="B1518" s="54">
        <v>970339</v>
      </c>
      <c r="C1518" s="54" t="s">
        <v>275</v>
      </c>
      <c r="D1518" s="54" t="s">
        <v>431</v>
      </c>
      <c r="E1518" s="54" t="s">
        <v>515</v>
      </c>
      <c r="F1518" s="55" t="s">
        <v>431</v>
      </c>
      <c r="G1518" s="54" t="s">
        <v>15</v>
      </c>
      <c r="H1518" s="54" t="s">
        <v>16</v>
      </c>
      <c r="I1518" s="56">
        <v>41</v>
      </c>
      <c r="J1518" s="56">
        <v>83</v>
      </c>
      <c r="K1518" s="56">
        <v>219</v>
      </c>
      <c r="L1518" s="57">
        <v>12894.248</v>
      </c>
      <c r="M1518" s="57">
        <v>314.49385365853698</v>
      </c>
      <c r="N1518" s="58">
        <v>2.0243902439024399</v>
      </c>
      <c r="O1518" s="58">
        <v>2.6385542168674698</v>
      </c>
      <c r="P1518" s="54">
        <v>3766.248</v>
      </c>
      <c r="Q1518" s="59">
        <v>0.29208744860498997</v>
      </c>
      <c r="R1518" s="54">
        <v>2453.248</v>
      </c>
      <c r="S1518" s="59">
        <v>0.19025909847553699</v>
      </c>
      <c r="T1518" s="29" t="str">
        <f t="shared" si="72"/>
        <v>01</v>
      </c>
      <c r="U1518" s="29" t="str">
        <f t="shared" si="73"/>
        <v>2024-970339-01</v>
      </c>
      <c r="V1518" s="29" t="str">
        <f t="shared" si="74"/>
        <v>Alex Kwon</v>
      </c>
    </row>
    <row r="1519" spans="1:22" x14ac:dyDescent="0.25">
      <c r="A1519" s="53">
        <v>2024</v>
      </c>
      <c r="B1519" s="54">
        <v>972717</v>
      </c>
      <c r="C1519" s="54" t="s">
        <v>405</v>
      </c>
      <c r="D1519" s="54" t="s">
        <v>433</v>
      </c>
      <c r="E1519" s="54" t="s">
        <v>504</v>
      </c>
      <c r="F1519" s="55" t="s">
        <v>433</v>
      </c>
      <c r="G1519" s="54" t="s">
        <v>15</v>
      </c>
      <c r="H1519" s="54" t="s">
        <v>16</v>
      </c>
      <c r="I1519" s="56">
        <v>28</v>
      </c>
      <c r="J1519" s="56">
        <v>37</v>
      </c>
      <c r="K1519" s="56">
        <v>102</v>
      </c>
      <c r="L1519" s="57">
        <v>5112.7839999999997</v>
      </c>
      <c r="M1519" s="57">
        <v>182.599428571429</v>
      </c>
      <c r="N1519" s="58">
        <v>1.3214285714285701</v>
      </c>
      <c r="O1519" s="58">
        <v>2.7567567567567601</v>
      </c>
      <c r="P1519" s="54">
        <v>1335.5340000000001</v>
      </c>
      <c r="Q1519" s="59">
        <v>0.26121463374944098</v>
      </c>
      <c r="R1519" s="54">
        <v>398.834</v>
      </c>
      <c r="S1519" s="59">
        <v>7.8007207032411305E-2</v>
      </c>
      <c r="T1519" s="29" t="str">
        <f t="shared" si="72"/>
        <v>05</v>
      </c>
      <c r="U1519" s="29" t="str">
        <f t="shared" si="73"/>
        <v>2024-972717-05</v>
      </c>
      <c r="V1519" s="29" t="str">
        <f t="shared" si="74"/>
        <v>Jeannie Skiles</v>
      </c>
    </row>
    <row r="1520" spans="1:22" x14ac:dyDescent="0.25">
      <c r="A1520" s="53">
        <v>2024</v>
      </c>
      <c r="B1520" s="54">
        <v>976942</v>
      </c>
      <c r="C1520" s="54" t="s">
        <v>277</v>
      </c>
      <c r="D1520" s="54" t="s">
        <v>434</v>
      </c>
      <c r="E1520" s="54" t="s">
        <v>522</v>
      </c>
      <c r="F1520" s="55" t="s">
        <v>434</v>
      </c>
      <c r="G1520" s="54" t="s">
        <v>15</v>
      </c>
      <c r="H1520" s="54" t="s">
        <v>5</v>
      </c>
      <c r="I1520" s="56">
        <v>51</v>
      </c>
      <c r="J1520" s="56">
        <v>113</v>
      </c>
      <c r="K1520" s="56">
        <v>375</v>
      </c>
      <c r="L1520" s="57">
        <v>19343.400000000001</v>
      </c>
      <c r="M1520" s="57">
        <v>379.28235294117599</v>
      </c>
      <c r="N1520" s="58">
        <v>2.2156862745098</v>
      </c>
      <c r="O1520" s="58">
        <v>3.3185840707964598</v>
      </c>
      <c r="P1520" s="54">
        <v>5756.9</v>
      </c>
      <c r="Q1520" s="59">
        <v>0.29761572422635102</v>
      </c>
      <c r="R1520" s="54">
        <v>4053.31</v>
      </c>
      <c r="S1520" s="59">
        <v>0.20954485767755399</v>
      </c>
      <c r="T1520" s="29" t="str">
        <f t="shared" si="72"/>
        <v>02</v>
      </c>
      <c r="U1520" s="29" t="str">
        <f t="shared" si="73"/>
        <v>2024-976942-02</v>
      </c>
      <c r="V1520" s="29" t="str">
        <f t="shared" si="74"/>
        <v>Ian Juliano</v>
      </c>
    </row>
    <row r="1521" spans="1:22" x14ac:dyDescent="0.25">
      <c r="A1521" s="53">
        <v>2024</v>
      </c>
      <c r="B1521" s="54">
        <v>980507</v>
      </c>
      <c r="C1521" s="54" t="s">
        <v>278</v>
      </c>
      <c r="D1521" s="54" t="s">
        <v>434</v>
      </c>
      <c r="E1521" s="54" t="s">
        <v>522</v>
      </c>
      <c r="F1521" s="55" t="s">
        <v>434</v>
      </c>
      <c r="G1521" s="54" t="s">
        <v>15</v>
      </c>
      <c r="H1521" s="54" t="s">
        <v>16</v>
      </c>
      <c r="I1521" s="56">
        <v>10</v>
      </c>
      <c r="J1521" s="56">
        <v>26</v>
      </c>
      <c r="K1521" s="56">
        <v>44</v>
      </c>
      <c r="L1521" s="57">
        <v>2047.6479999999999</v>
      </c>
      <c r="M1521" s="57">
        <v>204.76480000000001</v>
      </c>
      <c r="N1521" s="58">
        <v>2.6</v>
      </c>
      <c r="O1521" s="58">
        <v>1.6923076923076901</v>
      </c>
      <c r="P1521" s="54">
        <v>400.89800000000002</v>
      </c>
      <c r="Q1521" s="59">
        <v>0.195784627045273</v>
      </c>
      <c r="R1521" s="54">
        <v>62.868000000000002</v>
      </c>
      <c r="S1521" s="59">
        <v>3.07025426245136E-2</v>
      </c>
      <c r="T1521" s="29" t="str">
        <f t="shared" si="72"/>
        <v>02</v>
      </c>
      <c r="U1521" s="29" t="str">
        <f t="shared" si="73"/>
        <v>2024-980507-02</v>
      </c>
      <c r="V1521" s="29" t="str">
        <f t="shared" si="74"/>
        <v>Ian Juliano</v>
      </c>
    </row>
    <row r="1522" spans="1:22" x14ac:dyDescent="0.25">
      <c r="A1522" s="53">
        <v>2024</v>
      </c>
      <c r="B1522" s="54">
        <v>981931</v>
      </c>
      <c r="C1522" s="54" t="s">
        <v>406</v>
      </c>
      <c r="D1522" s="54" t="s">
        <v>435</v>
      </c>
      <c r="E1522" s="54" t="s">
        <v>521</v>
      </c>
      <c r="F1522" s="55" t="s">
        <v>435</v>
      </c>
      <c r="G1522" s="54" t="s">
        <v>15</v>
      </c>
      <c r="H1522" s="54" t="s">
        <v>5</v>
      </c>
      <c r="I1522" s="56">
        <v>48</v>
      </c>
      <c r="J1522" s="56">
        <v>122</v>
      </c>
      <c r="K1522" s="56">
        <v>446</v>
      </c>
      <c r="L1522" s="57">
        <v>22433.499599999999</v>
      </c>
      <c r="M1522" s="57">
        <v>467.364575</v>
      </c>
      <c r="N1522" s="58">
        <v>2.5416666666666701</v>
      </c>
      <c r="O1522" s="58">
        <v>3.65573770491803</v>
      </c>
      <c r="P1522" s="54">
        <v>4541.2496000000001</v>
      </c>
      <c r="Q1522" s="59">
        <v>0.20243161704471599</v>
      </c>
      <c r="R1522" s="54">
        <v>2921.3296</v>
      </c>
      <c r="S1522" s="59">
        <v>0.13022175104592201</v>
      </c>
      <c r="T1522" s="29" t="str">
        <f t="shared" si="72"/>
        <v>06</v>
      </c>
      <c r="U1522" s="29" t="str">
        <f t="shared" si="73"/>
        <v>2024-981931-06</v>
      </c>
      <c r="V1522" s="29" t="str">
        <f t="shared" si="74"/>
        <v>Ronnie Estrada</v>
      </c>
    </row>
    <row r="1523" spans="1:22" x14ac:dyDescent="0.25">
      <c r="A1523" s="53">
        <v>2024</v>
      </c>
      <c r="B1523" s="54">
        <v>984729</v>
      </c>
      <c r="C1523" s="54" t="s">
        <v>389</v>
      </c>
      <c r="D1523" s="54" t="s">
        <v>431</v>
      </c>
      <c r="E1523" s="54" t="s">
        <v>515</v>
      </c>
      <c r="F1523" s="55" t="s">
        <v>431</v>
      </c>
      <c r="G1523" s="54" t="s">
        <v>15</v>
      </c>
      <c r="H1523" s="54" t="s">
        <v>16</v>
      </c>
      <c r="I1523" s="56">
        <v>25</v>
      </c>
      <c r="J1523" s="56">
        <v>32</v>
      </c>
      <c r="K1523" s="56">
        <v>86</v>
      </c>
      <c r="L1523" s="57">
        <v>4712.1120000000001</v>
      </c>
      <c r="M1523" s="57">
        <v>188.48447999999999</v>
      </c>
      <c r="N1523" s="58">
        <v>1.28</v>
      </c>
      <c r="O1523" s="58">
        <v>2.6875</v>
      </c>
      <c r="P1523" s="54">
        <v>1798.8620000000001</v>
      </c>
      <c r="Q1523" s="59">
        <v>0.38175281062928901</v>
      </c>
      <c r="R1523" s="54">
        <v>1016.862</v>
      </c>
      <c r="S1523" s="59">
        <v>0.21579750226649999</v>
      </c>
      <c r="T1523" s="29" t="str">
        <f t="shared" si="72"/>
        <v>01</v>
      </c>
      <c r="U1523" s="29" t="str">
        <f t="shared" si="73"/>
        <v>2024-984729-01</v>
      </c>
      <c r="V1523" s="29" t="str">
        <f t="shared" si="74"/>
        <v>Alex Kwon</v>
      </c>
    </row>
    <row r="1524" spans="1:22" x14ac:dyDescent="0.25">
      <c r="A1524" s="53">
        <v>2024</v>
      </c>
      <c r="B1524" s="54">
        <v>988636</v>
      </c>
      <c r="C1524" s="54" t="s">
        <v>279</v>
      </c>
      <c r="D1524" s="54" t="s">
        <v>434</v>
      </c>
      <c r="E1524" s="54" t="s">
        <v>522</v>
      </c>
      <c r="F1524" s="55" t="s">
        <v>434</v>
      </c>
      <c r="G1524" s="54" t="s">
        <v>15</v>
      </c>
      <c r="H1524" s="54" t="s">
        <v>16</v>
      </c>
      <c r="I1524" s="56">
        <v>26</v>
      </c>
      <c r="J1524" s="56">
        <v>68</v>
      </c>
      <c r="K1524" s="56">
        <v>172</v>
      </c>
      <c r="L1524" s="57">
        <v>10250.624</v>
      </c>
      <c r="M1524" s="57">
        <v>394.254769230769</v>
      </c>
      <c r="N1524" s="58">
        <v>2.6153846153846199</v>
      </c>
      <c r="O1524" s="58">
        <v>2.52941176470588</v>
      </c>
      <c r="P1524" s="54">
        <v>2454.1239999999998</v>
      </c>
      <c r="Q1524" s="59">
        <v>0.239412156762359</v>
      </c>
      <c r="R1524" s="54">
        <v>1573.3240000000001</v>
      </c>
      <c r="S1524" s="59">
        <v>0.15348568048149999</v>
      </c>
      <c r="T1524" s="29" t="str">
        <f t="shared" si="72"/>
        <v>02</v>
      </c>
      <c r="U1524" s="29" t="str">
        <f t="shared" si="73"/>
        <v>2024-988636-02</v>
      </c>
      <c r="V1524" s="29" t="str">
        <f t="shared" si="74"/>
        <v>Ian Juliano</v>
      </c>
    </row>
    <row r="1525" spans="1:22" x14ac:dyDescent="0.25">
      <c r="A1525" s="53">
        <v>2024</v>
      </c>
      <c r="B1525" s="54">
        <v>989399</v>
      </c>
      <c r="C1525" s="54" t="s">
        <v>597</v>
      </c>
      <c r="D1525" s="54" t="s">
        <v>435</v>
      </c>
      <c r="E1525" s="54" t="s">
        <v>578</v>
      </c>
      <c r="F1525" s="55" t="s">
        <v>435</v>
      </c>
      <c r="G1525" s="54" t="s">
        <v>15</v>
      </c>
      <c r="H1525" s="54" t="s">
        <v>16</v>
      </c>
      <c r="I1525" s="56">
        <v>3</v>
      </c>
      <c r="J1525" s="56">
        <v>8</v>
      </c>
      <c r="K1525" s="56">
        <v>21</v>
      </c>
      <c r="L1525" s="57">
        <v>1199.8320000000001</v>
      </c>
      <c r="M1525" s="57">
        <v>399.94400000000002</v>
      </c>
      <c r="N1525" s="58">
        <v>2.6666666666666701</v>
      </c>
      <c r="O1525" s="58">
        <v>2.625</v>
      </c>
      <c r="P1525" s="54">
        <v>485.83199999999999</v>
      </c>
      <c r="Q1525" s="59">
        <v>0.40491668833636701</v>
      </c>
      <c r="R1525" s="54">
        <v>384.03199999999998</v>
      </c>
      <c r="S1525" s="59">
        <v>0.32007147667340102</v>
      </c>
      <c r="T1525" s="29" t="str">
        <f t="shared" si="72"/>
        <v>06</v>
      </c>
      <c r="U1525" s="29" t="str">
        <f t="shared" si="73"/>
        <v>2024-989399-06</v>
      </c>
      <c r="V1525" s="29" t="str">
        <f t="shared" si="74"/>
        <v>Isaac Siegler</v>
      </c>
    </row>
    <row r="1526" spans="1:22" x14ac:dyDescent="0.25">
      <c r="A1526" s="53">
        <v>2024</v>
      </c>
      <c r="B1526" s="54">
        <v>998761</v>
      </c>
      <c r="C1526" s="54" t="s">
        <v>182</v>
      </c>
      <c r="D1526" s="54" t="s">
        <v>432</v>
      </c>
      <c r="E1526" s="54" t="s">
        <v>494</v>
      </c>
      <c r="F1526" s="55" t="s">
        <v>432</v>
      </c>
      <c r="G1526" s="54" t="s">
        <v>15</v>
      </c>
      <c r="H1526" s="54" t="s">
        <v>10</v>
      </c>
      <c r="I1526" s="56">
        <v>234</v>
      </c>
      <c r="J1526" s="56">
        <v>1182</v>
      </c>
      <c r="K1526" s="56">
        <v>5919</v>
      </c>
      <c r="L1526" s="57">
        <v>262276.82650000002</v>
      </c>
      <c r="M1526" s="57">
        <v>1120.8411388888901</v>
      </c>
      <c r="N1526" s="58">
        <v>5.0512820512820502</v>
      </c>
      <c r="O1526" s="58">
        <v>5.0076142131979697</v>
      </c>
      <c r="P1526" s="54">
        <v>35279.076500000003</v>
      </c>
      <c r="Q1526" s="59">
        <v>0.134510840972067</v>
      </c>
      <c r="R1526" s="54">
        <v>27336.996500000001</v>
      </c>
      <c r="S1526" s="59">
        <v>0.10422955342568201</v>
      </c>
      <c r="T1526" s="29" t="str">
        <f t="shared" si="72"/>
        <v>04</v>
      </c>
      <c r="U1526" s="29" t="str">
        <f t="shared" si="73"/>
        <v>2024-998761-04</v>
      </c>
      <c r="V1526" s="29" t="str">
        <f t="shared" si="74"/>
        <v>Bill Hampton</v>
      </c>
    </row>
    <row r="1527" spans="1:22" x14ac:dyDescent="0.25">
      <c r="A1527" s="53">
        <v>2024</v>
      </c>
      <c r="B1527" s="54">
        <v>998890</v>
      </c>
      <c r="C1527" s="54" t="s">
        <v>280</v>
      </c>
      <c r="D1527" s="54" t="s">
        <v>433</v>
      </c>
      <c r="E1527" s="54" t="s">
        <v>519</v>
      </c>
      <c r="F1527" s="55" t="s">
        <v>433</v>
      </c>
      <c r="G1527" s="54" t="s">
        <v>15</v>
      </c>
      <c r="H1527" s="54" t="s">
        <v>16</v>
      </c>
      <c r="I1527" s="56">
        <v>11</v>
      </c>
      <c r="J1527" s="56">
        <v>32</v>
      </c>
      <c r="K1527" s="56">
        <v>66</v>
      </c>
      <c r="L1527" s="57">
        <v>3071.4720000000002</v>
      </c>
      <c r="M1527" s="57">
        <v>279.22472727272702</v>
      </c>
      <c r="N1527" s="58">
        <v>2.9090909090909101</v>
      </c>
      <c r="O1527" s="58">
        <v>2.0625</v>
      </c>
      <c r="P1527" s="54">
        <v>804.97199999999998</v>
      </c>
      <c r="Q1527" s="59">
        <v>0.26208020128459603</v>
      </c>
      <c r="R1527" s="54">
        <v>418.87200000000001</v>
      </c>
      <c r="S1527" s="59">
        <v>0.136375001953461</v>
      </c>
      <c r="T1527" s="29" t="str">
        <f t="shared" si="72"/>
        <v>05</v>
      </c>
      <c r="U1527" s="29" t="str">
        <f t="shared" si="73"/>
        <v>2024-998890-05</v>
      </c>
      <c r="V1527" s="29" t="str">
        <f t="shared" si="74"/>
        <v>Josh Banks</v>
      </c>
    </row>
  </sheetData>
  <autoFilter ref="A1:T1" xr:uid="{152B2453-CD88-418A-BC9B-6DE25DED0E54}"/>
  <sortState xmlns:xlrd2="http://schemas.microsoft.com/office/spreadsheetml/2017/richdata2" ref="C2:R481">
    <sortCondition descending="1" ref="L2:L481"/>
  </sortState>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2AE6-13F5-4058-A6C7-60A872B6FF9D}">
  <dimension ref="A1:P4579"/>
  <sheetViews>
    <sheetView topLeftCell="A4549" zoomScale="110" zoomScaleNormal="110" workbookViewId="0">
      <selection sqref="A1:P4579"/>
    </sheetView>
  </sheetViews>
  <sheetFormatPr defaultRowHeight="15" x14ac:dyDescent="0.25"/>
  <cols>
    <col min="3" max="3" width="12.7109375" style="34" customWidth="1"/>
    <col min="4" max="4" width="12.7109375" customWidth="1"/>
    <col min="5" max="16" width="11.28515625" style="23" bestFit="1" customWidth="1"/>
  </cols>
  <sheetData>
    <row r="1" spans="1:16" s="3" customFormat="1" x14ac:dyDescent="0.25">
      <c r="A1" s="73" t="s">
        <v>423</v>
      </c>
      <c r="B1" s="73" t="s">
        <v>424</v>
      </c>
      <c r="C1" s="74" t="s">
        <v>357</v>
      </c>
      <c r="D1" s="73" t="s">
        <v>421</v>
      </c>
      <c r="E1" s="75" t="s">
        <v>345</v>
      </c>
      <c r="F1" s="75" t="s">
        <v>346</v>
      </c>
      <c r="G1" s="75" t="s">
        <v>347</v>
      </c>
      <c r="H1" s="75" t="s">
        <v>348</v>
      </c>
      <c r="I1" s="75" t="s">
        <v>349</v>
      </c>
      <c r="J1" s="75" t="s">
        <v>350</v>
      </c>
      <c r="K1" s="75" t="s">
        <v>351</v>
      </c>
      <c r="L1" s="75" t="s">
        <v>352</v>
      </c>
      <c r="M1" s="75" t="s">
        <v>353</v>
      </c>
      <c r="N1" s="75" t="s">
        <v>354</v>
      </c>
      <c r="O1" s="75" t="s">
        <v>355</v>
      </c>
      <c r="P1" s="75" t="s">
        <v>356</v>
      </c>
    </row>
    <row r="2" spans="1:16" x14ac:dyDescent="0.25">
      <c r="A2" s="54">
        <v>2022</v>
      </c>
      <c r="B2" s="54">
        <v>104983</v>
      </c>
      <c r="C2" s="55" t="s">
        <v>417</v>
      </c>
      <c r="D2" s="54" t="s">
        <v>294</v>
      </c>
      <c r="E2" s="56">
        <v>369.15600000000001</v>
      </c>
      <c r="F2" s="56">
        <v>80.724000000000004</v>
      </c>
      <c r="G2" s="56">
        <v>79.475999999999999</v>
      </c>
      <c r="H2" s="56">
        <v>905.798</v>
      </c>
      <c r="I2" s="56">
        <v>81.018000000000001</v>
      </c>
      <c r="J2" s="56">
        <v>302.41199999999998</v>
      </c>
      <c r="K2" s="56">
        <v>304.08800000000002</v>
      </c>
      <c r="L2" s="56">
        <v>54.526000000000003</v>
      </c>
      <c r="M2" s="56">
        <v>122.34399999999999</v>
      </c>
      <c r="N2" s="56">
        <v>70.468000000000004</v>
      </c>
      <c r="O2" s="56">
        <v>638.48599999999999</v>
      </c>
      <c r="P2" s="56">
        <v>35.904000000000003</v>
      </c>
    </row>
    <row r="3" spans="1:16" x14ac:dyDescent="0.25">
      <c r="A3" s="54">
        <v>2022</v>
      </c>
      <c r="B3" s="54">
        <v>104983</v>
      </c>
      <c r="C3" s="55" t="s">
        <v>417</v>
      </c>
      <c r="D3" s="54" t="s">
        <v>296</v>
      </c>
      <c r="E3" s="56">
        <v>183.15600000000001</v>
      </c>
      <c r="F3" s="56">
        <v>20.724</v>
      </c>
      <c r="G3" s="56">
        <v>20.475999999999999</v>
      </c>
      <c r="H3" s="56">
        <v>712.298</v>
      </c>
      <c r="I3" s="56">
        <v>-6.9819999999999904</v>
      </c>
      <c r="J3" s="56">
        <v>272.41199999999998</v>
      </c>
      <c r="K3" s="56">
        <v>187.08799999999999</v>
      </c>
      <c r="L3" s="56">
        <v>-4.47400000000001</v>
      </c>
      <c r="M3" s="56">
        <v>-24.655999999999999</v>
      </c>
      <c r="N3" s="56">
        <v>10.468</v>
      </c>
      <c r="O3" s="56">
        <v>511.98599999999999</v>
      </c>
      <c r="P3" s="56">
        <v>-23.096</v>
      </c>
    </row>
    <row r="4" spans="1:16" x14ac:dyDescent="0.25">
      <c r="A4" s="54">
        <v>2022</v>
      </c>
      <c r="B4" s="54">
        <v>104983</v>
      </c>
      <c r="C4" s="55" t="s">
        <v>417</v>
      </c>
      <c r="D4" s="54" t="s">
        <v>1</v>
      </c>
      <c r="E4" s="56">
        <v>1006.256</v>
      </c>
      <c r="F4" s="56">
        <v>183.82400000000001</v>
      </c>
      <c r="G4" s="56">
        <v>231.976</v>
      </c>
      <c r="H4" s="56">
        <v>2335.6480000000001</v>
      </c>
      <c r="I4" s="56">
        <v>200.768</v>
      </c>
      <c r="J4" s="56">
        <v>791.91200000000003</v>
      </c>
      <c r="K4" s="56">
        <v>789.48800000000006</v>
      </c>
      <c r="L4" s="56">
        <v>127.976</v>
      </c>
      <c r="M4" s="56">
        <v>375.14400000000001</v>
      </c>
      <c r="N4" s="56">
        <v>207.96799999999999</v>
      </c>
      <c r="O4" s="56">
        <v>1918.136</v>
      </c>
      <c r="P4" s="56">
        <v>104.70399999999999</v>
      </c>
    </row>
    <row r="5" spans="1:16" x14ac:dyDescent="0.25">
      <c r="A5" s="54">
        <v>2022</v>
      </c>
      <c r="B5" s="54">
        <v>105021</v>
      </c>
      <c r="C5" s="55" t="s">
        <v>418</v>
      </c>
      <c r="D5" s="54" t="s">
        <v>294</v>
      </c>
      <c r="E5" s="56">
        <v>1116.1300000000001</v>
      </c>
      <c r="F5" s="56">
        <v>237.7</v>
      </c>
      <c r="G5" s="56">
        <v>258.47000000000003</v>
      </c>
      <c r="H5" s="56">
        <v>556.15</v>
      </c>
      <c r="I5" s="56">
        <v>84.96</v>
      </c>
      <c r="J5" s="56">
        <v>159.77000000000001</v>
      </c>
      <c r="K5" s="56">
        <v>302.57</v>
      </c>
      <c r="L5" s="56">
        <v>256.63</v>
      </c>
      <c r="M5" s="56">
        <v>678.21</v>
      </c>
      <c r="N5" s="56">
        <v>1138.43</v>
      </c>
      <c r="O5" s="56">
        <v>636.37</v>
      </c>
      <c r="P5" s="56">
        <v>392.08</v>
      </c>
    </row>
    <row r="6" spans="1:16" x14ac:dyDescent="0.25">
      <c r="A6" s="54">
        <v>2022</v>
      </c>
      <c r="B6" s="54">
        <v>105021</v>
      </c>
      <c r="C6" s="55" t="s">
        <v>418</v>
      </c>
      <c r="D6" s="54" t="s">
        <v>296</v>
      </c>
      <c r="E6" s="56">
        <v>775.33</v>
      </c>
      <c r="F6" s="56">
        <v>5.2999999999999901</v>
      </c>
      <c r="G6" s="56">
        <v>113.57</v>
      </c>
      <c r="H6" s="56">
        <v>314.39999999999998</v>
      </c>
      <c r="I6" s="56">
        <v>-16.84</v>
      </c>
      <c r="J6" s="56">
        <v>60.170000000000101</v>
      </c>
      <c r="K6" s="56">
        <v>103.37</v>
      </c>
      <c r="L6" s="56">
        <v>117.23</v>
      </c>
      <c r="M6" s="56">
        <v>406.01</v>
      </c>
      <c r="N6" s="56">
        <v>888.98</v>
      </c>
      <c r="O6" s="56">
        <v>383.62</v>
      </c>
      <c r="P6" s="56">
        <v>60.0799999999997</v>
      </c>
    </row>
    <row r="7" spans="1:16" x14ac:dyDescent="0.25">
      <c r="A7" s="54">
        <v>2022</v>
      </c>
      <c r="B7" s="54">
        <v>105021</v>
      </c>
      <c r="C7" s="55" t="s">
        <v>418</v>
      </c>
      <c r="D7" s="54" t="s">
        <v>1</v>
      </c>
      <c r="E7" s="56">
        <v>6696.78</v>
      </c>
      <c r="F7" s="56">
        <v>1426.2</v>
      </c>
      <c r="G7" s="56">
        <v>1550.82</v>
      </c>
      <c r="H7" s="56">
        <v>3336.9</v>
      </c>
      <c r="I7" s="56">
        <v>509.76</v>
      </c>
      <c r="J7" s="56">
        <v>958.62</v>
      </c>
      <c r="K7" s="56">
        <v>1815.42</v>
      </c>
      <c r="L7" s="56">
        <v>1539.78</v>
      </c>
      <c r="M7" s="56">
        <v>4069.26</v>
      </c>
      <c r="N7" s="56">
        <v>6830.58</v>
      </c>
      <c r="O7" s="56">
        <v>3818.22</v>
      </c>
      <c r="P7" s="56">
        <v>2352.48</v>
      </c>
    </row>
    <row r="8" spans="1:16" x14ac:dyDescent="0.25">
      <c r="A8" s="54">
        <v>2022</v>
      </c>
      <c r="B8" s="54">
        <v>105397</v>
      </c>
      <c r="C8" s="55" t="s">
        <v>415</v>
      </c>
      <c r="D8" s="54" t="s">
        <v>296</v>
      </c>
      <c r="E8" s="56">
        <v>-27.116</v>
      </c>
      <c r="F8" s="56">
        <v>-12.332000000000001</v>
      </c>
      <c r="G8" s="56">
        <v>17.884</v>
      </c>
      <c r="H8" s="56">
        <v>-19.673999999999999</v>
      </c>
      <c r="I8" s="56">
        <v>-43.256</v>
      </c>
      <c r="J8" s="56">
        <v>183.60400000000001</v>
      </c>
      <c r="K8" s="56">
        <v>-10.116</v>
      </c>
      <c r="L8" s="56">
        <v>0</v>
      </c>
      <c r="M8" s="56">
        <v>214.21199999999999</v>
      </c>
      <c r="N8" s="56">
        <v>38.159999999999997</v>
      </c>
      <c r="O8" s="56">
        <v>116.496</v>
      </c>
      <c r="P8" s="56">
        <v>-3.9460000000000099</v>
      </c>
    </row>
    <row r="9" spans="1:16" x14ac:dyDescent="0.25">
      <c r="A9" s="54">
        <v>2022</v>
      </c>
      <c r="B9" s="54">
        <v>105397</v>
      </c>
      <c r="C9" s="55" t="s">
        <v>415</v>
      </c>
      <c r="D9" s="54" t="s">
        <v>1</v>
      </c>
      <c r="E9" s="56">
        <v>15.984</v>
      </c>
      <c r="F9" s="56">
        <v>271.96800000000002</v>
      </c>
      <c r="G9" s="56">
        <v>127.98399999999999</v>
      </c>
      <c r="H9" s="56">
        <v>103.976</v>
      </c>
      <c r="I9" s="56">
        <v>214.34399999999999</v>
      </c>
      <c r="J9" s="56">
        <v>711.904</v>
      </c>
      <c r="K9" s="56">
        <v>159.98400000000001</v>
      </c>
      <c r="L9" s="56">
        <v>0</v>
      </c>
      <c r="M9" s="56">
        <v>623.91200000000003</v>
      </c>
      <c r="N9" s="56">
        <v>359.96</v>
      </c>
      <c r="O9" s="56">
        <v>938.096</v>
      </c>
      <c r="P9" s="56">
        <v>143.10400000000001</v>
      </c>
    </row>
    <row r="10" spans="1:16" x14ac:dyDescent="0.25">
      <c r="A10" s="54">
        <v>2022</v>
      </c>
      <c r="B10" s="54">
        <v>105397</v>
      </c>
      <c r="C10" s="55" t="s">
        <v>415</v>
      </c>
      <c r="D10" s="54" t="s">
        <v>294</v>
      </c>
      <c r="E10" s="56">
        <v>5.984</v>
      </c>
      <c r="F10" s="56">
        <v>86.968000000000004</v>
      </c>
      <c r="G10" s="56">
        <v>50.984000000000002</v>
      </c>
      <c r="H10" s="56">
        <v>46.526000000000003</v>
      </c>
      <c r="I10" s="56">
        <v>89.144000000000005</v>
      </c>
      <c r="J10" s="56">
        <v>282.904</v>
      </c>
      <c r="K10" s="56">
        <v>22.984000000000002</v>
      </c>
      <c r="L10" s="56">
        <v>0</v>
      </c>
      <c r="M10" s="56">
        <v>280.41199999999998</v>
      </c>
      <c r="N10" s="56">
        <v>137.46</v>
      </c>
      <c r="O10" s="56">
        <v>291.89600000000002</v>
      </c>
      <c r="P10" s="56">
        <v>62.253999999999998</v>
      </c>
    </row>
    <row r="11" spans="1:16" x14ac:dyDescent="0.25">
      <c r="A11" s="54">
        <v>2022</v>
      </c>
      <c r="B11" s="54">
        <v>106224</v>
      </c>
      <c r="C11" s="55" t="s">
        <v>418</v>
      </c>
      <c r="D11" s="54" t="s">
        <v>294</v>
      </c>
      <c r="E11" s="56">
        <v>883.724999999999</v>
      </c>
      <c r="F11" s="56">
        <v>1126.4169999999999</v>
      </c>
      <c r="G11" s="56">
        <v>1948.116</v>
      </c>
      <c r="H11" s="56">
        <v>2088.0790000000002</v>
      </c>
      <c r="I11" s="56">
        <v>1178.962</v>
      </c>
      <c r="J11" s="56">
        <v>2422.261</v>
      </c>
      <c r="K11" s="56">
        <v>1550.9</v>
      </c>
      <c r="L11" s="56">
        <v>2352.7089999999998</v>
      </c>
      <c r="M11" s="56">
        <v>2622.2979999999998</v>
      </c>
      <c r="N11" s="56">
        <v>1684.5029999999999</v>
      </c>
      <c r="O11" s="56">
        <v>1515.423</v>
      </c>
      <c r="P11" s="56">
        <v>621.64599999999996</v>
      </c>
    </row>
    <row r="12" spans="1:16" x14ac:dyDescent="0.25">
      <c r="A12" s="54">
        <v>2022</v>
      </c>
      <c r="B12" s="54">
        <v>106224</v>
      </c>
      <c r="C12" s="55" t="s">
        <v>418</v>
      </c>
      <c r="D12" s="54" t="s">
        <v>1</v>
      </c>
      <c r="E12" s="56">
        <v>3915.9749999999999</v>
      </c>
      <c r="F12" s="56">
        <v>4590.817</v>
      </c>
      <c r="G12" s="56">
        <v>7670.866</v>
      </c>
      <c r="H12" s="56">
        <v>8073.4290000000001</v>
      </c>
      <c r="I12" s="56">
        <v>4250.5119999999997</v>
      </c>
      <c r="J12" s="56">
        <v>8337.5110000000004</v>
      </c>
      <c r="K12" s="56">
        <v>7547.75</v>
      </c>
      <c r="L12" s="56">
        <v>12474.959000000001</v>
      </c>
      <c r="M12" s="56">
        <v>10141.348</v>
      </c>
      <c r="N12" s="56">
        <v>6019.1530000000002</v>
      </c>
      <c r="O12" s="56">
        <v>7243.1729999999998</v>
      </c>
      <c r="P12" s="56">
        <v>2249.9960000000001</v>
      </c>
    </row>
    <row r="13" spans="1:16" x14ac:dyDescent="0.25">
      <c r="A13" s="54">
        <v>2022</v>
      </c>
      <c r="B13" s="54">
        <v>106224</v>
      </c>
      <c r="C13" s="55" t="s">
        <v>418</v>
      </c>
      <c r="D13" s="54" t="s">
        <v>296</v>
      </c>
      <c r="E13" s="56">
        <v>613.72500000000002</v>
      </c>
      <c r="F13" s="56">
        <v>841.01700000000005</v>
      </c>
      <c r="G13" s="56">
        <v>1633.9159999999999</v>
      </c>
      <c r="H13" s="56">
        <v>1737.9290000000001</v>
      </c>
      <c r="I13" s="56">
        <v>874.66200000000003</v>
      </c>
      <c r="J13" s="56">
        <v>2071.011</v>
      </c>
      <c r="K13" s="56">
        <v>1130.5</v>
      </c>
      <c r="L13" s="56">
        <v>2029.7090000000001</v>
      </c>
      <c r="M13" s="56">
        <v>2274.8980000000001</v>
      </c>
      <c r="N13" s="56">
        <v>1436.703</v>
      </c>
      <c r="O13" s="56">
        <v>1195.723</v>
      </c>
      <c r="P13" s="56">
        <v>349.44600000000003</v>
      </c>
    </row>
    <row r="14" spans="1:16" x14ac:dyDescent="0.25">
      <c r="A14" s="54">
        <v>2022</v>
      </c>
      <c r="B14" s="54">
        <v>107439</v>
      </c>
      <c r="C14" s="55" t="s">
        <v>416</v>
      </c>
      <c r="D14" s="54" t="s">
        <v>1</v>
      </c>
      <c r="E14" s="56">
        <v>11913.683999999999</v>
      </c>
      <c r="F14" s="56">
        <v>7230.018</v>
      </c>
      <c r="G14" s="56">
        <v>8591.2440000000006</v>
      </c>
      <c r="H14" s="56">
        <v>11818.752</v>
      </c>
      <c r="I14" s="56">
        <v>4729.6980000000003</v>
      </c>
      <c r="J14" s="56">
        <v>10684.092000000001</v>
      </c>
      <c r="K14" s="56">
        <v>5469.8580000000002</v>
      </c>
      <c r="L14" s="56">
        <v>11400.15</v>
      </c>
      <c r="M14" s="56">
        <v>7872.42</v>
      </c>
      <c r="N14" s="56">
        <v>4977.8879999999999</v>
      </c>
      <c r="O14" s="56">
        <v>6428.616</v>
      </c>
      <c r="P14" s="56">
        <v>3654.42</v>
      </c>
    </row>
    <row r="15" spans="1:16" x14ac:dyDescent="0.25">
      <c r="A15" s="54">
        <v>2022</v>
      </c>
      <c r="B15" s="54">
        <v>107439</v>
      </c>
      <c r="C15" s="55" t="s">
        <v>414</v>
      </c>
      <c r="D15" s="54" t="s">
        <v>1</v>
      </c>
      <c r="E15" s="56">
        <v>2855.58</v>
      </c>
      <c r="F15" s="56">
        <v>4825.5240000000003</v>
      </c>
      <c r="G15" s="56">
        <v>4591.0860000000002</v>
      </c>
      <c r="H15" s="56">
        <v>1521.66</v>
      </c>
      <c r="I15" s="56">
        <v>1883.7360000000001</v>
      </c>
      <c r="J15" s="56">
        <v>3468.0239999999999</v>
      </c>
      <c r="K15" s="56">
        <v>2165.4899999999998</v>
      </c>
      <c r="L15" s="56">
        <v>2953.98</v>
      </c>
      <c r="M15" s="56">
        <v>3599.2139999999999</v>
      </c>
      <c r="N15" s="56">
        <v>1089.9359999999999</v>
      </c>
      <c r="O15" s="56">
        <v>6163.6679999999997</v>
      </c>
      <c r="P15" s="56">
        <v>7015.5240000000003</v>
      </c>
    </row>
    <row r="16" spans="1:16" x14ac:dyDescent="0.25">
      <c r="A16" s="54">
        <v>2022</v>
      </c>
      <c r="B16" s="54">
        <v>107439</v>
      </c>
      <c r="C16" s="55" t="s">
        <v>414</v>
      </c>
      <c r="D16" s="54" t="s">
        <v>294</v>
      </c>
      <c r="E16" s="56">
        <v>460.18</v>
      </c>
      <c r="F16" s="56">
        <v>871.274</v>
      </c>
      <c r="G16" s="56">
        <v>467.786</v>
      </c>
      <c r="H16" s="56">
        <v>333.41</v>
      </c>
      <c r="I16" s="56">
        <v>331.83600000000001</v>
      </c>
      <c r="J16" s="56">
        <v>528.77399999999898</v>
      </c>
      <c r="K16" s="56">
        <v>331.24</v>
      </c>
      <c r="L16" s="56">
        <v>621.73</v>
      </c>
      <c r="M16" s="56">
        <v>731.16399999999999</v>
      </c>
      <c r="N16" s="56">
        <v>224.43600000000001</v>
      </c>
      <c r="O16" s="56">
        <v>160.91799999999901</v>
      </c>
      <c r="P16" s="56">
        <v>585.67399999999998</v>
      </c>
    </row>
    <row r="17" spans="1:16" x14ac:dyDescent="0.25">
      <c r="A17" s="54">
        <v>2022</v>
      </c>
      <c r="B17" s="54">
        <v>107439</v>
      </c>
      <c r="C17" s="55" t="s">
        <v>414</v>
      </c>
      <c r="D17" s="54" t="s">
        <v>296</v>
      </c>
      <c r="E17" s="56">
        <v>-68.820000000000306</v>
      </c>
      <c r="F17" s="56">
        <v>429.77399999999898</v>
      </c>
      <c r="G17" s="56">
        <v>20.2359999999995</v>
      </c>
      <c r="H17" s="56">
        <v>23.6099999999998</v>
      </c>
      <c r="I17" s="56">
        <v>-28.964000000000201</v>
      </c>
      <c r="J17" s="56">
        <v>153.123999999999</v>
      </c>
      <c r="K17" s="56">
        <v>32.439999999999799</v>
      </c>
      <c r="L17" s="56">
        <v>255.42999999999901</v>
      </c>
      <c r="M17" s="56">
        <v>463.36399999999998</v>
      </c>
      <c r="N17" s="56">
        <v>-6.8640000000001198</v>
      </c>
      <c r="O17" s="56">
        <v>-70.382000000000701</v>
      </c>
      <c r="P17" s="56">
        <v>89.873999999999796</v>
      </c>
    </row>
    <row r="18" spans="1:16" x14ac:dyDescent="0.25">
      <c r="A18" s="54">
        <v>2022</v>
      </c>
      <c r="B18" s="54">
        <v>107439</v>
      </c>
      <c r="C18" s="55" t="s">
        <v>416</v>
      </c>
      <c r="D18" s="54" t="s">
        <v>296</v>
      </c>
      <c r="E18" s="56">
        <v>936.13399999999899</v>
      </c>
      <c r="F18" s="56">
        <v>380.96799999999899</v>
      </c>
      <c r="G18" s="56">
        <v>398.74399999999901</v>
      </c>
      <c r="H18" s="56">
        <v>874.45199999999795</v>
      </c>
      <c r="I18" s="56">
        <v>128.79799999999901</v>
      </c>
      <c r="J18" s="56">
        <v>1266.2919999999999</v>
      </c>
      <c r="K18" s="56">
        <v>100.357999999999</v>
      </c>
      <c r="L18" s="56">
        <v>710.25</v>
      </c>
      <c r="M18" s="56">
        <v>1010.87</v>
      </c>
      <c r="N18" s="56">
        <v>-89.512000000000995</v>
      </c>
      <c r="O18" s="56">
        <v>710.26599999999905</v>
      </c>
      <c r="P18" s="56">
        <v>-188.88</v>
      </c>
    </row>
    <row r="19" spans="1:16" x14ac:dyDescent="0.25">
      <c r="A19" s="54">
        <v>2022</v>
      </c>
      <c r="B19" s="54">
        <v>107439</v>
      </c>
      <c r="C19" s="55" t="s">
        <v>417</v>
      </c>
      <c r="D19" s="54" t="s">
        <v>294</v>
      </c>
      <c r="E19" s="56">
        <v>1452.6320000000001</v>
      </c>
      <c r="F19" s="56">
        <v>1240.134</v>
      </c>
      <c r="G19" s="56">
        <v>899.30600000000004</v>
      </c>
      <c r="H19" s="56">
        <v>863.29799999999898</v>
      </c>
      <c r="I19" s="56">
        <v>1147.27</v>
      </c>
      <c r="J19" s="56">
        <v>916.60999999999899</v>
      </c>
      <c r="K19" s="56">
        <v>1154.3579999999999</v>
      </c>
      <c r="L19" s="56">
        <v>1147.308</v>
      </c>
      <c r="M19" s="56">
        <v>1411.89</v>
      </c>
      <c r="N19" s="56">
        <v>903.98399999999799</v>
      </c>
      <c r="O19" s="56">
        <v>596.23199999999997</v>
      </c>
      <c r="P19" s="56">
        <v>1087.556</v>
      </c>
    </row>
    <row r="20" spans="1:16" x14ac:dyDescent="0.25">
      <c r="A20" s="54">
        <v>2022</v>
      </c>
      <c r="B20" s="54">
        <v>107439</v>
      </c>
      <c r="C20" s="55" t="s">
        <v>417</v>
      </c>
      <c r="D20" s="54" t="s">
        <v>296</v>
      </c>
      <c r="E20" s="56">
        <v>845.63199999999995</v>
      </c>
      <c r="F20" s="56">
        <v>643.63399999999899</v>
      </c>
      <c r="G20" s="56">
        <v>193.30600000000001</v>
      </c>
      <c r="H20" s="56">
        <v>229.29799999999901</v>
      </c>
      <c r="I20" s="56">
        <v>510.27</v>
      </c>
      <c r="J20" s="56">
        <v>254.60999999999899</v>
      </c>
      <c r="K20" s="56">
        <v>581.35799999999904</v>
      </c>
      <c r="L20" s="56">
        <v>480.30799999999903</v>
      </c>
      <c r="M20" s="56">
        <v>771.88999999999896</v>
      </c>
      <c r="N20" s="56">
        <v>286.48399999999901</v>
      </c>
      <c r="O20" s="56">
        <v>-36.768000000000399</v>
      </c>
      <c r="P20" s="56">
        <v>478.05599999999902</v>
      </c>
    </row>
    <row r="21" spans="1:16" x14ac:dyDescent="0.25">
      <c r="A21" s="54">
        <v>2022</v>
      </c>
      <c r="B21" s="54">
        <v>107439</v>
      </c>
      <c r="C21" s="55" t="s">
        <v>416</v>
      </c>
      <c r="D21" s="54" t="s">
        <v>294</v>
      </c>
      <c r="E21" s="56">
        <v>1662.134</v>
      </c>
      <c r="F21" s="56">
        <v>1027.768</v>
      </c>
      <c r="G21" s="56">
        <v>1202.144</v>
      </c>
      <c r="H21" s="56">
        <v>1614.252</v>
      </c>
      <c r="I21" s="56">
        <v>807.397999999999</v>
      </c>
      <c r="J21" s="56">
        <v>1995.2919999999999</v>
      </c>
      <c r="K21" s="56">
        <v>831.15799999999899</v>
      </c>
      <c r="L21" s="56">
        <v>1534.05</v>
      </c>
      <c r="M21" s="56">
        <v>1727.27</v>
      </c>
      <c r="N21" s="56">
        <v>634.68799999999896</v>
      </c>
      <c r="O21" s="56">
        <v>1397.866</v>
      </c>
      <c r="P21" s="56">
        <v>553.32000000000005</v>
      </c>
    </row>
    <row r="22" spans="1:16" x14ac:dyDescent="0.25">
      <c r="A22" s="54">
        <v>2022</v>
      </c>
      <c r="B22" s="54">
        <v>107439</v>
      </c>
      <c r="C22" s="55" t="s">
        <v>417</v>
      </c>
      <c r="D22" s="54" t="s">
        <v>1</v>
      </c>
      <c r="E22" s="56">
        <v>8307.2819999999992</v>
      </c>
      <c r="F22" s="56">
        <v>6550.884</v>
      </c>
      <c r="G22" s="56">
        <v>5533.2060000000001</v>
      </c>
      <c r="H22" s="56">
        <v>4598.2979999999998</v>
      </c>
      <c r="I22" s="56">
        <v>6480.87</v>
      </c>
      <c r="J22" s="56">
        <v>5040.51</v>
      </c>
      <c r="K22" s="56">
        <v>7037.6580000000004</v>
      </c>
      <c r="L22" s="56">
        <v>5861.058</v>
      </c>
      <c r="M22" s="56">
        <v>7552.59</v>
      </c>
      <c r="N22" s="56">
        <v>7072.4340000000002</v>
      </c>
      <c r="O22" s="56">
        <v>3749.6819999999998</v>
      </c>
      <c r="P22" s="56">
        <v>7480.8059999999996</v>
      </c>
    </row>
    <row r="23" spans="1:16" x14ac:dyDescent="0.25">
      <c r="A23" s="54">
        <v>2022</v>
      </c>
      <c r="B23" s="54">
        <v>110765</v>
      </c>
      <c r="C23" s="55" t="s">
        <v>418</v>
      </c>
      <c r="D23" s="54" t="s">
        <v>296</v>
      </c>
      <c r="E23" s="56">
        <v>5219.2960000000003</v>
      </c>
      <c r="F23" s="56">
        <v>2436.2784000000001</v>
      </c>
      <c r="G23" s="56">
        <v>1412.8324</v>
      </c>
      <c r="H23" s="56">
        <v>2687.9331999999999</v>
      </c>
      <c r="I23" s="56">
        <v>3567.1880000000001</v>
      </c>
      <c r="J23" s="56">
        <v>1201.9084</v>
      </c>
      <c r="K23" s="56">
        <v>1439.1007999999999</v>
      </c>
      <c r="L23" s="56">
        <v>612.00519999999904</v>
      </c>
      <c r="M23" s="56">
        <v>1206.6887999999999</v>
      </c>
      <c r="N23" s="56">
        <v>1626.9544000000001</v>
      </c>
      <c r="O23" s="56">
        <v>1704.1436000000001</v>
      </c>
      <c r="P23" s="56">
        <v>2933.4983999999999</v>
      </c>
    </row>
    <row r="24" spans="1:16" x14ac:dyDescent="0.25">
      <c r="A24" s="54">
        <v>2022</v>
      </c>
      <c r="B24" s="54">
        <v>110765</v>
      </c>
      <c r="C24" s="55" t="s">
        <v>418</v>
      </c>
      <c r="D24" s="54" t="s">
        <v>1</v>
      </c>
      <c r="E24" s="56">
        <v>20583.396000000001</v>
      </c>
      <c r="F24" s="56">
        <v>9433.7284</v>
      </c>
      <c r="G24" s="56">
        <v>7332.7323999999999</v>
      </c>
      <c r="H24" s="56">
        <v>12120.483200000001</v>
      </c>
      <c r="I24" s="56">
        <v>12811.438</v>
      </c>
      <c r="J24" s="56">
        <v>5194.6084000000001</v>
      </c>
      <c r="K24" s="56">
        <v>6871.1008000000002</v>
      </c>
      <c r="L24" s="56">
        <v>6456.3552</v>
      </c>
      <c r="M24" s="56">
        <v>6150.5388000000003</v>
      </c>
      <c r="N24" s="56">
        <v>7727.4044000000004</v>
      </c>
      <c r="O24" s="56">
        <v>10475.2436</v>
      </c>
      <c r="P24" s="56">
        <v>16447.2484</v>
      </c>
    </row>
    <row r="25" spans="1:16" x14ac:dyDescent="0.25">
      <c r="A25" s="54">
        <v>2022</v>
      </c>
      <c r="B25" s="54">
        <v>110765</v>
      </c>
      <c r="C25" s="55" t="s">
        <v>418</v>
      </c>
      <c r="D25" s="54" t="s">
        <v>294</v>
      </c>
      <c r="E25" s="56">
        <v>5757.9960000000001</v>
      </c>
      <c r="F25" s="56">
        <v>2882.1783999999998</v>
      </c>
      <c r="G25" s="56">
        <v>1755.8324</v>
      </c>
      <c r="H25" s="56">
        <v>3159.6831999999999</v>
      </c>
      <c r="I25" s="56">
        <v>3922.288</v>
      </c>
      <c r="J25" s="56">
        <v>1339.1084000000001</v>
      </c>
      <c r="K25" s="56">
        <v>1750.0008</v>
      </c>
      <c r="L25" s="56">
        <v>958.30519999999899</v>
      </c>
      <c r="M25" s="56">
        <v>1558.4888000000001</v>
      </c>
      <c r="N25" s="56">
        <v>1953.8044</v>
      </c>
      <c r="O25" s="56">
        <v>2030.4436000000001</v>
      </c>
      <c r="P25" s="56">
        <v>3440.6484</v>
      </c>
    </row>
    <row r="26" spans="1:16" x14ac:dyDescent="0.25">
      <c r="A26" s="54">
        <v>2022</v>
      </c>
      <c r="B26" s="54">
        <v>113724</v>
      </c>
      <c r="C26" s="55" t="s">
        <v>416</v>
      </c>
      <c r="D26" s="54" t="s">
        <v>296</v>
      </c>
      <c r="E26" s="56">
        <v>-54.274000000000001</v>
      </c>
      <c r="F26" s="56">
        <v>180.304</v>
      </c>
      <c r="G26" s="56">
        <v>502.21800000000002</v>
      </c>
      <c r="H26" s="56">
        <v>551.9</v>
      </c>
      <c r="I26" s="56">
        <v>1132.9280000000001</v>
      </c>
      <c r="J26" s="56">
        <v>-5.7619999999999996</v>
      </c>
      <c r="K26" s="56">
        <v>1279.646</v>
      </c>
      <c r="L26" s="56">
        <v>-2.8559999999999901</v>
      </c>
      <c r="M26" s="56">
        <v>557.06799999999998</v>
      </c>
      <c r="N26" s="56">
        <v>23.802</v>
      </c>
      <c r="O26" s="56">
        <v>221.21</v>
      </c>
      <c r="P26" s="56">
        <v>227.988</v>
      </c>
    </row>
    <row r="27" spans="1:16" x14ac:dyDescent="0.25">
      <c r="A27" s="54">
        <v>2022</v>
      </c>
      <c r="B27" s="54">
        <v>113724</v>
      </c>
      <c r="C27" s="55" t="s">
        <v>416</v>
      </c>
      <c r="D27" s="54" t="s">
        <v>294</v>
      </c>
      <c r="E27" s="56">
        <v>48.326000000000001</v>
      </c>
      <c r="F27" s="56">
        <v>282.904</v>
      </c>
      <c r="G27" s="56">
        <v>646.21799999999996</v>
      </c>
      <c r="H27" s="56">
        <v>659.3</v>
      </c>
      <c r="I27" s="56">
        <v>1379.528</v>
      </c>
      <c r="J27" s="56">
        <v>99.238</v>
      </c>
      <c r="K27" s="56">
        <v>1540.046</v>
      </c>
      <c r="L27" s="56">
        <v>104.544</v>
      </c>
      <c r="M27" s="56">
        <v>735.26800000000003</v>
      </c>
      <c r="N27" s="56">
        <v>130.00200000000001</v>
      </c>
      <c r="O27" s="56">
        <v>301.61</v>
      </c>
      <c r="P27" s="56">
        <v>332.988</v>
      </c>
    </row>
    <row r="28" spans="1:16" x14ac:dyDescent="0.25">
      <c r="A28" s="54">
        <v>2022</v>
      </c>
      <c r="B28" s="54">
        <v>113724</v>
      </c>
      <c r="C28" s="55" t="s">
        <v>416</v>
      </c>
      <c r="D28" s="54" t="s">
        <v>1</v>
      </c>
      <c r="E28" s="56">
        <v>175.17599999999999</v>
      </c>
      <c r="F28" s="56">
        <v>631.904</v>
      </c>
      <c r="G28" s="56">
        <v>1753.3679999999999</v>
      </c>
      <c r="H28" s="56">
        <v>1591.8</v>
      </c>
      <c r="I28" s="56">
        <v>3439.1280000000002</v>
      </c>
      <c r="J28" s="56">
        <v>279.08800000000002</v>
      </c>
      <c r="K28" s="56">
        <v>4589.6959999999999</v>
      </c>
      <c r="L28" s="56">
        <v>292.74400000000003</v>
      </c>
      <c r="M28" s="56">
        <v>1887.768</v>
      </c>
      <c r="N28" s="56">
        <v>304.75200000000001</v>
      </c>
      <c r="O28" s="56">
        <v>679.76</v>
      </c>
      <c r="P28" s="56">
        <v>879.88800000000003</v>
      </c>
    </row>
    <row r="29" spans="1:16" x14ac:dyDescent="0.25">
      <c r="A29" s="54">
        <v>2022</v>
      </c>
      <c r="B29" s="54">
        <v>114251</v>
      </c>
      <c r="C29" s="55" t="s">
        <v>416</v>
      </c>
      <c r="D29" s="54" t="s">
        <v>296</v>
      </c>
      <c r="E29" s="56">
        <v>0</v>
      </c>
      <c r="F29" s="56">
        <v>0</v>
      </c>
      <c r="G29" s="56">
        <v>0</v>
      </c>
      <c r="H29" s="56">
        <v>0</v>
      </c>
      <c r="I29" s="56">
        <v>0</v>
      </c>
      <c r="J29" s="56">
        <v>0</v>
      </c>
      <c r="K29" s="56">
        <v>0</v>
      </c>
      <c r="L29" s="56">
        <v>7.0180000000000096</v>
      </c>
      <c r="M29" s="56">
        <v>0</v>
      </c>
      <c r="N29" s="56">
        <v>0</v>
      </c>
      <c r="O29" s="56">
        <v>-4.5659999999999901</v>
      </c>
      <c r="P29" s="56">
        <v>0</v>
      </c>
    </row>
    <row r="30" spans="1:16" x14ac:dyDescent="0.25">
      <c r="A30" s="54">
        <v>2022</v>
      </c>
      <c r="B30" s="54">
        <v>114251</v>
      </c>
      <c r="C30" s="55" t="s">
        <v>416</v>
      </c>
      <c r="D30" s="54" t="s">
        <v>1</v>
      </c>
      <c r="E30" s="56">
        <v>0</v>
      </c>
      <c r="F30" s="56">
        <v>0</v>
      </c>
      <c r="G30" s="56">
        <v>0</v>
      </c>
      <c r="H30" s="56">
        <v>0</v>
      </c>
      <c r="I30" s="56">
        <v>0</v>
      </c>
      <c r="J30" s="56">
        <v>0</v>
      </c>
      <c r="K30" s="56">
        <v>0</v>
      </c>
      <c r="L30" s="56">
        <v>199.16800000000001</v>
      </c>
      <c r="M30" s="56">
        <v>0</v>
      </c>
      <c r="N30" s="56">
        <v>0</v>
      </c>
      <c r="O30" s="56">
        <v>79.983999999999995</v>
      </c>
      <c r="P30" s="56">
        <v>0</v>
      </c>
    </row>
    <row r="31" spans="1:16" x14ac:dyDescent="0.25">
      <c r="A31" s="54">
        <v>2022</v>
      </c>
      <c r="B31" s="54">
        <v>114251</v>
      </c>
      <c r="C31" s="55" t="s">
        <v>416</v>
      </c>
      <c r="D31" s="54" t="s">
        <v>294</v>
      </c>
      <c r="E31" s="56">
        <v>0</v>
      </c>
      <c r="F31" s="56">
        <v>0</v>
      </c>
      <c r="G31" s="56">
        <v>0</v>
      </c>
      <c r="H31" s="56">
        <v>0</v>
      </c>
      <c r="I31" s="56">
        <v>0</v>
      </c>
      <c r="J31" s="56">
        <v>0</v>
      </c>
      <c r="K31" s="56">
        <v>0</v>
      </c>
      <c r="L31" s="56">
        <v>77.817999999999998</v>
      </c>
      <c r="M31" s="56">
        <v>0</v>
      </c>
      <c r="N31" s="56">
        <v>0</v>
      </c>
      <c r="O31" s="56">
        <v>30.834</v>
      </c>
      <c r="P31" s="56">
        <v>0</v>
      </c>
    </row>
    <row r="32" spans="1:16" x14ac:dyDescent="0.25">
      <c r="A32" s="54">
        <v>2022</v>
      </c>
      <c r="B32" s="54">
        <v>116138</v>
      </c>
      <c r="C32" s="55" t="s">
        <v>418</v>
      </c>
      <c r="D32" s="54" t="s">
        <v>1</v>
      </c>
      <c r="E32" s="56">
        <v>0</v>
      </c>
      <c r="F32" s="56">
        <v>729.03</v>
      </c>
      <c r="G32" s="56">
        <v>2112.7049999999999</v>
      </c>
      <c r="H32" s="56">
        <v>250.8</v>
      </c>
      <c r="I32" s="56">
        <v>0</v>
      </c>
      <c r="J32" s="56">
        <v>183.369</v>
      </c>
      <c r="K32" s="56">
        <v>85.158000000000001</v>
      </c>
      <c r="L32" s="56">
        <v>640.56600000000003</v>
      </c>
      <c r="M32" s="56">
        <v>481.08</v>
      </c>
      <c r="N32" s="56">
        <v>417.24</v>
      </c>
      <c r="O32" s="56">
        <v>12.426</v>
      </c>
      <c r="P32" s="56">
        <v>24.452999999999999</v>
      </c>
    </row>
    <row r="33" spans="1:16" x14ac:dyDescent="0.25">
      <c r="A33" s="54">
        <v>2022</v>
      </c>
      <c r="B33" s="54">
        <v>116138</v>
      </c>
      <c r="C33" s="55" t="s">
        <v>417</v>
      </c>
      <c r="D33" s="54" t="s">
        <v>1</v>
      </c>
      <c r="E33" s="56">
        <v>1438.509</v>
      </c>
      <c r="F33" s="56">
        <v>176.7</v>
      </c>
      <c r="G33" s="56">
        <v>14.25</v>
      </c>
      <c r="H33" s="56">
        <v>184.68</v>
      </c>
      <c r="I33" s="56">
        <v>814.58699999999999</v>
      </c>
      <c r="J33" s="56">
        <v>171</v>
      </c>
      <c r="K33" s="56">
        <v>51.015000000000001</v>
      </c>
      <c r="L33" s="56">
        <v>777.19500000000005</v>
      </c>
      <c r="M33" s="56">
        <v>1021.668</v>
      </c>
      <c r="N33" s="56">
        <v>678.92700000000002</v>
      </c>
      <c r="O33" s="56">
        <v>949.56299999999999</v>
      </c>
      <c r="P33" s="56">
        <v>1066.413</v>
      </c>
    </row>
    <row r="34" spans="1:16" x14ac:dyDescent="0.25">
      <c r="A34" s="54">
        <v>2022</v>
      </c>
      <c r="B34" s="54">
        <v>116138</v>
      </c>
      <c r="C34" s="55" t="s">
        <v>417</v>
      </c>
      <c r="D34" s="54" t="s">
        <v>296</v>
      </c>
      <c r="E34" s="56">
        <v>44.659000000000098</v>
      </c>
      <c r="F34" s="56">
        <v>-38.299999999999997</v>
      </c>
      <c r="G34" s="56">
        <v>-27.25</v>
      </c>
      <c r="H34" s="56">
        <v>-7.3199999999999896</v>
      </c>
      <c r="I34" s="56">
        <v>10.0370000000001</v>
      </c>
      <c r="J34" s="56">
        <v>-9</v>
      </c>
      <c r="K34" s="56">
        <v>-51.734999999999999</v>
      </c>
      <c r="L34" s="56">
        <v>-33.554999999999801</v>
      </c>
      <c r="M34" s="56">
        <v>-26.531999999999901</v>
      </c>
      <c r="N34" s="56">
        <v>-35.622999999999898</v>
      </c>
      <c r="O34" s="56">
        <v>-3.3869999999999201</v>
      </c>
      <c r="P34" s="56">
        <v>92.962999999999994</v>
      </c>
    </row>
    <row r="35" spans="1:16" x14ac:dyDescent="0.25">
      <c r="A35" s="54">
        <v>2022</v>
      </c>
      <c r="B35" s="54">
        <v>116138</v>
      </c>
      <c r="C35" s="55" t="s">
        <v>416</v>
      </c>
      <c r="D35" s="54" t="s">
        <v>1</v>
      </c>
      <c r="E35" s="56">
        <v>15783.813</v>
      </c>
      <c r="F35" s="56">
        <v>8707.2060000000001</v>
      </c>
      <c r="G35" s="56">
        <v>12381.768</v>
      </c>
      <c r="H35" s="56">
        <v>11735.388000000001</v>
      </c>
      <c r="I35" s="56">
        <v>13742.928</v>
      </c>
      <c r="J35" s="56">
        <v>22286.030999999999</v>
      </c>
      <c r="K35" s="56">
        <v>9973.2900000000009</v>
      </c>
      <c r="L35" s="56">
        <v>11217.315000000001</v>
      </c>
      <c r="M35" s="56">
        <v>13724.403</v>
      </c>
      <c r="N35" s="56">
        <v>15519.504000000001</v>
      </c>
      <c r="O35" s="56">
        <v>14583.165000000001</v>
      </c>
      <c r="P35" s="56">
        <v>12977.19</v>
      </c>
    </row>
    <row r="36" spans="1:16" x14ac:dyDescent="0.25">
      <c r="A36" s="54">
        <v>2022</v>
      </c>
      <c r="B36" s="54">
        <v>116138</v>
      </c>
      <c r="C36" s="55" t="s">
        <v>416</v>
      </c>
      <c r="D36" s="54" t="s">
        <v>294</v>
      </c>
      <c r="E36" s="56">
        <v>1938.3630000000001</v>
      </c>
      <c r="F36" s="56">
        <v>1069.306</v>
      </c>
      <c r="G36" s="56">
        <v>1520.568</v>
      </c>
      <c r="H36" s="56">
        <v>1441.1880000000001</v>
      </c>
      <c r="I36" s="56">
        <v>1687.7280000000001</v>
      </c>
      <c r="J36" s="56">
        <v>2736.8809999999999</v>
      </c>
      <c r="K36" s="56">
        <v>1224.79</v>
      </c>
      <c r="L36" s="56">
        <v>1377.5650000000001</v>
      </c>
      <c r="M36" s="56">
        <v>1685.453</v>
      </c>
      <c r="N36" s="56">
        <v>1905.904</v>
      </c>
      <c r="O36" s="56">
        <v>1790.915</v>
      </c>
      <c r="P36" s="56">
        <v>1593.69</v>
      </c>
    </row>
    <row r="37" spans="1:16" x14ac:dyDescent="0.25">
      <c r="A37" s="54">
        <v>2022</v>
      </c>
      <c r="B37" s="54">
        <v>116138</v>
      </c>
      <c r="C37" s="55" t="s">
        <v>418</v>
      </c>
      <c r="D37" s="54" t="s">
        <v>294</v>
      </c>
      <c r="E37" s="56">
        <v>0</v>
      </c>
      <c r="F37" s="56">
        <v>89.5300000000002</v>
      </c>
      <c r="G37" s="56">
        <v>259.45499999999998</v>
      </c>
      <c r="H37" s="56">
        <v>30.8</v>
      </c>
      <c r="I37" s="56">
        <v>0</v>
      </c>
      <c r="J37" s="56">
        <v>22.518999999999998</v>
      </c>
      <c r="K37" s="56">
        <v>10.458</v>
      </c>
      <c r="L37" s="56">
        <v>78.666000000000096</v>
      </c>
      <c r="M37" s="56">
        <v>59.08</v>
      </c>
      <c r="N37" s="56">
        <v>51.240000000000101</v>
      </c>
      <c r="O37" s="56">
        <v>1.526</v>
      </c>
      <c r="P37" s="56">
        <v>3.0030000000000001</v>
      </c>
    </row>
    <row r="38" spans="1:16" x14ac:dyDescent="0.25">
      <c r="A38" s="54">
        <v>2022</v>
      </c>
      <c r="B38" s="54">
        <v>116138</v>
      </c>
      <c r="C38" s="55" t="s">
        <v>417</v>
      </c>
      <c r="D38" s="54" t="s">
        <v>294</v>
      </c>
      <c r="E38" s="56">
        <v>176.65899999999999</v>
      </c>
      <c r="F38" s="56">
        <v>21.7</v>
      </c>
      <c r="G38" s="56">
        <v>1.75</v>
      </c>
      <c r="H38" s="56">
        <v>22.68</v>
      </c>
      <c r="I38" s="56">
        <v>100.03700000000001</v>
      </c>
      <c r="J38" s="56">
        <v>21</v>
      </c>
      <c r="K38" s="56">
        <v>6.2650000000000103</v>
      </c>
      <c r="L38" s="56">
        <v>95.445000000000206</v>
      </c>
      <c r="M38" s="56">
        <v>125.468</v>
      </c>
      <c r="N38" s="56">
        <v>83.377000000000095</v>
      </c>
      <c r="O38" s="56">
        <v>116.613</v>
      </c>
      <c r="P38" s="56">
        <v>130.96299999999999</v>
      </c>
    </row>
    <row r="39" spans="1:16" x14ac:dyDescent="0.25">
      <c r="A39" s="54">
        <v>2022</v>
      </c>
      <c r="B39" s="54">
        <v>116138</v>
      </c>
      <c r="C39" s="55" t="s">
        <v>416</v>
      </c>
      <c r="D39" s="54" t="s">
        <v>296</v>
      </c>
      <c r="E39" s="56">
        <v>1188.963</v>
      </c>
      <c r="F39" s="56">
        <v>322.30600000000101</v>
      </c>
      <c r="G39" s="56">
        <v>685.96800000000201</v>
      </c>
      <c r="H39" s="56">
        <v>672.58800000000201</v>
      </c>
      <c r="I39" s="56">
        <v>893.92800000000204</v>
      </c>
      <c r="J39" s="56">
        <v>1906.481</v>
      </c>
      <c r="K39" s="56">
        <v>523.39000000000101</v>
      </c>
      <c r="L39" s="56">
        <v>569.96500000000106</v>
      </c>
      <c r="M39" s="56">
        <v>894.05300000000204</v>
      </c>
      <c r="N39" s="56">
        <v>1156.5039999999999</v>
      </c>
      <c r="O39" s="56">
        <v>1021.715</v>
      </c>
      <c r="P39" s="56">
        <v>815.49000000000103</v>
      </c>
    </row>
    <row r="40" spans="1:16" x14ac:dyDescent="0.25">
      <c r="A40" s="54">
        <v>2022</v>
      </c>
      <c r="B40" s="54">
        <v>116138</v>
      </c>
      <c r="C40" s="55" t="s">
        <v>418</v>
      </c>
      <c r="D40" s="54" t="s">
        <v>296</v>
      </c>
      <c r="E40" s="56">
        <v>0</v>
      </c>
      <c r="F40" s="56">
        <v>56.330000000000197</v>
      </c>
      <c r="G40" s="56">
        <v>151.60499999999999</v>
      </c>
      <c r="H40" s="56">
        <v>-34.5</v>
      </c>
      <c r="I40" s="56">
        <v>0</v>
      </c>
      <c r="J40" s="56">
        <v>-42.780999999999999</v>
      </c>
      <c r="K40" s="56">
        <v>-22.742000000000001</v>
      </c>
      <c r="L40" s="56">
        <v>14.466000000000101</v>
      </c>
      <c r="M40" s="56">
        <v>-16.12</v>
      </c>
      <c r="N40" s="56">
        <v>-12.96</v>
      </c>
      <c r="O40" s="56">
        <v>-30.574000000000002</v>
      </c>
      <c r="P40" s="56">
        <v>-30.196999999999999</v>
      </c>
    </row>
    <row r="41" spans="1:16" x14ac:dyDescent="0.25">
      <c r="A41" s="54">
        <v>2022</v>
      </c>
      <c r="B41" s="54">
        <v>117127</v>
      </c>
      <c r="C41" s="55" t="s">
        <v>416</v>
      </c>
      <c r="D41" s="54" t="s">
        <v>296</v>
      </c>
      <c r="E41" s="56">
        <v>4.0760000000000103</v>
      </c>
      <c r="F41" s="56">
        <v>591.71799999999996</v>
      </c>
      <c r="G41" s="56">
        <v>510.56</v>
      </c>
      <c r="H41" s="56">
        <v>20.783999999999999</v>
      </c>
      <c r="I41" s="56">
        <v>-8.7080000000000108</v>
      </c>
      <c r="J41" s="56">
        <v>-25.332000000000001</v>
      </c>
      <c r="K41" s="56">
        <v>318.66399999999999</v>
      </c>
      <c r="L41" s="56">
        <v>393.49200000000002</v>
      </c>
      <c r="M41" s="56">
        <v>-69.481999999999999</v>
      </c>
      <c r="N41" s="56">
        <v>3.5760000000000098</v>
      </c>
      <c r="O41" s="56">
        <v>1357.954</v>
      </c>
      <c r="P41" s="56">
        <v>496.94400000000002</v>
      </c>
    </row>
    <row r="42" spans="1:16" x14ac:dyDescent="0.25">
      <c r="A42" s="54">
        <v>2022</v>
      </c>
      <c r="B42" s="54">
        <v>117127</v>
      </c>
      <c r="C42" s="55" t="s">
        <v>416</v>
      </c>
      <c r="D42" s="54" t="s">
        <v>1</v>
      </c>
      <c r="E42" s="56">
        <v>223.976</v>
      </c>
      <c r="F42" s="56">
        <v>2260.1680000000001</v>
      </c>
      <c r="G42" s="56">
        <v>1817.36</v>
      </c>
      <c r="H42" s="56">
        <v>143.98400000000001</v>
      </c>
      <c r="I42" s="56">
        <v>55.991999999999997</v>
      </c>
      <c r="J42" s="56">
        <v>219.96799999999999</v>
      </c>
      <c r="K42" s="56">
        <v>967.86400000000003</v>
      </c>
      <c r="L42" s="56">
        <v>1927.7919999999999</v>
      </c>
      <c r="M42" s="56">
        <v>79.968000000000004</v>
      </c>
      <c r="N42" s="56">
        <v>215.976</v>
      </c>
      <c r="O42" s="56">
        <v>5053.9040000000005</v>
      </c>
      <c r="P42" s="56">
        <v>1508.144</v>
      </c>
    </row>
    <row r="43" spans="1:16" x14ac:dyDescent="0.25">
      <c r="A43" s="54">
        <v>2022</v>
      </c>
      <c r="B43" s="54">
        <v>117127</v>
      </c>
      <c r="C43" s="55" t="s">
        <v>416</v>
      </c>
      <c r="D43" s="54" t="s">
        <v>294</v>
      </c>
      <c r="E43" s="56">
        <v>72.475999999999999</v>
      </c>
      <c r="F43" s="56">
        <v>814.31799999999998</v>
      </c>
      <c r="G43" s="56">
        <v>686.36</v>
      </c>
      <c r="H43" s="56">
        <v>54.984000000000002</v>
      </c>
      <c r="I43" s="56">
        <v>25.492000000000001</v>
      </c>
      <c r="J43" s="56">
        <v>44.268000000000001</v>
      </c>
      <c r="K43" s="56">
        <v>424.86399999999998</v>
      </c>
      <c r="L43" s="56">
        <v>464.29199999999997</v>
      </c>
      <c r="M43" s="56">
        <v>34.317999999999998</v>
      </c>
      <c r="N43" s="56">
        <v>71.975999999999999</v>
      </c>
      <c r="O43" s="56">
        <v>1687.354</v>
      </c>
      <c r="P43" s="56">
        <v>672.74400000000003</v>
      </c>
    </row>
    <row r="44" spans="1:16" x14ac:dyDescent="0.25">
      <c r="A44" s="54">
        <v>2022</v>
      </c>
      <c r="B44" s="54">
        <v>119707</v>
      </c>
      <c r="C44" s="55" t="s">
        <v>419</v>
      </c>
      <c r="D44" s="54" t="s">
        <v>296</v>
      </c>
      <c r="E44" s="56">
        <v>0</v>
      </c>
      <c r="F44" s="56">
        <v>0</v>
      </c>
      <c r="G44" s="56">
        <v>0</v>
      </c>
      <c r="H44" s="56">
        <v>0</v>
      </c>
      <c r="I44" s="56">
        <v>0</v>
      </c>
      <c r="J44" s="56">
        <v>0</v>
      </c>
      <c r="K44" s="56">
        <v>253.00399999999999</v>
      </c>
      <c r="L44" s="56">
        <v>59.927999999999997</v>
      </c>
      <c r="M44" s="56">
        <v>0</v>
      </c>
      <c r="N44" s="56">
        <v>-12.74</v>
      </c>
      <c r="O44" s="56">
        <v>-29.565999999999999</v>
      </c>
      <c r="P44" s="56">
        <v>0</v>
      </c>
    </row>
    <row r="45" spans="1:16" x14ac:dyDescent="0.25">
      <c r="A45" s="54">
        <v>2022</v>
      </c>
      <c r="B45" s="54">
        <v>119707</v>
      </c>
      <c r="C45" s="55" t="s">
        <v>419</v>
      </c>
      <c r="D45" s="54" t="s">
        <v>294</v>
      </c>
      <c r="E45" s="56">
        <v>0</v>
      </c>
      <c r="F45" s="56">
        <v>0</v>
      </c>
      <c r="G45" s="56">
        <v>0</v>
      </c>
      <c r="H45" s="56">
        <v>0</v>
      </c>
      <c r="I45" s="56">
        <v>0</v>
      </c>
      <c r="J45" s="56">
        <v>0</v>
      </c>
      <c r="K45" s="56">
        <v>291.75400000000002</v>
      </c>
      <c r="L45" s="56">
        <v>207.428</v>
      </c>
      <c r="M45" s="56">
        <v>0</v>
      </c>
      <c r="N45" s="56">
        <v>61.01</v>
      </c>
      <c r="O45" s="56">
        <v>6.6840000000000002</v>
      </c>
      <c r="P45" s="56">
        <v>0</v>
      </c>
    </row>
    <row r="46" spans="1:16" x14ac:dyDescent="0.25">
      <c r="A46" s="54">
        <v>2022</v>
      </c>
      <c r="B46" s="54">
        <v>119707</v>
      </c>
      <c r="C46" s="55" t="s">
        <v>419</v>
      </c>
      <c r="D46" s="54" t="s">
        <v>1</v>
      </c>
      <c r="E46" s="56">
        <v>0</v>
      </c>
      <c r="F46" s="56">
        <v>0</v>
      </c>
      <c r="G46" s="56">
        <v>0</v>
      </c>
      <c r="H46" s="56">
        <v>0</v>
      </c>
      <c r="I46" s="56">
        <v>0</v>
      </c>
      <c r="J46" s="56">
        <v>0</v>
      </c>
      <c r="K46" s="56">
        <v>734.30399999999997</v>
      </c>
      <c r="L46" s="56">
        <v>607.928</v>
      </c>
      <c r="M46" s="56">
        <v>0</v>
      </c>
      <c r="N46" s="56">
        <v>133.56</v>
      </c>
      <c r="O46" s="56">
        <v>14.384</v>
      </c>
      <c r="P46" s="56">
        <v>0</v>
      </c>
    </row>
    <row r="47" spans="1:16" x14ac:dyDescent="0.25">
      <c r="A47" s="54">
        <v>2022</v>
      </c>
      <c r="B47" s="54">
        <v>122003</v>
      </c>
      <c r="C47" s="55" t="s">
        <v>418</v>
      </c>
      <c r="D47" s="54" t="s">
        <v>1</v>
      </c>
      <c r="E47" s="56">
        <v>31.167999999999999</v>
      </c>
      <c r="F47" s="56">
        <v>0</v>
      </c>
      <c r="G47" s="56">
        <v>111.98399999999999</v>
      </c>
      <c r="H47" s="56">
        <v>143.96799999999999</v>
      </c>
      <c r="I47" s="56">
        <v>0</v>
      </c>
      <c r="J47" s="56">
        <v>15.984</v>
      </c>
      <c r="K47" s="56">
        <v>0</v>
      </c>
      <c r="L47" s="56">
        <v>359.96</v>
      </c>
      <c r="M47" s="56">
        <v>631.89599999999996</v>
      </c>
      <c r="N47" s="56">
        <v>71.983999999999995</v>
      </c>
      <c r="O47" s="56">
        <v>0</v>
      </c>
      <c r="P47" s="56">
        <v>89.575999999999993</v>
      </c>
    </row>
    <row r="48" spans="1:16" x14ac:dyDescent="0.25">
      <c r="A48" s="54">
        <v>2022</v>
      </c>
      <c r="B48" s="54">
        <v>122003</v>
      </c>
      <c r="C48" s="55" t="s">
        <v>418</v>
      </c>
      <c r="D48" s="54" t="s">
        <v>296</v>
      </c>
      <c r="E48" s="56">
        <v>-22.981999999999999</v>
      </c>
      <c r="F48" s="56">
        <v>0</v>
      </c>
      <c r="G48" s="56">
        <v>18.884</v>
      </c>
      <c r="H48" s="56">
        <v>24.667999999999999</v>
      </c>
      <c r="I48" s="56">
        <v>0</v>
      </c>
      <c r="J48" s="56">
        <v>-25.015999999999998</v>
      </c>
      <c r="K48" s="56">
        <v>0</v>
      </c>
      <c r="L48" s="56">
        <v>105.66</v>
      </c>
      <c r="M48" s="56">
        <v>253.89599999999999</v>
      </c>
      <c r="N48" s="56">
        <v>-5.21600000000001</v>
      </c>
      <c r="O48" s="56">
        <v>0</v>
      </c>
      <c r="P48" s="56">
        <v>-1.8240000000000001</v>
      </c>
    </row>
    <row r="49" spans="1:16" x14ac:dyDescent="0.25">
      <c r="A49" s="54">
        <v>2022</v>
      </c>
      <c r="B49" s="54">
        <v>122003</v>
      </c>
      <c r="C49" s="55" t="s">
        <v>418</v>
      </c>
      <c r="D49" s="54" t="s">
        <v>294</v>
      </c>
      <c r="E49" s="56">
        <v>11.318</v>
      </c>
      <c r="F49" s="56">
        <v>0</v>
      </c>
      <c r="G49" s="56">
        <v>50.984000000000002</v>
      </c>
      <c r="H49" s="56">
        <v>58.968000000000004</v>
      </c>
      <c r="I49" s="56">
        <v>0</v>
      </c>
      <c r="J49" s="56">
        <v>7.0839999999999996</v>
      </c>
      <c r="K49" s="56">
        <v>0</v>
      </c>
      <c r="L49" s="56">
        <v>139.96</v>
      </c>
      <c r="M49" s="56">
        <v>287.096</v>
      </c>
      <c r="N49" s="56">
        <v>27.984000000000002</v>
      </c>
      <c r="O49" s="56">
        <v>0</v>
      </c>
      <c r="P49" s="56">
        <v>31.376000000000001</v>
      </c>
    </row>
    <row r="50" spans="1:16" x14ac:dyDescent="0.25">
      <c r="A50" s="54">
        <v>2022</v>
      </c>
      <c r="B50" s="54">
        <v>123654</v>
      </c>
      <c r="C50" s="55" t="s">
        <v>416</v>
      </c>
      <c r="D50" s="54" t="s">
        <v>1</v>
      </c>
      <c r="E50" s="56">
        <v>12836.447</v>
      </c>
      <c r="F50" s="56">
        <v>14589.360500000001</v>
      </c>
      <c r="G50" s="56">
        <v>8392.7415000000001</v>
      </c>
      <c r="H50" s="56">
        <v>19605.689999999999</v>
      </c>
      <c r="I50" s="56">
        <v>13013.279500000001</v>
      </c>
      <c r="J50" s="56">
        <v>11784.103499999999</v>
      </c>
      <c r="K50" s="56">
        <v>17591.840499999998</v>
      </c>
      <c r="L50" s="56">
        <v>9243.5395000000008</v>
      </c>
      <c r="M50" s="56">
        <v>12393.6085</v>
      </c>
      <c r="N50" s="56">
        <v>7252.1734999999999</v>
      </c>
      <c r="O50" s="56">
        <v>10983.4465</v>
      </c>
      <c r="P50" s="56">
        <v>14341.1255</v>
      </c>
    </row>
    <row r="51" spans="1:16" x14ac:dyDescent="0.25">
      <c r="A51" s="54">
        <v>2022</v>
      </c>
      <c r="B51" s="54">
        <v>123654</v>
      </c>
      <c r="C51" s="55" t="s">
        <v>416</v>
      </c>
      <c r="D51" s="54" t="s">
        <v>294</v>
      </c>
      <c r="E51" s="56">
        <v>2832.047</v>
      </c>
      <c r="F51" s="56">
        <v>3411.2604999999999</v>
      </c>
      <c r="G51" s="56">
        <v>1947.0415</v>
      </c>
      <c r="H51" s="56">
        <v>4591.04</v>
      </c>
      <c r="I51" s="56">
        <v>2520.3294999999998</v>
      </c>
      <c r="J51" s="56">
        <v>2579.3535000000002</v>
      </c>
      <c r="K51" s="56">
        <v>3396.0405000000001</v>
      </c>
      <c r="L51" s="56">
        <v>1829.4894999999999</v>
      </c>
      <c r="M51" s="56">
        <v>3194.3584999999998</v>
      </c>
      <c r="N51" s="56">
        <v>1464.5235</v>
      </c>
      <c r="O51" s="56">
        <v>2437.0464999999999</v>
      </c>
      <c r="P51" s="56">
        <v>2831.0255000000002</v>
      </c>
    </row>
    <row r="52" spans="1:16" x14ac:dyDescent="0.25">
      <c r="A52" s="54">
        <v>2022</v>
      </c>
      <c r="B52" s="54">
        <v>123654</v>
      </c>
      <c r="C52" s="55" t="s">
        <v>416</v>
      </c>
      <c r="D52" s="54" t="s">
        <v>296</v>
      </c>
      <c r="E52" s="56">
        <v>2240.4470000000001</v>
      </c>
      <c r="F52" s="56">
        <v>2707.4605000000001</v>
      </c>
      <c r="G52" s="56">
        <v>1255.2415000000001</v>
      </c>
      <c r="H52" s="56">
        <v>3947.24</v>
      </c>
      <c r="I52" s="56">
        <v>1878.3295000000001</v>
      </c>
      <c r="J52" s="56">
        <v>1908.5535</v>
      </c>
      <c r="K52" s="56">
        <v>2699.4405000000002</v>
      </c>
      <c r="L52" s="56">
        <v>1212.0895</v>
      </c>
      <c r="M52" s="56">
        <v>2578.7584999999999</v>
      </c>
      <c r="N52" s="56">
        <v>881.32349999999997</v>
      </c>
      <c r="O52" s="56">
        <v>1877.8465000000001</v>
      </c>
      <c r="P52" s="56">
        <v>2050.4254999999998</v>
      </c>
    </row>
    <row r="53" spans="1:16" x14ac:dyDescent="0.25">
      <c r="A53" s="54">
        <v>2022</v>
      </c>
      <c r="B53" s="54">
        <v>126102</v>
      </c>
      <c r="C53" s="55" t="s">
        <v>418</v>
      </c>
      <c r="D53" s="54" t="s">
        <v>1</v>
      </c>
      <c r="E53" s="56">
        <v>0</v>
      </c>
      <c r="F53" s="56">
        <v>191.976</v>
      </c>
      <c r="G53" s="56">
        <v>135.98400000000001</v>
      </c>
      <c r="H53" s="56">
        <v>199.976</v>
      </c>
      <c r="I53" s="56">
        <v>0</v>
      </c>
      <c r="J53" s="56">
        <v>223.96799999999999</v>
      </c>
      <c r="K53" s="56">
        <v>784.68799999999999</v>
      </c>
      <c r="L53" s="56">
        <v>295.95999999999998</v>
      </c>
      <c r="M53" s="56">
        <v>0</v>
      </c>
      <c r="N53" s="56">
        <v>757.48</v>
      </c>
      <c r="O53" s="56">
        <v>143.976</v>
      </c>
      <c r="P53" s="56">
        <v>79.176000000000002</v>
      </c>
    </row>
    <row r="54" spans="1:16" x14ac:dyDescent="0.25">
      <c r="A54" s="54">
        <v>2022</v>
      </c>
      <c r="B54" s="54">
        <v>126102</v>
      </c>
      <c r="C54" s="55" t="s">
        <v>418</v>
      </c>
      <c r="D54" s="54" t="s">
        <v>296</v>
      </c>
      <c r="E54" s="56">
        <v>0</v>
      </c>
      <c r="F54" s="56">
        <v>44.176000000000002</v>
      </c>
      <c r="G54" s="56">
        <v>19.783999999999999</v>
      </c>
      <c r="H54" s="56">
        <v>44.176000000000002</v>
      </c>
      <c r="I54" s="56">
        <v>0</v>
      </c>
      <c r="J54" s="56">
        <v>-5.5819999999999999</v>
      </c>
      <c r="K54" s="56">
        <v>260.43799999999999</v>
      </c>
      <c r="L54" s="56">
        <v>10.96</v>
      </c>
      <c r="M54" s="56">
        <v>0</v>
      </c>
      <c r="N54" s="56">
        <v>269.48</v>
      </c>
      <c r="O54" s="56">
        <v>-10.974</v>
      </c>
      <c r="P54" s="56">
        <v>-2.9240000000000101</v>
      </c>
    </row>
    <row r="55" spans="1:16" x14ac:dyDescent="0.25">
      <c r="A55" s="54">
        <v>2022</v>
      </c>
      <c r="B55" s="54">
        <v>126102</v>
      </c>
      <c r="C55" s="55" t="s">
        <v>418</v>
      </c>
      <c r="D55" s="54" t="s">
        <v>294</v>
      </c>
      <c r="E55" s="56">
        <v>0</v>
      </c>
      <c r="F55" s="56">
        <v>78.475999999999999</v>
      </c>
      <c r="G55" s="56">
        <v>52.984000000000002</v>
      </c>
      <c r="H55" s="56">
        <v>78.475999999999999</v>
      </c>
      <c r="I55" s="56">
        <v>0</v>
      </c>
      <c r="J55" s="56">
        <v>60.817999999999998</v>
      </c>
      <c r="K55" s="56">
        <v>327.93799999999999</v>
      </c>
      <c r="L55" s="56">
        <v>78.459999999999994</v>
      </c>
      <c r="M55" s="56">
        <v>0</v>
      </c>
      <c r="N55" s="56">
        <v>338.08</v>
      </c>
      <c r="O55" s="56">
        <v>54.326000000000001</v>
      </c>
      <c r="P55" s="56">
        <v>31.376000000000001</v>
      </c>
    </row>
    <row r="56" spans="1:16" x14ac:dyDescent="0.25">
      <c r="A56" s="54">
        <v>2022</v>
      </c>
      <c r="B56" s="54">
        <v>126747</v>
      </c>
      <c r="C56" s="55" t="s">
        <v>416</v>
      </c>
      <c r="D56" s="54" t="s">
        <v>294</v>
      </c>
      <c r="E56" s="56">
        <v>229.75399999999999</v>
      </c>
      <c r="F56" s="56">
        <v>2820.2</v>
      </c>
      <c r="G56" s="56">
        <v>114.96</v>
      </c>
      <c r="H56" s="56">
        <v>713.88</v>
      </c>
      <c r="I56" s="56">
        <v>96.652000000000001</v>
      </c>
      <c r="J56" s="56">
        <v>330.00599999999997</v>
      </c>
      <c r="K56" s="56">
        <v>58.067999999999998</v>
      </c>
      <c r="L56" s="56">
        <v>337.13</v>
      </c>
      <c r="M56" s="56">
        <v>213.42</v>
      </c>
      <c r="N56" s="56">
        <v>38.552</v>
      </c>
      <c r="O56" s="56">
        <v>30.834</v>
      </c>
      <c r="P56" s="56">
        <v>353.25799999999998</v>
      </c>
    </row>
    <row r="57" spans="1:16" x14ac:dyDescent="0.25">
      <c r="A57" s="54">
        <v>2022</v>
      </c>
      <c r="B57" s="54">
        <v>126747</v>
      </c>
      <c r="C57" s="55" t="s">
        <v>416</v>
      </c>
      <c r="D57" s="54" t="s">
        <v>1</v>
      </c>
      <c r="E57" s="56">
        <v>574.30399999999997</v>
      </c>
      <c r="F57" s="56">
        <v>7174</v>
      </c>
      <c r="G57" s="56">
        <v>399.96</v>
      </c>
      <c r="H57" s="56">
        <v>2951.68</v>
      </c>
      <c r="I57" s="56">
        <v>318.35199999999998</v>
      </c>
      <c r="J57" s="56">
        <v>804.65599999999995</v>
      </c>
      <c r="K57" s="56">
        <v>143.96799999999999</v>
      </c>
      <c r="L57" s="56">
        <v>879.08</v>
      </c>
      <c r="M57" s="56">
        <v>575.91999999999996</v>
      </c>
      <c r="N57" s="56">
        <v>185.55199999999999</v>
      </c>
      <c r="O57" s="56">
        <v>79.983999999999995</v>
      </c>
      <c r="P57" s="56">
        <v>952.60799999999995</v>
      </c>
    </row>
    <row r="58" spans="1:16" x14ac:dyDescent="0.25">
      <c r="A58" s="54">
        <v>2022</v>
      </c>
      <c r="B58" s="54">
        <v>126747</v>
      </c>
      <c r="C58" s="55" t="s">
        <v>416</v>
      </c>
      <c r="D58" s="54" t="s">
        <v>296</v>
      </c>
      <c r="E58" s="56">
        <v>88.153999999999996</v>
      </c>
      <c r="F58" s="56">
        <v>2528</v>
      </c>
      <c r="G58" s="56">
        <v>-21.84</v>
      </c>
      <c r="H58" s="56">
        <v>596.88</v>
      </c>
      <c r="I58" s="56">
        <v>60.052</v>
      </c>
      <c r="J58" s="56">
        <v>117.60599999999999</v>
      </c>
      <c r="K58" s="56">
        <v>-10.332000000000001</v>
      </c>
      <c r="L58" s="56">
        <v>266.33</v>
      </c>
      <c r="M58" s="56">
        <v>73.02</v>
      </c>
      <c r="N58" s="56">
        <v>-32.247999999999998</v>
      </c>
      <c r="O58" s="56">
        <v>-37.566000000000003</v>
      </c>
      <c r="P58" s="56">
        <v>249.458</v>
      </c>
    </row>
    <row r="59" spans="1:16" x14ac:dyDescent="0.25">
      <c r="A59" s="54">
        <v>2022</v>
      </c>
      <c r="B59" s="54">
        <v>127511</v>
      </c>
      <c r="C59" s="55" t="s">
        <v>418</v>
      </c>
      <c r="D59" s="54" t="s">
        <v>296</v>
      </c>
      <c r="E59" s="56">
        <v>723.38</v>
      </c>
      <c r="F59" s="56">
        <v>-13.215999999999999</v>
      </c>
      <c r="G59" s="56">
        <v>10.712</v>
      </c>
      <c r="H59" s="56">
        <v>-36.765999999999998</v>
      </c>
      <c r="I59" s="56">
        <v>0</v>
      </c>
      <c r="J59" s="56">
        <v>610.846</v>
      </c>
      <c r="K59" s="56">
        <v>0</v>
      </c>
      <c r="L59" s="56">
        <v>208.774</v>
      </c>
      <c r="M59" s="56">
        <v>-72.081999999999994</v>
      </c>
      <c r="N59" s="56">
        <v>0</v>
      </c>
      <c r="O59" s="56">
        <v>-40.473999999999997</v>
      </c>
      <c r="P59" s="56">
        <v>-13.215999999999999</v>
      </c>
    </row>
    <row r="60" spans="1:16" x14ac:dyDescent="0.25">
      <c r="A60" s="54">
        <v>2022</v>
      </c>
      <c r="B60" s="54">
        <v>127511</v>
      </c>
      <c r="C60" s="55" t="s">
        <v>418</v>
      </c>
      <c r="D60" s="54" t="s">
        <v>294</v>
      </c>
      <c r="E60" s="56">
        <v>861.68</v>
      </c>
      <c r="F60" s="56">
        <v>50.984000000000002</v>
      </c>
      <c r="G60" s="56">
        <v>74.912000000000006</v>
      </c>
      <c r="H60" s="56">
        <v>27.434000000000001</v>
      </c>
      <c r="I60" s="56">
        <v>0</v>
      </c>
      <c r="J60" s="56">
        <v>684.94600000000003</v>
      </c>
      <c r="K60" s="56">
        <v>0</v>
      </c>
      <c r="L60" s="56">
        <v>337.17399999999998</v>
      </c>
      <c r="M60" s="56">
        <v>56.317999999999998</v>
      </c>
      <c r="N60" s="56">
        <v>0</v>
      </c>
      <c r="O60" s="56">
        <v>55.826000000000001</v>
      </c>
      <c r="P60" s="56">
        <v>50.984000000000002</v>
      </c>
    </row>
    <row r="61" spans="1:16" x14ac:dyDescent="0.25">
      <c r="A61" s="54">
        <v>2022</v>
      </c>
      <c r="B61" s="54">
        <v>127511</v>
      </c>
      <c r="C61" s="55" t="s">
        <v>418</v>
      </c>
      <c r="D61" s="54" t="s">
        <v>1</v>
      </c>
      <c r="E61" s="56">
        <v>2552.48</v>
      </c>
      <c r="F61" s="56">
        <v>135.98400000000001</v>
      </c>
      <c r="G61" s="56">
        <v>183.91200000000001</v>
      </c>
      <c r="H61" s="56">
        <v>64.784000000000006</v>
      </c>
      <c r="I61" s="56">
        <v>0</v>
      </c>
      <c r="J61" s="56">
        <v>1847.6959999999999</v>
      </c>
      <c r="K61" s="56">
        <v>0</v>
      </c>
      <c r="L61" s="56">
        <v>847.024</v>
      </c>
      <c r="M61" s="56">
        <v>131.96799999999999</v>
      </c>
      <c r="N61" s="56">
        <v>0</v>
      </c>
      <c r="O61" s="56">
        <v>198.376</v>
      </c>
      <c r="P61" s="56">
        <v>119.98399999999999</v>
      </c>
    </row>
    <row r="62" spans="1:16" x14ac:dyDescent="0.25">
      <c r="A62" s="54">
        <v>2022</v>
      </c>
      <c r="B62" s="54">
        <v>128453</v>
      </c>
      <c r="C62" s="55" t="s">
        <v>415</v>
      </c>
      <c r="D62" s="54" t="s">
        <v>294</v>
      </c>
      <c r="E62" s="56">
        <v>125.624</v>
      </c>
      <c r="F62" s="56">
        <v>0</v>
      </c>
      <c r="G62" s="56">
        <v>173.78399999999999</v>
      </c>
      <c r="H62" s="56">
        <v>180.4</v>
      </c>
      <c r="I62" s="56">
        <v>353.44799999999998</v>
      </c>
      <c r="J62" s="56">
        <v>0</v>
      </c>
      <c r="K62" s="56">
        <v>212.44800000000001</v>
      </c>
      <c r="L62" s="56">
        <v>451.20800000000003</v>
      </c>
      <c r="M62" s="56">
        <v>636.551999999999</v>
      </c>
      <c r="N62" s="56">
        <v>214.08</v>
      </c>
      <c r="O62" s="56">
        <v>0</v>
      </c>
      <c r="P62" s="56">
        <v>1705.232</v>
      </c>
    </row>
    <row r="63" spans="1:16" x14ac:dyDescent="0.25">
      <c r="A63" s="54">
        <v>2022</v>
      </c>
      <c r="B63" s="54">
        <v>128453</v>
      </c>
      <c r="C63" s="55" t="s">
        <v>418</v>
      </c>
      <c r="D63" s="54" t="s">
        <v>296</v>
      </c>
      <c r="E63" s="56">
        <v>226.71199999999999</v>
      </c>
      <c r="F63" s="56">
        <v>567.48799999999903</v>
      </c>
      <c r="G63" s="56">
        <v>-44.448000000000199</v>
      </c>
      <c r="H63" s="56">
        <v>-9.2680000000000593</v>
      </c>
      <c r="I63" s="56">
        <v>-47.912000000000397</v>
      </c>
      <c r="J63" s="56">
        <v>-77.3840000000001</v>
      </c>
      <c r="K63" s="56">
        <v>357.58800000000002</v>
      </c>
      <c r="L63" s="56">
        <v>72.171999999999997</v>
      </c>
      <c r="M63" s="56">
        <v>-106.824</v>
      </c>
      <c r="N63" s="56">
        <v>247.84599999999901</v>
      </c>
      <c r="O63" s="56">
        <v>280.68799999999999</v>
      </c>
      <c r="P63" s="56">
        <v>48.8359999999997</v>
      </c>
    </row>
    <row r="64" spans="1:16" x14ac:dyDescent="0.25">
      <c r="A64" s="54">
        <v>2022</v>
      </c>
      <c r="B64" s="54">
        <v>128453</v>
      </c>
      <c r="C64" s="55" t="s">
        <v>416</v>
      </c>
      <c r="D64" s="54" t="s">
        <v>294</v>
      </c>
      <c r="E64" s="56">
        <v>1179.2239999999999</v>
      </c>
      <c r="F64" s="56">
        <v>315.32</v>
      </c>
      <c r="G64" s="56">
        <v>434.096</v>
      </c>
      <c r="H64" s="56">
        <v>154.52000000000001</v>
      </c>
      <c r="I64" s="56">
        <v>439.92</v>
      </c>
      <c r="J64" s="56">
        <v>135.70400000000001</v>
      </c>
      <c r="K64" s="56">
        <v>655.90399999999897</v>
      </c>
      <c r="L64" s="56">
        <v>204.47200000000001</v>
      </c>
      <c r="M64" s="56">
        <v>800.59199999999998</v>
      </c>
      <c r="N64" s="56">
        <v>1300.3599999999999</v>
      </c>
      <c r="O64" s="56">
        <v>177.36</v>
      </c>
      <c r="P64" s="56">
        <v>315.47199999999998</v>
      </c>
    </row>
    <row r="65" spans="1:16" x14ac:dyDescent="0.25">
      <c r="A65" s="54">
        <v>2022</v>
      </c>
      <c r="B65" s="54">
        <v>128453</v>
      </c>
      <c r="C65" s="55" t="s">
        <v>417</v>
      </c>
      <c r="D65" s="54" t="s">
        <v>294</v>
      </c>
      <c r="E65" s="56">
        <v>68.376000000000005</v>
      </c>
      <c r="F65" s="56">
        <v>85.775999999999996</v>
      </c>
      <c r="G65" s="56">
        <v>217.27199999999999</v>
      </c>
      <c r="H65" s="56">
        <v>31.76</v>
      </c>
      <c r="I65" s="56">
        <v>36.08</v>
      </c>
      <c r="J65" s="56">
        <v>48.8</v>
      </c>
      <c r="K65" s="56">
        <v>17.367999999999999</v>
      </c>
      <c r="L65" s="56">
        <v>100.88</v>
      </c>
      <c r="M65" s="56">
        <v>93.415999999999997</v>
      </c>
      <c r="N65" s="56">
        <v>139.904</v>
      </c>
      <c r="O65" s="56">
        <v>43.887999999999998</v>
      </c>
      <c r="P65" s="56">
        <v>147.91999999999999</v>
      </c>
    </row>
    <row r="66" spans="1:16" x14ac:dyDescent="0.25">
      <c r="A66" s="54">
        <v>2022</v>
      </c>
      <c r="B66" s="54">
        <v>128453</v>
      </c>
      <c r="C66" s="55" t="s">
        <v>415</v>
      </c>
      <c r="D66" s="54" t="s">
        <v>296</v>
      </c>
      <c r="E66" s="56">
        <v>90.323999999999899</v>
      </c>
      <c r="F66" s="56">
        <v>0</v>
      </c>
      <c r="G66" s="56">
        <v>131.88399999999999</v>
      </c>
      <c r="H66" s="56">
        <v>131.44</v>
      </c>
      <c r="I66" s="56">
        <v>307.69799999999998</v>
      </c>
      <c r="J66" s="56">
        <v>0</v>
      </c>
      <c r="K66" s="56">
        <v>166.148</v>
      </c>
      <c r="L66" s="56">
        <v>406.55799999999999</v>
      </c>
      <c r="M66" s="56">
        <v>508.19199999999898</v>
      </c>
      <c r="N66" s="56">
        <v>173.28</v>
      </c>
      <c r="O66" s="56">
        <v>0</v>
      </c>
      <c r="P66" s="56">
        <v>1608.5519999999999</v>
      </c>
    </row>
    <row r="67" spans="1:16" x14ac:dyDescent="0.25">
      <c r="A67" s="54">
        <v>2022</v>
      </c>
      <c r="B67" s="54">
        <v>128453</v>
      </c>
      <c r="C67" s="55" t="s">
        <v>419</v>
      </c>
      <c r="D67" s="54" t="s">
        <v>296</v>
      </c>
      <c r="E67" s="56">
        <v>0</v>
      </c>
      <c r="F67" s="56">
        <v>0</v>
      </c>
      <c r="G67" s="56">
        <v>0</v>
      </c>
      <c r="H67" s="56">
        <v>0</v>
      </c>
      <c r="I67" s="56">
        <v>0</v>
      </c>
      <c r="J67" s="56">
        <v>0</v>
      </c>
      <c r="K67" s="56">
        <v>0</v>
      </c>
      <c r="L67" s="56">
        <v>0</v>
      </c>
      <c r="M67" s="56">
        <v>78.409999999999897</v>
      </c>
      <c r="N67" s="56">
        <v>-31.37</v>
      </c>
      <c r="O67" s="56">
        <v>-31.37</v>
      </c>
      <c r="P67" s="56">
        <v>0</v>
      </c>
    </row>
    <row r="68" spans="1:16" x14ac:dyDescent="0.25">
      <c r="A68" s="54">
        <v>2022</v>
      </c>
      <c r="B68" s="54">
        <v>128453</v>
      </c>
      <c r="C68" s="55" t="s">
        <v>414</v>
      </c>
      <c r="D68" s="54" t="s">
        <v>296</v>
      </c>
      <c r="E68" s="56">
        <v>-106.054</v>
      </c>
      <c r="F68" s="56">
        <v>-43.984000000000101</v>
      </c>
      <c r="G68" s="56">
        <v>198.34</v>
      </c>
      <c r="H68" s="56">
        <v>367.43799999999902</v>
      </c>
      <c r="I68" s="56">
        <v>-68.336000000000197</v>
      </c>
      <c r="J68" s="56">
        <v>142.596</v>
      </c>
      <c r="K68" s="56">
        <v>1.10399999999956</v>
      </c>
      <c r="L68" s="56">
        <v>377.04</v>
      </c>
      <c r="M68" s="56">
        <v>265.25599999999997</v>
      </c>
      <c r="N68" s="56">
        <v>-192.28</v>
      </c>
      <c r="O68" s="56">
        <v>320.37200000000001</v>
      </c>
      <c r="P68" s="56">
        <v>190.42999999999901</v>
      </c>
    </row>
    <row r="69" spans="1:16" x14ac:dyDescent="0.25">
      <c r="A69" s="54">
        <v>2022</v>
      </c>
      <c r="B69" s="54">
        <v>128453</v>
      </c>
      <c r="C69" s="55" t="s">
        <v>417</v>
      </c>
      <c r="D69" s="54" t="s">
        <v>1</v>
      </c>
      <c r="E69" s="56">
        <v>495.726</v>
      </c>
      <c r="F69" s="56">
        <v>621.87599999999998</v>
      </c>
      <c r="G69" s="56">
        <v>1575.222</v>
      </c>
      <c r="H69" s="56">
        <v>230.26</v>
      </c>
      <c r="I69" s="56">
        <v>261.58</v>
      </c>
      <c r="J69" s="56">
        <v>353.8</v>
      </c>
      <c r="K69" s="56">
        <v>125.91800000000001</v>
      </c>
      <c r="L69" s="56">
        <v>731.38</v>
      </c>
      <c r="M69" s="56">
        <v>677.26599999999996</v>
      </c>
      <c r="N69" s="56">
        <v>1014.304</v>
      </c>
      <c r="O69" s="56">
        <v>318.18799999999999</v>
      </c>
      <c r="P69" s="56">
        <v>1072.42</v>
      </c>
    </row>
    <row r="70" spans="1:16" x14ac:dyDescent="0.25">
      <c r="A70" s="54">
        <v>2022</v>
      </c>
      <c r="B70" s="54">
        <v>128453</v>
      </c>
      <c r="C70" s="55" t="s">
        <v>418</v>
      </c>
      <c r="D70" s="54" t="s">
        <v>1</v>
      </c>
      <c r="E70" s="56">
        <v>4291.3620000000001</v>
      </c>
      <c r="F70" s="56">
        <v>7259.3379999999997</v>
      </c>
      <c r="G70" s="56">
        <v>2629.9520000000002</v>
      </c>
      <c r="H70" s="56">
        <v>1641.6320000000001</v>
      </c>
      <c r="I70" s="56">
        <v>2364.1379999999999</v>
      </c>
      <c r="J70" s="56">
        <v>1123.866</v>
      </c>
      <c r="K70" s="56">
        <v>4526.0879999999997</v>
      </c>
      <c r="L70" s="56">
        <v>2729.422</v>
      </c>
      <c r="M70" s="56">
        <v>2595.326</v>
      </c>
      <c r="N70" s="56">
        <v>3782.2959999999998</v>
      </c>
      <c r="O70" s="56">
        <v>4698.6379999999999</v>
      </c>
      <c r="P70" s="56">
        <v>2528.3359999999998</v>
      </c>
    </row>
    <row r="71" spans="1:16" x14ac:dyDescent="0.25">
      <c r="A71" s="54">
        <v>2022</v>
      </c>
      <c r="B71" s="54">
        <v>128453</v>
      </c>
      <c r="C71" s="55" t="s">
        <v>418</v>
      </c>
      <c r="D71" s="54" t="s">
        <v>294</v>
      </c>
      <c r="E71" s="56">
        <v>591.91199999999901</v>
      </c>
      <c r="F71" s="56">
        <v>1001.288</v>
      </c>
      <c r="G71" s="56">
        <v>362.75200000000001</v>
      </c>
      <c r="H71" s="56">
        <v>226.43199999999999</v>
      </c>
      <c r="I71" s="56">
        <v>326.08800000000002</v>
      </c>
      <c r="J71" s="56">
        <v>155.01599999999999</v>
      </c>
      <c r="K71" s="56">
        <v>624.28800000000001</v>
      </c>
      <c r="L71" s="56">
        <v>376.47199999999998</v>
      </c>
      <c r="M71" s="56">
        <v>357.976</v>
      </c>
      <c r="N71" s="56">
        <v>521.695999999999</v>
      </c>
      <c r="O71" s="56">
        <v>648.08799999999997</v>
      </c>
      <c r="P71" s="56">
        <v>348.73599999999999</v>
      </c>
    </row>
    <row r="72" spans="1:16" x14ac:dyDescent="0.25">
      <c r="A72" s="54">
        <v>2022</v>
      </c>
      <c r="B72" s="54">
        <v>128453</v>
      </c>
      <c r="C72" s="55" t="s">
        <v>416</v>
      </c>
      <c r="D72" s="54" t="s">
        <v>1</v>
      </c>
      <c r="E72" s="56">
        <v>8549.3739999999998</v>
      </c>
      <c r="F72" s="56">
        <v>2286.0700000000002</v>
      </c>
      <c r="G72" s="56">
        <v>3147.1959999999999</v>
      </c>
      <c r="H72" s="56">
        <v>1120.27</v>
      </c>
      <c r="I72" s="56">
        <v>3189.42</v>
      </c>
      <c r="J72" s="56">
        <v>983.85400000000004</v>
      </c>
      <c r="K72" s="56">
        <v>4755.3040000000001</v>
      </c>
      <c r="L72" s="56">
        <v>1482.422</v>
      </c>
      <c r="M72" s="56">
        <v>5804.2920000000004</v>
      </c>
      <c r="N72" s="56">
        <v>9427.61</v>
      </c>
      <c r="O72" s="56">
        <v>1285.8599999999999</v>
      </c>
      <c r="P72" s="56">
        <v>2287.172</v>
      </c>
    </row>
    <row r="73" spans="1:16" x14ac:dyDescent="0.25">
      <c r="A73" s="54">
        <v>2022</v>
      </c>
      <c r="B73" s="54">
        <v>128453</v>
      </c>
      <c r="C73" s="55" t="s">
        <v>414</v>
      </c>
      <c r="D73" s="54" t="s">
        <v>294</v>
      </c>
      <c r="E73" s="56">
        <v>328.29599999999999</v>
      </c>
      <c r="F73" s="56">
        <v>252.61600000000001</v>
      </c>
      <c r="G73" s="56">
        <v>560.24</v>
      </c>
      <c r="H73" s="56">
        <v>608.08799999999906</v>
      </c>
      <c r="I73" s="56">
        <v>323.464</v>
      </c>
      <c r="J73" s="56">
        <v>469.096</v>
      </c>
      <c r="K73" s="56">
        <v>359.70400000000001</v>
      </c>
      <c r="L73" s="56">
        <v>832.84</v>
      </c>
      <c r="M73" s="56">
        <v>692.45599999999899</v>
      </c>
      <c r="N73" s="56">
        <v>135.32</v>
      </c>
      <c r="O73" s="56">
        <v>635.67200000000003</v>
      </c>
      <c r="P73" s="56">
        <v>625.88</v>
      </c>
    </row>
    <row r="74" spans="1:16" x14ac:dyDescent="0.25">
      <c r="A74" s="54">
        <v>2022</v>
      </c>
      <c r="B74" s="54">
        <v>128453</v>
      </c>
      <c r="C74" s="55" t="s">
        <v>416</v>
      </c>
      <c r="D74" s="54" t="s">
        <v>296</v>
      </c>
      <c r="E74" s="56">
        <v>839.02399999999898</v>
      </c>
      <c r="F74" s="56">
        <v>137.12</v>
      </c>
      <c r="G74" s="56">
        <v>139.49600000000001</v>
      </c>
      <c r="H74" s="56">
        <v>9.3199999999999097</v>
      </c>
      <c r="I74" s="56">
        <v>259.32</v>
      </c>
      <c r="J74" s="56">
        <v>-74.296000000000106</v>
      </c>
      <c r="K74" s="56">
        <v>363.70399999999898</v>
      </c>
      <c r="L74" s="56">
        <v>-5.5280000000001799</v>
      </c>
      <c r="M74" s="56">
        <v>502.99200000000002</v>
      </c>
      <c r="N74" s="56">
        <v>892.36</v>
      </c>
      <c r="O74" s="56">
        <v>-33.840000000000103</v>
      </c>
      <c r="P74" s="56">
        <v>-114.128</v>
      </c>
    </row>
    <row r="75" spans="1:16" x14ac:dyDescent="0.25">
      <c r="A75" s="54">
        <v>2022</v>
      </c>
      <c r="B75" s="54">
        <v>128453</v>
      </c>
      <c r="C75" s="55" t="s">
        <v>415</v>
      </c>
      <c r="D75" s="54" t="s">
        <v>1</v>
      </c>
      <c r="E75" s="56">
        <v>910.774</v>
      </c>
      <c r="F75" s="56">
        <v>0</v>
      </c>
      <c r="G75" s="56">
        <v>1259.934</v>
      </c>
      <c r="H75" s="56">
        <v>1307.9000000000001</v>
      </c>
      <c r="I75" s="56">
        <v>2562.498</v>
      </c>
      <c r="J75" s="56">
        <v>0</v>
      </c>
      <c r="K75" s="56">
        <v>1540.248</v>
      </c>
      <c r="L75" s="56">
        <v>3271.2579999999998</v>
      </c>
      <c r="M75" s="56">
        <v>4615.0020000000004</v>
      </c>
      <c r="N75" s="56">
        <v>1552.08</v>
      </c>
      <c r="O75" s="56">
        <v>0</v>
      </c>
      <c r="P75" s="56">
        <v>12362.932000000001</v>
      </c>
    </row>
    <row r="76" spans="1:16" x14ac:dyDescent="0.25">
      <c r="A76" s="54">
        <v>2022</v>
      </c>
      <c r="B76" s="54">
        <v>128453</v>
      </c>
      <c r="C76" s="55" t="s">
        <v>419</v>
      </c>
      <c r="D76" s="54" t="s">
        <v>1</v>
      </c>
      <c r="E76" s="56">
        <v>0</v>
      </c>
      <c r="F76" s="56">
        <v>0</v>
      </c>
      <c r="G76" s="56">
        <v>0</v>
      </c>
      <c r="H76" s="56">
        <v>0</v>
      </c>
      <c r="I76" s="56">
        <v>0</v>
      </c>
      <c r="J76" s="56">
        <v>0</v>
      </c>
      <c r="K76" s="56">
        <v>0</v>
      </c>
      <c r="L76" s="56">
        <v>0</v>
      </c>
      <c r="M76" s="56">
        <v>1973.16</v>
      </c>
      <c r="N76" s="56">
        <v>35.380000000000003</v>
      </c>
      <c r="O76" s="56">
        <v>35.380000000000003</v>
      </c>
      <c r="P76" s="56">
        <v>0</v>
      </c>
    </row>
    <row r="77" spans="1:16" x14ac:dyDescent="0.25">
      <c r="A77" s="54">
        <v>2022</v>
      </c>
      <c r="B77" s="54">
        <v>128453</v>
      </c>
      <c r="C77" s="55" t="s">
        <v>417</v>
      </c>
      <c r="D77" s="54" t="s">
        <v>296</v>
      </c>
      <c r="E77" s="56">
        <v>-192.624</v>
      </c>
      <c r="F77" s="56">
        <v>-117.224</v>
      </c>
      <c r="G77" s="56">
        <v>-23.728000000000101</v>
      </c>
      <c r="H77" s="56">
        <v>-142.24</v>
      </c>
      <c r="I77" s="56">
        <v>-79.92</v>
      </c>
      <c r="J77" s="56">
        <v>19.8</v>
      </c>
      <c r="K77" s="56">
        <v>-98.632000000000005</v>
      </c>
      <c r="L77" s="56">
        <v>-102.12</v>
      </c>
      <c r="M77" s="56">
        <v>-196.584</v>
      </c>
      <c r="N77" s="56">
        <v>-43.096000000000103</v>
      </c>
      <c r="O77" s="56">
        <v>-188.11199999999999</v>
      </c>
      <c r="P77" s="56">
        <v>51.919999999999803</v>
      </c>
    </row>
    <row r="78" spans="1:16" x14ac:dyDescent="0.25">
      <c r="A78" s="54">
        <v>2022</v>
      </c>
      <c r="B78" s="54">
        <v>128453</v>
      </c>
      <c r="C78" s="55" t="s">
        <v>419</v>
      </c>
      <c r="D78" s="54" t="s">
        <v>294</v>
      </c>
      <c r="E78" s="56">
        <v>0</v>
      </c>
      <c r="F78" s="56">
        <v>0</v>
      </c>
      <c r="G78" s="56">
        <v>0</v>
      </c>
      <c r="H78" s="56">
        <v>0</v>
      </c>
      <c r="I78" s="56">
        <v>0</v>
      </c>
      <c r="J78" s="56">
        <v>0</v>
      </c>
      <c r="K78" s="56">
        <v>0</v>
      </c>
      <c r="L78" s="56">
        <v>0</v>
      </c>
      <c r="M78" s="56">
        <v>272.16000000000003</v>
      </c>
      <c r="N78" s="56">
        <v>4.88</v>
      </c>
      <c r="O78" s="56">
        <v>4.88</v>
      </c>
      <c r="P78" s="56">
        <v>0</v>
      </c>
    </row>
    <row r="79" spans="1:16" x14ac:dyDescent="0.25">
      <c r="A79" s="54">
        <v>2022</v>
      </c>
      <c r="B79" s="54">
        <v>128453</v>
      </c>
      <c r="C79" s="55" t="s">
        <v>414</v>
      </c>
      <c r="D79" s="54" t="s">
        <v>1</v>
      </c>
      <c r="E79" s="56">
        <v>2380.1460000000002</v>
      </c>
      <c r="F79" s="56">
        <v>1831.4659999999999</v>
      </c>
      <c r="G79" s="56">
        <v>4061.74</v>
      </c>
      <c r="H79" s="56">
        <v>4408.6379999999999</v>
      </c>
      <c r="I79" s="56">
        <v>2345.114</v>
      </c>
      <c r="J79" s="56">
        <v>3400.9459999999999</v>
      </c>
      <c r="K79" s="56">
        <v>2607.8539999999998</v>
      </c>
      <c r="L79" s="56">
        <v>6038.09</v>
      </c>
      <c r="M79" s="56">
        <v>5020.3059999999996</v>
      </c>
      <c r="N79" s="56">
        <v>981.07</v>
      </c>
      <c r="O79" s="56">
        <v>4608.6220000000003</v>
      </c>
      <c r="P79" s="56">
        <v>4537.63</v>
      </c>
    </row>
    <row r="80" spans="1:16" x14ac:dyDescent="0.25">
      <c r="A80" s="54">
        <v>2022</v>
      </c>
      <c r="B80" s="54">
        <v>129543</v>
      </c>
      <c r="C80" s="55" t="s">
        <v>417</v>
      </c>
      <c r="D80" s="54" t="s">
        <v>294</v>
      </c>
      <c r="E80" s="56">
        <v>50.984000000000002</v>
      </c>
      <c r="F80" s="56">
        <v>0</v>
      </c>
      <c r="G80" s="56">
        <v>0</v>
      </c>
      <c r="H80" s="56">
        <v>409.87200000000001</v>
      </c>
      <c r="I80" s="56">
        <v>0</v>
      </c>
      <c r="J80" s="56">
        <v>276.86200000000002</v>
      </c>
      <c r="K80" s="56">
        <v>0</v>
      </c>
      <c r="L80" s="56">
        <v>84.403999999999996</v>
      </c>
      <c r="M80" s="56">
        <v>0</v>
      </c>
      <c r="N80" s="56">
        <v>648.27</v>
      </c>
      <c r="O80" s="56">
        <v>0</v>
      </c>
      <c r="P80" s="56">
        <v>36.118000000000002</v>
      </c>
    </row>
    <row r="81" spans="1:16" x14ac:dyDescent="0.25">
      <c r="A81" s="54">
        <v>2022</v>
      </c>
      <c r="B81" s="54">
        <v>129543</v>
      </c>
      <c r="C81" s="55" t="s">
        <v>417</v>
      </c>
      <c r="D81" s="54" t="s">
        <v>1</v>
      </c>
      <c r="E81" s="56">
        <v>111.98399999999999</v>
      </c>
      <c r="F81" s="56">
        <v>0</v>
      </c>
      <c r="G81" s="56">
        <v>0</v>
      </c>
      <c r="H81" s="56">
        <v>975.87199999999996</v>
      </c>
      <c r="I81" s="56">
        <v>0</v>
      </c>
      <c r="J81" s="56">
        <v>728.71199999999999</v>
      </c>
      <c r="K81" s="56">
        <v>0</v>
      </c>
      <c r="L81" s="56">
        <v>207.904</v>
      </c>
      <c r="M81" s="56">
        <v>0</v>
      </c>
      <c r="N81" s="56">
        <v>1532.52</v>
      </c>
      <c r="O81" s="56">
        <v>0</v>
      </c>
      <c r="P81" s="56">
        <v>79.968000000000004</v>
      </c>
    </row>
    <row r="82" spans="1:16" x14ac:dyDescent="0.25">
      <c r="A82" s="54">
        <v>2022</v>
      </c>
      <c r="B82" s="54">
        <v>129543</v>
      </c>
      <c r="C82" s="55" t="s">
        <v>417</v>
      </c>
      <c r="D82" s="54" t="s">
        <v>296</v>
      </c>
      <c r="E82" s="56">
        <v>21.984000000000002</v>
      </c>
      <c r="F82" s="56">
        <v>0</v>
      </c>
      <c r="G82" s="56">
        <v>0</v>
      </c>
      <c r="H82" s="56">
        <v>348.87200000000001</v>
      </c>
      <c r="I82" s="56">
        <v>0</v>
      </c>
      <c r="J82" s="56">
        <v>246.86199999999999</v>
      </c>
      <c r="K82" s="56">
        <v>0</v>
      </c>
      <c r="L82" s="56">
        <v>54.404000000000003</v>
      </c>
      <c r="M82" s="56">
        <v>0</v>
      </c>
      <c r="N82" s="56">
        <v>519.77</v>
      </c>
      <c r="O82" s="56">
        <v>0</v>
      </c>
      <c r="P82" s="56">
        <v>5.1179999999999897</v>
      </c>
    </row>
    <row r="83" spans="1:16" x14ac:dyDescent="0.25">
      <c r="A83" s="54">
        <v>2022</v>
      </c>
      <c r="B83" s="54">
        <v>130897</v>
      </c>
      <c r="C83" s="55" t="s">
        <v>416</v>
      </c>
      <c r="D83" s="54" t="s">
        <v>1</v>
      </c>
      <c r="E83" s="56">
        <v>0</v>
      </c>
      <c r="F83" s="56">
        <v>0</v>
      </c>
      <c r="G83" s="56">
        <v>0</v>
      </c>
      <c r="H83" s="56">
        <v>0</v>
      </c>
      <c r="I83" s="56">
        <v>199.976</v>
      </c>
      <c r="J83" s="56">
        <v>0</v>
      </c>
      <c r="K83" s="56">
        <v>0</v>
      </c>
      <c r="L83" s="56">
        <v>47.991999999999997</v>
      </c>
      <c r="M83" s="56">
        <v>0</v>
      </c>
      <c r="N83" s="56">
        <v>0</v>
      </c>
      <c r="O83" s="56">
        <v>0</v>
      </c>
      <c r="P83" s="56">
        <v>0</v>
      </c>
    </row>
    <row r="84" spans="1:16" x14ac:dyDescent="0.25">
      <c r="A84" s="54">
        <v>2022</v>
      </c>
      <c r="B84" s="54">
        <v>130897</v>
      </c>
      <c r="C84" s="55" t="s">
        <v>416</v>
      </c>
      <c r="D84" s="54" t="s">
        <v>296</v>
      </c>
      <c r="E84" s="56">
        <v>0</v>
      </c>
      <c r="F84" s="56">
        <v>0</v>
      </c>
      <c r="G84" s="56">
        <v>0</v>
      </c>
      <c r="H84" s="56">
        <v>0</v>
      </c>
      <c r="I84" s="56">
        <v>6.8760000000000003</v>
      </c>
      <c r="J84" s="56">
        <v>0</v>
      </c>
      <c r="K84" s="56">
        <v>0</v>
      </c>
      <c r="L84" s="56">
        <v>-12.708</v>
      </c>
      <c r="M84" s="56">
        <v>0</v>
      </c>
      <c r="N84" s="56">
        <v>0</v>
      </c>
      <c r="O84" s="56">
        <v>0</v>
      </c>
      <c r="P84" s="56">
        <v>0</v>
      </c>
    </row>
    <row r="85" spans="1:16" x14ac:dyDescent="0.25">
      <c r="A85" s="54">
        <v>2022</v>
      </c>
      <c r="B85" s="54">
        <v>130897</v>
      </c>
      <c r="C85" s="55" t="s">
        <v>416</v>
      </c>
      <c r="D85" s="54" t="s">
        <v>294</v>
      </c>
      <c r="E85" s="56">
        <v>0</v>
      </c>
      <c r="F85" s="56">
        <v>0</v>
      </c>
      <c r="G85" s="56">
        <v>0</v>
      </c>
      <c r="H85" s="56">
        <v>0</v>
      </c>
      <c r="I85" s="56">
        <v>76.475999999999999</v>
      </c>
      <c r="J85" s="56">
        <v>0</v>
      </c>
      <c r="K85" s="56">
        <v>0</v>
      </c>
      <c r="L85" s="56">
        <v>21.492000000000001</v>
      </c>
      <c r="M85" s="56">
        <v>0</v>
      </c>
      <c r="N85" s="56">
        <v>0</v>
      </c>
      <c r="O85" s="56">
        <v>0</v>
      </c>
      <c r="P85" s="56">
        <v>0</v>
      </c>
    </row>
    <row r="86" spans="1:16" x14ac:dyDescent="0.25">
      <c r="A86" s="54">
        <v>2022</v>
      </c>
      <c r="B86" s="54">
        <v>131289</v>
      </c>
      <c r="C86" s="55" t="s">
        <v>417</v>
      </c>
      <c r="D86" s="54" t="s">
        <v>1</v>
      </c>
      <c r="E86" s="56">
        <v>40.26</v>
      </c>
      <c r="F86" s="56">
        <v>1285.68</v>
      </c>
      <c r="G86" s="56">
        <v>1745.37</v>
      </c>
      <c r="H86" s="56">
        <v>894.43200000000002</v>
      </c>
      <c r="I86" s="56">
        <v>5108.4660000000003</v>
      </c>
      <c r="J86" s="56">
        <v>4521.1319999999996</v>
      </c>
      <c r="K86" s="56">
        <v>815.82600000000002</v>
      </c>
      <c r="L86" s="56">
        <v>195.096</v>
      </c>
      <c r="M86" s="56">
        <v>1092.3</v>
      </c>
      <c r="N86" s="56">
        <v>2563.5059999999999</v>
      </c>
      <c r="O86" s="56">
        <v>10347.941999999999</v>
      </c>
      <c r="P86" s="56">
        <v>4016.694</v>
      </c>
    </row>
    <row r="87" spans="1:16" x14ac:dyDescent="0.25">
      <c r="A87" s="54">
        <v>2022</v>
      </c>
      <c r="B87" s="54">
        <v>131289</v>
      </c>
      <c r="C87" s="55" t="s">
        <v>417</v>
      </c>
      <c r="D87" s="54" t="s">
        <v>294</v>
      </c>
      <c r="E87" s="56">
        <v>9.7600000000000104</v>
      </c>
      <c r="F87" s="56">
        <v>311.68</v>
      </c>
      <c r="G87" s="56">
        <v>423.12</v>
      </c>
      <c r="H87" s="56">
        <v>216.83199999999999</v>
      </c>
      <c r="I87" s="56">
        <v>1238.4159999999999</v>
      </c>
      <c r="J87" s="56">
        <v>1096.0319999999999</v>
      </c>
      <c r="K87" s="56">
        <v>197.77600000000001</v>
      </c>
      <c r="L87" s="56">
        <v>47.295999999999999</v>
      </c>
      <c r="M87" s="56">
        <v>264.8</v>
      </c>
      <c r="N87" s="56">
        <v>621.45600000000002</v>
      </c>
      <c r="O87" s="56">
        <v>2508.5920000000001</v>
      </c>
      <c r="P87" s="56">
        <v>973.74400000000003</v>
      </c>
    </row>
    <row r="88" spans="1:16" x14ac:dyDescent="0.25">
      <c r="A88" s="54">
        <v>2022</v>
      </c>
      <c r="B88" s="54">
        <v>131289</v>
      </c>
      <c r="C88" s="55" t="s">
        <v>417</v>
      </c>
      <c r="D88" s="54" t="s">
        <v>296</v>
      </c>
      <c r="E88" s="56">
        <v>-19.239999999999998</v>
      </c>
      <c r="F88" s="56">
        <v>162.68</v>
      </c>
      <c r="G88" s="56">
        <v>266.12</v>
      </c>
      <c r="H88" s="56">
        <v>123.83199999999999</v>
      </c>
      <c r="I88" s="56">
        <v>1046.9159999999999</v>
      </c>
      <c r="J88" s="56">
        <v>962.53200000000004</v>
      </c>
      <c r="K88" s="56">
        <v>137.77600000000001</v>
      </c>
      <c r="L88" s="56">
        <v>-40.704000000000001</v>
      </c>
      <c r="M88" s="56">
        <v>174.8</v>
      </c>
      <c r="N88" s="56">
        <v>491.45600000000002</v>
      </c>
      <c r="O88" s="56">
        <v>2286.0920000000001</v>
      </c>
      <c r="P88" s="56">
        <v>785.74400000000003</v>
      </c>
    </row>
    <row r="89" spans="1:16" x14ac:dyDescent="0.25">
      <c r="A89" s="54">
        <v>2022</v>
      </c>
      <c r="B89" s="54">
        <v>133279</v>
      </c>
      <c r="C89" s="55" t="s">
        <v>414</v>
      </c>
      <c r="D89" s="54" t="s">
        <v>1</v>
      </c>
      <c r="E89" s="56">
        <v>0</v>
      </c>
      <c r="F89" s="56">
        <v>71.992000000000004</v>
      </c>
      <c r="G89" s="56">
        <v>0</v>
      </c>
      <c r="H89" s="56">
        <v>7.992</v>
      </c>
      <c r="I89" s="56">
        <v>143.98400000000001</v>
      </c>
      <c r="J89" s="56">
        <v>159.98400000000001</v>
      </c>
      <c r="K89" s="56">
        <v>63.991999999999997</v>
      </c>
      <c r="L89" s="56">
        <v>0</v>
      </c>
      <c r="M89" s="56">
        <v>223.904</v>
      </c>
      <c r="N89" s="56">
        <v>2519.6080000000002</v>
      </c>
      <c r="O89" s="56">
        <v>55.991999999999997</v>
      </c>
      <c r="P89" s="56">
        <v>790.22400000000005</v>
      </c>
    </row>
    <row r="90" spans="1:16" x14ac:dyDescent="0.25">
      <c r="A90" s="54">
        <v>2022</v>
      </c>
      <c r="B90" s="54">
        <v>133279</v>
      </c>
      <c r="C90" s="55" t="s">
        <v>414</v>
      </c>
      <c r="D90" s="54" t="s">
        <v>296</v>
      </c>
      <c r="E90" s="56">
        <v>0</v>
      </c>
      <c r="F90" s="56">
        <v>-10.108000000000001</v>
      </c>
      <c r="G90" s="56">
        <v>0</v>
      </c>
      <c r="H90" s="56">
        <v>-28.757999999999999</v>
      </c>
      <c r="I90" s="56">
        <v>-27.216000000000001</v>
      </c>
      <c r="J90" s="56">
        <v>-3.21599999999999</v>
      </c>
      <c r="K90" s="56">
        <v>-6.6079999999999997</v>
      </c>
      <c r="L90" s="56">
        <v>0</v>
      </c>
      <c r="M90" s="56">
        <v>-3.8960000000000101</v>
      </c>
      <c r="N90" s="56">
        <v>871.30799999999999</v>
      </c>
      <c r="O90" s="56">
        <v>-6.6079999999999997</v>
      </c>
      <c r="P90" s="56">
        <v>171.274</v>
      </c>
    </row>
    <row r="91" spans="1:16" x14ac:dyDescent="0.25">
      <c r="A91" s="54">
        <v>2022</v>
      </c>
      <c r="B91" s="54">
        <v>133279</v>
      </c>
      <c r="C91" s="55" t="s">
        <v>414</v>
      </c>
      <c r="D91" s="54" t="s">
        <v>294</v>
      </c>
      <c r="E91" s="56">
        <v>0</v>
      </c>
      <c r="F91" s="56">
        <v>21.992000000000001</v>
      </c>
      <c r="G91" s="56">
        <v>0</v>
      </c>
      <c r="H91" s="56">
        <v>3.3420000000000001</v>
      </c>
      <c r="I91" s="56">
        <v>36.984000000000002</v>
      </c>
      <c r="J91" s="56">
        <v>60.984000000000002</v>
      </c>
      <c r="K91" s="56">
        <v>25.492000000000001</v>
      </c>
      <c r="L91" s="56">
        <v>0</v>
      </c>
      <c r="M91" s="56">
        <v>92.403999999999996</v>
      </c>
      <c r="N91" s="56">
        <v>1009.6079999999999</v>
      </c>
      <c r="O91" s="56">
        <v>25.492000000000001</v>
      </c>
      <c r="P91" s="56">
        <v>299.67399999999998</v>
      </c>
    </row>
    <row r="92" spans="1:16" x14ac:dyDescent="0.25">
      <c r="A92" s="54">
        <v>2022</v>
      </c>
      <c r="B92" s="54">
        <v>134581</v>
      </c>
      <c r="C92" s="55" t="s">
        <v>416</v>
      </c>
      <c r="D92" s="54" t="s">
        <v>296</v>
      </c>
      <c r="E92" s="56">
        <v>339.62900000000002</v>
      </c>
      <c r="F92" s="56">
        <v>428.43720000000201</v>
      </c>
      <c r="G92" s="56">
        <v>864.073000000001</v>
      </c>
      <c r="H92" s="56">
        <v>1101.1541999999999</v>
      </c>
      <c r="I92" s="56">
        <v>938.32680000000096</v>
      </c>
      <c r="J92" s="56">
        <v>577.34500000000003</v>
      </c>
      <c r="K92" s="56">
        <v>983.62459999999999</v>
      </c>
      <c r="L92" s="56">
        <v>-357.65399999999897</v>
      </c>
      <c r="M92" s="56">
        <v>958.84299999999996</v>
      </c>
      <c r="N92" s="56">
        <v>6.77560000000065</v>
      </c>
      <c r="O92" s="56">
        <v>-50.414600000000398</v>
      </c>
      <c r="P92" s="56">
        <v>517.7944</v>
      </c>
    </row>
    <row r="93" spans="1:16" x14ac:dyDescent="0.25">
      <c r="A93" s="54">
        <v>2022</v>
      </c>
      <c r="B93" s="54">
        <v>134581</v>
      </c>
      <c r="C93" s="55" t="s">
        <v>416</v>
      </c>
      <c r="D93" s="54" t="s">
        <v>294</v>
      </c>
      <c r="E93" s="56">
        <v>520.82899999999995</v>
      </c>
      <c r="F93" s="56">
        <v>772.83720000000199</v>
      </c>
      <c r="G93" s="56">
        <v>1171.873</v>
      </c>
      <c r="H93" s="56">
        <v>1278.7542000000001</v>
      </c>
      <c r="I93" s="56">
        <v>1145.3268</v>
      </c>
      <c r="J93" s="56">
        <v>864.14499999999998</v>
      </c>
      <c r="K93" s="56">
        <v>1209.2246</v>
      </c>
      <c r="L93" s="56">
        <v>-83.4539999999988</v>
      </c>
      <c r="M93" s="56">
        <v>1294.2429999999999</v>
      </c>
      <c r="N93" s="56">
        <v>292.37560000000099</v>
      </c>
      <c r="O93" s="56">
        <v>185.9854</v>
      </c>
      <c r="P93" s="56">
        <v>843.59439999999995</v>
      </c>
    </row>
    <row r="94" spans="1:16" x14ac:dyDescent="0.25">
      <c r="A94" s="54">
        <v>2022</v>
      </c>
      <c r="B94" s="54">
        <v>134581</v>
      </c>
      <c r="C94" s="55" t="s">
        <v>416</v>
      </c>
      <c r="D94" s="54" t="s">
        <v>1</v>
      </c>
      <c r="E94" s="56">
        <v>7885.1289999999999</v>
      </c>
      <c r="F94" s="56">
        <v>12302.287200000001</v>
      </c>
      <c r="G94" s="56">
        <v>11271.923000000001</v>
      </c>
      <c r="H94" s="56">
        <v>9337.7042000000001</v>
      </c>
      <c r="I94" s="56">
        <v>7381.9268000000002</v>
      </c>
      <c r="J94" s="56">
        <v>9211.9950000000008</v>
      </c>
      <c r="K94" s="56">
        <v>10597.9746</v>
      </c>
      <c r="L94" s="56">
        <v>10882.946</v>
      </c>
      <c r="M94" s="56">
        <v>17745.593000000001</v>
      </c>
      <c r="N94" s="56">
        <v>10831.9756</v>
      </c>
      <c r="O94" s="56">
        <v>7007.6354000000001</v>
      </c>
      <c r="P94" s="56">
        <v>10386.7444</v>
      </c>
    </row>
    <row r="95" spans="1:16" x14ac:dyDescent="0.25">
      <c r="A95" s="54">
        <v>2022</v>
      </c>
      <c r="B95" s="54">
        <v>135228</v>
      </c>
      <c r="C95" s="55" t="s">
        <v>419</v>
      </c>
      <c r="D95" s="54" t="s">
        <v>296</v>
      </c>
      <c r="E95" s="56">
        <v>0</v>
      </c>
      <c r="F95" s="56">
        <v>-32.707999999999998</v>
      </c>
      <c r="G95" s="56">
        <v>0</v>
      </c>
      <c r="H95" s="56">
        <v>0</v>
      </c>
      <c r="I95" s="56">
        <v>0</v>
      </c>
      <c r="J95" s="56">
        <v>0</v>
      </c>
      <c r="K95" s="56">
        <v>18.734000000000002</v>
      </c>
      <c r="L95" s="56">
        <v>-1.26599999999999</v>
      </c>
      <c r="M95" s="56">
        <v>-25.19</v>
      </c>
      <c r="N95" s="56">
        <v>218.67</v>
      </c>
      <c r="O95" s="56">
        <v>-40.323999999999998</v>
      </c>
      <c r="P95" s="56">
        <v>454.76600000000002</v>
      </c>
    </row>
    <row r="96" spans="1:16" x14ac:dyDescent="0.25">
      <c r="A96" s="54">
        <v>2022</v>
      </c>
      <c r="B96" s="54">
        <v>135228</v>
      </c>
      <c r="C96" s="55" t="s">
        <v>419</v>
      </c>
      <c r="D96" s="54" t="s">
        <v>294</v>
      </c>
      <c r="E96" s="56">
        <v>0</v>
      </c>
      <c r="F96" s="56">
        <v>3.5419999999999998</v>
      </c>
      <c r="G96" s="56">
        <v>0</v>
      </c>
      <c r="H96" s="56">
        <v>0</v>
      </c>
      <c r="I96" s="56">
        <v>0</v>
      </c>
      <c r="J96" s="56">
        <v>0</v>
      </c>
      <c r="K96" s="56">
        <v>54.984000000000002</v>
      </c>
      <c r="L96" s="56">
        <v>34.984000000000002</v>
      </c>
      <c r="M96" s="56">
        <v>83.56</v>
      </c>
      <c r="N96" s="56">
        <v>254.92</v>
      </c>
      <c r="O96" s="56">
        <v>32.176000000000002</v>
      </c>
      <c r="P96" s="56">
        <v>502.26600000000002</v>
      </c>
    </row>
    <row r="97" spans="1:16" x14ac:dyDescent="0.25">
      <c r="A97" s="54">
        <v>2022</v>
      </c>
      <c r="B97" s="54">
        <v>135228</v>
      </c>
      <c r="C97" s="55" t="s">
        <v>419</v>
      </c>
      <c r="D97" s="54" t="s">
        <v>1</v>
      </c>
      <c r="E97" s="56">
        <v>0</v>
      </c>
      <c r="F97" s="56">
        <v>7.992</v>
      </c>
      <c r="G97" s="56">
        <v>0</v>
      </c>
      <c r="H97" s="56">
        <v>0</v>
      </c>
      <c r="I97" s="56">
        <v>0</v>
      </c>
      <c r="J97" s="56">
        <v>0</v>
      </c>
      <c r="K97" s="56">
        <v>143.98400000000001</v>
      </c>
      <c r="L97" s="56">
        <v>159.98400000000001</v>
      </c>
      <c r="M97" s="56">
        <v>183.96</v>
      </c>
      <c r="N97" s="56">
        <v>559.91999999999996</v>
      </c>
      <c r="O97" s="56">
        <v>76.775999999999996</v>
      </c>
      <c r="P97" s="56">
        <v>1366.2159999999999</v>
      </c>
    </row>
    <row r="98" spans="1:16" x14ac:dyDescent="0.25">
      <c r="A98" s="54">
        <v>2022</v>
      </c>
      <c r="B98" s="54">
        <v>135718</v>
      </c>
      <c r="C98" s="55" t="s">
        <v>414</v>
      </c>
      <c r="D98" s="54" t="s">
        <v>294</v>
      </c>
      <c r="E98" s="56">
        <v>728.8</v>
      </c>
      <c r="F98" s="56">
        <v>428.53719999999998</v>
      </c>
      <c r="G98" s="56">
        <v>378.36720000000003</v>
      </c>
      <c r="H98" s="56">
        <v>470.9504</v>
      </c>
      <c r="I98" s="56">
        <v>159.9444</v>
      </c>
      <c r="J98" s="56">
        <v>1426.2672</v>
      </c>
      <c r="K98" s="56">
        <v>188.29320000000001</v>
      </c>
      <c r="L98" s="56">
        <v>123.64239999999999</v>
      </c>
      <c r="M98" s="56">
        <v>156.64519999999999</v>
      </c>
      <c r="N98" s="56">
        <v>520.42280000000005</v>
      </c>
      <c r="O98" s="56">
        <v>638.73199999999997</v>
      </c>
      <c r="P98" s="56">
        <v>492.66119999999898</v>
      </c>
    </row>
    <row r="99" spans="1:16" x14ac:dyDescent="0.25">
      <c r="A99" s="54">
        <v>2022</v>
      </c>
      <c r="B99" s="54">
        <v>135718</v>
      </c>
      <c r="C99" s="55" t="s">
        <v>414</v>
      </c>
      <c r="D99" s="54" t="s">
        <v>1</v>
      </c>
      <c r="E99" s="56">
        <v>2984.4</v>
      </c>
      <c r="F99" s="56">
        <v>1409.5871999999999</v>
      </c>
      <c r="G99" s="56">
        <v>1405.2672</v>
      </c>
      <c r="H99" s="56">
        <v>1369.8504</v>
      </c>
      <c r="I99" s="56">
        <v>523.99440000000004</v>
      </c>
      <c r="J99" s="56">
        <v>6244.5672000000004</v>
      </c>
      <c r="K99" s="56">
        <v>769.54319999999996</v>
      </c>
      <c r="L99" s="56">
        <v>547.14239999999995</v>
      </c>
      <c r="M99" s="56">
        <v>473.6952</v>
      </c>
      <c r="N99" s="56">
        <v>1394.2728</v>
      </c>
      <c r="O99" s="56">
        <v>4261.9319999999998</v>
      </c>
      <c r="P99" s="56">
        <v>4657.1112000000003</v>
      </c>
    </row>
    <row r="100" spans="1:16" x14ac:dyDescent="0.25">
      <c r="A100" s="54">
        <v>2022</v>
      </c>
      <c r="B100" s="54">
        <v>135718</v>
      </c>
      <c r="C100" s="55" t="s">
        <v>414</v>
      </c>
      <c r="D100" s="54" t="s">
        <v>296</v>
      </c>
      <c r="E100" s="56">
        <v>425.05</v>
      </c>
      <c r="F100" s="56">
        <v>296.8372</v>
      </c>
      <c r="G100" s="56">
        <v>247.7672</v>
      </c>
      <c r="H100" s="56">
        <v>210.85040000000001</v>
      </c>
      <c r="I100" s="56">
        <v>-1.6556000000000599</v>
      </c>
      <c r="J100" s="56">
        <v>1219.9172000000001</v>
      </c>
      <c r="K100" s="56">
        <v>-7.6068000000000398</v>
      </c>
      <c r="L100" s="56">
        <v>58.342399999999898</v>
      </c>
      <c r="M100" s="56">
        <v>27.145199999999999</v>
      </c>
      <c r="N100" s="56">
        <v>290.22280000000001</v>
      </c>
      <c r="O100" s="56">
        <v>410.731999999999</v>
      </c>
      <c r="P100" s="56">
        <v>261.36119999999897</v>
      </c>
    </row>
    <row r="101" spans="1:16" x14ac:dyDescent="0.25">
      <c r="A101" s="54">
        <v>2022</v>
      </c>
      <c r="B101" s="54">
        <v>136833</v>
      </c>
      <c r="C101" s="55" t="s">
        <v>416</v>
      </c>
      <c r="D101" s="54" t="s">
        <v>296</v>
      </c>
      <c r="E101" s="56">
        <v>378.76799999999997</v>
      </c>
      <c r="F101" s="56">
        <v>111.56399999999999</v>
      </c>
      <c r="G101" s="56">
        <v>0</v>
      </c>
      <c r="H101" s="56">
        <v>67.585999999999999</v>
      </c>
      <c r="I101" s="56">
        <v>184.01400000000001</v>
      </c>
      <c r="J101" s="56">
        <v>1105.912</v>
      </c>
      <c r="K101" s="56">
        <v>-23.981999999999999</v>
      </c>
      <c r="L101" s="56">
        <v>-38.228000000000002</v>
      </c>
      <c r="M101" s="56">
        <v>41.851999999999997</v>
      </c>
      <c r="N101" s="56">
        <v>-32.39</v>
      </c>
      <c r="O101" s="56">
        <v>-27.731999999999999</v>
      </c>
      <c r="P101" s="56">
        <v>25.36</v>
      </c>
    </row>
    <row r="102" spans="1:16" x14ac:dyDescent="0.25">
      <c r="A102" s="54">
        <v>2022</v>
      </c>
      <c r="B102" s="54">
        <v>136833</v>
      </c>
      <c r="C102" s="55" t="s">
        <v>416</v>
      </c>
      <c r="D102" s="54" t="s">
        <v>1</v>
      </c>
      <c r="E102" s="56">
        <v>1713.3679999999999</v>
      </c>
      <c r="F102" s="56">
        <v>1182.2639999999999</v>
      </c>
      <c r="G102" s="56">
        <v>0</v>
      </c>
      <c r="H102" s="56">
        <v>510.33600000000001</v>
      </c>
      <c r="I102" s="56">
        <v>958.06399999999996</v>
      </c>
      <c r="J102" s="56">
        <v>3196.3119999999999</v>
      </c>
      <c r="K102" s="56">
        <v>199.16800000000001</v>
      </c>
      <c r="L102" s="56">
        <v>220.672</v>
      </c>
      <c r="M102" s="56">
        <v>287.952</v>
      </c>
      <c r="N102" s="56">
        <v>89.56</v>
      </c>
      <c r="O102" s="56">
        <v>156.768</v>
      </c>
      <c r="P102" s="56">
        <v>359.96</v>
      </c>
    </row>
    <row r="103" spans="1:16" x14ac:dyDescent="0.25">
      <c r="A103" s="54">
        <v>2022</v>
      </c>
      <c r="B103" s="54">
        <v>136833</v>
      </c>
      <c r="C103" s="55" t="s">
        <v>416</v>
      </c>
      <c r="D103" s="54" t="s">
        <v>294</v>
      </c>
      <c r="E103" s="56">
        <v>600.76800000000003</v>
      </c>
      <c r="F103" s="56">
        <v>250.76400000000001</v>
      </c>
      <c r="G103" s="56">
        <v>0</v>
      </c>
      <c r="H103" s="56">
        <v>173.786</v>
      </c>
      <c r="I103" s="56">
        <v>394.01400000000001</v>
      </c>
      <c r="J103" s="56">
        <v>1281.712</v>
      </c>
      <c r="K103" s="56">
        <v>79.817999999999998</v>
      </c>
      <c r="L103" s="56">
        <v>99.772000000000006</v>
      </c>
      <c r="M103" s="56">
        <v>112.652</v>
      </c>
      <c r="N103" s="56">
        <v>38.409999999999997</v>
      </c>
      <c r="O103" s="56">
        <v>40.667999999999999</v>
      </c>
      <c r="P103" s="56">
        <v>127.96</v>
      </c>
    </row>
    <row r="104" spans="1:16" x14ac:dyDescent="0.25">
      <c r="A104" s="54">
        <v>2022</v>
      </c>
      <c r="B104" s="54">
        <v>141109</v>
      </c>
      <c r="C104" s="55" t="s">
        <v>416</v>
      </c>
      <c r="D104" s="54" t="s">
        <v>294</v>
      </c>
      <c r="E104" s="56">
        <v>1343.8784000000001</v>
      </c>
      <c r="F104" s="56">
        <v>1580.9108000000001</v>
      </c>
      <c r="G104" s="56">
        <v>675.4144</v>
      </c>
      <c r="H104" s="56">
        <v>3201.8824</v>
      </c>
      <c r="I104" s="56">
        <v>3562.3683999999998</v>
      </c>
      <c r="J104" s="56">
        <v>1455.4151999999999</v>
      </c>
      <c r="K104" s="56">
        <v>271.00560000000002</v>
      </c>
      <c r="L104" s="56">
        <v>2332.5396000000001</v>
      </c>
      <c r="M104" s="56">
        <v>3210.8328000000001</v>
      </c>
      <c r="N104" s="56">
        <v>3493.2867999999999</v>
      </c>
      <c r="O104" s="56">
        <v>1231.7788</v>
      </c>
      <c r="P104" s="56">
        <v>2165.4767999999999</v>
      </c>
    </row>
    <row r="105" spans="1:16" x14ac:dyDescent="0.25">
      <c r="A105" s="54">
        <v>2022</v>
      </c>
      <c r="B105" s="54">
        <v>141109</v>
      </c>
      <c r="C105" s="55" t="s">
        <v>416</v>
      </c>
      <c r="D105" s="54" t="s">
        <v>296</v>
      </c>
      <c r="E105" s="56">
        <v>1094.8784000000001</v>
      </c>
      <c r="F105" s="56">
        <v>1351.1107999999999</v>
      </c>
      <c r="G105" s="56">
        <v>487.61439999999999</v>
      </c>
      <c r="H105" s="56">
        <v>2753.0823999999998</v>
      </c>
      <c r="I105" s="56">
        <v>3323.5684000000001</v>
      </c>
      <c r="J105" s="56">
        <v>1196.8152</v>
      </c>
      <c r="K105" s="56">
        <v>157.60560000000001</v>
      </c>
      <c r="L105" s="56">
        <v>2043.3396</v>
      </c>
      <c r="M105" s="56">
        <v>2712.2328000000002</v>
      </c>
      <c r="N105" s="56">
        <v>3121.2867999999999</v>
      </c>
      <c r="O105" s="56">
        <v>968.37879999999996</v>
      </c>
      <c r="P105" s="56">
        <v>1936.2768000000001</v>
      </c>
    </row>
    <row r="106" spans="1:16" x14ac:dyDescent="0.25">
      <c r="A106" s="54">
        <v>2022</v>
      </c>
      <c r="B106" s="54">
        <v>141109</v>
      </c>
      <c r="C106" s="55" t="s">
        <v>416</v>
      </c>
      <c r="D106" s="54" t="s">
        <v>1</v>
      </c>
      <c r="E106" s="56">
        <v>4371.2784000000001</v>
      </c>
      <c r="F106" s="56">
        <v>5627.2608</v>
      </c>
      <c r="G106" s="56">
        <v>3024.9144000000001</v>
      </c>
      <c r="H106" s="56">
        <v>10626.7824</v>
      </c>
      <c r="I106" s="56">
        <v>11509.7184</v>
      </c>
      <c r="J106" s="56">
        <v>4897.9152000000004</v>
      </c>
      <c r="K106" s="56">
        <v>874.60559999999998</v>
      </c>
      <c r="L106" s="56">
        <v>10102.989600000001</v>
      </c>
      <c r="M106" s="56">
        <v>11883.2328</v>
      </c>
      <c r="N106" s="56">
        <v>11575.936799999999</v>
      </c>
      <c r="O106" s="56">
        <v>4618.8288000000002</v>
      </c>
      <c r="P106" s="56">
        <v>7921.5767999999998</v>
      </c>
    </row>
    <row r="107" spans="1:16" x14ac:dyDescent="0.25">
      <c r="A107" s="54">
        <v>2022</v>
      </c>
      <c r="B107" s="54">
        <v>141852</v>
      </c>
      <c r="C107" s="55" t="s">
        <v>415</v>
      </c>
      <c r="D107" s="54" t="s">
        <v>1</v>
      </c>
      <c r="E107" s="56">
        <v>0</v>
      </c>
      <c r="F107" s="56">
        <v>0</v>
      </c>
      <c r="G107" s="56">
        <v>559.91999999999996</v>
      </c>
      <c r="H107" s="56">
        <v>63.991999999999997</v>
      </c>
      <c r="I107" s="56">
        <v>0</v>
      </c>
      <c r="J107" s="56">
        <v>0</v>
      </c>
      <c r="K107" s="56">
        <v>0</v>
      </c>
      <c r="L107" s="56">
        <v>79.92</v>
      </c>
      <c r="M107" s="56">
        <v>0</v>
      </c>
      <c r="N107" s="56">
        <v>0</v>
      </c>
      <c r="O107" s="56">
        <v>0</v>
      </c>
      <c r="P107" s="56">
        <v>96.712000000000003</v>
      </c>
    </row>
    <row r="108" spans="1:16" x14ac:dyDescent="0.25">
      <c r="A108" s="54">
        <v>2022</v>
      </c>
      <c r="B108" s="54">
        <v>141852</v>
      </c>
      <c r="C108" s="55" t="s">
        <v>415</v>
      </c>
      <c r="D108" s="54" t="s">
        <v>296</v>
      </c>
      <c r="E108" s="56">
        <v>0</v>
      </c>
      <c r="F108" s="56">
        <v>0</v>
      </c>
      <c r="G108" s="56">
        <v>221.82</v>
      </c>
      <c r="H108" s="56">
        <v>-7.6079999999999997</v>
      </c>
      <c r="I108" s="56">
        <v>0</v>
      </c>
      <c r="J108" s="56">
        <v>0</v>
      </c>
      <c r="K108" s="56">
        <v>0</v>
      </c>
      <c r="L108" s="56">
        <v>-8.1799999999999908</v>
      </c>
      <c r="M108" s="56">
        <v>0</v>
      </c>
      <c r="N108" s="56">
        <v>0</v>
      </c>
      <c r="O108" s="56">
        <v>0</v>
      </c>
      <c r="P108" s="56">
        <v>-1.8380000000000001</v>
      </c>
    </row>
    <row r="109" spans="1:16" x14ac:dyDescent="0.25">
      <c r="A109" s="54">
        <v>2022</v>
      </c>
      <c r="B109" s="54">
        <v>141852</v>
      </c>
      <c r="C109" s="55" t="s">
        <v>415</v>
      </c>
      <c r="D109" s="54" t="s">
        <v>294</v>
      </c>
      <c r="E109" s="56">
        <v>0</v>
      </c>
      <c r="F109" s="56">
        <v>0</v>
      </c>
      <c r="G109" s="56">
        <v>254.92</v>
      </c>
      <c r="H109" s="56">
        <v>25.492000000000001</v>
      </c>
      <c r="I109" s="56">
        <v>0</v>
      </c>
      <c r="J109" s="56">
        <v>0</v>
      </c>
      <c r="K109" s="56">
        <v>0</v>
      </c>
      <c r="L109" s="56">
        <v>24.92</v>
      </c>
      <c r="M109" s="56">
        <v>0</v>
      </c>
      <c r="N109" s="56">
        <v>0</v>
      </c>
      <c r="O109" s="56">
        <v>0</v>
      </c>
      <c r="P109" s="56">
        <v>31.262</v>
      </c>
    </row>
    <row r="110" spans="1:16" x14ac:dyDescent="0.25">
      <c r="A110" s="54">
        <v>2022</v>
      </c>
      <c r="B110" s="54">
        <v>143836</v>
      </c>
      <c r="C110" s="55" t="s">
        <v>419</v>
      </c>
      <c r="D110" s="54" t="s">
        <v>296</v>
      </c>
      <c r="E110" s="56">
        <v>391.21</v>
      </c>
      <c r="F110" s="56">
        <v>-24.959999999999901</v>
      </c>
      <c r="G110" s="56">
        <v>808.07</v>
      </c>
      <c r="H110" s="56">
        <v>1237.04</v>
      </c>
      <c r="I110" s="56">
        <v>-29.04</v>
      </c>
      <c r="J110" s="56">
        <v>-10.1899999999999</v>
      </c>
      <c r="K110" s="56">
        <v>388.62</v>
      </c>
      <c r="L110" s="56">
        <v>327.16000000000003</v>
      </c>
      <c r="M110" s="56">
        <v>16.55</v>
      </c>
      <c r="N110" s="56">
        <v>94.750000000000199</v>
      </c>
      <c r="O110" s="56">
        <v>-9.8400000000000301</v>
      </c>
      <c r="P110" s="56">
        <v>752.75</v>
      </c>
    </row>
    <row r="111" spans="1:16" x14ac:dyDescent="0.25">
      <c r="A111" s="54">
        <v>2022</v>
      </c>
      <c r="B111" s="54">
        <v>143836</v>
      </c>
      <c r="C111" s="55" t="s">
        <v>418</v>
      </c>
      <c r="D111" s="54" t="s">
        <v>296</v>
      </c>
      <c r="E111" s="56">
        <v>563.16999999999996</v>
      </c>
      <c r="F111" s="56">
        <v>693.28</v>
      </c>
      <c r="G111" s="56">
        <v>563.75</v>
      </c>
      <c r="H111" s="56">
        <v>1457.95</v>
      </c>
      <c r="I111" s="56">
        <v>933.46</v>
      </c>
      <c r="J111" s="56">
        <v>160.28</v>
      </c>
      <c r="K111" s="56">
        <v>898.45</v>
      </c>
      <c r="L111" s="56">
        <v>744.72</v>
      </c>
      <c r="M111" s="56">
        <v>831.91</v>
      </c>
      <c r="N111" s="56">
        <v>352.26</v>
      </c>
      <c r="O111" s="56">
        <v>469.23</v>
      </c>
      <c r="P111" s="56">
        <v>243.52</v>
      </c>
    </row>
    <row r="112" spans="1:16" x14ac:dyDescent="0.25">
      <c r="A112" s="54">
        <v>2022</v>
      </c>
      <c r="B112" s="54">
        <v>143836</v>
      </c>
      <c r="C112" s="55" t="s">
        <v>418</v>
      </c>
      <c r="D112" s="54" t="s">
        <v>294</v>
      </c>
      <c r="E112" s="56">
        <v>1252.47</v>
      </c>
      <c r="F112" s="56">
        <v>1379.28</v>
      </c>
      <c r="G112" s="56">
        <v>1334.85</v>
      </c>
      <c r="H112" s="56">
        <v>2182.65</v>
      </c>
      <c r="I112" s="56">
        <v>1645.51</v>
      </c>
      <c r="J112" s="56">
        <v>908.28</v>
      </c>
      <c r="K112" s="56">
        <v>1593.8</v>
      </c>
      <c r="L112" s="56">
        <v>1527.02</v>
      </c>
      <c r="M112" s="56">
        <v>1554.41</v>
      </c>
      <c r="N112" s="56">
        <v>1037.1600000000001</v>
      </c>
      <c r="O112" s="56">
        <v>1118.73</v>
      </c>
      <c r="P112" s="56">
        <v>965.47</v>
      </c>
    </row>
    <row r="113" spans="1:16" x14ac:dyDescent="0.25">
      <c r="A113" s="54">
        <v>2022</v>
      </c>
      <c r="B113" s="54">
        <v>143836</v>
      </c>
      <c r="C113" s="55" t="s">
        <v>417</v>
      </c>
      <c r="D113" s="54" t="s">
        <v>294</v>
      </c>
      <c r="E113" s="56">
        <v>17.29</v>
      </c>
      <c r="F113" s="56">
        <v>22.03</v>
      </c>
      <c r="G113" s="56">
        <v>15.61</v>
      </c>
      <c r="H113" s="56">
        <v>135.37</v>
      </c>
      <c r="I113" s="56">
        <v>23.49</v>
      </c>
      <c r="J113" s="56">
        <v>7.7</v>
      </c>
      <c r="K113" s="56">
        <v>7.7</v>
      </c>
      <c r="L113" s="56">
        <v>23.2</v>
      </c>
      <c r="M113" s="56">
        <v>276.61</v>
      </c>
      <c r="N113" s="56">
        <v>98.529999999999902</v>
      </c>
      <c r="O113" s="56">
        <v>23.71</v>
      </c>
      <c r="P113" s="56">
        <v>20.9</v>
      </c>
    </row>
    <row r="114" spans="1:16" x14ac:dyDescent="0.25">
      <c r="A114" s="54">
        <v>2022</v>
      </c>
      <c r="B114" s="54">
        <v>143836</v>
      </c>
      <c r="C114" s="55" t="s">
        <v>417</v>
      </c>
      <c r="D114" s="54" t="s">
        <v>1</v>
      </c>
      <c r="E114" s="56">
        <v>103.74</v>
      </c>
      <c r="F114" s="56">
        <v>132.18</v>
      </c>
      <c r="G114" s="56">
        <v>93.66</v>
      </c>
      <c r="H114" s="56">
        <v>812.22</v>
      </c>
      <c r="I114" s="56">
        <v>140.94</v>
      </c>
      <c r="J114" s="56">
        <v>46.2</v>
      </c>
      <c r="K114" s="56">
        <v>46.2</v>
      </c>
      <c r="L114" s="56">
        <v>139.19999999999999</v>
      </c>
      <c r="M114" s="56">
        <v>1659.66</v>
      </c>
      <c r="N114" s="56">
        <v>591.17999999999995</v>
      </c>
      <c r="O114" s="56">
        <v>142.26</v>
      </c>
      <c r="P114" s="56">
        <v>125.4</v>
      </c>
    </row>
    <row r="115" spans="1:16" x14ac:dyDescent="0.25">
      <c r="A115" s="54">
        <v>2022</v>
      </c>
      <c r="B115" s="54">
        <v>143836</v>
      </c>
      <c r="C115" s="55" t="s">
        <v>417</v>
      </c>
      <c r="D115" s="54" t="s">
        <v>296</v>
      </c>
      <c r="E115" s="56">
        <v>-98.71</v>
      </c>
      <c r="F115" s="56">
        <v>-93.97</v>
      </c>
      <c r="G115" s="56">
        <v>-71.39</v>
      </c>
      <c r="H115" s="56">
        <v>-67.63</v>
      </c>
      <c r="I115" s="56">
        <v>-63.51</v>
      </c>
      <c r="J115" s="56">
        <v>-21.3</v>
      </c>
      <c r="K115" s="56">
        <v>-21.3</v>
      </c>
      <c r="L115" s="56">
        <v>-63.8</v>
      </c>
      <c r="M115" s="56">
        <v>160.61000000000001</v>
      </c>
      <c r="N115" s="56">
        <v>31.53</v>
      </c>
      <c r="O115" s="56">
        <v>-92.29</v>
      </c>
      <c r="P115" s="56">
        <v>-95.1</v>
      </c>
    </row>
    <row r="116" spans="1:16" x14ac:dyDescent="0.25">
      <c r="A116" s="54">
        <v>2022</v>
      </c>
      <c r="B116" s="54">
        <v>143836</v>
      </c>
      <c r="C116" s="55" t="s">
        <v>419</v>
      </c>
      <c r="D116" s="54" t="s">
        <v>1</v>
      </c>
      <c r="E116" s="56">
        <v>5557.26</v>
      </c>
      <c r="F116" s="56">
        <v>2835.24</v>
      </c>
      <c r="G116" s="56">
        <v>7192.2</v>
      </c>
      <c r="H116" s="56">
        <v>9316.08</v>
      </c>
      <c r="I116" s="56">
        <v>1618.26</v>
      </c>
      <c r="J116" s="56">
        <v>1296.3599999999999</v>
      </c>
      <c r="K116" s="56">
        <v>3959.22</v>
      </c>
      <c r="L116" s="56">
        <v>3196.8</v>
      </c>
      <c r="M116" s="56">
        <v>2356.8000000000002</v>
      </c>
      <c r="N116" s="56">
        <v>2376</v>
      </c>
      <c r="O116" s="56">
        <v>2175.96</v>
      </c>
      <c r="P116" s="56">
        <v>7501.5</v>
      </c>
    </row>
    <row r="117" spans="1:16" x14ac:dyDescent="0.25">
      <c r="A117" s="54">
        <v>2022</v>
      </c>
      <c r="B117" s="54">
        <v>143836</v>
      </c>
      <c r="C117" s="55" t="s">
        <v>415</v>
      </c>
      <c r="D117" s="54" t="s">
        <v>294</v>
      </c>
      <c r="E117" s="56">
        <v>29.3</v>
      </c>
      <c r="F117" s="56">
        <v>77.150000000000006</v>
      </c>
      <c r="G117" s="56">
        <v>0</v>
      </c>
      <c r="H117" s="56">
        <v>0</v>
      </c>
      <c r="I117" s="56">
        <v>0</v>
      </c>
      <c r="J117" s="56">
        <v>0</v>
      </c>
      <c r="K117" s="56">
        <v>0</v>
      </c>
      <c r="L117" s="56">
        <v>0</v>
      </c>
      <c r="M117" s="56">
        <v>0</v>
      </c>
      <c r="N117" s="56">
        <v>0</v>
      </c>
      <c r="O117" s="56">
        <v>0</v>
      </c>
      <c r="P117" s="56">
        <v>0</v>
      </c>
    </row>
    <row r="118" spans="1:16" x14ac:dyDescent="0.25">
      <c r="A118" s="54">
        <v>2022</v>
      </c>
      <c r="B118" s="54">
        <v>143836</v>
      </c>
      <c r="C118" s="55" t="s">
        <v>418</v>
      </c>
      <c r="D118" s="54" t="s">
        <v>1</v>
      </c>
      <c r="E118" s="56">
        <v>7514.82</v>
      </c>
      <c r="F118" s="56">
        <v>8275.68</v>
      </c>
      <c r="G118" s="56">
        <v>8009.1</v>
      </c>
      <c r="H118" s="56">
        <v>13095.9</v>
      </c>
      <c r="I118" s="56">
        <v>9873.06</v>
      </c>
      <c r="J118" s="56">
        <v>5449.68</v>
      </c>
      <c r="K118" s="56">
        <v>9562.7999999999993</v>
      </c>
      <c r="L118" s="56">
        <v>9162.1200000000008</v>
      </c>
      <c r="M118" s="56">
        <v>9326.4599999999991</v>
      </c>
      <c r="N118" s="56">
        <v>6222.96</v>
      </c>
      <c r="O118" s="56">
        <v>6712.38</v>
      </c>
      <c r="P118" s="56">
        <v>5792.82</v>
      </c>
    </row>
    <row r="119" spans="1:16" x14ac:dyDescent="0.25">
      <c r="A119" s="54">
        <v>2022</v>
      </c>
      <c r="B119" s="54">
        <v>143836</v>
      </c>
      <c r="C119" s="55" t="s">
        <v>419</v>
      </c>
      <c r="D119" s="54" t="s">
        <v>294</v>
      </c>
      <c r="E119" s="56">
        <v>926.21</v>
      </c>
      <c r="F119" s="56">
        <v>472.54</v>
      </c>
      <c r="G119" s="56">
        <v>1198.7</v>
      </c>
      <c r="H119" s="56">
        <v>1552.68</v>
      </c>
      <c r="I119" s="56">
        <v>269.70999999999998</v>
      </c>
      <c r="J119" s="56">
        <v>216.06</v>
      </c>
      <c r="K119" s="56">
        <v>659.87</v>
      </c>
      <c r="L119" s="56">
        <v>532.79999999999995</v>
      </c>
      <c r="M119" s="56">
        <v>392.8</v>
      </c>
      <c r="N119" s="56">
        <v>396</v>
      </c>
      <c r="O119" s="56">
        <v>362.66</v>
      </c>
      <c r="P119" s="56">
        <v>1250.25</v>
      </c>
    </row>
    <row r="120" spans="1:16" x14ac:dyDescent="0.25">
      <c r="A120" s="54">
        <v>2022</v>
      </c>
      <c r="B120" s="54">
        <v>143836</v>
      </c>
      <c r="C120" s="55" t="s">
        <v>415</v>
      </c>
      <c r="D120" s="54" t="s">
        <v>1</v>
      </c>
      <c r="E120" s="56">
        <v>175.8</v>
      </c>
      <c r="F120" s="56">
        <v>462.9</v>
      </c>
      <c r="G120" s="56">
        <v>0</v>
      </c>
      <c r="H120" s="56">
        <v>0</v>
      </c>
      <c r="I120" s="56">
        <v>0</v>
      </c>
      <c r="J120" s="56">
        <v>0</v>
      </c>
      <c r="K120" s="56">
        <v>0</v>
      </c>
      <c r="L120" s="56">
        <v>0</v>
      </c>
      <c r="M120" s="56">
        <v>0</v>
      </c>
      <c r="N120" s="56">
        <v>0</v>
      </c>
      <c r="O120" s="56">
        <v>0</v>
      </c>
      <c r="P120" s="56">
        <v>0</v>
      </c>
    </row>
    <row r="121" spans="1:16" x14ac:dyDescent="0.25">
      <c r="A121" s="54">
        <v>2022</v>
      </c>
      <c r="B121" s="54">
        <v>143836</v>
      </c>
      <c r="C121" s="55" t="s">
        <v>415</v>
      </c>
      <c r="D121" s="54" t="s">
        <v>296</v>
      </c>
      <c r="E121" s="56">
        <v>-36.9</v>
      </c>
      <c r="F121" s="56">
        <v>7.6499999999999799</v>
      </c>
      <c r="G121" s="56">
        <v>0</v>
      </c>
      <c r="H121" s="56">
        <v>0</v>
      </c>
      <c r="I121" s="56">
        <v>0</v>
      </c>
      <c r="J121" s="56">
        <v>0</v>
      </c>
      <c r="K121" s="56">
        <v>0</v>
      </c>
      <c r="L121" s="56">
        <v>0</v>
      </c>
      <c r="M121" s="56">
        <v>0</v>
      </c>
      <c r="N121" s="56">
        <v>0</v>
      </c>
      <c r="O121" s="56">
        <v>0</v>
      </c>
      <c r="P121" s="56">
        <v>0</v>
      </c>
    </row>
    <row r="122" spans="1:16" x14ac:dyDescent="0.25">
      <c r="A122" s="54">
        <v>2022</v>
      </c>
      <c r="B122" s="54">
        <v>144503</v>
      </c>
      <c r="C122" s="55" t="s">
        <v>414</v>
      </c>
      <c r="D122" s="54" t="s">
        <v>1</v>
      </c>
      <c r="E122" s="56">
        <v>127.98399999999999</v>
      </c>
      <c r="F122" s="56">
        <v>128.77600000000001</v>
      </c>
      <c r="G122" s="56">
        <v>255.96799999999999</v>
      </c>
      <c r="H122" s="56">
        <v>152.77600000000001</v>
      </c>
      <c r="I122" s="56">
        <v>471.93599999999998</v>
      </c>
      <c r="J122" s="56">
        <v>332.67200000000003</v>
      </c>
      <c r="K122" s="56">
        <v>279.95999999999998</v>
      </c>
      <c r="L122" s="56">
        <v>0</v>
      </c>
      <c r="M122" s="56">
        <v>119.98399999999999</v>
      </c>
      <c r="N122" s="56">
        <v>399.88</v>
      </c>
      <c r="O122" s="56">
        <v>63.984000000000002</v>
      </c>
      <c r="P122" s="56">
        <v>14.384</v>
      </c>
    </row>
    <row r="123" spans="1:16" x14ac:dyDescent="0.25">
      <c r="A123" s="54">
        <v>2022</v>
      </c>
      <c r="B123" s="54">
        <v>144503</v>
      </c>
      <c r="C123" s="55" t="s">
        <v>414</v>
      </c>
      <c r="D123" s="54" t="s">
        <v>296</v>
      </c>
      <c r="E123" s="56">
        <v>18.884</v>
      </c>
      <c r="F123" s="56">
        <v>-42.774000000000001</v>
      </c>
      <c r="G123" s="56">
        <v>5.6679999999999904</v>
      </c>
      <c r="H123" s="56">
        <v>-6.3739999999999997</v>
      </c>
      <c r="I123" s="56">
        <v>18.486000000000001</v>
      </c>
      <c r="J123" s="56">
        <v>-18.428000000000001</v>
      </c>
      <c r="K123" s="56">
        <v>31.16</v>
      </c>
      <c r="L123" s="56">
        <v>0</v>
      </c>
      <c r="M123" s="56">
        <v>-13.215999999999999</v>
      </c>
      <c r="N123" s="56">
        <v>16.98</v>
      </c>
      <c r="O123" s="56">
        <v>-35.366</v>
      </c>
      <c r="P123" s="56">
        <v>-25.416</v>
      </c>
    </row>
    <row r="124" spans="1:16" x14ac:dyDescent="0.25">
      <c r="A124" s="54">
        <v>2022</v>
      </c>
      <c r="B124" s="54">
        <v>144503</v>
      </c>
      <c r="C124" s="55" t="s">
        <v>414</v>
      </c>
      <c r="D124" s="54" t="s">
        <v>294</v>
      </c>
      <c r="E124" s="56">
        <v>50.984000000000002</v>
      </c>
      <c r="F124" s="56">
        <v>53.526000000000003</v>
      </c>
      <c r="G124" s="56">
        <v>101.968</v>
      </c>
      <c r="H124" s="56">
        <v>57.826000000000001</v>
      </c>
      <c r="I124" s="56">
        <v>178.98599999999999</v>
      </c>
      <c r="J124" s="56">
        <v>142.072</v>
      </c>
      <c r="K124" s="56">
        <v>127.46</v>
      </c>
      <c r="L124" s="56">
        <v>0</v>
      </c>
      <c r="M124" s="56">
        <v>50.984000000000002</v>
      </c>
      <c r="N124" s="56">
        <v>145.38</v>
      </c>
      <c r="O124" s="56">
        <v>28.834</v>
      </c>
      <c r="P124" s="56">
        <v>6.6840000000000002</v>
      </c>
    </row>
    <row r="125" spans="1:16" x14ac:dyDescent="0.25">
      <c r="A125" s="54">
        <v>2022</v>
      </c>
      <c r="B125" s="54">
        <v>145784</v>
      </c>
      <c r="C125" s="55" t="s">
        <v>417</v>
      </c>
      <c r="D125" s="54" t="s">
        <v>294</v>
      </c>
      <c r="E125" s="56">
        <v>1500.5519999999999</v>
      </c>
      <c r="F125" s="56">
        <v>372.798</v>
      </c>
      <c r="G125" s="56">
        <v>518.26800000000003</v>
      </c>
      <c r="H125" s="56">
        <v>416.85599999999999</v>
      </c>
      <c r="I125" s="56">
        <v>41.667999999999999</v>
      </c>
      <c r="J125" s="56">
        <v>3.3420000000000001</v>
      </c>
      <c r="K125" s="56">
        <v>1027.99</v>
      </c>
      <c r="L125" s="56">
        <v>405.548</v>
      </c>
      <c r="M125" s="56">
        <v>1317.3219999999999</v>
      </c>
      <c r="N125" s="56">
        <v>1677.33</v>
      </c>
      <c r="O125" s="56">
        <v>639.51199999999994</v>
      </c>
      <c r="P125" s="56">
        <v>309.24599999999998</v>
      </c>
    </row>
    <row r="126" spans="1:16" x14ac:dyDescent="0.25">
      <c r="A126" s="54">
        <v>2022</v>
      </c>
      <c r="B126" s="54">
        <v>145784</v>
      </c>
      <c r="C126" s="55" t="s">
        <v>417</v>
      </c>
      <c r="D126" s="54" t="s">
        <v>296</v>
      </c>
      <c r="E126" s="56">
        <v>1382.5519999999999</v>
      </c>
      <c r="F126" s="56">
        <v>281.798</v>
      </c>
      <c r="G126" s="56">
        <v>428.26799999999997</v>
      </c>
      <c r="H126" s="56">
        <v>270.85599999999999</v>
      </c>
      <c r="I126" s="56">
        <v>-16.332000000000001</v>
      </c>
      <c r="J126" s="56">
        <v>-25.658000000000001</v>
      </c>
      <c r="K126" s="56">
        <v>898.49</v>
      </c>
      <c r="L126" s="56">
        <v>316.548</v>
      </c>
      <c r="M126" s="56">
        <v>1226.3219999999999</v>
      </c>
      <c r="N126" s="56">
        <v>1549.83</v>
      </c>
      <c r="O126" s="56">
        <v>550.51199999999994</v>
      </c>
      <c r="P126" s="56">
        <v>278.24599999999998</v>
      </c>
    </row>
    <row r="127" spans="1:16" x14ac:dyDescent="0.25">
      <c r="A127" s="54">
        <v>2022</v>
      </c>
      <c r="B127" s="54">
        <v>145784</v>
      </c>
      <c r="C127" s="55" t="s">
        <v>417</v>
      </c>
      <c r="D127" s="54" t="s">
        <v>1</v>
      </c>
      <c r="E127" s="56">
        <v>4015.5520000000001</v>
      </c>
      <c r="F127" s="56">
        <v>824.64800000000002</v>
      </c>
      <c r="G127" s="56">
        <v>1367.768</v>
      </c>
      <c r="H127" s="56">
        <v>1039.856</v>
      </c>
      <c r="I127" s="56">
        <v>172.768</v>
      </c>
      <c r="J127" s="56">
        <v>7.992</v>
      </c>
      <c r="K127" s="56">
        <v>2654.64</v>
      </c>
      <c r="L127" s="56">
        <v>1030.048</v>
      </c>
      <c r="M127" s="56">
        <v>2895.0720000000001</v>
      </c>
      <c r="N127" s="56">
        <v>4352.08</v>
      </c>
      <c r="O127" s="56">
        <v>1554.912</v>
      </c>
      <c r="P127" s="56">
        <v>678.29600000000005</v>
      </c>
    </row>
    <row r="128" spans="1:16" x14ac:dyDescent="0.25">
      <c r="A128" s="54">
        <v>2022</v>
      </c>
      <c r="B128" s="54">
        <v>153936</v>
      </c>
      <c r="C128" s="55" t="s">
        <v>414</v>
      </c>
      <c r="D128" s="54" t="s">
        <v>296</v>
      </c>
      <c r="E128" s="56">
        <v>355.83800000000002</v>
      </c>
      <c r="F128" s="56">
        <v>562.20719999999994</v>
      </c>
      <c r="G128" s="56">
        <v>388.45240000000001</v>
      </c>
      <c r="H128" s="56">
        <v>-5.7404000000000002</v>
      </c>
      <c r="I128" s="56">
        <v>38.011600000000001</v>
      </c>
      <c r="J128" s="56">
        <v>86.958799999999897</v>
      </c>
      <c r="K128" s="56">
        <v>45.309199999999898</v>
      </c>
      <c r="L128" s="56">
        <v>0</v>
      </c>
      <c r="M128" s="56">
        <v>393.51519999999999</v>
      </c>
      <c r="N128" s="56">
        <v>353.11239999999998</v>
      </c>
      <c r="O128" s="56">
        <v>2231.37</v>
      </c>
      <c r="P128" s="56">
        <v>31.724</v>
      </c>
    </row>
    <row r="129" spans="1:16" x14ac:dyDescent="0.25">
      <c r="A129" s="54">
        <v>2022</v>
      </c>
      <c r="B129" s="54">
        <v>153936</v>
      </c>
      <c r="C129" s="55" t="s">
        <v>414</v>
      </c>
      <c r="D129" s="54" t="s">
        <v>294</v>
      </c>
      <c r="E129" s="56">
        <v>497.43799999999999</v>
      </c>
      <c r="F129" s="56">
        <v>733.70719999999994</v>
      </c>
      <c r="G129" s="56">
        <v>457.05239999999998</v>
      </c>
      <c r="H129" s="56">
        <v>29.659600000000001</v>
      </c>
      <c r="I129" s="56">
        <v>139.8116</v>
      </c>
      <c r="J129" s="56">
        <v>193.15880000000001</v>
      </c>
      <c r="K129" s="56">
        <v>180.3092</v>
      </c>
      <c r="L129" s="56">
        <v>0</v>
      </c>
      <c r="M129" s="56">
        <v>497.51519999999999</v>
      </c>
      <c r="N129" s="56">
        <v>462.61239999999998</v>
      </c>
      <c r="O129" s="56">
        <v>2443.77</v>
      </c>
      <c r="P129" s="56">
        <v>64.924000000000007</v>
      </c>
    </row>
    <row r="130" spans="1:16" x14ac:dyDescent="0.25">
      <c r="A130" s="54">
        <v>2022</v>
      </c>
      <c r="B130" s="54">
        <v>153936</v>
      </c>
      <c r="C130" s="55" t="s">
        <v>414</v>
      </c>
      <c r="D130" s="54" t="s">
        <v>1</v>
      </c>
      <c r="E130" s="56">
        <v>1559.9880000000001</v>
      </c>
      <c r="F130" s="56">
        <v>2294.1071999999999</v>
      </c>
      <c r="G130" s="56">
        <v>1351.2023999999999</v>
      </c>
      <c r="H130" s="56">
        <v>113.70959999999999</v>
      </c>
      <c r="I130" s="56">
        <v>385.76159999999999</v>
      </c>
      <c r="J130" s="56">
        <v>912.80880000000002</v>
      </c>
      <c r="K130" s="56">
        <v>731.05920000000003</v>
      </c>
      <c r="L130" s="56">
        <v>0</v>
      </c>
      <c r="M130" s="56">
        <v>1711.9151999999999</v>
      </c>
      <c r="N130" s="56">
        <v>1420.8624</v>
      </c>
      <c r="O130" s="56">
        <v>8829.7199999999993</v>
      </c>
      <c r="P130" s="56">
        <v>164.124</v>
      </c>
    </row>
    <row r="131" spans="1:16" x14ac:dyDescent="0.25">
      <c r="A131" s="54">
        <v>2022</v>
      </c>
      <c r="B131" s="54">
        <v>155535</v>
      </c>
      <c r="C131" s="55" t="s">
        <v>415</v>
      </c>
      <c r="D131" s="54" t="s">
        <v>1</v>
      </c>
      <c r="E131" s="56">
        <v>184.768</v>
      </c>
      <c r="F131" s="56">
        <v>2035.5920000000001</v>
      </c>
      <c r="G131" s="56">
        <v>7.992</v>
      </c>
      <c r="H131" s="56">
        <v>119.976</v>
      </c>
      <c r="I131" s="56">
        <v>661.35199999999998</v>
      </c>
      <c r="J131" s="56">
        <v>161.56</v>
      </c>
      <c r="K131" s="56">
        <v>127.98399999999999</v>
      </c>
      <c r="L131" s="56">
        <v>1631.816</v>
      </c>
      <c r="M131" s="56">
        <v>552.55999999999995</v>
      </c>
      <c r="N131" s="56">
        <v>165.56</v>
      </c>
      <c r="O131" s="56">
        <v>887.83199999999999</v>
      </c>
      <c r="P131" s="56">
        <v>144.70400000000001</v>
      </c>
    </row>
    <row r="132" spans="1:16" x14ac:dyDescent="0.25">
      <c r="A132" s="54">
        <v>2022</v>
      </c>
      <c r="B132" s="54">
        <v>155535</v>
      </c>
      <c r="C132" s="55" t="s">
        <v>415</v>
      </c>
      <c r="D132" s="54" t="s">
        <v>294</v>
      </c>
      <c r="E132" s="56">
        <v>79.018000000000001</v>
      </c>
      <c r="F132" s="56">
        <v>769.19200000000001</v>
      </c>
      <c r="G132" s="56">
        <v>3.3420000000000001</v>
      </c>
      <c r="H132" s="56">
        <v>54.326000000000001</v>
      </c>
      <c r="I132" s="56">
        <v>244.352</v>
      </c>
      <c r="J132" s="56">
        <v>52.36</v>
      </c>
      <c r="K132" s="56">
        <v>52.984000000000002</v>
      </c>
      <c r="L132" s="56">
        <v>523.31600000000003</v>
      </c>
      <c r="M132" s="56">
        <v>231.36</v>
      </c>
      <c r="N132" s="56">
        <v>48.21</v>
      </c>
      <c r="O132" s="56">
        <v>213.88200000000001</v>
      </c>
      <c r="P132" s="56">
        <v>57.954000000000001</v>
      </c>
    </row>
    <row r="133" spans="1:16" x14ac:dyDescent="0.25">
      <c r="A133" s="54">
        <v>2022</v>
      </c>
      <c r="B133" s="54">
        <v>155535</v>
      </c>
      <c r="C133" s="55" t="s">
        <v>415</v>
      </c>
      <c r="D133" s="54" t="s">
        <v>296</v>
      </c>
      <c r="E133" s="56">
        <v>-53.381999999999998</v>
      </c>
      <c r="F133" s="56">
        <v>560.69200000000001</v>
      </c>
      <c r="G133" s="56">
        <v>-29.757999999999999</v>
      </c>
      <c r="H133" s="56">
        <v>-44.973999999999997</v>
      </c>
      <c r="I133" s="56">
        <v>102.05200000000001</v>
      </c>
      <c r="J133" s="56">
        <v>-113.14</v>
      </c>
      <c r="K133" s="56">
        <v>-13.215999999999999</v>
      </c>
      <c r="L133" s="56">
        <v>357.81599999999997</v>
      </c>
      <c r="M133" s="56">
        <v>122.16</v>
      </c>
      <c r="N133" s="56">
        <v>-117.29</v>
      </c>
      <c r="O133" s="56">
        <v>114.58199999999999</v>
      </c>
      <c r="P133" s="56">
        <v>-41.345999999999997</v>
      </c>
    </row>
    <row r="134" spans="1:16" x14ac:dyDescent="0.25">
      <c r="A134" s="54">
        <v>2022</v>
      </c>
      <c r="B134" s="54">
        <v>160544</v>
      </c>
      <c r="C134" s="55" t="s">
        <v>419</v>
      </c>
      <c r="D134" s="54" t="s">
        <v>294</v>
      </c>
      <c r="E134" s="56">
        <v>196.69800000000001</v>
      </c>
      <c r="F134" s="56">
        <v>1234.268</v>
      </c>
      <c r="G134" s="56">
        <v>276.26400000000001</v>
      </c>
      <c r="H134" s="56">
        <v>0</v>
      </c>
      <c r="I134" s="56">
        <v>77.518000000000001</v>
      </c>
      <c r="J134" s="56">
        <v>117.666</v>
      </c>
      <c r="K134" s="56">
        <v>54.984000000000002</v>
      </c>
      <c r="L134" s="56">
        <v>470.63200000000001</v>
      </c>
      <c r="M134" s="56">
        <v>202.93600000000001</v>
      </c>
      <c r="N134" s="56">
        <v>53.526000000000003</v>
      </c>
      <c r="O134" s="56">
        <v>214.19800000000001</v>
      </c>
      <c r="P134" s="56">
        <v>221.82400000000001</v>
      </c>
    </row>
    <row r="135" spans="1:16" x14ac:dyDescent="0.25">
      <c r="A135" s="54">
        <v>2022</v>
      </c>
      <c r="B135" s="54">
        <v>160544</v>
      </c>
      <c r="C135" s="55" t="s">
        <v>419</v>
      </c>
      <c r="D135" s="54" t="s">
        <v>1</v>
      </c>
      <c r="E135" s="56">
        <v>463.84800000000001</v>
      </c>
      <c r="F135" s="56">
        <v>3645.9679999999998</v>
      </c>
      <c r="G135" s="56">
        <v>1073.4639999999999</v>
      </c>
      <c r="H135" s="56">
        <v>0</v>
      </c>
      <c r="I135" s="56">
        <v>255.96799999999999</v>
      </c>
      <c r="J135" s="56">
        <v>279.81599999999997</v>
      </c>
      <c r="K135" s="56">
        <v>143.98400000000001</v>
      </c>
      <c r="L135" s="56">
        <v>1211.0319999999999</v>
      </c>
      <c r="M135" s="56">
        <v>519.93600000000004</v>
      </c>
      <c r="N135" s="56">
        <v>136.77600000000001</v>
      </c>
      <c r="O135" s="56">
        <v>616.64800000000002</v>
      </c>
      <c r="P135" s="56">
        <v>550.22400000000005</v>
      </c>
    </row>
    <row r="136" spans="1:16" x14ac:dyDescent="0.25">
      <c r="A136" s="54">
        <v>2022</v>
      </c>
      <c r="B136" s="54">
        <v>160544</v>
      </c>
      <c r="C136" s="55" t="s">
        <v>419</v>
      </c>
      <c r="D136" s="54" t="s">
        <v>296</v>
      </c>
      <c r="E136" s="56">
        <v>84.197999999999993</v>
      </c>
      <c r="F136" s="56">
        <v>1043.018</v>
      </c>
      <c r="G136" s="56">
        <v>165.01400000000001</v>
      </c>
      <c r="H136" s="56">
        <v>0</v>
      </c>
      <c r="I136" s="56">
        <v>38.768000000000001</v>
      </c>
      <c r="J136" s="56">
        <v>7.6660000000000101</v>
      </c>
      <c r="K136" s="56">
        <v>18.734000000000002</v>
      </c>
      <c r="L136" s="56">
        <v>318.13200000000001</v>
      </c>
      <c r="M136" s="56">
        <v>126.68600000000001</v>
      </c>
      <c r="N136" s="56">
        <v>16.026</v>
      </c>
      <c r="O136" s="56">
        <v>101.69799999999999</v>
      </c>
      <c r="P136" s="56">
        <v>69.323999999999998</v>
      </c>
    </row>
    <row r="137" spans="1:16" x14ac:dyDescent="0.25">
      <c r="A137" s="54">
        <v>2022</v>
      </c>
      <c r="B137" s="54">
        <v>162866</v>
      </c>
      <c r="C137" s="55" t="s">
        <v>415</v>
      </c>
      <c r="D137" s="54" t="s">
        <v>296</v>
      </c>
      <c r="E137" s="56">
        <v>-52.054000000000002</v>
      </c>
      <c r="F137" s="56">
        <v>-74.474000000000004</v>
      </c>
      <c r="G137" s="56">
        <v>174.95400000000001</v>
      </c>
      <c r="H137" s="56">
        <v>63.9939999999999</v>
      </c>
      <c r="I137" s="56">
        <v>187.38200000000001</v>
      </c>
      <c r="J137" s="56">
        <v>-46.274000000000001</v>
      </c>
      <c r="K137" s="56">
        <v>-109.94799999999999</v>
      </c>
      <c r="L137" s="56">
        <v>-32.323999999999998</v>
      </c>
      <c r="M137" s="56">
        <v>-20.824000000000002</v>
      </c>
      <c r="N137" s="56">
        <v>189.38800000000001</v>
      </c>
      <c r="O137" s="56">
        <v>-134.24799999999999</v>
      </c>
      <c r="P137" s="56">
        <v>-20.824000000000002</v>
      </c>
    </row>
    <row r="138" spans="1:16" x14ac:dyDescent="0.25">
      <c r="A138" s="54">
        <v>2022</v>
      </c>
      <c r="B138" s="54">
        <v>162866</v>
      </c>
      <c r="C138" s="55" t="s">
        <v>415</v>
      </c>
      <c r="D138" s="54" t="s">
        <v>294</v>
      </c>
      <c r="E138" s="56">
        <v>80.346000000000004</v>
      </c>
      <c r="F138" s="56">
        <v>24.826000000000001</v>
      </c>
      <c r="G138" s="56">
        <v>274.25400000000002</v>
      </c>
      <c r="H138" s="56">
        <v>239.39400000000001</v>
      </c>
      <c r="I138" s="56">
        <v>286.68200000000002</v>
      </c>
      <c r="J138" s="56">
        <v>53.026000000000003</v>
      </c>
      <c r="K138" s="56">
        <v>88.652000000000001</v>
      </c>
      <c r="L138" s="56">
        <v>66.975999999999999</v>
      </c>
      <c r="M138" s="56">
        <v>78.475999999999999</v>
      </c>
      <c r="N138" s="56">
        <v>354.88799999999998</v>
      </c>
      <c r="O138" s="56">
        <v>64.352000000000004</v>
      </c>
      <c r="P138" s="56">
        <v>78.475999999999999</v>
      </c>
    </row>
    <row r="139" spans="1:16" x14ac:dyDescent="0.25">
      <c r="A139" s="54">
        <v>2022</v>
      </c>
      <c r="B139" s="54">
        <v>162866</v>
      </c>
      <c r="C139" s="55" t="s">
        <v>415</v>
      </c>
      <c r="D139" s="54" t="s">
        <v>1</v>
      </c>
      <c r="E139" s="56">
        <v>232.696</v>
      </c>
      <c r="F139" s="56">
        <v>118.376</v>
      </c>
      <c r="G139" s="56">
        <v>702.30399999999997</v>
      </c>
      <c r="H139" s="56">
        <v>685.34400000000005</v>
      </c>
      <c r="I139" s="56">
        <v>735.03200000000004</v>
      </c>
      <c r="J139" s="56">
        <v>151.976</v>
      </c>
      <c r="K139" s="56">
        <v>247.952</v>
      </c>
      <c r="L139" s="56">
        <v>175.976</v>
      </c>
      <c r="M139" s="56">
        <v>199.976</v>
      </c>
      <c r="N139" s="56">
        <v>815.88800000000003</v>
      </c>
      <c r="O139" s="56">
        <v>139.952</v>
      </c>
      <c r="P139" s="56">
        <v>191.976</v>
      </c>
    </row>
    <row r="140" spans="1:16" x14ac:dyDescent="0.25">
      <c r="A140" s="54">
        <v>2022</v>
      </c>
      <c r="B140" s="54">
        <v>166523</v>
      </c>
      <c r="C140" s="55" t="s">
        <v>414</v>
      </c>
      <c r="D140" s="54" t="s">
        <v>296</v>
      </c>
      <c r="E140" s="56">
        <v>222.82</v>
      </c>
      <c r="F140" s="56">
        <v>-6.6079999999999997</v>
      </c>
      <c r="G140" s="56">
        <v>-6.6079999999999997</v>
      </c>
      <c r="H140" s="56">
        <v>-6.5320000000000098</v>
      </c>
      <c r="I140" s="56">
        <v>0</v>
      </c>
      <c r="J140" s="56">
        <v>-6.6079999999999997</v>
      </c>
      <c r="K140" s="56">
        <v>-39.131999999999998</v>
      </c>
      <c r="L140" s="56">
        <v>-13.14</v>
      </c>
      <c r="M140" s="56">
        <v>-34.566000000000003</v>
      </c>
      <c r="N140" s="56">
        <v>-6.6079999999999997</v>
      </c>
      <c r="O140" s="56">
        <v>270.31200000000001</v>
      </c>
      <c r="P140" s="56">
        <v>38.043999999999997</v>
      </c>
    </row>
    <row r="141" spans="1:16" x14ac:dyDescent="0.25">
      <c r="A141" s="54">
        <v>2022</v>
      </c>
      <c r="B141" s="54">
        <v>166523</v>
      </c>
      <c r="C141" s="55" t="s">
        <v>414</v>
      </c>
      <c r="D141" s="54" t="s">
        <v>1</v>
      </c>
      <c r="E141" s="56">
        <v>559.91999999999996</v>
      </c>
      <c r="F141" s="56">
        <v>55.991999999999997</v>
      </c>
      <c r="G141" s="56">
        <v>63.991999999999997</v>
      </c>
      <c r="H141" s="56">
        <v>140.768</v>
      </c>
      <c r="I141" s="56">
        <v>0</v>
      </c>
      <c r="J141" s="56">
        <v>63.991999999999997</v>
      </c>
      <c r="K141" s="56">
        <v>128.768</v>
      </c>
      <c r="L141" s="56">
        <v>199.96</v>
      </c>
      <c r="M141" s="56">
        <v>65.584000000000003</v>
      </c>
      <c r="N141" s="56">
        <v>55.991999999999997</v>
      </c>
      <c r="O141" s="56">
        <v>791.91200000000003</v>
      </c>
      <c r="P141" s="56">
        <v>527.94399999999996</v>
      </c>
    </row>
    <row r="142" spans="1:16" x14ac:dyDescent="0.25">
      <c r="A142" s="54">
        <v>2022</v>
      </c>
      <c r="B142" s="54">
        <v>166523</v>
      </c>
      <c r="C142" s="55" t="s">
        <v>414</v>
      </c>
      <c r="D142" s="54" t="s">
        <v>294</v>
      </c>
      <c r="E142" s="56">
        <v>254.92</v>
      </c>
      <c r="F142" s="56">
        <v>25.492000000000001</v>
      </c>
      <c r="G142" s="56">
        <v>25.492000000000001</v>
      </c>
      <c r="H142" s="56">
        <v>57.667999999999999</v>
      </c>
      <c r="I142" s="56">
        <v>0</v>
      </c>
      <c r="J142" s="56">
        <v>25.492000000000001</v>
      </c>
      <c r="K142" s="56">
        <v>57.167999999999999</v>
      </c>
      <c r="L142" s="56">
        <v>83.16</v>
      </c>
      <c r="M142" s="56">
        <v>29.634</v>
      </c>
      <c r="N142" s="56">
        <v>25.492000000000001</v>
      </c>
      <c r="O142" s="56">
        <v>302.41199999999998</v>
      </c>
      <c r="P142" s="56">
        <v>166.44399999999999</v>
      </c>
    </row>
    <row r="143" spans="1:16" x14ac:dyDescent="0.25">
      <c r="A143" s="54">
        <v>2022</v>
      </c>
      <c r="B143" s="54">
        <v>167210</v>
      </c>
      <c r="C143" s="55" t="s">
        <v>418</v>
      </c>
      <c r="D143" s="54" t="s">
        <v>294</v>
      </c>
      <c r="E143" s="56">
        <v>209.946</v>
      </c>
      <c r="F143" s="56">
        <v>488.34800000000001</v>
      </c>
      <c r="G143" s="56">
        <v>307.904</v>
      </c>
      <c r="H143" s="56">
        <v>54.326000000000001</v>
      </c>
      <c r="I143" s="56">
        <v>39.146000000000001</v>
      </c>
      <c r="J143" s="56">
        <v>833.87400000000002</v>
      </c>
      <c r="K143" s="56">
        <v>87.16</v>
      </c>
      <c r="L143" s="56">
        <v>143.25800000000001</v>
      </c>
      <c r="M143" s="56">
        <v>1448.346</v>
      </c>
      <c r="N143" s="56">
        <v>50.984000000000002</v>
      </c>
      <c r="O143" s="56">
        <v>469.34</v>
      </c>
      <c r="P143" s="56">
        <v>455.60599999999999</v>
      </c>
    </row>
    <row r="144" spans="1:16" x14ac:dyDescent="0.25">
      <c r="A144" s="54">
        <v>2022</v>
      </c>
      <c r="B144" s="54">
        <v>167210</v>
      </c>
      <c r="C144" s="55" t="s">
        <v>418</v>
      </c>
      <c r="D144" s="54" t="s">
        <v>1</v>
      </c>
      <c r="E144" s="56">
        <v>552.69600000000003</v>
      </c>
      <c r="F144" s="56">
        <v>1271.848</v>
      </c>
      <c r="G144" s="56">
        <v>687.904</v>
      </c>
      <c r="H144" s="56">
        <v>135.17599999999999</v>
      </c>
      <c r="I144" s="56">
        <v>102.29600000000001</v>
      </c>
      <c r="J144" s="56">
        <v>2232.424</v>
      </c>
      <c r="K144" s="56">
        <v>214.36</v>
      </c>
      <c r="L144" s="56">
        <v>320.608</v>
      </c>
      <c r="M144" s="56">
        <v>3617.096</v>
      </c>
      <c r="N144" s="56">
        <v>111.98399999999999</v>
      </c>
      <c r="O144" s="56">
        <v>1375.84</v>
      </c>
      <c r="P144" s="56">
        <v>1904.4559999999999</v>
      </c>
    </row>
    <row r="145" spans="1:16" x14ac:dyDescent="0.25">
      <c r="A145" s="54">
        <v>2022</v>
      </c>
      <c r="B145" s="54">
        <v>167210</v>
      </c>
      <c r="C145" s="55" t="s">
        <v>418</v>
      </c>
      <c r="D145" s="54" t="s">
        <v>296</v>
      </c>
      <c r="E145" s="56">
        <v>76.046000000000006</v>
      </c>
      <c r="F145" s="56">
        <v>354.44799999999998</v>
      </c>
      <c r="G145" s="56">
        <v>243.70400000000001</v>
      </c>
      <c r="H145" s="56">
        <v>21.126000000000001</v>
      </c>
      <c r="I145" s="56">
        <v>-27.254000000000001</v>
      </c>
      <c r="J145" s="56">
        <v>690.07399999999996</v>
      </c>
      <c r="K145" s="56">
        <v>20.76</v>
      </c>
      <c r="L145" s="56">
        <v>44.758000000000003</v>
      </c>
      <c r="M145" s="56">
        <v>1313.346</v>
      </c>
      <c r="N145" s="56">
        <v>18.884</v>
      </c>
      <c r="O145" s="56">
        <v>336.54</v>
      </c>
      <c r="P145" s="56">
        <v>357.10599999999999</v>
      </c>
    </row>
    <row r="146" spans="1:16" x14ac:dyDescent="0.25">
      <c r="A146" s="54">
        <v>2022</v>
      </c>
      <c r="B146" s="54">
        <v>167223</v>
      </c>
      <c r="C146" s="55" t="s">
        <v>414</v>
      </c>
      <c r="D146" s="54" t="s">
        <v>296</v>
      </c>
      <c r="E146" s="56">
        <v>1881.8576</v>
      </c>
      <c r="F146" s="56">
        <v>1014.228</v>
      </c>
      <c r="G146" s="56">
        <v>715.28880000000004</v>
      </c>
      <c r="H146" s="56">
        <v>606.93719999999996</v>
      </c>
      <c r="I146" s="56">
        <v>3327.3244</v>
      </c>
      <c r="J146" s="56">
        <v>425.91359999999997</v>
      </c>
      <c r="K146" s="56">
        <v>393.13440000000003</v>
      </c>
      <c r="L146" s="56">
        <v>2949.3144000000002</v>
      </c>
      <c r="M146" s="56">
        <v>76.755200000000002</v>
      </c>
      <c r="N146" s="56">
        <v>1042.0648000000001</v>
      </c>
      <c r="O146" s="56">
        <v>1711.8856000000001</v>
      </c>
      <c r="P146" s="56">
        <v>1295.5160000000001</v>
      </c>
    </row>
    <row r="147" spans="1:16" x14ac:dyDescent="0.25">
      <c r="A147" s="54">
        <v>2022</v>
      </c>
      <c r="B147" s="54">
        <v>167223</v>
      </c>
      <c r="C147" s="55" t="s">
        <v>414</v>
      </c>
      <c r="D147" s="54" t="s">
        <v>294</v>
      </c>
      <c r="E147" s="56">
        <v>2210.3575999999998</v>
      </c>
      <c r="F147" s="56">
        <v>1190.1279999999999</v>
      </c>
      <c r="G147" s="56">
        <v>1061.5888</v>
      </c>
      <c r="H147" s="56">
        <v>789.98720000000003</v>
      </c>
      <c r="I147" s="56">
        <v>3677.4744000000001</v>
      </c>
      <c r="J147" s="56">
        <v>698.11360000000002</v>
      </c>
      <c r="K147" s="56">
        <v>764.93439999999998</v>
      </c>
      <c r="L147" s="56">
        <v>3297.8144000000002</v>
      </c>
      <c r="M147" s="56">
        <v>144.2552</v>
      </c>
      <c r="N147" s="56">
        <v>1254.4648</v>
      </c>
      <c r="O147" s="56">
        <v>2095.7856000000002</v>
      </c>
      <c r="P147" s="56">
        <v>1571.0160000000001</v>
      </c>
    </row>
    <row r="148" spans="1:16" x14ac:dyDescent="0.25">
      <c r="A148" s="54">
        <v>2022</v>
      </c>
      <c r="B148" s="54">
        <v>167223</v>
      </c>
      <c r="C148" s="55" t="s">
        <v>414</v>
      </c>
      <c r="D148" s="54" t="s">
        <v>1</v>
      </c>
      <c r="E148" s="56">
        <v>7152.3576000000003</v>
      </c>
      <c r="F148" s="56">
        <v>3532.4279999999999</v>
      </c>
      <c r="G148" s="56">
        <v>3288.9888000000001</v>
      </c>
      <c r="H148" s="56">
        <v>3232.9872</v>
      </c>
      <c r="I148" s="56">
        <v>13979.1744</v>
      </c>
      <c r="J148" s="56">
        <v>2773.7136</v>
      </c>
      <c r="K148" s="56">
        <v>2694.4344000000001</v>
      </c>
      <c r="L148" s="56">
        <v>11026.814399999999</v>
      </c>
      <c r="M148" s="56">
        <v>421.85520000000002</v>
      </c>
      <c r="N148" s="56">
        <v>4208.4647999999997</v>
      </c>
      <c r="O148" s="56">
        <v>6345.8855999999996</v>
      </c>
      <c r="P148" s="56">
        <v>5143.7160000000003</v>
      </c>
    </row>
    <row r="149" spans="1:16" x14ac:dyDescent="0.25">
      <c r="A149" s="54">
        <v>2022</v>
      </c>
      <c r="B149" s="54">
        <v>167602</v>
      </c>
      <c r="C149" s="55" t="s">
        <v>417</v>
      </c>
      <c r="D149" s="54" t="s">
        <v>294</v>
      </c>
      <c r="E149" s="56">
        <v>0</v>
      </c>
      <c r="F149" s="56">
        <v>1447.5804000000001</v>
      </c>
      <c r="G149" s="56">
        <v>1672.3578</v>
      </c>
      <c r="H149" s="56">
        <v>3525.0812000000001</v>
      </c>
      <c r="I149" s="56">
        <v>567.0924</v>
      </c>
      <c r="J149" s="56">
        <v>1052.6210000000001</v>
      </c>
      <c r="K149" s="56">
        <v>831.45680000000004</v>
      </c>
      <c r="L149" s="56">
        <v>1218.6936000000001</v>
      </c>
      <c r="M149" s="56">
        <v>2120.5369999999998</v>
      </c>
      <c r="N149" s="56">
        <v>3460.9555999999998</v>
      </c>
      <c r="O149" s="56">
        <v>3224.8514</v>
      </c>
      <c r="P149" s="56">
        <v>1181.2349999999999</v>
      </c>
    </row>
    <row r="150" spans="1:16" x14ac:dyDescent="0.25">
      <c r="A150" s="54">
        <v>2022</v>
      </c>
      <c r="B150" s="54">
        <v>167602</v>
      </c>
      <c r="C150" s="55" t="s">
        <v>418</v>
      </c>
      <c r="D150" s="54" t="s">
        <v>1</v>
      </c>
      <c r="E150" s="56">
        <v>0</v>
      </c>
      <c r="F150" s="56">
        <v>1146.1944000000001</v>
      </c>
      <c r="G150" s="56">
        <v>305.96600000000001</v>
      </c>
      <c r="H150" s="56">
        <v>2009.7195999999999</v>
      </c>
      <c r="I150" s="56">
        <v>509.93200000000002</v>
      </c>
      <c r="J150" s="56">
        <v>571.11839999999995</v>
      </c>
      <c r="K150" s="56">
        <v>0</v>
      </c>
      <c r="L150" s="56">
        <v>488.17200000000003</v>
      </c>
      <c r="M150" s="56">
        <v>236.5924</v>
      </c>
      <c r="N150" s="56">
        <v>826.07759999999996</v>
      </c>
      <c r="O150" s="56">
        <v>367.13200000000001</v>
      </c>
      <c r="P150" s="56">
        <v>1267.3363999999999</v>
      </c>
    </row>
    <row r="151" spans="1:16" x14ac:dyDescent="0.25">
      <c r="A151" s="54">
        <v>2022</v>
      </c>
      <c r="B151" s="54">
        <v>167602</v>
      </c>
      <c r="C151" s="55" t="s">
        <v>417</v>
      </c>
      <c r="D151" s="54" t="s">
        <v>296</v>
      </c>
      <c r="E151" s="56">
        <v>0</v>
      </c>
      <c r="F151" s="56">
        <v>1178.5804000000001</v>
      </c>
      <c r="G151" s="56">
        <v>1373.3578</v>
      </c>
      <c r="H151" s="56">
        <v>3082.0812000000001</v>
      </c>
      <c r="I151" s="56">
        <v>412.0924</v>
      </c>
      <c r="J151" s="56">
        <v>827.62099999999896</v>
      </c>
      <c r="K151" s="56">
        <v>733.45680000000004</v>
      </c>
      <c r="L151" s="56">
        <v>982.69359999999904</v>
      </c>
      <c r="M151" s="56">
        <v>1819.537</v>
      </c>
      <c r="N151" s="56">
        <v>3039.9555999999998</v>
      </c>
      <c r="O151" s="56">
        <v>2798.3514</v>
      </c>
      <c r="P151" s="56">
        <v>912.23500000000001</v>
      </c>
    </row>
    <row r="152" spans="1:16" x14ac:dyDescent="0.25">
      <c r="A152" s="54">
        <v>2022</v>
      </c>
      <c r="B152" s="54">
        <v>167602</v>
      </c>
      <c r="C152" s="55" t="s">
        <v>418</v>
      </c>
      <c r="D152" s="54" t="s">
        <v>296</v>
      </c>
      <c r="E152" s="56">
        <v>0</v>
      </c>
      <c r="F152" s="56">
        <v>64.794399999999797</v>
      </c>
      <c r="G152" s="56">
        <v>-22.734000000000101</v>
      </c>
      <c r="H152" s="56">
        <v>167.6696</v>
      </c>
      <c r="I152" s="56">
        <v>98.531999999999897</v>
      </c>
      <c r="J152" s="56">
        <v>173.01840000000001</v>
      </c>
      <c r="K152" s="56">
        <v>0</v>
      </c>
      <c r="L152" s="56">
        <v>49.221999999999902</v>
      </c>
      <c r="M152" s="56">
        <v>-34.107599999999998</v>
      </c>
      <c r="N152" s="56">
        <v>-9.8724000000001109</v>
      </c>
      <c r="O152" s="56">
        <v>20.831999999999901</v>
      </c>
      <c r="P152" s="56">
        <v>164.88640000000001</v>
      </c>
    </row>
    <row r="153" spans="1:16" x14ac:dyDescent="0.25">
      <c r="A153" s="54">
        <v>2022</v>
      </c>
      <c r="B153" s="54">
        <v>167602</v>
      </c>
      <c r="C153" s="55" t="s">
        <v>417</v>
      </c>
      <c r="D153" s="54" t="s">
        <v>1</v>
      </c>
      <c r="E153" s="56">
        <v>0</v>
      </c>
      <c r="F153" s="56">
        <v>10435.4804</v>
      </c>
      <c r="G153" s="56">
        <v>11042.007799999999</v>
      </c>
      <c r="H153" s="56">
        <v>22829.181199999999</v>
      </c>
      <c r="I153" s="56">
        <v>2699.4924000000001</v>
      </c>
      <c r="J153" s="56">
        <v>8051.9709999999995</v>
      </c>
      <c r="K153" s="56">
        <v>3928.4068000000002</v>
      </c>
      <c r="L153" s="56">
        <v>8996.9935999999998</v>
      </c>
      <c r="M153" s="56">
        <v>11129.837</v>
      </c>
      <c r="N153" s="56">
        <v>21331.955600000001</v>
      </c>
      <c r="O153" s="56">
        <v>22548.451400000002</v>
      </c>
      <c r="P153" s="56">
        <v>8067.2849999999999</v>
      </c>
    </row>
    <row r="154" spans="1:16" x14ac:dyDescent="0.25">
      <c r="A154" s="54">
        <v>2022</v>
      </c>
      <c r="B154" s="54">
        <v>167602</v>
      </c>
      <c r="C154" s="55" t="s">
        <v>418</v>
      </c>
      <c r="D154" s="54" t="s">
        <v>294</v>
      </c>
      <c r="E154" s="56">
        <v>0</v>
      </c>
      <c r="F154" s="56">
        <v>195.39439999999999</v>
      </c>
      <c r="G154" s="56">
        <v>41.466000000000001</v>
      </c>
      <c r="H154" s="56">
        <v>308.1696</v>
      </c>
      <c r="I154" s="56">
        <v>164.93199999999999</v>
      </c>
      <c r="J154" s="56">
        <v>205.11840000000001</v>
      </c>
      <c r="K154" s="56">
        <v>0</v>
      </c>
      <c r="L154" s="56">
        <v>146.62200000000001</v>
      </c>
      <c r="M154" s="56">
        <v>64.392399999999995</v>
      </c>
      <c r="N154" s="56">
        <v>152.82759999999999</v>
      </c>
      <c r="O154" s="56">
        <v>86.131999999999906</v>
      </c>
      <c r="P154" s="56">
        <v>360.78640000000001</v>
      </c>
    </row>
    <row r="155" spans="1:16" x14ac:dyDescent="0.25">
      <c r="A155" s="54">
        <v>2022</v>
      </c>
      <c r="B155" s="54">
        <v>169318</v>
      </c>
      <c r="C155" s="55" t="s">
        <v>418</v>
      </c>
      <c r="D155" s="54" t="s">
        <v>294</v>
      </c>
      <c r="E155" s="56">
        <v>911.48</v>
      </c>
      <c r="F155" s="56">
        <v>28.834</v>
      </c>
      <c r="G155" s="56">
        <v>664.12599999999998</v>
      </c>
      <c r="H155" s="56">
        <v>446.01799999999997</v>
      </c>
      <c r="I155" s="56">
        <v>25.492000000000001</v>
      </c>
      <c r="J155" s="56">
        <v>484.16</v>
      </c>
      <c r="K155" s="56">
        <v>28.484000000000002</v>
      </c>
      <c r="L155" s="56">
        <v>431.64</v>
      </c>
      <c r="M155" s="56">
        <v>280.41199999999998</v>
      </c>
      <c r="N155" s="56">
        <v>0</v>
      </c>
      <c r="O155" s="56">
        <v>30.834</v>
      </c>
      <c r="P155" s="56">
        <v>32.375999999999998</v>
      </c>
    </row>
    <row r="156" spans="1:16" x14ac:dyDescent="0.25">
      <c r="A156" s="54">
        <v>2022</v>
      </c>
      <c r="B156" s="54">
        <v>169318</v>
      </c>
      <c r="C156" s="55" t="s">
        <v>418</v>
      </c>
      <c r="D156" s="54" t="s">
        <v>296</v>
      </c>
      <c r="E156" s="56">
        <v>773.18</v>
      </c>
      <c r="F156" s="56">
        <v>-35.366</v>
      </c>
      <c r="G156" s="56">
        <v>622.12599999999998</v>
      </c>
      <c r="H156" s="56">
        <v>371.91800000000001</v>
      </c>
      <c r="I156" s="56">
        <v>-6.6079999999999997</v>
      </c>
      <c r="J156" s="56">
        <v>377.96</v>
      </c>
      <c r="K156" s="56">
        <v>-35.716000000000001</v>
      </c>
      <c r="L156" s="56">
        <v>357.54</v>
      </c>
      <c r="M156" s="56">
        <v>216.21199999999999</v>
      </c>
      <c r="N156" s="56">
        <v>0</v>
      </c>
      <c r="O156" s="56">
        <v>-33.366</v>
      </c>
      <c r="P156" s="56">
        <v>-63.923999999999999</v>
      </c>
    </row>
    <row r="157" spans="1:16" x14ac:dyDescent="0.25">
      <c r="A157" s="54">
        <v>2022</v>
      </c>
      <c r="B157" s="54">
        <v>169318</v>
      </c>
      <c r="C157" s="55" t="s">
        <v>418</v>
      </c>
      <c r="D157" s="54" t="s">
        <v>1</v>
      </c>
      <c r="E157" s="56">
        <v>2529.2800000000002</v>
      </c>
      <c r="F157" s="56">
        <v>63.984000000000002</v>
      </c>
      <c r="G157" s="56">
        <v>1662.9760000000001</v>
      </c>
      <c r="H157" s="56">
        <v>1161.3679999999999</v>
      </c>
      <c r="I157" s="56">
        <v>55.991999999999997</v>
      </c>
      <c r="J157" s="56">
        <v>1350.16</v>
      </c>
      <c r="K157" s="56">
        <v>79.983999999999995</v>
      </c>
      <c r="L157" s="56">
        <v>1236.6400000000001</v>
      </c>
      <c r="M157" s="56">
        <v>695.91200000000003</v>
      </c>
      <c r="N157" s="56">
        <v>0</v>
      </c>
      <c r="O157" s="56">
        <v>79.183999999999997</v>
      </c>
      <c r="P157" s="56">
        <v>70.376000000000005</v>
      </c>
    </row>
    <row r="158" spans="1:16" x14ac:dyDescent="0.25">
      <c r="A158" s="54">
        <v>2022</v>
      </c>
      <c r="B158" s="54">
        <v>173044</v>
      </c>
      <c r="C158" s="55" t="s">
        <v>415</v>
      </c>
      <c r="D158" s="54" t="s">
        <v>1</v>
      </c>
      <c r="E158" s="56">
        <v>1022.256</v>
      </c>
      <c r="F158" s="56">
        <v>231.08799999999999</v>
      </c>
      <c r="G158" s="56">
        <v>359.952</v>
      </c>
      <c r="H158" s="56">
        <v>871.06399999999996</v>
      </c>
      <c r="I158" s="56">
        <v>375.14400000000001</v>
      </c>
      <c r="J158" s="56">
        <v>3334.7840000000001</v>
      </c>
      <c r="K158" s="56">
        <v>1190.9760000000001</v>
      </c>
      <c r="L158" s="56">
        <v>551.928</v>
      </c>
      <c r="M158" s="56">
        <v>909.48</v>
      </c>
      <c r="N158" s="56">
        <v>1703.7760000000001</v>
      </c>
      <c r="O158" s="56">
        <v>1439.84</v>
      </c>
      <c r="P158" s="56">
        <v>359.072</v>
      </c>
    </row>
    <row r="159" spans="1:16" x14ac:dyDescent="0.25">
      <c r="A159" s="54">
        <v>2022</v>
      </c>
      <c r="B159" s="54">
        <v>173044</v>
      </c>
      <c r="C159" s="55" t="s">
        <v>415</v>
      </c>
      <c r="D159" s="54" t="s">
        <v>296</v>
      </c>
      <c r="E159" s="56">
        <v>247.30600000000001</v>
      </c>
      <c r="F159" s="56">
        <v>-16.911999999999999</v>
      </c>
      <c r="G159" s="56">
        <v>42.351999999999997</v>
      </c>
      <c r="H159" s="56">
        <v>264.91399999999999</v>
      </c>
      <c r="I159" s="56">
        <v>17.544</v>
      </c>
      <c r="J159" s="56">
        <v>1029.2840000000001</v>
      </c>
      <c r="K159" s="56">
        <v>198.07599999999999</v>
      </c>
      <c r="L159" s="56">
        <v>34.078000000000003</v>
      </c>
      <c r="M159" s="56">
        <v>287.48</v>
      </c>
      <c r="N159" s="56">
        <v>520.62599999999998</v>
      </c>
      <c r="O159" s="56">
        <v>395.64</v>
      </c>
      <c r="P159" s="56">
        <v>33.521999999999998</v>
      </c>
    </row>
    <row r="160" spans="1:16" x14ac:dyDescent="0.25">
      <c r="A160" s="54">
        <v>2022</v>
      </c>
      <c r="B160" s="54">
        <v>173044</v>
      </c>
      <c r="C160" s="55" t="s">
        <v>415</v>
      </c>
      <c r="D160" s="54" t="s">
        <v>294</v>
      </c>
      <c r="E160" s="56">
        <v>417.20600000000002</v>
      </c>
      <c r="F160" s="56">
        <v>84.587999999999994</v>
      </c>
      <c r="G160" s="56">
        <v>112.952</v>
      </c>
      <c r="H160" s="56">
        <v>369.714</v>
      </c>
      <c r="I160" s="56">
        <v>121.244</v>
      </c>
      <c r="J160" s="56">
        <v>1141.7840000000001</v>
      </c>
      <c r="K160" s="56">
        <v>410.976</v>
      </c>
      <c r="L160" s="56">
        <v>171.97800000000001</v>
      </c>
      <c r="M160" s="56">
        <v>358.08</v>
      </c>
      <c r="N160" s="56">
        <v>659.62599999999998</v>
      </c>
      <c r="O160" s="56">
        <v>429.84</v>
      </c>
      <c r="P160" s="56">
        <v>137.22200000000001</v>
      </c>
    </row>
    <row r="161" spans="1:16" x14ac:dyDescent="0.25">
      <c r="A161" s="54">
        <v>2022</v>
      </c>
      <c r="B161" s="54">
        <v>178150</v>
      </c>
      <c r="C161" s="55" t="s">
        <v>415</v>
      </c>
      <c r="D161" s="54" t="s">
        <v>1</v>
      </c>
      <c r="E161" s="56">
        <v>234.36</v>
      </c>
      <c r="F161" s="56">
        <v>214.36</v>
      </c>
      <c r="G161" s="56">
        <v>135.98400000000001</v>
      </c>
      <c r="H161" s="56">
        <v>1823.008</v>
      </c>
      <c r="I161" s="56">
        <v>317.48</v>
      </c>
      <c r="J161" s="56">
        <v>839.87199999999996</v>
      </c>
      <c r="K161" s="56">
        <v>263.89600000000002</v>
      </c>
      <c r="L161" s="56">
        <v>1567.664</v>
      </c>
      <c r="M161" s="56">
        <v>335.96</v>
      </c>
      <c r="N161" s="56">
        <v>736.62400000000002</v>
      </c>
      <c r="O161" s="56">
        <v>95.92</v>
      </c>
      <c r="P161" s="56">
        <v>727.904</v>
      </c>
    </row>
    <row r="162" spans="1:16" x14ac:dyDescent="0.25">
      <c r="A162" s="54">
        <v>2022</v>
      </c>
      <c r="B162" s="54">
        <v>178150</v>
      </c>
      <c r="C162" s="55" t="s">
        <v>415</v>
      </c>
      <c r="D162" s="54" t="s">
        <v>294</v>
      </c>
      <c r="E162" s="56">
        <v>86.56</v>
      </c>
      <c r="F162" s="56">
        <v>81.66</v>
      </c>
      <c r="G162" s="56">
        <v>52.984000000000002</v>
      </c>
      <c r="H162" s="56">
        <v>518.65800000000002</v>
      </c>
      <c r="I162" s="56">
        <v>130.33000000000001</v>
      </c>
      <c r="J162" s="56">
        <v>346.072</v>
      </c>
      <c r="K162" s="56">
        <v>111.896</v>
      </c>
      <c r="L162" s="56">
        <v>649.66399999999999</v>
      </c>
      <c r="M162" s="56">
        <v>126.46</v>
      </c>
      <c r="N162" s="56">
        <v>269.42399999999998</v>
      </c>
      <c r="O162" s="56">
        <v>41.42</v>
      </c>
      <c r="P162" s="56">
        <v>299.404</v>
      </c>
    </row>
    <row r="163" spans="1:16" x14ac:dyDescent="0.25">
      <c r="A163" s="54">
        <v>2022</v>
      </c>
      <c r="B163" s="54">
        <v>178150</v>
      </c>
      <c r="C163" s="55" t="s">
        <v>415</v>
      </c>
      <c r="D163" s="54" t="s">
        <v>296</v>
      </c>
      <c r="E163" s="56">
        <v>-46.94</v>
      </c>
      <c r="F163" s="56">
        <v>-19.84</v>
      </c>
      <c r="G163" s="56">
        <v>-13.215999999999999</v>
      </c>
      <c r="H163" s="56">
        <v>416.05799999999999</v>
      </c>
      <c r="I163" s="56">
        <v>-36.270000000000003</v>
      </c>
      <c r="J163" s="56">
        <v>210.37200000000001</v>
      </c>
      <c r="K163" s="56">
        <v>11.496</v>
      </c>
      <c r="L163" s="56">
        <v>547.06399999999996</v>
      </c>
      <c r="M163" s="56">
        <v>24.96</v>
      </c>
      <c r="N163" s="56">
        <v>159.124</v>
      </c>
      <c r="O163" s="56">
        <v>8.32</v>
      </c>
      <c r="P163" s="56">
        <v>232.10400000000001</v>
      </c>
    </row>
    <row r="164" spans="1:16" x14ac:dyDescent="0.25">
      <c r="A164" s="54">
        <v>2022</v>
      </c>
      <c r="B164" s="54">
        <v>178362</v>
      </c>
      <c r="C164" s="55" t="s">
        <v>417</v>
      </c>
      <c r="D164" s="54" t="s">
        <v>296</v>
      </c>
      <c r="E164" s="56">
        <v>-249.86500000000001</v>
      </c>
      <c r="F164" s="56">
        <v>198.786000000001</v>
      </c>
      <c r="G164" s="56">
        <v>-83.952999999999705</v>
      </c>
      <c r="H164" s="56">
        <v>-161.27199999999999</v>
      </c>
      <c r="I164" s="56">
        <v>122.877000000001</v>
      </c>
      <c r="J164" s="56">
        <v>104.69300000000101</v>
      </c>
      <c r="K164" s="56">
        <v>-351.68599999999998</v>
      </c>
      <c r="L164" s="56">
        <v>-191.542</v>
      </c>
      <c r="M164" s="56">
        <v>-44.358999999999298</v>
      </c>
      <c r="N164" s="56">
        <v>47.670000000000698</v>
      </c>
      <c r="O164" s="56">
        <v>288.17800000000199</v>
      </c>
      <c r="P164" s="56">
        <v>29.166000000000601</v>
      </c>
    </row>
    <row r="165" spans="1:16" x14ac:dyDescent="0.25">
      <c r="A165" s="54">
        <v>2022</v>
      </c>
      <c r="B165" s="54">
        <v>178362</v>
      </c>
      <c r="C165" s="55" t="s">
        <v>417</v>
      </c>
      <c r="D165" s="54" t="s">
        <v>1</v>
      </c>
      <c r="E165" s="56">
        <v>2525.3850000000002</v>
      </c>
      <c r="F165" s="56">
        <v>6178.6859999999997</v>
      </c>
      <c r="G165" s="56">
        <v>4658.0969999999998</v>
      </c>
      <c r="H165" s="56">
        <v>3482.9279999999999</v>
      </c>
      <c r="I165" s="56">
        <v>5723.4269999999997</v>
      </c>
      <c r="J165" s="56">
        <v>6047.643</v>
      </c>
      <c r="K165" s="56">
        <v>1932.414</v>
      </c>
      <c r="L165" s="56">
        <v>4018.1579999999999</v>
      </c>
      <c r="M165" s="56">
        <v>4597.7910000000002</v>
      </c>
      <c r="N165" s="56">
        <v>5347.17</v>
      </c>
      <c r="O165" s="56">
        <v>7378.8779999999997</v>
      </c>
      <c r="P165" s="56">
        <v>5343.0659999999998</v>
      </c>
    </row>
    <row r="166" spans="1:16" x14ac:dyDescent="0.25">
      <c r="A166" s="54">
        <v>2022</v>
      </c>
      <c r="B166" s="54">
        <v>178362</v>
      </c>
      <c r="C166" s="55" t="s">
        <v>417</v>
      </c>
      <c r="D166" s="54" t="s">
        <v>294</v>
      </c>
      <c r="E166" s="56">
        <v>310.13499999999999</v>
      </c>
      <c r="F166" s="56">
        <v>758.78600000000097</v>
      </c>
      <c r="G166" s="56">
        <v>572.04700000000003</v>
      </c>
      <c r="H166" s="56">
        <v>427.72800000000097</v>
      </c>
      <c r="I166" s="56">
        <v>702.87700000000098</v>
      </c>
      <c r="J166" s="56">
        <v>742.69300000000101</v>
      </c>
      <c r="K166" s="56">
        <v>237.31399999999999</v>
      </c>
      <c r="L166" s="56">
        <v>493.45800000000003</v>
      </c>
      <c r="M166" s="56">
        <v>564.64100000000099</v>
      </c>
      <c r="N166" s="56">
        <v>656.67000000000098</v>
      </c>
      <c r="O166" s="56">
        <v>906.17800000000102</v>
      </c>
      <c r="P166" s="56">
        <v>656.16600000000096</v>
      </c>
    </row>
    <row r="167" spans="1:16" x14ac:dyDescent="0.25">
      <c r="A167" s="54">
        <v>2022</v>
      </c>
      <c r="B167" s="54">
        <v>178828</v>
      </c>
      <c r="C167" s="55" t="s">
        <v>414</v>
      </c>
      <c r="D167" s="54" t="s">
        <v>294</v>
      </c>
      <c r="E167" s="56">
        <v>81.260000000000005</v>
      </c>
      <c r="F167" s="56">
        <v>71.475999999999999</v>
      </c>
      <c r="G167" s="56">
        <v>2.992</v>
      </c>
      <c r="H167" s="56">
        <v>0</v>
      </c>
      <c r="I167" s="56">
        <v>23.484000000000002</v>
      </c>
      <c r="J167" s="56">
        <v>50.984000000000002</v>
      </c>
      <c r="K167" s="56">
        <v>258.262</v>
      </c>
      <c r="L167" s="56">
        <v>26.326000000000001</v>
      </c>
      <c r="M167" s="56">
        <v>114.92</v>
      </c>
      <c r="N167" s="56">
        <v>0</v>
      </c>
      <c r="O167" s="56">
        <v>25.492000000000001</v>
      </c>
      <c r="P167" s="56">
        <v>0</v>
      </c>
    </row>
    <row r="168" spans="1:16" x14ac:dyDescent="0.25">
      <c r="A168" s="54">
        <v>2022</v>
      </c>
      <c r="B168" s="54">
        <v>178828</v>
      </c>
      <c r="C168" s="55" t="s">
        <v>414</v>
      </c>
      <c r="D168" s="54" t="s">
        <v>296</v>
      </c>
      <c r="E168" s="56">
        <v>-15.04</v>
      </c>
      <c r="F168" s="56">
        <v>7.2759999999999998</v>
      </c>
      <c r="G168" s="56">
        <v>-29.108000000000001</v>
      </c>
      <c r="H168" s="56">
        <v>0</v>
      </c>
      <c r="I168" s="56">
        <v>-40.716000000000001</v>
      </c>
      <c r="J168" s="56">
        <v>18.884</v>
      </c>
      <c r="K168" s="56">
        <v>194.06200000000001</v>
      </c>
      <c r="L168" s="56">
        <v>-37.874000000000002</v>
      </c>
      <c r="M168" s="56">
        <v>82.820000000000107</v>
      </c>
      <c r="N168" s="56">
        <v>0</v>
      </c>
      <c r="O168" s="56">
        <v>-6.6079999999999997</v>
      </c>
      <c r="P168" s="56">
        <v>0</v>
      </c>
    </row>
    <row r="169" spans="1:16" x14ac:dyDescent="0.25">
      <c r="A169" s="54">
        <v>2022</v>
      </c>
      <c r="B169" s="54">
        <v>178828</v>
      </c>
      <c r="C169" s="55" t="s">
        <v>414</v>
      </c>
      <c r="D169" s="54" t="s">
        <v>1</v>
      </c>
      <c r="E169" s="56">
        <v>196.76</v>
      </c>
      <c r="F169" s="56">
        <v>207.976</v>
      </c>
      <c r="G169" s="56">
        <v>7.992</v>
      </c>
      <c r="H169" s="56">
        <v>0</v>
      </c>
      <c r="I169" s="56">
        <v>87.983999999999995</v>
      </c>
      <c r="J169" s="56">
        <v>127.98399999999999</v>
      </c>
      <c r="K169" s="56">
        <v>567.91200000000003</v>
      </c>
      <c r="L169" s="56">
        <v>167.17599999999999</v>
      </c>
      <c r="M169" s="56">
        <v>799.92</v>
      </c>
      <c r="N169" s="56">
        <v>0</v>
      </c>
      <c r="O169" s="56">
        <v>55.991999999999997</v>
      </c>
      <c r="P169" s="56">
        <v>0</v>
      </c>
    </row>
    <row r="170" spans="1:16" x14ac:dyDescent="0.25">
      <c r="A170" s="54">
        <v>2022</v>
      </c>
      <c r="B170" s="54">
        <v>181012</v>
      </c>
      <c r="C170" s="55" t="s">
        <v>417</v>
      </c>
      <c r="D170" s="54" t="s">
        <v>1</v>
      </c>
      <c r="E170" s="56">
        <v>9398.3796000000002</v>
      </c>
      <c r="F170" s="56">
        <v>10149.7436</v>
      </c>
      <c r="G170" s="56">
        <v>2050.4315999999999</v>
      </c>
      <c r="H170" s="56">
        <v>16913.022400000002</v>
      </c>
      <c r="I170" s="56">
        <v>10506.722</v>
      </c>
      <c r="J170" s="56">
        <v>5214.6059999999998</v>
      </c>
      <c r="K170" s="56">
        <v>9685.8060000000005</v>
      </c>
      <c r="L170" s="56">
        <v>2703.9076</v>
      </c>
      <c r="M170" s="56">
        <v>14140.9704</v>
      </c>
      <c r="N170" s="56">
        <v>5743.6059999999998</v>
      </c>
      <c r="O170" s="56">
        <v>1787.1643999999999</v>
      </c>
      <c r="P170" s="56">
        <v>8567.3988000000008</v>
      </c>
    </row>
    <row r="171" spans="1:16" x14ac:dyDescent="0.25">
      <c r="A171" s="54">
        <v>2022</v>
      </c>
      <c r="B171" s="54">
        <v>181012</v>
      </c>
      <c r="C171" s="55" t="s">
        <v>417</v>
      </c>
      <c r="D171" s="54" t="s">
        <v>296</v>
      </c>
      <c r="E171" s="56">
        <v>4240.4795999999997</v>
      </c>
      <c r="F171" s="56">
        <v>4378.6935999999996</v>
      </c>
      <c r="G171" s="56">
        <v>702.58159999999998</v>
      </c>
      <c r="H171" s="56">
        <v>7292.0223999999998</v>
      </c>
      <c r="I171" s="56">
        <v>4544.8720000000003</v>
      </c>
      <c r="J171" s="56">
        <v>2195.2559999999999</v>
      </c>
      <c r="K171" s="56">
        <v>3813.5059999999999</v>
      </c>
      <c r="L171" s="56">
        <v>1125.9076</v>
      </c>
      <c r="M171" s="56">
        <v>6339.4204</v>
      </c>
      <c r="N171" s="56">
        <v>2387.7060000000001</v>
      </c>
      <c r="O171" s="56">
        <v>668.86440000000005</v>
      </c>
      <c r="P171" s="56">
        <v>3694.4987999999998</v>
      </c>
    </row>
    <row r="172" spans="1:16" x14ac:dyDescent="0.25">
      <c r="A172" s="54">
        <v>2022</v>
      </c>
      <c r="B172" s="54">
        <v>181012</v>
      </c>
      <c r="C172" s="55" t="s">
        <v>417</v>
      </c>
      <c r="D172" s="54" t="s">
        <v>294</v>
      </c>
      <c r="E172" s="56">
        <v>4588.4795999999997</v>
      </c>
      <c r="F172" s="56">
        <v>4666.6935999999996</v>
      </c>
      <c r="G172" s="56">
        <v>857.58159999999998</v>
      </c>
      <c r="H172" s="56">
        <v>7554.0223999999998</v>
      </c>
      <c r="I172" s="56">
        <v>4833.3720000000003</v>
      </c>
      <c r="J172" s="56">
        <v>2357.2559999999999</v>
      </c>
      <c r="K172" s="56">
        <v>4046.5059999999999</v>
      </c>
      <c r="L172" s="56">
        <v>1219.9076</v>
      </c>
      <c r="M172" s="56">
        <v>6654.4204</v>
      </c>
      <c r="N172" s="56">
        <v>2618.7060000000001</v>
      </c>
      <c r="O172" s="56">
        <v>852.86440000000005</v>
      </c>
      <c r="P172" s="56">
        <v>4009.4987999999998</v>
      </c>
    </row>
    <row r="173" spans="1:16" x14ac:dyDescent="0.25">
      <c r="A173" s="54">
        <v>2022</v>
      </c>
      <c r="B173" s="54">
        <v>182104</v>
      </c>
      <c r="C173" s="55" t="s">
        <v>414</v>
      </c>
      <c r="D173" s="54" t="s">
        <v>296</v>
      </c>
      <c r="E173" s="56">
        <v>0</v>
      </c>
      <c r="F173" s="56">
        <v>296.21600000000097</v>
      </c>
      <c r="G173" s="56">
        <v>-23.96</v>
      </c>
      <c r="H173" s="56">
        <v>139.69</v>
      </c>
      <c r="I173" s="56">
        <v>83.529999999999802</v>
      </c>
      <c r="J173" s="56">
        <v>0</v>
      </c>
      <c r="K173" s="56">
        <v>0</v>
      </c>
      <c r="L173" s="56">
        <v>0</v>
      </c>
      <c r="M173" s="56">
        <v>0</v>
      </c>
      <c r="N173" s="56">
        <v>0</v>
      </c>
      <c r="O173" s="56">
        <v>0</v>
      </c>
      <c r="P173" s="56">
        <v>0</v>
      </c>
    </row>
    <row r="174" spans="1:16" x14ac:dyDescent="0.25">
      <c r="A174" s="54">
        <v>2022</v>
      </c>
      <c r="B174" s="54">
        <v>182104</v>
      </c>
      <c r="C174" s="55" t="s">
        <v>414</v>
      </c>
      <c r="D174" s="54" t="s">
        <v>294</v>
      </c>
      <c r="E174" s="56">
        <v>0</v>
      </c>
      <c r="F174" s="56">
        <v>461.46600000000097</v>
      </c>
      <c r="G174" s="56">
        <v>9.2400000000000109</v>
      </c>
      <c r="H174" s="56">
        <v>228.09</v>
      </c>
      <c r="I174" s="56">
        <v>318.48</v>
      </c>
      <c r="J174" s="56">
        <v>0</v>
      </c>
      <c r="K174" s="56">
        <v>0</v>
      </c>
      <c r="L174" s="56">
        <v>0</v>
      </c>
      <c r="M174" s="56">
        <v>0</v>
      </c>
      <c r="N174" s="56">
        <v>0</v>
      </c>
      <c r="O174" s="56">
        <v>0</v>
      </c>
      <c r="P174" s="56">
        <v>0</v>
      </c>
    </row>
    <row r="175" spans="1:16" x14ac:dyDescent="0.25">
      <c r="A175" s="54">
        <v>2022</v>
      </c>
      <c r="B175" s="54">
        <v>182104</v>
      </c>
      <c r="C175" s="55" t="s">
        <v>414</v>
      </c>
      <c r="D175" s="54" t="s">
        <v>1</v>
      </c>
      <c r="E175" s="56">
        <v>0</v>
      </c>
      <c r="F175" s="56">
        <v>4307.0159999999996</v>
      </c>
      <c r="G175" s="56">
        <v>86.24</v>
      </c>
      <c r="H175" s="56">
        <v>2128.84</v>
      </c>
      <c r="I175" s="56">
        <v>2972.48</v>
      </c>
      <c r="J175" s="56">
        <v>0</v>
      </c>
      <c r="K175" s="56">
        <v>0</v>
      </c>
      <c r="L175" s="56">
        <v>0</v>
      </c>
      <c r="M175" s="56">
        <v>0</v>
      </c>
      <c r="N175" s="56">
        <v>0</v>
      </c>
      <c r="O175" s="56">
        <v>0</v>
      </c>
      <c r="P175" s="56">
        <v>0</v>
      </c>
    </row>
    <row r="176" spans="1:16" x14ac:dyDescent="0.25">
      <c r="A176" s="54">
        <v>2022</v>
      </c>
      <c r="B176" s="54">
        <v>185163</v>
      </c>
      <c r="C176" s="55" t="s">
        <v>414</v>
      </c>
      <c r="D176" s="54" t="s">
        <v>296</v>
      </c>
      <c r="E176" s="56">
        <v>41.738</v>
      </c>
      <c r="F176" s="56">
        <v>728.33600000000001</v>
      </c>
      <c r="G176" s="56">
        <v>301.01600000000002</v>
      </c>
      <c r="H176" s="56">
        <v>259.58800000000002</v>
      </c>
      <c r="I176" s="56">
        <v>33.31</v>
      </c>
      <c r="J176" s="56">
        <v>-32.274000000000001</v>
      </c>
      <c r="K176" s="56">
        <v>-29.608000000000001</v>
      </c>
      <c r="L176" s="56">
        <v>234.63</v>
      </c>
      <c r="M176" s="56">
        <v>438.48599999999999</v>
      </c>
      <c r="N176" s="56">
        <v>518.81200000000001</v>
      </c>
      <c r="O176" s="56">
        <v>48.734000000000002</v>
      </c>
      <c r="P176" s="56">
        <v>626.64599999999996</v>
      </c>
    </row>
    <row r="177" spans="1:16" x14ac:dyDescent="0.25">
      <c r="A177" s="54">
        <v>2022</v>
      </c>
      <c r="B177" s="54">
        <v>185163</v>
      </c>
      <c r="C177" s="55" t="s">
        <v>414</v>
      </c>
      <c r="D177" s="54" t="s">
        <v>294</v>
      </c>
      <c r="E177" s="56">
        <v>109.238</v>
      </c>
      <c r="F177" s="56">
        <v>796.93600000000004</v>
      </c>
      <c r="G177" s="56">
        <v>408.31599999999997</v>
      </c>
      <c r="H177" s="56">
        <v>358.08800000000002</v>
      </c>
      <c r="I177" s="56">
        <v>100.81</v>
      </c>
      <c r="J177" s="56">
        <v>33.026000000000003</v>
      </c>
      <c r="K177" s="56">
        <v>2.492</v>
      </c>
      <c r="L177" s="56">
        <v>334.23</v>
      </c>
      <c r="M177" s="56">
        <v>538.08600000000001</v>
      </c>
      <c r="N177" s="56">
        <v>786.61199999999997</v>
      </c>
      <c r="O177" s="56">
        <v>151.63399999999999</v>
      </c>
      <c r="P177" s="56">
        <v>700.74599999999998</v>
      </c>
    </row>
    <row r="178" spans="1:16" x14ac:dyDescent="0.25">
      <c r="A178" s="54">
        <v>2022</v>
      </c>
      <c r="B178" s="54">
        <v>185163</v>
      </c>
      <c r="C178" s="55" t="s">
        <v>414</v>
      </c>
      <c r="D178" s="54" t="s">
        <v>1</v>
      </c>
      <c r="E178" s="56">
        <v>318.28800000000001</v>
      </c>
      <c r="F178" s="56">
        <v>1989.336</v>
      </c>
      <c r="G178" s="56">
        <v>1687.816</v>
      </c>
      <c r="H178" s="56">
        <v>931.08799999999997</v>
      </c>
      <c r="I178" s="56">
        <v>278.36</v>
      </c>
      <c r="J178" s="56">
        <v>88.775999999999996</v>
      </c>
      <c r="K178" s="56">
        <v>7.992</v>
      </c>
      <c r="L178" s="56">
        <v>864.68</v>
      </c>
      <c r="M178" s="56">
        <v>1558.136</v>
      </c>
      <c r="N178" s="56">
        <v>2097.3119999999999</v>
      </c>
      <c r="O178" s="56">
        <v>378.18400000000003</v>
      </c>
      <c r="P178" s="56">
        <v>1821.296</v>
      </c>
    </row>
    <row r="179" spans="1:16" x14ac:dyDescent="0.25">
      <c r="A179" s="54">
        <v>2022</v>
      </c>
      <c r="B179" s="54">
        <v>186360</v>
      </c>
      <c r="C179" s="55" t="s">
        <v>417</v>
      </c>
      <c r="D179" s="54" t="s">
        <v>294</v>
      </c>
      <c r="E179" s="56">
        <v>0</v>
      </c>
      <c r="F179" s="56">
        <v>0</v>
      </c>
      <c r="G179" s="56">
        <v>0</v>
      </c>
      <c r="H179" s="56">
        <v>0</v>
      </c>
      <c r="I179" s="56">
        <v>0</v>
      </c>
      <c r="J179" s="56">
        <v>0</v>
      </c>
      <c r="K179" s="56">
        <v>13.036</v>
      </c>
      <c r="L179" s="56">
        <v>0</v>
      </c>
      <c r="M179" s="56">
        <v>17.492999999999999</v>
      </c>
      <c r="N179" s="56">
        <v>12.993</v>
      </c>
      <c r="O179" s="56">
        <v>174.93</v>
      </c>
      <c r="P179" s="56">
        <v>8.8359999999999896</v>
      </c>
    </row>
    <row r="180" spans="1:16" x14ac:dyDescent="0.25">
      <c r="A180" s="54">
        <v>2022</v>
      </c>
      <c r="B180" s="54">
        <v>186360</v>
      </c>
      <c r="C180" s="55" t="s">
        <v>417</v>
      </c>
      <c r="D180" s="54" t="s">
        <v>1</v>
      </c>
      <c r="E180" s="56">
        <v>0</v>
      </c>
      <c r="F180" s="56">
        <v>0</v>
      </c>
      <c r="G180" s="56">
        <v>0</v>
      </c>
      <c r="H180" s="56">
        <v>0</v>
      </c>
      <c r="I180" s="56">
        <v>0</v>
      </c>
      <c r="J180" s="56">
        <v>0</v>
      </c>
      <c r="K180" s="56">
        <v>75.585999999999999</v>
      </c>
      <c r="L180" s="56">
        <v>0</v>
      </c>
      <c r="M180" s="56">
        <v>55.993000000000002</v>
      </c>
      <c r="N180" s="56">
        <v>62.993000000000002</v>
      </c>
      <c r="O180" s="56">
        <v>559.92999999999995</v>
      </c>
      <c r="P180" s="56">
        <v>70.686000000000007</v>
      </c>
    </row>
    <row r="181" spans="1:16" x14ac:dyDescent="0.25">
      <c r="A181" s="54">
        <v>2022</v>
      </c>
      <c r="B181" s="54">
        <v>186360</v>
      </c>
      <c r="C181" s="55" t="s">
        <v>417</v>
      </c>
      <c r="D181" s="54" t="s">
        <v>296</v>
      </c>
      <c r="E181" s="56">
        <v>0</v>
      </c>
      <c r="F181" s="56">
        <v>0</v>
      </c>
      <c r="G181" s="56">
        <v>0</v>
      </c>
      <c r="H181" s="56">
        <v>0</v>
      </c>
      <c r="I181" s="56">
        <v>0</v>
      </c>
      <c r="J181" s="56">
        <v>0</v>
      </c>
      <c r="K181" s="56">
        <v>-44.963999999999999</v>
      </c>
      <c r="L181" s="56">
        <v>0</v>
      </c>
      <c r="M181" s="56">
        <v>-11.507</v>
      </c>
      <c r="N181" s="56">
        <v>-16.007000000000001</v>
      </c>
      <c r="O181" s="56">
        <v>145.93</v>
      </c>
      <c r="P181" s="56">
        <v>-49.164000000000001</v>
      </c>
    </row>
    <row r="182" spans="1:16" x14ac:dyDescent="0.25">
      <c r="A182" s="54">
        <v>2022</v>
      </c>
      <c r="B182" s="54">
        <v>187782</v>
      </c>
      <c r="C182" s="55" t="s">
        <v>419</v>
      </c>
      <c r="D182" s="54" t="s">
        <v>294</v>
      </c>
      <c r="E182" s="56">
        <v>62.808</v>
      </c>
      <c r="F182" s="56">
        <v>82.144000000000005</v>
      </c>
      <c r="G182" s="56">
        <v>56.564999999999998</v>
      </c>
      <c r="H182" s="56">
        <v>268.82499999999999</v>
      </c>
      <c r="I182" s="56">
        <v>0</v>
      </c>
      <c r="J182" s="56">
        <v>655.52099999999996</v>
      </c>
      <c r="K182" s="56">
        <v>206.35300000000001</v>
      </c>
      <c r="L182" s="56">
        <v>0</v>
      </c>
      <c r="M182" s="56">
        <v>92.465000000000003</v>
      </c>
      <c r="N182" s="56">
        <v>102.45099999999999</v>
      </c>
      <c r="O182" s="56">
        <v>0</v>
      </c>
      <c r="P182" s="56">
        <v>39.472000000000001</v>
      </c>
    </row>
    <row r="183" spans="1:16" x14ac:dyDescent="0.25">
      <c r="A183" s="54">
        <v>2022</v>
      </c>
      <c r="B183" s="54">
        <v>187782</v>
      </c>
      <c r="C183" s="55" t="s">
        <v>419</v>
      </c>
      <c r="D183" s="54" t="s">
        <v>1</v>
      </c>
      <c r="E183" s="56">
        <v>165.858</v>
      </c>
      <c r="F183" s="56">
        <v>260.34399999999999</v>
      </c>
      <c r="G183" s="56">
        <v>186.16499999999999</v>
      </c>
      <c r="H183" s="56">
        <v>909.82500000000005</v>
      </c>
      <c r="I183" s="56">
        <v>0</v>
      </c>
      <c r="J183" s="56">
        <v>1968.0709999999999</v>
      </c>
      <c r="K183" s="56">
        <v>1161.8530000000001</v>
      </c>
      <c r="L183" s="56">
        <v>0</v>
      </c>
      <c r="M183" s="56">
        <v>244.965</v>
      </c>
      <c r="N183" s="56">
        <v>426.95100000000002</v>
      </c>
      <c r="O183" s="56">
        <v>0</v>
      </c>
      <c r="P183" s="56">
        <v>120.372</v>
      </c>
    </row>
    <row r="184" spans="1:16" x14ac:dyDescent="0.25">
      <c r="A184" s="54">
        <v>2022</v>
      </c>
      <c r="B184" s="54">
        <v>187782</v>
      </c>
      <c r="C184" s="55" t="s">
        <v>419</v>
      </c>
      <c r="D184" s="54" t="s">
        <v>296</v>
      </c>
      <c r="E184" s="56">
        <v>25.308</v>
      </c>
      <c r="F184" s="56">
        <v>42.143999999999998</v>
      </c>
      <c r="G184" s="56">
        <v>17.815000000000001</v>
      </c>
      <c r="H184" s="56">
        <v>188.82499999999999</v>
      </c>
      <c r="I184" s="56">
        <v>0</v>
      </c>
      <c r="J184" s="56">
        <v>500.52100000000002</v>
      </c>
      <c r="K184" s="56">
        <v>60.103000000000002</v>
      </c>
      <c r="L184" s="56">
        <v>0</v>
      </c>
      <c r="M184" s="56">
        <v>54.965000000000003</v>
      </c>
      <c r="N184" s="56">
        <v>27.451000000000001</v>
      </c>
      <c r="O184" s="56">
        <v>0</v>
      </c>
      <c r="P184" s="56">
        <v>-0.52800000000002001</v>
      </c>
    </row>
    <row r="185" spans="1:16" x14ac:dyDescent="0.25">
      <c r="A185" s="54">
        <v>2022</v>
      </c>
      <c r="B185" s="54">
        <v>188132</v>
      </c>
      <c r="C185" s="55" t="s">
        <v>414</v>
      </c>
      <c r="D185" s="54" t="s">
        <v>1</v>
      </c>
      <c r="E185" s="56">
        <v>0</v>
      </c>
      <c r="F185" s="56">
        <v>387.6</v>
      </c>
      <c r="G185" s="56">
        <v>1508.4</v>
      </c>
      <c r="H185" s="56">
        <v>0</v>
      </c>
      <c r="I185" s="56">
        <v>0</v>
      </c>
      <c r="J185" s="56">
        <v>2209.1999999999998</v>
      </c>
      <c r="K185" s="56">
        <v>0</v>
      </c>
      <c r="L185" s="56">
        <v>0</v>
      </c>
      <c r="M185" s="56">
        <v>0</v>
      </c>
      <c r="N185" s="56">
        <v>984.36</v>
      </c>
      <c r="O185" s="56">
        <v>92.28</v>
      </c>
      <c r="P185" s="56">
        <v>0</v>
      </c>
    </row>
    <row r="186" spans="1:16" x14ac:dyDescent="0.25">
      <c r="A186" s="54">
        <v>2022</v>
      </c>
      <c r="B186" s="54">
        <v>188132</v>
      </c>
      <c r="C186" s="55" t="s">
        <v>417</v>
      </c>
      <c r="D186" s="54" t="s">
        <v>1</v>
      </c>
      <c r="E186" s="56">
        <v>66</v>
      </c>
      <c r="F186" s="56">
        <v>0</v>
      </c>
      <c r="G186" s="56">
        <v>0</v>
      </c>
      <c r="H186" s="56">
        <v>129</v>
      </c>
      <c r="I186" s="56">
        <v>2274.54</v>
      </c>
      <c r="J186" s="56">
        <v>10.199999999999999</v>
      </c>
      <c r="K186" s="56">
        <v>0</v>
      </c>
      <c r="L186" s="56">
        <v>735.54</v>
      </c>
      <c r="M186" s="56">
        <v>0</v>
      </c>
      <c r="N186" s="56">
        <v>153.78</v>
      </c>
      <c r="O186" s="56">
        <v>0</v>
      </c>
      <c r="P186" s="56">
        <v>6.6</v>
      </c>
    </row>
    <row r="187" spans="1:16" x14ac:dyDescent="0.25">
      <c r="A187" s="54">
        <v>2022</v>
      </c>
      <c r="B187" s="54">
        <v>188132</v>
      </c>
      <c r="C187" s="55" t="s">
        <v>417</v>
      </c>
      <c r="D187" s="54" t="s">
        <v>296</v>
      </c>
      <c r="E187" s="56">
        <v>-18</v>
      </c>
      <c r="F187" s="56">
        <v>0</v>
      </c>
      <c r="G187" s="56">
        <v>0</v>
      </c>
      <c r="H187" s="56">
        <v>-36.5</v>
      </c>
      <c r="I187" s="56">
        <v>341.09</v>
      </c>
      <c r="J187" s="56">
        <v>-27.3</v>
      </c>
      <c r="K187" s="56">
        <v>0</v>
      </c>
      <c r="L187" s="56">
        <v>55.589999999999797</v>
      </c>
      <c r="M187" s="56">
        <v>0</v>
      </c>
      <c r="N187" s="56">
        <v>-32.369999999999997</v>
      </c>
      <c r="O187" s="56">
        <v>0</v>
      </c>
      <c r="P187" s="56">
        <v>-27.9</v>
      </c>
    </row>
    <row r="188" spans="1:16" x14ac:dyDescent="0.25">
      <c r="A188" s="54">
        <v>2022</v>
      </c>
      <c r="B188" s="54">
        <v>188132</v>
      </c>
      <c r="C188" s="55" t="s">
        <v>417</v>
      </c>
      <c r="D188" s="54" t="s">
        <v>294</v>
      </c>
      <c r="E188" s="56">
        <v>11</v>
      </c>
      <c r="F188" s="56">
        <v>0</v>
      </c>
      <c r="G188" s="56">
        <v>0</v>
      </c>
      <c r="H188" s="56">
        <v>21.5</v>
      </c>
      <c r="I188" s="56">
        <v>379.09</v>
      </c>
      <c r="J188" s="56">
        <v>1.7</v>
      </c>
      <c r="K188" s="56">
        <v>0</v>
      </c>
      <c r="L188" s="56">
        <v>122.59</v>
      </c>
      <c r="M188" s="56">
        <v>0</v>
      </c>
      <c r="N188" s="56">
        <v>25.63</v>
      </c>
      <c r="O188" s="56">
        <v>0</v>
      </c>
      <c r="P188" s="56">
        <v>1.1000000000000001</v>
      </c>
    </row>
    <row r="189" spans="1:16" x14ac:dyDescent="0.25">
      <c r="A189" s="54">
        <v>2022</v>
      </c>
      <c r="B189" s="54">
        <v>188132</v>
      </c>
      <c r="C189" s="55" t="s">
        <v>419</v>
      </c>
      <c r="D189" s="54" t="s">
        <v>1</v>
      </c>
      <c r="E189" s="56">
        <v>1304.6400000000001</v>
      </c>
      <c r="F189" s="56">
        <v>1966.44</v>
      </c>
      <c r="G189" s="56">
        <v>1101.72</v>
      </c>
      <c r="H189" s="56">
        <v>4331.7</v>
      </c>
      <c r="I189" s="56">
        <v>3772.02</v>
      </c>
      <c r="J189" s="56">
        <v>4202.58</v>
      </c>
      <c r="K189" s="56">
        <v>2382.06</v>
      </c>
      <c r="L189" s="56">
        <v>2068.08</v>
      </c>
      <c r="M189" s="56">
        <v>4554.66</v>
      </c>
      <c r="N189" s="56">
        <v>8168.28</v>
      </c>
      <c r="O189" s="56">
        <v>4955.34</v>
      </c>
      <c r="P189" s="56">
        <v>7251.6</v>
      </c>
    </row>
    <row r="190" spans="1:16" x14ac:dyDescent="0.25">
      <c r="A190" s="54">
        <v>2022</v>
      </c>
      <c r="B190" s="54">
        <v>188132</v>
      </c>
      <c r="C190" s="55" t="s">
        <v>414</v>
      </c>
      <c r="D190" s="54" t="s">
        <v>296</v>
      </c>
      <c r="E190" s="56">
        <v>0</v>
      </c>
      <c r="F190" s="56">
        <v>28.1</v>
      </c>
      <c r="G190" s="56">
        <v>177.3</v>
      </c>
      <c r="H190" s="56">
        <v>0</v>
      </c>
      <c r="I190" s="56">
        <v>0</v>
      </c>
      <c r="J190" s="56">
        <v>324</v>
      </c>
      <c r="K190" s="56">
        <v>0</v>
      </c>
      <c r="L190" s="56">
        <v>0</v>
      </c>
      <c r="M190" s="56">
        <v>0</v>
      </c>
      <c r="N190" s="56">
        <v>126.46</v>
      </c>
      <c r="O190" s="56">
        <v>-20.02</v>
      </c>
      <c r="P190" s="56">
        <v>0</v>
      </c>
    </row>
    <row r="191" spans="1:16" x14ac:dyDescent="0.25">
      <c r="A191" s="54">
        <v>2022</v>
      </c>
      <c r="B191" s="54">
        <v>188132</v>
      </c>
      <c r="C191" s="55" t="s">
        <v>414</v>
      </c>
      <c r="D191" s="54" t="s">
        <v>294</v>
      </c>
      <c r="E191" s="56">
        <v>0</v>
      </c>
      <c r="F191" s="56">
        <v>64.599999999999994</v>
      </c>
      <c r="G191" s="56">
        <v>251.4</v>
      </c>
      <c r="H191" s="56">
        <v>0</v>
      </c>
      <c r="I191" s="56">
        <v>0</v>
      </c>
      <c r="J191" s="56">
        <v>368.2</v>
      </c>
      <c r="K191" s="56">
        <v>0</v>
      </c>
      <c r="L191" s="56">
        <v>0</v>
      </c>
      <c r="M191" s="56">
        <v>0</v>
      </c>
      <c r="N191" s="56">
        <v>164.06</v>
      </c>
      <c r="O191" s="56">
        <v>15.38</v>
      </c>
      <c r="P191" s="56">
        <v>0</v>
      </c>
    </row>
    <row r="192" spans="1:16" x14ac:dyDescent="0.25">
      <c r="A192" s="54">
        <v>2022</v>
      </c>
      <c r="B192" s="54">
        <v>188132</v>
      </c>
      <c r="C192" s="55" t="s">
        <v>419</v>
      </c>
      <c r="D192" s="54" t="s">
        <v>294</v>
      </c>
      <c r="E192" s="56">
        <v>217.44</v>
      </c>
      <c r="F192" s="56">
        <v>327.74</v>
      </c>
      <c r="G192" s="56">
        <v>183.62</v>
      </c>
      <c r="H192" s="56">
        <v>721.95</v>
      </c>
      <c r="I192" s="56">
        <v>628.66999999999996</v>
      </c>
      <c r="J192" s="56">
        <v>700.43</v>
      </c>
      <c r="K192" s="56">
        <v>397.01</v>
      </c>
      <c r="L192" s="56">
        <v>344.68</v>
      </c>
      <c r="M192" s="56">
        <v>759.11000000000104</v>
      </c>
      <c r="N192" s="56">
        <v>1361.38</v>
      </c>
      <c r="O192" s="56">
        <v>825.89</v>
      </c>
      <c r="P192" s="56">
        <v>1208.5999999999999</v>
      </c>
    </row>
    <row r="193" spans="1:16" x14ac:dyDescent="0.25">
      <c r="A193" s="54">
        <v>2022</v>
      </c>
      <c r="B193" s="54">
        <v>188132</v>
      </c>
      <c r="C193" s="55" t="s">
        <v>419</v>
      </c>
      <c r="D193" s="54" t="s">
        <v>296</v>
      </c>
      <c r="E193" s="56">
        <v>-123.81</v>
      </c>
      <c r="F193" s="56">
        <v>-208.51</v>
      </c>
      <c r="G193" s="56">
        <v>-158.88</v>
      </c>
      <c r="H193" s="56">
        <v>345.7</v>
      </c>
      <c r="I193" s="56">
        <v>280.54000000000002</v>
      </c>
      <c r="J193" s="56">
        <v>429.18</v>
      </c>
      <c r="K193" s="56">
        <v>-21.740000000000101</v>
      </c>
      <c r="L193" s="56">
        <v>-32.820000000000199</v>
      </c>
      <c r="M193" s="56">
        <v>285.35000000000099</v>
      </c>
      <c r="N193" s="56">
        <v>932.61999999999898</v>
      </c>
      <c r="O193" s="56">
        <v>488.39</v>
      </c>
      <c r="P193" s="56">
        <v>652.33999999999901</v>
      </c>
    </row>
    <row r="194" spans="1:16" x14ac:dyDescent="0.25">
      <c r="A194" s="54">
        <v>2022</v>
      </c>
      <c r="B194" s="54">
        <v>190859</v>
      </c>
      <c r="C194" s="55" t="s">
        <v>415</v>
      </c>
      <c r="D194" s="54" t="s">
        <v>296</v>
      </c>
      <c r="E194" s="56">
        <v>46.092000000001299</v>
      </c>
      <c r="F194" s="56">
        <v>-101.515999999999</v>
      </c>
      <c r="G194" s="56">
        <v>211.75600000000199</v>
      </c>
      <c r="H194" s="56">
        <v>196.89400000000199</v>
      </c>
      <c r="I194" s="56">
        <v>104.32</v>
      </c>
      <c r="J194" s="56">
        <v>20.4440000000012</v>
      </c>
      <c r="K194" s="56">
        <v>-6.1059999999993604</v>
      </c>
      <c r="L194" s="56">
        <v>203.10600000000099</v>
      </c>
      <c r="M194" s="56">
        <v>-199.37199999999899</v>
      </c>
      <c r="N194" s="56">
        <v>78.736000000001198</v>
      </c>
      <c r="O194" s="56">
        <v>46.544000000000601</v>
      </c>
      <c r="P194" s="56">
        <v>638.59200000000101</v>
      </c>
    </row>
    <row r="195" spans="1:16" x14ac:dyDescent="0.25">
      <c r="A195" s="54">
        <v>2022</v>
      </c>
      <c r="B195" s="54">
        <v>190859</v>
      </c>
      <c r="C195" s="55" t="s">
        <v>415</v>
      </c>
      <c r="D195" s="54" t="s">
        <v>1</v>
      </c>
      <c r="E195" s="56">
        <v>9081.3420000000006</v>
      </c>
      <c r="F195" s="56">
        <v>8115.9840000000004</v>
      </c>
      <c r="G195" s="56">
        <v>13402.206</v>
      </c>
      <c r="H195" s="56">
        <v>12806.694</v>
      </c>
      <c r="I195" s="56">
        <v>11608.92</v>
      </c>
      <c r="J195" s="56">
        <v>9554.5439999999999</v>
      </c>
      <c r="K195" s="56">
        <v>8845.7939999999999</v>
      </c>
      <c r="L195" s="56">
        <v>13367.106</v>
      </c>
      <c r="M195" s="56">
        <v>7063.5780000000004</v>
      </c>
      <c r="N195" s="56">
        <v>10593.936</v>
      </c>
      <c r="O195" s="56">
        <v>9608.5439999999999</v>
      </c>
      <c r="P195" s="56">
        <v>18658.241999999998</v>
      </c>
    </row>
    <row r="196" spans="1:16" x14ac:dyDescent="0.25">
      <c r="A196" s="54">
        <v>2022</v>
      </c>
      <c r="B196" s="54">
        <v>190859</v>
      </c>
      <c r="C196" s="55" t="s">
        <v>415</v>
      </c>
      <c r="D196" s="54" t="s">
        <v>294</v>
      </c>
      <c r="E196" s="56">
        <v>672.69200000000103</v>
      </c>
      <c r="F196" s="56">
        <v>601.18400000000099</v>
      </c>
      <c r="G196" s="56">
        <v>992.75600000000202</v>
      </c>
      <c r="H196" s="56">
        <v>948.64400000000205</v>
      </c>
      <c r="I196" s="56">
        <v>859.92</v>
      </c>
      <c r="J196" s="56">
        <v>707.74400000000105</v>
      </c>
      <c r="K196" s="56">
        <v>655.24400000000003</v>
      </c>
      <c r="L196" s="56">
        <v>990.15600000000097</v>
      </c>
      <c r="M196" s="56">
        <v>523.22800000000097</v>
      </c>
      <c r="N196" s="56">
        <v>784.73600000000101</v>
      </c>
      <c r="O196" s="56">
        <v>711.74400000000105</v>
      </c>
      <c r="P196" s="56">
        <v>1382.0920000000001</v>
      </c>
    </row>
    <row r="197" spans="1:16" x14ac:dyDescent="0.25">
      <c r="A197" s="54">
        <v>2022</v>
      </c>
      <c r="B197" s="54">
        <v>192425</v>
      </c>
      <c r="C197" s="55" t="s">
        <v>415</v>
      </c>
      <c r="D197" s="54" t="s">
        <v>1</v>
      </c>
      <c r="E197" s="56">
        <v>200.66399999999999</v>
      </c>
      <c r="F197" s="56">
        <v>703.91200000000003</v>
      </c>
      <c r="G197" s="56">
        <v>0</v>
      </c>
      <c r="H197" s="56">
        <v>0</v>
      </c>
      <c r="I197" s="56">
        <v>0</v>
      </c>
      <c r="J197" s="56">
        <v>248.76</v>
      </c>
      <c r="K197" s="56">
        <v>15.984</v>
      </c>
      <c r="L197" s="56">
        <v>0</v>
      </c>
      <c r="M197" s="56">
        <v>116.776</v>
      </c>
      <c r="N197" s="56">
        <v>0</v>
      </c>
      <c r="O197" s="56">
        <v>126.36799999999999</v>
      </c>
      <c r="P197" s="56">
        <v>91.152000000000001</v>
      </c>
    </row>
    <row r="198" spans="1:16" x14ac:dyDescent="0.25">
      <c r="A198" s="54">
        <v>2022</v>
      </c>
      <c r="B198" s="54">
        <v>192425</v>
      </c>
      <c r="C198" s="55" t="s">
        <v>415</v>
      </c>
      <c r="D198" s="54" t="s">
        <v>296</v>
      </c>
      <c r="E198" s="56">
        <v>-10.486000000000001</v>
      </c>
      <c r="F198" s="56">
        <v>246.21199999999999</v>
      </c>
      <c r="G198" s="56">
        <v>0</v>
      </c>
      <c r="H198" s="56">
        <v>0</v>
      </c>
      <c r="I198" s="56">
        <v>0</v>
      </c>
      <c r="J198" s="56">
        <v>38.11</v>
      </c>
      <c r="K198" s="56">
        <v>-26.416</v>
      </c>
      <c r="L198" s="56">
        <v>0</v>
      </c>
      <c r="M198" s="56">
        <v>-42.423999999999999</v>
      </c>
      <c r="N198" s="56">
        <v>0</v>
      </c>
      <c r="O198" s="56">
        <v>-9.98200000000001</v>
      </c>
      <c r="P198" s="56">
        <v>-27.898</v>
      </c>
    </row>
    <row r="199" spans="1:16" x14ac:dyDescent="0.25">
      <c r="A199" s="54">
        <v>2022</v>
      </c>
      <c r="B199" s="54">
        <v>192425</v>
      </c>
      <c r="C199" s="55" t="s">
        <v>415</v>
      </c>
      <c r="D199" s="54" t="s">
        <v>294</v>
      </c>
      <c r="E199" s="56">
        <v>91.013999999999996</v>
      </c>
      <c r="F199" s="56">
        <v>280.41199999999998</v>
      </c>
      <c r="G199" s="56">
        <v>0</v>
      </c>
      <c r="H199" s="56">
        <v>0</v>
      </c>
      <c r="I199" s="56">
        <v>0</v>
      </c>
      <c r="J199" s="56">
        <v>106.51</v>
      </c>
      <c r="K199" s="56">
        <v>6.6840000000000002</v>
      </c>
      <c r="L199" s="56">
        <v>0</v>
      </c>
      <c r="M199" s="56">
        <v>23.776</v>
      </c>
      <c r="N199" s="56">
        <v>0</v>
      </c>
      <c r="O199" s="56">
        <v>57.317999999999998</v>
      </c>
      <c r="P199" s="56">
        <v>40.502000000000002</v>
      </c>
    </row>
    <row r="200" spans="1:16" x14ac:dyDescent="0.25">
      <c r="A200" s="54">
        <v>2022</v>
      </c>
      <c r="B200" s="54">
        <v>193040</v>
      </c>
      <c r="C200" s="55" t="s">
        <v>417</v>
      </c>
      <c r="D200" s="54" t="s">
        <v>1</v>
      </c>
      <c r="E200" s="56">
        <v>4329.99</v>
      </c>
      <c r="F200" s="56">
        <v>2911.02</v>
      </c>
      <c r="G200" s="56">
        <v>1200.194</v>
      </c>
      <c r="H200" s="56">
        <v>2135.096</v>
      </c>
      <c r="I200" s="56">
        <v>636.84</v>
      </c>
      <c r="J200" s="56">
        <v>4152.8</v>
      </c>
      <c r="K200" s="56">
        <v>241.86</v>
      </c>
      <c r="L200" s="56">
        <v>6489.33</v>
      </c>
      <c r="M200" s="56">
        <v>2466.7399999999998</v>
      </c>
      <c r="N200" s="56">
        <v>1112.672</v>
      </c>
      <c r="O200" s="56">
        <v>7520.9179999999997</v>
      </c>
      <c r="P200" s="56">
        <v>1048.8720000000001</v>
      </c>
    </row>
    <row r="201" spans="1:16" x14ac:dyDescent="0.25">
      <c r="A201" s="54">
        <v>2022</v>
      </c>
      <c r="B201" s="54">
        <v>193040</v>
      </c>
      <c r="C201" s="55" t="s">
        <v>417</v>
      </c>
      <c r="D201" s="54" t="s">
        <v>296</v>
      </c>
      <c r="E201" s="56">
        <v>304.74</v>
      </c>
      <c r="F201" s="56">
        <v>208.52</v>
      </c>
      <c r="G201" s="56">
        <v>14.543999999999899</v>
      </c>
      <c r="H201" s="56">
        <v>200.49600000000001</v>
      </c>
      <c r="I201" s="56">
        <v>-35.160000000000103</v>
      </c>
      <c r="J201" s="56">
        <v>405.3</v>
      </c>
      <c r="K201" s="56">
        <v>-24.64</v>
      </c>
      <c r="L201" s="56">
        <v>677.08</v>
      </c>
      <c r="M201" s="56">
        <v>217.24</v>
      </c>
      <c r="N201" s="56">
        <v>60.471999999999902</v>
      </c>
      <c r="O201" s="56">
        <v>779.36799999999903</v>
      </c>
      <c r="P201" s="56">
        <v>-6.3280000000000696</v>
      </c>
    </row>
    <row r="202" spans="1:16" x14ac:dyDescent="0.25">
      <c r="A202" s="54">
        <v>2022</v>
      </c>
      <c r="B202" s="54">
        <v>193040</v>
      </c>
      <c r="C202" s="55" t="s">
        <v>417</v>
      </c>
      <c r="D202" s="54" t="s">
        <v>294</v>
      </c>
      <c r="E202" s="56">
        <v>597.24</v>
      </c>
      <c r="F202" s="56">
        <v>401.52</v>
      </c>
      <c r="G202" s="56">
        <v>165.54400000000001</v>
      </c>
      <c r="H202" s="56">
        <v>294.49599999999998</v>
      </c>
      <c r="I202" s="56">
        <v>87.839999999999904</v>
      </c>
      <c r="J202" s="56">
        <v>572.79999999999995</v>
      </c>
      <c r="K202" s="56">
        <v>33.36</v>
      </c>
      <c r="L202" s="56">
        <v>895.08</v>
      </c>
      <c r="M202" s="56">
        <v>340.24</v>
      </c>
      <c r="N202" s="56">
        <v>153.47200000000001</v>
      </c>
      <c r="O202" s="56">
        <v>1037.3679999999999</v>
      </c>
      <c r="P202" s="56">
        <v>144.672</v>
      </c>
    </row>
    <row r="203" spans="1:16" x14ac:dyDescent="0.25">
      <c r="A203" s="54">
        <v>2022</v>
      </c>
      <c r="B203" s="54">
        <v>196519</v>
      </c>
      <c r="C203" s="55" t="s">
        <v>414</v>
      </c>
      <c r="D203" s="54" t="s">
        <v>296</v>
      </c>
      <c r="E203" s="56">
        <v>490.36799999999999</v>
      </c>
      <c r="F203" s="56">
        <v>-7.6720000000003497</v>
      </c>
      <c r="G203" s="56">
        <v>650.94000000000005</v>
      </c>
      <c r="H203" s="56">
        <v>525.71799999999996</v>
      </c>
      <c r="I203" s="56">
        <v>566.30399999999997</v>
      </c>
      <c r="J203" s="56">
        <v>995.75999999999897</v>
      </c>
      <c r="K203" s="56">
        <v>203.50800000000001</v>
      </c>
      <c r="L203" s="56">
        <v>368.20399999999898</v>
      </c>
      <c r="M203" s="56">
        <v>269.084</v>
      </c>
      <c r="N203" s="56">
        <v>978.82399999999905</v>
      </c>
      <c r="O203" s="56">
        <v>112.10599999999999</v>
      </c>
      <c r="P203" s="56">
        <v>334.18400000000003</v>
      </c>
    </row>
    <row r="204" spans="1:16" x14ac:dyDescent="0.25">
      <c r="A204" s="54">
        <v>2022</v>
      </c>
      <c r="B204" s="54">
        <v>196519</v>
      </c>
      <c r="C204" s="55" t="s">
        <v>414</v>
      </c>
      <c r="D204" s="54" t="s">
        <v>294</v>
      </c>
      <c r="E204" s="56">
        <v>1136.568</v>
      </c>
      <c r="F204" s="56">
        <v>669.52800000000002</v>
      </c>
      <c r="G204" s="56">
        <v>1300.44</v>
      </c>
      <c r="H204" s="56">
        <v>1206.768</v>
      </c>
      <c r="I204" s="56">
        <v>1183.704</v>
      </c>
      <c r="J204" s="56">
        <v>1686.16</v>
      </c>
      <c r="K204" s="56">
        <v>749.00800000000004</v>
      </c>
      <c r="L204" s="56">
        <v>975.70399999999904</v>
      </c>
      <c r="M204" s="56">
        <v>938.58399999999995</v>
      </c>
      <c r="N204" s="56">
        <v>1620.624</v>
      </c>
      <c r="O204" s="56">
        <v>756.65599999999904</v>
      </c>
      <c r="P204" s="56">
        <v>1055.5840000000001</v>
      </c>
    </row>
    <row r="205" spans="1:16" x14ac:dyDescent="0.25">
      <c r="A205" s="54">
        <v>2022</v>
      </c>
      <c r="B205" s="54">
        <v>196519</v>
      </c>
      <c r="C205" s="55" t="s">
        <v>417</v>
      </c>
      <c r="D205" s="54" t="s">
        <v>296</v>
      </c>
      <c r="E205" s="56">
        <v>-46.32</v>
      </c>
      <c r="F205" s="56">
        <v>108.6</v>
      </c>
      <c r="G205" s="56">
        <v>0</v>
      </c>
      <c r="H205" s="56">
        <v>0</v>
      </c>
      <c r="I205" s="56">
        <v>0</v>
      </c>
      <c r="J205" s="56">
        <v>0</v>
      </c>
      <c r="K205" s="56">
        <v>-37.024000000000001</v>
      </c>
      <c r="L205" s="56">
        <v>0</v>
      </c>
      <c r="M205" s="56">
        <v>0</v>
      </c>
      <c r="N205" s="56">
        <v>-18.527999999999999</v>
      </c>
      <c r="O205" s="56">
        <v>-22.84</v>
      </c>
      <c r="P205" s="56">
        <v>-14.12</v>
      </c>
    </row>
    <row r="206" spans="1:16" x14ac:dyDescent="0.25">
      <c r="A206" s="54">
        <v>2022</v>
      </c>
      <c r="B206" s="54">
        <v>196519</v>
      </c>
      <c r="C206" s="55" t="s">
        <v>417</v>
      </c>
      <c r="D206" s="54" t="s">
        <v>1</v>
      </c>
      <c r="E206" s="56">
        <v>84.68</v>
      </c>
      <c r="F206" s="56">
        <v>1062.8499999999999</v>
      </c>
      <c r="G206" s="56">
        <v>0</v>
      </c>
      <c r="H206" s="56">
        <v>0</v>
      </c>
      <c r="I206" s="56">
        <v>0</v>
      </c>
      <c r="J206" s="56">
        <v>0</v>
      </c>
      <c r="K206" s="56">
        <v>152.07599999999999</v>
      </c>
      <c r="L206" s="56">
        <v>0</v>
      </c>
      <c r="M206" s="56">
        <v>0</v>
      </c>
      <c r="N206" s="56">
        <v>75.921999999999997</v>
      </c>
      <c r="O206" s="56">
        <v>44.66</v>
      </c>
      <c r="P206" s="56">
        <v>107.88</v>
      </c>
    </row>
    <row r="207" spans="1:16" x14ac:dyDescent="0.25">
      <c r="A207" s="54">
        <v>2022</v>
      </c>
      <c r="B207" s="54">
        <v>196519</v>
      </c>
      <c r="C207" s="55" t="s">
        <v>417</v>
      </c>
      <c r="D207" s="54" t="s">
        <v>294</v>
      </c>
      <c r="E207" s="56">
        <v>11.68</v>
      </c>
      <c r="F207" s="56">
        <v>146.6</v>
      </c>
      <c r="G207" s="56">
        <v>0</v>
      </c>
      <c r="H207" s="56">
        <v>0</v>
      </c>
      <c r="I207" s="56">
        <v>0</v>
      </c>
      <c r="J207" s="56">
        <v>0</v>
      </c>
      <c r="K207" s="56">
        <v>20.975999999999999</v>
      </c>
      <c r="L207" s="56">
        <v>0</v>
      </c>
      <c r="M207" s="56">
        <v>0</v>
      </c>
      <c r="N207" s="56">
        <v>10.472</v>
      </c>
      <c r="O207" s="56">
        <v>6.16</v>
      </c>
      <c r="P207" s="56">
        <v>14.88</v>
      </c>
    </row>
    <row r="208" spans="1:16" x14ac:dyDescent="0.25">
      <c r="A208" s="54">
        <v>2022</v>
      </c>
      <c r="B208" s="54">
        <v>196519</v>
      </c>
      <c r="C208" s="55" t="s">
        <v>414</v>
      </c>
      <c r="D208" s="54" t="s">
        <v>1</v>
      </c>
      <c r="E208" s="56">
        <v>8240.1180000000004</v>
      </c>
      <c r="F208" s="56">
        <v>4854.0780000000004</v>
      </c>
      <c r="G208" s="56">
        <v>9428.19</v>
      </c>
      <c r="H208" s="56">
        <v>8749.0679999999993</v>
      </c>
      <c r="I208" s="56">
        <v>8581.8539999999994</v>
      </c>
      <c r="J208" s="56">
        <v>12224.66</v>
      </c>
      <c r="K208" s="56">
        <v>5430.308</v>
      </c>
      <c r="L208" s="56">
        <v>7073.8540000000003</v>
      </c>
      <c r="M208" s="56">
        <v>6804.7340000000004</v>
      </c>
      <c r="N208" s="56">
        <v>11749.523999999999</v>
      </c>
      <c r="O208" s="56">
        <v>5485.7560000000003</v>
      </c>
      <c r="P208" s="56">
        <v>7652.9840000000004</v>
      </c>
    </row>
    <row r="209" spans="1:16" x14ac:dyDescent="0.25">
      <c r="A209" s="54">
        <v>2022</v>
      </c>
      <c r="B209" s="54">
        <v>202854</v>
      </c>
      <c r="C209" s="55" t="s">
        <v>414</v>
      </c>
      <c r="D209" s="54" t="s">
        <v>296</v>
      </c>
      <c r="E209" s="56">
        <v>1510.107</v>
      </c>
      <c r="F209" s="56">
        <v>273.41699999999997</v>
      </c>
      <c r="G209" s="56">
        <v>412.34399999999999</v>
      </c>
      <c r="H209" s="56">
        <v>906.38900000000001</v>
      </c>
      <c r="I209" s="56">
        <v>-42.9570000000001</v>
      </c>
      <c r="J209" s="56">
        <v>42.931999999999903</v>
      </c>
      <c r="K209" s="56">
        <v>1108.6089999999999</v>
      </c>
      <c r="L209" s="56">
        <v>581.00199999999995</v>
      </c>
      <c r="M209" s="56">
        <v>986.18399999999997</v>
      </c>
      <c r="N209" s="56">
        <v>2049.0259999999998</v>
      </c>
      <c r="O209" s="56">
        <v>2197.1109999999999</v>
      </c>
      <c r="P209" s="56">
        <v>673.44600000000003</v>
      </c>
    </row>
    <row r="210" spans="1:16" x14ac:dyDescent="0.25">
      <c r="A210" s="54">
        <v>2022</v>
      </c>
      <c r="B210" s="54">
        <v>202854</v>
      </c>
      <c r="C210" s="55" t="s">
        <v>414</v>
      </c>
      <c r="D210" s="54" t="s">
        <v>1</v>
      </c>
      <c r="E210" s="56">
        <v>8245.6569999999992</v>
      </c>
      <c r="F210" s="56">
        <v>1706.817</v>
      </c>
      <c r="G210" s="56">
        <v>1845.4939999999999</v>
      </c>
      <c r="H210" s="56">
        <v>6238.2389999999996</v>
      </c>
      <c r="I210" s="56">
        <v>753.54300000000001</v>
      </c>
      <c r="J210" s="56">
        <v>593.43200000000002</v>
      </c>
      <c r="K210" s="56">
        <v>4869.8090000000002</v>
      </c>
      <c r="L210" s="56">
        <v>2536.3519999999999</v>
      </c>
      <c r="M210" s="56">
        <v>4551.8339999999998</v>
      </c>
      <c r="N210" s="56">
        <v>11348.175999999999</v>
      </c>
      <c r="O210" s="56">
        <v>8346.6110000000008</v>
      </c>
      <c r="P210" s="56">
        <v>3171.1959999999999</v>
      </c>
    </row>
    <row r="211" spans="1:16" x14ac:dyDescent="0.25">
      <c r="A211" s="54">
        <v>2022</v>
      </c>
      <c r="B211" s="54">
        <v>202854</v>
      </c>
      <c r="C211" s="55" t="s">
        <v>414</v>
      </c>
      <c r="D211" s="54" t="s">
        <v>294</v>
      </c>
      <c r="E211" s="56">
        <v>1914.0070000000001</v>
      </c>
      <c r="F211" s="56">
        <v>542.31700000000001</v>
      </c>
      <c r="G211" s="56">
        <v>583.84400000000005</v>
      </c>
      <c r="H211" s="56">
        <v>1111.0889999999999</v>
      </c>
      <c r="I211" s="56">
        <v>222.643</v>
      </c>
      <c r="J211" s="56">
        <v>206.732</v>
      </c>
      <c r="K211" s="56">
        <v>1421.1590000000001</v>
      </c>
      <c r="L211" s="56">
        <v>849.90200000000004</v>
      </c>
      <c r="M211" s="56">
        <v>1268.8340000000001</v>
      </c>
      <c r="N211" s="56">
        <v>2337.1759999999999</v>
      </c>
      <c r="O211" s="56">
        <v>2581.5610000000001</v>
      </c>
      <c r="P211" s="56">
        <v>919.596</v>
      </c>
    </row>
    <row r="212" spans="1:16" x14ac:dyDescent="0.25">
      <c r="A212" s="54">
        <v>2022</v>
      </c>
      <c r="B212" s="54">
        <v>203761</v>
      </c>
      <c r="C212" s="55" t="s">
        <v>418</v>
      </c>
      <c r="D212" s="54" t="s">
        <v>294</v>
      </c>
      <c r="E212" s="56">
        <v>547.82000000000005</v>
      </c>
      <c r="F212" s="56">
        <v>80.73</v>
      </c>
      <c r="G212" s="56">
        <v>393.78</v>
      </c>
      <c r="H212" s="56">
        <v>457.22</v>
      </c>
      <c r="I212" s="56">
        <v>100.13</v>
      </c>
      <c r="J212" s="56">
        <v>651.5</v>
      </c>
      <c r="K212" s="56">
        <v>809.65</v>
      </c>
      <c r="L212" s="56">
        <v>224.16</v>
      </c>
      <c r="M212" s="56">
        <v>936.63</v>
      </c>
      <c r="N212" s="56">
        <v>348.96</v>
      </c>
      <c r="O212" s="56">
        <v>1589</v>
      </c>
      <c r="P212" s="56">
        <v>197.72</v>
      </c>
    </row>
    <row r="213" spans="1:16" x14ac:dyDescent="0.25">
      <c r="A213" s="54">
        <v>2022</v>
      </c>
      <c r="B213" s="54">
        <v>203761</v>
      </c>
      <c r="C213" s="55" t="s">
        <v>418</v>
      </c>
      <c r="D213" s="54" t="s">
        <v>296</v>
      </c>
      <c r="E213" s="56">
        <v>138.97</v>
      </c>
      <c r="F213" s="56">
        <v>-54.27</v>
      </c>
      <c r="G213" s="56">
        <v>150.38</v>
      </c>
      <c r="H213" s="56">
        <v>188.32</v>
      </c>
      <c r="I213" s="56">
        <v>-68.069999999999993</v>
      </c>
      <c r="J213" s="56">
        <v>287.39999999999998</v>
      </c>
      <c r="K213" s="56">
        <v>531.4</v>
      </c>
      <c r="L213" s="56">
        <v>-80.1400000000001</v>
      </c>
      <c r="M213" s="56">
        <v>724.78</v>
      </c>
      <c r="N213" s="56">
        <v>73.459999999999695</v>
      </c>
      <c r="O213" s="56">
        <v>1310.2</v>
      </c>
      <c r="P213" s="56">
        <v>21.819999999999901</v>
      </c>
    </row>
    <row r="214" spans="1:16" x14ac:dyDescent="0.25">
      <c r="A214" s="54">
        <v>2022</v>
      </c>
      <c r="B214" s="54">
        <v>203761</v>
      </c>
      <c r="C214" s="55" t="s">
        <v>418</v>
      </c>
      <c r="D214" s="54" t="s">
        <v>1</v>
      </c>
      <c r="E214" s="56">
        <v>3286.92</v>
      </c>
      <c r="F214" s="56">
        <v>484.38</v>
      </c>
      <c r="G214" s="56">
        <v>2362.6799999999998</v>
      </c>
      <c r="H214" s="56">
        <v>2743.32</v>
      </c>
      <c r="I214" s="56">
        <v>600.78</v>
      </c>
      <c r="J214" s="56">
        <v>3909</v>
      </c>
      <c r="K214" s="56">
        <v>4857.8999999999996</v>
      </c>
      <c r="L214" s="56">
        <v>1344.96</v>
      </c>
      <c r="M214" s="56">
        <v>5619.78</v>
      </c>
      <c r="N214" s="56">
        <v>2093.7600000000002</v>
      </c>
      <c r="O214" s="56">
        <v>9534</v>
      </c>
      <c r="P214" s="56">
        <v>1186.32</v>
      </c>
    </row>
    <row r="215" spans="1:16" x14ac:dyDescent="0.25">
      <c r="A215" s="54">
        <v>2022</v>
      </c>
      <c r="B215" s="54">
        <v>205478</v>
      </c>
      <c r="C215" s="55" t="s">
        <v>417</v>
      </c>
      <c r="D215" s="54" t="s">
        <v>296</v>
      </c>
      <c r="E215" s="56">
        <v>1263.9860000000001</v>
      </c>
      <c r="F215" s="56">
        <v>1530.2819999999999</v>
      </c>
      <c r="G215" s="56">
        <v>1007.914</v>
      </c>
      <c r="H215" s="56">
        <v>583.58600000000104</v>
      </c>
      <c r="I215" s="56">
        <v>709.04400000000203</v>
      </c>
      <c r="J215" s="56">
        <v>1007.176</v>
      </c>
      <c r="K215" s="56">
        <v>765.01600000000099</v>
      </c>
      <c r="L215" s="56">
        <v>1888.692</v>
      </c>
      <c r="M215" s="56">
        <v>1156.2819999999999</v>
      </c>
      <c r="N215" s="56">
        <v>675.94400000000098</v>
      </c>
      <c r="O215" s="56">
        <v>1490.172</v>
      </c>
      <c r="P215" s="56">
        <v>857.02600000000098</v>
      </c>
    </row>
    <row r="216" spans="1:16" x14ac:dyDescent="0.25">
      <c r="A216" s="54">
        <v>2022</v>
      </c>
      <c r="B216" s="54">
        <v>205478</v>
      </c>
      <c r="C216" s="55" t="s">
        <v>414</v>
      </c>
      <c r="D216" s="54" t="s">
        <v>294</v>
      </c>
      <c r="E216" s="56">
        <v>1838.7360000000001</v>
      </c>
      <c r="F216" s="56">
        <v>1121.028</v>
      </c>
      <c r="G216" s="56">
        <v>1752.546</v>
      </c>
      <c r="H216" s="56">
        <v>1523.856</v>
      </c>
      <c r="I216" s="56">
        <v>1529.2439999999999</v>
      </c>
      <c r="J216" s="56">
        <v>1045.7639999999999</v>
      </c>
      <c r="K216" s="56">
        <v>804.48</v>
      </c>
      <c r="L216" s="56">
        <v>2216.2739999999999</v>
      </c>
      <c r="M216" s="56">
        <v>1163.82</v>
      </c>
      <c r="N216" s="56">
        <v>1154.5619999999999</v>
      </c>
      <c r="O216" s="56">
        <v>866.67600000000095</v>
      </c>
      <c r="P216" s="56">
        <v>1776.5340000000001</v>
      </c>
    </row>
    <row r="217" spans="1:16" x14ac:dyDescent="0.25">
      <c r="A217" s="54">
        <v>2022</v>
      </c>
      <c r="B217" s="54">
        <v>205478</v>
      </c>
      <c r="C217" s="55" t="s">
        <v>416</v>
      </c>
      <c r="D217" s="54" t="s">
        <v>294</v>
      </c>
      <c r="E217" s="56">
        <v>1133.0219999999999</v>
      </c>
      <c r="F217" s="56">
        <v>1914.87</v>
      </c>
      <c r="G217" s="56">
        <v>1797.4739999999999</v>
      </c>
      <c r="H217" s="56">
        <v>1328.43</v>
      </c>
      <c r="I217" s="56">
        <v>1273.5239999999999</v>
      </c>
      <c r="J217" s="56">
        <v>1170.0719999999999</v>
      </c>
      <c r="K217" s="56">
        <v>1374.27</v>
      </c>
      <c r="L217" s="56">
        <v>1403.106</v>
      </c>
      <c r="M217" s="56">
        <v>1330.4580000000001</v>
      </c>
      <c r="N217" s="56">
        <v>1785.8219999999999</v>
      </c>
      <c r="O217" s="56">
        <v>1620.222</v>
      </c>
      <c r="P217" s="56">
        <v>1903.374</v>
      </c>
    </row>
    <row r="218" spans="1:16" x14ac:dyDescent="0.25">
      <c r="A218" s="54">
        <v>2022</v>
      </c>
      <c r="B218" s="54">
        <v>205478</v>
      </c>
      <c r="C218" s="55" t="s">
        <v>416</v>
      </c>
      <c r="D218" s="54" t="s">
        <v>296</v>
      </c>
      <c r="E218" s="56">
        <v>446.02200000000101</v>
      </c>
      <c r="F218" s="56">
        <v>1164.8699999999999</v>
      </c>
      <c r="G218" s="56">
        <v>963.47400000000198</v>
      </c>
      <c r="H218" s="56">
        <v>604.83000000000095</v>
      </c>
      <c r="I218" s="56">
        <v>507.32400000000001</v>
      </c>
      <c r="J218" s="56">
        <v>507.07200000000103</v>
      </c>
      <c r="K218" s="56">
        <v>686.67000000000098</v>
      </c>
      <c r="L218" s="56">
        <v>611.10600000000102</v>
      </c>
      <c r="M218" s="56">
        <v>606.85800000000097</v>
      </c>
      <c r="N218" s="56">
        <v>1023.222</v>
      </c>
      <c r="O218" s="56">
        <v>900.22200000000203</v>
      </c>
      <c r="P218" s="56">
        <v>1133.5740000000001</v>
      </c>
    </row>
    <row r="219" spans="1:16" x14ac:dyDescent="0.25">
      <c r="A219" s="54">
        <v>2022</v>
      </c>
      <c r="B219" s="54">
        <v>205478</v>
      </c>
      <c r="C219" s="55" t="s">
        <v>414</v>
      </c>
      <c r="D219" s="54" t="s">
        <v>1</v>
      </c>
      <c r="E219" s="56">
        <v>17161.536</v>
      </c>
      <c r="F219" s="56">
        <v>10462.928</v>
      </c>
      <c r="G219" s="56">
        <v>16357.096</v>
      </c>
      <c r="H219" s="56">
        <v>14222.656000000001</v>
      </c>
      <c r="I219" s="56">
        <v>14272.944</v>
      </c>
      <c r="J219" s="56">
        <v>9760.4639999999999</v>
      </c>
      <c r="K219" s="56">
        <v>7508.48</v>
      </c>
      <c r="L219" s="56">
        <v>20685.223999999998</v>
      </c>
      <c r="M219" s="56">
        <v>10862.32</v>
      </c>
      <c r="N219" s="56">
        <v>10775.912</v>
      </c>
      <c r="O219" s="56">
        <v>8088.9759999999997</v>
      </c>
      <c r="P219" s="56">
        <v>16580.984</v>
      </c>
    </row>
    <row r="220" spans="1:16" x14ac:dyDescent="0.25">
      <c r="A220" s="54">
        <v>2022</v>
      </c>
      <c r="B220" s="54">
        <v>205478</v>
      </c>
      <c r="C220" s="55" t="s">
        <v>414</v>
      </c>
      <c r="D220" s="54" t="s">
        <v>296</v>
      </c>
      <c r="E220" s="56">
        <v>1138.9860000000001</v>
      </c>
      <c r="F220" s="56">
        <v>494.828000000001</v>
      </c>
      <c r="G220" s="56">
        <v>949.34600000000205</v>
      </c>
      <c r="H220" s="56">
        <v>784.85600000000102</v>
      </c>
      <c r="I220" s="56">
        <v>799.04400000000101</v>
      </c>
      <c r="J220" s="56">
        <v>511.26400000000098</v>
      </c>
      <c r="K220" s="56">
        <v>132.780000000001</v>
      </c>
      <c r="L220" s="56">
        <v>1409.7739999999999</v>
      </c>
      <c r="M220" s="56">
        <v>452.32000000000102</v>
      </c>
      <c r="N220" s="56">
        <v>534.96199999999999</v>
      </c>
      <c r="O220" s="56">
        <v>230.376000000001</v>
      </c>
      <c r="P220" s="56">
        <v>1087.2339999999999</v>
      </c>
    </row>
    <row r="221" spans="1:16" x14ac:dyDescent="0.25">
      <c r="A221" s="54">
        <v>2022</v>
      </c>
      <c r="B221" s="54">
        <v>205478</v>
      </c>
      <c r="C221" s="55" t="s">
        <v>417</v>
      </c>
      <c r="D221" s="54" t="s">
        <v>1</v>
      </c>
      <c r="E221" s="56">
        <v>17588.536</v>
      </c>
      <c r="F221" s="56">
        <v>20078.632000000001</v>
      </c>
      <c r="G221" s="56">
        <v>15949.864</v>
      </c>
      <c r="H221" s="56">
        <v>11224.136</v>
      </c>
      <c r="I221" s="56">
        <v>12357.744000000001</v>
      </c>
      <c r="J221" s="56">
        <v>15410.976000000001</v>
      </c>
      <c r="K221" s="56">
        <v>12786.816000000001</v>
      </c>
      <c r="L221" s="56">
        <v>24431.792000000001</v>
      </c>
      <c r="M221" s="56">
        <v>16550.632000000001</v>
      </c>
      <c r="N221" s="56">
        <v>12282.144</v>
      </c>
      <c r="O221" s="56">
        <v>20152.272000000001</v>
      </c>
      <c r="P221" s="56">
        <v>13953.575999999999</v>
      </c>
    </row>
    <row r="222" spans="1:16" x14ac:dyDescent="0.25">
      <c r="A222" s="54">
        <v>2022</v>
      </c>
      <c r="B222" s="54">
        <v>205478</v>
      </c>
      <c r="C222" s="55" t="s">
        <v>416</v>
      </c>
      <c r="D222" s="54" t="s">
        <v>1</v>
      </c>
      <c r="E222" s="56">
        <v>10574.871999999999</v>
      </c>
      <c r="F222" s="56">
        <v>17872.12</v>
      </c>
      <c r="G222" s="56">
        <v>16776.423999999999</v>
      </c>
      <c r="H222" s="56">
        <v>12398.68</v>
      </c>
      <c r="I222" s="56">
        <v>11886.224</v>
      </c>
      <c r="J222" s="56">
        <v>10920.672</v>
      </c>
      <c r="K222" s="56">
        <v>12826.52</v>
      </c>
      <c r="L222" s="56">
        <v>13095.656000000001</v>
      </c>
      <c r="M222" s="56">
        <v>12417.608</v>
      </c>
      <c r="N222" s="56">
        <v>16667.671999999999</v>
      </c>
      <c r="O222" s="56">
        <v>15122.072</v>
      </c>
      <c r="P222" s="56">
        <v>17764.824000000001</v>
      </c>
    </row>
    <row r="223" spans="1:16" x14ac:dyDescent="0.25">
      <c r="A223" s="54">
        <v>2022</v>
      </c>
      <c r="B223" s="54">
        <v>205478</v>
      </c>
      <c r="C223" s="55" t="s">
        <v>417</v>
      </c>
      <c r="D223" s="54" t="s">
        <v>294</v>
      </c>
      <c r="E223" s="56">
        <v>1884.4860000000001</v>
      </c>
      <c r="F223" s="56">
        <v>2151.2820000000002</v>
      </c>
      <c r="G223" s="56">
        <v>1708.914</v>
      </c>
      <c r="H223" s="56">
        <v>1202.586</v>
      </c>
      <c r="I223" s="56">
        <v>1324.0440000000001</v>
      </c>
      <c r="J223" s="56">
        <v>1651.1759999999999</v>
      </c>
      <c r="K223" s="56">
        <v>1370.0160000000001</v>
      </c>
      <c r="L223" s="56">
        <v>2617.692</v>
      </c>
      <c r="M223" s="56">
        <v>1773.2819999999999</v>
      </c>
      <c r="N223" s="56">
        <v>1315.944</v>
      </c>
      <c r="O223" s="56">
        <v>2159.172</v>
      </c>
      <c r="P223" s="56">
        <v>1495.0260000000001</v>
      </c>
    </row>
    <row r="224" spans="1:16" x14ac:dyDescent="0.25">
      <c r="A224" s="54">
        <v>2022</v>
      </c>
      <c r="B224" s="54">
        <v>206200</v>
      </c>
      <c r="C224" s="55" t="s">
        <v>416</v>
      </c>
      <c r="D224" s="54" t="s">
        <v>296</v>
      </c>
      <c r="E224" s="56">
        <v>0</v>
      </c>
      <c r="F224" s="56">
        <v>0</v>
      </c>
      <c r="G224" s="56">
        <v>0</v>
      </c>
      <c r="H224" s="56">
        <v>0</v>
      </c>
      <c r="I224" s="56">
        <v>0</v>
      </c>
      <c r="J224" s="56">
        <v>0</v>
      </c>
      <c r="K224" s="56">
        <v>0</v>
      </c>
      <c r="L224" s="56">
        <v>1728.91</v>
      </c>
      <c r="M224" s="56">
        <v>1468.5719999999999</v>
      </c>
      <c r="N224" s="56">
        <v>780.02999999999895</v>
      </c>
      <c r="O224" s="56">
        <v>914.59199999999805</v>
      </c>
      <c r="P224" s="56">
        <v>1137.06</v>
      </c>
    </row>
    <row r="225" spans="1:16" x14ac:dyDescent="0.25">
      <c r="A225" s="54">
        <v>2022</v>
      </c>
      <c r="B225" s="54">
        <v>206200</v>
      </c>
      <c r="C225" s="55" t="s">
        <v>416</v>
      </c>
      <c r="D225" s="54" t="s">
        <v>1</v>
      </c>
      <c r="E225" s="56">
        <v>0</v>
      </c>
      <c r="F225" s="56">
        <v>0</v>
      </c>
      <c r="G225" s="56">
        <v>0</v>
      </c>
      <c r="H225" s="56">
        <v>0</v>
      </c>
      <c r="I225" s="56">
        <v>0</v>
      </c>
      <c r="J225" s="56">
        <v>0</v>
      </c>
      <c r="K225" s="56">
        <v>0</v>
      </c>
      <c r="L225" s="56">
        <v>19423.41</v>
      </c>
      <c r="M225" s="56">
        <v>11819.172</v>
      </c>
      <c r="N225" s="56">
        <v>18524.73</v>
      </c>
      <c r="O225" s="56">
        <v>10485.041999999999</v>
      </c>
      <c r="P225" s="56">
        <v>16827.96</v>
      </c>
    </row>
    <row r="226" spans="1:16" x14ac:dyDescent="0.25">
      <c r="A226" s="54">
        <v>2022</v>
      </c>
      <c r="B226" s="54">
        <v>206200</v>
      </c>
      <c r="C226" s="55" t="s">
        <v>416</v>
      </c>
      <c r="D226" s="54" t="s">
        <v>294</v>
      </c>
      <c r="E226" s="56">
        <v>0</v>
      </c>
      <c r="F226" s="56">
        <v>0</v>
      </c>
      <c r="G226" s="56">
        <v>0</v>
      </c>
      <c r="H226" s="56">
        <v>0</v>
      </c>
      <c r="I226" s="56">
        <v>0</v>
      </c>
      <c r="J226" s="56">
        <v>0</v>
      </c>
      <c r="K226" s="56">
        <v>0</v>
      </c>
      <c r="L226" s="56">
        <v>2310.31</v>
      </c>
      <c r="M226" s="56">
        <v>1911.3720000000001</v>
      </c>
      <c r="N226" s="56">
        <v>1341.63</v>
      </c>
      <c r="O226" s="56">
        <v>1404.7919999999999</v>
      </c>
      <c r="P226" s="56">
        <v>1720.26</v>
      </c>
    </row>
    <row r="227" spans="1:16" x14ac:dyDescent="0.25">
      <c r="A227" s="54">
        <v>2022</v>
      </c>
      <c r="B227" s="54">
        <v>206748</v>
      </c>
      <c r="C227" s="55" t="s">
        <v>418</v>
      </c>
      <c r="D227" s="54" t="s">
        <v>1</v>
      </c>
      <c r="E227" s="56">
        <v>72.712000000000003</v>
      </c>
      <c r="F227" s="56">
        <v>1132.68</v>
      </c>
      <c r="G227" s="56">
        <v>0</v>
      </c>
      <c r="H227" s="56">
        <v>151.98400000000001</v>
      </c>
      <c r="I227" s="56">
        <v>959.89599999999996</v>
      </c>
      <c r="J227" s="56">
        <v>103.992</v>
      </c>
      <c r="K227" s="56">
        <v>287.95999999999998</v>
      </c>
      <c r="L227" s="56">
        <v>0</v>
      </c>
      <c r="M227" s="56">
        <v>7.992</v>
      </c>
      <c r="N227" s="56">
        <v>6.3920000000000003</v>
      </c>
      <c r="O227" s="56">
        <v>111.98399999999999</v>
      </c>
      <c r="P227" s="56">
        <v>0</v>
      </c>
    </row>
    <row r="228" spans="1:16" x14ac:dyDescent="0.25">
      <c r="A228" s="54">
        <v>2022</v>
      </c>
      <c r="B228" s="54">
        <v>206748</v>
      </c>
      <c r="C228" s="55" t="s">
        <v>418</v>
      </c>
      <c r="D228" s="54" t="s">
        <v>294</v>
      </c>
      <c r="E228" s="56">
        <v>36.262</v>
      </c>
      <c r="F228" s="56">
        <v>420.08</v>
      </c>
      <c r="G228" s="56">
        <v>0</v>
      </c>
      <c r="H228" s="56">
        <v>42.984000000000002</v>
      </c>
      <c r="I228" s="56">
        <v>312.39600000000002</v>
      </c>
      <c r="J228" s="56">
        <v>18.992000000000001</v>
      </c>
      <c r="K228" s="56">
        <v>127.46</v>
      </c>
      <c r="L228" s="56">
        <v>0</v>
      </c>
      <c r="M228" s="56">
        <v>2.492</v>
      </c>
      <c r="N228" s="56">
        <v>3.3420000000000001</v>
      </c>
      <c r="O228" s="56">
        <v>50.984000000000002</v>
      </c>
      <c r="P228" s="56">
        <v>0</v>
      </c>
    </row>
    <row r="229" spans="1:16" x14ac:dyDescent="0.25">
      <c r="A229" s="54">
        <v>2022</v>
      </c>
      <c r="B229" s="54">
        <v>206748</v>
      </c>
      <c r="C229" s="55" t="s">
        <v>418</v>
      </c>
      <c r="D229" s="54" t="s">
        <v>296</v>
      </c>
      <c r="E229" s="56">
        <v>-27.937999999999999</v>
      </c>
      <c r="F229" s="56">
        <v>291.68</v>
      </c>
      <c r="G229" s="56">
        <v>0</v>
      </c>
      <c r="H229" s="56">
        <v>-21.216000000000001</v>
      </c>
      <c r="I229" s="56">
        <v>216.096</v>
      </c>
      <c r="J229" s="56">
        <v>-13.108000000000001</v>
      </c>
      <c r="K229" s="56">
        <v>31.16</v>
      </c>
      <c r="L229" s="56">
        <v>0</v>
      </c>
      <c r="M229" s="56">
        <v>-29.608000000000001</v>
      </c>
      <c r="N229" s="56">
        <v>-28.757999999999999</v>
      </c>
      <c r="O229" s="56">
        <v>18.884</v>
      </c>
      <c r="P229" s="56">
        <v>0</v>
      </c>
    </row>
    <row r="230" spans="1:16" x14ac:dyDescent="0.25">
      <c r="A230" s="54">
        <v>2022</v>
      </c>
      <c r="B230" s="54">
        <v>209666</v>
      </c>
      <c r="C230" s="55" t="s">
        <v>418</v>
      </c>
      <c r="D230" s="54" t="s">
        <v>1</v>
      </c>
      <c r="E230" s="56">
        <v>142.36000000000001</v>
      </c>
      <c r="F230" s="56">
        <v>137.56800000000001</v>
      </c>
      <c r="G230" s="56">
        <v>896.68</v>
      </c>
      <c r="H230" s="56">
        <v>2372.44</v>
      </c>
      <c r="I230" s="56">
        <v>75.975999999999999</v>
      </c>
      <c r="J230" s="56">
        <v>983.80799999999999</v>
      </c>
      <c r="K230" s="56">
        <v>279.16000000000003</v>
      </c>
      <c r="L230" s="56">
        <v>595.91200000000003</v>
      </c>
      <c r="M230" s="56">
        <v>1527.8240000000001</v>
      </c>
      <c r="N230" s="56">
        <v>159.976</v>
      </c>
      <c r="O230" s="56">
        <v>739.024</v>
      </c>
      <c r="P230" s="56">
        <v>2070.92</v>
      </c>
    </row>
    <row r="231" spans="1:16" x14ac:dyDescent="0.25">
      <c r="A231" s="54">
        <v>2022</v>
      </c>
      <c r="B231" s="54">
        <v>209666</v>
      </c>
      <c r="C231" s="55" t="s">
        <v>418</v>
      </c>
      <c r="D231" s="54" t="s">
        <v>294</v>
      </c>
      <c r="E231" s="56">
        <v>60.51</v>
      </c>
      <c r="F231" s="56">
        <v>47.518000000000001</v>
      </c>
      <c r="G231" s="56">
        <v>361.43</v>
      </c>
      <c r="H231" s="56">
        <v>909.14</v>
      </c>
      <c r="I231" s="56">
        <v>30.725999999999999</v>
      </c>
      <c r="J231" s="56">
        <v>385.80799999999999</v>
      </c>
      <c r="K231" s="56">
        <v>105.81</v>
      </c>
      <c r="L231" s="56">
        <v>240.06200000000001</v>
      </c>
      <c r="M231" s="56">
        <v>612.82399999999996</v>
      </c>
      <c r="N231" s="56">
        <v>42.475999999999999</v>
      </c>
      <c r="O231" s="56">
        <v>296.37400000000002</v>
      </c>
      <c r="P231" s="56">
        <v>766.62</v>
      </c>
    </row>
    <row r="232" spans="1:16" x14ac:dyDescent="0.25">
      <c r="A232" s="54">
        <v>2022</v>
      </c>
      <c r="B232" s="54">
        <v>209666</v>
      </c>
      <c r="C232" s="55" t="s">
        <v>418</v>
      </c>
      <c r="D232" s="54" t="s">
        <v>296</v>
      </c>
      <c r="E232" s="56">
        <v>-37.99</v>
      </c>
      <c r="F232" s="56">
        <v>-49.881999999999998</v>
      </c>
      <c r="G232" s="56">
        <v>261.83</v>
      </c>
      <c r="H232" s="56">
        <v>632.54</v>
      </c>
      <c r="I232" s="56">
        <v>-3.5739999999999998</v>
      </c>
      <c r="J232" s="56">
        <v>286.20800000000003</v>
      </c>
      <c r="K232" s="56">
        <v>38.31</v>
      </c>
      <c r="L232" s="56">
        <v>72.962000000000003</v>
      </c>
      <c r="M232" s="56">
        <v>546.42399999999998</v>
      </c>
      <c r="N232" s="56">
        <v>8.1760000000000002</v>
      </c>
      <c r="O232" s="56">
        <v>229.97399999999999</v>
      </c>
      <c r="P232" s="56">
        <v>633.82000000000005</v>
      </c>
    </row>
    <row r="233" spans="1:16" x14ac:dyDescent="0.25">
      <c r="A233" s="54">
        <v>2022</v>
      </c>
      <c r="B233" s="54">
        <v>213016</v>
      </c>
      <c r="C233" s="55" t="s">
        <v>415</v>
      </c>
      <c r="D233" s="54" t="s">
        <v>294</v>
      </c>
      <c r="E233" s="56">
        <v>119.46</v>
      </c>
      <c r="F233" s="56">
        <v>300.904</v>
      </c>
      <c r="G233" s="56">
        <v>1154.662</v>
      </c>
      <c r="H233" s="56">
        <v>109.968</v>
      </c>
      <c r="I233" s="56">
        <v>59.975999999999999</v>
      </c>
      <c r="J233" s="56">
        <v>296.55</v>
      </c>
      <c r="K233" s="56">
        <v>101.968</v>
      </c>
      <c r="L233" s="56">
        <v>471.82400000000001</v>
      </c>
      <c r="M233" s="56">
        <v>212.86600000000001</v>
      </c>
      <c r="N233" s="56">
        <v>717.71400000000006</v>
      </c>
      <c r="O233" s="56">
        <v>363.88</v>
      </c>
      <c r="P233" s="56">
        <v>402.80799999999999</v>
      </c>
    </row>
    <row r="234" spans="1:16" x14ac:dyDescent="0.25">
      <c r="A234" s="54">
        <v>2022</v>
      </c>
      <c r="B234" s="54">
        <v>213016</v>
      </c>
      <c r="C234" s="55" t="s">
        <v>415</v>
      </c>
      <c r="D234" s="54" t="s">
        <v>1</v>
      </c>
      <c r="E234" s="56">
        <v>319.95999999999998</v>
      </c>
      <c r="F234" s="56">
        <v>695.904</v>
      </c>
      <c r="G234" s="56">
        <v>3493.712</v>
      </c>
      <c r="H234" s="56">
        <v>279.96800000000002</v>
      </c>
      <c r="I234" s="56">
        <v>167.976</v>
      </c>
      <c r="J234" s="56">
        <v>1032.5999999999999</v>
      </c>
      <c r="K234" s="56">
        <v>223.96799999999999</v>
      </c>
      <c r="L234" s="56">
        <v>1535.8240000000001</v>
      </c>
      <c r="M234" s="56">
        <v>599.01599999999996</v>
      </c>
      <c r="N234" s="56">
        <v>2087.6640000000002</v>
      </c>
      <c r="O234" s="56">
        <v>919.88</v>
      </c>
      <c r="P234" s="56">
        <v>1047.808</v>
      </c>
    </row>
    <row r="235" spans="1:16" x14ac:dyDescent="0.25">
      <c r="A235" s="54">
        <v>2022</v>
      </c>
      <c r="B235" s="54">
        <v>213016</v>
      </c>
      <c r="C235" s="55" t="s">
        <v>415</v>
      </c>
      <c r="D235" s="54" t="s">
        <v>296</v>
      </c>
      <c r="E235" s="56">
        <v>52.16</v>
      </c>
      <c r="F235" s="56">
        <v>233.60400000000001</v>
      </c>
      <c r="G235" s="56">
        <v>1035.5619999999999</v>
      </c>
      <c r="H235" s="56">
        <v>42.667999999999999</v>
      </c>
      <c r="I235" s="56">
        <v>25.776</v>
      </c>
      <c r="J235" s="56">
        <v>195.05</v>
      </c>
      <c r="K235" s="56">
        <v>67.768000000000001</v>
      </c>
      <c r="L235" s="56">
        <v>335.024</v>
      </c>
      <c r="M235" s="56">
        <v>169.86600000000001</v>
      </c>
      <c r="N235" s="56">
        <v>572.66399999999999</v>
      </c>
      <c r="O235" s="56">
        <v>262.38</v>
      </c>
      <c r="P235" s="56">
        <v>302.40800000000002</v>
      </c>
    </row>
    <row r="236" spans="1:16" x14ac:dyDescent="0.25">
      <c r="A236" s="54">
        <v>2022</v>
      </c>
      <c r="B236" s="54">
        <v>219128</v>
      </c>
      <c r="C236" s="55" t="s">
        <v>417</v>
      </c>
      <c r="D236" s="54" t="s">
        <v>294</v>
      </c>
      <c r="E236" s="56">
        <v>291.06400000000002</v>
      </c>
      <c r="F236" s="56">
        <v>50.984000000000002</v>
      </c>
      <c r="G236" s="56">
        <v>128.88800000000001</v>
      </c>
      <c r="H236" s="56">
        <v>81.968000000000004</v>
      </c>
      <c r="I236" s="56">
        <v>73.644000000000005</v>
      </c>
      <c r="J236" s="56">
        <v>119.30200000000001</v>
      </c>
      <c r="K236" s="56">
        <v>327.34800000000001</v>
      </c>
      <c r="L236" s="56">
        <v>345.56400000000002</v>
      </c>
      <c r="M236" s="56">
        <v>114.39400000000001</v>
      </c>
      <c r="N236" s="56">
        <v>935.34</v>
      </c>
      <c r="O236" s="56">
        <v>1119.624</v>
      </c>
      <c r="P236" s="56">
        <v>352.48</v>
      </c>
    </row>
    <row r="237" spans="1:16" x14ac:dyDescent="0.25">
      <c r="A237" s="54">
        <v>2022</v>
      </c>
      <c r="B237" s="54">
        <v>219128</v>
      </c>
      <c r="C237" s="55" t="s">
        <v>417</v>
      </c>
      <c r="D237" s="54" t="s">
        <v>1</v>
      </c>
      <c r="E237" s="56">
        <v>1076.664</v>
      </c>
      <c r="F237" s="56">
        <v>111.98399999999999</v>
      </c>
      <c r="G237" s="56">
        <v>359.88799999999998</v>
      </c>
      <c r="H237" s="56">
        <v>295.96800000000002</v>
      </c>
      <c r="I237" s="56">
        <v>299.14400000000001</v>
      </c>
      <c r="J237" s="56">
        <v>432.75200000000001</v>
      </c>
      <c r="K237" s="56">
        <v>1052.6479999999999</v>
      </c>
      <c r="L237" s="56">
        <v>789.46400000000006</v>
      </c>
      <c r="M237" s="56">
        <v>279.94400000000002</v>
      </c>
      <c r="N237" s="56">
        <v>3014.04</v>
      </c>
      <c r="O237" s="56">
        <v>3351.6239999999998</v>
      </c>
      <c r="P237" s="56">
        <v>809.48</v>
      </c>
    </row>
    <row r="238" spans="1:16" x14ac:dyDescent="0.25">
      <c r="A238" s="54">
        <v>2022</v>
      </c>
      <c r="B238" s="54">
        <v>219128</v>
      </c>
      <c r="C238" s="55" t="s">
        <v>417</v>
      </c>
      <c r="D238" s="54" t="s">
        <v>296</v>
      </c>
      <c r="E238" s="56">
        <v>146.06399999999999</v>
      </c>
      <c r="F238" s="56">
        <v>21.984000000000002</v>
      </c>
      <c r="G238" s="56">
        <v>12.888</v>
      </c>
      <c r="H238" s="56">
        <v>-5.0319999999999796</v>
      </c>
      <c r="I238" s="56">
        <v>-42.356000000000002</v>
      </c>
      <c r="J238" s="56">
        <v>3.3020000000000498</v>
      </c>
      <c r="K238" s="56">
        <v>202.34800000000001</v>
      </c>
      <c r="L238" s="56">
        <v>142.56399999999999</v>
      </c>
      <c r="M238" s="56">
        <v>-1.6060000000000001</v>
      </c>
      <c r="N238" s="56">
        <v>839.34</v>
      </c>
      <c r="O238" s="56">
        <v>916.62400000000002</v>
      </c>
      <c r="P238" s="56">
        <v>236.48</v>
      </c>
    </row>
    <row r="239" spans="1:16" x14ac:dyDescent="0.25">
      <c r="A239" s="54">
        <v>2022</v>
      </c>
      <c r="B239" s="54">
        <v>221841</v>
      </c>
      <c r="C239" s="55" t="s">
        <v>415</v>
      </c>
      <c r="D239" s="54" t="s">
        <v>296</v>
      </c>
      <c r="E239" s="56">
        <v>1267.08</v>
      </c>
      <c r="F239" s="56">
        <v>144.47999999999999</v>
      </c>
      <c r="G239" s="56">
        <v>630.23</v>
      </c>
      <c r="H239" s="56">
        <v>129.03</v>
      </c>
      <c r="I239" s="56">
        <v>257.95</v>
      </c>
      <c r="J239" s="56">
        <v>-202.51</v>
      </c>
      <c r="K239" s="56">
        <v>739.23999999999796</v>
      </c>
      <c r="L239" s="56">
        <v>-31.22</v>
      </c>
      <c r="M239" s="56">
        <v>321</v>
      </c>
      <c r="N239" s="56">
        <v>591.94000000000005</v>
      </c>
      <c r="O239" s="56">
        <v>23.7699999999999</v>
      </c>
      <c r="P239" s="56">
        <v>-32.040000000000099</v>
      </c>
    </row>
    <row r="240" spans="1:16" x14ac:dyDescent="0.25">
      <c r="A240" s="54">
        <v>2022</v>
      </c>
      <c r="B240" s="54">
        <v>221841</v>
      </c>
      <c r="C240" s="55" t="s">
        <v>415</v>
      </c>
      <c r="D240" s="54" t="s">
        <v>1</v>
      </c>
      <c r="E240" s="56">
        <v>10091.280000000001</v>
      </c>
      <c r="F240" s="56">
        <v>3554.28</v>
      </c>
      <c r="G240" s="56">
        <v>6501.78</v>
      </c>
      <c r="H240" s="56">
        <v>2640.78</v>
      </c>
      <c r="I240" s="56">
        <v>3741.6</v>
      </c>
      <c r="J240" s="56">
        <v>611.94000000000005</v>
      </c>
      <c r="K240" s="56">
        <v>6781.74</v>
      </c>
      <c r="L240" s="56">
        <v>845.28</v>
      </c>
      <c r="M240" s="56">
        <v>4083.6</v>
      </c>
      <c r="N240" s="56">
        <v>5696.04</v>
      </c>
      <c r="O240" s="56">
        <v>3233.82</v>
      </c>
      <c r="P240" s="56">
        <v>2021.46</v>
      </c>
    </row>
    <row r="241" spans="1:16" x14ac:dyDescent="0.25">
      <c r="A241" s="54">
        <v>2022</v>
      </c>
      <c r="B241" s="54">
        <v>221841</v>
      </c>
      <c r="C241" s="55" t="s">
        <v>415</v>
      </c>
      <c r="D241" s="54" t="s">
        <v>294</v>
      </c>
      <c r="E241" s="56">
        <v>1681.88</v>
      </c>
      <c r="F241" s="56">
        <v>592.38</v>
      </c>
      <c r="G241" s="56">
        <v>1083.6300000000001</v>
      </c>
      <c r="H241" s="56">
        <v>440.13</v>
      </c>
      <c r="I241" s="56">
        <v>623.6</v>
      </c>
      <c r="J241" s="56">
        <v>101.99</v>
      </c>
      <c r="K241" s="56">
        <v>1130.29</v>
      </c>
      <c r="L241" s="56">
        <v>140.88</v>
      </c>
      <c r="M241" s="56">
        <v>680.6</v>
      </c>
      <c r="N241" s="56">
        <v>949.34</v>
      </c>
      <c r="O241" s="56">
        <v>538.97</v>
      </c>
      <c r="P241" s="56">
        <v>336.91</v>
      </c>
    </row>
    <row r="242" spans="1:16" x14ac:dyDescent="0.25">
      <c r="A242" s="54">
        <v>2022</v>
      </c>
      <c r="B242" s="54">
        <v>223205</v>
      </c>
      <c r="C242" s="55" t="s">
        <v>418</v>
      </c>
      <c r="D242" s="54" t="s">
        <v>296</v>
      </c>
      <c r="E242" s="56">
        <v>0</v>
      </c>
      <c r="F242" s="56">
        <v>20.225999999999999</v>
      </c>
      <c r="G242" s="56">
        <v>0</v>
      </c>
      <c r="H242" s="56">
        <v>-15.108000000000001</v>
      </c>
      <c r="I242" s="56">
        <v>238.60400000000001</v>
      </c>
      <c r="J242" s="56">
        <v>-9.4740000000000109</v>
      </c>
      <c r="K242" s="56">
        <v>0</v>
      </c>
      <c r="L242" s="56">
        <v>0</v>
      </c>
      <c r="M242" s="56">
        <v>225.06200000000001</v>
      </c>
      <c r="N242" s="56">
        <v>0</v>
      </c>
      <c r="O242" s="56">
        <v>52.176000000000002</v>
      </c>
      <c r="P242" s="56">
        <v>-4.6079999999999997</v>
      </c>
    </row>
    <row r="243" spans="1:16" x14ac:dyDescent="0.25">
      <c r="A243" s="54">
        <v>2022</v>
      </c>
      <c r="B243" s="54">
        <v>223205</v>
      </c>
      <c r="C243" s="55" t="s">
        <v>418</v>
      </c>
      <c r="D243" s="54" t="s">
        <v>1</v>
      </c>
      <c r="E243" s="56">
        <v>0</v>
      </c>
      <c r="F243" s="56">
        <v>135.976</v>
      </c>
      <c r="G243" s="56">
        <v>0</v>
      </c>
      <c r="H243" s="56">
        <v>71.992000000000004</v>
      </c>
      <c r="I243" s="56">
        <v>847.904</v>
      </c>
      <c r="J243" s="56">
        <v>136.77600000000001</v>
      </c>
      <c r="K243" s="56">
        <v>0</v>
      </c>
      <c r="L243" s="56">
        <v>0</v>
      </c>
      <c r="M243" s="56">
        <v>567.11199999999997</v>
      </c>
      <c r="N243" s="56">
        <v>0</v>
      </c>
      <c r="O243" s="56">
        <v>215.976</v>
      </c>
      <c r="P243" s="56">
        <v>71.992000000000004</v>
      </c>
    </row>
    <row r="244" spans="1:16" x14ac:dyDescent="0.25">
      <c r="A244" s="54">
        <v>2022</v>
      </c>
      <c r="B244" s="54">
        <v>223205</v>
      </c>
      <c r="C244" s="55" t="s">
        <v>418</v>
      </c>
      <c r="D244" s="54" t="s">
        <v>294</v>
      </c>
      <c r="E244" s="56">
        <v>0</v>
      </c>
      <c r="F244" s="56">
        <v>54.526000000000003</v>
      </c>
      <c r="G244" s="56">
        <v>0</v>
      </c>
      <c r="H244" s="56">
        <v>16.992000000000001</v>
      </c>
      <c r="I244" s="56">
        <v>272.904</v>
      </c>
      <c r="J244" s="56">
        <v>55.826000000000001</v>
      </c>
      <c r="K244" s="56">
        <v>0</v>
      </c>
      <c r="L244" s="56">
        <v>0</v>
      </c>
      <c r="M244" s="56">
        <v>258.262</v>
      </c>
      <c r="N244" s="56">
        <v>0</v>
      </c>
      <c r="O244" s="56">
        <v>86.475999999999999</v>
      </c>
      <c r="P244" s="56">
        <v>27.492000000000001</v>
      </c>
    </row>
    <row r="245" spans="1:16" x14ac:dyDescent="0.25">
      <c r="A245" s="54">
        <v>2022</v>
      </c>
      <c r="B245" s="54">
        <v>226667</v>
      </c>
      <c r="C245" s="55" t="s">
        <v>416</v>
      </c>
      <c r="D245" s="54" t="s">
        <v>296</v>
      </c>
      <c r="E245" s="56">
        <v>51.2999999999995</v>
      </c>
      <c r="F245" s="56">
        <v>-168.95</v>
      </c>
      <c r="G245" s="56">
        <v>518.099999999999</v>
      </c>
      <c r="H245" s="56">
        <v>-50.440000000000403</v>
      </c>
      <c r="I245" s="56">
        <v>54.36</v>
      </c>
      <c r="J245" s="56">
        <v>275.43999999999897</v>
      </c>
      <c r="K245" s="56">
        <v>2.9399999999994999</v>
      </c>
      <c r="L245" s="56">
        <v>627.99</v>
      </c>
      <c r="M245" s="56">
        <v>0</v>
      </c>
      <c r="N245" s="56">
        <v>0</v>
      </c>
      <c r="O245" s="56">
        <v>0</v>
      </c>
      <c r="P245" s="56">
        <v>0</v>
      </c>
    </row>
    <row r="246" spans="1:16" x14ac:dyDescent="0.25">
      <c r="A246" s="54">
        <v>2022</v>
      </c>
      <c r="B246" s="54">
        <v>226667</v>
      </c>
      <c r="C246" s="55" t="s">
        <v>417</v>
      </c>
      <c r="D246" s="54" t="s">
        <v>294</v>
      </c>
      <c r="E246" s="56">
        <v>3596.02</v>
      </c>
      <c r="F246" s="56">
        <v>462.33</v>
      </c>
      <c r="G246" s="56">
        <v>711.4</v>
      </c>
      <c r="H246" s="56">
        <v>1218.3</v>
      </c>
      <c r="I246" s="56">
        <v>1162.1300000000001</v>
      </c>
      <c r="J246" s="56">
        <v>1006.9</v>
      </c>
      <c r="K246" s="56">
        <v>1139.2</v>
      </c>
      <c r="L246" s="56">
        <v>849.3</v>
      </c>
      <c r="M246" s="56">
        <v>0</v>
      </c>
      <c r="N246" s="56">
        <v>0</v>
      </c>
      <c r="O246" s="56">
        <v>0</v>
      </c>
      <c r="P246" s="56">
        <v>0</v>
      </c>
    </row>
    <row r="247" spans="1:16" x14ac:dyDescent="0.25">
      <c r="A247" s="54">
        <v>2022</v>
      </c>
      <c r="B247" s="54">
        <v>226667</v>
      </c>
      <c r="C247" s="55" t="s">
        <v>416</v>
      </c>
      <c r="D247" s="54" t="s">
        <v>294</v>
      </c>
      <c r="E247" s="56">
        <v>735.3</v>
      </c>
      <c r="F247" s="56">
        <v>525.85</v>
      </c>
      <c r="G247" s="56">
        <v>1247.0999999999999</v>
      </c>
      <c r="H247" s="56">
        <v>689.36</v>
      </c>
      <c r="I247" s="56">
        <v>783.36</v>
      </c>
      <c r="J247" s="56">
        <v>1049.44</v>
      </c>
      <c r="K247" s="56">
        <v>697.74</v>
      </c>
      <c r="L247" s="56">
        <v>1070.79</v>
      </c>
      <c r="M247" s="56">
        <v>0</v>
      </c>
      <c r="N247" s="56">
        <v>0</v>
      </c>
      <c r="O247" s="56">
        <v>0</v>
      </c>
      <c r="P247" s="56">
        <v>0</v>
      </c>
    </row>
    <row r="248" spans="1:16" x14ac:dyDescent="0.25">
      <c r="A248" s="54">
        <v>2022</v>
      </c>
      <c r="B248" s="54">
        <v>226667</v>
      </c>
      <c r="C248" s="55" t="s">
        <v>416</v>
      </c>
      <c r="D248" s="54" t="s">
        <v>1</v>
      </c>
      <c r="E248" s="56">
        <v>4411.8</v>
      </c>
      <c r="F248" s="56">
        <v>3155.1</v>
      </c>
      <c r="G248" s="56">
        <v>7482.6</v>
      </c>
      <c r="H248" s="56">
        <v>4136.16</v>
      </c>
      <c r="I248" s="56">
        <v>4700.16</v>
      </c>
      <c r="J248" s="56">
        <v>6296.64</v>
      </c>
      <c r="K248" s="56">
        <v>4186.4399999999996</v>
      </c>
      <c r="L248" s="56">
        <v>6424.74</v>
      </c>
      <c r="M248" s="56">
        <v>0</v>
      </c>
      <c r="N248" s="56">
        <v>0</v>
      </c>
      <c r="O248" s="56">
        <v>0</v>
      </c>
      <c r="P248" s="56">
        <v>0</v>
      </c>
    </row>
    <row r="249" spans="1:16" x14ac:dyDescent="0.25">
      <c r="A249" s="54">
        <v>2022</v>
      </c>
      <c r="B249" s="54">
        <v>226667</v>
      </c>
      <c r="C249" s="55" t="s">
        <v>417</v>
      </c>
      <c r="D249" s="54" t="s">
        <v>296</v>
      </c>
      <c r="E249" s="56">
        <v>3337.52</v>
      </c>
      <c r="F249" s="56">
        <v>370.33</v>
      </c>
      <c r="G249" s="56">
        <v>645.4</v>
      </c>
      <c r="H249" s="56">
        <v>1044.3</v>
      </c>
      <c r="I249" s="56">
        <v>1025.1300000000001</v>
      </c>
      <c r="J249" s="56">
        <v>930.4</v>
      </c>
      <c r="K249" s="56">
        <v>1036.2</v>
      </c>
      <c r="L249" s="56">
        <v>778.3</v>
      </c>
      <c r="M249" s="56">
        <v>0</v>
      </c>
      <c r="N249" s="56">
        <v>0</v>
      </c>
      <c r="O249" s="56">
        <v>0</v>
      </c>
      <c r="P249" s="56">
        <v>0</v>
      </c>
    </row>
    <row r="250" spans="1:16" x14ac:dyDescent="0.25">
      <c r="A250" s="54">
        <v>2022</v>
      </c>
      <c r="B250" s="54">
        <v>226667</v>
      </c>
      <c r="C250" s="55" t="s">
        <v>417</v>
      </c>
      <c r="D250" s="54" t="s">
        <v>1</v>
      </c>
      <c r="E250" s="56">
        <v>21576.12</v>
      </c>
      <c r="F250" s="56">
        <v>2773.98</v>
      </c>
      <c r="G250" s="56">
        <v>4268.3999999999996</v>
      </c>
      <c r="H250" s="56">
        <v>7309.8</v>
      </c>
      <c r="I250" s="56">
        <v>6972.78</v>
      </c>
      <c r="J250" s="56">
        <v>6041.4</v>
      </c>
      <c r="K250" s="56">
        <v>6835.2</v>
      </c>
      <c r="L250" s="56">
        <v>5095.8</v>
      </c>
      <c r="M250" s="56">
        <v>0</v>
      </c>
      <c r="N250" s="56">
        <v>0</v>
      </c>
      <c r="O250" s="56">
        <v>0</v>
      </c>
      <c r="P250" s="56">
        <v>0</v>
      </c>
    </row>
    <row r="251" spans="1:16" x14ac:dyDescent="0.25">
      <c r="A251" s="54">
        <v>2022</v>
      </c>
      <c r="B251" s="54">
        <v>228068</v>
      </c>
      <c r="C251" s="55" t="s">
        <v>419</v>
      </c>
      <c r="D251" s="54" t="s">
        <v>1</v>
      </c>
      <c r="E251" s="56">
        <v>1230.838</v>
      </c>
      <c r="F251" s="56">
        <v>3013.1080000000002</v>
      </c>
      <c r="G251" s="56">
        <v>269.423</v>
      </c>
      <c r="H251" s="56">
        <v>1014.104</v>
      </c>
      <c r="I251" s="56">
        <v>3526.1239999999998</v>
      </c>
      <c r="J251" s="56">
        <v>1467.0039999999999</v>
      </c>
      <c r="K251" s="56">
        <v>196.65799999999999</v>
      </c>
      <c r="L251" s="56">
        <v>236.565</v>
      </c>
      <c r="M251" s="56">
        <v>200.80199999999999</v>
      </c>
      <c r="N251" s="56">
        <v>235.78100000000001</v>
      </c>
      <c r="O251" s="56">
        <v>4251.2330000000002</v>
      </c>
      <c r="P251" s="56">
        <v>5331.27</v>
      </c>
    </row>
    <row r="252" spans="1:16" x14ac:dyDescent="0.25">
      <c r="A252" s="54">
        <v>2022</v>
      </c>
      <c r="B252" s="54">
        <v>228068</v>
      </c>
      <c r="C252" s="55" t="s">
        <v>419</v>
      </c>
      <c r="D252" s="54" t="s">
        <v>296</v>
      </c>
      <c r="E252" s="56">
        <v>185.488</v>
      </c>
      <c r="F252" s="56">
        <v>537.45799999999997</v>
      </c>
      <c r="G252" s="56">
        <v>-135.87700000000001</v>
      </c>
      <c r="H252" s="56">
        <v>31.703999999999901</v>
      </c>
      <c r="I252" s="56">
        <v>862.32399999999996</v>
      </c>
      <c r="J252" s="56">
        <v>208.904</v>
      </c>
      <c r="K252" s="56">
        <v>-52.741999999999997</v>
      </c>
      <c r="L252" s="56">
        <v>-98.234999999999999</v>
      </c>
      <c r="M252" s="56">
        <v>-27.847999999999999</v>
      </c>
      <c r="N252" s="56">
        <v>-61.469000000000001</v>
      </c>
      <c r="O252" s="56">
        <v>570.75299999999902</v>
      </c>
      <c r="P252" s="56">
        <v>986.969999999999</v>
      </c>
    </row>
    <row r="253" spans="1:16" x14ac:dyDescent="0.25">
      <c r="A253" s="54">
        <v>2022</v>
      </c>
      <c r="B253" s="54">
        <v>228068</v>
      </c>
      <c r="C253" s="55" t="s">
        <v>419</v>
      </c>
      <c r="D253" s="54" t="s">
        <v>294</v>
      </c>
      <c r="E253" s="56">
        <v>370.488</v>
      </c>
      <c r="F253" s="56">
        <v>841.20799999999997</v>
      </c>
      <c r="G253" s="56">
        <v>87.873000000000005</v>
      </c>
      <c r="H253" s="56">
        <v>254.20400000000001</v>
      </c>
      <c r="I253" s="56">
        <v>1051.0740000000001</v>
      </c>
      <c r="J253" s="56">
        <v>361.404</v>
      </c>
      <c r="K253" s="56">
        <v>59.758000000000003</v>
      </c>
      <c r="L253" s="56">
        <v>48.015000000000001</v>
      </c>
      <c r="M253" s="56">
        <v>48.402000000000001</v>
      </c>
      <c r="N253" s="56">
        <v>53.530999999999999</v>
      </c>
      <c r="O253" s="56">
        <v>775.13299999999902</v>
      </c>
      <c r="P253" s="56">
        <v>1298.22</v>
      </c>
    </row>
    <row r="254" spans="1:16" x14ac:dyDescent="0.25">
      <c r="A254" s="54">
        <v>2022</v>
      </c>
      <c r="B254" s="54">
        <v>230574</v>
      </c>
      <c r="C254" s="55" t="s">
        <v>419</v>
      </c>
      <c r="D254" s="54" t="s">
        <v>1</v>
      </c>
      <c r="E254" s="56">
        <v>0</v>
      </c>
      <c r="F254" s="56">
        <v>0</v>
      </c>
      <c r="G254" s="56">
        <v>0</v>
      </c>
      <c r="H254" s="56">
        <v>0</v>
      </c>
      <c r="I254" s="56">
        <v>152.77600000000001</v>
      </c>
      <c r="J254" s="56">
        <v>783.91200000000003</v>
      </c>
      <c r="K254" s="56">
        <v>127.98399999999999</v>
      </c>
      <c r="L254" s="56">
        <v>82.376000000000005</v>
      </c>
      <c r="M254" s="56">
        <v>119.98399999999999</v>
      </c>
      <c r="N254" s="56">
        <v>0</v>
      </c>
      <c r="O254" s="56">
        <v>63.991999999999997</v>
      </c>
      <c r="P254" s="56">
        <v>839.82399999999996</v>
      </c>
    </row>
    <row r="255" spans="1:16" x14ac:dyDescent="0.25">
      <c r="A255" s="54">
        <v>2022</v>
      </c>
      <c r="B255" s="54">
        <v>230574</v>
      </c>
      <c r="C255" s="55" t="s">
        <v>419</v>
      </c>
      <c r="D255" s="54" t="s">
        <v>294</v>
      </c>
      <c r="E255" s="56">
        <v>0</v>
      </c>
      <c r="F255" s="56">
        <v>0</v>
      </c>
      <c r="G255" s="56">
        <v>0</v>
      </c>
      <c r="H255" s="56">
        <v>0</v>
      </c>
      <c r="I255" s="56">
        <v>61.826000000000001</v>
      </c>
      <c r="J255" s="56">
        <v>300.41199999999998</v>
      </c>
      <c r="K255" s="56">
        <v>50.984000000000002</v>
      </c>
      <c r="L255" s="56">
        <v>31.526</v>
      </c>
      <c r="M255" s="56">
        <v>50.984000000000002</v>
      </c>
      <c r="N255" s="56">
        <v>0</v>
      </c>
      <c r="O255" s="56">
        <v>25.492000000000001</v>
      </c>
      <c r="P255" s="56">
        <v>339.32400000000001</v>
      </c>
    </row>
    <row r="256" spans="1:16" x14ac:dyDescent="0.25">
      <c r="A256" s="54">
        <v>2022</v>
      </c>
      <c r="B256" s="54">
        <v>230574</v>
      </c>
      <c r="C256" s="55" t="s">
        <v>419</v>
      </c>
      <c r="D256" s="54" t="s">
        <v>296</v>
      </c>
      <c r="E256" s="56">
        <v>0</v>
      </c>
      <c r="F256" s="56">
        <v>0</v>
      </c>
      <c r="G256" s="56">
        <v>0</v>
      </c>
      <c r="H256" s="56">
        <v>0</v>
      </c>
      <c r="I256" s="56">
        <v>-46.923999999999999</v>
      </c>
      <c r="J256" s="56">
        <v>227.91200000000001</v>
      </c>
      <c r="K256" s="56">
        <v>-21.515999999999998</v>
      </c>
      <c r="L256" s="56">
        <v>-77.224000000000004</v>
      </c>
      <c r="M256" s="56">
        <v>-21.515999999999998</v>
      </c>
      <c r="N256" s="56">
        <v>0</v>
      </c>
      <c r="O256" s="56">
        <v>-10.757999999999999</v>
      </c>
      <c r="P256" s="56">
        <v>194.32400000000001</v>
      </c>
    </row>
    <row r="257" spans="1:16" x14ac:dyDescent="0.25">
      <c r="A257" s="54">
        <v>2022</v>
      </c>
      <c r="B257" s="54">
        <v>234303</v>
      </c>
      <c r="C257" s="55" t="s">
        <v>418</v>
      </c>
      <c r="D257" s="54" t="s">
        <v>294</v>
      </c>
      <c r="E257" s="56">
        <v>50.984000000000002</v>
      </c>
      <c r="F257" s="56">
        <v>54.984000000000002</v>
      </c>
      <c r="G257" s="56">
        <v>50.984000000000002</v>
      </c>
      <c r="H257" s="56">
        <v>0</v>
      </c>
      <c r="I257" s="56">
        <v>25.492000000000001</v>
      </c>
      <c r="J257" s="56">
        <v>82.475999999999999</v>
      </c>
      <c r="K257" s="56">
        <v>0</v>
      </c>
      <c r="L257" s="56">
        <v>64.367999999999995</v>
      </c>
      <c r="M257" s="56">
        <v>0</v>
      </c>
      <c r="N257" s="56">
        <v>25.492000000000001</v>
      </c>
      <c r="O257" s="56">
        <v>0</v>
      </c>
      <c r="P257" s="56">
        <v>22.533999999999999</v>
      </c>
    </row>
    <row r="258" spans="1:16" x14ac:dyDescent="0.25">
      <c r="A258" s="54">
        <v>2022</v>
      </c>
      <c r="B258" s="54">
        <v>234303</v>
      </c>
      <c r="C258" s="55" t="s">
        <v>418</v>
      </c>
      <c r="D258" s="54" t="s">
        <v>296</v>
      </c>
      <c r="E258" s="56">
        <v>18.884</v>
      </c>
      <c r="F258" s="56">
        <v>22.884</v>
      </c>
      <c r="G258" s="56">
        <v>18.884</v>
      </c>
      <c r="H258" s="56">
        <v>0</v>
      </c>
      <c r="I258" s="56">
        <v>-6.6079999999999997</v>
      </c>
      <c r="J258" s="56">
        <v>18.276</v>
      </c>
      <c r="K258" s="56">
        <v>0</v>
      </c>
      <c r="L258" s="56">
        <v>-31.931999999999999</v>
      </c>
      <c r="M258" s="56">
        <v>0</v>
      </c>
      <c r="N258" s="56">
        <v>-6.6079999999999997</v>
      </c>
      <c r="O258" s="56">
        <v>0</v>
      </c>
      <c r="P258" s="56">
        <v>-41.665999999999997</v>
      </c>
    </row>
    <row r="259" spans="1:16" x14ac:dyDescent="0.25">
      <c r="A259" s="54">
        <v>2022</v>
      </c>
      <c r="B259" s="54">
        <v>234303</v>
      </c>
      <c r="C259" s="55" t="s">
        <v>418</v>
      </c>
      <c r="D259" s="54" t="s">
        <v>1</v>
      </c>
      <c r="E259" s="56">
        <v>127.98399999999999</v>
      </c>
      <c r="F259" s="56">
        <v>143.98400000000001</v>
      </c>
      <c r="G259" s="56">
        <v>111.98399999999999</v>
      </c>
      <c r="H259" s="56">
        <v>0</v>
      </c>
      <c r="I259" s="56">
        <v>71.992000000000004</v>
      </c>
      <c r="J259" s="56">
        <v>215.976</v>
      </c>
      <c r="K259" s="56">
        <v>0</v>
      </c>
      <c r="L259" s="56">
        <v>166.36799999999999</v>
      </c>
      <c r="M259" s="56">
        <v>0</v>
      </c>
      <c r="N259" s="56">
        <v>63.991999999999997</v>
      </c>
      <c r="O259" s="56">
        <v>0</v>
      </c>
      <c r="P259" s="56">
        <v>111.98399999999999</v>
      </c>
    </row>
    <row r="260" spans="1:16" x14ac:dyDescent="0.25">
      <c r="A260" s="54">
        <v>2022</v>
      </c>
      <c r="B260" s="54">
        <v>235115</v>
      </c>
      <c r="C260" s="55" t="s">
        <v>417</v>
      </c>
      <c r="D260" s="54" t="s">
        <v>296</v>
      </c>
      <c r="E260" s="56">
        <v>250.41200000000001</v>
      </c>
      <c r="F260" s="56">
        <v>0</v>
      </c>
      <c r="G260" s="56">
        <v>0</v>
      </c>
      <c r="H260" s="56">
        <v>0</v>
      </c>
      <c r="I260" s="56">
        <v>-4.6660000000000004</v>
      </c>
      <c r="J260" s="56">
        <v>0</v>
      </c>
      <c r="K260" s="56">
        <v>-3.508</v>
      </c>
      <c r="L260" s="56">
        <v>0</v>
      </c>
      <c r="M260" s="56">
        <v>225.92</v>
      </c>
      <c r="N260" s="56">
        <v>-2.5660000000000101</v>
      </c>
      <c r="O260" s="56">
        <v>0</v>
      </c>
      <c r="P260" s="56">
        <v>-17.507999999999999</v>
      </c>
    </row>
    <row r="261" spans="1:16" x14ac:dyDescent="0.25">
      <c r="A261" s="54">
        <v>2022</v>
      </c>
      <c r="B261" s="54">
        <v>235115</v>
      </c>
      <c r="C261" s="55" t="s">
        <v>417</v>
      </c>
      <c r="D261" s="54" t="s">
        <v>294</v>
      </c>
      <c r="E261" s="56">
        <v>280.41199999999998</v>
      </c>
      <c r="F261" s="56">
        <v>0</v>
      </c>
      <c r="G261" s="56">
        <v>0</v>
      </c>
      <c r="H261" s="56">
        <v>0</v>
      </c>
      <c r="I261" s="56">
        <v>25.334</v>
      </c>
      <c r="J261" s="56">
        <v>0</v>
      </c>
      <c r="K261" s="56">
        <v>25.492000000000001</v>
      </c>
      <c r="L261" s="56">
        <v>0</v>
      </c>
      <c r="M261" s="56">
        <v>254.92</v>
      </c>
      <c r="N261" s="56">
        <v>27.434000000000001</v>
      </c>
      <c r="O261" s="56">
        <v>0</v>
      </c>
      <c r="P261" s="56">
        <v>11.492000000000001</v>
      </c>
    </row>
    <row r="262" spans="1:16" x14ac:dyDescent="0.25">
      <c r="A262" s="54">
        <v>2022</v>
      </c>
      <c r="B262" s="54">
        <v>235115</v>
      </c>
      <c r="C262" s="55" t="s">
        <v>417</v>
      </c>
      <c r="D262" s="54" t="s">
        <v>1</v>
      </c>
      <c r="E262" s="56">
        <v>623.91200000000003</v>
      </c>
      <c r="F262" s="56">
        <v>0</v>
      </c>
      <c r="G262" s="56">
        <v>0</v>
      </c>
      <c r="H262" s="56">
        <v>0</v>
      </c>
      <c r="I262" s="56">
        <v>78.384</v>
      </c>
      <c r="J262" s="56">
        <v>0</v>
      </c>
      <c r="K262" s="56">
        <v>63.991999999999997</v>
      </c>
      <c r="L262" s="56">
        <v>0</v>
      </c>
      <c r="M262" s="56">
        <v>639.91999999999996</v>
      </c>
      <c r="N262" s="56">
        <v>64.784000000000006</v>
      </c>
      <c r="O262" s="56">
        <v>0</v>
      </c>
      <c r="P262" s="56">
        <v>79.992000000000004</v>
      </c>
    </row>
    <row r="263" spans="1:16" x14ac:dyDescent="0.25">
      <c r="A263" s="54">
        <v>2022</v>
      </c>
      <c r="B263" s="54">
        <v>235689</v>
      </c>
      <c r="C263" s="55" t="s">
        <v>414</v>
      </c>
      <c r="D263" s="54" t="s">
        <v>1</v>
      </c>
      <c r="E263" s="56">
        <v>0</v>
      </c>
      <c r="F263" s="56">
        <v>1566.2</v>
      </c>
      <c r="G263" s="56">
        <v>0</v>
      </c>
      <c r="H263" s="56">
        <v>0</v>
      </c>
      <c r="I263" s="56">
        <v>143.96799999999999</v>
      </c>
      <c r="J263" s="56">
        <v>951.904</v>
      </c>
      <c r="K263" s="56">
        <v>151.98400000000001</v>
      </c>
      <c r="L263" s="56">
        <v>0</v>
      </c>
      <c r="M263" s="56">
        <v>127.976</v>
      </c>
      <c r="N263" s="56">
        <v>63.984000000000002</v>
      </c>
      <c r="O263" s="56">
        <v>134.376</v>
      </c>
      <c r="P263" s="56">
        <v>0</v>
      </c>
    </row>
    <row r="264" spans="1:16" x14ac:dyDescent="0.25">
      <c r="A264" s="54">
        <v>2022</v>
      </c>
      <c r="B264" s="54">
        <v>235689</v>
      </c>
      <c r="C264" s="55" t="s">
        <v>414</v>
      </c>
      <c r="D264" s="54" t="s">
        <v>294</v>
      </c>
      <c r="E264" s="56">
        <v>0</v>
      </c>
      <c r="F264" s="56">
        <v>613.20000000000005</v>
      </c>
      <c r="G264" s="56">
        <v>0</v>
      </c>
      <c r="H264" s="56">
        <v>0</v>
      </c>
      <c r="I264" s="56">
        <v>56.968000000000004</v>
      </c>
      <c r="J264" s="56">
        <v>222.904</v>
      </c>
      <c r="K264" s="56">
        <v>38.984000000000002</v>
      </c>
      <c r="L264" s="56">
        <v>0</v>
      </c>
      <c r="M264" s="56">
        <v>54.326000000000001</v>
      </c>
      <c r="N264" s="56">
        <v>29.033999999999999</v>
      </c>
      <c r="O264" s="56">
        <v>54.326000000000001</v>
      </c>
      <c r="P264" s="56">
        <v>0</v>
      </c>
    </row>
    <row r="265" spans="1:16" x14ac:dyDescent="0.25">
      <c r="A265" s="54">
        <v>2022</v>
      </c>
      <c r="B265" s="54">
        <v>235689</v>
      </c>
      <c r="C265" s="55" t="s">
        <v>414</v>
      </c>
      <c r="D265" s="54" t="s">
        <v>296</v>
      </c>
      <c r="E265" s="56">
        <v>0</v>
      </c>
      <c r="F265" s="56">
        <v>481.5</v>
      </c>
      <c r="G265" s="56">
        <v>0</v>
      </c>
      <c r="H265" s="56">
        <v>0</v>
      </c>
      <c r="I265" s="56">
        <v>-9.4320000000000004</v>
      </c>
      <c r="J265" s="56">
        <v>126.604</v>
      </c>
      <c r="K265" s="56">
        <v>5.7840000000000096</v>
      </c>
      <c r="L265" s="56">
        <v>0</v>
      </c>
      <c r="M265" s="56">
        <v>-10.974</v>
      </c>
      <c r="N265" s="56">
        <v>-4.1660000000000101</v>
      </c>
      <c r="O265" s="56">
        <v>20.026</v>
      </c>
      <c r="P265" s="56">
        <v>0</v>
      </c>
    </row>
    <row r="266" spans="1:16" x14ac:dyDescent="0.25">
      <c r="A266" s="54">
        <v>2022</v>
      </c>
      <c r="B266" s="54">
        <v>235971</v>
      </c>
      <c r="C266" s="55" t="s">
        <v>416</v>
      </c>
      <c r="D266" s="54" t="s">
        <v>294</v>
      </c>
      <c r="E266" s="56">
        <v>73.968000000000004</v>
      </c>
      <c r="F266" s="56">
        <v>375.72199999999998</v>
      </c>
      <c r="G266" s="56">
        <v>34.167999999999999</v>
      </c>
      <c r="H266" s="56">
        <v>387.904</v>
      </c>
      <c r="I266" s="56">
        <v>65.817999999999998</v>
      </c>
      <c r="J266" s="56">
        <v>376.80799999999999</v>
      </c>
      <c r="K266" s="56">
        <v>8.7260000000000009</v>
      </c>
      <c r="L266" s="56">
        <v>194.38800000000001</v>
      </c>
      <c r="M266" s="56">
        <v>127.152</v>
      </c>
      <c r="N266" s="56">
        <v>50.984000000000002</v>
      </c>
      <c r="O266" s="56">
        <v>705.78599999999994</v>
      </c>
      <c r="P266" s="56">
        <v>642.846</v>
      </c>
    </row>
    <row r="267" spans="1:16" x14ac:dyDescent="0.25">
      <c r="A267" s="54">
        <v>2022</v>
      </c>
      <c r="B267" s="54">
        <v>235971</v>
      </c>
      <c r="C267" s="55" t="s">
        <v>416</v>
      </c>
      <c r="D267" s="54" t="s">
        <v>296</v>
      </c>
      <c r="E267" s="56">
        <v>3.1680000000000099</v>
      </c>
      <c r="F267" s="56">
        <v>235.322</v>
      </c>
      <c r="G267" s="56">
        <v>-69.632000000000005</v>
      </c>
      <c r="H267" s="56">
        <v>318.30399999999997</v>
      </c>
      <c r="I267" s="56">
        <v>-4.9820000000000002</v>
      </c>
      <c r="J267" s="56">
        <v>270.608</v>
      </c>
      <c r="K267" s="56">
        <v>-93.873999999999995</v>
      </c>
      <c r="L267" s="56">
        <v>89.388000000000005</v>
      </c>
      <c r="M267" s="56">
        <v>-12.048</v>
      </c>
      <c r="N267" s="56">
        <v>-17.416</v>
      </c>
      <c r="O267" s="56">
        <v>555.78599999999994</v>
      </c>
      <c r="P267" s="56">
        <v>563.64599999999996</v>
      </c>
    </row>
    <row r="268" spans="1:16" x14ac:dyDescent="0.25">
      <c r="A268" s="54">
        <v>2022</v>
      </c>
      <c r="B268" s="54">
        <v>235971</v>
      </c>
      <c r="C268" s="55" t="s">
        <v>416</v>
      </c>
      <c r="D268" s="54" t="s">
        <v>1</v>
      </c>
      <c r="E268" s="56">
        <v>207.96799999999999</v>
      </c>
      <c r="F268" s="56">
        <v>911.072</v>
      </c>
      <c r="G268" s="56">
        <v>95.968000000000004</v>
      </c>
      <c r="H268" s="56">
        <v>1007.904</v>
      </c>
      <c r="I268" s="56">
        <v>207.16800000000001</v>
      </c>
      <c r="J268" s="56">
        <v>895.80799999999999</v>
      </c>
      <c r="K268" s="56">
        <v>24.776</v>
      </c>
      <c r="L268" s="56">
        <v>1007.888</v>
      </c>
      <c r="M268" s="56">
        <v>347.15199999999999</v>
      </c>
      <c r="N268" s="56">
        <v>119.98399999999999</v>
      </c>
      <c r="O268" s="56">
        <v>1814.9359999999999</v>
      </c>
      <c r="P268" s="56">
        <v>1768.4960000000001</v>
      </c>
    </row>
    <row r="269" spans="1:16" x14ac:dyDescent="0.25">
      <c r="A269" s="54">
        <v>2022</v>
      </c>
      <c r="B269" s="54">
        <v>243906</v>
      </c>
      <c r="C269" s="55" t="s">
        <v>418</v>
      </c>
      <c r="D269" s="54" t="s">
        <v>294</v>
      </c>
      <c r="E269" s="56">
        <v>4.8860000000000001</v>
      </c>
      <c r="F269" s="56">
        <v>34.701999999999998</v>
      </c>
      <c r="G269" s="56">
        <v>39.671999999999997</v>
      </c>
      <c r="H269" s="56">
        <v>42.158000000000001</v>
      </c>
      <c r="I269" s="56">
        <v>0</v>
      </c>
      <c r="J269" s="56">
        <v>0</v>
      </c>
      <c r="K269" s="56">
        <v>42.472000000000001</v>
      </c>
      <c r="L269" s="56">
        <v>391.97</v>
      </c>
      <c r="M269" s="56">
        <v>34.985999999999997</v>
      </c>
      <c r="N269" s="56">
        <v>223.417</v>
      </c>
      <c r="O269" s="56">
        <v>108.958</v>
      </c>
      <c r="P269" s="56">
        <v>52.478999999999999</v>
      </c>
    </row>
    <row r="270" spans="1:16" x14ac:dyDescent="0.25">
      <c r="A270" s="54">
        <v>2022</v>
      </c>
      <c r="B270" s="54">
        <v>243906</v>
      </c>
      <c r="C270" s="55" t="s">
        <v>418</v>
      </c>
      <c r="D270" s="54" t="s">
        <v>1</v>
      </c>
      <c r="E270" s="56">
        <v>12.586</v>
      </c>
      <c r="F270" s="56">
        <v>91.602000000000004</v>
      </c>
      <c r="G270" s="56">
        <v>125.97199999999999</v>
      </c>
      <c r="H270" s="56">
        <v>137.15799999999999</v>
      </c>
      <c r="I270" s="56">
        <v>0</v>
      </c>
      <c r="J270" s="56">
        <v>0</v>
      </c>
      <c r="K270" s="56">
        <v>237.97200000000001</v>
      </c>
      <c r="L270" s="56">
        <v>1434.72</v>
      </c>
      <c r="M270" s="56">
        <v>111.986</v>
      </c>
      <c r="N270" s="56">
        <v>713.86699999999996</v>
      </c>
      <c r="O270" s="56">
        <v>307.95800000000003</v>
      </c>
      <c r="P270" s="56">
        <v>167.97900000000001</v>
      </c>
    </row>
    <row r="271" spans="1:16" x14ac:dyDescent="0.25">
      <c r="A271" s="54">
        <v>2022</v>
      </c>
      <c r="B271" s="54">
        <v>243906</v>
      </c>
      <c r="C271" s="55" t="s">
        <v>418</v>
      </c>
      <c r="D271" s="54" t="s">
        <v>296</v>
      </c>
      <c r="E271" s="56">
        <v>-27.213999999999999</v>
      </c>
      <c r="F271" s="56">
        <v>1.50199999999998</v>
      </c>
      <c r="G271" s="56">
        <v>6.4719999999999898</v>
      </c>
      <c r="H271" s="56">
        <v>-22.042000000000002</v>
      </c>
      <c r="I271" s="56">
        <v>0</v>
      </c>
      <c r="J271" s="56">
        <v>0</v>
      </c>
      <c r="K271" s="56">
        <v>9.2719999999999807</v>
      </c>
      <c r="L271" s="56">
        <v>317.87</v>
      </c>
      <c r="M271" s="56">
        <v>2.8859999999999899</v>
      </c>
      <c r="N271" s="56">
        <v>124.917</v>
      </c>
      <c r="O271" s="56">
        <v>43.658000000000001</v>
      </c>
      <c r="P271" s="56">
        <v>20.379000000000001</v>
      </c>
    </row>
    <row r="272" spans="1:16" x14ac:dyDescent="0.25">
      <c r="A272" s="54">
        <v>2022</v>
      </c>
      <c r="B272" s="54">
        <v>247473</v>
      </c>
      <c r="C272" s="55" t="s">
        <v>416</v>
      </c>
      <c r="D272" s="54" t="s">
        <v>296</v>
      </c>
      <c r="E272" s="56">
        <v>2294.8932</v>
      </c>
      <c r="F272" s="56">
        <v>1550.0684000000001</v>
      </c>
      <c r="G272" s="56">
        <v>1866.1507999999999</v>
      </c>
      <c r="H272" s="56">
        <v>1981.4195999999999</v>
      </c>
      <c r="I272" s="56">
        <v>3487.8643999999999</v>
      </c>
      <c r="J272" s="56">
        <v>717.9932</v>
      </c>
      <c r="K272" s="56">
        <v>2046.2791999999999</v>
      </c>
      <c r="L272" s="56">
        <v>3461.4176000000002</v>
      </c>
      <c r="M272" s="56">
        <v>1062.1887999999999</v>
      </c>
      <c r="N272" s="56">
        <v>2445.3591999999999</v>
      </c>
      <c r="O272" s="56">
        <v>2223.1824000000001</v>
      </c>
      <c r="P272" s="56">
        <v>1257.4860000000001</v>
      </c>
    </row>
    <row r="273" spans="1:16" x14ac:dyDescent="0.25">
      <c r="A273" s="54">
        <v>2022</v>
      </c>
      <c r="B273" s="54">
        <v>247473</v>
      </c>
      <c r="C273" s="55" t="s">
        <v>416</v>
      </c>
      <c r="D273" s="54" t="s">
        <v>1</v>
      </c>
      <c r="E273" s="56">
        <v>9583.2432000000008</v>
      </c>
      <c r="F273" s="56">
        <v>8048.3184000000001</v>
      </c>
      <c r="G273" s="56">
        <v>9022.6008000000002</v>
      </c>
      <c r="H273" s="56">
        <v>8978.1695999999993</v>
      </c>
      <c r="I273" s="56">
        <v>13608.9144</v>
      </c>
      <c r="J273" s="56">
        <v>5190.3432000000003</v>
      </c>
      <c r="K273" s="56">
        <v>11043.9792</v>
      </c>
      <c r="L273" s="56">
        <v>16272.417600000001</v>
      </c>
      <c r="M273" s="56">
        <v>5739.6887999999999</v>
      </c>
      <c r="N273" s="56">
        <v>9952.4591999999993</v>
      </c>
      <c r="O273" s="56">
        <v>9940.0823999999993</v>
      </c>
      <c r="P273" s="56">
        <v>6622.2359999999999</v>
      </c>
    </row>
    <row r="274" spans="1:16" x14ac:dyDescent="0.25">
      <c r="A274" s="54">
        <v>2022</v>
      </c>
      <c r="B274" s="54">
        <v>247473</v>
      </c>
      <c r="C274" s="55" t="s">
        <v>414</v>
      </c>
      <c r="D274" s="54" t="s">
        <v>296</v>
      </c>
      <c r="E274" s="56">
        <v>583.96720000000005</v>
      </c>
      <c r="F274" s="56">
        <v>379.3648</v>
      </c>
      <c r="G274" s="56">
        <v>1833.6895999999999</v>
      </c>
      <c r="H274" s="56">
        <v>-16.422000000000399</v>
      </c>
      <c r="I274" s="56">
        <v>999.99519999999995</v>
      </c>
      <c r="J274" s="56">
        <v>358.25880000000001</v>
      </c>
      <c r="K274" s="56">
        <v>-62.566000000000003</v>
      </c>
      <c r="L274" s="56">
        <v>885.09640000000002</v>
      </c>
      <c r="M274" s="56">
        <v>236.6704</v>
      </c>
      <c r="N274" s="56">
        <v>89.870400000000004</v>
      </c>
      <c r="O274" s="56">
        <v>85.754800000000003</v>
      </c>
      <c r="P274" s="56">
        <v>7.9847999999999901</v>
      </c>
    </row>
    <row r="275" spans="1:16" x14ac:dyDescent="0.25">
      <c r="A275" s="54">
        <v>2022</v>
      </c>
      <c r="B275" s="54">
        <v>247473</v>
      </c>
      <c r="C275" s="55" t="s">
        <v>414</v>
      </c>
      <c r="D275" s="54" t="s">
        <v>1</v>
      </c>
      <c r="E275" s="56">
        <v>4537.2672000000002</v>
      </c>
      <c r="F275" s="56">
        <v>3449.7647999999999</v>
      </c>
      <c r="G275" s="56">
        <v>7664.8896000000004</v>
      </c>
      <c r="H275" s="56">
        <v>1838.6279999999999</v>
      </c>
      <c r="I275" s="56">
        <v>4055.6952000000001</v>
      </c>
      <c r="J275" s="56">
        <v>1085.6088</v>
      </c>
      <c r="K275" s="56">
        <v>144.684</v>
      </c>
      <c r="L275" s="56">
        <v>3218.8463999999999</v>
      </c>
      <c r="M275" s="56">
        <v>950.2704</v>
      </c>
      <c r="N275" s="56">
        <v>1461.4703999999999</v>
      </c>
      <c r="O275" s="56">
        <v>958.20479999999998</v>
      </c>
      <c r="P275" s="56">
        <v>741.48479999999995</v>
      </c>
    </row>
    <row r="276" spans="1:16" x14ac:dyDescent="0.25">
      <c r="A276" s="54">
        <v>2022</v>
      </c>
      <c r="B276" s="54">
        <v>247473</v>
      </c>
      <c r="C276" s="55" t="s">
        <v>414</v>
      </c>
      <c r="D276" s="54" t="s">
        <v>294</v>
      </c>
      <c r="E276" s="56">
        <v>954.11720000000003</v>
      </c>
      <c r="F276" s="56">
        <v>578.56479999999999</v>
      </c>
      <c r="G276" s="56">
        <v>2202.1896000000002</v>
      </c>
      <c r="H276" s="56">
        <v>213.77799999999999</v>
      </c>
      <c r="I276" s="56">
        <v>1298.7952</v>
      </c>
      <c r="J276" s="56">
        <v>392.55880000000002</v>
      </c>
      <c r="K276" s="56">
        <v>34.834000000000003</v>
      </c>
      <c r="L276" s="56">
        <v>1063.1964</v>
      </c>
      <c r="M276" s="56">
        <v>336.2704</v>
      </c>
      <c r="N276" s="56">
        <v>220.47040000000001</v>
      </c>
      <c r="O276" s="56">
        <v>252.85480000000001</v>
      </c>
      <c r="P276" s="56">
        <v>206.0848</v>
      </c>
    </row>
    <row r="277" spans="1:16" x14ac:dyDescent="0.25">
      <c r="A277" s="54">
        <v>2022</v>
      </c>
      <c r="B277" s="54">
        <v>247473</v>
      </c>
      <c r="C277" s="55" t="s">
        <v>416</v>
      </c>
      <c r="D277" s="54" t="s">
        <v>294</v>
      </c>
      <c r="E277" s="56">
        <v>3020.8932</v>
      </c>
      <c r="F277" s="56">
        <v>2233.4684000000002</v>
      </c>
      <c r="G277" s="56">
        <v>2701.9508000000001</v>
      </c>
      <c r="H277" s="56">
        <v>2723.6196</v>
      </c>
      <c r="I277" s="56">
        <v>4260.0644000000002</v>
      </c>
      <c r="J277" s="56">
        <v>1457.7932000000001</v>
      </c>
      <c r="K277" s="56">
        <v>2741.6792</v>
      </c>
      <c r="L277" s="56">
        <v>4266.0176000000001</v>
      </c>
      <c r="M277" s="56">
        <v>1770.1887999999999</v>
      </c>
      <c r="N277" s="56">
        <v>3165.3591999999999</v>
      </c>
      <c r="O277" s="56">
        <v>2975.5823999999998</v>
      </c>
      <c r="P277" s="56">
        <v>1971.4860000000001</v>
      </c>
    </row>
    <row r="278" spans="1:16" x14ac:dyDescent="0.25">
      <c r="A278" s="54">
        <v>2022</v>
      </c>
      <c r="B278" s="54">
        <v>248351</v>
      </c>
      <c r="C278" s="55" t="s">
        <v>417</v>
      </c>
      <c r="D278" s="54" t="s">
        <v>296</v>
      </c>
      <c r="E278" s="56">
        <v>0</v>
      </c>
      <c r="F278" s="56">
        <v>0</v>
      </c>
      <c r="G278" s="56">
        <v>0</v>
      </c>
      <c r="H278" s="56">
        <v>0</v>
      </c>
      <c r="I278" s="56">
        <v>0</v>
      </c>
      <c r="J278" s="56">
        <v>0</v>
      </c>
      <c r="K278" s="56">
        <v>0</v>
      </c>
      <c r="L278" s="56">
        <v>0</v>
      </c>
      <c r="M278" s="56">
        <v>36.782800000000002</v>
      </c>
      <c r="N278" s="56">
        <v>532.42359999999996</v>
      </c>
      <c r="O278" s="56">
        <v>0</v>
      </c>
      <c r="P278" s="56">
        <v>0</v>
      </c>
    </row>
    <row r="279" spans="1:16" x14ac:dyDescent="0.25">
      <c r="A279" s="54">
        <v>2022</v>
      </c>
      <c r="B279" s="54">
        <v>248351</v>
      </c>
      <c r="C279" s="55" t="s">
        <v>417</v>
      </c>
      <c r="D279" s="54" t="s">
        <v>294</v>
      </c>
      <c r="E279" s="56">
        <v>0</v>
      </c>
      <c r="F279" s="56">
        <v>0</v>
      </c>
      <c r="G279" s="56">
        <v>0</v>
      </c>
      <c r="H279" s="56">
        <v>0</v>
      </c>
      <c r="I279" s="56">
        <v>0</v>
      </c>
      <c r="J279" s="56">
        <v>0</v>
      </c>
      <c r="K279" s="56">
        <v>0</v>
      </c>
      <c r="L279" s="56">
        <v>0</v>
      </c>
      <c r="M279" s="56">
        <v>65.782799999999995</v>
      </c>
      <c r="N279" s="56">
        <v>595.42359999999996</v>
      </c>
      <c r="O279" s="56">
        <v>0</v>
      </c>
      <c r="P279" s="56">
        <v>0</v>
      </c>
    </row>
    <row r="280" spans="1:16" x14ac:dyDescent="0.25">
      <c r="A280" s="54">
        <v>2022</v>
      </c>
      <c r="B280" s="54">
        <v>248351</v>
      </c>
      <c r="C280" s="55" t="s">
        <v>417</v>
      </c>
      <c r="D280" s="54" t="s">
        <v>1</v>
      </c>
      <c r="E280" s="56">
        <v>0</v>
      </c>
      <c r="F280" s="56">
        <v>0</v>
      </c>
      <c r="G280" s="56">
        <v>0</v>
      </c>
      <c r="H280" s="56">
        <v>0</v>
      </c>
      <c r="I280" s="56">
        <v>0</v>
      </c>
      <c r="J280" s="56">
        <v>0</v>
      </c>
      <c r="K280" s="56">
        <v>0</v>
      </c>
      <c r="L280" s="56">
        <v>0</v>
      </c>
      <c r="M280" s="56">
        <v>154.78280000000001</v>
      </c>
      <c r="N280" s="56">
        <v>1408.4736</v>
      </c>
      <c r="O280" s="56">
        <v>0</v>
      </c>
      <c r="P280" s="56">
        <v>0</v>
      </c>
    </row>
    <row r="281" spans="1:16" x14ac:dyDescent="0.25">
      <c r="A281" s="54">
        <v>2022</v>
      </c>
      <c r="B281" s="54">
        <v>249077</v>
      </c>
      <c r="C281" s="55" t="s">
        <v>416</v>
      </c>
      <c r="D281" s="54" t="s">
        <v>294</v>
      </c>
      <c r="E281" s="56">
        <v>1813.8119999999999</v>
      </c>
      <c r="F281" s="56">
        <v>1681.652</v>
      </c>
      <c r="G281" s="56">
        <v>1774.0029999999999</v>
      </c>
      <c r="H281" s="56">
        <v>1998.962</v>
      </c>
      <c r="I281" s="56">
        <v>1153.95</v>
      </c>
      <c r="J281" s="56">
        <v>1304.8140000000001</v>
      </c>
      <c r="K281" s="56">
        <v>1652.616</v>
      </c>
      <c r="L281" s="56">
        <v>2002.4760000000001</v>
      </c>
      <c r="M281" s="56">
        <v>1490.72</v>
      </c>
      <c r="N281" s="56">
        <v>1831.3050000000001</v>
      </c>
      <c r="O281" s="56">
        <v>2701.5450000000001</v>
      </c>
      <c r="P281" s="56">
        <v>1498.231</v>
      </c>
    </row>
    <row r="282" spans="1:16" x14ac:dyDescent="0.25">
      <c r="A282" s="54">
        <v>2022</v>
      </c>
      <c r="B282" s="54">
        <v>249077</v>
      </c>
      <c r="C282" s="55" t="s">
        <v>416</v>
      </c>
      <c r="D282" s="54" t="s">
        <v>296</v>
      </c>
      <c r="E282" s="56">
        <v>1074.6120000000001</v>
      </c>
      <c r="F282" s="56">
        <v>969.45200000000204</v>
      </c>
      <c r="G282" s="56">
        <v>965.20300000000202</v>
      </c>
      <c r="H282" s="56">
        <v>1247.7619999999999</v>
      </c>
      <c r="I282" s="56">
        <v>430.35000000000099</v>
      </c>
      <c r="J282" s="56">
        <v>574.01400000000206</v>
      </c>
      <c r="K282" s="56">
        <v>947.01600000000201</v>
      </c>
      <c r="L282" s="56">
        <v>1277.076</v>
      </c>
      <c r="M282" s="56">
        <v>707.72000000000196</v>
      </c>
      <c r="N282" s="56">
        <v>1087.3050000000001</v>
      </c>
      <c r="O282" s="56">
        <v>1911.9449999999999</v>
      </c>
      <c r="P282" s="56">
        <v>773.43100000000095</v>
      </c>
    </row>
    <row r="283" spans="1:16" x14ac:dyDescent="0.25">
      <c r="A283" s="54">
        <v>2022</v>
      </c>
      <c r="B283" s="54">
        <v>249077</v>
      </c>
      <c r="C283" s="55" t="s">
        <v>414</v>
      </c>
      <c r="D283" s="54" t="s">
        <v>1</v>
      </c>
      <c r="E283" s="56">
        <v>9801.6059999999998</v>
      </c>
      <c r="F283" s="56">
        <v>7136.1149999999998</v>
      </c>
      <c r="G283" s="56">
        <v>8579.07</v>
      </c>
      <c r="H283" s="56">
        <v>8662.8029999999999</v>
      </c>
      <c r="I283" s="56">
        <v>8147.6940000000004</v>
      </c>
      <c r="J283" s="56">
        <v>5485.1670000000004</v>
      </c>
      <c r="K283" s="56">
        <v>3344.0189999999998</v>
      </c>
      <c r="L283" s="56">
        <v>11228.259</v>
      </c>
      <c r="M283" s="56">
        <v>5847.6869999999999</v>
      </c>
      <c r="N283" s="56">
        <v>10659.57</v>
      </c>
      <c r="O283" s="56">
        <v>6646.0860000000002</v>
      </c>
      <c r="P283" s="56">
        <v>12332.919</v>
      </c>
    </row>
    <row r="284" spans="1:16" x14ac:dyDescent="0.25">
      <c r="A284" s="54">
        <v>2022</v>
      </c>
      <c r="B284" s="54">
        <v>249077</v>
      </c>
      <c r="C284" s="55" t="s">
        <v>414</v>
      </c>
      <c r="D284" s="54" t="s">
        <v>294</v>
      </c>
      <c r="E284" s="56">
        <v>1203.7059999999999</v>
      </c>
      <c r="F284" s="56">
        <v>876.36500000000103</v>
      </c>
      <c r="G284" s="56">
        <v>1053.57</v>
      </c>
      <c r="H284" s="56">
        <v>1063.8530000000001</v>
      </c>
      <c r="I284" s="56">
        <v>1000.5940000000001</v>
      </c>
      <c r="J284" s="56">
        <v>673.61700000000098</v>
      </c>
      <c r="K284" s="56">
        <v>410.66899999999998</v>
      </c>
      <c r="L284" s="56">
        <v>1378.9090000000001</v>
      </c>
      <c r="M284" s="56">
        <v>718.13700000000097</v>
      </c>
      <c r="N284" s="56">
        <v>1309.07</v>
      </c>
      <c r="O284" s="56">
        <v>816.18600000000094</v>
      </c>
      <c r="P284" s="56">
        <v>1514.569</v>
      </c>
    </row>
    <row r="285" spans="1:16" x14ac:dyDescent="0.25">
      <c r="A285" s="54">
        <v>2022</v>
      </c>
      <c r="B285" s="54">
        <v>249077</v>
      </c>
      <c r="C285" s="55" t="s">
        <v>417</v>
      </c>
      <c r="D285" s="54" t="s">
        <v>296</v>
      </c>
      <c r="E285" s="56">
        <v>-24.73</v>
      </c>
      <c r="F285" s="56">
        <v>0</v>
      </c>
      <c r="G285" s="56">
        <v>0</v>
      </c>
      <c r="H285" s="56">
        <v>0</v>
      </c>
      <c r="I285" s="56">
        <v>127.459000000001</v>
      </c>
      <c r="J285" s="56">
        <v>0</v>
      </c>
      <c r="K285" s="56">
        <v>0</v>
      </c>
      <c r="L285" s="56">
        <v>0</v>
      </c>
      <c r="M285" s="56">
        <v>-22.77</v>
      </c>
      <c r="N285" s="56">
        <v>0</v>
      </c>
      <c r="O285" s="56">
        <v>0</v>
      </c>
      <c r="P285" s="56">
        <v>0</v>
      </c>
    </row>
    <row r="286" spans="1:16" x14ac:dyDescent="0.25">
      <c r="A286" s="54">
        <v>2022</v>
      </c>
      <c r="B286" s="54">
        <v>249077</v>
      </c>
      <c r="C286" s="55" t="s">
        <v>414</v>
      </c>
      <c r="D286" s="54" t="s">
        <v>296</v>
      </c>
      <c r="E286" s="56">
        <v>547.05600000000004</v>
      </c>
      <c r="F286" s="56">
        <v>187.06500000000099</v>
      </c>
      <c r="G286" s="56">
        <v>351.97000000000099</v>
      </c>
      <c r="H286" s="56">
        <v>340.25300000000101</v>
      </c>
      <c r="I286" s="56">
        <v>309.64400000000097</v>
      </c>
      <c r="J286" s="56">
        <v>95.467000000000994</v>
      </c>
      <c r="K286" s="56">
        <v>-154.83099999999999</v>
      </c>
      <c r="L286" s="56">
        <v>759.30900000000099</v>
      </c>
      <c r="M286" s="56">
        <v>1.1370000000012199</v>
      </c>
      <c r="N286" s="56">
        <v>584.92000000000201</v>
      </c>
      <c r="O286" s="56">
        <v>111.286000000001</v>
      </c>
      <c r="P286" s="56">
        <v>790.41900000000203</v>
      </c>
    </row>
    <row r="287" spans="1:16" x14ac:dyDescent="0.25">
      <c r="A287" s="54">
        <v>2022</v>
      </c>
      <c r="B287" s="54">
        <v>249077</v>
      </c>
      <c r="C287" s="55" t="s">
        <v>416</v>
      </c>
      <c r="D287" s="54" t="s">
        <v>1</v>
      </c>
      <c r="E287" s="56">
        <v>14769.611999999999</v>
      </c>
      <c r="F287" s="56">
        <v>13693.451999999999</v>
      </c>
      <c r="G287" s="56">
        <v>14445.453</v>
      </c>
      <c r="H287" s="56">
        <v>16277.262000000001</v>
      </c>
      <c r="I287" s="56">
        <v>9396.4500000000007</v>
      </c>
      <c r="J287" s="56">
        <v>10624.914000000001</v>
      </c>
      <c r="K287" s="56">
        <v>13457.016</v>
      </c>
      <c r="L287" s="56">
        <v>16305.876</v>
      </c>
      <c r="M287" s="56">
        <v>12138.72</v>
      </c>
      <c r="N287" s="56">
        <v>14912.055</v>
      </c>
      <c r="O287" s="56">
        <v>21998.294999999998</v>
      </c>
      <c r="P287" s="56">
        <v>12199.880999999999</v>
      </c>
    </row>
    <row r="288" spans="1:16" x14ac:dyDescent="0.25">
      <c r="A288" s="54">
        <v>2022</v>
      </c>
      <c r="B288" s="54">
        <v>249077</v>
      </c>
      <c r="C288" s="55" t="s">
        <v>417</v>
      </c>
      <c r="D288" s="54" t="s">
        <v>294</v>
      </c>
      <c r="E288" s="56">
        <v>4.2699999999999996</v>
      </c>
      <c r="F288" s="56">
        <v>0</v>
      </c>
      <c r="G288" s="56">
        <v>0</v>
      </c>
      <c r="H288" s="56">
        <v>0</v>
      </c>
      <c r="I288" s="56">
        <v>165.459000000001</v>
      </c>
      <c r="J288" s="56">
        <v>0</v>
      </c>
      <c r="K288" s="56">
        <v>0</v>
      </c>
      <c r="L288" s="56">
        <v>0</v>
      </c>
      <c r="M288" s="56">
        <v>6.23</v>
      </c>
      <c r="N288" s="56">
        <v>0</v>
      </c>
      <c r="O288" s="56">
        <v>0</v>
      </c>
      <c r="P288" s="56">
        <v>0</v>
      </c>
    </row>
    <row r="289" spans="1:16" x14ac:dyDescent="0.25">
      <c r="A289" s="54">
        <v>2022</v>
      </c>
      <c r="B289" s="54">
        <v>249077</v>
      </c>
      <c r="C289" s="55" t="s">
        <v>417</v>
      </c>
      <c r="D289" s="54" t="s">
        <v>1</v>
      </c>
      <c r="E289" s="56">
        <v>34.770000000000003</v>
      </c>
      <c r="F289" s="56">
        <v>0</v>
      </c>
      <c r="G289" s="56">
        <v>0</v>
      </c>
      <c r="H289" s="56">
        <v>0</v>
      </c>
      <c r="I289" s="56">
        <v>1347.309</v>
      </c>
      <c r="J289" s="56">
        <v>0</v>
      </c>
      <c r="K289" s="56">
        <v>0</v>
      </c>
      <c r="L289" s="56">
        <v>0</v>
      </c>
      <c r="M289" s="56">
        <v>50.73</v>
      </c>
      <c r="N289" s="56">
        <v>0</v>
      </c>
      <c r="O289" s="56">
        <v>0</v>
      </c>
      <c r="P289" s="56">
        <v>0</v>
      </c>
    </row>
    <row r="290" spans="1:16" x14ac:dyDescent="0.25">
      <c r="A290" s="54">
        <v>2022</v>
      </c>
      <c r="B290" s="54">
        <v>250641</v>
      </c>
      <c r="C290" s="55" t="s">
        <v>417</v>
      </c>
      <c r="D290" s="54" t="s">
        <v>296</v>
      </c>
      <c r="E290" s="56">
        <v>236.5136</v>
      </c>
      <c r="F290" s="56">
        <v>48.113599999999899</v>
      </c>
      <c r="G290" s="56">
        <v>44.793599999999998</v>
      </c>
      <c r="H290" s="56">
        <v>-18.490400000000001</v>
      </c>
      <c r="I290" s="56">
        <v>348.08679999999998</v>
      </c>
      <c r="J290" s="56">
        <v>12.260400000000001</v>
      </c>
      <c r="K290" s="56">
        <v>226.81399999999999</v>
      </c>
      <c r="L290" s="56">
        <v>196.3416</v>
      </c>
      <c r="M290" s="56">
        <v>0</v>
      </c>
      <c r="N290" s="56">
        <v>383.94119999999998</v>
      </c>
      <c r="O290" s="56">
        <v>-26.2972</v>
      </c>
      <c r="P290" s="56">
        <v>413.94479999999999</v>
      </c>
    </row>
    <row r="291" spans="1:16" x14ac:dyDescent="0.25">
      <c r="A291" s="54">
        <v>2022</v>
      </c>
      <c r="B291" s="54">
        <v>250641</v>
      </c>
      <c r="C291" s="55" t="s">
        <v>417</v>
      </c>
      <c r="D291" s="54" t="s">
        <v>1</v>
      </c>
      <c r="E291" s="56">
        <v>921.5136</v>
      </c>
      <c r="F291" s="56">
        <v>799.11360000000002</v>
      </c>
      <c r="G291" s="56">
        <v>564.39359999999999</v>
      </c>
      <c r="H291" s="56">
        <v>365.70960000000002</v>
      </c>
      <c r="I291" s="56">
        <v>1935.1368</v>
      </c>
      <c r="J291" s="56">
        <v>386.5104</v>
      </c>
      <c r="K291" s="56">
        <v>1028.664</v>
      </c>
      <c r="L291" s="56">
        <v>1094.2416000000001</v>
      </c>
      <c r="M291" s="56">
        <v>0</v>
      </c>
      <c r="N291" s="56">
        <v>1396.5912000000001</v>
      </c>
      <c r="O291" s="56">
        <v>5.7527999999999997</v>
      </c>
      <c r="P291" s="56">
        <v>1667.9448</v>
      </c>
    </row>
    <row r="292" spans="1:16" x14ac:dyDescent="0.25">
      <c r="A292" s="54">
        <v>2022</v>
      </c>
      <c r="B292" s="54">
        <v>250641</v>
      </c>
      <c r="C292" s="55" t="s">
        <v>417</v>
      </c>
      <c r="D292" s="54" t="s">
        <v>294</v>
      </c>
      <c r="E292" s="56">
        <v>266.5136</v>
      </c>
      <c r="F292" s="56">
        <v>106.11360000000001</v>
      </c>
      <c r="G292" s="56">
        <v>136.7936</v>
      </c>
      <c r="H292" s="56">
        <v>69.509599999999907</v>
      </c>
      <c r="I292" s="56">
        <v>441.08679999999998</v>
      </c>
      <c r="J292" s="56">
        <v>102.2604</v>
      </c>
      <c r="K292" s="56">
        <v>317.81400000000002</v>
      </c>
      <c r="L292" s="56">
        <v>347.34160000000003</v>
      </c>
      <c r="M292" s="56">
        <v>0</v>
      </c>
      <c r="N292" s="56">
        <v>502.94119999999998</v>
      </c>
      <c r="O292" s="56">
        <v>2.7027999999999999</v>
      </c>
      <c r="P292" s="56">
        <v>513.44479999999999</v>
      </c>
    </row>
    <row r="293" spans="1:16" x14ac:dyDescent="0.25">
      <c r="A293" s="54">
        <v>2022</v>
      </c>
      <c r="B293" s="54">
        <v>251781</v>
      </c>
      <c r="C293" s="55" t="s">
        <v>416</v>
      </c>
      <c r="D293" s="54" t="s">
        <v>294</v>
      </c>
      <c r="E293" s="56">
        <v>249.096</v>
      </c>
      <c r="F293" s="56">
        <v>301.32400000000001</v>
      </c>
      <c r="G293" s="56">
        <v>448.18799999999999</v>
      </c>
      <c r="H293" s="56">
        <v>403.87400000000002</v>
      </c>
      <c r="I293" s="56">
        <v>627.26599999999996</v>
      </c>
      <c r="J293" s="56">
        <v>49.484000000000002</v>
      </c>
      <c r="K293" s="56">
        <v>55.826000000000001</v>
      </c>
      <c r="L293" s="56">
        <v>287.49599999999998</v>
      </c>
      <c r="M293" s="56">
        <v>106.01</v>
      </c>
      <c r="N293" s="56">
        <v>25.492000000000001</v>
      </c>
      <c r="O293" s="56">
        <v>316.89600000000002</v>
      </c>
      <c r="P293" s="56">
        <v>341.58</v>
      </c>
    </row>
    <row r="294" spans="1:16" x14ac:dyDescent="0.25">
      <c r="A294" s="54">
        <v>2022</v>
      </c>
      <c r="B294" s="54">
        <v>251781</v>
      </c>
      <c r="C294" s="55" t="s">
        <v>416</v>
      </c>
      <c r="D294" s="54" t="s">
        <v>296</v>
      </c>
      <c r="E294" s="56">
        <v>112.29600000000001</v>
      </c>
      <c r="F294" s="56">
        <v>164.524</v>
      </c>
      <c r="G294" s="56">
        <v>334.78800000000001</v>
      </c>
      <c r="H294" s="56">
        <v>256.274</v>
      </c>
      <c r="I294" s="56">
        <v>513.86599999999999</v>
      </c>
      <c r="J294" s="56">
        <v>-18.916</v>
      </c>
      <c r="K294" s="56">
        <v>-46.774000000000001</v>
      </c>
      <c r="L294" s="56">
        <v>150.696</v>
      </c>
      <c r="M294" s="56">
        <v>-64.989999999999995</v>
      </c>
      <c r="N294" s="56">
        <v>-8.7080000000000108</v>
      </c>
      <c r="O294" s="56">
        <v>180.096</v>
      </c>
      <c r="P294" s="56">
        <v>136.38</v>
      </c>
    </row>
    <row r="295" spans="1:16" x14ac:dyDescent="0.25">
      <c r="A295" s="54">
        <v>2022</v>
      </c>
      <c r="B295" s="54">
        <v>251781</v>
      </c>
      <c r="C295" s="55" t="s">
        <v>416</v>
      </c>
      <c r="D295" s="54" t="s">
        <v>1</v>
      </c>
      <c r="E295" s="56">
        <v>565.49599999999998</v>
      </c>
      <c r="F295" s="56">
        <v>695.82399999999996</v>
      </c>
      <c r="G295" s="56">
        <v>1302.8879999999999</v>
      </c>
      <c r="H295" s="56">
        <v>1467.0239999999999</v>
      </c>
      <c r="I295" s="56">
        <v>1967.616</v>
      </c>
      <c r="J295" s="56">
        <v>143.98400000000001</v>
      </c>
      <c r="K295" s="56">
        <v>144.77600000000001</v>
      </c>
      <c r="L295" s="56">
        <v>639.89599999999996</v>
      </c>
      <c r="M295" s="56">
        <v>287.95999999999998</v>
      </c>
      <c r="N295" s="56">
        <v>55.991999999999997</v>
      </c>
      <c r="O295" s="56">
        <v>831.89599999999996</v>
      </c>
      <c r="P295" s="56">
        <v>936.68</v>
      </c>
    </row>
    <row r="296" spans="1:16" x14ac:dyDescent="0.25">
      <c r="A296" s="54">
        <v>2022</v>
      </c>
      <c r="B296" s="54">
        <v>253723</v>
      </c>
      <c r="C296" s="55" t="s">
        <v>415</v>
      </c>
      <c r="D296" s="54" t="s">
        <v>296</v>
      </c>
      <c r="E296" s="56">
        <v>-27.216000000000001</v>
      </c>
      <c r="F296" s="56">
        <v>-12.608000000000001</v>
      </c>
      <c r="G296" s="56">
        <v>-15.266</v>
      </c>
      <c r="H296" s="56">
        <v>452.666</v>
      </c>
      <c r="I296" s="56">
        <v>9.1040000000000099</v>
      </c>
      <c r="J296" s="56">
        <v>235.316</v>
      </c>
      <c r="K296" s="56">
        <v>502.822</v>
      </c>
      <c r="L296" s="56">
        <v>212.43799999999999</v>
      </c>
      <c r="M296" s="56">
        <v>8.7840000000000096</v>
      </c>
      <c r="N296" s="56">
        <v>16.783999999999999</v>
      </c>
      <c r="O296" s="56">
        <v>-15.215999999999999</v>
      </c>
      <c r="P296" s="56">
        <v>-4.9740000000000002</v>
      </c>
    </row>
    <row r="297" spans="1:16" x14ac:dyDescent="0.25">
      <c r="A297" s="54">
        <v>2022</v>
      </c>
      <c r="B297" s="54">
        <v>253723</v>
      </c>
      <c r="C297" s="55" t="s">
        <v>415</v>
      </c>
      <c r="D297" s="54" t="s">
        <v>1</v>
      </c>
      <c r="E297" s="56">
        <v>143.98400000000001</v>
      </c>
      <c r="F297" s="56">
        <v>79.992000000000004</v>
      </c>
      <c r="G297" s="56">
        <v>80.784000000000006</v>
      </c>
      <c r="H297" s="56">
        <v>1495.816</v>
      </c>
      <c r="I297" s="56">
        <v>207.904</v>
      </c>
      <c r="J297" s="56">
        <v>983.81600000000003</v>
      </c>
      <c r="K297" s="56">
        <v>1582.0719999999999</v>
      </c>
      <c r="L297" s="56">
        <v>936.68799999999999</v>
      </c>
      <c r="M297" s="56">
        <v>135.98400000000001</v>
      </c>
      <c r="N297" s="56">
        <v>127.98399999999999</v>
      </c>
      <c r="O297" s="56">
        <v>119.98399999999999</v>
      </c>
      <c r="P297" s="56">
        <v>150.376</v>
      </c>
    </row>
    <row r="298" spans="1:16" x14ac:dyDescent="0.25">
      <c r="A298" s="54">
        <v>2022</v>
      </c>
      <c r="B298" s="54">
        <v>253723</v>
      </c>
      <c r="C298" s="55" t="s">
        <v>415</v>
      </c>
      <c r="D298" s="54" t="s">
        <v>294</v>
      </c>
      <c r="E298" s="56">
        <v>38.984000000000002</v>
      </c>
      <c r="F298" s="56">
        <v>20.492000000000001</v>
      </c>
      <c r="G298" s="56">
        <v>18.934000000000001</v>
      </c>
      <c r="H298" s="56">
        <v>586.16600000000005</v>
      </c>
      <c r="I298" s="56">
        <v>76.403999999999996</v>
      </c>
      <c r="J298" s="56">
        <v>368.81599999999997</v>
      </c>
      <c r="K298" s="56">
        <v>614.22199999999998</v>
      </c>
      <c r="L298" s="56">
        <v>345.93799999999999</v>
      </c>
      <c r="M298" s="56">
        <v>42.984000000000002</v>
      </c>
      <c r="N298" s="56">
        <v>50.984000000000002</v>
      </c>
      <c r="O298" s="56">
        <v>50.984000000000002</v>
      </c>
      <c r="P298" s="56">
        <v>62.326000000000001</v>
      </c>
    </row>
    <row r="299" spans="1:16" x14ac:dyDescent="0.25">
      <c r="A299" s="54">
        <v>2022</v>
      </c>
      <c r="B299" s="54">
        <v>263517</v>
      </c>
      <c r="C299" s="55" t="s">
        <v>419</v>
      </c>
      <c r="D299" s="54" t="s">
        <v>296</v>
      </c>
      <c r="E299" s="56">
        <v>-46.28</v>
      </c>
      <c r="F299" s="56">
        <v>72.749999999999901</v>
      </c>
      <c r="G299" s="56">
        <v>0</v>
      </c>
      <c r="H299" s="56">
        <v>169.47</v>
      </c>
      <c r="I299" s="56">
        <v>-54.05</v>
      </c>
      <c r="J299" s="56">
        <v>0</v>
      </c>
      <c r="K299" s="56">
        <v>-34.880000000000003</v>
      </c>
      <c r="L299" s="56">
        <v>-45.57</v>
      </c>
      <c r="M299" s="56">
        <v>-49.14</v>
      </c>
      <c r="N299" s="56">
        <v>54.39</v>
      </c>
      <c r="O299" s="56">
        <v>-56.46</v>
      </c>
      <c r="P299" s="56">
        <v>-27.62</v>
      </c>
    </row>
    <row r="300" spans="1:16" x14ac:dyDescent="0.25">
      <c r="A300" s="54">
        <v>2022</v>
      </c>
      <c r="B300" s="54">
        <v>263517</v>
      </c>
      <c r="C300" s="55" t="s">
        <v>419</v>
      </c>
      <c r="D300" s="54" t="s">
        <v>1</v>
      </c>
      <c r="E300" s="56">
        <v>179.82</v>
      </c>
      <c r="F300" s="56">
        <v>654</v>
      </c>
      <c r="G300" s="56">
        <v>0</v>
      </c>
      <c r="H300" s="56">
        <v>1301.82</v>
      </c>
      <c r="I300" s="56">
        <v>118.2</v>
      </c>
      <c r="J300" s="56">
        <v>0</v>
      </c>
      <c r="K300" s="56">
        <v>8.2200000000000006</v>
      </c>
      <c r="L300" s="56">
        <v>184.08</v>
      </c>
      <c r="M300" s="56">
        <v>162.66</v>
      </c>
      <c r="N300" s="56">
        <v>1001.34</v>
      </c>
      <c r="O300" s="56">
        <v>111.24</v>
      </c>
      <c r="P300" s="56">
        <v>974.28</v>
      </c>
    </row>
    <row r="301" spans="1:16" x14ac:dyDescent="0.25">
      <c r="A301" s="54">
        <v>2022</v>
      </c>
      <c r="B301" s="54">
        <v>263517</v>
      </c>
      <c r="C301" s="55" t="s">
        <v>416</v>
      </c>
      <c r="D301" s="54" t="s">
        <v>1</v>
      </c>
      <c r="E301" s="56">
        <v>1069.2</v>
      </c>
      <c r="F301" s="56">
        <v>879.66</v>
      </c>
      <c r="G301" s="56">
        <v>769.8</v>
      </c>
      <c r="H301" s="56">
        <v>129.9</v>
      </c>
      <c r="I301" s="56">
        <v>2153.2800000000002</v>
      </c>
      <c r="J301" s="56">
        <v>325.8</v>
      </c>
      <c r="K301" s="56">
        <v>1594.86</v>
      </c>
      <c r="L301" s="56">
        <v>3993.12</v>
      </c>
      <c r="M301" s="56">
        <v>306</v>
      </c>
      <c r="N301" s="56">
        <v>53.52</v>
      </c>
      <c r="O301" s="56">
        <v>2234.16</v>
      </c>
      <c r="P301" s="56">
        <v>2084.58</v>
      </c>
    </row>
    <row r="302" spans="1:16" x14ac:dyDescent="0.25">
      <c r="A302" s="54">
        <v>2022</v>
      </c>
      <c r="B302" s="54">
        <v>263517</v>
      </c>
      <c r="C302" s="55" t="s">
        <v>419</v>
      </c>
      <c r="D302" s="54" t="s">
        <v>294</v>
      </c>
      <c r="E302" s="56">
        <v>29.97</v>
      </c>
      <c r="F302" s="56">
        <v>109</v>
      </c>
      <c r="G302" s="56">
        <v>0</v>
      </c>
      <c r="H302" s="56">
        <v>216.97</v>
      </c>
      <c r="I302" s="56">
        <v>19.7</v>
      </c>
      <c r="J302" s="56">
        <v>0</v>
      </c>
      <c r="K302" s="56">
        <v>1.37</v>
      </c>
      <c r="L302" s="56">
        <v>30.68</v>
      </c>
      <c r="M302" s="56">
        <v>27.11</v>
      </c>
      <c r="N302" s="56">
        <v>166.89</v>
      </c>
      <c r="O302" s="56">
        <v>18.54</v>
      </c>
      <c r="P302" s="56">
        <v>162.38</v>
      </c>
    </row>
    <row r="303" spans="1:16" x14ac:dyDescent="0.25">
      <c r="A303" s="54">
        <v>2022</v>
      </c>
      <c r="B303" s="54">
        <v>263517</v>
      </c>
      <c r="C303" s="55" t="s">
        <v>416</v>
      </c>
      <c r="D303" s="54" t="s">
        <v>296</v>
      </c>
      <c r="E303" s="56">
        <v>4.7999999999999101</v>
      </c>
      <c r="F303" s="56">
        <v>5.0099999999999403</v>
      </c>
      <c r="G303" s="56">
        <v>22.1</v>
      </c>
      <c r="H303" s="56">
        <v>-82.15</v>
      </c>
      <c r="I303" s="56">
        <v>102.08</v>
      </c>
      <c r="J303" s="56">
        <v>-15.3</v>
      </c>
      <c r="K303" s="56">
        <v>151.21</v>
      </c>
      <c r="L303" s="56">
        <v>511.92000000000098</v>
      </c>
      <c r="M303" s="56">
        <v>16.8</v>
      </c>
      <c r="N303" s="56">
        <v>-59.48</v>
      </c>
      <c r="O303" s="56">
        <v>230.76</v>
      </c>
      <c r="P303" s="56">
        <v>237.63</v>
      </c>
    </row>
    <row r="304" spans="1:16" x14ac:dyDescent="0.25">
      <c r="A304" s="54">
        <v>2022</v>
      </c>
      <c r="B304" s="54">
        <v>263517</v>
      </c>
      <c r="C304" s="55" t="s">
        <v>418</v>
      </c>
      <c r="D304" s="54" t="s">
        <v>296</v>
      </c>
      <c r="E304" s="56">
        <v>-19.899999999999999</v>
      </c>
      <c r="F304" s="56">
        <v>0</v>
      </c>
      <c r="G304" s="56">
        <v>-15.1</v>
      </c>
      <c r="H304" s="56">
        <v>-23.2</v>
      </c>
      <c r="I304" s="56">
        <v>0</v>
      </c>
      <c r="J304" s="56">
        <v>0</v>
      </c>
      <c r="K304" s="56">
        <v>0</v>
      </c>
      <c r="L304" s="56">
        <v>0</v>
      </c>
      <c r="M304" s="56">
        <v>-23.2</v>
      </c>
      <c r="N304" s="56">
        <v>0</v>
      </c>
      <c r="O304" s="56">
        <v>-26</v>
      </c>
      <c r="P304" s="56">
        <v>0</v>
      </c>
    </row>
    <row r="305" spans="1:16" x14ac:dyDescent="0.25">
      <c r="A305" s="54">
        <v>2022</v>
      </c>
      <c r="B305" s="54">
        <v>263517</v>
      </c>
      <c r="C305" s="55" t="s">
        <v>418</v>
      </c>
      <c r="D305" s="54" t="s">
        <v>294</v>
      </c>
      <c r="E305" s="56">
        <v>12.2</v>
      </c>
      <c r="F305" s="56">
        <v>0</v>
      </c>
      <c r="G305" s="56">
        <v>17</v>
      </c>
      <c r="H305" s="56">
        <v>8.9</v>
      </c>
      <c r="I305" s="56">
        <v>0</v>
      </c>
      <c r="J305" s="56">
        <v>0</v>
      </c>
      <c r="K305" s="56">
        <v>0</v>
      </c>
      <c r="L305" s="56">
        <v>0</v>
      </c>
      <c r="M305" s="56">
        <v>8.9</v>
      </c>
      <c r="N305" s="56">
        <v>0</v>
      </c>
      <c r="O305" s="56">
        <v>6.1</v>
      </c>
      <c r="P305" s="56">
        <v>0</v>
      </c>
    </row>
    <row r="306" spans="1:16" x14ac:dyDescent="0.25">
      <c r="A306" s="54">
        <v>2022</v>
      </c>
      <c r="B306" s="54">
        <v>263517</v>
      </c>
      <c r="C306" s="55" t="s">
        <v>416</v>
      </c>
      <c r="D306" s="54" t="s">
        <v>294</v>
      </c>
      <c r="E306" s="56">
        <v>178.2</v>
      </c>
      <c r="F306" s="56">
        <v>146.61000000000001</v>
      </c>
      <c r="G306" s="56">
        <v>128.30000000000001</v>
      </c>
      <c r="H306" s="56">
        <v>21.65</v>
      </c>
      <c r="I306" s="56">
        <v>358.88</v>
      </c>
      <c r="J306" s="56">
        <v>54.3</v>
      </c>
      <c r="K306" s="56">
        <v>265.81</v>
      </c>
      <c r="L306" s="56">
        <v>665.520000000001</v>
      </c>
      <c r="M306" s="56">
        <v>51</v>
      </c>
      <c r="N306" s="56">
        <v>8.9199999999999893</v>
      </c>
      <c r="O306" s="56">
        <v>372.36</v>
      </c>
      <c r="P306" s="56">
        <v>347.43</v>
      </c>
    </row>
    <row r="307" spans="1:16" x14ac:dyDescent="0.25">
      <c r="A307" s="54">
        <v>2022</v>
      </c>
      <c r="B307" s="54">
        <v>263517</v>
      </c>
      <c r="C307" s="55" t="s">
        <v>414</v>
      </c>
      <c r="D307" s="54" t="s">
        <v>1</v>
      </c>
      <c r="E307" s="56">
        <v>5907.18</v>
      </c>
      <c r="F307" s="56">
        <v>5938.08</v>
      </c>
      <c r="G307" s="56">
        <v>4399.74</v>
      </c>
      <c r="H307" s="56">
        <v>4398.4799999999996</v>
      </c>
      <c r="I307" s="56">
        <v>6602.04</v>
      </c>
      <c r="J307" s="56">
        <v>9583.98</v>
      </c>
      <c r="K307" s="56">
        <v>4279.8599999999997</v>
      </c>
      <c r="L307" s="56">
        <v>10297.74</v>
      </c>
      <c r="M307" s="56">
        <v>10630.8</v>
      </c>
      <c r="N307" s="56">
        <v>8269.92</v>
      </c>
      <c r="O307" s="56">
        <v>2627.52</v>
      </c>
      <c r="P307" s="56">
        <v>4610.7</v>
      </c>
    </row>
    <row r="308" spans="1:16" x14ac:dyDescent="0.25">
      <c r="A308" s="54">
        <v>2022</v>
      </c>
      <c r="B308" s="54">
        <v>263517</v>
      </c>
      <c r="C308" s="55" t="s">
        <v>418</v>
      </c>
      <c r="D308" s="54" t="s">
        <v>1</v>
      </c>
      <c r="E308" s="56">
        <v>73.2</v>
      </c>
      <c r="F308" s="56">
        <v>0</v>
      </c>
      <c r="G308" s="56">
        <v>102</v>
      </c>
      <c r="H308" s="56">
        <v>53.4</v>
      </c>
      <c r="I308" s="56">
        <v>0</v>
      </c>
      <c r="J308" s="56">
        <v>0</v>
      </c>
      <c r="K308" s="56">
        <v>0</v>
      </c>
      <c r="L308" s="56">
        <v>0</v>
      </c>
      <c r="M308" s="56">
        <v>53.4</v>
      </c>
      <c r="N308" s="56">
        <v>0</v>
      </c>
      <c r="O308" s="56">
        <v>36.6</v>
      </c>
      <c r="P308" s="56">
        <v>0</v>
      </c>
    </row>
    <row r="309" spans="1:16" x14ac:dyDescent="0.25">
      <c r="A309" s="54">
        <v>2022</v>
      </c>
      <c r="B309" s="54">
        <v>263517</v>
      </c>
      <c r="C309" s="55" t="s">
        <v>414</v>
      </c>
      <c r="D309" s="54" t="s">
        <v>296</v>
      </c>
      <c r="E309" s="56">
        <v>326.02999999999997</v>
      </c>
      <c r="F309" s="56">
        <v>365.48</v>
      </c>
      <c r="G309" s="56">
        <v>14.9899999999997</v>
      </c>
      <c r="H309" s="56">
        <v>37.529999999999703</v>
      </c>
      <c r="I309" s="56">
        <v>406.44</v>
      </c>
      <c r="J309" s="56">
        <v>847.13</v>
      </c>
      <c r="K309" s="56">
        <v>62.51</v>
      </c>
      <c r="L309" s="56">
        <v>984.24</v>
      </c>
      <c r="M309" s="56">
        <v>1075.1500000000001</v>
      </c>
      <c r="N309" s="56">
        <v>672.87</v>
      </c>
      <c r="O309" s="56">
        <v>-247.18</v>
      </c>
      <c r="P309" s="56">
        <v>105.55</v>
      </c>
    </row>
    <row r="310" spans="1:16" x14ac:dyDescent="0.25">
      <c r="A310" s="54">
        <v>2022</v>
      </c>
      <c r="B310" s="54">
        <v>263517</v>
      </c>
      <c r="C310" s="55" t="s">
        <v>414</v>
      </c>
      <c r="D310" s="54" t="s">
        <v>294</v>
      </c>
      <c r="E310" s="56">
        <v>984.53</v>
      </c>
      <c r="F310" s="56">
        <v>989.68</v>
      </c>
      <c r="G310" s="56">
        <v>733.29</v>
      </c>
      <c r="H310" s="56">
        <v>733.08</v>
      </c>
      <c r="I310" s="56">
        <v>1100.3399999999999</v>
      </c>
      <c r="J310" s="56">
        <v>1597.33</v>
      </c>
      <c r="K310" s="56">
        <v>713.31</v>
      </c>
      <c r="L310" s="56">
        <v>1716.29</v>
      </c>
      <c r="M310" s="56">
        <v>1771.8</v>
      </c>
      <c r="N310" s="56">
        <v>1378.32</v>
      </c>
      <c r="O310" s="56">
        <v>437.92</v>
      </c>
      <c r="P310" s="56">
        <v>768.45</v>
      </c>
    </row>
    <row r="311" spans="1:16" x14ac:dyDescent="0.25">
      <c r="A311" s="54">
        <v>2022</v>
      </c>
      <c r="B311" s="54">
        <v>268288</v>
      </c>
      <c r="C311" s="55" t="s">
        <v>414</v>
      </c>
      <c r="D311" s="54" t="s">
        <v>294</v>
      </c>
      <c r="E311" s="56">
        <v>1281.44</v>
      </c>
      <c r="F311" s="56">
        <v>700.38</v>
      </c>
      <c r="G311" s="56">
        <v>783.47</v>
      </c>
      <c r="H311" s="56">
        <v>370.16</v>
      </c>
      <c r="I311" s="56">
        <v>521.42999999999995</v>
      </c>
      <c r="J311" s="56">
        <v>450.21</v>
      </c>
      <c r="K311" s="56">
        <v>714.09</v>
      </c>
      <c r="L311" s="56">
        <v>1934.68</v>
      </c>
      <c r="M311" s="56">
        <v>1030.17</v>
      </c>
      <c r="N311" s="56">
        <v>612.02</v>
      </c>
      <c r="O311" s="56">
        <v>610.73</v>
      </c>
      <c r="P311" s="56">
        <v>745.22</v>
      </c>
    </row>
    <row r="312" spans="1:16" x14ac:dyDescent="0.25">
      <c r="A312" s="54">
        <v>2022</v>
      </c>
      <c r="B312" s="54">
        <v>268288</v>
      </c>
      <c r="C312" s="55" t="s">
        <v>414</v>
      </c>
      <c r="D312" s="54" t="s">
        <v>1</v>
      </c>
      <c r="E312" s="56">
        <v>7688.64</v>
      </c>
      <c r="F312" s="56">
        <v>4202.28</v>
      </c>
      <c r="G312" s="56">
        <v>4700.82</v>
      </c>
      <c r="H312" s="56">
        <v>2220.96</v>
      </c>
      <c r="I312" s="56">
        <v>3128.58</v>
      </c>
      <c r="J312" s="56">
        <v>2701.26</v>
      </c>
      <c r="K312" s="56">
        <v>4284.54</v>
      </c>
      <c r="L312" s="56">
        <v>11608.08</v>
      </c>
      <c r="M312" s="56">
        <v>6181.02</v>
      </c>
      <c r="N312" s="56">
        <v>3672.12</v>
      </c>
      <c r="O312" s="56">
        <v>3664.38</v>
      </c>
      <c r="P312" s="56">
        <v>4471.32</v>
      </c>
    </row>
    <row r="313" spans="1:16" x14ac:dyDescent="0.25">
      <c r="A313" s="54">
        <v>2022</v>
      </c>
      <c r="B313" s="54">
        <v>268288</v>
      </c>
      <c r="C313" s="55" t="s">
        <v>414</v>
      </c>
      <c r="D313" s="54" t="s">
        <v>296</v>
      </c>
      <c r="E313" s="56">
        <v>835.54</v>
      </c>
      <c r="F313" s="56">
        <v>173.78</v>
      </c>
      <c r="G313" s="56">
        <v>375.17</v>
      </c>
      <c r="H313" s="56">
        <v>-33.74</v>
      </c>
      <c r="I313" s="56">
        <v>250.33</v>
      </c>
      <c r="J313" s="56">
        <v>141.51</v>
      </c>
      <c r="K313" s="56">
        <v>439.69</v>
      </c>
      <c r="L313" s="56">
        <v>1518.68</v>
      </c>
      <c r="M313" s="56">
        <v>521.16999999999996</v>
      </c>
      <c r="N313" s="56">
        <v>204.82</v>
      </c>
      <c r="O313" s="56">
        <v>204.63</v>
      </c>
      <c r="P313" s="56">
        <v>390.67</v>
      </c>
    </row>
    <row r="314" spans="1:16" x14ac:dyDescent="0.25">
      <c r="A314" s="54">
        <v>2022</v>
      </c>
      <c r="B314" s="54">
        <v>270575</v>
      </c>
      <c r="C314" s="55" t="s">
        <v>417</v>
      </c>
      <c r="D314" s="54" t="s">
        <v>296</v>
      </c>
      <c r="E314" s="56">
        <v>110.85299999999999</v>
      </c>
      <c r="F314" s="56">
        <v>-11.507</v>
      </c>
      <c r="G314" s="56">
        <v>7.8659999999999899</v>
      </c>
      <c r="H314" s="56">
        <v>-71.734999999999999</v>
      </c>
      <c r="I314" s="56">
        <v>101.666</v>
      </c>
      <c r="J314" s="56">
        <v>-59.570999999999998</v>
      </c>
      <c r="K314" s="56">
        <v>27.2379999999999</v>
      </c>
      <c r="L314" s="56">
        <v>92.908999999999907</v>
      </c>
      <c r="M314" s="56">
        <v>14.833</v>
      </c>
      <c r="N314" s="56">
        <v>14.874999999999901</v>
      </c>
      <c r="O314" s="56">
        <v>191.35300000000001</v>
      </c>
      <c r="P314" s="56">
        <v>-39.521000000000001</v>
      </c>
    </row>
    <row r="315" spans="1:16" x14ac:dyDescent="0.25">
      <c r="A315" s="54">
        <v>2022</v>
      </c>
      <c r="B315" s="54">
        <v>270575</v>
      </c>
      <c r="C315" s="55" t="s">
        <v>417</v>
      </c>
      <c r="D315" s="54" t="s">
        <v>294</v>
      </c>
      <c r="E315" s="56">
        <v>197.85300000000001</v>
      </c>
      <c r="F315" s="56">
        <v>17.492999999999999</v>
      </c>
      <c r="G315" s="56">
        <v>103.866</v>
      </c>
      <c r="H315" s="56">
        <v>73.265000000000001</v>
      </c>
      <c r="I315" s="56">
        <v>188.666</v>
      </c>
      <c r="J315" s="56">
        <v>27.428999999999998</v>
      </c>
      <c r="K315" s="56">
        <v>230.238</v>
      </c>
      <c r="L315" s="56">
        <v>208.90899999999999</v>
      </c>
      <c r="M315" s="56">
        <v>139.833</v>
      </c>
      <c r="N315" s="56">
        <v>217.875</v>
      </c>
      <c r="O315" s="56">
        <v>278.35300000000001</v>
      </c>
      <c r="P315" s="56">
        <v>47.478999999999999</v>
      </c>
    </row>
    <row r="316" spans="1:16" x14ac:dyDescent="0.25">
      <c r="A316" s="54">
        <v>2022</v>
      </c>
      <c r="B316" s="54">
        <v>270575</v>
      </c>
      <c r="C316" s="55" t="s">
        <v>417</v>
      </c>
      <c r="D316" s="54" t="s">
        <v>1</v>
      </c>
      <c r="E316" s="56">
        <v>692.85299999999995</v>
      </c>
      <c r="F316" s="56">
        <v>55.993000000000002</v>
      </c>
      <c r="G316" s="56">
        <v>571.11599999999999</v>
      </c>
      <c r="H316" s="56">
        <v>247.76499999999999</v>
      </c>
      <c r="I316" s="56">
        <v>504.61599999999999</v>
      </c>
      <c r="J316" s="56">
        <v>126.679</v>
      </c>
      <c r="K316" s="56">
        <v>753.78800000000001</v>
      </c>
      <c r="L316" s="56">
        <v>552.90899999999999</v>
      </c>
      <c r="M316" s="56">
        <v>430.28300000000002</v>
      </c>
      <c r="N316" s="56">
        <v>929.42499999999995</v>
      </c>
      <c r="O316" s="56">
        <v>1378.8530000000001</v>
      </c>
      <c r="P316" s="56">
        <v>181.97900000000001</v>
      </c>
    </row>
    <row r="317" spans="1:16" x14ac:dyDescent="0.25">
      <c r="A317" s="54">
        <v>2022</v>
      </c>
      <c r="B317" s="54">
        <v>271885</v>
      </c>
      <c r="C317" s="55" t="s">
        <v>416</v>
      </c>
      <c r="D317" s="54" t="s">
        <v>296</v>
      </c>
      <c r="E317" s="56">
        <v>28.890000000000899</v>
      </c>
      <c r="F317" s="56">
        <v>-76.8239999999997</v>
      </c>
      <c r="G317" s="56">
        <v>446.67000000000098</v>
      </c>
      <c r="H317" s="56">
        <v>-164.933999999999</v>
      </c>
      <c r="I317" s="56">
        <v>-295.67999999999898</v>
      </c>
      <c r="J317" s="56">
        <v>44.790000000000703</v>
      </c>
      <c r="K317" s="56">
        <v>-165.28799999999899</v>
      </c>
      <c r="L317" s="56">
        <v>-534.60599999999999</v>
      </c>
      <c r="M317" s="56">
        <v>-135.46199999999999</v>
      </c>
      <c r="N317" s="56">
        <v>-324.22199999999998</v>
      </c>
      <c r="O317" s="56">
        <v>800.65799999999899</v>
      </c>
      <c r="P317" s="56">
        <v>62.382000000000801</v>
      </c>
    </row>
    <row r="318" spans="1:16" x14ac:dyDescent="0.25">
      <c r="A318" s="54">
        <v>2022</v>
      </c>
      <c r="B318" s="54">
        <v>271885</v>
      </c>
      <c r="C318" s="55" t="s">
        <v>416</v>
      </c>
      <c r="D318" s="54" t="s">
        <v>1</v>
      </c>
      <c r="E318" s="56">
        <v>6760.04</v>
      </c>
      <c r="F318" s="56">
        <v>5924.576</v>
      </c>
      <c r="G318" s="56">
        <v>10995.32</v>
      </c>
      <c r="H318" s="56">
        <v>5079.8159999999998</v>
      </c>
      <c r="I318" s="56">
        <v>3562.72</v>
      </c>
      <c r="J318" s="56">
        <v>5693.24</v>
      </c>
      <c r="K318" s="56">
        <v>4813.3119999999999</v>
      </c>
      <c r="L318" s="56">
        <v>2575.944</v>
      </c>
      <c r="M318" s="56">
        <v>5814.0879999999997</v>
      </c>
      <c r="N318" s="56">
        <v>3548.328</v>
      </c>
      <c r="O318" s="56">
        <v>13700.008</v>
      </c>
      <c r="P318" s="56">
        <v>6731.0320000000002</v>
      </c>
    </row>
    <row r="319" spans="1:16" x14ac:dyDescent="0.25">
      <c r="A319" s="54">
        <v>2022</v>
      </c>
      <c r="B319" s="54">
        <v>271885</v>
      </c>
      <c r="C319" s="55" t="s">
        <v>416</v>
      </c>
      <c r="D319" s="54" t="s">
        <v>294</v>
      </c>
      <c r="E319" s="56">
        <v>724.29000000000099</v>
      </c>
      <c r="F319" s="56">
        <v>634.77599999999995</v>
      </c>
      <c r="G319" s="56">
        <v>1178.07</v>
      </c>
      <c r="H319" s="56">
        <v>544.26600000000099</v>
      </c>
      <c r="I319" s="56">
        <v>381.72</v>
      </c>
      <c r="J319" s="56">
        <v>609.99000000000103</v>
      </c>
      <c r="K319" s="56">
        <v>515.71200000000101</v>
      </c>
      <c r="L319" s="56">
        <v>275.99400000000003</v>
      </c>
      <c r="M319" s="56">
        <v>622.93799999999999</v>
      </c>
      <c r="N319" s="56">
        <v>380.178</v>
      </c>
      <c r="O319" s="56">
        <v>1467.8579999999999</v>
      </c>
      <c r="P319" s="56">
        <v>721.18200000000104</v>
      </c>
    </row>
    <row r="320" spans="1:16" x14ac:dyDescent="0.25">
      <c r="A320" s="54">
        <v>2022</v>
      </c>
      <c r="B320" s="54">
        <v>273027</v>
      </c>
      <c r="C320" s="55" t="s">
        <v>415</v>
      </c>
      <c r="D320" s="54" t="s">
        <v>296</v>
      </c>
      <c r="E320" s="56">
        <v>-67.256</v>
      </c>
      <c r="F320" s="56">
        <v>47.536000000000001</v>
      </c>
      <c r="G320" s="56">
        <v>8.61</v>
      </c>
      <c r="H320" s="56">
        <v>-27.981999999999999</v>
      </c>
      <c r="I320" s="56">
        <v>191.834</v>
      </c>
      <c r="J320" s="56">
        <v>0</v>
      </c>
      <c r="K320" s="56">
        <v>204.33799999999999</v>
      </c>
      <c r="L320" s="56">
        <v>213.13800000000001</v>
      </c>
      <c r="M320" s="56">
        <v>-11.108000000000001</v>
      </c>
      <c r="N320" s="56">
        <v>705</v>
      </c>
      <c r="O320" s="56">
        <v>1099.972</v>
      </c>
      <c r="P320" s="56">
        <v>201.73400000000001</v>
      </c>
    </row>
    <row r="321" spans="1:16" x14ac:dyDescent="0.25">
      <c r="A321" s="54">
        <v>2022</v>
      </c>
      <c r="B321" s="54">
        <v>273027</v>
      </c>
      <c r="C321" s="55" t="s">
        <v>415</v>
      </c>
      <c r="D321" s="54" t="s">
        <v>294</v>
      </c>
      <c r="E321" s="56">
        <v>98.244</v>
      </c>
      <c r="F321" s="56">
        <v>179.93600000000001</v>
      </c>
      <c r="G321" s="56">
        <v>107.91</v>
      </c>
      <c r="H321" s="56">
        <v>71.317999999999998</v>
      </c>
      <c r="I321" s="56">
        <v>456.63400000000001</v>
      </c>
      <c r="J321" s="56">
        <v>0</v>
      </c>
      <c r="K321" s="56">
        <v>336.738</v>
      </c>
      <c r="L321" s="56">
        <v>312.43799999999999</v>
      </c>
      <c r="M321" s="56">
        <v>21.992000000000001</v>
      </c>
      <c r="N321" s="56">
        <v>913.5</v>
      </c>
      <c r="O321" s="56">
        <v>1285.2719999999999</v>
      </c>
      <c r="P321" s="56">
        <v>400.334</v>
      </c>
    </row>
    <row r="322" spans="1:16" x14ac:dyDescent="0.25">
      <c r="A322" s="54">
        <v>2022</v>
      </c>
      <c r="B322" s="54">
        <v>273027</v>
      </c>
      <c r="C322" s="55" t="s">
        <v>415</v>
      </c>
      <c r="D322" s="54" t="s">
        <v>1</v>
      </c>
      <c r="E322" s="56">
        <v>331.14400000000001</v>
      </c>
      <c r="F322" s="56">
        <v>543.93600000000004</v>
      </c>
      <c r="G322" s="56">
        <v>280.76</v>
      </c>
      <c r="H322" s="56">
        <v>200.768</v>
      </c>
      <c r="I322" s="56">
        <v>1312.5840000000001</v>
      </c>
      <c r="J322" s="56">
        <v>0</v>
      </c>
      <c r="K322" s="56">
        <v>767.08799999999997</v>
      </c>
      <c r="L322" s="56">
        <v>811.88800000000003</v>
      </c>
      <c r="M322" s="56">
        <v>71.992000000000004</v>
      </c>
      <c r="N322" s="56">
        <v>2445.1999999999998</v>
      </c>
      <c r="O322" s="56">
        <v>3695.4720000000002</v>
      </c>
      <c r="P322" s="56">
        <v>882.98400000000004</v>
      </c>
    </row>
    <row r="323" spans="1:16" x14ac:dyDescent="0.25">
      <c r="A323" s="54">
        <v>2022</v>
      </c>
      <c r="B323" s="54">
        <v>280877</v>
      </c>
      <c r="C323" s="55" t="s">
        <v>415</v>
      </c>
      <c r="D323" s="54" t="s">
        <v>1</v>
      </c>
      <c r="E323" s="56">
        <v>0</v>
      </c>
      <c r="F323" s="56">
        <v>0</v>
      </c>
      <c r="G323" s="56">
        <v>71.992000000000004</v>
      </c>
      <c r="H323" s="56">
        <v>0</v>
      </c>
      <c r="I323" s="56">
        <v>7.1920000000000002</v>
      </c>
      <c r="J323" s="56">
        <v>63.991999999999997</v>
      </c>
      <c r="K323" s="56">
        <v>55.991999999999997</v>
      </c>
      <c r="L323" s="56">
        <v>71.183999999999997</v>
      </c>
      <c r="M323" s="56">
        <v>7.1920000000000002</v>
      </c>
      <c r="N323" s="56">
        <v>88.784000000000006</v>
      </c>
      <c r="O323" s="56">
        <v>7.992</v>
      </c>
      <c r="P323" s="56">
        <v>79.992000000000004</v>
      </c>
    </row>
    <row r="324" spans="1:16" x14ac:dyDescent="0.25">
      <c r="A324" s="54">
        <v>2022</v>
      </c>
      <c r="B324" s="54">
        <v>280877</v>
      </c>
      <c r="C324" s="55" t="s">
        <v>415</v>
      </c>
      <c r="D324" s="54" t="s">
        <v>294</v>
      </c>
      <c r="E324" s="56">
        <v>0</v>
      </c>
      <c r="F324" s="56">
        <v>0</v>
      </c>
      <c r="G324" s="56">
        <v>25.492000000000001</v>
      </c>
      <c r="H324" s="56">
        <v>0</v>
      </c>
      <c r="I324" s="56">
        <v>3.3420000000000001</v>
      </c>
      <c r="J324" s="56">
        <v>25.492000000000001</v>
      </c>
      <c r="K324" s="56">
        <v>25.492000000000001</v>
      </c>
      <c r="L324" s="56">
        <v>28.834</v>
      </c>
      <c r="M324" s="56">
        <v>3.3420000000000001</v>
      </c>
      <c r="N324" s="56">
        <v>19.434000000000001</v>
      </c>
      <c r="O324" s="56">
        <v>3.5419999999999998</v>
      </c>
      <c r="P324" s="56">
        <v>17.492000000000001</v>
      </c>
    </row>
    <row r="325" spans="1:16" x14ac:dyDescent="0.25">
      <c r="A325" s="54">
        <v>2022</v>
      </c>
      <c r="B325" s="54">
        <v>280877</v>
      </c>
      <c r="C325" s="55" t="s">
        <v>415</v>
      </c>
      <c r="D325" s="54" t="s">
        <v>296</v>
      </c>
      <c r="E325" s="56">
        <v>0</v>
      </c>
      <c r="F325" s="56">
        <v>0</v>
      </c>
      <c r="G325" s="56">
        <v>-7.6079999999999997</v>
      </c>
      <c r="H325" s="56">
        <v>0</v>
      </c>
      <c r="I325" s="56">
        <v>-29.757999999999999</v>
      </c>
      <c r="J325" s="56">
        <v>-7.6079999999999997</v>
      </c>
      <c r="K325" s="56">
        <v>-7.6079999999999997</v>
      </c>
      <c r="L325" s="56">
        <v>-37.366</v>
      </c>
      <c r="M325" s="56">
        <v>-29.757999999999999</v>
      </c>
      <c r="N325" s="56">
        <v>-46.765999999999998</v>
      </c>
      <c r="O325" s="56">
        <v>-29.558</v>
      </c>
      <c r="P325" s="56">
        <v>-15.608000000000001</v>
      </c>
    </row>
    <row r="326" spans="1:16" x14ac:dyDescent="0.25">
      <c r="A326" s="54">
        <v>2022</v>
      </c>
      <c r="B326" s="54">
        <v>281083</v>
      </c>
      <c r="C326" s="55" t="s">
        <v>416</v>
      </c>
      <c r="D326" s="54" t="s">
        <v>1</v>
      </c>
      <c r="E326" s="56">
        <v>486.42</v>
      </c>
      <c r="F326" s="56">
        <v>37.799999999999997</v>
      </c>
      <c r="G326" s="56">
        <v>437.4</v>
      </c>
      <c r="H326" s="56">
        <v>167.4</v>
      </c>
      <c r="I326" s="56">
        <v>468.6</v>
      </c>
      <c r="J326" s="56">
        <v>0</v>
      </c>
      <c r="K326" s="56">
        <v>0</v>
      </c>
      <c r="L326" s="56">
        <v>0</v>
      </c>
      <c r="M326" s="56">
        <v>0</v>
      </c>
      <c r="N326" s="56">
        <v>0</v>
      </c>
      <c r="O326" s="56">
        <v>0</v>
      </c>
      <c r="P326" s="56">
        <v>0</v>
      </c>
    </row>
    <row r="327" spans="1:16" x14ac:dyDescent="0.25">
      <c r="A327" s="54">
        <v>2022</v>
      </c>
      <c r="B327" s="54">
        <v>281083</v>
      </c>
      <c r="C327" s="55" t="s">
        <v>416</v>
      </c>
      <c r="D327" s="54" t="s">
        <v>296</v>
      </c>
      <c r="E327" s="56">
        <v>7.8699999999999903</v>
      </c>
      <c r="F327" s="56">
        <v>-29.1</v>
      </c>
      <c r="G327" s="56">
        <v>4.4999999999999902</v>
      </c>
      <c r="H327" s="56">
        <v>-41.7</v>
      </c>
      <c r="I327" s="56">
        <v>42.7</v>
      </c>
      <c r="J327" s="56">
        <v>0</v>
      </c>
      <c r="K327" s="56">
        <v>0</v>
      </c>
      <c r="L327" s="56">
        <v>0</v>
      </c>
      <c r="M327" s="56">
        <v>0</v>
      </c>
      <c r="N327" s="56">
        <v>0</v>
      </c>
      <c r="O327" s="56">
        <v>0</v>
      </c>
      <c r="P327" s="56">
        <v>0</v>
      </c>
    </row>
    <row r="328" spans="1:16" x14ac:dyDescent="0.25">
      <c r="A328" s="54">
        <v>2022</v>
      </c>
      <c r="B328" s="54">
        <v>281083</v>
      </c>
      <c r="C328" s="55" t="s">
        <v>416</v>
      </c>
      <c r="D328" s="54" t="s">
        <v>294</v>
      </c>
      <c r="E328" s="56">
        <v>81.069999999999993</v>
      </c>
      <c r="F328" s="56">
        <v>6.3</v>
      </c>
      <c r="G328" s="56">
        <v>72.900000000000006</v>
      </c>
      <c r="H328" s="56">
        <v>27.9</v>
      </c>
      <c r="I328" s="56">
        <v>78.099999999999994</v>
      </c>
      <c r="J328" s="56">
        <v>0</v>
      </c>
      <c r="K328" s="56">
        <v>0</v>
      </c>
      <c r="L328" s="56">
        <v>0</v>
      </c>
      <c r="M328" s="56">
        <v>0</v>
      </c>
      <c r="N328" s="56">
        <v>0</v>
      </c>
      <c r="O328" s="56">
        <v>0</v>
      </c>
      <c r="P328" s="56">
        <v>0</v>
      </c>
    </row>
    <row r="329" spans="1:16" x14ac:dyDescent="0.25">
      <c r="A329" s="54">
        <v>2022</v>
      </c>
      <c r="B329" s="54">
        <v>281083</v>
      </c>
      <c r="C329" s="55" t="s">
        <v>418</v>
      </c>
      <c r="D329" s="54" t="s">
        <v>1</v>
      </c>
      <c r="E329" s="56">
        <v>159.6</v>
      </c>
      <c r="F329" s="56">
        <v>303.3</v>
      </c>
      <c r="G329" s="56">
        <v>43.92</v>
      </c>
      <c r="H329" s="56">
        <v>969</v>
      </c>
      <c r="I329" s="56">
        <v>0</v>
      </c>
      <c r="J329" s="56">
        <v>1796.52</v>
      </c>
      <c r="K329" s="56">
        <v>854.76</v>
      </c>
      <c r="L329" s="56">
        <v>208.5</v>
      </c>
      <c r="M329" s="56">
        <v>0</v>
      </c>
      <c r="N329" s="56">
        <v>134.1</v>
      </c>
      <c r="O329" s="56">
        <v>0</v>
      </c>
      <c r="P329" s="56">
        <v>112.38</v>
      </c>
    </row>
    <row r="330" spans="1:16" x14ac:dyDescent="0.25">
      <c r="A330" s="54">
        <v>2022</v>
      </c>
      <c r="B330" s="54">
        <v>281083</v>
      </c>
      <c r="C330" s="55" t="s">
        <v>418</v>
      </c>
      <c r="D330" s="54" t="s">
        <v>296</v>
      </c>
      <c r="E330" s="56">
        <v>-7.7</v>
      </c>
      <c r="F330" s="56">
        <v>-16.95</v>
      </c>
      <c r="G330" s="56">
        <v>-25.88</v>
      </c>
      <c r="H330" s="56">
        <v>58.6</v>
      </c>
      <c r="I330" s="56">
        <v>0</v>
      </c>
      <c r="J330" s="56">
        <v>130.12</v>
      </c>
      <c r="K330" s="56">
        <v>41.76</v>
      </c>
      <c r="L330" s="56">
        <v>0.45000000000000301</v>
      </c>
      <c r="M330" s="56">
        <v>0</v>
      </c>
      <c r="N330" s="56">
        <v>-44.05</v>
      </c>
      <c r="O330" s="56">
        <v>0</v>
      </c>
      <c r="P330" s="56">
        <v>-14.47</v>
      </c>
    </row>
    <row r="331" spans="1:16" x14ac:dyDescent="0.25">
      <c r="A331" s="54">
        <v>2022</v>
      </c>
      <c r="B331" s="54">
        <v>281083</v>
      </c>
      <c r="C331" s="55" t="s">
        <v>418</v>
      </c>
      <c r="D331" s="54" t="s">
        <v>294</v>
      </c>
      <c r="E331" s="56">
        <v>26.6</v>
      </c>
      <c r="F331" s="56">
        <v>50.55</v>
      </c>
      <c r="G331" s="56">
        <v>7.32</v>
      </c>
      <c r="H331" s="56">
        <v>161.5</v>
      </c>
      <c r="I331" s="56">
        <v>0</v>
      </c>
      <c r="J331" s="56">
        <v>299.42</v>
      </c>
      <c r="K331" s="56">
        <v>142.46</v>
      </c>
      <c r="L331" s="56">
        <v>34.75</v>
      </c>
      <c r="M331" s="56">
        <v>0</v>
      </c>
      <c r="N331" s="56">
        <v>22.35</v>
      </c>
      <c r="O331" s="56">
        <v>0</v>
      </c>
      <c r="P331" s="56">
        <v>18.73</v>
      </c>
    </row>
    <row r="332" spans="1:16" x14ac:dyDescent="0.25">
      <c r="A332" s="54">
        <v>2022</v>
      </c>
      <c r="B332" s="54">
        <v>281083</v>
      </c>
      <c r="C332" s="55" t="s">
        <v>419</v>
      </c>
      <c r="D332" s="54" t="s">
        <v>294</v>
      </c>
      <c r="E332" s="56">
        <v>0</v>
      </c>
      <c r="F332" s="56">
        <v>0</v>
      </c>
      <c r="G332" s="56">
        <v>0</v>
      </c>
      <c r="H332" s="56">
        <v>0</v>
      </c>
      <c r="I332" s="56">
        <v>0</v>
      </c>
      <c r="J332" s="56">
        <v>0</v>
      </c>
      <c r="K332" s="56">
        <v>0</v>
      </c>
      <c r="L332" s="56">
        <v>0</v>
      </c>
      <c r="M332" s="56">
        <v>12.2</v>
      </c>
      <c r="N332" s="56">
        <v>25.7</v>
      </c>
      <c r="O332" s="56">
        <v>11</v>
      </c>
      <c r="P332" s="56">
        <v>1.22</v>
      </c>
    </row>
    <row r="333" spans="1:16" x14ac:dyDescent="0.25">
      <c r="A333" s="54">
        <v>2022</v>
      </c>
      <c r="B333" s="54">
        <v>281083</v>
      </c>
      <c r="C333" s="55" t="s">
        <v>419</v>
      </c>
      <c r="D333" s="54" t="s">
        <v>1</v>
      </c>
      <c r="E333" s="56">
        <v>0</v>
      </c>
      <c r="F333" s="56">
        <v>0</v>
      </c>
      <c r="G333" s="56">
        <v>0</v>
      </c>
      <c r="H333" s="56">
        <v>0</v>
      </c>
      <c r="I333" s="56">
        <v>0</v>
      </c>
      <c r="J333" s="56">
        <v>0</v>
      </c>
      <c r="K333" s="56">
        <v>0</v>
      </c>
      <c r="L333" s="56">
        <v>0</v>
      </c>
      <c r="M333" s="56">
        <v>73.2</v>
      </c>
      <c r="N333" s="56">
        <v>154.19999999999999</v>
      </c>
      <c r="O333" s="56">
        <v>66</v>
      </c>
      <c r="P333" s="56">
        <v>7.32</v>
      </c>
    </row>
    <row r="334" spans="1:16" x14ac:dyDescent="0.25">
      <c r="A334" s="54">
        <v>2022</v>
      </c>
      <c r="B334" s="54">
        <v>281083</v>
      </c>
      <c r="C334" s="55" t="s">
        <v>419</v>
      </c>
      <c r="D334" s="54" t="s">
        <v>296</v>
      </c>
      <c r="E334" s="56">
        <v>0</v>
      </c>
      <c r="F334" s="56">
        <v>0</v>
      </c>
      <c r="G334" s="56">
        <v>0</v>
      </c>
      <c r="H334" s="56">
        <v>0</v>
      </c>
      <c r="I334" s="56">
        <v>0</v>
      </c>
      <c r="J334" s="56">
        <v>0</v>
      </c>
      <c r="K334" s="56">
        <v>0</v>
      </c>
      <c r="L334" s="56">
        <v>0</v>
      </c>
      <c r="M334" s="56">
        <v>-24.05</v>
      </c>
      <c r="N334" s="56">
        <v>-83.05</v>
      </c>
      <c r="O334" s="56">
        <v>-25.25</v>
      </c>
      <c r="P334" s="56">
        <v>-35.03</v>
      </c>
    </row>
    <row r="335" spans="1:16" x14ac:dyDescent="0.25">
      <c r="A335" s="54">
        <v>2022</v>
      </c>
      <c r="B335" s="54">
        <v>282916</v>
      </c>
      <c r="C335" s="55" t="s">
        <v>417</v>
      </c>
      <c r="D335" s="54" t="s">
        <v>296</v>
      </c>
      <c r="E335" s="56">
        <v>62.5</v>
      </c>
      <c r="F335" s="56">
        <v>-39.700000000000003</v>
      </c>
      <c r="G335" s="56">
        <v>-1.75</v>
      </c>
      <c r="H335" s="56">
        <v>104.5</v>
      </c>
      <c r="I335" s="56">
        <v>285.42500000000001</v>
      </c>
      <c r="J335" s="56">
        <v>451.67</v>
      </c>
      <c r="K335" s="56">
        <v>77.000000000000099</v>
      </c>
      <c r="L335" s="56">
        <v>-17.45</v>
      </c>
      <c r="M335" s="56">
        <v>0</v>
      </c>
      <c r="N335" s="56">
        <v>202.55</v>
      </c>
      <c r="O335" s="56">
        <v>-10.7</v>
      </c>
      <c r="P335" s="56">
        <v>8.5</v>
      </c>
    </row>
    <row r="336" spans="1:16" x14ac:dyDescent="0.25">
      <c r="A336" s="54">
        <v>2022</v>
      </c>
      <c r="B336" s="54">
        <v>282916</v>
      </c>
      <c r="C336" s="55" t="s">
        <v>417</v>
      </c>
      <c r="D336" s="54" t="s">
        <v>1</v>
      </c>
      <c r="E336" s="56">
        <v>396.5</v>
      </c>
      <c r="F336" s="56">
        <v>79.3</v>
      </c>
      <c r="G336" s="56">
        <v>243.75</v>
      </c>
      <c r="H336" s="56">
        <v>578.5</v>
      </c>
      <c r="I336" s="56">
        <v>1527.175</v>
      </c>
      <c r="J336" s="56">
        <v>2247.5700000000002</v>
      </c>
      <c r="K336" s="56">
        <v>585</v>
      </c>
      <c r="L336" s="56">
        <v>50.05</v>
      </c>
      <c r="M336" s="56">
        <v>0</v>
      </c>
      <c r="N336" s="56">
        <v>1129.05</v>
      </c>
      <c r="O336" s="56">
        <v>79.3</v>
      </c>
      <c r="P336" s="56">
        <v>162.5</v>
      </c>
    </row>
    <row r="337" spans="1:16" x14ac:dyDescent="0.25">
      <c r="A337" s="54">
        <v>2022</v>
      </c>
      <c r="B337" s="54">
        <v>282916</v>
      </c>
      <c r="C337" s="55" t="s">
        <v>417</v>
      </c>
      <c r="D337" s="54" t="s">
        <v>294</v>
      </c>
      <c r="E337" s="56">
        <v>91.5</v>
      </c>
      <c r="F337" s="56">
        <v>18.3</v>
      </c>
      <c r="G337" s="56">
        <v>56.25</v>
      </c>
      <c r="H337" s="56">
        <v>133.5</v>
      </c>
      <c r="I337" s="56">
        <v>352.42500000000001</v>
      </c>
      <c r="J337" s="56">
        <v>518.66999999999996</v>
      </c>
      <c r="K337" s="56">
        <v>135</v>
      </c>
      <c r="L337" s="56">
        <v>11.55</v>
      </c>
      <c r="M337" s="56">
        <v>0</v>
      </c>
      <c r="N337" s="56">
        <v>260.55</v>
      </c>
      <c r="O337" s="56">
        <v>18.3</v>
      </c>
      <c r="P337" s="56">
        <v>37.5</v>
      </c>
    </row>
    <row r="338" spans="1:16" x14ac:dyDescent="0.25">
      <c r="A338" s="54">
        <v>2022</v>
      </c>
      <c r="B338" s="54">
        <v>284988</v>
      </c>
      <c r="C338" s="55" t="s">
        <v>416</v>
      </c>
      <c r="D338" s="54" t="s">
        <v>296</v>
      </c>
      <c r="E338" s="56">
        <v>0</v>
      </c>
      <c r="F338" s="56">
        <v>0</v>
      </c>
      <c r="G338" s="56">
        <v>0</v>
      </c>
      <c r="H338" s="56">
        <v>223.94880000000001</v>
      </c>
      <c r="I338" s="56">
        <v>-29.681999999999999</v>
      </c>
      <c r="J338" s="56">
        <v>357.5256</v>
      </c>
      <c r="K338" s="56">
        <v>369.59840000000003</v>
      </c>
      <c r="L338" s="56">
        <v>83.956800000000001</v>
      </c>
      <c r="M338" s="56">
        <v>74.249600000000001</v>
      </c>
      <c r="N338" s="56">
        <v>121.5488</v>
      </c>
      <c r="O338" s="56">
        <v>1234.4775999999999</v>
      </c>
      <c r="P338" s="56">
        <v>627.43200000000002</v>
      </c>
    </row>
    <row r="339" spans="1:16" x14ac:dyDescent="0.25">
      <c r="A339" s="54">
        <v>2022</v>
      </c>
      <c r="B339" s="54">
        <v>284988</v>
      </c>
      <c r="C339" s="55" t="s">
        <v>416</v>
      </c>
      <c r="D339" s="54" t="s">
        <v>294</v>
      </c>
      <c r="E339" s="56">
        <v>0</v>
      </c>
      <c r="F339" s="56">
        <v>0</v>
      </c>
      <c r="G339" s="56">
        <v>0</v>
      </c>
      <c r="H339" s="56">
        <v>365.54880000000003</v>
      </c>
      <c r="I339" s="56">
        <v>75.317999999999998</v>
      </c>
      <c r="J339" s="56">
        <v>514.12559999999996</v>
      </c>
      <c r="K339" s="56">
        <v>476.9984</v>
      </c>
      <c r="L339" s="56">
        <v>119.35680000000001</v>
      </c>
      <c r="M339" s="56">
        <v>109.64960000000001</v>
      </c>
      <c r="N339" s="56">
        <v>193.5488</v>
      </c>
      <c r="O339" s="56">
        <v>1461.8776</v>
      </c>
      <c r="P339" s="56">
        <v>699.43200000000002</v>
      </c>
    </row>
    <row r="340" spans="1:16" x14ac:dyDescent="0.25">
      <c r="A340" s="54">
        <v>2022</v>
      </c>
      <c r="B340" s="54">
        <v>284988</v>
      </c>
      <c r="C340" s="55" t="s">
        <v>416</v>
      </c>
      <c r="D340" s="54" t="s">
        <v>1</v>
      </c>
      <c r="E340" s="56">
        <v>0</v>
      </c>
      <c r="F340" s="56">
        <v>0</v>
      </c>
      <c r="G340" s="56">
        <v>0</v>
      </c>
      <c r="H340" s="56">
        <v>1339.0488</v>
      </c>
      <c r="I340" s="56">
        <v>242.56800000000001</v>
      </c>
      <c r="J340" s="56">
        <v>2039.9256</v>
      </c>
      <c r="K340" s="56">
        <v>1770.9983999999999</v>
      </c>
      <c r="L340" s="56">
        <v>302.35680000000002</v>
      </c>
      <c r="M340" s="56">
        <v>439.14960000000002</v>
      </c>
      <c r="N340" s="56">
        <v>1065.4487999999999</v>
      </c>
      <c r="O340" s="56">
        <v>5583.4776000000002</v>
      </c>
      <c r="P340" s="56">
        <v>2084.8319999999999</v>
      </c>
    </row>
    <row r="341" spans="1:16" x14ac:dyDescent="0.25">
      <c r="A341" s="54">
        <v>2022</v>
      </c>
      <c r="B341" s="54">
        <v>287037</v>
      </c>
      <c r="C341" s="55" t="s">
        <v>415</v>
      </c>
      <c r="D341" s="54" t="s">
        <v>296</v>
      </c>
      <c r="E341" s="56">
        <v>0</v>
      </c>
      <c r="F341" s="56">
        <v>0</v>
      </c>
      <c r="G341" s="56">
        <v>0</v>
      </c>
      <c r="H341" s="56">
        <v>0</v>
      </c>
      <c r="I341" s="56">
        <v>0</v>
      </c>
      <c r="J341" s="56">
        <v>0</v>
      </c>
      <c r="K341" s="56">
        <v>0</v>
      </c>
      <c r="L341" s="56">
        <v>3481.6280000000002</v>
      </c>
      <c r="M341" s="56">
        <v>778.69100000000003</v>
      </c>
      <c r="N341" s="56">
        <v>2127.2530000000002</v>
      </c>
      <c r="O341" s="56">
        <v>649.79399999999998</v>
      </c>
      <c r="P341" s="56">
        <v>1829.4159999999999</v>
      </c>
    </row>
    <row r="342" spans="1:16" x14ac:dyDescent="0.25">
      <c r="A342" s="54">
        <v>2022</v>
      </c>
      <c r="B342" s="54">
        <v>287037</v>
      </c>
      <c r="C342" s="55" t="s">
        <v>415</v>
      </c>
      <c r="D342" s="54" t="s">
        <v>294</v>
      </c>
      <c r="E342" s="56">
        <v>0</v>
      </c>
      <c r="F342" s="56">
        <v>0</v>
      </c>
      <c r="G342" s="56">
        <v>0</v>
      </c>
      <c r="H342" s="56">
        <v>0</v>
      </c>
      <c r="I342" s="56">
        <v>0</v>
      </c>
      <c r="J342" s="56">
        <v>0</v>
      </c>
      <c r="K342" s="56">
        <v>0</v>
      </c>
      <c r="L342" s="56">
        <v>3924.4780000000001</v>
      </c>
      <c r="M342" s="56">
        <v>1035.1410000000001</v>
      </c>
      <c r="N342" s="56">
        <v>2449.3530000000001</v>
      </c>
      <c r="O342" s="56">
        <v>862.69399999999996</v>
      </c>
      <c r="P342" s="56">
        <v>2232.0160000000001</v>
      </c>
    </row>
    <row r="343" spans="1:16" x14ac:dyDescent="0.25">
      <c r="A343" s="54">
        <v>2022</v>
      </c>
      <c r="B343" s="54">
        <v>287037</v>
      </c>
      <c r="C343" s="55" t="s">
        <v>415</v>
      </c>
      <c r="D343" s="54" t="s">
        <v>1</v>
      </c>
      <c r="E343" s="56">
        <v>0</v>
      </c>
      <c r="F343" s="56">
        <v>0</v>
      </c>
      <c r="G343" s="56">
        <v>0</v>
      </c>
      <c r="H343" s="56">
        <v>0</v>
      </c>
      <c r="I343" s="56">
        <v>0</v>
      </c>
      <c r="J343" s="56">
        <v>0</v>
      </c>
      <c r="K343" s="56">
        <v>0</v>
      </c>
      <c r="L343" s="56">
        <v>15877.078</v>
      </c>
      <c r="M343" s="56">
        <v>4078.991</v>
      </c>
      <c r="N343" s="56">
        <v>7998.4030000000002</v>
      </c>
      <c r="O343" s="56">
        <v>3551.0439999999999</v>
      </c>
      <c r="P343" s="56">
        <v>7391.5659999999998</v>
      </c>
    </row>
    <row r="344" spans="1:16" x14ac:dyDescent="0.25">
      <c r="A344" s="54">
        <v>2022</v>
      </c>
      <c r="B344" s="54">
        <v>288308</v>
      </c>
      <c r="C344" s="55" t="s">
        <v>414</v>
      </c>
      <c r="D344" s="54" t="s">
        <v>296</v>
      </c>
      <c r="E344" s="56">
        <v>160.08799999999999</v>
      </c>
      <c r="F344" s="56">
        <v>-5.7960000000000003</v>
      </c>
      <c r="G344" s="56">
        <v>-87.54</v>
      </c>
      <c r="H344" s="56">
        <v>-32.723999999999997</v>
      </c>
      <c r="I344" s="56">
        <v>189.196</v>
      </c>
      <c r="J344" s="56">
        <v>222.82</v>
      </c>
      <c r="K344" s="56">
        <v>1129.5899999999999</v>
      </c>
      <c r="L344" s="56">
        <v>519.87800000000004</v>
      </c>
      <c r="M344" s="56">
        <v>216.28800000000001</v>
      </c>
      <c r="N344" s="56">
        <v>6.33</v>
      </c>
      <c r="O344" s="56">
        <v>-6.6079999999999997</v>
      </c>
      <c r="P344" s="56">
        <v>-16.282</v>
      </c>
    </row>
    <row r="345" spans="1:16" x14ac:dyDescent="0.25">
      <c r="A345" s="54">
        <v>2022</v>
      </c>
      <c r="B345" s="54">
        <v>288308</v>
      </c>
      <c r="C345" s="55" t="s">
        <v>414</v>
      </c>
      <c r="D345" s="54" t="s">
        <v>294</v>
      </c>
      <c r="E345" s="56">
        <v>288.488</v>
      </c>
      <c r="F345" s="56">
        <v>58.404000000000003</v>
      </c>
      <c r="G345" s="56">
        <v>40.86</v>
      </c>
      <c r="H345" s="56">
        <v>31.475999999999999</v>
      </c>
      <c r="I345" s="56">
        <v>285.49599999999998</v>
      </c>
      <c r="J345" s="56">
        <v>254.92</v>
      </c>
      <c r="K345" s="56">
        <v>1245.69</v>
      </c>
      <c r="L345" s="56">
        <v>593.97799999999995</v>
      </c>
      <c r="M345" s="56">
        <v>312.58800000000002</v>
      </c>
      <c r="N345" s="56">
        <v>134.72999999999999</v>
      </c>
      <c r="O345" s="56">
        <v>25.492000000000001</v>
      </c>
      <c r="P345" s="56">
        <v>80.018000000000001</v>
      </c>
    </row>
    <row r="346" spans="1:16" x14ac:dyDescent="0.25">
      <c r="A346" s="54">
        <v>2022</v>
      </c>
      <c r="B346" s="54">
        <v>288308</v>
      </c>
      <c r="C346" s="55" t="s">
        <v>414</v>
      </c>
      <c r="D346" s="54" t="s">
        <v>1</v>
      </c>
      <c r="E346" s="56">
        <v>751.08799999999997</v>
      </c>
      <c r="F346" s="56">
        <v>143.904</v>
      </c>
      <c r="G346" s="56">
        <v>97.56</v>
      </c>
      <c r="H346" s="56">
        <v>71.975999999999999</v>
      </c>
      <c r="I346" s="56">
        <v>713.49599999999998</v>
      </c>
      <c r="J346" s="56">
        <v>639.91999999999996</v>
      </c>
      <c r="K346" s="56">
        <v>4811.4399999999996</v>
      </c>
      <c r="L346" s="56">
        <v>2110.9279999999999</v>
      </c>
      <c r="M346" s="56">
        <v>684.68799999999999</v>
      </c>
      <c r="N346" s="56">
        <v>359.08</v>
      </c>
      <c r="O346" s="56">
        <v>55.991999999999997</v>
      </c>
      <c r="P346" s="56">
        <v>175.96799999999999</v>
      </c>
    </row>
    <row r="347" spans="1:16" x14ac:dyDescent="0.25">
      <c r="A347" s="54">
        <v>2022</v>
      </c>
      <c r="B347" s="54">
        <v>289007</v>
      </c>
      <c r="C347" s="55" t="s">
        <v>417</v>
      </c>
      <c r="D347" s="54" t="s">
        <v>1</v>
      </c>
      <c r="E347" s="56">
        <v>51.4696</v>
      </c>
      <c r="F347" s="56">
        <v>129.98439999999999</v>
      </c>
      <c r="G347" s="56">
        <v>743.54280000000006</v>
      </c>
      <c r="H347" s="56">
        <v>14.5496</v>
      </c>
      <c r="I347" s="56">
        <v>0</v>
      </c>
      <c r="J347" s="56">
        <v>293.68560000000002</v>
      </c>
      <c r="K347" s="56">
        <v>9.3496000000000006</v>
      </c>
      <c r="L347" s="56">
        <v>116.44880000000001</v>
      </c>
      <c r="M347" s="56">
        <v>830.84559999999999</v>
      </c>
      <c r="N347" s="56">
        <v>0</v>
      </c>
      <c r="O347" s="56">
        <v>103.9896</v>
      </c>
      <c r="P347" s="56">
        <v>0</v>
      </c>
    </row>
    <row r="348" spans="1:16" x14ac:dyDescent="0.25">
      <c r="A348" s="54">
        <v>2022</v>
      </c>
      <c r="B348" s="54">
        <v>289007</v>
      </c>
      <c r="C348" s="55" t="s">
        <v>417</v>
      </c>
      <c r="D348" s="54" t="s">
        <v>296</v>
      </c>
      <c r="E348" s="56">
        <v>-54.880400000000002</v>
      </c>
      <c r="F348" s="56">
        <v>-68.515600000000006</v>
      </c>
      <c r="G348" s="56">
        <v>-220.4572</v>
      </c>
      <c r="H348" s="56">
        <v>-31.450399999999998</v>
      </c>
      <c r="I348" s="56">
        <v>0</v>
      </c>
      <c r="J348" s="56">
        <v>-44.064399999999999</v>
      </c>
      <c r="K348" s="56">
        <v>-27.3504</v>
      </c>
      <c r="L348" s="56">
        <v>-130.75120000000001</v>
      </c>
      <c r="M348" s="56">
        <v>-22.7044</v>
      </c>
      <c r="N348" s="56">
        <v>0</v>
      </c>
      <c r="O348" s="56">
        <v>-62.010399999999997</v>
      </c>
      <c r="P348" s="56">
        <v>0</v>
      </c>
    </row>
    <row r="349" spans="1:16" x14ac:dyDescent="0.25">
      <c r="A349" s="54">
        <v>2022</v>
      </c>
      <c r="B349" s="54">
        <v>289007</v>
      </c>
      <c r="C349" s="55" t="s">
        <v>417</v>
      </c>
      <c r="D349" s="54" t="s">
        <v>294</v>
      </c>
      <c r="E349" s="56">
        <v>3.1196000000000002</v>
      </c>
      <c r="F349" s="56">
        <v>-10.515599999999999</v>
      </c>
      <c r="G349" s="56">
        <v>-191.4572</v>
      </c>
      <c r="H349" s="56">
        <v>-2.4504000000000001</v>
      </c>
      <c r="I349" s="56">
        <v>0</v>
      </c>
      <c r="J349" s="56">
        <v>-6.0643999999999796</v>
      </c>
      <c r="K349" s="56">
        <v>1.6496</v>
      </c>
      <c r="L349" s="56">
        <v>-14.751200000000001</v>
      </c>
      <c r="M349" s="56">
        <v>93.295599999999993</v>
      </c>
      <c r="N349" s="56">
        <v>0</v>
      </c>
      <c r="O349" s="56">
        <v>-33.010399999999997</v>
      </c>
      <c r="P349" s="56">
        <v>0</v>
      </c>
    </row>
    <row r="350" spans="1:16" x14ac:dyDescent="0.25">
      <c r="A350" s="54">
        <v>2022</v>
      </c>
      <c r="B350" s="54">
        <v>294766</v>
      </c>
      <c r="C350" s="55" t="s">
        <v>419</v>
      </c>
      <c r="D350" s="54" t="s">
        <v>296</v>
      </c>
      <c r="E350" s="56">
        <v>-125.41</v>
      </c>
      <c r="F350" s="56">
        <v>38.520000000000202</v>
      </c>
      <c r="G350" s="56">
        <v>-265.42</v>
      </c>
      <c r="H350" s="56">
        <v>-16.530000000000101</v>
      </c>
      <c r="I350" s="56">
        <v>178.16</v>
      </c>
      <c r="J350" s="56">
        <v>-104.67</v>
      </c>
      <c r="K350" s="56">
        <v>567.46</v>
      </c>
      <c r="L350" s="56">
        <v>38.139999999999901</v>
      </c>
      <c r="M350" s="56">
        <v>-76.610000000000099</v>
      </c>
      <c r="N350" s="56">
        <v>-248.39</v>
      </c>
      <c r="O350" s="56">
        <v>27.729999999999901</v>
      </c>
      <c r="P350" s="56">
        <v>-40.579999999999899</v>
      </c>
    </row>
    <row r="351" spans="1:16" x14ac:dyDescent="0.25">
      <c r="A351" s="54">
        <v>2022</v>
      </c>
      <c r="B351" s="54">
        <v>294766</v>
      </c>
      <c r="C351" s="55" t="s">
        <v>419</v>
      </c>
      <c r="D351" s="54" t="s">
        <v>1</v>
      </c>
      <c r="E351" s="56">
        <v>560.04</v>
      </c>
      <c r="F351" s="56">
        <v>1622.4</v>
      </c>
      <c r="G351" s="56">
        <v>683.76</v>
      </c>
      <c r="H351" s="56">
        <v>1670.82</v>
      </c>
      <c r="I351" s="56">
        <v>3056.46</v>
      </c>
      <c r="J351" s="56">
        <v>1201.98</v>
      </c>
      <c r="K351" s="56">
        <v>4342.26</v>
      </c>
      <c r="L351" s="56">
        <v>1845.12</v>
      </c>
      <c r="M351" s="56">
        <v>1310.3399999999999</v>
      </c>
      <c r="N351" s="56">
        <v>519.66</v>
      </c>
      <c r="O351" s="56">
        <v>1546.38</v>
      </c>
      <c r="P351" s="56">
        <v>1954.02</v>
      </c>
    </row>
    <row r="352" spans="1:16" x14ac:dyDescent="0.25">
      <c r="A352" s="54">
        <v>2022</v>
      </c>
      <c r="B352" s="54">
        <v>294766</v>
      </c>
      <c r="C352" s="55" t="s">
        <v>419</v>
      </c>
      <c r="D352" s="54" t="s">
        <v>294</v>
      </c>
      <c r="E352" s="56">
        <v>93.34</v>
      </c>
      <c r="F352" s="56">
        <v>270.39999999999998</v>
      </c>
      <c r="G352" s="56">
        <v>113.96</v>
      </c>
      <c r="H352" s="56">
        <v>278.47000000000003</v>
      </c>
      <c r="I352" s="56">
        <v>509.41</v>
      </c>
      <c r="J352" s="56">
        <v>200.33</v>
      </c>
      <c r="K352" s="56">
        <v>723.71</v>
      </c>
      <c r="L352" s="56">
        <v>307.52</v>
      </c>
      <c r="M352" s="56">
        <v>218.39</v>
      </c>
      <c r="N352" s="56">
        <v>86.61</v>
      </c>
      <c r="O352" s="56">
        <v>257.73</v>
      </c>
      <c r="P352" s="56">
        <v>325.67</v>
      </c>
    </row>
    <row r="353" spans="1:16" x14ac:dyDescent="0.25">
      <c r="A353" s="54">
        <v>2022</v>
      </c>
      <c r="B353" s="54">
        <v>298703</v>
      </c>
      <c r="C353" s="55" t="s">
        <v>414</v>
      </c>
      <c r="D353" s="54" t="s">
        <v>294</v>
      </c>
      <c r="E353" s="56">
        <v>599.21</v>
      </c>
      <c r="F353" s="56">
        <v>583.91999999999996</v>
      </c>
      <c r="G353" s="56">
        <v>454.94</v>
      </c>
      <c r="H353" s="56">
        <v>1086.78</v>
      </c>
      <c r="I353" s="56">
        <v>1034.8599999999999</v>
      </c>
      <c r="J353" s="56">
        <v>1579.38</v>
      </c>
      <c r="K353" s="56">
        <v>736.15</v>
      </c>
      <c r="L353" s="56">
        <v>619.59</v>
      </c>
      <c r="M353" s="56">
        <v>1197.1300000000001</v>
      </c>
      <c r="N353" s="56">
        <v>1396.84</v>
      </c>
      <c r="O353" s="56">
        <v>942.77999999999895</v>
      </c>
      <c r="P353" s="56">
        <v>734.25</v>
      </c>
    </row>
    <row r="354" spans="1:16" x14ac:dyDescent="0.25">
      <c r="A354" s="54">
        <v>2022</v>
      </c>
      <c r="B354" s="54">
        <v>298703</v>
      </c>
      <c r="C354" s="55" t="s">
        <v>414</v>
      </c>
      <c r="D354" s="54" t="s">
        <v>1</v>
      </c>
      <c r="E354" s="56">
        <v>3595.26</v>
      </c>
      <c r="F354" s="56">
        <v>3503.52</v>
      </c>
      <c r="G354" s="56">
        <v>2729.64</v>
      </c>
      <c r="H354" s="56">
        <v>6520.68</v>
      </c>
      <c r="I354" s="56">
        <v>6209.16</v>
      </c>
      <c r="J354" s="56">
        <v>9476.2800000000007</v>
      </c>
      <c r="K354" s="56">
        <v>4416.8999999999996</v>
      </c>
      <c r="L354" s="56">
        <v>3717.54</v>
      </c>
      <c r="M354" s="56">
        <v>7182.78</v>
      </c>
      <c r="N354" s="56">
        <v>8381.0400000000009</v>
      </c>
      <c r="O354" s="56">
        <v>5656.68</v>
      </c>
      <c r="P354" s="56">
        <v>4405.5</v>
      </c>
    </row>
    <row r="355" spans="1:16" x14ac:dyDescent="0.25">
      <c r="A355" s="54">
        <v>2022</v>
      </c>
      <c r="B355" s="54">
        <v>298703</v>
      </c>
      <c r="C355" s="55" t="s">
        <v>414</v>
      </c>
      <c r="D355" s="54" t="s">
        <v>296</v>
      </c>
      <c r="E355" s="56">
        <v>178.81</v>
      </c>
      <c r="F355" s="56">
        <v>269.72000000000003</v>
      </c>
      <c r="G355" s="56">
        <v>171.74</v>
      </c>
      <c r="H355" s="56">
        <v>623.28</v>
      </c>
      <c r="I355" s="56">
        <v>645.46</v>
      </c>
      <c r="J355" s="56">
        <v>1185.58</v>
      </c>
      <c r="K355" s="56">
        <v>389.85</v>
      </c>
      <c r="L355" s="56">
        <v>241.19</v>
      </c>
      <c r="M355" s="56">
        <v>730.88</v>
      </c>
      <c r="N355" s="56">
        <v>1004.69</v>
      </c>
      <c r="O355" s="56">
        <v>485.87999999999897</v>
      </c>
      <c r="P355" s="56">
        <v>348.7</v>
      </c>
    </row>
    <row r="356" spans="1:16" x14ac:dyDescent="0.25">
      <c r="A356" s="54">
        <v>2022</v>
      </c>
      <c r="B356" s="54">
        <v>302233</v>
      </c>
      <c r="C356" s="55" t="s">
        <v>417</v>
      </c>
      <c r="D356" s="54" t="s">
        <v>294</v>
      </c>
      <c r="E356" s="56">
        <v>295.92</v>
      </c>
      <c r="F356" s="56">
        <v>475.84</v>
      </c>
      <c r="G356" s="56">
        <v>433.33</v>
      </c>
      <c r="H356" s="56">
        <v>71.650000000000006</v>
      </c>
      <c r="I356" s="56">
        <v>88.16</v>
      </c>
      <c r="J356" s="56">
        <v>634.5</v>
      </c>
      <c r="K356" s="56">
        <v>121.5</v>
      </c>
      <c r="L356" s="56">
        <v>146.87</v>
      </c>
      <c r="M356" s="56">
        <v>62.65</v>
      </c>
      <c r="N356" s="56">
        <v>196.73</v>
      </c>
      <c r="O356" s="56">
        <v>170.34</v>
      </c>
      <c r="P356" s="56">
        <v>650.48</v>
      </c>
    </row>
    <row r="357" spans="1:16" x14ac:dyDescent="0.25">
      <c r="A357" s="54">
        <v>2022</v>
      </c>
      <c r="B357" s="54">
        <v>302233</v>
      </c>
      <c r="C357" s="55" t="s">
        <v>416</v>
      </c>
      <c r="D357" s="54" t="s">
        <v>296</v>
      </c>
      <c r="E357" s="56">
        <v>322.659999999999</v>
      </c>
      <c r="F357" s="56">
        <v>215.9</v>
      </c>
      <c r="G357" s="56">
        <v>-2.5200000000001102</v>
      </c>
      <c r="H357" s="56">
        <v>32.660000000000103</v>
      </c>
      <c r="I357" s="56">
        <v>915.78</v>
      </c>
      <c r="J357" s="56">
        <v>438.94</v>
      </c>
      <c r="K357" s="56">
        <v>266.7</v>
      </c>
      <c r="L357" s="56">
        <v>339.27</v>
      </c>
      <c r="M357" s="56">
        <v>621.88</v>
      </c>
      <c r="N357" s="56">
        <v>227.88</v>
      </c>
      <c r="O357" s="56">
        <v>58.87</v>
      </c>
      <c r="P357" s="56">
        <v>642.36</v>
      </c>
    </row>
    <row r="358" spans="1:16" x14ac:dyDescent="0.25">
      <c r="A358" s="54">
        <v>2022</v>
      </c>
      <c r="B358" s="54">
        <v>302233</v>
      </c>
      <c r="C358" s="55" t="s">
        <v>417</v>
      </c>
      <c r="D358" s="54" t="s">
        <v>296</v>
      </c>
      <c r="E358" s="56">
        <v>108.92</v>
      </c>
      <c r="F358" s="56">
        <v>324.83999999999997</v>
      </c>
      <c r="G358" s="56">
        <v>272.33</v>
      </c>
      <c r="H358" s="56">
        <v>8.6500000000000199</v>
      </c>
      <c r="I358" s="56">
        <v>-32.840000000000003</v>
      </c>
      <c r="J358" s="56">
        <v>513.5</v>
      </c>
      <c r="K358" s="56">
        <v>-25.5</v>
      </c>
      <c r="L358" s="56">
        <v>46.869999999999898</v>
      </c>
      <c r="M358" s="56">
        <v>-85.35</v>
      </c>
      <c r="N358" s="56">
        <v>45.73</v>
      </c>
      <c r="O358" s="56">
        <v>21.3399999999999</v>
      </c>
      <c r="P358" s="56">
        <v>345.48</v>
      </c>
    </row>
    <row r="359" spans="1:16" x14ac:dyDescent="0.25">
      <c r="A359" s="54">
        <v>2022</v>
      </c>
      <c r="B359" s="54">
        <v>302233</v>
      </c>
      <c r="C359" s="55" t="s">
        <v>416</v>
      </c>
      <c r="D359" s="54" t="s">
        <v>294</v>
      </c>
      <c r="E359" s="56">
        <v>728.85999999999899</v>
      </c>
      <c r="F359" s="56">
        <v>694.7</v>
      </c>
      <c r="G359" s="56">
        <v>328.08</v>
      </c>
      <c r="H359" s="56">
        <v>323.06</v>
      </c>
      <c r="I359" s="56">
        <v>1409.58</v>
      </c>
      <c r="J359" s="56">
        <v>801.34</v>
      </c>
      <c r="K359" s="56">
        <v>485.1</v>
      </c>
      <c r="L359" s="56">
        <v>818.67</v>
      </c>
      <c r="M359" s="56">
        <v>959.68</v>
      </c>
      <c r="N359" s="56">
        <v>565.67999999999995</v>
      </c>
      <c r="O359" s="56">
        <v>395.47</v>
      </c>
      <c r="P359" s="56">
        <v>1014.36</v>
      </c>
    </row>
    <row r="360" spans="1:16" x14ac:dyDescent="0.25">
      <c r="A360" s="54">
        <v>2022</v>
      </c>
      <c r="B360" s="54">
        <v>302233</v>
      </c>
      <c r="C360" s="55" t="s">
        <v>417</v>
      </c>
      <c r="D360" s="54" t="s">
        <v>1</v>
      </c>
      <c r="E360" s="56">
        <v>1775.52</v>
      </c>
      <c r="F360" s="56">
        <v>2855.04</v>
      </c>
      <c r="G360" s="56">
        <v>2599.98</v>
      </c>
      <c r="H360" s="56">
        <v>429.9</v>
      </c>
      <c r="I360" s="56">
        <v>528.96</v>
      </c>
      <c r="J360" s="56">
        <v>3807</v>
      </c>
      <c r="K360" s="56">
        <v>729</v>
      </c>
      <c r="L360" s="56">
        <v>881.22</v>
      </c>
      <c r="M360" s="56">
        <v>375.9</v>
      </c>
      <c r="N360" s="56">
        <v>1180.3800000000001</v>
      </c>
      <c r="O360" s="56">
        <v>1022.04</v>
      </c>
      <c r="P360" s="56">
        <v>3902.88</v>
      </c>
    </row>
    <row r="361" spans="1:16" x14ac:dyDescent="0.25">
      <c r="A361" s="54">
        <v>2022</v>
      </c>
      <c r="B361" s="54">
        <v>302233</v>
      </c>
      <c r="C361" s="55" t="s">
        <v>416</v>
      </c>
      <c r="D361" s="54" t="s">
        <v>1</v>
      </c>
      <c r="E361" s="56">
        <v>4373.16</v>
      </c>
      <c r="F361" s="56">
        <v>4168.2</v>
      </c>
      <c r="G361" s="56">
        <v>1968.48</v>
      </c>
      <c r="H361" s="56">
        <v>1938.36</v>
      </c>
      <c r="I361" s="56">
        <v>8457.48</v>
      </c>
      <c r="J361" s="56">
        <v>4808.04</v>
      </c>
      <c r="K361" s="56">
        <v>2910.6</v>
      </c>
      <c r="L361" s="56">
        <v>4912.0200000000004</v>
      </c>
      <c r="M361" s="56">
        <v>5758.08</v>
      </c>
      <c r="N361" s="56">
        <v>3394.08</v>
      </c>
      <c r="O361" s="56">
        <v>2372.8200000000002</v>
      </c>
      <c r="P361" s="56">
        <v>6086.16</v>
      </c>
    </row>
    <row r="362" spans="1:16" x14ac:dyDescent="0.25">
      <c r="A362" s="54">
        <v>2022</v>
      </c>
      <c r="B362" s="54">
        <v>303477</v>
      </c>
      <c r="C362" s="55" t="s">
        <v>417</v>
      </c>
      <c r="D362" s="54" t="s">
        <v>1</v>
      </c>
      <c r="E362" s="56">
        <v>9246.4511999999995</v>
      </c>
      <c r="F362" s="56">
        <v>15597.288</v>
      </c>
      <c r="G362" s="56">
        <v>5259.2820000000002</v>
      </c>
      <c r="H362" s="56">
        <v>25119.267599999999</v>
      </c>
      <c r="I362" s="56">
        <v>15739.3068</v>
      </c>
      <c r="J362" s="56">
        <v>13632.410400000001</v>
      </c>
      <c r="K362" s="56">
        <v>7747.0007999999998</v>
      </c>
      <c r="L362" s="56">
        <v>10136.322</v>
      </c>
      <c r="M362" s="56">
        <v>11847.6456</v>
      </c>
      <c r="N362" s="56">
        <v>10931.6088</v>
      </c>
      <c r="O362" s="56">
        <v>27586.700400000002</v>
      </c>
      <c r="P362" s="56">
        <v>22000.087200000002</v>
      </c>
    </row>
    <row r="363" spans="1:16" x14ac:dyDescent="0.25">
      <c r="A363" s="54">
        <v>2022</v>
      </c>
      <c r="B363" s="54">
        <v>303477</v>
      </c>
      <c r="C363" s="55" t="s">
        <v>417</v>
      </c>
      <c r="D363" s="54" t="s">
        <v>294</v>
      </c>
      <c r="E363" s="56">
        <v>3125.1511999999998</v>
      </c>
      <c r="F363" s="56">
        <v>5752.5379999999996</v>
      </c>
      <c r="G363" s="56">
        <v>2138.4319999999998</v>
      </c>
      <c r="H363" s="56">
        <v>9064.4675999999999</v>
      </c>
      <c r="I363" s="56">
        <v>5998.8567999999996</v>
      </c>
      <c r="J363" s="56">
        <v>5142.9603999999999</v>
      </c>
      <c r="K363" s="56">
        <v>3188.0508</v>
      </c>
      <c r="L363" s="56">
        <v>4642.8220000000001</v>
      </c>
      <c r="M363" s="56">
        <v>4424.0456000000004</v>
      </c>
      <c r="N363" s="56">
        <v>4125.9088000000002</v>
      </c>
      <c r="O363" s="56">
        <v>10758.8004</v>
      </c>
      <c r="P363" s="56">
        <v>8419.1872000000003</v>
      </c>
    </row>
    <row r="364" spans="1:16" x14ac:dyDescent="0.25">
      <c r="A364" s="54">
        <v>2022</v>
      </c>
      <c r="B364" s="54">
        <v>303477</v>
      </c>
      <c r="C364" s="55" t="s">
        <v>417</v>
      </c>
      <c r="D364" s="54" t="s">
        <v>296</v>
      </c>
      <c r="E364" s="56">
        <v>2990.1511999999998</v>
      </c>
      <c r="F364" s="56">
        <v>5580.5379999999996</v>
      </c>
      <c r="G364" s="56">
        <v>2029.932</v>
      </c>
      <c r="H364" s="56">
        <v>8909.4675999999999</v>
      </c>
      <c r="I364" s="56">
        <v>5817.8567999999996</v>
      </c>
      <c r="J364" s="56">
        <v>4965.4603999999999</v>
      </c>
      <c r="K364" s="56">
        <v>3116.5508</v>
      </c>
      <c r="L364" s="56">
        <v>4539.3220000000001</v>
      </c>
      <c r="M364" s="56">
        <v>4226.5456000000004</v>
      </c>
      <c r="N364" s="56">
        <v>3983.4088000000002</v>
      </c>
      <c r="O364" s="56">
        <v>10472.8004</v>
      </c>
      <c r="P364" s="56">
        <v>8241.1872000000003</v>
      </c>
    </row>
    <row r="365" spans="1:16" x14ac:dyDescent="0.25">
      <c r="A365" s="54">
        <v>2022</v>
      </c>
      <c r="B365" s="54">
        <v>304909</v>
      </c>
      <c r="C365" s="55" t="s">
        <v>418</v>
      </c>
      <c r="D365" s="54" t="s">
        <v>296</v>
      </c>
      <c r="E365" s="56">
        <v>8.28399999999999</v>
      </c>
      <c r="F365" s="56">
        <v>49.793999999999997</v>
      </c>
      <c r="G365" s="56">
        <v>242.846</v>
      </c>
      <c r="H365" s="56">
        <v>38.676000000000002</v>
      </c>
      <c r="I365" s="56">
        <v>0</v>
      </c>
      <c r="J365" s="56">
        <v>0</v>
      </c>
      <c r="K365" s="56">
        <v>-16.731999999999999</v>
      </c>
      <c r="L365" s="56">
        <v>0</v>
      </c>
      <c r="M365" s="56">
        <v>0</v>
      </c>
      <c r="N365" s="56">
        <v>-13.69</v>
      </c>
      <c r="O365" s="56">
        <v>0</v>
      </c>
      <c r="P365" s="56">
        <v>0</v>
      </c>
    </row>
    <row r="366" spans="1:16" x14ac:dyDescent="0.25">
      <c r="A366" s="54">
        <v>2022</v>
      </c>
      <c r="B366" s="54">
        <v>304909</v>
      </c>
      <c r="C366" s="55" t="s">
        <v>418</v>
      </c>
      <c r="D366" s="54" t="s">
        <v>1</v>
      </c>
      <c r="E366" s="56">
        <v>119.98399999999999</v>
      </c>
      <c r="F366" s="56">
        <v>384.74400000000003</v>
      </c>
      <c r="G366" s="56">
        <v>687.096</v>
      </c>
      <c r="H366" s="56">
        <v>199.976</v>
      </c>
      <c r="I366" s="56">
        <v>0</v>
      </c>
      <c r="J366" s="56">
        <v>0</v>
      </c>
      <c r="K366" s="56">
        <v>150.36799999999999</v>
      </c>
      <c r="L366" s="56">
        <v>0</v>
      </c>
      <c r="M366" s="56">
        <v>0</v>
      </c>
      <c r="N366" s="56">
        <v>160.76</v>
      </c>
      <c r="O366" s="56">
        <v>0</v>
      </c>
      <c r="P366" s="56">
        <v>0</v>
      </c>
    </row>
    <row r="367" spans="1:16" x14ac:dyDescent="0.25">
      <c r="A367" s="54">
        <v>2022</v>
      </c>
      <c r="B367" s="54">
        <v>304909</v>
      </c>
      <c r="C367" s="55" t="s">
        <v>418</v>
      </c>
      <c r="D367" s="54" t="s">
        <v>294</v>
      </c>
      <c r="E367" s="56">
        <v>41.484000000000002</v>
      </c>
      <c r="F367" s="56">
        <v>150.494</v>
      </c>
      <c r="G367" s="56">
        <v>309.24599999999998</v>
      </c>
      <c r="H367" s="56">
        <v>72.975999999999999</v>
      </c>
      <c r="I367" s="56">
        <v>0</v>
      </c>
      <c r="J367" s="56">
        <v>0</v>
      </c>
      <c r="K367" s="56">
        <v>49.667999999999999</v>
      </c>
      <c r="L367" s="56">
        <v>0</v>
      </c>
      <c r="M367" s="56">
        <v>0</v>
      </c>
      <c r="N367" s="56">
        <v>53.81</v>
      </c>
      <c r="O367" s="56">
        <v>0</v>
      </c>
      <c r="P367" s="56">
        <v>0</v>
      </c>
    </row>
    <row r="368" spans="1:16" x14ac:dyDescent="0.25">
      <c r="A368" s="54">
        <v>2022</v>
      </c>
      <c r="B368" s="54">
        <v>308218</v>
      </c>
      <c r="C368" s="55" t="s">
        <v>415</v>
      </c>
      <c r="D368" s="54" t="s">
        <v>296</v>
      </c>
      <c r="E368" s="56">
        <v>450.8</v>
      </c>
      <c r="F368" s="56">
        <v>-64.203999999999994</v>
      </c>
      <c r="G368" s="56">
        <v>274.59399999999999</v>
      </c>
      <c r="H368" s="56">
        <v>-4.9400000000000102</v>
      </c>
      <c r="I368" s="56">
        <v>-3.8319999999999901</v>
      </c>
      <c r="J368" s="56">
        <v>42.436</v>
      </c>
      <c r="K368" s="56">
        <v>2.0019999999999998</v>
      </c>
      <c r="L368" s="56">
        <v>356.39400000000001</v>
      </c>
      <c r="M368" s="56">
        <v>195.79599999999999</v>
      </c>
      <c r="N368" s="56">
        <v>-128.422</v>
      </c>
      <c r="O368" s="56">
        <v>249.45599999999999</v>
      </c>
      <c r="P368" s="56">
        <v>0</v>
      </c>
    </row>
    <row r="369" spans="1:16" x14ac:dyDescent="0.25">
      <c r="A369" s="54">
        <v>2022</v>
      </c>
      <c r="B369" s="54">
        <v>308218</v>
      </c>
      <c r="C369" s="55" t="s">
        <v>415</v>
      </c>
      <c r="D369" s="54" t="s">
        <v>294</v>
      </c>
      <c r="E369" s="56">
        <v>616.29999999999995</v>
      </c>
      <c r="F369" s="56">
        <v>167.49600000000001</v>
      </c>
      <c r="G369" s="56">
        <v>440.09399999999999</v>
      </c>
      <c r="H369" s="56">
        <v>127.46</v>
      </c>
      <c r="I369" s="56">
        <v>95.468000000000004</v>
      </c>
      <c r="J369" s="56">
        <v>207.93600000000001</v>
      </c>
      <c r="K369" s="56">
        <v>134.40199999999999</v>
      </c>
      <c r="L369" s="56">
        <v>488.79399999999998</v>
      </c>
      <c r="M369" s="56">
        <v>295.096</v>
      </c>
      <c r="N369" s="56">
        <v>103.27800000000001</v>
      </c>
      <c r="O369" s="56">
        <v>414.95600000000002</v>
      </c>
      <c r="P369" s="56">
        <v>0</v>
      </c>
    </row>
    <row r="370" spans="1:16" x14ac:dyDescent="0.25">
      <c r="A370" s="54">
        <v>2022</v>
      </c>
      <c r="B370" s="54">
        <v>308218</v>
      </c>
      <c r="C370" s="55" t="s">
        <v>415</v>
      </c>
      <c r="D370" s="54" t="s">
        <v>1</v>
      </c>
      <c r="E370" s="56">
        <v>1583.8</v>
      </c>
      <c r="F370" s="56">
        <v>575.89599999999996</v>
      </c>
      <c r="G370" s="56">
        <v>1518.944</v>
      </c>
      <c r="H370" s="56">
        <v>303.95999999999998</v>
      </c>
      <c r="I370" s="56">
        <v>271.96800000000002</v>
      </c>
      <c r="J370" s="56">
        <v>511.93599999999998</v>
      </c>
      <c r="K370" s="56">
        <v>325.55200000000002</v>
      </c>
      <c r="L370" s="56">
        <v>1503.7439999999999</v>
      </c>
      <c r="M370" s="56">
        <v>740.69600000000003</v>
      </c>
      <c r="N370" s="56">
        <v>303.12799999999999</v>
      </c>
      <c r="O370" s="56">
        <v>943.85599999999999</v>
      </c>
      <c r="P370" s="56">
        <v>0</v>
      </c>
    </row>
    <row r="371" spans="1:16" x14ac:dyDescent="0.25">
      <c r="A371" s="54">
        <v>2022</v>
      </c>
      <c r="B371" s="54">
        <v>309059</v>
      </c>
      <c r="C371" s="55" t="s">
        <v>415</v>
      </c>
      <c r="D371" s="54" t="s">
        <v>1</v>
      </c>
      <c r="E371" s="56">
        <v>1740.529</v>
      </c>
      <c r="F371" s="56">
        <v>783.90200000000004</v>
      </c>
      <c r="G371" s="56">
        <v>1231.902</v>
      </c>
      <c r="H371" s="56">
        <v>132.97900000000001</v>
      </c>
      <c r="I371" s="56">
        <v>1329.8389999999999</v>
      </c>
      <c r="J371" s="56">
        <v>725.06700000000001</v>
      </c>
      <c r="K371" s="56">
        <v>1901.508</v>
      </c>
      <c r="L371" s="56">
        <v>105.679</v>
      </c>
      <c r="M371" s="56">
        <v>761.39</v>
      </c>
      <c r="N371" s="56">
        <v>317.04399999999998</v>
      </c>
      <c r="O371" s="56">
        <v>1601.453</v>
      </c>
      <c r="P371" s="56">
        <v>180.54400000000001</v>
      </c>
    </row>
    <row r="372" spans="1:16" x14ac:dyDescent="0.25">
      <c r="A372" s="54">
        <v>2022</v>
      </c>
      <c r="B372" s="54">
        <v>309059</v>
      </c>
      <c r="C372" s="55" t="s">
        <v>415</v>
      </c>
      <c r="D372" s="54" t="s">
        <v>294</v>
      </c>
      <c r="E372" s="56">
        <v>505.37900000000002</v>
      </c>
      <c r="F372" s="56">
        <v>244.90199999999999</v>
      </c>
      <c r="G372" s="56">
        <v>96.401999999999902</v>
      </c>
      <c r="H372" s="56">
        <v>39.329000000000001</v>
      </c>
      <c r="I372" s="56">
        <v>422.339</v>
      </c>
      <c r="J372" s="56">
        <v>177.767</v>
      </c>
      <c r="K372" s="56">
        <v>397.70800000000003</v>
      </c>
      <c r="L372" s="56">
        <v>38.429000000000002</v>
      </c>
      <c r="M372" s="56">
        <v>276.24</v>
      </c>
      <c r="N372" s="56">
        <v>91.994</v>
      </c>
      <c r="O372" s="56">
        <v>341.40300000000002</v>
      </c>
      <c r="P372" s="56">
        <v>67.394000000000005</v>
      </c>
    </row>
    <row r="373" spans="1:16" x14ac:dyDescent="0.25">
      <c r="A373" s="54">
        <v>2022</v>
      </c>
      <c r="B373" s="54">
        <v>309059</v>
      </c>
      <c r="C373" s="55" t="s">
        <v>415</v>
      </c>
      <c r="D373" s="54" t="s">
        <v>296</v>
      </c>
      <c r="E373" s="56">
        <v>230.679</v>
      </c>
      <c r="F373" s="56">
        <v>178.702</v>
      </c>
      <c r="G373" s="56">
        <v>30.201999999999899</v>
      </c>
      <c r="H373" s="56">
        <v>-26.870999999999999</v>
      </c>
      <c r="I373" s="56">
        <v>256.839</v>
      </c>
      <c r="J373" s="56">
        <v>-20.833000000000101</v>
      </c>
      <c r="K373" s="56">
        <v>156.108</v>
      </c>
      <c r="L373" s="56">
        <v>-27.771000000000001</v>
      </c>
      <c r="M373" s="56">
        <v>77.639999999999901</v>
      </c>
      <c r="N373" s="56">
        <v>-7.3060000000000302</v>
      </c>
      <c r="O373" s="56">
        <v>175.90299999999999</v>
      </c>
      <c r="P373" s="56">
        <v>-31.905999999999999</v>
      </c>
    </row>
    <row r="374" spans="1:16" x14ac:dyDescent="0.25">
      <c r="A374" s="54">
        <v>2022</v>
      </c>
      <c r="B374" s="54">
        <v>309319</v>
      </c>
      <c r="C374" s="55" t="s">
        <v>415</v>
      </c>
      <c r="D374" s="54" t="s">
        <v>294</v>
      </c>
      <c r="E374" s="56">
        <v>333.39600000000002</v>
      </c>
      <c r="F374" s="56">
        <v>303.39600000000002</v>
      </c>
      <c r="G374" s="56">
        <v>47.526000000000003</v>
      </c>
      <c r="H374" s="56">
        <v>45.625999999999998</v>
      </c>
      <c r="I374" s="56">
        <v>84.475999999999999</v>
      </c>
      <c r="J374" s="56">
        <v>321.86599999999999</v>
      </c>
      <c r="K374" s="56">
        <v>42.484000000000002</v>
      </c>
      <c r="L374" s="56">
        <v>71.317999999999998</v>
      </c>
      <c r="M374" s="56">
        <v>61.595999999999997</v>
      </c>
      <c r="N374" s="56">
        <v>274.04599999999999</v>
      </c>
      <c r="O374" s="56">
        <v>208.04599999999999</v>
      </c>
      <c r="P374" s="56">
        <v>74.81</v>
      </c>
    </row>
    <row r="375" spans="1:16" x14ac:dyDescent="0.25">
      <c r="A375" s="54">
        <v>2022</v>
      </c>
      <c r="B375" s="54">
        <v>309319</v>
      </c>
      <c r="C375" s="55" t="s">
        <v>415</v>
      </c>
      <c r="D375" s="54" t="s">
        <v>296</v>
      </c>
      <c r="E375" s="56">
        <v>200.99600000000001</v>
      </c>
      <c r="F375" s="56">
        <v>170.99600000000001</v>
      </c>
      <c r="G375" s="56">
        <v>-51.774000000000001</v>
      </c>
      <c r="H375" s="56">
        <v>-53.673999999999999</v>
      </c>
      <c r="I375" s="56">
        <v>-14.824</v>
      </c>
      <c r="J375" s="56">
        <v>156.36600000000001</v>
      </c>
      <c r="K375" s="56">
        <v>-23.716000000000001</v>
      </c>
      <c r="L375" s="56">
        <v>-61.082000000000001</v>
      </c>
      <c r="M375" s="56">
        <v>-70.804000000000002</v>
      </c>
      <c r="N375" s="56">
        <v>141.64599999999999</v>
      </c>
      <c r="O375" s="56">
        <v>65.746000000000095</v>
      </c>
      <c r="P375" s="56">
        <v>-90.69</v>
      </c>
    </row>
    <row r="376" spans="1:16" x14ac:dyDescent="0.25">
      <c r="A376" s="54">
        <v>2022</v>
      </c>
      <c r="B376" s="54">
        <v>309319</v>
      </c>
      <c r="C376" s="55" t="s">
        <v>415</v>
      </c>
      <c r="D376" s="54" t="s">
        <v>1</v>
      </c>
      <c r="E376" s="56">
        <v>743.89599999999996</v>
      </c>
      <c r="F376" s="56">
        <v>783.89599999999996</v>
      </c>
      <c r="G376" s="56">
        <v>160.77600000000001</v>
      </c>
      <c r="H376" s="56">
        <v>129.57599999999999</v>
      </c>
      <c r="I376" s="56">
        <v>207.976</v>
      </c>
      <c r="J376" s="56">
        <v>721.41600000000005</v>
      </c>
      <c r="K376" s="56">
        <v>135.98400000000001</v>
      </c>
      <c r="L376" s="56">
        <v>198.36799999999999</v>
      </c>
      <c r="M376" s="56">
        <v>179.096</v>
      </c>
      <c r="N376" s="56">
        <v>633.49599999999998</v>
      </c>
      <c r="O376" s="56">
        <v>583.096</v>
      </c>
      <c r="P376" s="56">
        <v>207.16</v>
      </c>
    </row>
    <row r="377" spans="1:16" x14ac:dyDescent="0.25">
      <c r="A377" s="54">
        <v>2022</v>
      </c>
      <c r="B377" s="54">
        <v>309592</v>
      </c>
      <c r="C377" s="55" t="s">
        <v>414</v>
      </c>
      <c r="D377" s="54" t="s">
        <v>1</v>
      </c>
      <c r="E377" s="56">
        <v>0</v>
      </c>
      <c r="F377" s="56">
        <v>0</v>
      </c>
      <c r="G377" s="56">
        <v>0</v>
      </c>
      <c r="H377" s="56">
        <v>0</v>
      </c>
      <c r="I377" s="56">
        <v>0</v>
      </c>
      <c r="J377" s="56">
        <v>0</v>
      </c>
      <c r="K377" s="56">
        <v>0</v>
      </c>
      <c r="L377" s="56">
        <v>310.33600000000001</v>
      </c>
      <c r="M377" s="56">
        <v>376.68</v>
      </c>
      <c r="N377" s="56">
        <v>135.98400000000001</v>
      </c>
      <c r="O377" s="56">
        <v>159.98400000000001</v>
      </c>
      <c r="P377" s="56">
        <v>255.96799999999999</v>
      </c>
    </row>
    <row r="378" spans="1:16" x14ac:dyDescent="0.25">
      <c r="A378" s="54">
        <v>2022</v>
      </c>
      <c r="B378" s="54">
        <v>309592</v>
      </c>
      <c r="C378" s="55" t="s">
        <v>414</v>
      </c>
      <c r="D378" s="54" t="s">
        <v>294</v>
      </c>
      <c r="E378" s="56">
        <v>0</v>
      </c>
      <c r="F378" s="56">
        <v>0</v>
      </c>
      <c r="G378" s="56">
        <v>0</v>
      </c>
      <c r="H378" s="56">
        <v>0</v>
      </c>
      <c r="I378" s="56">
        <v>0</v>
      </c>
      <c r="J378" s="56">
        <v>0</v>
      </c>
      <c r="K378" s="56">
        <v>0</v>
      </c>
      <c r="L378" s="56">
        <v>98.436000000000007</v>
      </c>
      <c r="M378" s="56">
        <v>122.33</v>
      </c>
      <c r="N378" s="56">
        <v>36.984000000000002</v>
      </c>
      <c r="O378" s="56">
        <v>22.984000000000002</v>
      </c>
      <c r="P378" s="56">
        <v>105.968</v>
      </c>
    </row>
    <row r="379" spans="1:16" x14ac:dyDescent="0.25">
      <c r="A379" s="54">
        <v>2022</v>
      </c>
      <c r="B379" s="54">
        <v>309592</v>
      </c>
      <c r="C379" s="55" t="s">
        <v>414</v>
      </c>
      <c r="D379" s="54" t="s">
        <v>296</v>
      </c>
      <c r="E379" s="56">
        <v>0</v>
      </c>
      <c r="F379" s="56">
        <v>0</v>
      </c>
      <c r="G379" s="56">
        <v>0</v>
      </c>
      <c r="H379" s="56">
        <v>0</v>
      </c>
      <c r="I379" s="56">
        <v>0</v>
      </c>
      <c r="J379" s="56">
        <v>0</v>
      </c>
      <c r="K379" s="56">
        <v>0</v>
      </c>
      <c r="L379" s="56">
        <v>-29.963999999999999</v>
      </c>
      <c r="M379" s="56">
        <v>-6.0700000000000296</v>
      </c>
      <c r="N379" s="56">
        <v>-27.216000000000001</v>
      </c>
      <c r="O379" s="56">
        <v>-9.1160000000000192</v>
      </c>
      <c r="P379" s="56">
        <v>9.6679999999999708</v>
      </c>
    </row>
    <row r="380" spans="1:16" x14ac:dyDescent="0.25">
      <c r="A380" s="54">
        <v>2022</v>
      </c>
      <c r="B380" s="54">
        <v>310640</v>
      </c>
      <c r="C380" s="55" t="s">
        <v>417</v>
      </c>
      <c r="D380" s="54" t="s">
        <v>1</v>
      </c>
      <c r="E380" s="56">
        <v>71.992000000000004</v>
      </c>
      <c r="F380" s="56">
        <v>67.176000000000002</v>
      </c>
      <c r="G380" s="56">
        <v>0</v>
      </c>
      <c r="H380" s="56">
        <v>439.88</v>
      </c>
      <c r="I380" s="56">
        <v>127.98399999999999</v>
      </c>
      <c r="J380" s="56">
        <v>615.91200000000003</v>
      </c>
      <c r="K380" s="56">
        <v>183.976</v>
      </c>
      <c r="L380" s="56">
        <v>2150.8960000000002</v>
      </c>
      <c r="M380" s="56">
        <v>0</v>
      </c>
      <c r="N380" s="56">
        <v>167.976</v>
      </c>
      <c r="O380" s="56">
        <v>81.575999999999993</v>
      </c>
      <c r="P380" s="56">
        <v>0</v>
      </c>
    </row>
    <row r="381" spans="1:16" x14ac:dyDescent="0.25">
      <c r="A381" s="54">
        <v>2022</v>
      </c>
      <c r="B381" s="54">
        <v>310640</v>
      </c>
      <c r="C381" s="55" t="s">
        <v>417</v>
      </c>
      <c r="D381" s="54" t="s">
        <v>296</v>
      </c>
      <c r="E381" s="56">
        <v>-1.508</v>
      </c>
      <c r="F381" s="56">
        <v>-28.224</v>
      </c>
      <c r="G381" s="56">
        <v>0</v>
      </c>
      <c r="H381" s="56">
        <v>34.880000000000003</v>
      </c>
      <c r="I381" s="56">
        <v>-7.016</v>
      </c>
      <c r="J381" s="56">
        <v>222.41200000000001</v>
      </c>
      <c r="K381" s="56">
        <v>18.475999999999999</v>
      </c>
      <c r="L381" s="56">
        <v>743.74599999999998</v>
      </c>
      <c r="M381" s="56">
        <v>0</v>
      </c>
      <c r="N381" s="56">
        <v>18.475999999999999</v>
      </c>
      <c r="O381" s="56">
        <v>-28.623999999999999</v>
      </c>
      <c r="P381" s="56">
        <v>0</v>
      </c>
    </row>
    <row r="382" spans="1:16" x14ac:dyDescent="0.25">
      <c r="A382" s="54">
        <v>2022</v>
      </c>
      <c r="B382" s="54">
        <v>310640</v>
      </c>
      <c r="C382" s="55" t="s">
        <v>417</v>
      </c>
      <c r="D382" s="54" t="s">
        <v>294</v>
      </c>
      <c r="E382" s="56">
        <v>27.492000000000001</v>
      </c>
      <c r="F382" s="56">
        <v>29.776</v>
      </c>
      <c r="G382" s="56">
        <v>0</v>
      </c>
      <c r="H382" s="56">
        <v>150.88</v>
      </c>
      <c r="I382" s="56">
        <v>50.984000000000002</v>
      </c>
      <c r="J382" s="56">
        <v>280.41199999999998</v>
      </c>
      <c r="K382" s="56">
        <v>76.475999999999999</v>
      </c>
      <c r="L382" s="56">
        <v>868.74599999999998</v>
      </c>
      <c r="M382" s="56">
        <v>0</v>
      </c>
      <c r="N382" s="56">
        <v>76.475999999999999</v>
      </c>
      <c r="O382" s="56">
        <v>29.376000000000001</v>
      </c>
      <c r="P382" s="56">
        <v>0</v>
      </c>
    </row>
    <row r="383" spans="1:16" x14ac:dyDescent="0.25">
      <c r="A383" s="54">
        <v>2022</v>
      </c>
      <c r="B383" s="54">
        <v>311100</v>
      </c>
      <c r="C383" s="55" t="s">
        <v>416</v>
      </c>
      <c r="D383" s="54" t="s">
        <v>296</v>
      </c>
      <c r="E383" s="56">
        <v>697.33799999999997</v>
      </c>
      <c r="F383" s="56">
        <v>-122.48520000000001</v>
      </c>
      <c r="G383" s="56">
        <v>496.79320000000001</v>
      </c>
      <c r="H383" s="56">
        <v>45.430799999999898</v>
      </c>
      <c r="I383" s="56">
        <v>382.35239999999902</v>
      </c>
      <c r="J383" s="56">
        <v>-54.336800000000203</v>
      </c>
      <c r="K383" s="56">
        <v>1137.5128</v>
      </c>
      <c r="L383" s="56">
        <v>182.44560000000001</v>
      </c>
      <c r="M383" s="56">
        <v>2687.9335999999998</v>
      </c>
      <c r="N383" s="56">
        <v>-72.198400000000007</v>
      </c>
      <c r="O383" s="56">
        <v>1520.8376000000001</v>
      </c>
      <c r="P383" s="56">
        <v>294.54640000000001</v>
      </c>
    </row>
    <row r="384" spans="1:16" x14ac:dyDescent="0.25">
      <c r="A384" s="54">
        <v>2022</v>
      </c>
      <c r="B384" s="54">
        <v>311100</v>
      </c>
      <c r="C384" s="55" t="s">
        <v>416</v>
      </c>
      <c r="D384" s="54" t="s">
        <v>1</v>
      </c>
      <c r="E384" s="56">
        <v>3188.9879999999998</v>
      </c>
      <c r="F384" s="56">
        <v>621.96479999999997</v>
      </c>
      <c r="G384" s="56">
        <v>2291.4432000000002</v>
      </c>
      <c r="H384" s="56">
        <v>1109.0808</v>
      </c>
      <c r="I384" s="56">
        <v>3967.5023999999999</v>
      </c>
      <c r="J384" s="56">
        <v>1231.0632000000001</v>
      </c>
      <c r="K384" s="56">
        <v>4949.8127999999997</v>
      </c>
      <c r="L384" s="56">
        <v>1326.0455999999999</v>
      </c>
      <c r="M384" s="56">
        <v>10598.133599999999</v>
      </c>
      <c r="N384" s="56">
        <v>351.20159999999998</v>
      </c>
      <c r="O384" s="56">
        <v>6586.4376000000002</v>
      </c>
      <c r="P384" s="56">
        <v>2127.1464000000001</v>
      </c>
    </row>
    <row r="385" spans="1:16" x14ac:dyDescent="0.25">
      <c r="A385" s="54">
        <v>2022</v>
      </c>
      <c r="B385" s="54">
        <v>311100</v>
      </c>
      <c r="C385" s="55" t="s">
        <v>416</v>
      </c>
      <c r="D385" s="54" t="s">
        <v>294</v>
      </c>
      <c r="E385" s="56">
        <v>1039.338</v>
      </c>
      <c r="F385" s="56">
        <v>185.31479999999999</v>
      </c>
      <c r="G385" s="56">
        <v>736.19320000000005</v>
      </c>
      <c r="H385" s="56">
        <v>364.0308</v>
      </c>
      <c r="I385" s="56">
        <v>690.15239999999903</v>
      </c>
      <c r="J385" s="56">
        <v>185.06319999999999</v>
      </c>
      <c r="K385" s="56">
        <v>1466.9128000000001</v>
      </c>
      <c r="L385" s="56">
        <v>456.04559999999998</v>
      </c>
      <c r="M385" s="56">
        <v>3220.7336</v>
      </c>
      <c r="N385" s="56">
        <v>133.0016</v>
      </c>
      <c r="O385" s="56">
        <v>1918.6376</v>
      </c>
      <c r="P385" s="56">
        <v>704.94640000000004</v>
      </c>
    </row>
    <row r="386" spans="1:16" x14ac:dyDescent="0.25">
      <c r="A386" s="54">
        <v>2022</v>
      </c>
      <c r="B386" s="54">
        <v>314704</v>
      </c>
      <c r="C386" s="55" t="s">
        <v>416</v>
      </c>
      <c r="D386" s="54" t="s">
        <v>296</v>
      </c>
      <c r="E386" s="56">
        <v>-34.236800000000002</v>
      </c>
      <c r="F386" s="56">
        <v>-23.964400000000001</v>
      </c>
      <c r="G386" s="56">
        <v>169.78479999999999</v>
      </c>
      <c r="H386" s="56">
        <v>1307.9223999999999</v>
      </c>
      <c r="I386" s="56">
        <v>871.09159999999997</v>
      </c>
      <c r="J386" s="56">
        <v>161.16319999999999</v>
      </c>
      <c r="K386" s="56">
        <v>514.16719999999998</v>
      </c>
      <c r="L386" s="56">
        <v>-48.390800000000098</v>
      </c>
      <c r="M386" s="56">
        <v>-83.336400000000097</v>
      </c>
      <c r="N386" s="56">
        <v>123.5932</v>
      </c>
      <c r="O386" s="56">
        <v>307.09120000000001</v>
      </c>
      <c r="P386" s="56">
        <v>159.9248</v>
      </c>
    </row>
    <row r="387" spans="1:16" x14ac:dyDescent="0.25">
      <c r="A387" s="54">
        <v>2022</v>
      </c>
      <c r="B387" s="54">
        <v>314704</v>
      </c>
      <c r="C387" s="55" t="s">
        <v>416</v>
      </c>
      <c r="D387" s="54" t="s">
        <v>1</v>
      </c>
      <c r="E387" s="56">
        <v>475.06319999999999</v>
      </c>
      <c r="F387" s="56">
        <v>283.48559999999998</v>
      </c>
      <c r="G387" s="56">
        <v>907.08479999999997</v>
      </c>
      <c r="H387" s="56">
        <v>4136.5223999999998</v>
      </c>
      <c r="I387" s="56">
        <v>3234.4416000000001</v>
      </c>
      <c r="J387" s="56">
        <v>1180.6632</v>
      </c>
      <c r="K387" s="56">
        <v>1875.9672</v>
      </c>
      <c r="L387" s="56">
        <v>491.6592</v>
      </c>
      <c r="M387" s="56">
        <v>424.71359999999999</v>
      </c>
      <c r="N387" s="56">
        <v>974.7432</v>
      </c>
      <c r="O387" s="56">
        <v>1864.5912000000001</v>
      </c>
      <c r="P387" s="56">
        <v>872.52480000000003</v>
      </c>
    </row>
    <row r="388" spans="1:16" x14ac:dyDescent="0.25">
      <c r="A388" s="54">
        <v>2022</v>
      </c>
      <c r="B388" s="54">
        <v>314704</v>
      </c>
      <c r="C388" s="55" t="s">
        <v>416</v>
      </c>
      <c r="D388" s="54" t="s">
        <v>294</v>
      </c>
      <c r="E388" s="56">
        <v>170.9632</v>
      </c>
      <c r="F388" s="56">
        <v>112.8356</v>
      </c>
      <c r="G388" s="56">
        <v>306.58479999999997</v>
      </c>
      <c r="H388" s="56">
        <v>1455.5224000000001</v>
      </c>
      <c r="I388" s="56">
        <v>1132.0916</v>
      </c>
      <c r="J388" s="56">
        <v>332.16320000000002</v>
      </c>
      <c r="K388" s="56">
        <v>719.36720000000003</v>
      </c>
      <c r="L388" s="56">
        <v>156.8092</v>
      </c>
      <c r="M388" s="56">
        <v>156.06360000000001</v>
      </c>
      <c r="N388" s="56">
        <v>294.59320000000002</v>
      </c>
      <c r="O388" s="56">
        <v>478.09120000000001</v>
      </c>
      <c r="P388" s="56">
        <v>262.52480000000003</v>
      </c>
    </row>
    <row r="389" spans="1:16" x14ac:dyDescent="0.25">
      <c r="A389" s="54">
        <v>2022</v>
      </c>
      <c r="B389" s="54">
        <v>315225</v>
      </c>
      <c r="C389" s="55" t="s">
        <v>417</v>
      </c>
      <c r="D389" s="54" t="s">
        <v>296</v>
      </c>
      <c r="E389" s="56">
        <v>132.40899999999999</v>
      </c>
      <c r="F389" s="56">
        <v>-10.013999999999999</v>
      </c>
      <c r="G389" s="56">
        <v>129.47300000000001</v>
      </c>
      <c r="H389" s="56">
        <v>47.415999999999997</v>
      </c>
      <c r="I389" s="56">
        <v>-9.0640000000000107</v>
      </c>
      <c r="J389" s="56">
        <v>-17.164000000000001</v>
      </c>
      <c r="K389" s="56">
        <v>0</v>
      </c>
      <c r="L389" s="56">
        <v>4.98599999999999</v>
      </c>
      <c r="M389" s="56">
        <v>389.51400000000001</v>
      </c>
      <c r="N389" s="56">
        <v>0</v>
      </c>
      <c r="O389" s="56">
        <v>-63.828000000000003</v>
      </c>
      <c r="P389" s="56">
        <v>-16.021000000000001</v>
      </c>
    </row>
    <row r="390" spans="1:16" x14ac:dyDescent="0.25">
      <c r="A390" s="54">
        <v>2022</v>
      </c>
      <c r="B390" s="54">
        <v>315225</v>
      </c>
      <c r="C390" s="55" t="s">
        <v>417</v>
      </c>
      <c r="D390" s="54" t="s">
        <v>294</v>
      </c>
      <c r="E390" s="56">
        <v>220.40899999999999</v>
      </c>
      <c r="F390" s="56">
        <v>19.986000000000001</v>
      </c>
      <c r="G390" s="56">
        <v>187.47300000000001</v>
      </c>
      <c r="H390" s="56">
        <v>114.916</v>
      </c>
      <c r="I390" s="56">
        <v>20.936</v>
      </c>
      <c r="J390" s="56">
        <v>12.836</v>
      </c>
      <c r="K390" s="56">
        <v>0</v>
      </c>
      <c r="L390" s="56">
        <v>34.985999999999997</v>
      </c>
      <c r="M390" s="56">
        <v>457.51400000000001</v>
      </c>
      <c r="N390" s="56">
        <v>0</v>
      </c>
      <c r="O390" s="56">
        <v>24.172000000000001</v>
      </c>
      <c r="P390" s="56">
        <v>42.978999999999999</v>
      </c>
    </row>
    <row r="391" spans="1:16" x14ac:dyDescent="0.25">
      <c r="A391" s="54">
        <v>2022</v>
      </c>
      <c r="B391" s="54">
        <v>315225</v>
      </c>
      <c r="C391" s="55" t="s">
        <v>417</v>
      </c>
      <c r="D391" s="54" t="s">
        <v>1</v>
      </c>
      <c r="E391" s="56">
        <v>776.90899999999999</v>
      </c>
      <c r="F391" s="56">
        <v>55.985999999999997</v>
      </c>
      <c r="G391" s="56">
        <v>636.923</v>
      </c>
      <c r="H391" s="56">
        <v>426.21600000000001</v>
      </c>
      <c r="I391" s="56">
        <v>55.286000000000001</v>
      </c>
      <c r="J391" s="56">
        <v>76.986000000000004</v>
      </c>
      <c r="K391" s="56">
        <v>0</v>
      </c>
      <c r="L391" s="56">
        <v>125.986</v>
      </c>
      <c r="M391" s="56">
        <v>2590.364</v>
      </c>
      <c r="N391" s="56">
        <v>0</v>
      </c>
      <c r="O391" s="56">
        <v>74.171999999999997</v>
      </c>
      <c r="P391" s="56">
        <v>202.97900000000001</v>
      </c>
    </row>
    <row r="392" spans="1:16" x14ac:dyDescent="0.25">
      <c r="A392" s="54">
        <v>2022</v>
      </c>
      <c r="B392" s="54">
        <v>316008</v>
      </c>
      <c r="C392" s="55" t="s">
        <v>414</v>
      </c>
      <c r="D392" s="54" t="s">
        <v>294</v>
      </c>
      <c r="E392" s="56">
        <v>70.336000000000098</v>
      </c>
      <c r="F392" s="56">
        <v>30.786000000000001</v>
      </c>
      <c r="G392" s="56">
        <v>7.7630000000000097</v>
      </c>
      <c r="H392" s="56">
        <v>51.240000000000101</v>
      </c>
      <c r="I392" s="56">
        <v>250.34800000000001</v>
      </c>
      <c r="J392" s="56">
        <v>20.530999999999999</v>
      </c>
      <c r="K392" s="56">
        <v>0</v>
      </c>
      <c r="L392" s="56">
        <v>0</v>
      </c>
      <c r="M392" s="56">
        <v>4.2699999999999996</v>
      </c>
      <c r="N392" s="56">
        <v>66.870999999999995</v>
      </c>
      <c r="O392" s="56">
        <v>23.52</v>
      </c>
      <c r="P392" s="56">
        <v>9.548</v>
      </c>
    </row>
    <row r="393" spans="1:16" x14ac:dyDescent="0.25">
      <c r="A393" s="54">
        <v>2022</v>
      </c>
      <c r="B393" s="54">
        <v>316008</v>
      </c>
      <c r="C393" s="55" t="s">
        <v>417</v>
      </c>
      <c r="D393" s="54" t="s">
        <v>294</v>
      </c>
      <c r="E393" s="56">
        <v>225.946</v>
      </c>
      <c r="F393" s="56">
        <v>166.999</v>
      </c>
      <c r="G393" s="56">
        <v>29.12</v>
      </c>
      <c r="H393" s="56">
        <v>289.23300000000103</v>
      </c>
      <c r="I393" s="56">
        <v>6.8529999999999998</v>
      </c>
      <c r="J393" s="56">
        <v>118.608</v>
      </c>
      <c r="K393" s="56">
        <v>30.233000000000001</v>
      </c>
      <c r="L393" s="56">
        <v>28.42</v>
      </c>
      <c r="M393" s="56">
        <v>30.722999999999999</v>
      </c>
      <c r="N393" s="56">
        <v>12.236000000000001</v>
      </c>
      <c r="O393" s="56">
        <v>80.500000000000099</v>
      </c>
      <c r="P393" s="56">
        <v>77.707000000000093</v>
      </c>
    </row>
    <row r="394" spans="1:16" x14ac:dyDescent="0.25">
      <c r="A394" s="54">
        <v>2022</v>
      </c>
      <c r="B394" s="54">
        <v>316008</v>
      </c>
      <c r="C394" s="55" t="s">
        <v>417</v>
      </c>
      <c r="D394" s="54" t="s">
        <v>1</v>
      </c>
      <c r="E394" s="56">
        <v>1839.846</v>
      </c>
      <c r="F394" s="56">
        <v>1359.8489999999999</v>
      </c>
      <c r="G394" s="56">
        <v>237.12</v>
      </c>
      <c r="H394" s="56">
        <v>2355.183</v>
      </c>
      <c r="I394" s="56">
        <v>55.802999999999997</v>
      </c>
      <c r="J394" s="56">
        <v>965.80799999999999</v>
      </c>
      <c r="K394" s="56">
        <v>246.18299999999999</v>
      </c>
      <c r="L394" s="56">
        <v>231.42</v>
      </c>
      <c r="M394" s="56">
        <v>250.173</v>
      </c>
      <c r="N394" s="56">
        <v>99.635999999999996</v>
      </c>
      <c r="O394" s="56">
        <v>655.5</v>
      </c>
      <c r="P394" s="56">
        <v>632.75699999999995</v>
      </c>
    </row>
    <row r="395" spans="1:16" x14ac:dyDescent="0.25">
      <c r="A395" s="54">
        <v>2022</v>
      </c>
      <c r="B395" s="54">
        <v>316008</v>
      </c>
      <c r="C395" s="55" t="s">
        <v>417</v>
      </c>
      <c r="D395" s="54" t="s">
        <v>296</v>
      </c>
      <c r="E395" s="56">
        <v>69.946000000000197</v>
      </c>
      <c r="F395" s="56">
        <v>-20.501000000000101</v>
      </c>
      <c r="G395" s="56">
        <v>-87.88</v>
      </c>
      <c r="H395" s="56">
        <v>79.233000000000501</v>
      </c>
      <c r="I395" s="56">
        <v>-23.146999999999998</v>
      </c>
      <c r="J395" s="56">
        <v>-7.8919999999998804</v>
      </c>
      <c r="K395" s="56">
        <v>-116.767</v>
      </c>
      <c r="L395" s="56">
        <v>-59.58</v>
      </c>
      <c r="M395" s="56">
        <v>-145.27699999999999</v>
      </c>
      <c r="N395" s="56">
        <v>-75.763999999999996</v>
      </c>
      <c r="O395" s="56">
        <v>21.500000000000099</v>
      </c>
      <c r="P395" s="56">
        <v>-40.2929999999999</v>
      </c>
    </row>
    <row r="396" spans="1:16" x14ac:dyDescent="0.25">
      <c r="A396" s="54">
        <v>2022</v>
      </c>
      <c r="B396" s="54">
        <v>316008</v>
      </c>
      <c r="C396" s="55" t="s">
        <v>416</v>
      </c>
      <c r="D396" s="54" t="s">
        <v>1</v>
      </c>
      <c r="E396" s="56">
        <v>0</v>
      </c>
      <c r="F396" s="56">
        <v>0</v>
      </c>
      <c r="G396" s="56">
        <v>0</v>
      </c>
      <c r="H396" s="56">
        <v>0</v>
      </c>
      <c r="I396" s="56">
        <v>0</v>
      </c>
      <c r="J396" s="56">
        <v>0</v>
      </c>
      <c r="K396" s="56">
        <v>8570.8619999999992</v>
      </c>
      <c r="L396" s="56">
        <v>7348.326</v>
      </c>
      <c r="M396" s="56">
        <v>11950.962</v>
      </c>
      <c r="N396" s="56">
        <v>9987.5400000000009</v>
      </c>
      <c r="O396" s="56">
        <v>11266.848</v>
      </c>
      <c r="P396" s="56">
        <v>12874.076999999999</v>
      </c>
    </row>
    <row r="397" spans="1:16" x14ac:dyDescent="0.25">
      <c r="A397" s="54">
        <v>2022</v>
      </c>
      <c r="B397" s="54">
        <v>316008</v>
      </c>
      <c r="C397" s="55" t="s">
        <v>414</v>
      </c>
      <c r="D397" s="54" t="s">
        <v>296</v>
      </c>
      <c r="E397" s="56">
        <v>-29.2639999999999</v>
      </c>
      <c r="F397" s="56">
        <v>-3.51399999999997</v>
      </c>
      <c r="G397" s="56">
        <v>-25.437000000000001</v>
      </c>
      <c r="H397" s="56">
        <v>18.040000000000099</v>
      </c>
      <c r="I397" s="56">
        <v>109.848</v>
      </c>
      <c r="J397" s="56">
        <v>-46.969000000000001</v>
      </c>
      <c r="K397" s="56">
        <v>0</v>
      </c>
      <c r="L397" s="56">
        <v>0</v>
      </c>
      <c r="M397" s="56">
        <v>-27.83</v>
      </c>
      <c r="N397" s="56">
        <v>-34.929000000000002</v>
      </c>
      <c r="O397" s="56">
        <v>-42.88</v>
      </c>
      <c r="P397" s="56">
        <v>-23.652000000000001</v>
      </c>
    </row>
    <row r="398" spans="1:16" x14ac:dyDescent="0.25">
      <c r="A398" s="54">
        <v>2022</v>
      </c>
      <c r="B398" s="54">
        <v>316008</v>
      </c>
      <c r="C398" s="55" t="s">
        <v>416</v>
      </c>
      <c r="D398" s="54" t="s">
        <v>296</v>
      </c>
      <c r="E398" s="56">
        <v>0</v>
      </c>
      <c r="F398" s="56">
        <v>0</v>
      </c>
      <c r="G398" s="56">
        <v>0</v>
      </c>
      <c r="H398" s="56">
        <v>0</v>
      </c>
      <c r="I398" s="56">
        <v>0</v>
      </c>
      <c r="J398" s="56">
        <v>0</v>
      </c>
      <c r="K398" s="56">
        <v>607.36200000000099</v>
      </c>
      <c r="L398" s="56">
        <v>512.42600000000095</v>
      </c>
      <c r="M398" s="56">
        <v>899.46200000000204</v>
      </c>
      <c r="N398" s="56">
        <v>741.14000000000101</v>
      </c>
      <c r="O398" s="56">
        <v>990.64800000000196</v>
      </c>
      <c r="P398" s="56">
        <v>1195.827</v>
      </c>
    </row>
    <row r="399" spans="1:16" x14ac:dyDescent="0.25">
      <c r="A399" s="54">
        <v>2022</v>
      </c>
      <c r="B399" s="54">
        <v>316008</v>
      </c>
      <c r="C399" s="55" t="s">
        <v>414</v>
      </c>
      <c r="D399" s="54" t="s">
        <v>1</v>
      </c>
      <c r="E399" s="56">
        <v>572.73599999999999</v>
      </c>
      <c r="F399" s="56">
        <v>250.68600000000001</v>
      </c>
      <c r="G399" s="56">
        <v>63.213000000000001</v>
      </c>
      <c r="H399" s="56">
        <v>417.24</v>
      </c>
      <c r="I399" s="56">
        <v>2038.548</v>
      </c>
      <c r="J399" s="56">
        <v>167.18100000000001</v>
      </c>
      <c r="K399" s="56">
        <v>0</v>
      </c>
      <c r="L399" s="56">
        <v>0</v>
      </c>
      <c r="M399" s="56">
        <v>34.770000000000003</v>
      </c>
      <c r="N399" s="56">
        <v>544.52099999999996</v>
      </c>
      <c r="O399" s="56">
        <v>191.52</v>
      </c>
      <c r="P399" s="56">
        <v>77.748000000000005</v>
      </c>
    </row>
    <row r="400" spans="1:16" x14ac:dyDescent="0.25">
      <c r="A400" s="54">
        <v>2022</v>
      </c>
      <c r="B400" s="54">
        <v>316008</v>
      </c>
      <c r="C400" s="55" t="s">
        <v>416</v>
      </c>
      <c r="D400" s="54" t="s">
        <v>294</v>
      </c>
      <c r="E400" s="56">
        <v>0</v>
      </c>
      <c r="F400" s="56">
        <v>0</v>
      </c>
      <c r="G400" s="56">
        <v>0</v>
      </c>
      <c r="H400" s="56">
        <v>0</v>
      </c>
      <c r="I400" s="56">
        <v>0</v>
      </c>
      <c r="J400" s="56">
        <v>0</v>
      </c>
      <c r="K400" s="56">
        <v>1052.5619999999999</v>
      </c>
      <c r="L400" s="56">
        <v>902.42600000000095</v>
      </c>
      <c r="M400" s="56">
        <v>1467.662</v>
      </c>
      <c r="N400" s="56">
        <v>1226.54</v>
      </c>
      <c r="O400" s="56">
        <v>1383.6479999999999</v>
      </c>
      <c r="P400" s="56">
        <v>1581.027</v>
      </c>
    </row>
    <row r="401" spans="1:16" x14ac:dyDescent="0.25">
      <c r="A401" s="54">
        <v>2022</v>
      </c>
      <c r="B401" s="54">
        <v>316478</v>
      </c>
      <c r="C401" s="55" t="s">
        <v>417</v>
      </c>
      <c r="D401" s="54" t="s">
        <v>294</v>
      </c>
      <c r="E401" s="56">
        <v>0</v>
      </c>
      <c r="F401" s="56">
        <v>213.702</v>
      </c>
      <c r="G401" s="56">
        <v>0</v>
      </c>
      <c r="H401" s="56">
        <v>154.32</v>
      </c>
      <c r="I401" s="56">
        <v>25.74</v>
      </c>
      <c r="J401" s="56">
        <v>99.563999999999993</v>
      </c>
      <c r="K401" s="56">
        <v>0</v>
      </c>
      <c r="L401" s="56">
        <v>0</v>
      </c>
      <c r="M401" s="56">
        <v>0</v>
      </c>
      <c r="N401" s="56">
        <v>0</v>
      </c>
      <c r="O401" s="56">
        <v>0</v>
      </c>
      <c r="P401" s="56">
        <v>0</v>
      </c>
    </row>
    <row r="402" spans="1:16" x14ac:dyDescent="0.25">
      <c r="A402" s="54">
        <v>2022</v>
      </c>
      <c r="B402" s="54">
        <v>316478</v>
      </c>
      <c r="C402" s="55" t="s">
        <v>417</v>
      </c>
      <c r="D402" s="54" t="s">
        <v>1</v>
      </c>
      <c r="E402" s="56">
        <v>0</v>
      </c>
      <c r="F402" s="56">
        <v>1994.5519999999999</v>
      </c>
      <c r="G402" s="56">
        <v>0</v>
      </c>
      <c r="H402" s="56">
        <v>1440.32</v>
      </c>
      <c r="I402" s="56">
        <v>240.24</v>
      </c>
      <c r="J402" s="56">
        <v>929.26400000000001</v>
      </c>
      <c r="K402" s="56">
        <v>0</v>
      </c>
      <c r="L402" s="56">
        <v>0</v>
      </c>
      <c r="M402" s="56">
        <v>0</v>
      </c>
      <c r="N402" s="56">
        <v>0</v>
      </c>
      <c r="O402" s="56">
        <v>0</v>
      </c>
      <c r="P402" s="56">
        <v>0</v>
      </c>
    </row>
    <row r="403" spans="1:16" x14ac:dyDescent="0.25">
      <c r="A403" s="54">
        <v>2022</v>
      </c>
      <c r="B403" s="54">
        <v>316478</v>
      </c>
      <c r="C403" s="55" t="s">
        <v>417</v>
      </c>
      <c r="D403" s="54" t="s">
        <v>296</v>
      </c>
      <c r="E403" s="56">
        <v>0</v>
      </c>
      <c r="F403" s="56">
        <v>144.202</v>
      </c>
      <c r="G403" s="56">
        <v>0</v>
      </c>
      <c r="H403" s="56">
        <v>93.320000000000206</v>
      </c>
      <c r="I403" s="56">
        <v>-5.25999999999999</v>
      </c>
      <c r="J403" s="56">
        <v>60.064</v>
      </c>
      <c r="K403" s="56">
        <v>0</v>
      </c>
      <c r="L403" s="56">
        <v>0</v>
      </c>
      <c r="M403" s="56">
        <v>0</v>
      </c>
      <c r="N403" s="56">
        <v>0</v>
      </c>
      <c r="O403" s="56">
        <v>0</v>
      </c>
      <c r="P403" s="56">
        <v>0</v>
      </c>
    </row>
    <row r="404" spans="1:16" x14ac:dyDescent="0.25">
      <c r="A404" s="54">
        <v>2022</v>
      </c>
      <c r="B404" s="54">
        <v>317731</v>
      </c>
      <c r="C404" s="55" t="s">
        <v>417</v>
      </c>
      <c r="D404" s="54" t="s">
        <v>1</v>
      </c>
      <c r="E404" s="56">
        <v>265.95800000000003</v>
      </c>
      <c r="F404" s="56">
        <v>62.993000000000002</v>
      </c>
      <c r="G404" s="56">
        <v>329.65100000000001</v>
      </c>
      <c r="H404" s="56">
        <v>1336.8389999999999</v>
      </c>
      <c r="I404" s="56">
        <v>1171.5619999999999</v>
      </c>
      <c r="J404" s="56">
        <v>172.14400000000001</v>
      </c>
      <c r="K404" s="56">
        <v>538.20899999999995</v>
      </c>
      <c r="L404" s="56">
        <v>398.95100000000002</v>
      </c>
      <c r="M404" s="56">
        <v>1658.7829999999999</v>
      </c>
      <c r="N404" s="56">
        <v>2353.806</v>
      </c>
      <c r="O404" s="56">
        <v>1643.355</v>
      </c>
      <c r="P404" s="56">
        <v>1616.0409999999999</v>
      </c>
    </row>
    <row r="405" spans="1:16" x14ac:dyDescent="0.25">
      <c r="A405" s="54">
        <v>2022</v>
      </c>
      <c r="B405" s="54">
        <v>317731</v>
      </c>
      <c r="C405" s="55" t="s">
        <v>417</v>
      </c>
      <c r="D405" s="54" t="s">
        <v>296</v>
      </c>
      <c r="E405" s="56">
        <v>-24.192</v>
      </c>
      <c r="F405" s="56">
        <v>-10.507</v>
      </c>
      <c r="G405" s="56">
        <v>-63.348999999999997</v>
      </c>
      <c r="H405" s="56">
        <v>313.339</v>
      </c>
      <c r="I405" s="56">
        <v>144.46199999999999</v>
      </c>
      <c r="J405" s="56">
        <v>-74.156000000000006</v>
      </c>
      <c r="K405" s="56">
        <v>51.058999999999997</v>
      </c>
      <c r="L405" s="56">
        <v>-51.048999999999999</v>
      </c>
      <c r="M405" s="56">
        <v>261.33300000000003</v>
      </c>
      <c r="N405" s="56">
        <v>476.45599999999899</v>
      </c>
      <c r="O405" s="56">
        <v>341.505</v>
      </c>
      <c r="P405" s="56">
        <v>261.041</v>
      </c>
    </row>
    <row r="406" spans="1:16" x14ac:dyDescent="0.25">
      <c r="A406" s="54">
        <v>2022</v>
      </c>
      <c r="B406" s="54">
        <v>317731</v>
      </c>
      <c r="C406" s="55" t="s">
        <v>417</v>
      </c>
      <c r="D406" s="54" t="s">
        <v>294</v>
      </c>
      <c r="E406" s="56">
        <v>92.808000000000007</v>
      </c>
      <c r="F406" s="56">
        <v>18.492999999999999</v>
      </c>
      <c r="G406" s="56">
        <v>82.650999999999996</v>
      </c>
      <c r="H406" s="56">
        <v>372.339</v>
      </c>
      <c r="I406" s="56">
        <v>381.46199999999999</v>
      </c>
      <c r="J406" s="56">
        <v>43.844000000000001</v>
      </c>
      <c r="K406" s="56">
        <v>171.059</v>
      </c>
      <c r="L406" s="56">
        <v>65.950999999999993</v>
      </c>
      <c r="M406" s="56">
        <v>438.33300000000003</v>
      </c>
      <c r="N406" s="56">
        <v>660.45599999999899</v>
      </c>
      <c r="O406" s="56">
        <v>408.505</v>
      </c>
      <c r="P406" s="56">
        <v>445.541</v>
      </c>
    </row>
    <row r="407" spans="1:16" x14ac:dyDescent="0.25">
      <c r="A407" s="54">
        <v>2022</v>
      </c>
      <c r="B407" s="54">
        <v>321904</v>
      </c>
      <c r="C407" s="55" t="s">
        <v>418</v>
      </c>
      <c r="D407" s="54" t="s">
        <v>296</v>
      </c>
      <c r="E407" s="56">
        <v>0</v>
      </c>
      <c r="F407" s="56">
        <v>0</v>
      </c>
      <c r="G407" s="56">
        <v>-26.213999999999999</v>
      </c>
      <c r="H407" s="56">
        <v>4.8859999999999904</v>
      </c>
      <c r="I407" s="56">
        <v>-9.7210000000000196</v>
      </c>
      <c r="J407" s="56">
        <v>0</v>
      </c>
      <c r="K407" s="56">
        <v>-64.834999999999994</v>
      </c>
      <c r="L407" s="56">
        <v>-4.7210000000000196</v>
      </c>
      <c r="M407" s="56">
        <v>124.71599999999999</v>
      </c>
      <c r="N407" s="56">
        <v>0</v>
      </c>
      <c r="O407" s="56">
        <v>4.8859999999999904</v>
      </c>
      <c r="P407" s="56">
        <v>-57.670999999999999</v>
      </c>
    </row>
    <row r="408" spans="1:16" x14ac:dyDescent="0.25">
      <c r="A408" s="54">
        <v>2022</v>
      </c>
      <c r="B408" s="54">
        <v>321904</v>
      </c>
      <c r="C408" s="55" t="s">
        <v>418</v>
      </c>
      <c r="D408" s="54" t="s">
        <v>1</v>
      </c>
      <c r="E408" s="56">
        <v>0</v>
      </c>
      <c r="F408" s="56">
        <v>0</v>
      </c>
      <c r="G408" s="56">
        <v>16.786000000000001</v>
      </c>
      <c r="H408" s="56">
        <v>125.986</v>
      </c>
      <c r="I408" s="56">
        <v>181.97900000000001</v>
      </c>
      <c r="J408" s="56">
        <v>0</v>
      </c>
      <c r="K408" s="56">
        <v>218.36500000000001</v>
      </c>
      <c r="L408" s="56">
        <v>174.97900000000001</v>
      </c>
      <c r="M408" s="56">
        <v>503.916</v>
      </c>
      <c r="N408" s="56">
        <v>0</v>
      </c>
      <c r="O408" s="56">
        <v>97.986000000000004</v>
      </c>
      <c r="P408" s="56">
        <v>20.978999999999999</v>
      </c>
    </row>
    <row r="409" spans="1:16" x14ac:dyDescent="0.25">
      <c r="A409" s="54">
        <v>2022</v>
      </c>
      <c r="B409" s="54">
        <v>321904</v>
      </c>
      <c r="C409" s="55" t="s">
        <v>418</v>
      </c>
      <c r="D409" s="54" t="s">
        <v>294</v>
      </c>
      <c r="E409" s="56">
        <v>0</v>
      </c>
      <c r="F409" s="56">
        <v>0</v>
      </c>
      <c r="G409" s="56">
        <v>5.8860000000000001</v>
      </c>
      <c r="H409" s="56">
        <v>36.985999999999997</v>
      </c>
      <c r="I409" s="56">
        <v>54.478999999999999</v>
      </c>
      <c r="J409" s="56">
        <v>0</v>
      </c>
      <c r="K409" s="56">
        <v>31.465</v>
      </c>
      <c r="L409" s="56">
        <v>59.478999999999999</v>
      </c>
      <c r="M409" s="56">
        <v>188.916</v>
      </c>
      <c r="N409" s="56">
        <v>0</v>
      </c>
      <c r="O409" s="56">
        <v>36.985999999999997</v>
      </c>
      <c r="P409" s="56">
        <v>6.5289999999999999</v>
      </c>
    </row>
    <row r="410" spans="1:16" x14ac:dyDescent="0.25">
      <c r="A410" s="54">
        <v>2022</v>
      </c>
      <c r="B410" s="54">
        <v>322483</v>
      </c>
      <c r="C410" s="55" t="s">
        <v>419</v>
      </c>
      <c r="D410" s="54" t="s">
        <v>1</v>
      </c>
      <c r="E410" s="56">
        <v>0</v>
      </c>
      <c r="F410" s="56">
        <v>0</v>
      </c>
      <c r="G410" s="56">
        <v>0</v>
      </c>
      <c r="H410" s="56">
        <v>71.992000000000004</v>
      </c>
      <c r="I410" s="56">
        <v>0</v>
      </c>
      <c r="J410" s="56">
        <v>0</v>
      </c>
      <c r="K410" s="56">
        <v>7.992</v>
      </c>
      <c r="L410" s="56">
        <v>0</v>
      </c>
      <c r="M410" s="56">
        <v>0</v>
      </c>
      <c r="N410" s="56">
        <v>71.92</v>
      </c>
      <c r="O410" s="56">
        <v>0</v>
      </c>
      <c r="P410" s="56">
        <v>0</v>
      </c>
    </row>
    <row r="411" spans="1:16" x14ac:dyDescent="0.25">
      <c r="A411" s="54">
        <v>2022</v>
      </c>
      <c r="B411" s="54">
        <v>322483</v>
      </c>
      <c r="C411" s="55" t="s">
        <v>419</v>
      </c>
      <c r="D411" s="54" t="s">
        <v>294</v>
      </c>
      <c r="E411" s="56">
        <v>0</v>
      </c>
      <c r="F411" s="56">
        <v>0</v>
      </c>
      <c r="G411" s="56">
        <v>0</v>
      </c>
      <c r="H411" s="56">
        <v>25.492000000000001</v>
      </c>
      <c r="I411" s="56">
        <v>0</v>
      </c>
      <c r="J411" s="56">
        <v>0</v>
      </c>
      <c r="K411" s="56">
        <v>3.5419999999999998</v>
      </c>
      <c r="L411" s="56">
        <v>0</v>
      </c>
      <c r="M411" s="56">
        <v>0</v>
      </c>
      <c r="N411" s="56">
        <v>33.42</v>
      </c>
      <c r="O411" s="56">
        <v>0</v>
      </c>
      <c r="P411" s="56">
        <v>0</v>
      </c>
    </row>
    <row r="412" spans="1:16" x14ac:dyDescent="0.25">
      <c r="A412" s="54">
        <v>2022</v>
      </c>
      <c r="B412" s="54">
        <v>322483</v>
      </c>
      <c r="C412" s="55" t="s">
        <v>419</v>
      </c>
      <c r="D412" s="54" t="s">
        <v>296</v>
      </c>
      <c r="E412" s="56">
        <v>0</v>
      </c>
      <c r="F412" s="56">
        <v>0</v>
      </c>
      <c r="G412" s="56">
        <v>0</v>
      </c>
      <c r="H412" s="56">
        <v>-10.757999999999999</v>
      </c>
      <c r="I412" s="56">
        <v>0</v>
      </c>
      <c r="J412" s="56">
        <v>0</v>
      </c>
      <c r="K412" s="56">
        <v>-32.707999999999998</v>
      </c>
      <c r="L412" s="56">
        <v>0</v>
      </c>
      <c r="M412" s="56">
        <v>0</v>
      </c>
      <c r="N412" s="56">
        <v>-2.83</v>
      </c>
      <c r="O412" s="56">
        <v>0</v>
      </c>
      <c r="P412" s="56">
        <v>0</v>
      </c>
    </row>
    <row r="413" spans="1:16" x14ac:dyDescent="0.25">
      <c r="A413" s="54">
        <v>2022</v>
      </c>
      <c r="B413" s="54">
        <v>322666</v>
      </c>
      <c r="C413" s="55" t="s">
        <v>418</v>
      </c>
      <c r="D413" s="54" t="s">
        <v>1</v>
      </c>
      <c r="E413" s="56">
        <v>75</v>
      </c>
      <c r="F413" s="56">
        <v>102.12</v>
      </c>
      <c r="G413" s="56">
        <v>0</v>
      </c>
      <c r="H413" s="56">
        <v>283.2</v>
      </c>
      <c r="I413" s="56">
        <v>193.14</v>
      </c>
      <c r="J413" s="56">
        <v>0</v>
      </c>
      <c r="K413" s="56">
        <v>439.2</v>
      </c>
      <c r="L413" s="56">
        <v>195.6</v>
      </c>
      <c r="M413" s="56">
        <v>29.28</v>
      </c>
      <c r="N413" s="56">
        <v>97.44</v>
      </c>
      <c r="O413" s="56">
        <v>1024.56</v>
      </c>
      <c r="P413" s="56">
        <v>948.6</v>
      </c>
    </row>
    <row r="414" spans="1:16" x14ac:dyDescent="0.25">
      <c r="A414" s="54">
        <v>2022</v>
      </c>
      <c r="B414" s="54">
        <v>322666</v>
      </c>
      <c r="C414" s="55" t="s">
        <v>418</v>
      </c>
      <c r="D414" s="54" t="s">
        <v>296</v>
      </c>
      <c r="E414" s="56">
        <v>-19.600000000000001</v>
      </c>
      <c r="F414" s="56">
        <v>-49.38</v>
      </c>
      <c r="G414" s="56">
        <v>0</v>
      </c>
      <c r="H414" s="56">
        <v>-50.2</v>
      </c>
      <c r="I414" s="56">
        <v>-33.11</v>
      </c>
      <c r="J414" s="56">
        <v>0</v>
      </c>
      <c r="K414" s="56">
        <v>5.6999999999999904</v>
      </c>
      <c r="L414" s="56">
        <v>-0.60000000000000897</v>
      </c>
      <c r="M414" s="56">
        <v>-28.32</v>
      </c>
      <c r="N414" s="56">
        <v>-81.16</v>
      </c>
      <c r="O414" s="56">
        <v>70.059999999999803</v>
      </c>
      <c r="P414" s="56">
        <v>58.5</v>
      </c>
    </row>
    <row r="415" spans="1:16" x14ac:dyDescent="0.25">
      <c r="A415" s="54">
        <v>2022</v>
      </c>
      <c r="B415" s="54">
        <v>322666</v>
      </c>
      <c r="C415" s="55" t="s">
        <v>418</v>
      </c>
      <c r="D415" s="54" t="s">
        <v>294</v>
      </c>
      <c r="E415" s="56">
        <v>12.5</v>
      </c>
      <c r="F415" s="56">
        <v>17.02</v>
      </c>
      <c r="G415" s="56">
        <v>0</v>
      </c>
      <c r="H415" s="56">
        <v>47.2</v>
      </c>
      <c r="I415" s="56">
        <v>32.19</v>
      </c>
      <c r="J415" s="56">
        <v>0</v>
      </c>
      <c r="K415" s="56">
        <v>73.2</v>
      </c>
      <c r="L415" s="56">
        <v>32.6</v>
      </c>
      <c r="M415" s="56">
        <v>4.88</v>
      </c>
      <c r="N415" s="56">
        <v>16.239999999999998</v>
      </c>
      <c r="O415" s="56">
        <v>170.76</v>
      </c>
      <c r="P415" s="56">
        <v>158.1</v>
      </c>
    </row>
    <row r="416" spans="1:16" x14ac:dyDescent="0.25">
      <c r="A416" s="54">
        <v>2022</v>
      </c>
      <c r="B416" s="54">
        <v>327287</v>
      </c>
      <c r="C416" s="55" t="s">
        <v>418</v>
      </c>
      <c r="D416" s="54" t="s">
        <v>294</v>
      </c>
      <c r="E416" s="56">
        <v>0</v>
      </c>
      <c r="F416" s="56">
        <v>0</v>
      </c>
      <c r="G416" s="56">
        <v>0</v>
      </c>
      <c r="H416" s="56">
        <v>25.492000000000001</v>
      </c>
      <c r="I416" s="56">
        <v>29.033999999999999</v>
      </c>
      <c r="J416" s="56">
        <v>0</v>
      </c>
      <c r="K416" s="56">
        <v>2.8420000000000001</v>
      </c>
      <c r="L416" s="56">
        <v>0</v>
      </c>
      <c r="M416" s="56">
        <v>0</v>
      </c>
      <c r="N416" s="56">
        <v>25.492000000000001</v>
      </c>
      <c r="O416" s="56">
        <v>0</v>
      </c>
      <c r="P416" s="56">
        <v>25.492000000000001</v>
      </c>
    </row>
    <row r="417" spans="1:16" x14ac:dyDescent="0.25">
      <c r="A417" s="54">
        <v>2022</v>
      </c>
      <c r="B417" s="54">
        <v>327287</v>
      </c>
      <c r="C417" s="55" t="s">
        <v>418</v>
      </c>
      <c r="D417" s="54" t="s">
        <v>296</v>
      </c>
      <c r="E417" s="56">
        <v>0</v>
      </c>
      <c r="F417" s="56">
        <v>0</v>
      </c>
      <c r="G417" s="56">
        <v>0</v>
      </c>
      <c r="H417" s="56">
        <v>-6.6079999999999997</v>
      </c>
      <c r="I417" s="56">
        <v>-35.165999999999997</v>
      </c>
      <c r="J417" s="56">
        <v>0</v>
      </c>
      <c r="K417" s="56">
        <v>-29.257999999999999</v>
      </c>
      <c r="L417" s="56">
        <v>0</v>
      </c>
      <c r="M417" s="56">
        <v>0</v>
      </c>
      <c r="N417" s="56">
        <v>-6.6079999999999997</v>
      </c>
      <c r="O417" s="56">
        <v>0</v>
      </c>
      <c r="P417" s="56">
        <v>-6.6079999999999997</v>
      </c>
    </row>
    <row r="418" spans="1:16" x14ac:dyDescent="0.25">
      <c r="A418" s="54">
        <v>2022</v>
      </c>
      <c r="B418" s="54">
        <v>327287</v>
      </c>
      <c r="C418" s="55" t="s">
        <v>418</v>
      </c>
      <c r="D418" s="54" t="s">
        <v>1</v>
      </c>
      <c r="E418" s="56">
        <v>0</v>
      </c>
      <c r="F418" s="56">
        <v>0</v>
      </c>
      <c r="G418" s="56">
        <v>0</v>
      </c>
      <c r="H418" s="56">
        <v>55.991999999999997</v>
      </c>
      <c r="I418" s="56">
        <v>71.983999999999995</v>
      </c>
      <c r="J418" s="56">
        <v>0</v>
      </c>
      <c r="K418" s="56">
        <v>8.7919999999999998</v>
      </c>
      <c r="L418" s="56">
        <v>0</v>
      </c>
      <c r="M418" s="56">
        <v>0</v>
      </c>
      <c r="N418" s="56">
        <v>55.991999999999997</v>
      </c>
      <c r="O418" s="56">
        <v>0</v>
      </c>
      <c r="P418" s="56">
        <v>55.991999999999997</v>
      </c>
    </row>
    <row r="419" spans="1:16" x14ac:dyDescent="0.25">
      <c r="A419" s="54">
        <v>2022</v>
      </c>
      <c r="B419" s="54">
        <v>329101</v>
      </c>
      <c r="C419" s="55" t="s">
        <v>416</v>
      </c>
      <c r="D419" s="54" t="s">
        <v>294</v>
      </c>
      <c r="E419" s="56">
        <v>47.484000000000002</v>
      </c>
      <c r="F419" s="56">
        <v>40.984000000000002</v>
      </c>
      <c r="G419" s="56">
        <v>0</v>
      </c>
      <c r="H419" s="56">
        <v>48.475999999999999</v>
      </c>
      <c r="I419" s="56">
        <v>0</v>
      </c>
      <c r="J419" s="56">
        <v>52.984000000000002</v>
      </c>
      <c r="K419" s="56">
        <v>28.675999999999998</v>
      </c>
      <c r="L419" s="56">
        <v>0</v>
      </c>
      <c r="M419" s="56">
        <v>0</v>
      </c>
      <c r="N419" s="56">
        <v>25.492000000000001</v>
      </c>
      <c r="O419" s="56">
        <v>277.89999999999998</v>
      </c>
      <c r="P419" s="56">
        <v>189.97</v>
      </c>
    </row>
    <row r="420" spans="1:16" x14ac:dyDescent="0.25">
      <c r="A420" s="54">
        <v>2022</v>
      </c>
      <c r="B420" s="54">
        <v>329101</v>
      </c>
      <c r="C420" s="55" t="s">
        <v>416</v>
      </c>
      <c r="D420" s="54" t="s">
        <v>296</v>
      </c>
      <c r="E420" s="56">
        <v>-20.916</v>
      </c>
      <c r="F420" s="56">
        <v>6.7840000000000096</v>
      </c>
      <c r="G420" s="56">
        <v>0</v>
      </c>
      <c r="H420" s="56">
        <v>-19.923999999999999</v>
      </c>
      <c r="I420" s="56">
        <v>0</v>
      </c>
      <c r="J420" s="56">
        <v>-15.416</v>
      </c>
      <c r="K420" s="56">
        <v>-39.723999999999997</v>
      </c>
      <c r="L420" s="56">
        <v>0</v>
      </c>
      <c r="M420" s="56">
        <v>0</v>
      </c>
      <c r="N420" s="56">
        <v>-8.7080000000000108</v>
      </c>
      <c r="O420" s="56">
        <v>232.9</v>
      </c>
      <c r="P420" s="56">
        <v>-15.23</v>
      </c>
    </row>
    <row r="421" spans="1:16" x14ac:dyDescent="0.25">
      <c r="A421" s="54">
        <v>2022</v>
      </c>
      <c r="B421" s="54">
        <v>329101</v>
      </c>
      <c r="C421" s="55" t="s">
        <v>416</v>
      </c>
      <c r="D421" s="54" t="s">
        <v>1</v>
      </c>
      <c r="E421" s="56">
        <v>127.98399999999999</v>
      </c>
      <c r="F421" s="56">
        <v>159.98400000000001</v>
      </c>
      <c r="G421" s="56">
        <v>0</v>
      </c>
      <c r="H421" s="56">
        <v>223.976</v>
      </c>
      <c r="I421" s="56">
        <v>0</v>
      </c>
      <c r="J421" s="56">
        <v>127.98399999999999</v>
      </c>
      <c r="K421" s="56">
        <v>84.775999999999996</v>
      </c>
      <c r="L421" s="56">
        <v>0</v>
      </c>
      <c r="M421" s="56">
        <v>0</v>
      </c>
      <c r="N421" s="56">
        <v>55.991999999999997</v>
      </c>
      <c r="O421" s="56">
        <v>900.6</v>
      </c>
      <c r="P421" s="56">
        <v>735.92</v>
      </c>
    </row>
    <row r="422" spans="1:16" x14ac:dyDescent="0.25">
      <c r="A422" s="54">
        <v>2022</v>
      </c>
      <c r="B422" s="54">
        <v>329101</v>
      </c>
      <c r="C422" s="55" t="s">
        <v>414</v>
      </c>
      <c r="D422" s="54" t="s">
        <v>294</v>
      </c>
      <c r="E422" s="56">
        <v>192.60400000000001</v>
      </c>
      <c r="F422" s="56">
        <v>47.484000000000002</v>
      </c>
      <c r="G422" s="56">
        <v>355.23</v>
      </c>
      <c r="H422" s="56">
        <v>78.475999999999999</v>
      </c>
      <c r="I422" s="56">
        <v>28.834</v>
      </c>
      <c r="J422" s="56">
        <v>512.53200000000004</v>
      </c>
      <c r="K422" s="56">
        <v>0</v>
      </c>
      <c r="L422" s="56">
        <v>0</v>
      </c>
      <c r="M422" s="56">
        <v>0</v>
      </c>
      <c r="N422" s="56">
        <v>0</v>
      </c>
      <c r="O422" s="56">
        <v>0</v>
      </c>
      <c r="P422" s="56">
        <v>0</v>
      </c>
    </row>
    <row r="423" spans="1:16" x14ac:dyDescent="0.25">
      <c r="A423" s="54">
        <v>2022</v>
      </c>
      <c r="B423" s="54">
        <v>329101</v>
      </c>
      <c r="C423" s="55" t="s">
        <v>414</v>
      </c>
      <c r="D423" s="54" t="s">
        <v>296</v>
      </c>
      <c r="E423" s="56">
        <v>86.403999999999996</v>
      </c>
      <c r="F423" s="56">
        <v>-16.716000000000001</v>
      </c>
      <c r="G423" s="56">
        <v>162.63</v>
      </c>
      <c r="H423" s="56">
        <v>-17.824000000000002</v>
      </c>
      <c r="I423" s="56">
        <v>-35.366</v>
      </c>
      <c r="J423" s="56">
        <v>416.23200000000003</v>
      </c>
      <c r="K423" s="56">
        <v>0</v>
      </c>
      <c r="L423" s="56">
        <v>0</v>
      </c>
      <c r="M423" s="56">
        <v>0</v>
      </c>
      <c r="N423" s="56">
        <v>0</v>
      </c>
      <c r="O423" s="56">
        <v>0</v>
      </c>
      <c r="P423" s="56">
        <v>0</v>
      </c>
    </row>
    <row r="424" spans="1:16" x14ac:dyDescent="0.25">
      <c r="A424" s="54">
        <v>2022</v>
      </c>
      <c r="B424" s="54">
        <v>329101</v>
      </c>
      <c r="C424" s="55" t="s">
        <v>414</v>
      </c>
      <c r="D424" s="54" t="s">
        <v>1</v>
      </c>
      <c r="E424" s="56">
        <v>638.30399999999997</v>
      </c>
      <c r="F424" s="56">
        <v>135.98400000000001</v>
      </c>
      <c r="G424" s="56">
        <v>839.88</v>
      </c>
      <c r="H424" s="56">
        <v>183.976</v>
      </c>
      <c r="I424" s="56">
        <v>63.183999999999997</v>
      </c>
      <c r="J424" s="56">
        <v>1211.0319999999999</v>
      </c>
      <c r="K424" s="56">
        <v>0</v>
      </c>
      <c r="L424" s="56">
        <v>0</v>
      </c>
      <c r="M424" s="56">
        <v>0</v>
      </c>
      <c r="N424" s="56">
        <v>0</v>
      </c>
      <c r="O424" s="56">
        <v>0</v>
      </c>
      <c r="P424" s="56">
        <v>0</v>
      </c>
    </row>
    <row r="425" spans="1:16" x14ac:dyDescent="0.25">
      <c r="A425" s="54">
        <v>2022</v>
      </c>
      <c r="B425" s="54">
        <v>331231</v>
      </c>
      <c r="C425" s="55" t="s">
        <v>417</v>
      </c>
      <c r="D425" s="54" t="s">
        <v>294</v>
      </c>
      <c r="E425" s="56">
        <v>0</v>
      </c>
      <c r="F425" s="56">
        <v>0</v>
      </c>
      <c r="G425" s="56">
        <v>92.999600000000001</v>
      </c>
      <c r="H425" s="56">
        <v>45.831200000000003</v>
      </c>
      <c r="I425" s="56">
        <v>222.6592</v>
      </c>
      <c r="J425" s="56">
        <v>119.8276</v>
      </c>
      <c r="K425" s="56">
        <v>801.95319999999901</v>
      </c>
      <c r="L425" s="56">
        <v>45.671199999999999</v>
      </c>
      <c r="M425" s="56">
        <v>20.2928</v>
      </c>
      <c r="N425" s="56">
        <v>66.444000000000003</v>
      </c>
      <c r="O425" s="56">
        <v>414.91559999999998</v>
      </c>
      <c r="P425" s="56">
        <v>435.16</v>
      </c>
    </row>
    <row r="426" spans="1:16" x14ac:dyDescent="0.25">
      <c r="A426" s="54">
        <v>2022</v>
      </c>
      <c r="B426" s="54">
        <v>331231</v>
      </c>
      <c r="C426" s="55" t="s">
        <v>417</v>
      </c>
      <c r="D426" s="54" t="s">
        <v>296</v>
      </c>
      <c r="E426" s="56">
        <v>0</v>
      </c>
      <c r="F426" s="56">
        <v>0</v>
      </c>
      <c r="G426" s="56">
        <v>3.9996</v>
      </c>
      <c r="H426" s="56">
        <v>15.831200000000001</v>
      </c>
      <c r="I426" s="56">
        <v>73.659199999999998</v>
      </c>
      <c r="J426" s="56">
        <v>1.8275999999999799</v>
      </c>
      <c r="K426" s="56">
        <v>607.45319999999901</v>
      </c>
      <c r="L426" s="56">
        <v>-13.328799999999999</v>
      </c>
      <c r="M426" s="56">
        <v>-8.7072000000000003</v>
      </c>
      <c r="N426" s="56">
        <v>6.444</v>
      </c>
      <c r="O426" s="56">
        <v>346.91559999999998</v>
      </c>
      <c r="P426" s="56">
        <v>347.16</v>
      </c>
    </row>
    <row r="427" spans="1:16" x14ac:dyDescent="0.25">
      <c r="A427" s="54">
        <v>2022</v>
      </c>
      <c r="B427" s="54">
        <v>331231</v>
      </c>
      <c r="C427" s="55" t="s">
        <v>417</v>
      </c>
      <c r="D427" s="54" t="s">
        <v>1</v>
      </c>
      <c r="E427" s="56">
        <v>0</v>
      </c>
      <c r="F427" s="56">
        <v>0</v>
      </c>
      <c r="G427" s="56">
        <v>323.94959999999998</v>
      </c>
      <c r="H427" s="56">
        <v>142.53120000000001</v>
      </c>
      <c r="I427" s="56">
        <v>624.85919999999999</v>
      </c>
      <c r="J427" s="56">
        <v>446.27760000000001</v>
      </c>
      <c r="K427" s="56">
        <v>5916.1031999999996</v>
      </c>
      <c r="L427" s="56">
        <v>129.5712</v>
      </c>
      <c r="M427" s="56">
        <v>64.7928</v>
      </c>
      <c r="N427" s="56">
        <v>182.84399999999999</v>
      </c>
      <c r="O427" s="56">
        <v>1675.9656</v>
      </c>
      <c r="P427" s="56">
        <v>1376.46</v>
      </c>
    </row>
    <row r="428" spans="1:16" x14ac:dyDescent="0.25">
      <c r="A428" s="54">
        <v>2022</v>
      </c>
      <c r="B428" s="54">
        <v>332181</v>
      </c>
      <c r="C428" s="55" t="s">
        <v>417</v>
      </c>
      <c r="D428" s="54" t="s">
        <v>294</v>
      </c>
      <c r="E428" s="56">
        <v>2350.152</v>
      </c>
      <c r="F428" s="56">
        <v>3238.2867999999999</v>
      </c>
      <c r="G428" s="56">
        <v>249.422</v>
      </c>
      <c r="H428" s="56">
        <v>2684.3951999999999</v>
      </c>
      <c r="I428" s="56">
        <v>0</v>
      </c>
      <c r="J428" s="56">
        <v>0</v>
      </c>
      <c r="K428" s="56">
        <v>0</v>
      </c>
      <c r="L428" s="56">
        <v>0</v>
      </c>
      <c r="M428" s="56">
        <v>0</v>
      </c>
      <c r="N428" s="56">
        <v>0</v>
      </c>
      <c r="O428" s="56">
        <v>0</v>
      </c>
      <c r="P428" s="56">
        <v>0</v>
      </c>
    </row>
    <row r="429" spans="1:16" x14ac:dyDescent="0.25">
      <c r="A429" s="54">
        <v>2022</v>
      </c>
      <c r="B429" s="54">
        <v>332181</v>
      </c>
      <c r="C429" s="55" t="s">
        <v>417</v>
      </c>
      <c r="D429" s="54" t="s">
        <v>296</v>
      </c>
      <c r="E429" s="56">
        <v>1972.152</v>
      </c>
      <c r="F429" s="56">
        <v>2931.7867999999999</v>
      </c>
      <c r="G429" s="56">
        <v>132.422</v>
      </c>
      <c r="H429" s="56">
        <v>2323.3951999999999</v>
      </c>
      <c r="I429" s="56">
        <v>0</v>
      </c>
      <c r="J429" s="56">
        <v>0</v>
      </c>
      <c r="K429" s="56">
        <v>0</v>
      </c>
      <c r="L429" s="56">
        <v>0</v>
      </c>
      <c r="M429" s="56">
        <v>0</v>
      </c>
      <c r="N429" s="56">
        <v>0</v>
      </c>
      <c r="O429" s="56">
        <v>0</v>
      </c>
      <c r="P429" s="56">
        <v>0</v>
      </c>
    </row>
    <row r="430" spans="1:16" x14ac:dyDescent="0.25">
      <c r="A430" s="54">
        <v>2022</v>
      </c>
      <c r="B430" s="54">
        <v>332181</v>
      </c>
      <c r="C430" s="55" t="s">
        <v>417</v>
      </c>
      <c r="D430" s="54" t="s">
        <v>1</v>
      </c>
      <c r="E430" s="56">
        <v>5591.652</v>
      </c>
      <c r="F430" s="56">
        <v>8369.3367999999991</v>
      </c>
      <c r="G430" s="56">
        <v>560.47199999999998</v>
      </c>
      <c r="H430" s="56">
        <v>6333.3951999999999</v>
      </c>
      <c r="I430" s="56">
        <v>0</v>
      </c>
      <c r="J430" s="56">
        <v>0</v>
      </c>
      <c r="K430" s="56">
        <v>0</v>
      </c>
      <c r="L430" s="56">
        <v>0</v>
      </c>
      <c r="M430" s="56">
        <v>0</v>
      </c>
      <c r="N430" s="56">
        <v>0</v>
      </c>
      <c r="O430" s="56">
        <v>0</v>
      </c>
      <c r="P430" s="56">
        <v>0</v>
      </c>
    </row>
    <row r="431" spans="1:16" x14ac:dyDescent="0.25">
      <c r="A431" s="54">
        <v>2022</v>
      </c>
      <c r="B431" s="54">
        <v>333362</v>
      </c>
      <c r="C431" s="55" t="s">
        <v>416</v>
      </c>
      <c r="D431" s="54" t="s">
        <v>294</v>
      </c>
      <c r="E431" s="56">
        <v>1221.423</v>
      </c>
      <c r="F431" s="56">
        <v>1230.075</v>
      </c>
      <c r="G431" s="56">
        <v>2607.4369999999999</v>
      </c>
      <c r="H431" s="56">
        <v>2412.4029999999998</v>
      </c>
      <c r="I431" s="56">
        <v>0</v>
      </c>
      <c r="J431" s="56">
        <v>0</v>
      </c>
      <c r="K431" s="56">
        <v>0</v>
      </c>
      <c r="L431" s="56">
        <v>0</v>
      </c>
      <c r="M431" s="56">
        <v>0</v>
      </c>
      <c r="N431" s="56">
        <v>0</v>
      </c>
      <c r="O431" s="56">
        <v>0</v>
      </c>
      <c r="P431" s="56">
        <v>0</v>
      </c>
    </row>
    <row r="432" spans="1:16" x14ac:dyDescent="0.25">
      <c r="A432" s="54">
        <v>2022</v>
      </c>
      <c r="B432" s="54">
        <v>333362</v>
      </c>
      <c r="C432" s="55" t="s">
        <v>416</v>
      </c>
      <c r="D432" s="54" t="s">
        <v>1</v>
      </c>
      <c r="E432" s="56">
        <v>9945.8729999999996</v>
      </c>
      <c r="F432" s="56">
        <v>10016.325000000001</v>
      </c>
      <c r="G432" s="56">
        <v>21231.987000000001</v>
      </c>
      <c r="H432" s="56">
        <v>19643.852999999999</v>
      </c>
      <c r="I432" s="56">
        <v>0</v>
      </c>
      <c r="J432" s="56">
        <v>0</v>
      </c>
      <c r="K432" s="56">
        <v>0</v>
      </c>
      <c r="L432" s="56">
        <v>0</v>
      </c>
      <c r="M432" s="56">
        <v>0</v>
      </c>
      <c r="N432" s="56">
        <v>0</v>
      </c>
      <c r="O432" s="56">
        <v>0</v>
      </c>
      <c r="P432" s="56">
        <v>0</v>
      </c>
    </row>
    <row r="433" spans="1:16" x14ac:dyDescent="0.25">
      <c r="A433" s="54">
        <v>2022</v>
      </c>
      <c r="B433" s="54">
        <v>333362</v>
      </c>
      <c r="C433" s="55" t="s">
        <v>416</v>
      </c>
      <c r="D433" s="54" t="s">
        <v>296</v>
      </c>
      <c r="E433" s="56">
        <v>1013.823</v>
      </c>
      <c r="F433" s="56">
        <v>1029.075</v>
      </c>
      <c r="G433" s="56">
        <v>2209.0369999999998</v>
      </c>
      <c r="H433" s="56">
        <v>2008.0029999999999</v>
      </c>
      <c r="I433" s="56">
        <v>0</v>
      </c>
      <c r="J433" s="56">
        <v>0</v>
      </c>
      <c r="K433" s="56">
        <v>0</v>
      </c>
      <c r="L433" s="56">
        <v>0</v>
      </c>
      <c r="M433" s="56">
        <v>0</v>
      </c>
      <c r="N433" s="56">
        <v>0</v>
      </c>
      <c r="O433" s="56">
        <v>0</v>
      </c>
      <c r="P433" s="56">
        <v>0</v>
      </c>
    </row>
    <row r="434" spans="1:16" x14ac:dyDescent="0.25">
      <c r="A434" s="54">
        <v>2022</v>
      </c>
      <c r="B434" s="54">
        <v>333866</v>
      </c>
      <c r="C434" s="55" t="s">
        <v>419</v>
      </c>
      <c r="D434" s="54" t="s">
        <v>296</v>
      </c>
      <c r="E434" s="56">
        <v>-27.089999999999801</v>
      </c>
      <c r="F434" s="56">
        <v>90.1430000000001</v>
      </c>
      <c r="G434" s="56">
        <v>-8.4210000000001592</v>
      </c>
      <c r="H434" s="56">
        <v>-41.789000000000001</v>
      </c>
      <c r="I434" s="56">
        <v>113.41800000000001</v>
      </c>
      <c r="J434" s="56">
        <v>-18.209000000000099</v>
      </c>
      <c r="K434" s="56">
        <v>108.271</v>
      </c>
      <c r="L434" s="56">
        <v>-21.536000000000001</v>
      </c>
      <c r="M434" s="56">
        <v>3.40700000000033</v>
      </c>
      <c r="N434" s="56">
        <v>-17.671000000000198</v>
      </c>
      <c r="O434" s="56">
        <v>-34.799999999999997</v>
      </c>
      <c r="P434" s="56">
        <v>31.079999999999899</v>
      </c>
    </row>
    <row r="435" spans="1:16" x14ac:dyDescent="0.25">
      <c r="A435" s="54">
        <v>2022</v>
      </c>
      <c r="B435" s="54">
        <v>333866</v>
      </c>
      <c r="C435" s="55" t="s">
        <v>419</v>
      </c>
      <c r="D435" s="54" t="s">
        <v>294</v>
      </c>
      <c r="E435" s="56">
        <v>216.66</v>
      </c>
      <c r="F435" s="56">
        <v>308.91300000000001</v>
      </c>
      <c r="G435" s="56">
        <v>167.82900000000001</v>
      </c>
      <c r="H435" s="56">
        <v>41.960999999999999</v>
      </c>
      <c r="I435" s="56">
        <v>417.16800000000001</v>
      </c>
      <c r="J435" s="56">
        <v>28.040999999999901</v>
      </c>
      <c r="K435" s="56">
        <v>345.77100000000002</v>
      </c>
      <c r="L435" s="56">
        <v>148.464</v>
      </c>
      <c r="M435" s="56">
        <v>204.65700000000001</v>
      </c>
      <c r="N435" s="56">
        <v>187.32900000000001</v>
      </c>
      <c r="O435" s="56">
        <v>126.45</v>
      </c>
      <c r="P435" s="56">
        <v>199.83</v>
      </c>
    </row>
    <row r="436" spans="1:16" x14ac:dyDescent="0.25">
      <c r="A436" s="54">
        <v>2022</v>
      </c>
      <c r="B436" s="54">
        <v>333866</v>
      </c>
      <c r="C436" s="55" t="s">
        <v>419</v>
      </c>
      <c r="D436" s="54" t="s">
        <v>1</v>
      </c>
      <c r="E436" s="56">
        <v>3827.66</v>
      </c>
      <c r="F436" s="56">
        <v>5457.4629999999997</v>
      </c>
      <c r="G436" s="56">
        <v>2964.9789999999998</v>
      </c>
      <c r="H436" s="56">
        <v>741.31100000000004</v>
      </c>
      <c r="I436" s="56">
        <v>7369.9679999999998</v>
      </c>
      <c r="J436" s="56">
        <v>495.39100000000002</v>
      </c>
      <c r="K436" s="56">
        <v>6108.6210000000001</v>
      </c>
      <c r="L436" s="56">
        <v>2622.864</v>
      </c>
      <c r="M436" s="56">
        <v>3615.607</v>
      </c>
      <c r="N436" s="56">
        <v>3309.4789999999998</v>
      </c>
      <c r="O436" s="56">
        <v>2233.9499999999998</v>
      </c>
      <c r="P436" s="56">
        <v>3530.33</v>
      </c>
    </row>
    <row r="437" spans="1:16" x14ac:dyDescent="0.25">
      <c r="A437" s="54">
        <v>2022</v>
      </c>
      <c r="B437" s="54">
        <v>333866</v>
      </c>
      <c r="C437" s="55" t="s">
        <v>418</v>
      </c>
      <c r="D437" s="54" t="s">
        <v>296</v>
      </c>
      <c r="E437" s="56">
        <v>447.155000000001</v>
      </c>
      <c r="F437" s="56">
        <v>431.13500000000101</v>
      </c>
      <c r="G437" s="56">
        <v>90.057000000000102</v>
      </c>
      <c r="H437" s="56">
        <v>396.73500000000001</v>
      </c>
      <c r="I437" s="56">
        <v>82.246999999999602</v>
      </c>
      <c r="J437" s="56">
        <v>365.573000000001</v>
      </c>
      <c r="K437" s="56">
        <v>404.91100000000102</v>
      </c>
      <c r="L437" s="56">
        <v>152.86799999999999</v>
      </c>
      <c r="M437" s="56">
        <v>682.88800000000003</v>
      </c>
      <c r="N437" s="56">
        <v>691.44700000000103</v>
      </c>
      <c r="O437" s="56">
        <v>496.98300000000199</v>
      </c>
      <c r="P437" s="56">
        <v>351.52600000000001</v>
      </c>
    </row>
    <row r="438" spans="1:16" x14ac:dyDescent="0.25">
      <c r="A438" s="54">
        <v>2022</v>
      </c>
      <c r="B438" s="54">
        <v>333866</v>
      </c>
      <c r="C438" s="55" t="s">
        <v>418</v>
      </c>
      <c r="D438" s="54" t="s">
        <v>1</v>
      </c>
      <c r="E438" s="56">
        <v>13437.355</v>
      </c>
      <c r="F438" s="56">
        <v>13604.834999999999</v>
      </c>
      <c r="G438" s="56">
        <v>2958.4070000000002</v>
      </c>
      <c r="H438" s="56">
        <v>11256.934999999999</v>
      </c>
      <c r="I438" s="56">
        <v>4051.797</v>
      </c>
      <c r="J438" s="56">
        <v>9915.8230000000003</v>
      </c>
      <c r="K438" s="56">
        <v>11304.210999999999</v>
      </c>
      <c r="L438" s="56">
        <v>5435.4679999999998</v>
      </c>
      <c r="M438" s="56">
        <v>17669.988000000001</v>
      </c>
      <c r="N438" s="56">
        <v>17079.197</v>
      </c>
      <c r="O438" s="56">
        <v>12342.692999999999</v>
      </c>
      <c r="P438" s="56">
        <v>10476.085999999999</v>
      </c>
    </row>
    <row r="439" spans="1:16" x14ac:dyDescent="0.25">
      <c r="A439" s="54">
        <v>2022</v>
      </c>
      <c r="B439" s="54">
        <v>333866</v>
      </c>
      <c r="C439" s="55" t="s">
        <v>416</v>
      </c>
      <c r="D439" s="54" t="s">
        <v>1</v>
      </c>
      <c r="E439" s="56">
        <v>13632.924999999999</v>
      </c>
      <c r="F439" s="56">
        <v>15911.871999999999</v>
      </c>
      <c r="G439" s="56">
        <v>5090.4380000000001</v>
      </c>
      <c r="H439" s="56">
        <v>19099.663</v>
      </c>
      <c r="I439" s="56">
        <v>32178.791000000001</v>
      </c>
      <c r="J439" s="56">
        <v>36029.506000000001</v>
      </c>
      <c r="K439" s="56">
        <v>10593.163</v>
      </c>
      <c r="L439" s="56">
        <v>35504.964999999997</v>
      </c>
      <c r="M439" s="56">
        <v>20479.677</v>
      </c>
      <c r="N439" s="56">
        <v>15852.406000000001</v>
      </c>
      <c r="O439" s="56">
        <v>16575.114000000001</v>
      </c>
      <c r="P439" s="56">
        <v>35754.913</v>
      </c>
    </row>
    <row r="440" spans="1:16" x14ac:dyDescent="0.25">
      <c r="A440" s="54">
        <v>2022</v>
      </c>
      <c r="B440" s="54">
        <v>333866</v>
      </c>
      <c r="C440" s="55" t="s">
        <v>416</v>
      </c>
      <c r="D440" s="54" t="s">
        <v>294</v>
      </c>
      <c r="E440" s="56">
        <v>771.67500000000098</v>
      </c>
      <c r="F440" s="56">
        <v>900.67200000000003</v>
      </c>
      <c r="G440" s="56">
        <v>288.13799999999998</v>
      </c>
      <c r="H440" s="56">
        <v>1081.1130000000001</v>
      </c>
      <c r="I440" s="56">
        <v>1821.441</v>
      </c>
      <c r="J440" s="56">
        <v>2039.4059999999999</v>
      </c>
      <c r="K440" s="56">
        <v>599.61300000000006</v>
      </c>
      <c r="L440" s="56">
        <v>2009.7150000000099</v>
      </c>
      <c r="M440" s="56">
        <v>1159.2270000000001</v>
      </c>
      <c r="N440" s="56">
        <v>897.30600000000095</v>
      </c>
      <c r="O440" s="56">
        <v>938.21399999999903</v>
      </c>
      <c r="P440" s="56">
        <v>2023.8630000000001</v>
      </c>
    </row>
    <row r="441" spans="1:16" x14ac:dyDescent="0.25">
      <c r="A441" s="54">
        <v>2022</v>
      </c>
      <c r="B441" s="54">
        <v>333866</v>
      </c>
      <c r="C441" s="55" t="s">
        <v>414</v>
      </c>
      <c r="D441" s="54" t="s">
        <v>1</v>
      </c>
      <c r="E441" s="56">
        <v>9511.4860000000008</v>
      </c>
      <c r="F441" s="56">
        <v>12297.749</v>
      </c>
      <c r="G441" s="56">
        <v>4252.8789999999999</v>
      </c>
      <c r="H441" s="56">
        <v>11042.709000000001</v>
      </c>
      <c r="I441" s="56">
        <v>14490.518</v>
      </c>
      <c r="J441" s="56">
        <v>1164.94</v>
      </c>
      <c r="K441" s="56">
        <v>1250.9590000000001</v>
      </c>
      <c r="L441" s="56">
        <v>5164.5320000000002</v>
      </c>
      <c r="M441" s="56">
        <v>6009.67</v>
      </c>
      <c r="N441" s="56">
        <v>5148.6850000000004</v>
      </c>
      <c r="O441" s="56">
        <v>12180.195</v>
      </c>
      <c r="P441" s="56">
        <v>10035.232</v>
      </c>
    </row>
    <row r="442" spans="1:16" x14ac:dyDescent="0.25">
      <c r="A442" s="54">
        <v>2022</v>
      </c>
      <c r="B442" s="54">
        <v>333866</v>
      </c>
      <c r="C442" s="55" t="s">
        <v>415</v>
      </c>
      <c r="D442" s="54" t="s">
        <v>294</v>
      </c>
      <c r="E442" s="56">
        <v>494.29199999999997</v>
      </c>
      <c r="F442" s="56">
        <v>444.98399999999998</v>
      </c>
      <c r="G442" s="56">
        <v>384.37500000000102</v>
      </c>
      <c r="H442" s="56">
        <v>898.26300000000197</v>
      </c>
      <c r="I442" s="56">
        <v>629.08199999999999</v>
      </c>
      <c r="J442" s="56">
        <v>552.41099999999994</v>
      </c>
      <c r="K442" s="56">
        <v>593.15700000000004</v>
      </c>
      <c r="L442" s="56">
        <v>649.27800000000002</v>
      </c>
      <c r="M442" s="56">
        <v>543.29100000000096</v>
      </c>
      <c r="N442" s="56">
        <v>843.24000000000103</v>
      </c>
      <c r="O442" s="56">
        <v>585.88199999999904</v>
      </c>
      <c r="P442" s="56">
        <v>656.97900000000004</v>
      </c>
    </row>
    <row r="443" spans="1:16" x14ac:dyDescent="0.25">
      <c r="A443" s="54">
        <v>2022</v>
      </c>
      <c r="B443" s="54">
        <v>333866</v>
      </c>
      <c r="C443" s="55" t="s">
        <v>414</v>
      </c>
      <c r="D443" s="54" t="s">
        <v>294</v>
      </c>
      <c r="E443" s="56">
        <v>538.38599999999997</v>
      </c>
      <c r="F443" s="56">
        <v>696.09900000000005</v>
      </c>
      <c r="G443" s="56">
        <v>240.72900000000001</v>
      </c>
      <c r="H443" s="56">
        <v>625.05899999999997</v>
      </c>
      <c r="I443" s="56">
        <v>820.21799999999996</v>
      </c>
      <c r="J443" s="56">
        <v>65.940000000000097</v>
      </c>
      <c r="K443" s="56">
        <v>70.808999999999997</v>
      </c>
      <c r="L443" s="56">
        <v>292.33199999999999</v>
      </c>
      <c r="M443" s="56">
        <v>340.17</v>
      </c>
      <c r="N443" s="56">
        <v>291.43500000000103</v>
      </c>
      <c r="O443" s="56">
        <v>689.44500000000005</v>
      </c>
      <c r="P443" s="56">
        <v>568.03200000000004</v>
      </c>
    </row>
    <row r="444" spans="1:16" x14ac:dyDescent="0.25">
      <c r="A444" s="54">
        <v>2022</v>
      </c>
      <c r="B444" s="54">
        <v>333866</v>
      </c>
      <c r="C444" s="55" t="s">
        <v>418</v>
      </c>
      <c r="D444" s="54" t="s">
        <v>294</v>
      </c>
      <c r="E444" s="56">
        <v>760.60500000000104</v>
      </c>
      <c r="F444" s="56">
        <v>770.08500000000095</v>
      </c>
      <c r="G444" s="56">
        <v>167.45699999999999</v>
      </c>
      <c r="H444" s="56">
        <v>637.18499999999995</v>
      </c>
      <c r="I444" s="56">
        <v>229.34700000000001</v>
      </c>
      <c r="J444" s="56">
        <v>561.27300000000105</v>
      </c>
      <c r="K444" s="56">
        <v>639.86100000000101</v>
      </c>
      <c r="L444" s="56">
        <v>307.66800000000001</v>
      </c>
      <c r="M444" s="56">
        <v>1000.188</v>
      </c>
      <c r="N444" s="56">
        <v>966.74700000000098</v>
      </c>
      <c r="O444" s="56">
        <v>698.64300000000196</v>
      </c>
      <c r="P444" s="56">
        <v>592.98599999999999</v>
      </c>
    </row>
    <row r="445" spans="1:16" x14ac:dyDescent="0.25">
      <c r="A445" s="54">
        <v>2022</v>
      </c>
      <c r="B445" s="54">
        <v>333866</v>
      </c>
      <c r="C445" s="55" t="s">
        <v>414</v>
      </c>
      <c r="D445" s="54" t="s">
        <v>296</v>
      </c>
      <c r="E445" s="56">
        <v>374.786</v>
      </c>
      <c r="F445" s="56">
        <v>559.96900000000005</v>
      </c>
      <c r="G445" s="56">
        <v>117.479</v>
      </c>
      <c r="H445" s="56">
        <v>493.55900000000003</v>
      </c>
      <c r="I445" s="56">
        <v>537.76800000000003</v>
      </c>
      <c r="J445" s="56">
        <v>31.6400000000001</v>
      </c>
      <c r="K445" s="56">
        <v>32.109000000000002</v>
      </c>
      <c r="L445" s="56">
        <v>177.33199999999999</v>
      </c>
      <c r="M445" s="56">
        <v>230.67</v>
      </c>
      <c r="N445" s="56">
        <v>178.085000000001</v>
      </c>
      <c r="O445" s="56">
        <v>458.89499999999998</v>
      </c>
      <c r="P445" s="56">
        <v>445.33199999999999</v>
      </c>
    </row>
    <row r="446" spans="1:16" x14ac:dyDescent="0.25">
      <c r="A446" s="54">
        <v>2022</v>
      </c>
      <c r="B446" s="54">
        <v>333866</v>
      </c>
      <c r="C446" s="55" t="s">
        <v>416</v>
      </c>
      <c r="D446" s="54" t="s">
        <v>296</v>
      </c>
      <c r="E446" s="56">
        <v>587.47500000000105</v>
      </c>
      <c r="F446" s="56">
        <v>718.87199999999996</v>
      </c>
      <c r="G446" s="56">
        <v>172.33799999999999</v>
      </c>
      <c r="H446" s="56">
        <v>790.11300000000097</v>
      </c>
      <c r="I446" s="56">
        <v>1460.8409999999999</v>
      </c>
      <c r="J446" s="56">
        <v>1663.806</v>
      </c>
      <c r="K446" s="56">
        <v>425.613</v>
      </c>
      <c r="L446" s="56">
        <v>1719.3150000000101</v>
      </c>
      <c r="M446" s="56">
        <v>756.92700000000002</v>
      </c>
      <c r="N446" s="56">
        <v>624.90600000000097</v>
      </c>
      <c r="O446" s="56">
        <v>656.81399999999906</v>
      </c>
      <c r="P446" s="56">
        <v>1570.8630000000001</v>
      </c>
    </row>
    <row r="447" spans="1:16" x14ac:dyDescent="0.25">
      <c r="A447" s="54">
        <v>2022</v>
      </c>
      <c r="B447" s="54">
        <v>333866</v>
      </c>
      <c r="C447" s="55" t="s">
        <v>415</v>
      </c>
      <c r="D447" s="54" t="s">
        <v>1</v>
      </c>
      <c r="E447" s="56">
        <v>8732.4920000000002</v>
      </c>
      <c r="F447" s="56">
        <v>7861.384</v>
      </c>
      <c r="G447" s="56">
        <v>6790.625</v>
      </c>
      <c r="H447" s="56">
        <v>15869.313</v>
      </c>
      <c r="I447" s="56">
        <v>11113.781999999999</v>
      </c>
      <c r="J447" s="56">
        <v>9759.2610000000004</v>
      </c>
      <c r="K447" s="56">
        <v>10479.107</v>
      </c>
      <c r="L447" s="56">
        <v>11470.578</v>
      </c>
      <c r="M447" s="56">
        <v>9598.1409999999996</v>
      </c>
      <c r="N447" s="56">
        <v>14897.24</v>
      </c>
      <c r="O447" s="56">
        <v>10350.582</v>
      </c>
      <c r="P447" s="56">
        <v>11606.629000000001</v>
      </c>
    </row>
    <row r="448" spans="1:16" x14ac:dyDescent="0.25">
      <c r="A448" s="54">
        <v>2022</v>
      </c>
      <c r="B448" s="54">
        <v>333866</v>
      </c>
      <c r="C448" s="55" t="s">
        <v>415</v>
      </c>
      <c r="D448" s="54" t="s">
        <v>296</v>
      </c>
      <c r="E448" s="56">
        <v>193.19200000000001</v>
      </c>
      <c r="F448" s="56">
        <v>135.084</v>
      </c>
      <c r="G448" s="56">
        <v>95.375000000000597</v>
      </c>
      <c r="H448" s="56">
        <v>479.163000000002</v>
      </c>
      <c r="I448" s="56">
        <v>282.78199999999998</v>
      </c>
      <c r="J448" s="56">
        <v>284.411</v>
      </c>
      <c r="K448" s="56">
        <v>221.45699999999999</v>
      </c>
      <c r="L448" s="56">
        <v>221.37799999999999</v>
      </c>
      <c r="M448" s="56">
        <v>159.49100000000101</v>
      </c>
      <c r="N448" s="56">
        <v>341.99000000000098</v>
      </c>
      <c r="O448" s="56">
        <v>138.081999999999</v>
      </c>
      <c r="P448" s="56">
        <v>338.279</v>
      </c>
    </row>
    <row r="449" spans="1:16" x14ac:dyDescent="0.25">
      <c r="A449" s="54">
        <v>2022</v>
      </c>
      <c r="B449" s="54">
        <v>335207</v>
      </c>
      <c r="C449" s="55" t="s">
        <v>417</v>
      </c>
      <c r="D449" s="54" t="s">
        <v>1</v>
      </c>
      <c r="E449" s="56">
        <v>3908.82</v>
      </c>
      <c r="F449" s="56">
        <v>6944.34</v>
      </c>
      <c r="G449" s="56">
        <v>5764.8</v>
      </c>
      <c r="H449" s="56">
        <v>3998.16</v>
      </c>
      <c r="I449" s="56">
        <v>8601.9599999999991</v>
      </c>
      <c r="J449" s="56">
        <v>4113.78</v>
      </c>
      <c r="K449" s="56">
        <v>6006.54</v>
      </c>
      <c r="L449" s="56">
        <v>4860</v>
      </c>
      <c r="M449" s="56">
        <v>12037.5</v>
      </c>
      <c r="N449" s="56">
        <v>2460.3000000000002</v>
      </c>
      <c r="O449" s="56">
        <v>5705.76</v>
      </c>
      <c r="P449" s="56">
        <v>3475.98</v>
      </c>
    </row>
    <row r="450" spans="1:16" x14ac:dyDescent="0.25">
      <c r="A450" s="54">
        <v>2022</v>
      </c>
      <c r="B450" s="54">
        <v>335207</v>
      </c>
      <c r="C450" s="55" t="s">
        <v>418</v>
      </c>
      <c r="D450" s="54" t="s">
        <v>1</v>
      </c>
      <c r="E450" s="56">
        <v>0</v>
      </c>
      <c r="F450" s="56">
        <v>0</v>
      </c>
      <c r="G450" s="56">
        <v>0</v>
      </c>
      <c r="H450" s="56">
        <v>0</v>
      </c>
      <c r="I450" s="56">
        <v>2983.56</v>
      </c>
      <c r="J450" s="56">
        <v>3655.98</v>
      </c>
      <c r="K450" s="56">
        <v>472.98</v>
      </c>
      <c r="L450" s="56">
        <v>1026.54</v>
      </c>
      <c r="M450" s="56">
        <v>1373.46</v>
      </c>
      <c r="N450" s="56">
        <v>2459.94</v>
      </c>
      <c r="O450" s="56">
        <v>509.88</v>
      </c>
      <c r="P450" s="56">
        <v>1091.4000000000001</v>
      </c>
    </row>
    <row r="451" spans="1:16" x14ac:dyDescent="0.25">
      <c r="A451" s="54">
        <v>2022</v>
      </c>
      <c r="B451" s="54">
        <v>335207</v>
      </c>
      <c r="C451" s="55" t="s">
        <v>414</v>
      </c>
      <c r="D451" s="54" t="s">
        <v>296</v>
      </c>
      <c r="E451" s="56">
        <v>0</v>
      </c>
      <c r="F451" s="56">
        <v>853.62999999999897</v>
      </c>
      <c r="G451" s="56">
        <v>235.92</v>
      </c>
      <c r="H451" s="56">
        <v>414.92</v>
      </c>
      <c r="I451" s="56">
        <v>612.28</v>
      </c>
      <c r="J451" s="56">
        <v>238.77</v>
      </c>
      <c r="K451" s="56">
        <v>114.1</v>
      </c>
      <c r="L451" s="56">
        <v>275.43</v>
      </c>
      <c r="M451" s="56">
        <v>114.77</v>
      </c>
      <c r="N451" s="56">
        <v>147.69</v>
      </c>
      <c r="O451" s="56">
        <v>114.27</v>
      </c>
      <c r="P451" s="56">
        <v>598.39999999999895</v>
      </c>
    </row>
    <row r="452" spans="1:16" x14ac:dyDescent="0.25">
      <c r="A452" s="54">
        <v>2022</v>
      </c>
      <c r="B452" s="54">
        <v>335207</v>
      </c>
      <c r="C452" s="55" t="s">
        <v>416</v>
      </c>
      <c r="D452" s="54" t="s">
        <v>1</v>
      </c>
      <c r="E452" s="56">
        <v>0</v>
      </c>
      <c r="F452" s="56">
        <v>0</v>
      </c>
      <c r="G452" s="56">
        <v>750.6</v>
      </c>
      <c r="H452" s="56">
        <v>688.44</v>
      </c>
      <c r="I452" s="56">
        <v>0</v>
      </c>
      <c r="J452" s="56">
        <v>2513.2199999999998</v>
      </c>
      <c r="K452" s="56">
        <v>447.78</v>
      </c>
      <c r="L452" s="56">
        <v>175.8</v>
      </c>
      <c r="M452" s="56">
        <v>650.16</v>
      </c>
      <c r="N452" s="56">
        <v>152.63999999999999</v>
      </c>
      <c r="O452" s="56">
        <v>2754.48</v>
      </c>
      <c r="P452" s="56">
        <v>437.52</v>
      </c>
    </row>
    <row r="453" spans="1:16" x14ac:dyDescent="0.25">
      <c r="A453" s="54">
        <v>2022</v>
      </c>
      <c r="B453" s="54">
        <v>335207</v>
      </c>
      <c r="C453" s="55" t="s">
        <v>418</v>
      </c>
      <c r="D453" s="54" t="s">
        <v>296</v>
      </c>
      <c r="E453" s="56">
        <v>0</v>
      </c>
      <c r="F453" s="56">
        <v>0</v>
      </c>
      <c r="G453" s="56">
        <v>0</v>
      </c>
      <c r="H453" s="56">
        <v>0</v>
      </c>
      <c r="I453" s="56">
        <v>255.51</v>
      </c>
      <c r="J453" s="56">
        <v>341.53</v>
      </c>
      <c r="K453" s="56">
        <v>-118.17</v>
      </c>
      <c r="L453" s="56">
        <v>-63.51</v>
      </c>
      <c r="M453" s="56">
        <v>-51.540000000000099</v>
      </c>
      <c r="N453" s="56">
        <v>204.19</v>
      </c>
      <c r="O453" s="56">
        <v>-48.92</v>
      </c>
      <c r="P453" s="56">
        <v>-52.700000000000102</v>
      </c>
    </row>
    <row r="454" spans="1:16" x14ac:dyDescent="0.25">
      <c r="A454" s="54">
        <v>2022</v>
      </c>
      <c r="B454" s="54">
        <v>335207</v>
      </c>
      <c r="C454" s="55" t="s">
        <v>417</v>
      </c>
      <c r="D454" s="54" t="s">
        <v>294</v>
      </c>
      <c r="E454" s="56">
        <v>651.47</v>
      </c>
      <c r="F454" s="56">
        <v>1157.3900000000001</v>
      </c>
      <c r="G454" s="56">
        <v>960.8</v>
      </c>
      <c r="H454" s="56">
        <v>666.36</v>
      </c>
      <c r="I454" s="56">
        <v>1433.66</v>
      </c>
      <c r="J454" s="56">
        <v>685.63</v>
      </c>
      <c r="K454" s="56">
        <v>1001.09</v>
      </c>
      <c r="L454" s="56">
        <v>810</v>
      </c>
      <c r="M454" s="56">
        <v>2006.25</v>
      </c>
      <c r="N454" s="56">
        <v>410.05</v>
      </c>
      <c r="O454" s="56">
        <v>950.96</v>
      </c>
      <c r="P454" s="56">
        <v>579.33000000000004</v>
      </c>
    </row>
    <row r="455" spans="1:16" x14ac:dyDescent="0.25">
      <c r="A455" s="54">
        <v>2022</v>
      </c>
      <c r="B455" s="54">
        <v>335207</v>
      </c>
      <c r="C455" s="55" t="s">
        <v>418</v>
      </c>
      <c r="D455" s="54" t="s">
        <v>294</v>
      </c>
      <c r="E455" s="56">
        <v>0</v>
      </c>
      <c r="F455" s="56">
        <v>0</v>
      </c>
      <c r="G455" s="56">
        <v>0</v>
      </c>
      <c r="H455" s="56">
        <v>0</v>
      </c>
      <c r="I455" s="56">
        <v>497.26</v>
      </c>
      <c r="J455" s="56">
        <v>609.33000000000004</v>
      </c>
      <c r="K455" s="56">
        <v>78.83</v>
      </c>
      <c r="L455" s="56">
        <v>171.09</v>
      </c>
      <c r="M455" s="56">
        <v>228.91</v>
      </c>
      <c r="N455" s="56">
        <v>409.99</v>
      </c>
      <c r="O455" s="56">
        <v>84.98</v>
      </c>
      <c r="P455" s="56">
        <v>181.9</v>
      </c>
    </row>
    <row r="456" spans="1:16" x14ac:dyDescent="0.25">
      <c r="A456" s="54">
        <v>2022</v>
      </c>
      <c r="B456" s="54">
        <v>335207</v>
      </c>
      <c r="C456" s="55" t="s">
        <v>414</v>
      </c>
      <c r="D456" s="54" t="s">
        <v>294</v>
      </c>
      <c r="E456" s="56">
        <v>0</v>
      </c>
      <c r="F456" s="56">
        <v>1162.33</v>
      </c>
      <c r="G456" s="56">
        <v>755.37</v>
      </c>
      <c r="H456" s="56">
        <v>684.92</v>
      </c>
      <c r="I456" s="56">
        <v>954.18</v>
      </c>
      <c r="J456" s="56">
        <v>472.27</v>
      </c>
      <c r="K456" s="56">
        <v>451.6</v>
      </c>
      <c r="L456" s="56">
        <v>551.48</v>
      </c>
      <c r="M456" s="56">
        <v>421.27</v>
      </c>
      <c r="N456" s="56">
        <v>382.29</v>
      </c>
      <c r="O456" s="56">
        <v>461.12</v>
      </c>
      <c r="P456" s="56">
        <v>804.19999999999902</v>
      </c>
    </row>
    <row r="457" spans="1:16" x14ac:dyDescent="0.25">
      <c r="A457" s="54">
        <v>2022</v>
      </c>
      <c r="B457" s="54">
        <v>335207</v>
      </c>
      <c r="C457" s="55" t="s">
        <v>417</v>
      </c>
      <c r="D457" s="54" t="s">
        <v>296</v>
      </c>
      <c r="E457" s="56">
        <v>322.47000000000003</v>
      </c>
      <c r="F457" s="56">
        <v>725.88999999999896</v>
      </c>
      <c r="G457" s="56">
        <v>748.8</v>
      </c>
      <c r="H457" s="56">
        <v>421.36</v>
      </c>
      <c r="I457" s="56">
        <v>996.16</v>
      </c>
      <c r="J457" s="56">
        <v>343.63</v>
      </c>
      <c r="K457" s="56">
        <v>662.09</v>
      </c>
      <c r="L457" s="56">
        <v>533</v>
      </c>
      <c r="M457" s="56">
        <v>1667.75</v>
      </c>
      <c r="N457" s="56">
        <v>214.05</v>
      </c>
      <c r="O457" s="56">
        <v>671.96</v>
      </c>
      <c r="P457" s="56">
        <v>334.33</v>
      </c>
    </row>
    <row r="458" spans="1:16" x14ac:dyDescent="0.25">
      <c r="A458" s="54">
        <v>2022</v>
      </c>
      <c r="B458" s="54">
        <v>335207</v>
      </c>
      <c r="C458" s="55" t="s">
        <v>416</v>
      </c>
      <c r="D458" s="54" t="s">
        <v>296</v>
      </c>
      <c r="E458" s="56">
        <v>0</v>
      </c>
      <c r="F458" s="56">
        <v>0</v>
      </c>
      <c r="G458" s="56">
        <v>56.699999999999903</v>
      </c>
      <c r="H458" s="56">
        <v>41.54</v>
      </c>
      <c r="I458" s="56">
        <v>0</v>
      </c>
      <c r="J458" s="56">
        <v>336.67</v>
      </c>
      <c r="K458" s="56">
        <v>-66.97</v>
      </c>
      <c r="L458" s="56">
        <v>-6.0999999999999899</v>
      </c>
      <c r="M458" s="56">
        <v>-68.64</v>
      </c>
      <c r="N458" s="56">
        <v>-45.36</v>
      </c>
      <c r="O458" s="56">
        <v>278.48</v>
      </c>
      <c r="P458" s="56">
        <v>-33.28</v>
      </c>
    </row>
    <row r="459" spans="1:16" x14ac:dyDescent="0.25">
      <c r="A459" s="54">
        <v>2022</v>
      </c>
      <c r="B459" s="54">
        <v>335207</v>
      </c>
      <c r="C459" s="55" t="s">
        <v>414</v>
      </c>
      <c r="D459" s="54" t="s">
        <v>1</v>
      </c>
      <c r="E459" s="56">
        <v>0</v>
      </c>
      <c r="F459" s="56">
        <v>6973.98</v>
      </c>
      <c r="G459" s="56">
        <v>4532.22</v>
      </c>
      <c r="H459" s="56">
        <v>4109.5200000000004</v>
      </c>
      <c r="I459" s="56">
        <v>5725.08</v>
      </c>
      <c r="J459" s="56">
        <v>2833.62</v>
      </c>
      <c r="K459" s="56">
        <v>2709.6</v>
      </c>
      <c r="L459" s="56">
        <v>3308.88</v>
      </c>
      <c r="M459" s="56">
        <v>2527.62</v>
      </c>
      <c r="N459" s="56">
        <v>2293.7399999999998</v>
      </c>
      <c r="O459" s="56">
        <v>2766.72</v>
      </c>
      <c r="P459" s="56">
        <v>4825.2</v>
      </c>
    </row>
    <row r="460" spans="1:16" x14ac:dyDescent="0.25">
      <c r="A460" s="54">
        <v>2022</v>
      </c>
      <c r="B460" s="54">
        <v>335207</v>
      </c>
      <c r="C460" s="55" t="s">
        <v>416</v>
      </c>
      <c r="D460" s="54" t="s">
        <v>294</v>
      </c>
      <c r="E460" s="56">
        <v>0</v>
      </c>
      <c r="F460" s="56">
        <v>0</v>
      </c>
      <c r="G460" s="56">
        <v>125.1</v>
      </c>
      <c r="H460" s="56">
        <v>114.74</v>
      </c>
      <c r="I460" s="56">
        <v>0</v>
      </c>
      <c r="J460" s="56">
        <v>418.87</v>
      </c>
      <c r="K460" s="56">
        <v>74.63</v>
      </c>
      <c r="L460" s="56">
        <v>29.3</v>
      </c>
      <c r="M460" s="56">
        <v>108.36</v>
      </c>
      <c r="N460" s="56">
        <v>25.44</v>
      </c>
      <c r="O460" s="56">
        <v>459.08</v>
      </c>
      <c r="P460" s="56">
        <v>72.92</v>
      </c>
    </row>
    <row r="461" spans="1:16" x14ac:dyDescent="0.25">
      <c r="A461" s="54">
        <v>2022</v>
      </c>
      <c r="B461" s="54">
        <v>343812</v>
      </c>
      <c r="C461" s="55" t="s">
        <v>416</v>
      </c>
      <c r="D461" s="54" t="s">
        <v>294</v>
      </c>
      <c r="E461" s="56">
        <v>282.41199999999998</v>
      </c>
      <c r="F461" s="56">
        <v>0</v>
      </c>
      <c r="G461" s="56">
        <v>51.667999999999999</v>
      </c>
      <c r="H461" s="56">
        <v>346.43799999999999</v>
      </c>
      <c r="I461" s="56">
        <v>87.652000000000001</v>
      </c>
      <c r="J461" s="56">
        <v>32.975999999999999</v>
      </c>
      <c r="K461" s="56">
        <v>25.492000000000001</v>
      </c>
      <c r="L461" s="56">
        <v>79.468000000000004</v>
      </c>
      <c r="M461" s="56">
        <v>256.63</v>
      </c>
      <c r="N461" s="56">
        <v>102.468</v>
      </c>
      <c r="O461" s="56">
        <v>285.25400000000002</v>
      </c>
      <c r="P461" s="56">
        <v>311.44600000000003</v>
      </c>
    </row>
    <row r="462" spans="1:16" x14ac:dyDescent="0.25">
      <c r="A462" s="54">
        <v>2022</v>
      </c>
      <c r="B462" s="54">
        <v>343812</v>
      </c>
      <c r="C462" s="55" t="s">
        <v>416</v>
      </c>
      <c r="D462" s="54" t="s">
        <v>296</v>
      </c>
      <c r="E462" s="56">
        <v>214.012</v>
      </c>
      <c r="F462" s="56">
        <v>0</v>
      </c>
      <c r="G462" s="56">
        <v>-19.132000000000001</v>
      </c>
      <c r="H462" s="56">
        <v>274.43799999999999</v>
      </c>
      <c r="I462" s="56">
        <v>-18.547999999999998</v>
      </c>
      <c r="J462" s="56">
        <v>-36.624000000000002</v>
      </c>
      <c r="K462" s="56">
        <v>-8.7080000000000108</v>
      </c>
      <c r="L462" s="56">
        <v>8.6679999999999904</v>
      </c>
      <c r="M462" s="56">
        <v>150.43</v>
      </c>
      <c r="N462" s="56">
        <v>31.667999999999999</v>
      </c>
      <c r="O462" s="56">
        <v>248.654</v>
      </c>
      <c r="P462" s="56">
        <v>240.64599999999999</v>
      </c>
    </row>
    <row r="463" spans="1:16" x14ac:dyDescent="0.25">
      <c r="A463" s="54">
        <v>2022</v>
      </c>
      <c r="B463" s="54">
        <v>343812</v>
      </c>
      <c r="C463" s="55" t="s">
        <v>416</v>
      </c>
      <c r="D463" s="54" t="s">
        <v>1</v>
      </c>
      <c r="E463" s="56">
        <v>631.91200000000003</v>
      </c>
      <c r="F463" s="56">
        <v>0</v>
      </c>
      <c r="G463" s="56">
        <v>167.16800000000001</v>
      </c>
      <c r="H463" s="56">
        <v>943.88800000000003</v>
      </c>
      <c r="I463" s="56">
        <v>223.952</v>
      </c>
      <c r="J463" s="56">
        <v>72.775999999999996</v>
      </c>
      <c r="K463" s="56">
        <v>55.991999999999997</v>
      </c>
      <c r="L463" s="56">
        <v>183.96799999999999</v>
      </c>
      <c r="M463" s="56">
        <v>999.08</v>
      </c>
      <c r="N463" s="56">
        <v>271.96800000000002</v>
      </c>
      <c r="O463" s="56">
        <v>800.70399999999995</v>
      </c>
      <c r="P463" s="56">
        <v>695.89599999999996</v>
      </c>
    </row>
    <row r="464" spans="1:16" x14ac:dyDescent="0.25">
      <c r="A464" s="54">
        <v>2022</v>
      </c>
      <c r="B464" s="54">
        <v>350201</v>
      </c>
      <c r="C464" s="55" t="s">
        <v>414</v>
      </c>
      <c r="D464" s="54" t="s">
        <v>1</v>
      </c>
      <c r="E464" s="56">
        <v>370.00799999999998</v>
      </c>
      <c r="F464" s="56">
        <v>57.592799999999997</v>
      </c>
      <c r="G464" s="56">
        <v>748.69920000000002</v>
      </c>
      <c r="H464" s="56">
        <v>1389.2256</v>
      </c>
      <c r="I464" s="56">
        <v>1461.42</v>
      </c>
      <c r="J464" s="56">
        <v>2828.4695999999999</v>
      </c>
      <c r="K464" s="56">
        <v>909.20159999999998</v>
      </c>
      <c r="L464" s="56">
        <v>791.16480000000001</v>
      </c>
      <c r="M464" s="56">
        <v>7.1928000000000001</v>
      </c>
      <c r="N464" s="56">
        <v>107.97839999999999</v>
      </c>
      <c r="O464" s="56">
        <v>93.592799999999997</v>
      </c>
      <c r="P464" s="56">
        <v>842.28480000000002</v>
      </c>
    </row>
    <row r="465" spans="1:16" x14ac:dyDescent="0.25">
      <c r="A465" s="54">
        <v>2022</v>
      </c>
      <c r="B465" s="54">
        <v>350201</v>
      </c>
      <c r="C465" s="55" t="s">
        <v>414</v>
      </c>
      <c r="D465" s="54" t="s">
        <v>296</v>
      </c>
      <c r="E465" s="56">
        <v>-66.691999999999993</v>
      </c>
      <c r="F465" s="56">
        <v>-13.007199999999999</v>
      </c>
      <c r="G465" s="56">
        <v>167.39920000000001</v>
      </c>
      <c r="H465" s="56">
        <v>132.6756</v>
      </c>
      <c r="I465" s="56">
        <v>340.52</v>
      </c>
      <c r="J465" s="56">
        <v>690.01959999999997</v>
      </c>
      <c r="K465" s="56">
        <v>23.851600000000001</v>
      </c>
      <c r="L465" s="56">
        <v>173.41480000000001</v>
      </c>
      <c r="M465" s="56">
        <v>-29.557200000000002</v>
      </c>
      <c r="N465" s="56">
        <v>-50.121600000000001</v>
      </c>
      <c r="O465" s="56">
        <v>-23.507200000000001</v>
      </c>
      <c r="P465" s="56">
        <v>100.2848</v>
      </c>
    </row>
    <row r="466" spans="1:16" x14ac:dyDescent="0.25">
      <c r="A466" s="54">
        <v>2022</v>
      </c>
      <c r="B466" s="54">
        <v>350201</v>
      </c>
      <c r="C466" s="55" t="s">
        <v>414</v>
      </c>
      <c r="D466" s="54" t="s">
        <v>294</v>
      </c>
      <c r="E466" s="56">
        <v>125.908</v>
      </c>
      <c r="F466" s="56">
        <v>19.0928</v>
      </c>
      <c r="G466" s="56">
        <v>263.69920000000002</v>
      </c>
      <c r="H466" s="56">
        <v>238.87559999999999</v>
      </c>
      <c r="I466" s="56">
        <v>468.92</v>
      </c>
      <c r="J466" s="56">
        <v>892.51959999999997</v>
      </c>
      <c r="K466" s="56">
        <v>280.65159999999997</v>
      </c>
      <c r="L466" s="56">
        <v>301.81479999999999</v>
      </c>
      <c r="M466" s="56">
        <v>2.5428000000000002</v>
      </c>
      <c r="N466" s="56">
        <v>14.0784</v>
      </c>
      <c r="O466" s="56">
        <v>8.5928000000000004</v>
      </c>
      <c r="P466" s="56">
        <v>260.78480000000002</v>
      </c>
    </row>
    <row r="467" spans="1:16" x14ac:dyDescent="0.25">
      <c r="A467" s="54">
        <v>2022</v>
      </c>
      <c r="B467" s="54">
        <v>352289</v>
      </c>
      <c r="C467" s="55" t="s">
        <v>417</v>
      </c>
      <c r="D467" s="54" t="s">
        <v>296</v>
      </c>
      <c r="E467" s="56">
        <v>28.988</v>
      </c>
      <c r="F467" s="56">
        <v>-20.332000000000001</v>
      </c>
      <c r="G467" s="56">
        <v>710.71199999999999</v>
      </c>
      <c r="H467" s="56">
        <v>0</v>
      </c>
      <c r="I467" s="56">
        <v>0</v>
      </c>
      <c r="J467" s="56">
        <v>249.988</v>
      </c>
      <c r="K467" s="56">
        <v>521.49199999999996</v>
      </c>
      <c r="L467" s="56">
        <v>0</v>
      </c>
      <c r="M467" s="56">
        <v>0</v>
      </c>
      <c r="N467" s="56">
        <v>0</v>
      </c>
      <c r="O467" s="56">
        <v>0</v>
      </c>
      <c r="P467" s="56">
        <v>0</v>
      </c>
    </row>
    <row r="468" spans="1:16" x14ac:dyDescent="0.25">
      <c r="A468" s="54">
        <v>2022</v>
      </c>
      <c r="B468" s="54">
        <v>352289</v>
      </c>
      <c r="C468" s="55" t="s">
        <v>417</v>
      </c>
      <c r="D468" s="54" t="s">
        <v>294</v>
      </c>
      <c r="E468" s="56">
        <v>59.988</v>
      </c>
      <c r="F468" s="56">
        <v>38.667999999999999</v>
      </c>
      <c r="G468" s="56">
        <v>771.71199999999999</v>
      </c>
      <c r="H468" s="56">
        <v>0</v>
      </c>
      <c r="I468" s="56">
        <v>0</v>
      </c>
      <c r="J468" s="56">
        <v>369.988</v>
      </c>
      <c r="K468" s="56">
        <v>618.49199999999996</v>
      </c>
      <c r="L468" s="56">
        <v>0</v>
      </c>
      <c r="M468" s="56">
        <v>0</v>
      </c>
      <c r="N468" s="56">
        <v>0</v>
      </c>
      <c r="O468" s="56">
        <v>0</v>
      </c>
      <c r="P468" s="56">
        <v>0</v>
      </c>
    </row>
    <row r="469" spans="1:16" x14ac:dyDescent="0.25">
      <c r="A469" s="54">
        <v>2022</v>
      </c>
      <c r="B469" s="54">
        <v>352289</v>
      </c>
      <c r="C469" s="55" t="s">
        <v>417</v>
      </c>
      <c r="D469" s="54" t="s">
        <v>1</v>
      </c>
      <c r="E469" s="56">
        <v>167.88800000000001</v>
      </c>
      <c r="F469" s="56">
        <v>126.36799999999999</v>
      </c>
      <c r="G469" s="56">
        <v>2711.712</v>
      </c>
      <c r="H469" s="56">
        <v>0</v>
      </c>
      <c r="I469" s="56">
        <v>0</v>
      </c>
      <c r="J469" s="56">
        <v>1373.288</v>
      </c>
      <c r="K469" s="56">
        <v>1657.3920000000001</v>
      </c>
      <c r="L469" s="56">
        <v>0</v>
      </c>
      <c r="M469" s="56">
        <v>0</v>
      </c>
      <c r="N469" s="56">
        <v>0</v>
      </c>
      <c r="O469" s="56">
        <v>0</v>
      </c>
      <c r="P469" s="56">
        <v>0</v>
      </c>
    </row>
    <row r="470" spans="1:16" x14ac:dyDescent="0.25">
      <c r="A470" s="54">
        <v>2022</v>
      </c>
      <c r="B470" s="54">
        <v>354104</v>
      </c>
      <c r="C470" s="55" t="s">
        <v>418</v>
      </c>
      <c r="D470" s="54" t="s">
        <v>294</v>
      </c>
      <c r="E470" s="56">
        <v>413.62599999999998</v>
      </c>
      <c r="F470" s="56">
        <v>4.6859999999999999</v>
      </c>
      <c r="G470" s="56">
        <v>73.971999999999994</v>
      </c>
      <c r="H470" s="56">
        <v>0</v>
      </c>
      <c r="I470" s="56">
        <v>3.879</v>
      </c>
      <c r="J470" s="56">
        <v>0</v>
      </c>
      <c r="K470" s="56">
        <v>0</v>
      </c>
      <c r="L470" s="56">
        <v>226.018</v>
      </c>
      <c r="M470" s="56">
        <v>0</v>
      </c>
      <c r="N470" s="56">
        <v>55.478999999999999</v>
      </c>
      <c r="O470" s="56">
        <v>0</v>
      </c>
      <c r="P470" s="56">
        <v>0</v>
      </c>
    </row>
    <row r="471" spans="1:16" x14ac:dyDescent="0.25">
      <c r="A471" s="54">
        <v>2022</v>
      </c>
      <c r="B471" s="54">
        <v>354104</v>
      </c>
      <c r="C471" s="55" t="s">
        <v>418</v>
      </c>
      <c r="D471" s="54" t="s">
        <v>1</v>
      </c>
      <c r="E471" s="56">
        <v>1326.9760000000001</v>
      </c>
      <c r="F471" s="56">
        <v>13.986000000000001</v>
      </c>
      <c r="G471" s="56">
        <v>195.97200000000001</v>
      </c>
      <c r="H471" s="56">
        <v>0</v>
      </c>
      <c r="I471" s="56">
        <v>29.379000000000001</v>
      </c>
      <c r="J471" s="56">
        <v>0</v>
      </c>
      <c r="K471" s="56">
        <v>0</v>
      </c>
      <c r="L471" s="56">
        <v>713.81799999999998</v>
      </c>
      <c r="M471" s="56">
        <v>0</v>
      </c>
      <c r="N471" s="56">
        <v>146.97900000000001</v>
      </c>
      <c r="O471" s="56">
        <v>0</v>
      </c>
      <c r="P471" s="56">
        <v>0</v>
      </c>
    </row>
    <row r="472" spans="1:16" x14ac:dyDescent="0.25">
      <c r="A472" s="54">
        <v>2022</v>
      </c>
      <c r="B472" s="54">
        <v>354104</v>
      </c>
      <c r="C472" s="55" t="s">
        <v>418</v>
      </c>
      <c r="D472" s="54" t="s">
        <v>296</v>
      </c>
      <c r="E472" s="56">
        <v>304.67599999999999</v>
      </c>
      <c r="F472" s="56">
        <v>-27.414000000000001</v>
      </c>
      <c r="G472" s="56">
        <v>40.771999999999998</v>
      </c>
      <c r="H472" s="56">
        <v>0</v>
      </c>
      <c r="I472" s="56">
        <v>-28.221</v>
      </c>
      <c r="J472" s="56">
        <v>0</v>
      </c>
      <c r="K472" s="56">
        <v>0</v>
      </c>
      <c r="L472" s="56">
        <v>190.61799999999999</v>
      </c>
      <c r="M472" s="56">
        <v>0</v>
      </c>
      <c r="N472" s="56">
        <v>23.379000000000001</v>
      </c>
      <c r="O472" s="56">
        <v>0</v>
      </c>
      <c r="P472" s="56">
        <v>0</v>
      </c>
    </row>
    <row r="473" spans="1:16" x14ac:dyDescent="0.25">
      <c r="A473" s="54">
        <v>2022</v>
      </c>
      <c r="B473" s="54">
        <v>354709</v>
      </c>
      <c r="C473" s="55" t="s">
        <v>419</v>
      </c>
      <c r="D473" s="54" t="s">
        <v>294</v>
      </c>
      <c r="E473" s="56">
        <v>316.31400000000002</v>
      </c>
      <c r="F473" s="56">
        <v>307.07799999999997</v>
      </c>
      <c r="G473" s="56">
        <v>68.419200000000004</v>
      </c>
      <c r="H473" s="56">
        <v>0</v>
      </c>
      <c r="I473" s="56">
        <v>196.10480000000001</v>
      </c>
      <c r="J473" s="56">
        <v>217.4864</v>
      </c>
      <c r="K473" s="56">
        <v>627.49360000000001</v>
      </c>
      <c r="L473" s="56">
        <v>1082.5944</v>
      </c>
      <c r="M473" s="56">
        <v>0</v>
      </c>
      <c r="N473" s="56">
        <v>140.61160000000001</v>
      </c>
      <c r="O473" s="56">
        <v>5.4931999999999901</v>
      </c>
      <c r="P473" s="56">
        <v>620.34559999999999</v>
      </c>
    </row>
    <row r="474" spans="1:16" x14ac:dyDescent="0.25">
      <c r="A474" s="54">
        <v>2022</v>
      </c>
      <c r="B474" s="54">
        <v>354709</v>
      </c>
      <c r="C474" s="55" t="s">
        <v>419</v>
      </c>
      <c r="D474" s="54" t="s">
        <v>296</v>
      </c>
      <c r="E474" s="56">
        <v>276.31400000000002</v>
      </c>
      <c r="F474" s="56">
        <v>152.078</v>
      </c>
      <c r="G474" s="56">
        <v>29.6692</v>
      </c>
      <c r="H474" s="56">
        <v>0</v>
      </c>
      <c r="I474" s="56">
        <v>156.10480000000001</v>
      </c>
      <c r="J474" s="56">
        <v>176.2364</v>
      </c>
      <c r="K474" s="56">
        <v>473.74360000000001</v>
      </c>
      <c r="L474" s="56">
        <v>946.33439999999996</v>
      </c>
      <c r="M474" s="56">
        <v>0</v>
      </c>
      <c r="N474" s="56">
        <v>64.361599999999896</v>
      </c>
      <c r="O474" s="56">
        <v>-30.756799999999998</v>
      </c>
      <c r="P474" s="56">
        <v>499.09559999999999</v>
      </c>
    </row>
    <row r="475" spans="1:16" x14ac:dyDescent="0.25">
      <c r="A475" s="54">
        <v>2022</v>
      </c>
      <c r="B475" s="54">
        <v>354709</v>
      </c>
      <c r="C475" s="55" t="s">
        <v>419</v>
      </c>
      <c r="D475" s="54" t="s">
        <v>1</v>
      </c>
      <c r="E475" s="56">
        <v>1142.2639999999999</v>
      </c>
      <c r="F475" s="56">
        <v>1305.328</v>
      </c>
      <c r="G475" s="56">
        <v>218.91919999999999</v>
      </c>
      <c r="H475" s="56">
        <v>0</v>
      </c>
      <c r="I475" s="56">
        <v>775.10479999999995</v>
      </c>
      <c r="J475" s="56">
        <v>1641.3363999999999</v>
      </c>
      <c r="K475" s="56">
        <v>2307.5936000000002</v>
      </c>
      <c r="L475" s="56">
        <v>3952.0444000000002</v>
      </c>
      <c r="M475" s="56">
        <v>0</v>
      </c>
      <c r="N475" s="56">
        <v>877.11159999999995</v>
      </c>
      <c r="O475" s="56">
        <v>67.993200000000002</v>
      </c>
      <c r="P475" s="56">
        <v>2473.4456</v>
      </c>
    </row>
    <row r="476" spans="1:16" x14ac:dyDescent="0.25">
      <c r="A476" s="54">
        <v>2022</v>
      </c>
      <c r="B476" s="54">
        <v>356398</v>
      </c>
      <c r="C476" s="55" t="s">
        <v>416</v>
      </c>
      <c r="D476" s="54" t="s">
        <v>296</v>
      </c>
      <c r="E476" s="56">
        <v>0</v>
      </c>
      <c r="F476" s="56">
        <v>-4.1119999999999797</v>
      </c>
      <c r="G476" s="56">
        <v>0</v>
      </c>
      <c r="H476" s="56">
        <v>0</v>
      </c>
      <c r="I476" s="56">
        <v>0</v>
      </c>
      <c r="J476" s="56">
        <v>87.112000000000094</v>
      </c>
      <c r="K476" s="56">
        <v>-5.274</v>
      </c>
      <c r="L476" s="56">
        <v>0</v>
      </c>
      <c r="M476" s="56">
        <v>49.875999999999998</v>
      </c>
      <c r="N476" s="56">
        <v>265.012</v>
      </c>
      <c r="O476" s="56">
        <v>-13.132</v>
      </c>
      <c r="P476" s="56">
        <v>533.49400000000003</v>
      </c>
    </row>
    <row r="477" spans="1:16" x14ac:dyDescent="0.25">
      <c r="A477" s="54">
        <v>2022</v>
      </c>
      <c r="B477" s="54">
        <v>356398</v>
      </c>
      <c r="C477" s="55" t="s">
        <v>416</v>
      </c>
      <c r="D477" s="54" t="s">
        <v>294</v>
      </c>
      <c r="E477" s="56">
        <v>0</v>
      </c>
      <c r="F477" s="56">
        <v>67.888000000000005</v>
      </c>
      <c r="G477" s="56">
        <v>0</v>
      </c>
      <c r="H477" s="56">
        <v>0</v>
      </c>
      <c r="I477" s="56">
        <v>0</v>
      </c>
      <c r="J477" s="56">
        <v>273.71199999999999</v>
      </c>
      <c r="K477" s="56">
        <v>31.326000000000001</v>
      </c>
      <c r="L477" s="56">
        <v>0</v>
      </c>
      <c r="M477" s="56">
        <v>86.475999999999999</v>
      </c>
      <c r="N477" s="56">
        <v>300.41199999999998</v>
      </c>
      <c r="O477" s="56">
        <v>57.667999999999999</v>
      </c>
      <c r="P477" s="56">
        <v>649.29399999999998</v>
      </c>
    </row>
    <row r="478" spans="1:16" x14ac:dyDescent="0.25">
      <c r="A478" s="54">
        <v>2022</v>
      </c>
      <c r="B478" s="54">
        <v>356398</v>
      </c>
      <c r="C478" s="55" t="s">
        <v>416</v>
      </c>
      <c r="D478" s="54" t="s">
        <v>1</v>
      </c>
      <c r="E478" s="56">
        <v>0</v>
      </c>
      <c r="F478" s="56">
        <v>240.68799999999999</v>
      </c>
      <c r="G478" s="56">
        <v>0</v>
      </c>
      <c r="H478" s="56">
        <v>0</v>
      </c>
      <c r="I478" s="56">
        <v>0</v>
      </c>
      <c r="J478" s="56">
        <v>925.31200000000001</v>
      </c>
      <c r="K478" s="56">
        <v>71.975999999999999</v>
      </c>
      <c r="L478" s="56">
        <v>0</v>
      </c>
      <c r="M478" s="56">
        <v>223.976</v>
      </c>
      <c r="N478" s="56">
        <v>775.91200000000003</v>
      </c>
      <c r="O478" s="56">
        <v>132.768</v>
      </c>
      <c r="P478" s="56">
        <v>2099.7440000000001</v>
      </c>
    </row>
    <row r="479" spans="1:16" x14ac:dyDescent="0.25">
      <c r="A479" s="54">
        <v>2022</v>
      </c>
      <c r="B479" s="54">
        <v>356684</v>
      </c>
      <c r="C479" s="55" t="s">
        <v>419</v>
      </c>
      <c r="D479" s="54" t="s">
        <v>296</v>
      </c>
      <c r="E479" s="56">
        <v>0</v>
      </c>
      <c r="F479" s="56">
        <v>0</v>
      </c>
      <c r="G479" s="56">
        <v>0</v>
      </c>
      <c r="H479" s="56">
        <v>0</v>
      </c>
      <c r="I479" s="56">
        <v>-19.024000000000001</v>
      </c>
      <c r="J479" s="56">
        <v>0</v>
      </c>
      <c r="K479" s="56">
        <v>-32.908000000000001</v>
      </c>
      <c r="L479" s="56">
        <v>0</v>
      </c>
      <c r="M479" s="56">
        <v>0</v>
      </c>
      <c r="N479" s="56">
        <v>172.66200000000001</v>
      </c>
      <c r="O479" s="56">
        <v>0</v>
      </c>
      <c r="P479" s="56">
        <v>-29.565999999999999</v>
      </c>
    </row>
    <row r="480" spans="1:16" x14ac:dyDescent="0.25">
      <c r="A480" s="54">
        <v>2022</v>
      </c>
      <c r="B480" s="54">
        <v>356684</v>
      </c>
      <c r="C480" s="55" t="s">
        <v>419</v>
      </c>
      <c r="D480" s="54" t="s">
        <v>294</v>
      </c>
      <c r="E480" s="56">
        <v>0</v>
      </c>
      <c r="F480" s="56">
        <v>0</v>
      </c>
      <c r="G480" s="56">
        <v>0</v>
      </c>
      <c r="H480" s="56">
        <v>0</v>
      </c>
      <c r="I480" s="56">
        <v>53.475999999999999</v>
      </c>
      <c r="J480" s="56">
        <v>0</v>
      </c>
      <c r="K480" s="56">
        <v>3.3420000000000001</v>
      </c>
      <c r="L480" s="56">
        <v>0</v>
      </c>
      <c r="M480" s="56">
        <v>0</v>
      </c>
      <c r="N480" s="56">
        <v>208.91200000000001</v>
      </c>
      <c r="O480" s="56">
        <v>0</v>
      </c>
      <c r="P480" s="56">
        <v>6.6840000000000002</v>
      </c>
    </row>
    <row r="481" spans="1:16" x14ac:dyDescent="0.25">
      <c r="A481" s="54">
        <v>2022</v>
      </c>
      <c r="B481" s="54">
        <v>356684</v>
      </c>
      <c r="C481" s="55" t="s">
        <v>419</v>
      </c>
      <c r="D481" s="54" t="s">
        <v>1</v>
      </c>
      <c r="E481" s="56">
        <v>0</v>
      </c>
      <c r="F481" s="56">
        <v>0</v>
      </c>
      <c r="G481" s="56">
        <v>0</v>
      </c>
      <c r="H481" s="56">
        <v>0</v>
      </c>
      <c r="I481" s="56">
        <v>135.976</v>
      </c>
      <c r="J481" s="56">
        <v>0</v>
      </c>
      <c r="K481" s="56">
        <v>7.992</v>
      </c>
      <c r="L481" s="56">
        <v>0</v>
      </c>
      <c r="M481" s="56">
        <v>0</v>
      </c>
      <c r="N481" s="56">
        <v>1143.912</v>
      </c>
      <c r="O481" s="56">
        <v>0</v>
      </c>
      <c r="P481" s="56">
        <v>14.384</v>
      </c>
    </row>
    <row r="482" spans="1:16" x14ac:dyDescent="0.25">
      <c r="A482" s="54">
        <v>2022</v>
      </c>
      <c r="B482" s="54">
        <v>358146</v>
      </c>
      <c r="C482" s="55" t="s">
        <v>414</v>
      </c>
      <c r="D482" s="54" t="s">
        <v>296</v>
      </c>
      <c r="E482" s="56">
        <v>0</v>
      </c>
      <c r="F482" s="56">
        <v>0</v>
      </c>
      <c r="G482" s="56">
        <v>0</v>
      </c>
      <c r="H482" s="56">
        <v>0</v>
      </c>
      <c r="I482" s="56">
        <v>0</v>
      </c>
      <c r="J482" s="56">
        <v>0</v>
      </c>
      <c r="K482" s="56">
        <v>0</v>
      </c>
      <c r="L482" s="56">
        <v>0</v>
      </c>
      <c r="M482" s="56">
        <v>0</v>
      </c>
      <c r="N482" s="56">
        <v>-29.608000000000001</v>
      </c>
      <c r="O482" s="56">
        <v>0</v>
      </c>
      <c r="P482" s="56">
        <v>0</v>
      </c>
    </row>
    <row r="483" spans="1:16" x14ac:dyDescent="0.25">
      <c r="A483" s="54">
        <v>2022</v>
      </c>
      <c r="B483" s="54">
        <v>358146</v>
      </c>
      <c r="C483" s="55" t="s">
        <v>414</v>
      </c>
      <c r="D483" s="54" t="s">
        <v>1</v>
      </c>
      <c r="E483" s="56">
        <v>0</v>
      </c>
      <c r="F483" s="56">
        <v>0</v>
      </c>
      <c r="G483" s="56">
        <v>0</v>
      </c>
      <c r="H483" s="56">
        <v>0</v>
      </c>
      <c r="I483" s="56">
        <v>0</v>
      </c>
      <c r="J483" s="56">
        <v>0</v>
      </c>
      <c r="K483" s="56">
        <v>0</v>
      </c>
      <c r="L483" s="56">
        <v>0</v>
      </c>
      <c r="M483" s="56">
        <v>0</v>
      </c>
      <c r="N483" s="56">
        <v>7.992</v>
      </c>
      <c r="O483" s="56">
        <v>0</v>
      </c>
      <c r="P483" s="56">
        <v>0</v>
      </c>
    </row>
    <row r="484" spans="1:16" x14ac:dyDescent="0.25">
      <c r="A484" s="54">
        <v>2022</v>
      </c>
      <c r="B484" s="54">
        <v>358146</v>
      </c>
      <c r="C484" s="55" t="s">
        <v>414</v>
      </c>
      <c r="D484" s="54" t="s">
        <v>294</v>
      </c>
      <c r="E484" s="56">
        <v>0</v>
      </c>
      <c r="F484" s="56">
        <v>0</v>
      </c>
      <c r="G484" s="56">
        <v>0</v>
      </c>
      <c r="H484" s="56">
        <v>0</v>
      </c>
      <c r="I484" s="56">
        <v>0</v>
      </c>
      <c r="J484" s="56">
        <v>0</v>
      </c>
      <c r="K484" s="56">
        <v>0</v>
      </c>
      <c r="L484" s="56">
        <v>0</v>
      </c>
      <c r="M484" s="56">
        <v>0</v>
      </c>
      <c r="N484" s="56">
        <v>2.492</v>
      </c>
      <c r="O484" s="56">
        <v>0</v>
      </c>
      <c r="P484" s="56">
        <v>0</v>
      </c>
    </row>
    <row r="485" spans="1:16" x14ac:dyDescent="0.25">
      <c r="A485" s="54">
        <v>2022</v>
      </c>
      <c r="B485" s="54">
        <v>359285</v>
      </c>
      <c r="C485" s="55" t="s">
        <v>414</v>
      </c>
      <c r="D485" s="54" t="s">
        <v>1</v>
      </c>
      <c r="E485" s="56">
        <v>1646.192</v>
      </c>
      <c r="F485" s="56">
        <v>279.952</v>
      </c>
      <c r="G485" s="56">
        <v>758.28</v>
      </c>
      <c r="H485" s="56">
        <v>279.928</v>
      </c>
      <c r="I485" s="56">
        <v>0</v>
      </c>
      <c r="J485" s="56">
        <v>1779.616</v>
      </c>
      <c r="K485" s="56">
        <v>647.87199999999996</v>
      </c>
      <c r="L485" s="56">
        <v>0</v>
      </c>
      <c r="M485" s="56">
        <v>783.904</v>
      </c>
      <c r="N485" s="56">
        <v>2719.7040000000002</v>
      </c>
      <c r="O485" s="56">
        <v>1607.72</v>
      </c>
      <c r="P485" s="56">
        <v>1851.6559999999999</v>
      </c>
    </row>
    <row r="486" spans="1:16" x14ac:dyDescent="0.25">
      <c r="A486" s="54">
        <v>2022</v>
      </c>
      <c r="B486" s="54">
        <v>359285</v>
      </c>
      <c r="C486" s="55" t="s">
        <v>414</v>
      </c>
      <c r="D486" s="54" t="s">
        <v>296</v>
      </c>
      <c r="E486" s="56">
        <v>496.19200000000001</v>
      </c>
      <c r="F486" s="56">
        <v>50.652000000000001</v>
      </c>
      <c r="G486" s="56">
        <v>273.68</v>
      </c>
      <c r="H486" s="56">
        <v>-11.922000000000001</v>
      </c>
      <c r="I486" s="56">
        <v>0</v>
      </c>
      <c r="J486" s="56">
        <v>581.46600000000001</v>
      </c>
      <c r="K486" s="56">
        <v>150.37200000000001</v>
      </c>
      <c r="L486" s="56">
        <v>0</v>
      </c>
      <c r="M486" s="56">
        <v>267.70400000000001</v>
      </c>
      <c r="N486" s="56">
        <v>742.50400000000002</v>
      </c>
      <c r="O486" s="56">
        <v>379.32</v>
      </c>
      <c r="P486" s="56">
        <v>585.10599999999999</v>
      </c>
    </row>
    <row r="487" spans="1:16" x14ac:dyDescent="0.25">
      <c r="A487" s="54">
        <v>2022</v>
      </c>
      <c r="B487" s="54">
        <v>359285</v>
      </c>
      <c r="C487" s="55" t="s">
        <v>414</v>
      </c>
      <c r="D487" s="54" t="s">
        <v>294</v>
      </c>
      <c r="E487" s="56">
        <v>594.69200000000001</v>
      </c>
      <c r="F487" s="56">
        <v>117.05200000000001</v>
      </c>
      <c r="G487" s="56">
        <v>340.08</v>
      </c>
      <c r="H487" s="56">
        <v>117.578</v>
      </c>
      <c r="I487" s="56">
        <v>0</v>
      </c>
      <c r="J487" s="56">
        <v>714.26599999999996</v>
      </c>
      <c r="K487" s="56">
        <v>253.27199999999999</v>
      </c>
      <c r="L487" s="56">
        <v>0</v>
      </c>
      <c r="M487" s="56">
        <v>300.904</v>
      </c>
      <c r="N487" s="56">
        <v>843.20399999999995</v>
      </c>
      <c r="O487" s="56">
        <v>546.41999999999996</v>
      </c>
      <c r="P487" s="56">
        <v>694.60599999999999</v>
      </c>
    </row>
    <row r="488" spans="1:16" x14ac:dyDescent="0.25">
      <c r="A488" s="54">
        <v>2022</v>
      </c>
      <c r="B488" s="54">
        <v>364956</v>
      </c>
      <c r="C488" s="55" t="s">
        <v>419</v>
      </c>
      <c r="D488" s="54" t="s">
        <v>294</v>
      </c>
      <c r="E488" s="56">
        <v>52.984000000000002</v>
      </c>
      <c r="F488" s="56">
        <v>52.984000000000002</v>
      </c>
      <c r="G488" s="56">
        <v>526.83199999999999</v>
      </c>
      <c r="H488" s="56">
        <v>82.018000000000001</v>
      </c>
      <c r="I488" s="56">
        <v>648.81799999999998</v>
      </c>
      <c r="J488" s="56">
        <v>230.88800000000001</v>
      </c>
      <c r="K488" s="56">
        <v>32.176000000000002</v>
      </c>
      <c r="L488" s="56">
        <v>361.63600000000002</v>
      </c>
      <c r="M488" s="56">
        <v>207.46199999999999</v>
      </c>
      <c r="N488" s="56">
        <v>285.69600000000003</v>
      </c>
      <c r="O488" s="56">
        <v>360.31599999999997</v>
      </c>
      <c r="P488" s="56">
        <v>25.492000000000001</v>
      </c>
    </row>
    <row r="489" spans="1:16" x14ac:dyDescent="0.25">
      <c r="A489" s="54">
        <v>2022</v>
      </c>
      <c r="B489" s="54">
        <v>364956</v>
      </c>
      <c r="C489" s="55" t="s">
        <v>419</v>
      </c>
      <c r="D489" s="54" t="s">
        <v>1</v>
      </c>
      <c r="E489" s="56">
        <v>127.98399999999999</v>
      </c>
      <c r="F489" s="56">
        <v>135.98400000000001</v>
      </c>
      <c r="G489" s="56">
        <v>1191.8320000000001</v>
      </c>
      <c r="H489" s="56">
        <v>207.96799999999999</v>
      </c>
      <c r="I489" s="56">
        <v>1581.3679999999999</v>
      </c>
      <c r="J489" s="56">
        <v>935.88800000000003</v>
      </c>
      <c r="K489" s="56">
        <v>77.575999999999993</v>
      </c>
      <c r="L489" s="56">
        <v>944.53599999999994</v>
      </c>
      <c r="M489" s="56">
        <v>808.71199999999999</v>
      </c>
      <c r="N489" s="56">
        <v>631.89599999999996</v>
      </c>
      <c r="O489" s="56">
        <v>1023.816</v>
      </c>
      <c r="P489" s="56">
        <v>55.991999999999997</v>
      </c>
    </row>
    <row r="490" spans="1:16" x14ac:dyDescent="0.25">
      <c r="A490" s="54">
        <v>2022</v>
      </c>
      <c r="B490" s="54">
        <v>364956</v>
      </c>
      <c r="C490" s="55" t="s">
        <v>419</v>
      </c>
      <c r="D490" s="54" t="s">
        <v>296</v>
      </c>
      <c r="E490" s="56">
        <v>-19.515999999999998</v>
      </c>
      <c r="F490" s="56">
        <v>-19.515999999999998</v>
      </c>
      <c r="G490" s="56">
        <v>418.08199999999999</v>
      </c>
      <c r="H490" s="56">
        <v>-62.981999999999999</v>
      </c>
      <c r="I490" s="56">
        <v>565.06799999999998</v>
      </c>
      <c r="J490" s="56">
        <v>49.638000000000098</v>
      </c>
      <c r="K490" s="56">
        <v>-76.573999999999998</v>
      </c>
      <c r="L490" s="56">
        <v>132.886</v>
      </c>
      <c r="M490" s="56">
        <v>134.96199999999999</v>
      </c>
      <c r="N490" s="56">
        <v>140.696</v>
      </c>
      <c r="O490" s="56">
        <v>179.066</v>
      </c>
      <c r="P490" s="56">
        <v>-10.757999999999999</v>
      </c>
    </row>
    <row r="491" spans="1:16" x14ac:dyDescent="0.25">
      <c r="A491" s="54">
        <v>2022</v>
      </c>
      <c r="B491" s="54">
        <v>365924</v>
      </c>
      <c r="C491" s="55" t="s">
        <v>418</v>
      </c>
      <c r="D491" s="54" t="s">
        <v>1</v>
      </c>
      <c r="E491" s="56">
        <v>0</v>
      </c>
      <c r="F491" s="56">
        <v>0</v>
      </c>
      <c r="G491" s="56">
        <v>0</v>
      </c>
      <c r="H491" s="56">
        <v>0</v>
      </c>
      <c r="I491" s="56">
        <v>0</v>
      </c>
      <c r="J491" s="56">
        <v>0</v>
      </c>
      <c r="K491" s="56">
        <v>0</v>
      </c>
      <c r="L491" s="56">
        <v>0</v>
      </c>
      <c r="M491" s="56">
        <v>0</v>
      </c>
      <c r="N491" s="56">
        <v>327.96</v>
      </c>
      <c r="O491" s="56">
        <v>598.32000000000005</v>
      </c>
      <c r="P491" s="56">
        <v>175.952</v>
      </c>
    </row>
    <row r="492" spans="1:16" x14ac:dyDescent="0.25">
      <c r="A492" s="54">
        <v>2022</v>
      </c>
      <c r="B492" s="54">
        <v>365924</v>
      </c>
      <c r="C492" s="55" t="s">
        <v>418</v>
      </c>
      <c r="D492" s="54" t="s">
        <v>296</v>
      </c>
      <c r="E492" s="56">
        <v>0</v>
      </c>
      <c r="F492" s="56">
        <v>0</v>
      </c>
      <c r="G492" s="56">
        <v>0</v>
      </c>
      <c r="H492" s="56">
        <v>0</v>
      </c>
      <c r="I492" s="56">
        <v>0</v>
      </c>
      <c r="J492" s="56">
        <v>0</v>
      </c>
      <c r="K492" s="56">
        <v>0</v>
      </c>
      <c r="L492" s="56">
        <v>0</v>
      </c>
      <c r="M492" s="56">
        <v>0</v>
      </c>
      <c r="N492" s="56">
        <v>37.159999999999997</v>
      </c>
      <c r="O492" s="56">
        <v>73.069999999999993</v>
      </c>
      <c r="P492" s="56">
        <v>-25.898</v>
      </c>
    </row>
    <row r="493" spans="1:16" x14ac:dyDescent="0.25">
      <c r="A493" s="54">
        <v>2022</v>
      </c>
      <c r="B493" s="54">
        <v>365924</v>
      </c>
      <c r="C493" s="55" t="s">
        <v>418</v>
      </c>
      <c r="D493" s="54" t="s">
        <v>294</v>
      </c>
      <c r="E493" s="56">
        <v>0</v>
      </c>
      <c r="F493" s="56">
        <v>0</v>
      </c>
      <c r="G493" s="56">
        <v>0</v>
      </c>
      <c r="H493" s="56">
        <v>0</v>
      </c>
      <c r="I493" s="56">
        <v>0</v>
      </c>
      <c r="J493" s="56">
        <v>0</v>
      </c>
      <c r="K493" s="56">
        <v>0</v>
      </c>
      <c r="L493" s="56">
        <v>0</v>
      </c>
      <c r="M493" s="56">
        <v>0</v>
      </c>
      <c r="N493" s="56">
        <v>133.46</v>
      </c>
      <c r="O493" s="56">
        <v>235.77</v>
      </c>
      <c r="P493" s="56">
        <v>72.602000000000004</v>
      </c>
    </row>
    <row r="494" spans="1:16" x14ac:dyDescent="0.25">
      <c r="A494" s="54">
        <v>2022</v>
      </c>
      <c r="B494" s="54">
        <v>368143</v>
      </c>
      <c r="C494" s="55" t="s">
        <v>415</v>
      </c>
      <c r="D494" s="54" t="s">
        <v>296</v>
      </c>
      <c r="E494" s="56">
        <v>1010.8268</v>
      </c>
      <c r="F494" s="56">
        <v>1529.0491999999999</v>
      </c>
      <c r="G494" s="56">
        <v>2153.0916000000002</v>
      </c>
      <c r="H494" s="56">
        <v>1457.1116</v>
      </c>
      <c r="I494" s="56">
        <v>465.2484</v>
      </c>
      <c r="J494" s="56">
        <v>784.12959999999998</v>
      </c>
      <c r="K494" s="56">
        <v>947.17599999999902</v>
      </c>
      <c r="L494" s="56">
        <v>1411.6176</v>
      </c>
      <c r="M494" s="56">
        <v>2106.0587999999998</v>
      </c>
      <c r="N494" s="56">
        <v>1271.7772</v>
      </c>
      <c r="O494" s="56">
        <v>833.78039999999999</v>
      </c>
      <c r="P494" s="56">
        <v>1327.538</v>
      </c>
    </row>
    <row r="495" spans="1:16" x14ac:dyDescent="0.25">
      <c r="A495" s="54">
        <v>2022</v>
      </c>
      <c r="B495" s="54">
        <v>368143</v>
      </c>
      <c r="C495" s="55" t="s">
        <v>415</v>
      </c>
      <c r="D495" s="54" t="s">
        <v>294</v>
      </c>
      <c r="E495" s="56">
        <v>1364.9268</v>
      </c>
      <c r="F495" s="56">
        <v>1992.8992000000001</v>
      </c>
      <c r="G495" s="56">
        <v>2611.4416000000001</v>
      </c>
      <c r="H495" s="56">
        <v>1845.4115999999999</v>
      </c>
      <c r="I495" s="56">
        <v>876.74839999999995</v>
      </c>
      <c r="J495" s="56">
        <v>1192.3296</v>
      </c>
      <c r="K495" s="56">
        <v>1187.6759999999999</v>
      </c>
      <c r="L495" s="56">
        <v>1827.5175999999999</v>
      </c>
      <c r="M495" s="56">
        <v>2493.2588000000001</v>
      </c>
      <c r="N495" s="56">
        <v>1480.2772</v>
      </c>
      <c r="O495" s="56">
        <v>1243.0804000000001</v>
      </c>
      <c r="P495" s="56">
        <v>1736.838</v>
      </c>
    </row>
    <row r="496" spans="1:16" x14ac:dyDescent="0.25">
      <c r="A496" s="54">
        <v>2022</v>
      </c>
      <c r="B496" s="54">
        <v>368143</v>
      </c>
      <c r="C496" s="55" t="s">
        <v>415</v>
      </c>
      <c r="D496" s="54" t="s">
        <v>1</v>
      </c>
      <c r="E496" s="56">
        <v>5434.8768</v>
      </c>
      <c r="F496" s="56">
        <v>7122.4992000000002</v>
      </c>
      <c r="G496" s="56">
        <v>8471.5416000000005</v>
      </c>
      <c r="H496" s="56">
        <v>5781.2615999999998</v>
      </c>
      <c r="I496" s="56">
        <v>2928.3984</v>
      </c>
      <c r="J496" s="56">
        <v>3931.3296</v>
      </c>
      <c r="K496" s="56">
        <v>6265.4759999999997</v>
      </c>
      <c r="L496" s="56">
        <v>6061.0176000000001</v>
      </c>
      <c r="M496" s="56">
        <v>7664.6088</v>
      </c>
      <c r="N496" s="56">
        <v>5631.1271999999999</v>
      </c>
      <c r="O496" s="56">
        <v>3958.4304000000002</v>
      </c>
      <c r="P496" s="56">
        <v>5146.4880000000003</v>
      </c>
    </row>
    <row r="497" spans="1:16" x14ac:dyDescent="0.25">
      <c r="A497" s="54">
        <v>2022</v>
      </c>
      <c r="B497" s="54">
        <v>369346</v>
      </c>
      <c r="C497" s="55" t="s">
        <v>415</v>
      </c>
      <c r="D497" s="54" t="s">
        <v>1</v>
      </c>
      <c r="E497" s="56">
        <v>89.575999999999993</v>
      </c>
      <c r="F497" s="56">
        <v>127.976</v>
      </c>
      <c r="G497" s="56">
        <v>1366.0640000000001</v>
      </c>
      <c r="H497" s="56">
        <v>0</v>
      </c>
      <c r="I497" s="56">
        <v>3187.6</v>
      </c>
      <c r="J497" s="56">
        <v>119.98399999999999</v>
      </c>
      <c r="K497" s="56">
        <v>839.81600000000003</v>
      </c>
      <c r="L497" s="56">
        <v>143.976</v>
      </c>
      <c r="M497" s="56">
        <v>2102.8719999999998</v>
      </c>
      <c r="N497" s="56">
        <v>224.768</v>
      </c>
      <c r="O497" s="56">
        <v>71.983999999999995</v>
      </c>
      <c r="P497" s="56">
        <v>161.56800000000001</v>
      </c>
    </row>
    <row r="498" spans="1:16" x14ac:dyDescent="0.25">
      <c r="A498" s="54">
        <v>2022</v>
      </c>
      <c r="B498" s="54">
        <v>369346</v>
      </c>
      <c r="C498" s="55" t="s">
        <v>415</v>
      </c>
      <c r="D498" s="54" t="s">
        <v>294</v>
      </c>
      <c r="E498" s="56">
        <v>32.576000000000001</v>
      </c>
      <c r="F498" s="56">
        <v>54.326000000000001</v>
      </c>
      <c r="G498" s="56">
        <v>529.91399999999999</v>
      </c>
      <c r="H498" s="56">
        <v>0</v>
      </c>
      <c r="I498" s="56">
        <v>1127.55</v>
      </c>
      <c r="J498" s="56">
        <v>50.984000000000002</v>
      </c>
      <c r="K498" s="56">
        <v>356.31599999999997</v>
      </c>
      <c r="L498" s="56">
        <v>56.326000000000001</v>
      </c>
      <c r="M498" s="56">
        <v>690.62199999999996</v>
      </c>
      <c r="N498" s="56">
        <v>89.018000000000001</v>
      </c>
      <c r="O498" s="56">
        <v>29.033999999999999</v>
      </c>
      <c r="P498" s="56">
        <v>55.518000000000001</v>
      </c>
    </row>
    <row r="499" spans="1:16" x14ac:dyDescent="0.25">
      <c r="A499" s="54">
        <v>2022</v>
      </c>
      <c r="B499" s="54">
        <v>369346</v>
      </c>
      <c r="C499" s="55" t="s">
        <v>415</v>
      </c>
      <c r="D499" s="54" t="s">
        <v>296</v>
      </c>
      <c r="E499" s="56">
        <v>-66.724000000000004</v>
      </c>
      <c r="F499" s="56">
        <v>-44.973999999999997</v>
      </c>
      <c r="G499" s="56">
        <v>321.41399999999999</v>
      </c>
      <c r="H499" s="56">
        <v>0</v>
      </c>
      <c r="I499" s="56">
        <v>942.25</v>
      </c>
      <c r="J499" s="56">
        <v>-15.215999999999999</v>
      </c>
      <c r="K499" s="56">
        <v>190.816</v>
      </c>
      <c r="L499" s="56">
        <v>-42.973999999999997</v>
      </c>
      <c r="M499" s="56">
        <v>515.22199999999998</v>
      </c>
      <c r="N499" s="56">
        <v>-43.381999999999998</v>
      </c>
      <c r="O499" s="56">
        <v>-37.165999999999997</v>
      </c>
      <c r="P499" s="56">
        <v>-76.882000000000005</v>
      </c>
    </row>
    <row r="500" spans="1:16" x14ac:dyDescent="0.25">
      <c r="A500" s="54">
        <v>2022</v>
      </c>
      <c r="B500" s="54">
        <v>370695</v>
      </c>
      <c r="C500" s="55" t="s">
        <v>414</v>
      </c>
      <c r="D500" s="54" t="s">
        <v>294</v>
      </c>
      <c r="E500" s="56">
        <v>717.01499999999999</v>
      </c>
      <c r="F500" s="56">
        <v>321.541</v>
      </c>
      <c r="G500" s="56">
        <v>667.09400000000005</v>
      </c>
      <c r="H500" s="56">
        <v>321.72800000000001</v>
      </c>
      <c r="I500" s="56">
        <v>881.98800000000006</v>
      </c>
      <c r="J500" s="56">
        <v>1717.8430000000001</v>
      </c>
      <c r="K500" s="56">
        <v>742.06399999999996</v>
      </c>
      <c r="L500" s="56">
        <v>1338.4480000000001</v>
      </c>
      <c r="M500" s="56">
        <v>805.65</v>
      </c>
      <c r="N500" s="56">
        <v>1773.818</v>
      </c>
      <c r="O500" s="56">
        <v>771.35799999999995</v>
      </c>
      <c r="P500" s="56">
        <v>977.15800000000002</v>
      </c>
    </row>
    <row r="501" spans="1:16" x14ac:dyDescent="0.25">
      <c r="A501" s="54">
        <v>2022</v>
      </c>
      <c r="B501" s="54">
        <v>370695</v>
      </c>
      <c r="C501" s="55" t="s">
        <v>414</v>
      </c>
      <c r="D501" s="54" t="s">
        <v>1</v>
      </c>
      <c r="E501" s="56">
        <v>2542.0149999999999</v>
      </c>
      <c r="F501" s="56">
        <v>932.14099999999996</v>
      </c>
      <c r="G501" s="56">
        <v>2786.9940000000001</v>
      </c>
      <c r="H501" s="56">
        <v>1662.8779999999999</v>
      </c>
      <c r="I501" s="56">
        <v>2365.538</v>
      </c>
      <c r="J501" s="56">
        <v>5705.6930000000002</v>
      </c>
      <c r="K501" s="56">
        <v>2304.0639999999999</v>
      </c>
      <c r="L501" s="56">
        <v>4584.3980000000001</v>
      </c>
      <c r="M501" s="56">
        <v>2697.1</v>
      </c>
      <c r="N501" s="56">
        <v>6233.3180000000002</v>
      </c>
      <c r="O501" s="56">
        <v>2106.6080000000002</v>
      </c>
      <c r="P501" s="56">
        <v>3097.4580000000001</v>
      </c>
    </row>
    <row r="502" spans="1:16" x14ac:dyDescent="0.25">
      <c r="A502" s="54">
        <v>2022</v>
      </c>
      <c r="B502" s="54">
        <v>370695</v>
      </c>
      <c r="C502" s="55" t="s">
        <v>414</v>
      </c>
      <c r="D502" s="54" t="s">
        <v>296</v>
      </c>
      <c r="E502" s="56">
        <v>418.21499999999997</v>
      </c>
      <c r="F502" s="56">
        <v>122.34099999999999</v>
      </c>
      <c r="G502" s="56">
        <v>433.59399999999999</v>
      </c>
      <c r="H502" s="56">
        <v>153.52799999999999</v>
      </c>
      <c r="I502" s="56">
        <v>713.78800000000001</v>
      </c>
      <c r="J502" s="56">
        <v>1454.443</v>
      </c>
      <c r="K502" s="56">
        <v>512.96400000000006</v>
      </c>
      <c r="L502" s="56">
        <v>1076.1479999999999</v>
      </c>
      <c r="M502" s="56">
        <v>536.75</v>
      </c>
      <c r="N502" s="56">
        <v>1363.8679999999999</v>
      </c>
      <c r="O502" s="56">
        <v>638.55799999999999</v>
      </c>
      <c r="P502" s="56">
        <v>729.90800000000002</v>
      </c>
    </row>
    <row r="503" spans="1:16" x14ac:dyDescent="0.25">
      <c r="A503" s="54">
        <v>2022</v>
      </c>
      <c r="B503" s="54">
        <v>375019</v>
      </c>
      <c r="C503" s="55" t="s">
        <v>418</v>
      </c>
      <c r="D503" s="54" t="s">
        <v>296</v>
      </c>
      <c r="E503" s="56">
        <v>521.55999999999995</v>
      </c>
      <c r="F503" s="56">
        <v>882.19999999999902</v>
      </c>
      <c r="G503" s="56">
        <v>552.15999999999894</v>
      </c>
      <c r="H503" s="56">
        <v>588.63</v>
      </c>
      <c r="I503" s="56">
        <v>338.98</v>
      </c>
      <c r="J503" s="56">
        <v>525.34</v>
      </c>
      <c r="K503" s="56">
        <v>1528.4</v>
      </c>
      <c r="L503" s="56">
        <v>1237.8699999999999</v>
      </c>
      <c r="M503" s="56">
        <v>449.86</v>
      </c>
      <c r="N503" s="56">
        <v>327.32</v>
      </c>
      <c r="O503" s="56">
        <v>260.87</v>
      </c>
      <c r="P503" s="56">
        <v>724.479999999999</v>
      </c>
    </row>
    <row r="504" spans="1:16" x14ac:dyDescent="0.25">
      <c r="A504" s="54">
        <v>2022</v>
      </c>
      <c r="B504" s="54">
        <v>375019</v>
      </c>
      <c r="C504" s="55" t="s">
        <v>418</v>
      </c>
      <c r="D504" s="54" t="s">
        <v>294</v>
      </c>
      <c r="E504" s="56">
        <v>1072.56</v>
      </c>
      <c r="F504" s="56">
        <v>1304.8</v>
      </c>
      <c r="G504" s="56">
        <v>1047.21</v>
      </c>
      <c r="H504" s="56">
        <v>978.03</v>
      </c>
      <c r="I504" s="56">
        <v>726.18</v>
      </c>
      <c r="J504" s="56">
        <v>941.34</v>
      </c>
      <c r="K504" s="56">
        <v>1951.55</v>
      </c>
      <c r="L504" s="56">
        <v>1581.97</v>
      </c>
      <c r="M504" s="56">
        <v>733.06</v>
      </c>
      <c r="N504" s="56">
        <v>744.42</v>
      </c>
      <c r="O504" s="56">
        <v>573.41999999999996</v>
      </c>
      <c r="P504" s="56">
        <v>1212.93</v>
      </c>
    </row>
    <row r="505" spans="1:16" x14ac:dyDescent="0.25">
      <c r="A505" s="54">
        <v>2022</v>
      </c>
      <c r="B505" s="54">
        <v>375019</v>
      </c>
      <c r="C505" s="55" t="s">
        <v>418</v>
      </c>
      <c r="D505" s="54" t="s">
        <v>1</v>
      </c>
      <c r="E505" s="56">
        <v>6435.36</v>
      </c>
      <c r="F505" s="56">
        <v>7828.8</v>
      </c>
      <c r="G505" s="56">
        <v>6283.26</v>
      </c>
      <c r="H505" s="56">
        <v>5868.18</v>
      </c>
      <c r="I505" s="56">
        <v>4357.08</v>
      </c>
      <c r="J505" s="56">
        <v>5648.04</v>
      </c>
      <c r="K505" s="56">
        <v>11709.3</v>
      </c>
      <c r="L505" s="56">
        <v>9491.82</v>
      </c>
      <c r="M505" s="56">
        <v>4398.3599999999997</v>
      </c>
      <c r="N505" s="56">
        <v>4466.5200000000004</v>
      </c>
      <c r="O505" s="56">
        <v>3440.52</v>
      </c>
      <c r="P505" s="56">
        <v>7277.58</v>
      </c>
    </row>
    <row r="506" spans="1:16" x14ac:dyDescent="0.25">
      <c r="A506" s="54">
        <v>2022</v>
      </c>
      <c r="B506" s="54">
        <v>375945</v>
      </c>
      <c r="C506" s="55" t="s">
        <v>419</v>
      </c>
      <c r="D506" s="54" t="s">
        <v>294</v>
      </c>
      <c r="E506" s="56">
        <v>0</v>
      </c>
      <c r="F506" s="56">
        <v>83.065999999999903</v>
      </c>
      <c r="G506" s="56">
        <v>0</v>
      </c>
      <c r="H506" s="56">
        <v>69.002399999999994</v>
      </c>
      <c r="I506" s="56">
        <v>0</v>
      </c>
      <c r="J506" s="56">
        <v>4.7096</v>
      </c>
      <c r="K506" s="56">
        <v>0</v>
      </c>
      <c r="L506" s="56">
        <v>0</v>
      </c>
      <c r="M506" s="56">
        <v>0</v>
      </c>
      <c r="N506" s="56">
        <v>173.96360000000001</v>
      </c>
      <c r="O506" s="56">
        <v>33.386400000000002</v>
      </c>
      <c r="P506" s="56">
        <v>53.622799999999998</v>
      </c>
    </row>
    <row r="507" spans="1:16" x14ac:dyDescent="0.25">
      <c r="A507" s="54">
        <v>2022</v>
      </c>
      <c r="B507" s="54">
        <v>375945</v>
      </c>
      <c r="C507" s="55" t="s">
        <v>419</v>
      </c>
      <c r="D507" s="54" t="s">
        <v>1</v>
      </c>
      <c r="E507" s="56">
        <v>0</v>
      </c>
      <c r="F507" s="56">
        <v>285.56599999999997</v>
      </c>
      <c r="G507" s="56">
        <v>0</v>
      </c>
      <c r="H507" s="56">
        <v>224.35239999999999</v>
      </c>
      <c r="I507" s="56">
        <v>0</v>
      </c>
      <c r="J507" s="56">
        <v>21.0596</v>
      </c>
      <c r="K507" s="56">
        <v>0</v>
      </c>
      <c r="L507" s="56">
        <v>0</v>
      </c>
      <c r="M507" s="56">
        <v>0</v>
      </c>
      <c r="N507" s="56">
        <v>600.96360000000004</v>
      </c>
      <c r="O507" s="56">
        <v>122.38639999999999</v>
      </c>
      <c r="P507" s="56">
        <v>149.5728</v>
      </c>
    </row>
    <row r="508" spans="1:16" x14ac:dyDescent="0.25">
      <c r="A508" s="54">
        <v>2022</v>
      </c>
      <c r="B508" s="54">
        <v>375945</v>
      </c>
      <c r="C508" s="55" t="s">
        <v>419</v>
      </c>
      <c r="D508" s="54" t="s">
        <v>296</v>
      </c>
      <c r="E508" s="56">
        <v>0</v>
      </c>
      <c r="F508" s="56">
        <v>44.315999999999903</v>
      </c>
      <c r="G508" s="56">
        <v>0</v>
      </c>
      <c r="H508" s="56">
        <v>30.252400000000002</v>
      </c>
      <c r="I508" s="56">
        <v>0</v>
      </c>
      <c r="J508" s="56">
        <v>-32.790399999999998</v>
      </c>
      <c r="K508" s="56">
        <v>0</v>
      </c>
      <c r="L508" s="56">
        <v>0</v>
      </c>
      <c r="M508" s="56">
        <v>0</v>
      </c>
      <c r="N508" s="56">
        <v>96.4635999999999</v>
      </c>
      <c r="O508" s="56">
        <v>-2.8636000000000199</v>
      </c>
      <c r="P508" s="56">
        <v>16.122800000000002</v>
      </c>
    </row>
    <row r="509" spans="1:16" x14ac:dyDescent="0.25">
      <c r="A509" s="54">
        <v>2022</v>
      </c>
      <c r="B509" s="54">
        <v>375968</v>
      </c>
      <c r="C509" s="55" t="s">
        <v>414</v>
      </c>
      <c r="D509" s="54" t="s">
        <v>294</v>
      </c>
      <c r="E509" s="56">
        <v>0</v>
      </c>
      <c r="F509" s="56">
        <v>0</v>
      </c>
      <c r="G509" s="56">
        <v>3.3420000000000001</v>
      </c>
      <c r="H509" s="56">
        <v>33.42</v>
      </c>
      <c r="I509" s="56">
        <v>0</v>
      </c>
      <c r="J509" s="56">
        <v>0</v>
      </c>
      <c r="K509" s="56">
        <v>134.14400000000001</v>
      </c>
      <c r="L509" s="56">
        <v>0</v>
      </c>
      <c r="M509" s="56">
        <v>25.492000000000001</v>
      </c>
      <c r="N509" s="56">
        <v>93.968000000000004</v>
      </c>
      <c r="O509" s="56">
        <v>0</v>
      </c>
      <c r="P509" s="56">
        <v>17.492000000000001</v>
      </c>
    </row>
    <row r="510" spans="1:16" x14ac:dyDescent="0.25">
      <c r="A510" s="54">
        <v>2022</v>
      </c>
      <c r="B510" s="54">
        <v>375968</v>
      </c>
      <c r="C510" s="55" t="s">
        <v>414</v>
      </c>
      <c r="D510" s="54" t="s">
        <v>296</v>
      </c>
      <c r="E510" s="56">
        <v>0</v>
      </c>
      <c r="F510" s="56">
        <v>0</v>
      </c>
      <c r="G510" s="56">
        <v>-28.757999999999999</v>
      </c>
      <c r="H510" s="56">
        <v>1.3200000000000101</v>
      </c>
      <c r="I510" s="56">
        <v>0</v>
      </c>
      <c r="J510" s="56">
        <v>0</v>
      </c>
      <c r="K510" s="56">
        <v>67.744</v>
      </c>
      <c r="L510" s="56">
        <v>0</v>
      </c>
      <c r="M510" s="56">
        <v>-6.6079999999999997</v>
      </c>
      <c r="N510" s="56">
        <v>60.768000000000001</v>
      </c>
      <c r="O510" s="56">
        <v>0</v>
      </c>
      <c r="P510" s="56">
        <v>-14.608000000000001</v>
      </c>
    </row>
    <row r="511" spans="1:16" x14ac:dyDescent="0.25">
      <c r="A511" s="54">
        <v>2022</v>
      </c>
      <c r="B511" s="54">
        <v>375968</v>
      </c>
      <c r="C511" s="55" t="s">
        <v>414</v>
      </c>
      <c r="D511" s="54" t="s">
        <v>1</v>
      </c>
      <c r="E511" s="56">
        <v>0</v>
      </c>
      <c r="F511" s="56">
        <v>0</v>
      </c>
      <c r="G511" s="56">
        <v>6.3920000000000003</v>
      </c>
      <c r="H511" s="56">
        <v>79.92</v>
      </c>
      <c r="I511" s="56">
        <v>0</v>
      </c>
      <c r="J511" s="56">
        <v>0</v>
      </c>
      <c r="K511" s="56">
        <v>303.94400000000002</v>
      </c>
      <c r="L511" s="56">
        <v>0</v>
      </c>
      <c r="M511" s="56">
        <v>55.991999999999997</v>
      </c>
      <c r="N511" s="56">
        <v>207.96799999999999</v>
      </c>
      <c r="O511" s="56">
        <v>0</v>
      </c>
      <c r="P511" s="56">
        <v>79.992000000000004</v>
      </c>
    </row>
    <row r="512" spans="1:16" x14ac:dyDescent="0.25">
      <c r="A512" s="54">
        <v>2022</v>
      </c>
      <c r="B512" s="54">
        <v>377121</v>
      </c>
      <c r="C512" s="55" t="s">
        <v>416</v>
      </c>
      <c r="D512" s="54" t="s">
        <v>1</v>
      </c>
      <c r="E512" s="56">
        <v>230.36</v>
      </c>
      <c r="F512" s="56">
        <v>263.96800000000002</v>
      </c>
      <c r="G512" s="56">
        <v>223.96799999999999</v>
      </c>
      <c r="H512" s="56">
        <v>199.904</v>
      </c>
      <c r="I512" s="56">
        <v>1323.8240000000001</v>
      </c>
      <c r="J512" s="56">
        <v>431.94400000000002</v>
      </c>
      <c r="K512" s="56">
        <v>127.98399999999999</v>
      </c>
      <c r="L512" s="56">
        <v>726.27200000000005</v>
      </c>
      <c r="M512" s="56">
        <v>0</v>
      </c>
      <c r="N512" s="56">
        <v>0</v>
      </c>
      <c r="O512" s="56">
        <v>0</v>
      </c>
      <c r="P512" s="56">
        <v>0</v>
      </c>
    </row>
    <row r="513" spans="1:16" x14ac:dyDescent="0.25">
      <c r="A513" s="54">
        <v>2022</v>
      </c>
      <c r="B513" s="54">
        <v>377121</v>
      </c>
      <c r="C513" s="55" t="s">
        <v>416</v>
      </c>
      <c r="D513" s="54" t="s">
        <v>296</v>
      </c>
      <c r="E513" s="56">
        <v>9.0600000000000094</v>
      </c>
      <c r="F513" s="56">
        <v>23.867999999999999</v>
      </c>
      <c r="G513" s="56">
        <v>1.218</v>
      </c>
      <c r="H513" s="56">
        <v>35.003999999999998</v>
      </c>
      <c r="I513" s="56">
        <v>326.774</v>
      </c>
      <c r="J513" s="56">
        <v>36.244</v>
      </c>
      <c r="K513" s="56">
        <v>15.584</v>
      </c>
      <c r="L513" s="56">
        <v>182.27199999999999</v>
      </c>
      <c r="M513" s="56">
        <v>0</v>
      </c>
      <c r="N513" s="56">
        <v>0</v>
      </c>
      <c r="O513" s="56">
        <v>0</v>
      </c>
      <c r="P513" s="56">
        <v>0</v>
      </c>
    </row>
    <row r="514" spans="1:16" x14ac:dyDescent="0.25">
      <c r="A514" s="54">
        <v>2022</v>
      </c>
      <c r="B514" s="54">
        <v>377121</v>
      </c>
      <c r="C514" s="55" t="s">
        <v>416</v>
      </c>
      <c r="D514" s="54" t="s">
        <v>294</v>
      </c>
      <c r="E514" s="56">
        <v>78.66</v>
      </c>
      <c r="F514" s="56">
        <v>93.468000000000004</v>
      </c>
      <c r="G514" s="56">
        <v>72.018000000000001</v>
      </c>
      <c r="H514" s="56">
        <v>70.403999999999996</v>
      </c>
      <c r="I514" s="56">
        <v>501.37400000000002</v>
      </c>
      <c r="J514" s="56">
        <v>175.44399999999999</v>
      </c>
      <c r="K514" s="56">
        <v>50.984000000000002</v>
      </c>
      <c r="L514" s="56">
        <v>320.27199999999999</v>
      </c>
      <c r="M514" s="56">
        <v>0</v>
      </c>
      <c r="N514" s="56">
        <v>0</v>
      </c>
      <c r="O514" s="56">
        <v>0</v>
      </c>
      <c r="P514" s="56">
        <v>0</v>
      </c>
    </row>
    <row r="515" spans="1:16" x14ac:dyDescent="0.25">
      <c r="A515" s="54">
        <v>2022</v>
      </c>
      <c r="B515" s="54">
        <v>380543</v>
      </c>
      <c r="C515" s="55" t="s">
        <v>418</v>
      </c>
      <c r="D515" s="54" t="s">
        <v>1</v>
      </c>
      <c r="E515" s="56">
        <v>3603.72</v>
      </c>
      <c r="F515" s="56">
        <v>973.98</v>
      </c>
      <c r="G515" s="56">
        <v>3703.56</v>
      </c>
      <c r="H515" s="56">
        <v>9480</v>
      </c>
      <c r="I515" s="56">
        <v>1233.42</v>
      </c>
      <c r="J515" s="56">
        <v>2709.6</v>
      </c>
      <c r="K515" s="56">
        <v>1594.08</v>
      </c>
      <c r="L515" s="56">
        <v>2618.46</v>
      </c>
      <c r="M515" s="56">
        <v>8251.14</v>
      </c>
      <c r="N515" s="56">
        <v>1987.26</v>
      </c>
      <c r="O515" s="56">
        <v>3240.36</v>
      </c>
      <c r="P515" s="56">
        <v>2493.84</v>
      </c>
    </row>
    <row r="516" spans="1:16" x14ac:dyDescent="0.25">
      <c r="A516" s="54">
        <v>2022</v>
      </c>
      <c r="B516" s="54">
        <v>380543</v>
      </c>
      <c r="C516" s="55" t="s">
        <v>418</v>
      </c>
      <c r="D516" s="54" t="s">
        <v>296</v>
      </c>
      <c r="E516" s="56">
        <v>237.62</v>
      </c>
      <c r="F516" s="56">
        <v>-102.17</v>
      </c>
      <c r="G516" s="56">
        <v>343.409999999999</v>
      </c>
      <c r="H516" s="56">
        <v>1199.4000000000001</v>
      </c>
      <c r="I516" s="56">
        <v>-105.33</v>
      </c>
      <c r="J516" s="56">
        <v>219.2</v>
      </c>
      <c r="K516" s="56">
        <v>-134.91999999999999</v>
      </c>
      <c r="L516" s="56">
        <v>126.61</v>
      </c>
      <c r="M516" s="56">
        <v>1065.3900000000001</v>
      </c>
      <c r="N516" s="56">
        <v>99.909999999999897</v>
      </c>
      <c r="O516" s="56">
        <v>329.86</v>
      </c>
      <c r="P516" s="56">
        <v>69.340000000000103</v>
      </c>
    </row>
    <row r="517" spans="1:16" x14ac:dyDescent="0.25">
      <c r="A517" s="54">
        <v>2022</v>
      </c>
      <c r="B517" s="54">
        <v>380543</v>
      </c>
      <c r="C517" s="55" t="s">
        <v>418</v>
      </c>
      <c r="D517" s="54" t="s">
        <v>294</v>
      </c>
      <c r="E517" s="56">
        <v>600.62</v>
      </c>
      <c r="F517" s="56">
        <v>162.33000000000001</v>
      </c>
      <c r="G517" s="56">
        <v>617.26</v>
      </c>
      <c r="H517" s="56">
        <v>1580</v>
      </c>
      <c r="I517" s="56">
        <v>205.57</v>
      </c>
      <c r="J517" s="56">
        <v>451.6</v>
      </c>
      <c r="K517" s="56">
        <v>265.68</v>
      </c>
      <c r="L517" s="56">
        <v>436.41</v>
      </c>
      <c r="M517" s="56">
        <v>1375.19</v>
      </c>
      <c r="N517" s="56">
        <v>331.21</v>
      </c>
      <c r="O517" s="56">
        <v>540.05999999999995</v>
      </c>
      <c r="P517" s="56">
        <v>415.64</v>
      </c>
    </row>
    <row r="518" spans="1:16" x14ac:dyDescent="0.25">
      <c r="A518" s="54">
        <v>2022</v>
      </c>
      <c r="B518" s="54">
        <v>384965</v>
      </c>
      <c r="C518" s="55" t="s">
        <v>414</v>
      </c>
      <c r="D518" s="54" t="s">
        <v>296</v>
      </c>
      <c r="E518" s="56">
        <v>-41.973999999999997</v>
      </c>
      <c r="F518" s="56">
        <v>725.00400000000002</v>
      </c>
      <c r="G518" s="56">
        <v>33.276000000000003</v>
      </c>
      <c r="H518" s="56">
        <v>48.32</v>
      </c>
      <c r="I518" s="56">
        <v>13.125999999999999</v>
      </c>
      <c r="J518" s="56">
        <v>235.072</v>
      </c>
      <c r="K518" s="56">
        <v>0</v>
      </c>
      <c r="L518" s="56">
        <v>636.33799999999997</v>
      </c>
      <c r="M518" s="56">
        <v>329.892</v>
      </c>
      <c r="N518" s="56">
        <v>-25.416</v>
      </c>
      <c r="O518" s="56">
        <v>212.08799999999999</v>
      </c>
      <c r="P518" s="56">
        <v>0</v>
      </c>
    </row>
    <row r="519" spans="1:16" x14ac:dyDescent="0.25">
      <c r="A519" s="54">
        <v>2022</v>
      </c>
      <c r="B519" s="54">
        <v>384965</v>
      </c>
      <c r="C519" s="55" t="s">
        <v>414</v>
      </c>
      <c r="D519" s="54" t="s">
        <v>1</v>
      </c>
      <c r="E519" s="56">
        <v>95.975999999999999</v>
      </c>
      <c r="F519" s="56">
        <v>2322.904</v>
      </c>
      <c r="G519" s="56">
        <v>215.976</v>
      </c>
      <c r="H519" s="56">
        <v>545.52</v>
      </c>
      <c r="I519" s="56">
        <v>103.176</v>
      </c>
      <c r="J519" s="56">
        <v>766.27200000000005</v>
      </c>
      <c r="K519" s="56">
        <v>0</v>
      </c>
      <c r="L519" s="56">
        <v>2032.4880000000001</v>
      </c>
      <c r="M519" s="56">
        <v>983.79200000000003</v>
      </c>
      <c r="N519" s="56">
        <v>14.384</v>
      </c>
      <c r="O519" s="56">
        <v>991.88800000000003</v>
      </c>
      <c r="P519" s="56">
        <v>0</v>
      </c>
    </row>
    <row r="520" spans="1:16" x14ac:dyDescent="0.25">
      <c r="A520" s="54">
        <v>2022</v>
      </c>
      <c r="B520" s="54">
        <v>384965</v>
      </c>
      <c r="C520" s="55" t="s">
        <v>414</v>
      </c>
      <c r="D520" s="54" t="s">
        <v>294</v>
      </c>
      <c r="E520" s="56">
        <v>23.326000000000001</v>
      </c>
      <c r="F520" s="56">
        <v>824.60400000000004</v>
      </c>
      <c r="G520" s="56">
        <v>66.475999999999999</v>
      </c>
      <c r="H520" s="56">
        <v>211.02</v>
      </c>
      <c r="I520" s="56">
        <v>46.326000000000001</v>
      </c>
      <c r="J520" s="56">
        <v>332.47199999999998</v>
      </c>
      <c r="K520" s="56">
        <v>0</v>
      </c>
      <c r="L520" s="56">
        <v>737.03800000000001</v>
      </c>
      <c r="M520" s="56">
        <v>397.392</v>
      </c>
      <c r="N520" s="56">
        <v>6.6840000000000002</v>
      </c>
      <c r="O520" s="56">
        <v>246.38800000000001</v>
      </c>
      <c r="P520" s="56">
        <v>0</v>
      </c>
    </row>
    <row r="521" spans="1:16" x14ac:dyDescent="0.25">
      <c r="A521" s="54">
        <v>2022</v>
      </c>
      <c r="B521" s="54">
        <v>392244</v>
      </c>
      <c r="C521" s="55" t="s">
        <v>414</v>
      </c>
      <c r="D521" s="54" t="s">
        <v>1</v>
      </c>
      <c r="E521" s="56">
        <v>127.968</v>
      </c>
      <c r="F521" s="56">
        <v>12.784000000000001</v>
      </c>
      <c r="G521" s="56">
        <v>343.96</v>
      </c>
      <c r="H521" s="56">
        <v>231.96799999999999</v>
      </c>
      <c r="I521" s="56">
        <v>175.89599999999999</v>
      </c>
      <c r="J521" s="56">
        <v>119.98399999999999</v>
      </c>
      <c r="K521" s="56">
        <v>287.96800000000002</v>
      </c>
      <c r="L521" s="56">
        <v>919.88</v>
      </c>
      <c r="M521" s="56">
        <v>2161.3440000000001</v>
      </c>
      <c r="N521" s="56">
        <v>143.98400000000001</v>
      </c>
      <c r="O521" s="56">
        <v>207.976</v>
      </c>
      <c r="P521" s="56">
        <v>335.96800000000002</v>
      </c>
    </row>
    <row r="522" spans="1:16" x14ac:dyDescent="0.25">
      <c r="A522" s="54">
        <v>2022</v>
      </c>
      <c r="B522" s="54">
        <v>392244</v>
      </c>
      <c r="C522" s="55" t="s">
        <v>414</v>
      </c>
      <c r="D522" s="54" t="s">
        <v>296</v>
      </c>
      <c r="E522" s="56">
        <v>-38.781999999999996</v>
      </c>
      <c r="F522" s="56">
        <v>-25.416</v>
      </c>
      <c r="G522" s="56">
        <v>-14.94</v>
      </c>
      <c r="H522" s="56">
        <v>-24.282</v>
      </c>
      <c r="I522" s="56">
        <v>-44.103999999999999</v>
      </c>
      <c r="J522" s="56">
        <v>-13.215999999999999</v>
      </c>
      <c r="K522" s="56">
        <v>41.768000000000001</v>
      </c>
      <c r="L522" s="56">
        <v>215.48</v>
      </c>
      <c r="M522" s="56">
        <v>572.44399999999996</v>
      </c>
      <c r="N522" s="56">
        <v>22.884</v>
      </c>
      <c r="O522" s="56">
        <v>16.276</v>
      </c>
      <c r="P522" s="56">
        <v>37.768000000000001</v>
      </c>
    </row>
    <row r="523" spans="1:16" x14ac:dyDescent="0.25">
      <c r="A523" s="54">
        <v>2022</v>
      </c>
      <c r="B523" s="54">
        <v>392244</v>
      </c>
      <c r="C523" s="55" t="s">
        <v>414</v>
      </c>
      <c r="D523" s="54" t="s">
        <v>294</v>
      </c>
      <c r="E523" s="56">
        <v>57.518000000000001</v>
      </c>
      <c r="F523" s="56">
        <v>6.6840000000000002</v>
      </c>
      <c r="G523" s="56">
        <v>113.46</v>
      </c>
      <c r="H523" s="56">
        <v>72.018000000000001</v>
      </c>
      <c r="I523" s="56">
        <v>52.195999999999998</v>
      </c>
      <c r="J523" s="56">
        <v>50.984000000000002</v>
      </c>
      <c r="K523" s="56">
        <v>105.968</v>
      </c>
      <c r="L523" s="56">
        <v>343.88</v>
      </c>
      <c r="M523" s="56">
        <v>742.84400000000005</v>
      </c>
      <c r="N523" s="56">
        <v>54.984000000000002</v>
      </c>
      <c r="O523" s="56">
        <v>80.475999999999999</v>
      </c>
      <c r="P523" s="56">
        <v>101.968</v>
      </c>
    </row>
    <row r="524" spans="1:16" x14ac:dyDescent="0.25">
      <c r="A524" s="54">
        <v>2022</v>
      </c>
      <c r="B524" s="54">
        <v>398755</v>
      </c>
      <c r="C524" s="55" t="s">
        <v>417</v>
      </c>
      <c r="D524" s="54" t="s">
        <v>296</v>
      </c>
      <c r="E524" s="56">
        <v>147.1208</v>
      </c>
      <c r="F524" s="56">
        <v>0</v>
      </c>
      <c r="G524" s="56">
        <v>-29.4588</v>
      </c>
      <c r="H524" s="56">
        <v>-23.0808</v>
      </c>
      <c r="I524" s="56">
        <v>-8.7072000000000003</v>
      </c>
      <c r="J524" s="56">
        <v>-23.914400000000001</v>
      </c>
      <c r="K524" s="56">
        <v>11.585599999999999</v>
      </c>
      <c r="L524" s="56">
        <v>-8.7072000000000003</v>
      </c>
      <c r="M524" s="56">
        <v>-37.214399999999998</v>
      </c>
      <c r="N524" s="56">
        <v>214.99199999999999</v>
      </c>
      <c r="O524" s="56">
        <v>-9.1072000000000095</v>
      </c>
      <c r="P524" s="56">
        <v>0</v>
      </c>
    </row>
    <row r="525" spans="1:16" x14ac:dyDescent="0.25">
      <c r="A525" s="54">
        <v>2022</v>
      </c>
      <c r="B525" s="54">
        <v>398755</v>
      </c>
      <c r="C525" s="55" t="s">
        <v>417</v>
      </c>
      <c r="D525" s="54" t="s">
        <v>294</v>
      </c>
      <c r="E525" s="56">
        <v>205.1208</v>
      </c>
      <c r="F525" s="56">
        <v>0</v>
      </c>
      <c r="G525" s="56">
        <v>57.541200000000003</v>
      </c>
      <c r="H525" s="56">
        <v>63.919199999999996</v>
      </c>
      <c r="I525" s="56">
        <v>20.2928</v>
      </c>
      <c r="J525" s="56">
        <v>5.0856000000000003</v>
      </c>
      <c r="K525" s="56">
        <v>40.585599999999999</v>
      </c>
      <c r="L525" s="56">
        <v>20.2928</v>
      </c>
      <c r="M525" s="56">
        <v>20.785599999999999</v>
      </c>
      <c r="N525" s="56">
        <v>301.99200000000002</v>
      </c>
      <c r="O525" s="56">
        <v>19.892800000000001</v>
      </c>
      <c r="P525" s="56">
        <v>0</v>
      </c>
    </row>
    <row r="526" spans="1:16" x14ac:dyDescent="0.25">
      <c r="A526" s="54">
        <v>2022</v>
      </c>
      <c r="B526" s="54">
        <v>398755</v>
      </c>
      <c r="C526" s="55" t="s">
        <v>417</v>
      </c>
      <c r="D526" s="54" t="s">
        <v>1</v>
      </c>
      <c r="E526" s="56">
        <v>655.12080000000003</v>
      </c>
      <c r="F526" s="56">
        <v>0</v>
      </c>
      <c r="G526" s="56">
        <v>187.8912</v>
      </c>
      <c r="H526" s="56">
        <v>213.01920000000001</v>
      </c>
      <c r="I526" s="56">
        <v>64.7928</v>
      </c>
      <c r="J526" s="56">
        <v>14.3856</v>
      </c>
      <c r="K526" s="56">
        <v>129.5856</v>
      </c>
      <c r="L526" s="56">
        <v>64.7928</v>
      </c>
      <c r="M526" s="56">
        <v>64.785600000000002</v>
      </c>
      <c r="N526" s="56">
        <v>957.49199999999996</v>
      </c>
      <c r="O526" s="56">
        <v>50.392800000000001</v>
      </c>
      <c r="P526" s="56">
        <v>0</v>
      </c>
    </row>
    <row r="527" spans="1:16" x14ac:dyDescent="0.25">
      <c r="A527" s="54">
        <v>2022</v>
      </c>
      <c r="B527" s="54">
        <v>399454</v>
      </c>
      <c r="C527" s="55" t="s">
        <v>414</v>
      </c>
      <c r="D527" s="54" t="s">
        <v>1</v>
      </c>
      <c r="E527" s="56">
        <v>6854.1558000000005</v>
      </c>
      <c r="F527" s="56">
        <v>7280.3127999999997</v>
      </c>
      <c r="G527" s="56">
        <v>3661.7757999999999</v>
      </c>
      <c r="H527" s="56">
        <v>3051.5904</v>
      </c>
      <c r="I527" s="56">
        <v>7552.3563999999997</v>
      </c>
      <c r="J527" s="56">
        <v>10143.5782</v>
      </c>
      <c r="K527" s="56">
        <v>6491.5364</v>
      </c>
      <c r="L527" s="56">
        <v>5209.5748000000003</v>
      </c>
      <c r="M527" s="56">
        <v>8324.5912000000008</v>
      </c>
      <c r="N527" s="56">
        <v>2543.2710000000002</v>
      </c>
      <c r="O527" s="56">
        <v>2470.9542000000001</v>
      </c>
      <c r="P527" s="56">
        <v>1722.732</v>
      </c>
    </row>
    <row r="528" spans="1:16" x14ac:dyDescent="0.25">
      <c r="A528" s="54">
        <v>2022</v>
      </c>
      <c r="B528" s="54">
        <v>399454</v>
      </c>
      <c r="C528" s="55" t="s">
        <v>414</v>
      </c>
      <c r="D528" s="54" t="s">
        <v>294</v>
      </c>
      <c r="E528" s="56">
        <v>1575.5057999999999</v>
      </c>
      <c r="F528" s="56">
        <v>1436.7128</v>
      </c>
      <c r="G528" s="56">
        <v>815.12580000000003</v>
      </c>
      <c r="H528" s="56">
        <v>644.3904</v>
      </c>
      <c r="I528" s="56">
        <v>1587.3063999999999</v>
      </c>
      <c r="J528" s="56">
        <v>1540.1282000000001</v>
      </c>
      <c r="K528" s="56">
        <v>1614.1864</v>
      </c>
      <c r="L528" s="56">
        <v>1090.6248000000001</v>
      </c>
      <c r="M528" s="56">
        <v>1891.6912</v>
      </c>
      <c r="N528" s="56">
        <v>493.77100000000002</v>
      </c>
      <c r="O528" s="56">
        <v>567.25419999999997</v>
      </c>
      <c r="P528" s="56">
        <v>309.88200000000001</v>
      </c>
    </row>
    <row r="529" spans="1:16" x14ac:dyDescent="0.25">
      <c r="A529" s="54">
        <v>2022</v>
      </c>
      <c r="B529" s="54">
        <v>399454</v>
      </c>
      <c r="C529" s="55" t="s">
        <v>414</v>
      </c>
      <c r="D529" s="54" t="s">
        <v>296</v>
      </c>
      <c r="E529" s="56">
        <v>941.95579999999995</v>
      </c>
      <c r="F529" s="56">
        <v>812.51279999999895</v>
      </c>
      <c r="G529" s="56">
        <v>125.6258</v>
      </c>
      <c r="H529" s="56">
        <v>-55.009600000000198</v>
      </c>
      <c r="I529" s="56">
        <v>885.15639999999905</v>
      </c>
      <c r="J529" s="56">
        <v>780.57819999999799</v>
      </c>
      <c r="K529" s="56">
        <v>1006.6864</v>
      </c>
      <c r="L529" s="56">
        <v>455.42479999999898</v>
      </c>
      <c r="M529" s="56">
        <v>1290.2411999999999</v>
      </c>
      <c r="N529" s="56">
        <v>-169.12899999999999</v>
      </c>
      <c r="O529" s="56">
        <v>-86.845800000000196</v>
      </c>
      <c r="P529" s="56">
        <v>-353.56799999999998</v>
      </c>
    </row>
    <row r="530" spans="1:16" x14ac:dyDescent="0.25">
      <c r="A530" s="54">
        <v>2022</v>
      </c>
      <c r="B530" s="54">
        <v>400575</v>
      </c>
      <c r="C530" s="55" t="s">
        <v>416</v>
      </c>
      <c r="D530" s="54" t="s">
        <v>296</v>
      </c>
      <c r="E530" s="56">
        <v>0</v>
      </c>
      <c r="F530" s="56">
        <v>0</v>
      </c>
      <c r="G530" s="56">
        <v>0</v>
      </c>
      <c r="H530" s="56">
        <v>0</v>
      </c>
      <c r="I530" s="56">
        <v>-32</v>
      </c>
      <c r="J530" s="56">
        <v>-9.77</v>
      </c>
      <c r="K530" s="56">
        <v>0</v>
      </c>
      <c r="L530" s="56">
        <v>-25.3</v>
      </c>
      <c r="M530" s="56">
        <v>91.98</v>
      </c>
      <c r="N530" s="56">
        <v>-70.28</v>
      </c>
      <c r="O530" s="56">
        <v>-31.46</v>
      </c>
      <c r="P530" s="56">
        <v>-1.1199999999999499</v>
      </c>
    </row>
    <row r="531" spans="1:16" x14ac:dyDescent="0.25">
      <c r="A531" s="54">
        <v>2022</v>
      </c>
      <c r="B531" s="54">
        <v>400575</v>
      </c>
      <c r="C531" s="55" t="s">
        <v>416</v>
      </c>
      <c r="D531" s="54" t="s">
        <v>1</v>
      </c>
      <c r="E531" s="56">
        <v>0</v>
      </c>
      <c r="F531" s="56">
        <v>0</v>
      </c>
      <c r="G531" s="56">
        <v>0</v>
      </c>
      <c r="H531" s="56">
        <v>0</v>
      </c>
      <c r="I531" s="56">
        <v>20.399999999999999</v>
      </c>
      <c r="J531" s="56">
        <v>153.78</v>
      </c>
      <c r="K531" s="56">
        <v>0</v>
      </c>
      <c r="L531" s="56">
        <v>53.4</v>
      </c>
      <c r="M531" s="56">
        <v>991.08</v>
      </c>
      <c r="N531" s="56">
        <v>215.52</v>
      </c>
      <c r="O531" s="56">
        <v>16.440000000000001</v>
      </c>
      <c r="P531" s="56">
        <v>850.08</v>
      </c>
    </row>
    <row r="532" spans="1:16" x14ac:dyDescent="0.25">
      <c r="A532" s="54">
        <v>2022</v>
      </c>
      <c r="B532" s="54">
        <v>400575</v>
      </c>
      <c r="C532" s="55" t="s">
        <v>414</v>
      </c>
      <c r="D532" s="54" t="s">
        <v>296</v>
      </c>
      <c r="E532" s="56">
        <v>948.17999999999904</v>
      </c>
      <c r="F532" s="56">
        <v>488.44</v>
      </c>
      <c r="G532" s="56">
        <v>212.53</v>
      </c>
      <c r="H532" s="56">
        <v>170.2</v>
      </c>
      <c r="I532" s="56">
        <v>91.35</v>
      </c>
      <c r="J532" s="56">
        <v>901.29</v>
      </c>
      <c r="K532" s="56">
        <v>354.62</v>
      </c>
      <c r="L532" s="56">
        <v>12.4599999999999</v>
      </c>
      <c r="M532" s="56">
        <v>722.84</v>
      </c>
      <c r="N532" s="56">
        <v>407.27</v>
      </c>
      <c r="O532" s="56">
        <v>1552.91</v>
      </c>
      <c r="P532" s="56">
        <v>252.85</v>
      </c>
    </row>
    <row r="533" spans="1:16" x14ac:dyDescent="0.25">
      <c r="A533" s="54">
        <v>2022</v>
      </c>
      <c r="B533" s="54">
        <v>400575</v>
      </c>
      <c r="C533" s="55" t="s">
        <v>416</v>
      </c>
      <c r="D533" s="54" t="s">
        <v>294</v>
      </c>
      <c r="E533" s="56">
        <v>0</v>
      </c>
      <c r="F533" s="56">
        <v>0</v>
      </c>
      <c r="G533" s="56">
        <v>0</v>
      </c>
      <c r="H533" s="56">
        <v>0</v>
      </c>
      <c r="I533" s="56">
        <v>3.4</v>
      </c>
      <c r="J533" s="56">
        <v>25.63</v>
      </c>
      <c r="K533" s="56">
        <v>0</v>
      </c>
      <c r="L533" s="56">
        <v>8.9</v>
      </c>
      <c r="M533" s="56">
        <v>165.18</v>
      </c>
      <c r="N533" s="56">
        <v>35.92</v>
      </c>
      <c r="O533" s="56">
        <v>2.74</v>
      </c>
      <c r="P533" s="56">
        <v>141.68</v>
      </c>
    </row>
    <row r="534" spans="1:16" x14ac:dyDescent="0.25">
      <c r="A534" s="54">
        <v>2022</v>
      </c>
      <c r="B534" s="54">
        <v>400575</v>
      </c>
      <c r="C534" s="55" t="s">
        <v>414</v>
      </c>
      <c r="D534" s="54" t="s">
        <v>294</v>
      </c>
      <c r="E534" s="56">
        <v>1386.38</v>
      </c>
      <c r="F534" s="56">
        <v>702.49</v>
      </c>
      <c r="G534" s="56">
        <v>517.92999999999995</v>
      </c>
      <c r="H534" s="56">
        <v>413.6</v>
      </c>
      <c r="I534" s="56">
        <v>227.45</v>
      </c>
      <c r="J534" s="56">
        <v>1220.44</v>
      </c>
      <c r="K534" s="56">
        <v>526.12</v>
      </c>
      <c r="L534" s="56">
        <v>214.96</v>
      </c>
      <c r="M534" s="56">
        <v>964.59</v>
      </c>
      <c r="N534" s="56">
        <v>849.87</v>
      </c>
      <c r="O534" s="56">
        <v>1832.26</v>
      </c>
      <c r="P534" s="56">
        <v>590.35</v>
      </c>
    </row>
    <row r="535" spans="1:16" x14ac:dyDescent="0.25">
      <c r="A535" s="54">
        <v>2022</v>
      </c>
      <c r="B535" s="54">
        <v>400575</v>
      </c>
      <c r="C535" s="55" t="s">
        <v>414</v>
      </c>
      <c r="D535" s="54" t="s">
        <v>1</v>
      </c>
      <c r="E535" s="56">
        <v>8318.2800000000007</v>
      </c>
      <c r="F535" s="56">
        <v>4214.9399999999996</v>
      </c>
      <c r="G535" s="56">
        <v>3107.58</v>
      </c>
      <c r="H535" s="56">
        <v>2481.6</v>
      </c>
      <c r="I535" s="56">
        <v>1364.7</v>
      </c>
      <c r="J535" s="56">
        <v>7322.64</v>
      </c>
      <c r="K535" s="56">
        <v>3156.72</v>
      </c>
      <c r="L535" s="56">
        <v>1289.76</v>
      </c>
      <c r="M535" s="56">
        <v>5787.54</v>
      </c>
      <c r="N535" s="56">
        <v>5099.22</v>
      </c>
      <c r="O535" s="56">
        <v>10993.56</v>
      </c>
      <c r="P535" s="56">
        <v>3542.1</v>
      </c>
    </row>
    <row r="536" spans="1:16" x14ac:dyDescent="0.25">
      <c r="A536" s="54">
        <v>2022</v>
      </c>
      <c r="B536" s="54">
        <v>401800</v>
      </c>
      <c r="C536" s="55" t="s">
        <v>415</v>
      </c>
      <c r="D536" s="54" t="s">
        <v>1</v>
      </c>
      <c r="E536" s="56">
        <v>206.29599999999999</v>
      </c>
      <c r="F536" s="56">
        <v>3118.6640000000002</v>
      </c>
      <c r="G536" s="56">
        <v>175.16800000000001</v>
      </c>
      <c r="H536" s="56">
        <v>454.32</v>
      </c>
      <c r="I536" s="56">
        <v>111.98399999999999</v>
      </c>
      <c r="J536" s="56">
        <v>667.10400000000004</v>
      </c>
      <c r="K536" s="56">
        <v>783.89599999999996</v>
      </c>
      <c r="L536" s="56">
        <v>4202.6080000000002</v>
      </c>
      <c r="M536" s="56">
        <v>335.96</v>
      </c>
      <c r="N536" s="56">
        <v>911.67200000000003</v>
      </c>
      <c r="O536" s="56">
        <v>2315.712</v>
      </c>
      <c r="P536" s="56">
        <v>1705.384</v>
      </c>
    </row>
    <row r="537" spans="1:16" x14ac:dyDescent="0.25">
      <c r="A537" s="54">
        <v>2022</v>
      </c>
      <c r="B537" s="54">
        <v>401800</v>
      </c>
      <c r="C537" s="55" t="s">
        <v>415</v>
      </c>
      <c r="D537" s="54" t="s">
        <v>296</v>
      </c>
      <c r="E537" s="56">
        <v>-16.154</v>
      </c>
      <c r="F537" s="56">
        <v>1063.5139999999999</v>
      </c>
      <c r="G537" s="56">
        <v>-19.981999999999999</v>
      </c>
      <c r="H537" s="56">
        <v>42.62</v>
      </c>
      <c r="I537" s="56">
        <v>17.884</v>
      </c>
      <c r="J537" s="56">
        <v>68.554000000000002</v>
      </c>
      <c r="K537" s="56">
        <v>192.99600000000001</v>
      </c>
      <c r="L537" s="56">
        <v>1269.058</v>
      </c>
      <c r="M537" s="56">
        <v>31.06</v>
      </c>
      <c r="N537" s="56">
        <v>236.97200000000001</v>
      </c>
      <c r="O537" s="56">
        <v>717.16200000000003</v>
      </c>
      <c r="P537" s="56">
        <v>398.98399999999998</v>
      </c>
    </row>
    <row r="538" spans="1:16" x14ac:dyDescent="0.25">
      <c r="A538" s="54">
        <v>2022</v>
      </c>
      <c r="B538" s="54">
        <v>401800</v>
      </c>
      <c r="C538" s="55" t="s">
        <v>415</v>
      </c>
      <c r="D538" s="54" t="s">
        <v>294</v>
      </c>
      <c r="E538" s="56">
        <v>84.245999999999995</v>
      </c>
      <c r="F538" s="56">
        <v>1232.3140000000001</v>
      </c>
      <c r="G538" s="56">
        <v>47.317999999999998</v>
      </c>
      <c r="H538" s="56">
        <v>178.32</v>
      </c>
      <c r="I538" s="56">
        <v>50.984000000000002</v>
      </c>
      <c r="J538" s="56">
        <v>236.25399999999999</v>
      </c>
      <c r="K538" s="56">
        <v>325.39600000000002</v>
      </c>
      <c r="L538" s="56">
        <v>1379.3579999999999</v>
      </c>
      <c r="M538" s="56">
        <v>131.46</v>
      </c>
      <c r="N538" s="56">
        <v>372.67200000000003</v>
      </c>
      <c r="O538" s="56">
        <v>819.76199999999994</v>
      </c>
      <c r="P538" s="56">
        <v>532.48400000000004</v>
      </c>
    </row>
    <row r="539" spans="1:16" x14ac:dyDescent="0.25">
      <c r="A539" s="54">
        <v>2022</v>
      </c>
      <c r="B539" s="54">
        <v>405328</v>
      </c>
      <c r="C539" s="55" t="s">
        <v>414</v>
      </c>
      <c r="D539" s="54" t="s">
        <v>1</v>
      </c>
      <c r="E539" s="56">
        <v>2026.0650000000001</v>
      </c>
      <c r="F539" s="56">
        <v>1492.0889999999999</v>
      </c>
      <c r="G539" s="56">
        <v>3566.0340000000001</v>
      </c>
      <c r="H539" s="56">
        <v>3198.84</v>
      </c>
      <c r="I539" s="56">
        <v>2684.5859999999998</v>
      </c>
      <c r="J539" s="56">
        <v>4024.143</v>
      </c>
      <c r="K539" s="56">
        <v>1001.889</v>
      </c>
      <c r="L539" s="56">
        <v>4853.4359999999997</v>
      </c>
      <c r="M539" s="56">
        <v>2781.087</v>
      </c>
      <c r="N539" s="56">
        <v>219.678</v>
      </c>
      <c r="O539" s="56">
        <v>2949.4650000000001</v>
      </c>
      <c r="P539" s="56">
        <v>2987.4839999999999</v>
      </c>
    </row>
    <row r="540" spans="1:16" x14ac:dyDescent="0.25">
      <c r="A540" s="54">
        <v>2022</v>
      </c>
      <c r="B540" s="54">
        <v>405328</v>
      </c>
      <c r="C540" s="55" t="s">
        <v>414</v>
      </c>
      <c r="D540" s="54" t="s">
        <v>294</v>
      </c>
      <c r="E540" s="56">
        <v>248.815</v>
      </c>
      <c r="F540" s="56">
        <v>183.239</v>
      </c>
      <c r="G540" s="56">
        <v>437.93400000000003</v>
      </c>
      <c r="H540" s="56">
        <v>392.84</v>
      </c>
      <c r="I540" s="56">
        <v>329.68599999999998</v>
      </c>
      <c r="J540" s="56">
        <v>494.19299999999998</v>
      </c>
      <c r="K540" s="56">
        <v>123.039</v>
      </c>
      <c r="L540" s="56">
        <v>596.03600000000097</v>
      </c>
      <c r="M540" s="56">
        <v>341.53699999999998</v>
      </c>
      <c r="N540" s="56">
        <v>26.978000000000002</v>
      </c>
      <c r="O540" s="56">
        <v>362.21499999999997</v>
      </c>
      <c r="P540" s="56">
        <v>366.88400000000098</v>
      </c>
    </row>
    <row r="541" spans="1:16" x14ac:dyDescent="0.25">
      <c r="A541" s="54">
        <v>2022</v>
      </c>
      <c r="B541" s="54">
        <v>405328</v>
      </c>
      <c r="C541" s="55" t="s">
        <v>418</v>
      </c>
      <c r="D541" s="54" t="s">
        <v>296</v>
      </c>
      <c r="E541" s="56">
        <v>0</v>
      </c>
      <c r="F541" s="56">
        <v>0</v>
      </c>
      <c r="G541" s="56">
        <v>0</v>
      </c>
      <c r="H541" s="56">
        <v>0</v>
      </c>
      <c r="I541" s="56">
        <v>0</v>
      </c>
      <c r="J541" s="56">
        <v>0</v>
      </c>
      <c r="K541" s="56">
        <v>0</v>
      </c>
      <c r="L541" s="56">
        <v>0</v>
      </c>
      <c r="M541" s="56">
        <v>0</v>
      </c>
      <c r="N541" s="56">
        <v>236.31200000000101</v>
      </c>
      <c r="O541" s="56">
        <v>357.55700000000098</v>
      </c>
      <c r="P541" s="56">
        <v>97.033000000000001</v>
      </c>
    </row>
    <row r="542" spans="1:16" x14ac:dyDescent="0.25">
      <c r="A542" s="54">
        <v>2022</v>
      </c>
      <c r="B542" s="54">
        <v>405328</v>
      </c>
      <c r="C542" s="55" t="s">
        <v>418</v>
      </c>
      <c r="D542" s="54" t="s">
        <v>294</v>
      </c>
      <c r="E542" s="56">
        <v>0</v>
      </c>
      <c r="F542" s="56">
        <v>0</v>
      </c>
      <c r="G542" s="56">
        <v>0</v>
      </c>
      <c r="H542" s="56">
        <v>0</v>
      </c>
      <c r="I542" s="56">
        <v>0</v>
      </c>
      <c r="J542" s="56">
        <v>0</v>
      </c>
      <c r="K542" s="56">
        <v>0</v>
      </c>
      <c r="L542" s="56">
        <v>0</v>
      </c>
      <c r="M542" s="56">
        <v>0</v>
      </c>
      <c r="N542" s="56">
        <v>283.26200000000102</v>
      </c>
      <c r="O542" s="56">
        <v>490.70700000000102</v>
      </c>
      <c r="P542" s="56">
        <v>140.13300000000001</v>
      </c>
    </row>
    <row r="543" spans="1:16" x14ac:dyDescent="0.25">
      <c r="A543" s="54">
        <v>2022</v>
      </c>
      <c r="B543" s="54">
        <v>405328</v>
      </c>
      <c r="C543" s="55" t="s">
        <v>414</v>
      </c>
      <c r="D543" s="54" t="s">
        <v>296</v>
      </c>
      <c r="E543" s="56">
        <v>25.965000000000298</v>
      </c>
      <c r="F543" s="56">
        <v>17.239000000000299</v>
      </c>
      <c r="G543" s="56">
        <v>296.334</v>
      </c>
      <c r="H543" s="56">
        <v>252.34</v>
      </c>
      <c r="I543" s="56">
        <v>75.836000000000396</v>
      </c>
      <c r="J543" s="56">
        <v>278.49299999999999</v>
      </c>
      <c r="K543" s="56">
        <v>15.7390000000002</v>
      </c>
      <c r="L543" s="56">
        <v>388.03600000000102</v>
      </c>
      <c r="M543" s="56">
        <v>236.43700000000001</v>
      </c>
      <c r="N543" s="56">
        <v>-139.02199999999999</v>
      </c>
      <c r="O543" s="56">
        <v>178.065</v>
      </c>
      <c r="P543" s="56">
        <v>188.78400000000099</v>
      </c>
    </row>
    <row r="544" spans="1:16" x14ac:dyDescent="0.25">
      <c r="A544" s="54">
        <v>2022</v>
      </c>
      <c r="B544" s="54">
        <v>405328</v>
      </c>
      <c r="C544" s="55" t="s">
        <v>418</v>
      </c>
      <c r="D544" s="54" t="s">
        <v>1</v>
      </c>
      <c r="E544" s="56">
        <v>0</v>
      </c>
      <c r="F544" s="56">
        <v>0</v>
      </c>
      <c r="G544" s="56">
        <v>0</v>
      </c>
      <c r="H544" s="56">
        <v>0</v>
      </c>
      <c r="I544" s="56">
        <v>0</v>
      </c>
      <c r="J544" s="56">
        <v>0</v>
      </c>
      <c r="K544" s="56">
        <v>0</v>
      </c>
      <c r="L544" s="56">
        <v>0</v>
      </c>
      <c r="M544" s="56">
        <v>0</v>
      </c>
      <c r="N544" s="56">
        <v>2306.5619999999999</v>
      </c>
      <c r="O544" s="56">
        <v>3995.7570000000001</v>
      </c>
      <c r="P544" s="56">
        <v>1141.0830000000001</v>
      </c>
    </row>
    <row r="545" spans="1:16" x14ac:dyDescent="0.25">
      <c r="A545" s="54">
        <v>2022</v>
      </c>
      <c r="B545" s="54">
        <v>419039</v>
      </c>
      <c r="C545" s="55" t="s">
        <v>416</v>
      </c>
      <c r="D545" s="54" t="s">
        <v>1</v>
      </c>
      <c r="E545" s="56">
        <v>63.984000000000002</v>
      </c>
      <c r="F545" s="56">
        <v>7.1920000000000002</v>
      </c>
      <c r="G545" s="56">
        <v>639.91999999999996</v>
      </c>
      <c r="H545" s="56">
        <v>199.976</v>
      </c>
      <c r="I545" s="56">
        <v>206.36799999999999</v>
      </c>
      <c r="J545" s="56">
        <v>215.976</v>
      </c>
      <c r="K545" s="56">
        <v>1335.8879999999999</v>
      </c>
      <c r="L545" s="56">
        <v>623.91200000000003</v>
      </c>
      <c r="M545" s="56">
        <v>95.183999999999997</v>
      </c>
      <c r="N545" s="56">
        <v>7.992</v>
      </c>
      <c r="O545" s="56">
        <v>2532.4879999999998</v>
      </c>
      <c r="P545" s="56">
        <v>602.952</v>
      </c>
    </row>
    <row r="546" spans="1:16" x14ac:dyDescent="0.25">
      <c r="A546" s="54">
        <v>2022</v>
      </c>
      <c r="B546" s="54">
        <v>419039</v>
      </c>
      <c r="C546" s="55" t="s">
        <v>416</v>
      </c>
      <c r="D546" s="54" t="s">
        <v>296</v>
      </c>
      <c r="E546" s="56">
        <v>-40.415999999999997</v>
      </c>
      <c r="F546" s="56">
        <v>-30.858000000000001</v>
      </c>
      <c r="G546" s="56">
        <v>220.72</v>
      </c>
      <c r="H546" s="56">
        <v>-18.123999999999999</v>
      </c>
      <c r="I546" s="56">
        <v>-61.981999999999999</v>
      </c>
      <c r="J546" s="56">
        <v>-37.624000000000002</v>
      </c>
      <c r="K546" s="56">
        <v>99.388000000000105</v>
      </c>
      <c r="L546" s="56">
        <v>212.012</v>
      </c>
      <c r="M546" s="56">
        <v>-31.565999999999999</v>
      </c>
      <c r="N546" s="56">
        <v>-30.858000000000001</v>
      </c>
      <c r="O546" s="56">
        <v>632.08799999999997</v>
      </c>
      <c r="P546" s="56">
        <v>30.202000000000002</v>
      </c>
    </row>
    <row r="547" spans="1:16" x14ac:dyDescent="0.25">
      <c r="A547" s="54">
        <v>2022</v>
      </c>
      <c r="B547" s="54">
        <v>419039</v>
      </c>
      <c r="C547" s="55" t="s">
        <v>416</v>
      </c>
      <c r="D547" s="54" t="s">
        <v>294</v>
      </c>
      <c r="E547" s="56">
        <v>27.984000000000002</v>
      </c>
      <c r="F547" s="56">
        <v>3.3420000000000001</v>
      </c>
      <c r="G547" s="56">
        <v>254.92</v>
      </c>
      <c r="H547" s="56">
        <v>84.475999999999999</v>
      </c>
      <c r="I547" s="56">
        <v>74.817999999999998</v>
      </c>
      <c r="J547" s="56">
        <v>64.975999999999999</v>
      </c>
      <c r="K547" s="56">
        <v>270.38799999999998</v>
      </c>
      <c r="L547" s="56">
        <v>280.41199999999998</v>
      </c>
      <c r="M547" s="56">
        <v>36.834000000000003</v>
      </c>
      <c r="N547" s="56">
        <v>3.3420000000000001</v>
      </c>
      <c r="O547" s="56">
        <v>745.48800000000006</v>
      </c>
      <c r="P547" s="56">
        <v>177.80199999999999</v>
      </c>
    </row>
    <row r="548" spans="1:16" x14ac:dyDescent="0.25">
      <c r="A548" s="54">
        <v>2022</v>
      </c>
      <c r="B548" s="54">
        <v>422074</v>
      </c>
      <c r="C548" s="55" t="s">
        <v>417</v>
      </c>
      <c r="D548" s="54" t="s">
        <v>294</v>
      </c>
      <c r="E548" s="56">
        <v>798.23979999999995</v>
      </c>
      <c r="F548" s="56">
        <v>44.641600000000103</v>
      </c>
      <c r="G548" s="56">
        <v>680.0874</v>
      </c>
      <c r="H548" s="56">
        <v>992.10619999999994</v>
      </c>
      <c r="I548" s="56">
        <v>1518.3481999999999</v>
      </c>
      <c r="J548" s="56">
        <v>1468.8094000000001</v>
      </c>
      <c r="K548" s="56">
        <v>169.7276</v>
      </c>
      <c r="L548" s="56">
        <v>229.43780000000001</v>
      </c>
      <c r="M548" s="56">
        <v>489.19319999999999</v>
      </c>
      <c r="N548" s="56">
        <v>701.26559999999995</v>
      </c>
      <c r="O548" s="56">
        <v>415.45479999999998</v>
      </c>
      <c r="P548" s="56">
        <v>206.02379999999999</v>
      </c>
    </row>
    <row r="549" spans="1:16" x14ac:dyDescent="0.25">
      <c r="A549" s="54">
        <v>2022</v>
      </c>
      <c r="B549" s="54">
        <v>422074</v>
      </c>
      <c r="C549" s="55" t="s">
        <v>417</v>
      </c>
      <c r="D549" s="54" t="s">
        <v>296</v>
      </c>
      <c r="E549" s="56">
        <v>481.7398</v>
      </c>
      <c r="F549" s="56">
        <v>-200.35839999999999</v>
      </c>
      <c r="G549" s="56">
        <v>330.0874</v>
      </c>
      <c r="H549" s="56">
        <v>672.10619999999994</v>
      </c>
      <c r="I549" s="56">
        <v>1010.8482</v>
      </c>
      <c r="J549" s="56">
        <v>1021.8094</v>
      </c>
      <c r="K549" s="56">
        <v>-73.272400000000104</v>
      </c>
      <c r="L549" s="56">
        <v>-113.5622</v>
      </c>
      <c r="M549" s="56">
        <v>178.19319999999999</v>
      </c>
      <c r="N549" s="56">
        <v>282.26560000000001</v>
      </c>
      <c r="O549" s="56">
        <v>96.454800000000105</v>
      </c>
      <c r="P549" s="56">
        <v>-47.976199999999999</v>
      </c>
    </row>
    <row r="550" spans="1:16" x14ac:dyDescent="0.25">
      <c r="A550" s="54">
        <v>2022</v>
      </c>
      <c r="B550" s="54">
        <v>422074</v>
      </c>
      <c r="C550" s="55" t="s">
        <v>417</v>
      </c>
      <c r="D550" s="54" t="s">
        <v>1</v>
      </c>
      <c r="E550" s="56">
        <v>5678.0897999999997</v>
      </c>
      <c r="F550" s="56">
        <v>2548.2415999999998</v>
      </c>
      <c r="G550" s="56">
        <v>4936.6873999999998</v>
      </c>
      <c r="H550" s="56">
        <v>6885.4062000000004</v>
      </c>
      <c r="I550" s="56">
        <v>9335.8482000000004</v>
      </c>
      <c r="J550" s="56">
        <v>8676.7594000000008</v>
      </c>
      <c r="K550" s="56">
        <v>973.07759999999996</v>
      </c>
      <c r="L550" s="56">
        <v>5378.2878000000001</v>
      </c>
      <c r="M550" s="56">
        <v>4326.2431999999999</v>
      </c>
      <c r="N550" s="56">
        <v>6963.6656000000003</v>
      </c>
      <c r="O550" s="56">
        <v>3147.4047999999998</v>
      </c>
      <c r="P550" s="56">
        <v>1423.6738</v>
      </c>
    </row>
    <row r="551" spans="1:16" x14ac:dyDescent="0.25">
      <c r="A551" s="54">
        <v>2022</v>
      </c>
      <c r="B551" s="54">
        <v>423222</v>
      </c>
      <c r="C551" s="55" t="s">
        <v>415</v>
      </c>
      <c r="D551" s="54" t="s">
        <v>294</v>
      </c>
      <c r="E551" s="56">
        <v>385.2158</v>
      </c>
      <c r="F551" s="56">
        <v>721.79920000000004</v>
      </c>
      <c r="G551" s="56">
        <v>280.46100000000001</v>
      </c>
      <c r="H551" s="56">
        <v>253.1968</v>
      </c>
      <c r="I551" s="56">
        <v>1120.605</v>
      </c>
      <c r="J551" s="56">
        <v>232.10239999999999</v>
      </c>
      <c r="K551" s="56">
        <v>344.23239999999998</v>
      </c>
      <c r="L551" s="56">
        <v>1579.8316</v>
      </c>
      <c r="M551" s="56">
        <v>1064.268</v>
      </c>
      <c r="N551" s="56">
        <v>387.41879999999998</v>
      </c>
      <c r="O551" s="56">
        <v>740.72559999999999</v>
      </c>
      <c r="P551" s="56">
        <v>620.54819999999995</v>
      </c>
    </row>
    <row r="552" spans="1:16" x14ac:dyDescent="0.25">
      <c r="A552" s="54">
        <v>2022</v>
      </c>
      <c r="B552" s="54">
        <v>423222</v>
      </c>
      <c r="C552" s="55" t="s">
        <v>415</v>
      </c>
      <c r="D552" s="54" t="s">
        <v>1</v>
      </c>
      <c r="E552" s="56">
        <v>1060.9158</v>
      </c>
      <c r="F552" s="56">
        <v>2389.1491999999998</v>
      </c>
      <c r="G552" s="56">
        <v>856.66099999999994</v>
      </c>
      <c r="H552" s="56">
        <v>985.54679999999996</v>
      </c>
      <c r="I552" s="56">
        <v>3761.605</v>
      </c>
      <c r="J552" s="56">
        <v>682.10239999999999</v>
      </c>
      <c r="K552" s="56">
        <v>1197.8824</v>
      </c>
      <c r="L552" s="56">
        <v>4382.5316000000003</v>
      </c>
      <c r="M552" s="56">
        <v>5104.6679999999997</v>
      </c>
      <c r="N552" s="56">
        <v>1168.9187999999999</v>
      </c>
      <c r="O552" s="56">
        <v>2094.5255999999999</v>
      </c>
      <c r="P552" s="56">
        <v>1781.4982</v>
      </c>
    </row>
    <row r="553" spans="1:16" x14ac:dyDescent="0.25">
      <c r="A553" s="54">
        <v>2022</v>
      </c>
      <c r="B553" s="54">
        <v>423222</v>
      </c>
      <c r="C553" s="55" t="s">
        <v>415</v>
      </c>
      <c r="D553" s="54" t="s">
        <v>296</v>
      </c>
      <c r="E553" s="56">
        <v>235.2158</v>
      </c>
      <c r="F553" s="56">
        <v>543.0992</v>
      </c>
      <c r="G553" s="56">
        <v>139.261</v>
      </c>
      <c r="H553" s="56">
        <v>143.99680000000001</v>
      </c>
      <c r="I553" s="56">
        <v>933.10500000000002</v>
      </c>
      <c r="J553" s="56">
        <v>93.102399999999903</v>
      </c>
      <c r="K553" s="56">
        <v>231.1824</v>
      </c>
      <c r="L553" s="56">
        <v>1360.3316</v>
      </c>
      <c r="M553" s="56">
        <v>918.66800000000001</v>
      </c>
      <c r="N553" s="56">
        <v>281.5188</v>
      </c>
      <c r="O553" s="56">
        <v>487.57560000000001</v>
      </c>
      <c r="P553" s="56">
        <v>439.64819999999997</v>
      </c>
    </row>
    <row r="554" spans="1:16" x14ac:dyDescent="0.25">
      <c r="A554" s="54">
        <v>2022</v>
      </c>
      <c r="B554" s="54">
        <v>423877</v>
      </c>
      <c r="C554" s="55" t="s">
        <v>414</v>
      </c>
      <c r="D554" s="54" t="s">
        <v>1</v>
      </c>
      <c r="E554" s="56">
        <v>5686.86</v>
      </c>
      <c r="F554" s="56">
        <v>4858.5600000000004</v>
      </c>
      <c r="G554" s="56">
        <v>3048.3</v>
      </c>
      <c r="H554" s="56">
        <v>7175.04</v>
      </c>
      <c r="I554" s="56">
        <v>2125.5</v>
      </c>
      <c r="J554" s="56">
        <v>2173.02</v>
      </c>
      <c r="K554" s="56">
        <v>1913.04</v>
      </c>
      <c r="L554" s="56">
        <v>585.72</v>
      </c>
      <c r="M554" s="56">
        <v>1285.68</v>
      </c>
      <c r="N554" s="56">
        <v>1756.74</v>
      </c>
      <c r="O554" s="56">
        <v>6127.8</v>
      </c>
      <c r="P554" s="56">
        <v>2407.86</v>
      </c>
    </row>
    <row r="555" spans="1:16" x14ac:dyDescent="0.25">
      <c r="A555" s="54">
        <v>2022</v>
      </c>
      <c r="B555" s="54">
        <v>423877</v>
      </c>
      <c r="C555" s="55" t="s">
        <v>417</v>
      </c>
      <c r="D555" s="54" t="s">
        <v>1</v>
      </c>
      <c r="E555" s="56">
        <v>6069.96</v>
      </c>
      <c r="F555" s="56">
        <v>7311.6</v>
      </c>
      <c r="G555" s="56">
        <v>4796.9399999999996</v>
      </c>
      <c r="H555" s="56">
        <v>6538.62</v>
      </c>
      <c r="I555" s="56">
        <v>5248.26</v>
      </c>
      <c r="J555" s="56">
        <v>5632.44</v>
      </c>
      <c r="K555" s="56">
        <v>6336.66</v>
      </c>
      <c r="L555" s="56">
        <v>5012.76</v>
      </c>
      <c r="M555" s="56">
        <v>6075.72</v>
      </c>
      <c r="N555" s="56">
        <v>6604.32</v>
      </c>
      <c r="O555" s="56">
        <v>4900.9799999999996</v>
      </c>
      <c r="P555" s="56">
        <v>7216.44</v>
      </c>
    </row>
    <row r="556" spans="1:16" x14ac:dyDescent="0.25">
      <c r="A556" s="54">
        <v>2022</v>
      </c>
      <c r="B556" s="54">
        <v>423877</v>
      </c>
      <c r="C556" s="55" t="s">
        <v>416</v>
      </c>
      <c r="D556" s="54" t="s">
        <v>294</v>
      </c>
      <c r="E556" s="56">
        <v>279.83999999999997</v>
      </c>
      <c r="F556" s="56">
        <v>637.21</v>
      </c>
      <c r="G556" s="56">
        <v>147.61000000000001</v>
      </c>
      <c r="H556" s="56">
        <v>109.31</v>
      </c>
      <c r="I556" s="56">
        <v>533.9</v>
      </c>
      <c r="J556" s="56">
        <v>272.63</v>
      </c>
      <c r="K556" s="56">
        <v>910.94</v>
      </c>
      <c r="L556" s="56">
        <v>101.59</v>
      </c>
      <c r="M556" s="56">
        <v>686.41</v>
      </c>
      <c r="N556" s="56">
        <v>128.69999999999999</v>
      </c>
      <c r="O556" s="56">
        <v>432.56</v>
      </c>
      <c r="P556" s="56">
        <v>1051.6099999999999</v>
      </c>
    </row>
    <row r="557" spans="1:16" x14ac:dyDescent="0.25">
      <c r="A557" s="54">
        <v>2022</v>
      </c>
      <c r="B557" s="54">
        <v>423877</v>
      </c>
      <c r="C557" s="55" t="s">
        <v>416</v>
      </c>
      <c r="D557" s="54" t="s">
        <v>296</v>
      </c>
      <c r="E557" s="56">
        <v>-36.360000000000099</v>
      </c>
      <c r="F557" s="56">
        <v>204.01</v>
      </c>
      <c r="G557" s="56">
        <v>-199.19</v>
      </c>
      <c r="H557" s="56">
        <v>-170.29</v>
      </c>
      <c r="I557" s="56">
        <v>244.1</v>
      </c>
      <c r="J557" s="56">
        <v>-41.170000000000101</v>
      </c>
      <c r="K557" s="56">
        <v>700.94</v>
      </c>
      <c r="L557" s="56">
        <v>-36.409999999999997</v>
      </c>
      <c r="M557" s="56">
        <v>361.21</v>
      </c>
      <c r="N557" s="56">
        <v>-285.3</v>
      </c>
      <c r="O557" s="56">
        <v>188.36</v>
      </c>
      <c r="P557" s="56">
        <v>658.61000000000104</v>
      </c>
    </row>
    <row r="558" spans="1:16" x14ac:dyDescent="0.25">
      <c r="A558" s="54">
        <v>2022</v>
      </c>
      <c r="B558" s="54">
        <v>423877</v>
      </c>
      <c r="C558" s="55" t="s">
        <v>417</v>
      </c>
      <c r="D558" s="54" t="s">
        <v>294</v>
      </c>
      <c r="E558" s="56">
        <v>1011.66</v>
      </c>
      <c r="F558" s="56">
        <v>1218.5999999999999</v>
      </c>
      <c r="G558" s="56">
        <v>799.49</v>
      </c>
      <c r="H558" s="56">
        <v>1089.77</v>
      </c>
      <c r="I558" s="56">
        <v>874.71</v>
      </c>
      <c r="J558" s="56">
        <v>938.74</v>
      </c>
      <c r="K558" s="56">
        <v>1056.1099999999999</v>
      </c>
      <c r="L558" s="56">
        <v>835.46</v>
      </c>
      <c r="M558" s="56">
        <v>1012.62</v>
      </c>
      <c r="N558" s="56">
        <v>1100.72</v>
      </c>
      <c r="O558" s="56">
        <v>816.83</v>
      </c>
      <c r="P558" s="56">
        <v>1202.74</v>
      </c>
    </row>
    <row r="559" spans="1:16" x14ac:dyDescent="0.25">
      <c r="A559" s="54">
        <v>2022</v>
      </c>
      <c r="B559" s="54">
        <v>423877</v>
      </c>
      <c r="C559" s="55" t="s">
        <v>416</v>
      </c>
      <c r="D559" s="54" t="s">
        <v>1</v>
      </c>
      <c r="E559" s="56">
        <v>1679.04</v>
      </c>
      <c r="F559" s="56">
        <v>3823.26</v>
      </c>
      <c r="G559" s="56">
        <v>885.66</v>
      </c>
      <c r="H559" s="56">
        <v>655.86</v>
      </c>
      <c r="I559" s="56">
        <v>3203.4</v>
      </c>
      <c r="J559" s="56">
        <v>1635.78</v>
      </c>
      <c r="K559" s="56">
        <v>5465.64</v>
      </c>
      <c r="L559" s="56">
        <v>609.54</v>
      </c>
      <c r="M559" s="56">
        <v>4118.46</v>
      </c>
      <c r="N559" s="56">
        <v>772.2</v>
      </c>
      <c r="O559" s="56">
        <v>2595.36</v>
      </c>
      <c r="P559" s="56">
        <v>6309.66</v>
      </c>
    </row>
    <row r="560" spans="1:16" x14ac:dyDescent="0.25">
      <c r="A560" s="54">
        <v>2022</v>
      </c>
      <c r="B560" s="54">
        <v>423877</v>
      </c>
      <c r="C560" s="55" t="s">
        <v>414</v>
      </c>
      <c r="D560" s="54" t="s">
        <v>296</v>
      </c>
      <c r="E560" s="56">
        <v>605.36</v>
      </c>
      <c r="F560" s="56">
        <v>379.26</v>
      </c>
      <c r="G560" s="56">
        <v>207.05</v>
      </c>
      <c r="H560" s="56">
        <v>794.14</v>
      </c>
      <c r="I560" s="56">
        <v>87.55</v>
      </c>
      <c r="J560" s="56">
        <v>127.57</v>
      </c>
      <c r="K560" s="56">
        <v>89.74</v>
      </c>
      <c r="L560" s="56">
        <v>-35.18</v>
      </c>
      <c r="M560" s="56">
        <v>13.98</v>
      </c>
      <c r="N560" s="56">
        <v>-2.70999999999998</v>
      </c>
      <c r="O560" s="56">
        <v>652.79999999999995</v>
      </c>
      <c r="P560" s="56">
        <v>-24.790000000000099</v>
      </c>
    </row>
    <row r="561" spans="1:16" x14ac:dyDescent="0.25">
      <c r="A561" s="54">
        <v>2022</v>
      </c>
      <c r="B561" s="54">
        <v>423877</v>
      </c>
      <c r="C561" s="55" t="s">
        <v>414</v>
      </c>
      <c r="D561" s="54" t="s">
        <v>294</v>
      </c>
      <c r="E561" s="56">
        <v>947.81</v>
      </c>
      <c r="F561" s="56">
        <v>809.76</v>
      </c>
      <c r="G561" s="56">
        <v>508.05</v>
      </c>
      <c r="H561" s="56">
        <v>1195.8399999999999</v>
      </c>
      <c r="I561" s="56">
        <v>354.25</v>
      </c>
      <c r="J561" s="56">
        <v>362.17</v>
      </c>
      <c r="K561" s="56">
        <v>318.83999999999997</v>
      </c>
      <c r="L561" s="56">
        <v>97.62</v>
      </c>
      <c r="M561" s="56">
        <v>214.28</v>
      </c>
      <c r="N561" s="56">
        <v>292.79000000000002</v>
      </c>
      <c r="O561" s="56">
        <v>1021.3</v>
      </c>
      <c r="P561" s="56">
        <v>401.31</v>
      </c>
    </row>
    <row r="562" spans="1:16" x14ac:dyDescent="0.25">
      <c r="A562" s="54">
        <v>2022</v>
      </c>
      <c r="B562" s="54">
        <v>423877</v>
      </c>
      <c r="C562" s="55" t="s">
        <v>417</v>
      </c>
      <c r="D562" s="54" t="s">
        <v>296</v>
      </c>
      <c r="E562" s="56">
        <v>657.66</v>
      </c>
      <c r="F562" s="56">
        <v>900.599999999999</v>
      </c>
      <c r="G562" s="56">
        <v>514.49</v>
      </c>
      <c r="H562" s="56">
        <v>839.77</v>
      </c>
      <c r="I562" s="56">
        <v>669.21</v>
      </c>
      <c r="J562" s="56">
        <v>710.24</v>
      </c>
      <c r="K562" s="56">
        <v>807.10999999999899</v>
      </c>
      <c r="L562" s="56">
        <v>551.46</v>
      </c>
      <c r="M562" s="56">
        <v>689.12</v>
      </c>
      <c r="N562" s="56">
        <v>871.22</v>
      </c>
      <c r="O562" s="56">
        <v>612.83000000000004</v>
      </c>
      <c r="P562" s="56">
        <v>915.74</v>
      </c>
    </row>
    <row r="563" spans="1:16" x14ac:dyDescent="0.25">
      <c r="A563" s="54">
        <v>2022</v>
      </c>
      <c r="B563" s="54">
        <v>425978</v>
      </c>
      <c r="C563" s="55" t="s">
        <v>415</v>
      </c>
      <c r="D563" s="54" t="s">
        <v>294</v>
      </c>
      <c r="E563" s="56">
        <v>0</v>
      </c>
      <c r="F563" s="56">
        <v>169.21</v>
      </c>
      <c r="G563" s="56">
        <v>245.86</v>
      </c>
      <c r="H563" s="56">
        <v>583.4</v>
      </c>
      <c r="I563" s="56">
        <v>162.55000000000001</v>
      </c>
      <c r="J563" s="56">
        <v>227.08</v>
      </c>
      <c r="K563" s="56">
        <v>167.54</v>
      </c>
      <c r="L563" s="56">
        <v>237.06</v>
      </c>
      <c r="M563" s="56">
        <v>579.79</v>
      </c>
      <c r="N563" s="56">
        <v>101.61</v>
      </c>
      <c r="O563" s="56">
        <v>36.64</v>
      </c>
      <c r="P563" s="56">
        <v>279.73</v>
      </c>
    </row>
    <row r="564" spans="1:16" x14ac:dyDescent="0.25">
      <c r="A564" s="54">
        <v>2022</v>
      </c>
      <c r="B564" s="54">
        <v>425978</v>
      </c>
      <c r="C564" s="55" t="s">
        <v>415</v>
      </c>
      <c r="D564" s="54" t="s">
        <v>296</v>
      </c>
      <c r="E564" s="56">
        <v>0</v>
      </c>
      <c r="F564" s="56">
        <v>97.510000000000105</v>
      </c>
      <c r="G564" s="56">
        <v>200.66</v>
      </c>
      <c r="H564" s="56">
        <v>447.7</v>
      </c>
      <c r="I564" s="56">
        <v>20.25</v>
      </c>
      <c r="J564" s="56">
        <v>84.78</v>
      </c>
      <c r="K564" s="56">
        <v>63.84</v>
      </c>
      <c r="L564" s="56">
        <v>199.56</v>
      </c>
      <c r="M564" s="56">
        <v>428.69</v>
      </c>
      <c r="N564" s="56">
        <v>-6.4899999999999602</v>
      </c>
      <c r="O564" s="56">
        <v>1.3399999999999901</v>
      </c>
      <c r="P564" s="56">
        <v>169.43</v>
      </c>
    </row>
    <row r="565" spans="1:16" x14ac:dyDescent="0.25">
      <c r="A565" s="54">
        <v>2022</v>
      </c>
      <c r="B565" s="54">
        <v>425978</v>
      </c>
      <c r="C565" s="55" t="s">
        <v>415</v>
      </c>
      <c r="D565" s="54" t="s">
        <v>1</v>
      </c>
      <c r="E565" s="56">
        <v>0</v>
      </c>
      <c r="F565" s="56">
        <v>1015.26</v>
      </c>
      <c r="G565" s="56">
        <v>1475.16</v>
      </c>
      <c r="H565" s="56">
        <v>3500.4</v>
      </c>
      <c r="I565" s="56">
        <v>975.3</v>
      </c>
      <c r="J565" s="56">
        <v>1362.48</v>
      </c>
      <c r="K565" s="56">
        <v>1005.24</v>
      </c>
      <c r="L565" s="56">
        <v>1422.36</v>
      </c>
      <c r="M565" s="56">
        <v>3478.74</v>
      </c>
      <c r="N565" s="56">
        <v>609.66</v>
      </c>
      <c r="O565" s="56">
        <v>219.84</v>
      </c>
      <c r="P565" s="56">
        <v>1678.38</v>
      </c>
    </row>
    <row r="566" spans="1:16" x14ac:dyDescent="0.25">
      <c r="A566" s="54">
        <v>2022</v>
      </c>
      <c r="B566" s="54">
        <v>426484</v>
      </c>
      <c r="C566" s="55" t="s">
        <v>418</v>
      </c>
      <c r="D566" s="54" t="s">
        <v>1</v>
      </c>
      <c r="E566" s="56">
        <v>1159.712</v>
      </c>
      <c r="F566" s="56">
        <v>1688.5920000000001</v>
      </c>
      <c r="G566" s="56">
        <v>7.992</v>
      </c>
      <c r="H566" s="56">
        <v>511.05599999999998</v>
      </c>
      <c r="I566" s="56">
        <v>735.73599999999999</v>
      </c>
      <c r="J566" s="56">
        <v>143.976</v>
      </c>
      <c r="K566" s="56">
        <v>347.14400000000001</v>
      </c>
      <c r="L566" s="56">
        <v>120.776</v>
      </c>
      <c r="M566" s="56">
        <v>1503.8320000000001</v>
      </c>
      <c r="N566" s="56">
        <v>567.83199999999999</v>
      </c>
      <c r="O566" s="56">
        <v>383.94400000000002</v>
      </c>
      <c r="P566" s="56">
        <v>687.904</v>
      </c>
    </row>
    <row r="567" spans="1:16" x14ac:dyDescent="0.25">
      <c r="A567" s="54">
        <v>2022</v>
      </c>
      <c r="B567" s="54">
        <v>426484</v>
      </c>
      <c r="C567" s="55" t="s">
        <v>418</v>
      </c>
      <c r="D567" s="54" t="s">
        <v>296</v>
      </c>
      <c r="E567" s="56">
        <v>289.31200000000001</v>
      </c>
      <c r="F567" s="56">
        <v>413.44200000000001</v>
      </c>
      <c r="G567" s="56">
        <v>-29.608000000000001</v>
      </c>
      <c r="H567" s="56">
        <v>-16.693999999999999</v>
      </c>
      <c r="I567" s="56">
        <v>110.43600000000001</v>
      </c>
      <c r="J567" s="56">
        <v>-51.323999999999998</v>
      </c>
      <c r="K567" s="56">
        <v>-24.056000000000001</v>
      </c>
      <c r="L567" s="56">
        <v>-11.474</v>
      </c>
      <c r="M567" s="56">
        <v>390.03199999999998</v>
      </c>
      <c r="N567" s="56">
        <v>152.08199999999999</v>
      </c>
      <c r="O567" s="56">
        <v>-5.2560000000000198</v>
      </c>
      <c r="P567" s="56">
        <v>242.60400000000001</v>
      </c>
    </row>
    <row r="568" spans="1:16" x14ac:dyDescent="0.25">
      <c r="A568" s="54">
        <v>2022</v>
      </c>
      <c r="B568" s="54">
        <v>426484</v>
      </c>
      <c r="C568" s="55" t="s">
        <v>418</v>
      </c>
      <c r="D568" s="54" t="s">
        <v>294</v>
      </c>
      <c r="E568" s="56">
        <v>454.21199999999999</v>
      </c>
      <c r="F568" s="56">
        <v>608.24199999999996</v>
      </c>
      <c r="G568" s="56">
        <v>2.492</v>
      </c>
      <c r="H568" s="56">
        <v>179.20599999999999</v>
      </c>
      <c r="I568" s="56">
        <v>281.93599999999998</v>
      </c>
      <c r="J568" s="56">
        <v>44.975999999999999</v>
      </c>
      <c r="K568" s="56">
        <v>138.64400000000001</v>
      </c>
      <c r="L568" s="56">
        <v>53.826000000000001</v>
      </c>
      <c r="M568" s="56">
        <v>455.33199999999999</v>
      </c>
      <c r="N568" s="56">
        <v>248.38200000000001</v>
      </c>
      <c r="O568" s="56">
        <v>157.44399999999999</v>
      </c>
      <c r="P568" s="56">
        <v>307.904</v>
      </c>
    </row>
    <row r="569" spans="1:16" x14ac:dyDescent="0.25">
      <c r="A569" s="54">
        <v>2022</v>
      </c>
      <c r="B569" s="54">
        <v>427110</v>
      </c>
      <c r="C569" s="55" t="s">
        <v>417</v>
      </c>
      <c r="D569" s="54" t="s">
        <v>296</v>
      </c>
      <c r="E569" s="56">
        <v>11.436400000000001</v>
      </c>
      <c r="F569" s="56">
        <v>171.37719999999999</v>
      </c>
      <c r="G569" s="56">
        <v>-25.074400000000001</v>
      </c>
      <c r="H569" s="56">
        <v>672.73760000000004</v>
      </c>
      <c r="I569" s="56">
        <v>-12.2524</v>
      </c>
      <c r="J569" s="56">
        <v>-4.0144000000000197</v>
      </c>
      <c r="K569" s="56">
        <v>-88.670400000000001</v>
      </c>
      <c r="L569" s="56">
        <v>1.6783999999999999</v>
      </c>
      <c r="M569" s="56">
        <v>-41.514400000000002</v>
      </c>
      <c r="N569" s="56">
        <v>380.10879999999997</v>
      </c>
      <c r="O569" s="56">
        <v>-63.923200000000001</v>
      </c>
      <c r="P569" s="56">
        <v>-25.436</v>
      </c>
    </row>
    <row r="570" spans="1:16" x14ac:dyDescent="0.25">
      <c r="A570" s="54">
        <v>2022</v>
      </c>
      <c r="B570" s="54">
        <v>427110</v>
      </c>
      <c r="C570" s="55" t="s">
        <v>417</v>
      </c>
      <c r="D570" s="54" t="s">
        <v>1</v>
      </c>
      <c r="E570" s="56">
        <v>200.78639999999999</v>
      </c>
      <c r="F570" s="56">
        <v>907.02719999999999</v>
      </c>
      <c r="G570" s="56">
        <v>15.8256</v>
      </c>
      <c r="H570" s="56">
        <v>2236.7375999999999</v>
      </c>
      <c r="I570" s="56">
        <v>346.19760000000002</v>
      </c>
      <c r="J570" s="56">
        <v>143.98560000000001</v>
      </c>
      <c r="K570" s="56">
        <v>247.62960000000001</v>
      </c>
      <c r="L570" s="56">
        <v>187.17840000000001</v>
      </c>
      <c r="M570" s="56">
        <v>71.985600000000005</v>
      </c>
      <c r="N570" s="56">
        <v>1347.5088000000001</v>
      </c>
      <c r="O570" s="56">
        <v>245.4768</v>
      </c>
      <c r="P570" s="56">
        <v>309.56400000000002</v>
      </c>
    </row>
    <row r="571" spans="1:16" x14ac:dyDescent="0.25">
      <c r="A571" s="54">
        <v>2022</v>
      </c>
      <c r="B571" s="54">
        <v>427110</v>
      </c>
      <c r="C571" s="55" t="s">
        <v>417</v>
      </c>
      <c r="D571" s="54" t="s">
        <v>294</v>
      </c>
      <c r="E571" s="56">
        <v>69.436400000000006</v>
      </c>
      <c r="F571" s="56">
        <v>287.37720000000002</v>
      </c>
      <c r="G571" s="56">
        <v>3.9256000000000002</v>
      </c>
      <c r="H571" s="56">
        <v>739.73760000000004</v>
      </c>
      <c r="I571" s="56">
        <v>103.74760000000001</v>
      </c>
      <c r="J571" s="56">
        <v>24.985600000000002</v>
      </c>
      <c r="K571" s="56">
        <v>85.329599999999999</v>
      </c>
      <c r="L571" s="56">
        <v>59.678400000000003</v>
      </c>
      <c r="M571" s="56">
        <v>16.485600000000002</v>
      </c>
      <c r="N571" s="56">
        <v>505.10879999999997</v>
      </c>
      <c r="O571" s="56">
        <v>81.076800000000006</v>
      </c>
      <c r="P571" s="56">
        <v>61.564</v>
      </c>
    </row>
    <row r="572" spans="1:16" x14ac:dyDescent="0.25">
      <c r="A572" s="54">
        <v>2022</v>
      </c>
      <c r="B572" s="54">
        <v>427511</v>
      </c>
      <c r="C572" s="55" t="s">
        <v>418</v>
      </c>
      <c r="D572" s="54" t="s">
        <v>1</v>
      </c>
      <c r="E572" s="56">
        <v>1089.78</v>
      </c>
      <c r="F572" s="56">
        <v>1186.08</v>
      </c>
      <c r="G572" s="56">
        <v>229.62</v>
      </c>
      <c r="H572" s="56">
        <v>2283.06</v>
      </c>
      <c r="I572" s="56">
        <v>287.58</v>
      </c>
      <c r="J572" s="56">
        <v>278.52</v>
      </c>
      <c r="K572" s="56">
        <v>423.48</v>
      </c>
      <c r="L572" s="56">
        <v>561.78</v>
      </c>
      <c r="M572" s="56">
        <v>874.2</v>
      </c>
      <c r="N572" s="56">
        <v>83.4</v>
      </c>
      <c r="O572" s="56">
        <v>721.8</v>
      </c>
      <c r="P572" s="56">
        <v>827.58</v>
      </c>
    </row>
    <row r="573" spans="1:16" x14ac:dyDescent="0.25">
      <c r="A573" s="54">
        <v>2022</v>
      </c>
      <c r="B573" s="54">
        <v>427511</v>
      </c>
      <c r="C573" s="55" t="s">
        <v>418</v>
      </c>
      <c r="D573" s="54" t="s">
        <v>296</v>
      </c>
      <c r="E573" s="56">
        <v>-43.07</v>
      </c>
      <c r="F573" s="56">
        <v>-4.82</v>
      </c>
      <c r="G573" s="56">
        <v>-25.93</v>
      </c>
      <c r="H573" s="56">
        <v>155.81</v>
      </c>
      <c r="I573" s="56">
        <v>-80.47</v>
      </c>
      <c r="J573" s="56">
        <v>-146.18</v>
      </c>
      <c r="K573" s="56">
        <v>-186.22</v>
      </c>
      <c r="L573" s="56">
        <v>-2.6700000000000199</v>
      </c>
      <c r="M573" s="56">
        <v>-14.8</v>
      </c>
      <c r="N573" s="56">
        <v>-50.3</v>
      </c>
      <c r="O573" s="56">
        <v>-104.4</v>
      </c>
      <c r="P573" s="56">
        <v>-86.770000000000095</v>
      </c>
    </row>
    <row r="574" spans="1:16" x14ac:dyDescent="0.25">
      <c r="A574" s="54">
        <v>2022</v>
      </c>
      <c r="B574" s="54">
        <v>427511</v>
      </c>
      <c r="C574" s="55" t="s">
        <v>418</v>
      </c>
      <c r="D574" s="54" t="s">
        <v>294</v>
      </c>
      <c r="E574" s="56">
        <v>181.63</v>
      </c>
      <c r="F574" s="56">
        <v>197.68</v>
      </c>
      <c r="G574" s="56">
        <v>38.270000000000003</v>
      </c>
      <c r="H574" s="56">
        <v>380.51</v>
      </c>
      <c r="I574" s="56">
        <v>47.93</v>
      </c>
      <c r="J574" s="56">
        <v>46.42</v>
      </c>
      <c r="K574" s="56">
        <v>70.58</v>
      </c>
      <c r="L574" s="56">
        <v>93.63</v>
      </c>
      <c r="M574" s="56">
        <v>145.69999999999999</v>
      </c>
      <c r="N574" s="56">
        <v>13.9</v>
      </c>
      <c r="O574" s="56">
        <v>120.3</v>
      </c>
      <c r="P574" s="56">
        <v>137.93</v>
      </c>
    </row>
    <row r="575" spans="1:16" x14ac:dyDescent="0.25">
      <c r="A575" s="54">
        <v>2022</v>
      </c>
      <c r="B575" s="54">
        <v>428625</v>
      </c>
      <c r="C575" s="55" t="s">
        <v>417</v>
      </c>
      <c r="D575" s="54" t="s">
        <v>294</v>
      </c>
      <c r="E575" s="56">
        <v>0</v>
      </c>
      <c r="F575" s="56">
        <v>0</v>
      </c>
      <c r="G575" s="56">
        <v>0</v>
      </c>
      <c r="H575" s="56">
        <v>0</v>
      </c>
      <c r="I575" s="56">
        <v>0</v>
      </c>
      <c r="J575" s="56">
        <v>0</v>
      </c>
      <c r="K575" s="56">
        <v>0</v>
      </c>
      <c r="L575" s="56">
        <v>0</v>
      </c>
      <c r="M575" s="56">
        <v>0</v>
      </c>
      <c r="N575" s="56">
        <v>0</v>
      </c>
      <c r="O575" s="56">
        <v>0</v>
      </c>
      <c r="P575" s="56">
        <v>0</v>
      </c>
    </row>
    <row r="576" spans="1:16" x14ac:dyDescent="0.25">
      <c r="A576" s="54">
        <v>2022</v>
      </c>
      <c r="B576" s="54">
        <v>428625</v>
      </c>
      <c r="C576" s="55" t="s">
        <v>417</v>
      </c>
      <c r="D576" s="54" t="s">
        <v>1</v>
      </c>
      <c r="E576" s="56">
        <v>3086</v>
      </c>
      <c r="F576" s="56">
        <v>898</v>
      </c>
      <c r="G576" s="56">
        <v>469.35</v>
      </c>
      <c r="H576" s="56">
        <v>2358.5500000000002</v>
      </c>
      <c r="I576" s="56">
        <v>2344.75</v>
      </c>
      <c r="J576" s="56">
        <v>506.55</v>
      </c>
      <c r="K576" s="56">
        <v>2261.35</v>
      </c>
      <c r="L576" s="56">
        <v>1023.45</v>
      </c>
      <c r="M576" s="56">
        <v>2582.1</v>
      </c>
      <c r="N576" s="56">
        <v>1460.2</v>
      </c>
      <c r="O576" s="56">
        <v>880.35</v>
      </c>
      <c r="P576" s="56">
        <v>5081</v>
      </c>
    </row>
    <row r="577" spans="1:16" x14ac:dyDescent="0.25">
      <c r="A577" s="54">
        <v>2022</v>
      </c>
      <c r="B577" s="54">
        <v>428625</v>
      </c>
      <c r="C577" s="55" t="s">
        <v>417</v>
      </c>
      <c r="D577" s="54" t="s">
        <v>296</v>
      </c>
      <c r="E577" s="56">
        <v>-192.5</v>
      </c>
      <c r="F577" s="56">
        <v>-123</v>
      </c>
      <c r="G577" s="56">
        <v>-90</v>
      </c>
      <c r="H577" s="56">
        <v>-189</v>
      </c>
      <c r="I577" s="56">
        <v>-238</v>
      </c>
      <c r="J577" s="56">
        <v>-120</v>
      </c>
      <c r="K577" s="56">
        <v>-161</v>
      </c>
      <c r="L577" s="56">
        <v>-91</v>
      </c>
      <c r="M577" s="56">
        <v>-242</v>
      </c>
      <c r="N577" s="56">
        <v>-218</v>
      </c>
      <c r="O577" s="56">
        <v>-122</v>
      </c>
      <c r="P577" s="56">
        <v>-249</v>
      </c>
    </row>
    <row r="578" spans="1:16" x14ac:dyDescent="0.25">
      <c r="A578" s="54">
        <v>2022</v>
      </c>
      <c r="B578" s="54">
        <v>431898</v>
      </c>
      <c r="C578" s="55" t="s">
        <v>417</v>
      </c>
      <c r="D578" s="54" t="s">
        <v>1</v>
      </c>
      <c r="E578" s="56">
        <v>0</v>
      </c>
      <c r="F578" s="56">
        <v>0</v>
      </c>
      <c r="G578" s="56">
        <v>16442.009999999998</v>
      </c>
      <c r="H578" s="56">
        <v>18239.805</v>
      </c>
      <c r="I578" s="56">
        <v>14211.355</v>
      </c>
      <c r="J578" s="56">
        <v>19339.7225</v>
      </c>
      <c r="K578" s="56">
        <v>17254.255000000001</v>
      </c>
      <c r="L578" s="56">
        <v>20792.862499999999</v>
      </c>
      <c r="M578" s="56">
        <v>15669.3825</v>
      </c>
      <c r="N578" s="56">
        <v>15184.1975</v>
      </c>
      <c r="O578" s="56">
        <v>13698.57</v>
      </c>
      <c r="P578" s="56">
        <v>32058.147499999999</v>
      </c>
    </row>
    <row r="579" spans="1:16" x14ac:dyDescent="0.25">
      <c r="A579" s="54">
        <v>2022</v>
      </c>
      <c r="B579" s="54">
        <v>431898</v>
      </c>
      <c r="C579" s="55" t="s">
        <v>417</v>
      </c>
      <c r="D579" s="54" t="s">
        <v>294</v>
      </c>
      <c r="E579" s="56">
        <v>0</v>
      </c>
      <c r="F579" s="56">
        <v>0</v>
      </c>
      <c r="G579" s="56">
        <v>2144.61</v>
      </c>
      <c r="H579" s="56">
        <v>2379.105</v>
      </c>
      <c r="I579" s="56">
        <v>1853.655</v>
      </c>
      <c r="J579" s="56">
        <v>2522.5725000000002</v>
      </c>
      <c r="K579" s="56">
        <v>2250.5549999999998</v>
      </c>
      <c r="L579" s="56">
        <v>2712.1125000000002</v>
      </c>
      <c r="M579" s="56">
        <v>2043.8325</v>
      </c>
      <c r="N579" s="56">
        <v>1980.5474999999999</v>
      </c>
      <c r="O579" s="56">
        <v>1786.77</v>
      </c>
      <c r="P579" s="56">
        <v>4181.4975000000004</v>
      </c>
    </row>
    <row r="580" spans="1:16" x14ac:dyDescent="0.25">
      <c r="A580" s="54">
        <v>2022</v>
      </c>
      <c r="B580" s="54">
        <v>431898</v>
      </c>
      <c r="C580" s="55" t="s">
        <v>417</v>
      </c>
      <c r="D580" s="54" t="s">
        <v>296</v>
      </c>
      <c r="E580" s="56">
        <v>0</v>
      </c>
      <c r="F580" s="56">
        <v>0</v>
      </c>
      <c r="G580" s="56">
        <v>1488.61</v>
      </c>
      <c r="H580" s="56">
        <v>1742.105</v>
      </c>
      <c r="I580" s="56">
        <v>1263.655</v>
      </c>
      <c r="J580" s="56">
        <v>1853.5725</v>
      </c>
      <c r="K580" s="56">
        <v>1711.0550000000001</v>
      </c>
      <c r="L580" s="56">
        <v>2049.6125000000002</v>
      </c>
      <c r="M580" s="56">
        <v>1425.8325</v>
      </c>
      <c r="N580" s="56">
        <v>1371.5474999999999</v>
      </c>
      <c r="O580" s="56">
        <v>1166.77</v>
      </c>
      <c r="P580" s="56">
        <v>3562.9974999999999</v>
      </c>
    </row>
    <row r="581" spans="1:16" x14ac:dyDescent="0.25">
      <c r="A581" s="54">
        <v>2022</v>
      </c>
      <c r="B581" s="54">
        <v>435694</v>
      </c>
      <c r="C581" s="55" t="s">
        <v>416</v>
      </c>
      <c r="D581" s="54" t="s">
        <v>296</v>
      </c>
      <c r="E581" s="56">
        <v>1535.0309999999999</v>
      </c>
      <c r="F581" s="56">
        <v>2959.6264000000001</v>
      </c>
      <c r="G581" s="56">
        <v>679.77480000000003</v>
      </c>
      <c r="H581" s="56">
        <v>2144.7042000000001</v>
      </c>
      <c r="I581" s="56">
        <v>149.25219999999999</v>
      </c>
      <c r="J581" s="56">
        <v>2055.3670000000002</v>
      </c>
      <c r="K581" s="56">
        <v>895.30420000000004</v>
      </c>
      <c r="L581" s="56">
        <v>280.98540000000003</v>
      </c>
      <c r="M581" s="56">
        <v>2817.2125999999998</v>
      </c>
      <c r="N581" s="56">
        <v>668.14520000000005</v>
      </c>
      <c r="O581" s="56">
        <v>2507.3256000000001</v>
      </c>
      <c r="P581" s="56">
        <v>1932.8444</v>
      </c>
    </row>
    <row r="582" spans="1:16" x14ac:dyDescent="0.25">
      <c r="A582" s="54">
        <v>2022</v>
      </c>
      <c r="B582" s="54">
        <v>435694</v>
      </c>
      <c r="C582" s="55" t="s">
        <v>416</v>
      </c>
      <c r="D582" s="54" t="s">
        <v>294</v>
      </c>
      <c r="E582" s="56">
        <v>1886.0309999999999</v>
      </c>
      <c r="F582" s="56">
        <v>3337.6264000000001</v>
      </c>
      <c r="G582" s="56">
        <v>896.97479999999996</v>
      </c>
      <c r="H582" s="56">
        <v>2490.3042</v>
      </c>
      <c r="I582" s="56">
        <v>223.65219999999999</v>
      </c>
      <c r="J582" s="56">
        <v>2384.7669999999998</v>
      </c>
      <c r="K582" s="56">
        <v>1041.7041999999999</v>
      </c>
      <c r="L582" s="56">
        <v>465.18540000000002</v>
      </c>
      <c r="M582" s="56">
        <v>3319.4126000000001</v>
      </c>
      <c r="N582" s="56">
        <v>894.9452</v>
      </c>
      <c r="O582" s="56">
        <v>2747.3256000000001</v>
      </c>
      <c r="P582" s="56">
        <v>2280.2444</v>
      </c>
    </row>
    <row r="583" spans="1:16" x14ac:dyDescent="0.25">
      <c r="A583" s="54">
        <v>2022</v>
      </c>
      <c r="B583" s="54">
        <v>435694</v>
      </c>
      <c r="C583" s="55" t="s">
        <v>416</v>
      </c>
      <c r="D583" s="54" t="s">
        <v>1</v>
      </c>
      <c r="E583" s="56">
        <v>6186.8810000000003</v>
      </c>
      <c r="F583" s="56">
        <v>13112.3264</v>
      </c>
      <c r="G583" s="56">
        <v>2478.2748000000001</v>
      </c>
      <c r="H583" s="56">
        <v>8716.7042000000001</v>
      </c>
      <c r="I583" s="56">
        <v>628.65219999999999</v>
      </c>
      <c r="J583" s="56">
        <v>6872.4170000000004</v>
      </c>
      <c r="K583" s="56">
        <v>3203.7042000000001</v>
      </c>
      <c r="L583" s="56">
        <v>1361.3853999999999</v>
      </c>
      <c r="M583" s="56">
        <v>10290.062599999999</v>
      </c>
      <c r="N583" s="56">
        <v>2602.1952000000001</v>
      </c>
      <c r="O583" s="56">
        <v>7670.4255999999996</v>
      </c>
      <c r="P583" s="56">
        <v>7017.0944</v>
      </c>
    </row>
    <row r="584" spans="1:16" x14ac:dyDescent="0.25">
      <c r="A584" s="54">
        <v>2022</v>
      </c>
      <c r="B584" s="54">
        <v>436782</v>
      </c>
      <c r="C584" s="55" t="s">
        <v>414</v>
      </c>
      <c r="D584" s="54" t="s">
        <v>294</v>
      </c>
      <c r="E584" s="56">
        <v>867.65</v>
      </c>
      <c r="F584" s="56">
        <v>1036.29</v>
      </c>
      <c r="G584" s="56">
        <v>169.92</v>
      </c>
      <c r="H584" s="56">
        <v>405.18</v>
      </c>
      <c r="I584" s="56">
        <v>367.97</v>
      </c>
      <c r="J584" s="56">
        <v>545.33000000000004</v>
      </c>
      <c r="K584" s="56">
        <v>666.8</v>
      </c>
      <c r="L584" s="56">
        <v>316.44</v>
      </c>
      <c r="M584" s="56">
        <v>0</v>
      </c>
      <c r="N584" s="56">
        <v>0</v>
      </c>
      <c r="O584" s="56">
        <v>0</v>
      </c>
      <c r="P584" s="56">
        <v>0</v>
      </c>
    </row>
    <row r="585" spans="1:16" x14ac:dyDescent="0.25">
      <c r="A585" s="54">
        <v>2022</v>
      </c>
      <c r="B585" s="54">
        <v>436782</v>
      </c>
      <c r="C585" s="55" t="s">
        <v>414</v>
      </c>
      <c r="D585" s="54" t="s">
        <v>1</v>
      </c>
      <c r="E585" s="56">
        <v>5205.8999999999996</v>
      </c>
      <c r="F585" s="56">
        <v>6217.74</v>
      </c>
      <c r="G585" s="56">
        <v>1019.52</v>
      </c>
      <c r="H585" s="56">
        <v>2431.08</v>
      </c>
      <c r="I585" s="56">
        <v>2207.8200000000002</v>
      </c>
      <c r="J585" s="56">
        <v>3271.98</v>
      </c>
      <c r="K585" s="56">
        <v>4000.8</v>
      </c>
      <c r="L585" s="56">
        <v>1898.64</v>
      </c>
      <c r="M585" s="56">
        <v>0</v>
      </c>
      <c r="N585" s="56">
        <v>0</v>
      </c>
      <c r="O585" s="56">
        <v>0</v>
      </c>
      <c r="P585" s="56">
        <v>0</v>
      </c>
    </row>
    <row r="586" spans="1:16" x14ac:dyDescent="0.25">
      <c r="A586" s="54">
        <v>2022</v>
      </c>
      <c r="B586" s="54">
        <v>436782</v>
      </c>
      <c r="C586" s="55" t="s">
        <v>414</v>
      </c>
      <c r="D586" s="54" t="s">
        <v>296</v>
      </c>
      <c r="E586" s="56">
        <v>528.5</v>
      </c>
      <c r="F586" s="56">
        <v>700.99</v>
      </c>
      <c r="G586" s="56">
        <v>-87.98</v>
      </c>
      <c r="H586" s="56">
        <v>46.579999999999899</v>
      </c>
      <c r="I586" s="56">
        <v>-35.379999999999903</v>
      </c>
      <c r="J586" s="56">
        <v>101.63</v>
      </c>
      <c r="K586" s="56">
        <v>461</v>
      </c>
      <c r="L586" s="56">
        <v>-118.46</v>
      </c>
      <c r="M586" s="56">
        <v>0</v>
      </c>
      <c r="N586" s="56">
        <v>0</v>
      </c>
      <c r="O586" s="56">
        <v>0</v>
      </c>
      <c r="P586" s="56">
        <v>0</v>
      </c>
    </row>
    <row r="587" spans="1:16" x14ac:dyDescent="0.25">
      <c r="A587" s="54">
        <v>2022</v>
      </c>
      <c r="B587" s="54">
        <v>437005</v>
      </c>
      <c r="C587" s="55" t="s">
        <v>419</v>
      </c>
      <c r="D587" s="54" t="s">
        <v>294</v>
      </c>
      <c r="E587" s="56">
        <v>287.56240000000003</v>
      </c>
      <c r="F587" s="56">
        <v>118.5196</v>
      </c>
      <c r="G587" s="56">
        <v>42.571199999999997</v>
      </c>
      <c r="H587" s="56">
        <v>385.93680000000001</v>
      </c>
      <c r="I587" s="56">
        <v>60.531999999999996</v>
      </c>
      <c r="J587" s="56">
        <v>124.928</v>
      </c>
      <c r="K587" s="56">
        <v>0</v>
      </c>
      <c r="L587" s="56">
        <v>0</v>
      </c>
      <c r="M587" s="56">
        <v>358.75319999999999</v>
      </c>
      <c r="N587" s="56">
        <v>0</v>
      </c>
      <c r="O587" s="56">
        <v>0</v>
      </c>
      <c r="P587" s="56">
        <v>204.10400000000001</v>
      </c>
    </row>
    <row r="588" spans="1:16" x14ac:dyDescent="0.25">
      <c r="A588" s="54">
        <v>2022</v>
      </c>
      <c r="B588" s="54">
        <v>437005</v>
      </c>
      <c r="C588" s="55" t="s">
        <v>419</v>
      </c>
      <c r="D588" s="54" t="s">
        <v>1</v>
      </c>
      <c r="E588" s="56">
        <v>928.56240000000003</v>
      </c>
      <c r="F588" s="56">
        <v>353.46960000000001</v>
      </c>
      <c r="G588" s="56">
        <v>129.5712</v>
      </c>
      <c r="H588" s="56">
        <v>1171.9367999999999</v>
      </c>
      <c r="I588" s="56">
        <v>166.93199999999999</v>
      </c>
      <c r="J588" s="56">
        <v>719.928</v>
      </c>
      <c r="K588" s="56">
        <v>0</v>
      </c>
      <c r="L588" s="56">
        <v>0</v>
      </c>
      <c r="M588" s="56">
        <v>1182.1032</v>
      </c>
      <c r="N588" s="56">
        <v>0</v>
      </c>
      <c r="O588" s="56">
        <v>0</v>
      </c>
      <c r="P588" s="56">
        <v>1055.3040000000001</v>
      </c>
    </row>
    <row r="589" spans="1:16" x14ac:dyDescent="0.25">
      <c r="A589" s="54">
        <v>2022</v>
      </c>
      <c r="B589" s="54">
        <v>437005</v>
      </c>
      <c r="C589" s="55" t="s">
        <v>419</v>
      </c>
      <c r="D589" s="54" t="s">
        <v>296</v>
      </c>
      <c r="E589" s="56">
        <v>212.5624</v>
      </c>
      <c r="F589" s="56">
        <v>7.2695999999999801</v>
      </c>
      <c r="G589" s="56">
        <v>5.0712000000000002</v>
      </c>
      <c r="H589" s="56">
        <v>235.93680000000001</v>
      </c>
      <c r="I589" s="56">
        <v>-14.468</v>
      </c>
      <c r="J589" s="56">
        <v>88.677999999999898</v>
      </c>
      <c r="K589" s="56">
        <v>0</v>
      </c>
      <c r="L589" s="56">
        <v>0</v>
      </c>
      <c r="M589" s="56">
        <v>281.25319999999999</v>
      </c>
      <c r="N589" s="56">
        <v>0</v>
      </c>
      <c r="O589" s="56">
        <v>0</v>
      </c>
      <c r="P589" s="56">
        <v>54.1039999999998</v>
      </c>
    </row>
    <row r="590" spans="1:16" x14ac:dyDescent="0.25">
      <c r="A590" s="54">
        <v>2022</v>
      </c>
      <c r="B590" s="54">
        <v>438205</v>
      </c>
      <c r="C590" s="55" t="s">
        <v>416</v>
      </c>
      <c r="D590" s="54" t="s">
        <v>294</v>
      </c>
      <c r="E590" s="56">
        <v>572.26</v>
      </c>
      <c r="F590" s="56">
        <v>1008.05</v>
      </c>
      <c r="G590" s="56">
        <v>315.39999999999998</v>
      </c>
      <c r="H590" s="56">
        <v>693.4</v>
      </c>
      <c r="I590" s="56">
        <v>609.46</v>
      </c>
      <c r="J590" s="56">
        <v>822.41000000000099</v>
      </c>
      <c r="K590" s="56">
        <v>637.35</v>
      </c>
      <c r="L590" s="56">
        <v>1447.97</v>
      </c>
      <c r="M590" s="56">
        <v>1389.77</v>
      </c>
      <c r="N590" s="56">
        <v>240.48</v>
      </c>
      <c r="O590" s="56">
        <v>1672.02</v>
      </c>
      <c r="P590" s="56">
        <v>431.15</v>
      </c>
    </row>
    <row r="591" spans="1:16" x14ac:dyDescent="0.25">
      <c r="A591" s="54">
        <v>2022</v>
      </c>
      <c r="B591" s="54">
        <v>438205</v>
      </c>
      <c r="C591" s="55" t="s">
        <v>416</v>
      </c>
      <c r="D591" s="54" t="s">
        <v>1</v>
      </c>
      <c r="E591" s="56">
        <v>3433.56</v>
      </c>
      <c r="F591" s="56">
        <v>6048.3</v>
      </c>
      <c r="G591" s="56">
        <v>1892.4</v>
      </c>
      <c r="H591" s="56">
        <v>4160.3999999999996</v>
      </c>
      <c r="I591" s="56">
        <v>3656.76</v>
      </c>
      <c r="J591" s="56">
        <v>4934.46</v>
      </c>
      <c r="K591" s="56">
        <v>3824.1</v>
      </c>
      <c r="L591" s="56">
        <v>8687.82</v>
      </c>
      <c r="M591" s="56">
        <v>8338.6200000000008</v>
      </c>
      <c r="N591" s="56">
        <v>1442.88</v>
      </c>
      <c r="O591" s="56">
        <v>10032.120000000001</v>
      </c>
      <c r="P591" s="56">
        <v>2586.9</v>
      </c>
    </row>
    <row r="592" spans="1:16" x14ac:dyDescent="0.25">
      <c r="A592" s="54">
        <v>2022</v>
      </c>
      <c r="B592" s="54">
        <v>438205</v>
      </c>
      <c r="C592" s="55" t="s">
        <v>416</v>
      </c>
      <c r="D592" s="54" t="s">
        <v>296</v>
      </c>
      <c r="E592" s="56">
        <v>129.46</v>
      </c>
      <c r="F592" s="56">
        <v>666.04999999999905</v>
      </c>
      <c r="G592" s="56">
        <v>-93.200000000000202</v>
      </c>
      <c r="H592" s="56">
        <v>216.4</v>
      </c>
      <c r="I592" s="56">
        <v>280.06</v>
      </c>
      <c r="J592" s="56">
        <v>408.41000000000099</v>
      </c>
      <c r="K592" s="56">
        <v>377.55</v>
      </c>
      <c r="L592" s="56">
        <v>1187.57</v>
      </c>
      <c r="M592" s="56">
        <v>1015.37</v>
      </c>
      <c r="N592" s="56">
        <v>-119.52</v>
      </c>
      <c r="O592" s="56">
        <v>1277.82</v>
      </c>
      <c r="P592" s="56">
        <v>33.35</v>
      </c>
    </row>
    <row r="593" spans="1:16" x14ac:dyDescent="0.25">
      <c r="A593" s="54">
        <v>2022</v>
      </c>
      <c r="B593" s="54">
        <v>444410</v>
      </c>
      <c r="C593" s="55" t="s">
        <v>414</v>
      </c>
      <c r="D593" s="54" t="s">
        <v>1</v>
      </c>
      <c r="E593" s="56">
        <v>4053.3984</v>
      </c>
      <c r="F593" s="56">
        <v>8491.0967999999993</v>
      </c>
      <c r="G593" s="56">
        <v>2047.2696000000001</v>
      </c>
      <c r="H593" s="56">
        <v>4373.3879999999999</v>
      </c>
      <c r="I593" s="56">
        <v>5633.1504000000004</v>
      </c>
      <c r="J593" s="56">
        <v>2282.0544</v>
      </c>
      <c r="K593" s="56">
        <v>1382.2344000000001</v>
      </c>
      <c r="L593" s="56">
        <v>3633.8975999999998</v>
      </c>
      <c r="M593" s="56">
        <v>8044.1783999999998</v>
      </c>
      <c r="N593" s="56">
        <v>2757.8663999999999</v>
      </c>
      <c r="O593" s="56">
        <v>5670.5039999999999</v>
      </c>
      <c r="P593" s="56">
        <v>5158.0295999999998</v>
      </c>
    </row>
    <row r="594" spans="1:16" x14ac:dyDescent="0.25">
      <c r="A594" s="54">
        <v>2022</v>
      </c>
      <c r="B594" s="54">
        <v>444410</v>
      </c>
      <c r="C594" s="55" t="s">
        <v>414</v>
      </c>
      <c r="D594" s="54" t="s">
        <v>294</v>
      </c>
      <c r="E594" s="56">
        <v>1310.1484</v>
      </c>
      <c r="F594" s="56">
        <v>2701.9967999999999</v>
      </c>
      <c r="G594" s="56">
        <v>626.36959999999999</v>
      </c>
      <c r="H594" s="56">
        <v>521.23800000000006</v>
      </c>
      <c r="I594" s="56">
        <v>1857.7503999999999</v>
      </c>
      <c r="J594" s="56">
        <v>693.00440000000003</v>
      </c>
      <c r="K594" s="56">
        <v>407.73439999999999</v>
      </c>
      <c r="L594" s="56">
        <v>1184.7976000000001</v>
      </c>
      <c r="M594" s="56">
        <v>2512.9283999999998</v>
      </c>
      <c r="N594" s="56">
        <v>760.66639999999995</v>
      </c>
      <c r="O594" s="56">
        <v>1692.104</v>
      </c>
      <c r="P594" s="56">
        <v>1312.5296000000001</v>
      </c>
    </row>
    <row r="595" spans="1:16" x14ac:dyDescent="0.25">
      <c r="A595" s="54">
        <v>2022</v>
      </c>
      <c r="B595" s="54">
        <v>444410</v>
      </c>
      <c r="C595" s="55" t="s">
        <v>414</v>
      </c>
      <c r="D595" s="54" t="s">
        <v>296</v>
      </c>
      <c r="E595" s="56">
        <v>966.04840000000002</v>
      </c>
      <c r="F595" s="56">
        <v>2385.5967999999998</v>
      </c>
      <c r="G595" s="56">
        <v>280.06959999999998</v>
      </c>
      <c r="H595" s="56">
        <v>320.93799999999999</v>
      </c>
      <c r="I595" s="56">
        <v>1440.6504</v>
      </c>
      <c r="J595" s="56">
        <v>555.80439999999999</v>
      </c>
      <c r="K595" s="56">
        <v>271.63440000000003</v>
      </c>
      <c r="L595" s="56">
        <v>915.89760000000001</v>
      </c>
      <c r="M595" s="56">
        <v>2113.4283999999998</v>
      </c>
      <c r="N595" s="56">
        <v>316.96640000000002</v>
      </c>
      <c r="O595" s="56">
        <v>1308.204</v>
      </c>
      <c r="P595" s="56">
        <v>966.2296</v>
      </c>
    </row>
    <row r="596" spans="1:16" x14ac:dyDescent="0.25">
      <c r="A596" s="54">
        <v>2022</v>
      </c>
      <c r="B596" s="54">
        <v>444980</v>
      </c>
      <c r="C596" s="55" t="s">
        <v>417</v>
      </c>
      <c r="D596" s="54" t="s">
        <v>296</v>
      </c>
      <c r="E596" s="56">
        <v>0</v>
      </c>
      <c r="F596" s="56">
        <v>-85.534999999999997</v>
      </c>
      <c r="G596" s="56">
        <v>212.17599999999999</v>
      </c>
      <c r="H596" s="56">
        <v>119.85299999999999</v>
      </c>
      <c r="I596" s="56">
        <v>79.708999999999904</v>
      </c>
      <c r="J596" s="56">
        <v>-12.507</v>
      </c>
      <c r="K596" s="56">
        <v>36.8599999999999</v>
      </c>
      <c r="L596" s="56">
        <v>125.423</v>
      </c>
      <c r="M596" s="56">
        <v>20.859000000000002</v>
      </c>
      <c r="N596" s="56">
        <v>268.87700000000001</v>
      </c>
      <c r="O596" s="56">
        <v>-90.977999999999994</v>
      </c>
      <c r="P596" s="56">
        <v>135.423</v>
      </c>
    </row>
    <row r="597" spans="1:16" x14ac:dyDescent="0.25">
      <c r="A597" s="54">
        <v>2022</v>
      </c>
      <c r="B597" s="54">
        <v>444980</v>
      </c>
      <c r="C597" s="55" t="s">
        <v>417</v>
      </c>
      <c r="D597" s="54" t="s">
        <v>1</v>
      </c>
      <c r="E597" s="56">
        <v>0</v>
      </c>
      <c r="F597" s="56">
        <v>193.86500000000001</v>
      </c>
      <c r="G597" s="56">
        <v>1104.376</v>
      </c>
      <c r="H597" s="56">
        <v>762.85299999999995</v>
      </c>
      <c r="I597" s="56">
        <v>629.90899999999999</v>
      </c>
      <c r="J597" s="56">
        <v>62.993000000000002</v>
      </c>
      <c r="K597" s="56">
        <v>1329.86</v>
      </c>
      <c r="L597" s="56">
        <v>692.923</v>
      </c>
      <c r="M597" s="56">
        <v>572.50900000000001</v>
      </c>
      <c r="N597" s="56">
        <v>1725.2270000000001</v>
      </c>
      <c r="O597" s="56">
        <v>74.872</v>
      </c>
      <c r="P597" s="56">
        <v>608.923</v>
      </c>
    </row>
    <row r="598" spans="1:16" x14ac:dyDescent="0.25">
      <c r="A598" s="54">
        <v>2022</v>
      </c>
      <c r="B598" s="54">
        <v>444980</v>
      </c>
      <c r="C598" s="55" t="s">
        <v>417</v>
      </c>
      <c r="D598" s="54" t="s">
        <v>294</v>
      </c>
      <c r="E598" s="56">
        <v>0</v>
      </c>
      <c r="F598" s="56">
        <v>59.465000000000003</v>
      </c>
      <c r="G598" s="56">
        <v>366.17599999999999</v>
      </c>
      <c r="H598" s="56">
        <v>206.85300000000001</v>
      </c>
      <c r="I598" s="56">
        <v>195.709</v>
      </c>
      <c r="J598" s="56">
        <v>16.492999999999999</v>
      </c>
      <c r="K598" s="56">
        <v>94.8599999999999</v>
      </c>
      <c r="L598" s="56">
        <v>183.423</v>
      </c>
      <c r="M598" s="56">
        <v>145.85900000000001</v>
      </c>
      <c r="N598" s="56">
        <v>364.87700000000001</v>
      </c>
      <c r="O598" s="56">
        <v>25.021999999999998</v>
      </c>
      <c r="P598" s="56">
        <v>193.423</v>
      </c>
    </row>
    <row r="599" spans="1:16" x14ac:dyDescent="0.25">
      <c r="A599" s="54">
        <v>2022</v>
      </c>
      <c r="B599" s="54">
        <v>448696</v>
      </c>
      <c r="C599" s="55" t="s">
        <v>415</v>
      </c>
      <c r="D599" s="54" t="s">
        <v>296</v>
      </c>
      <c r="E599" s="56">
        <v>-49.69</v>
      </c>
      <c r="F599" s="56">
        <v>17.884</v>
      </c>
      <c r="G599" s="56">
        <v>-52.878</v>
      </c>
      <c r="H599" s="56">
        <v>-1.05600000000002</v>
      </c>
      <c r="I599" s="56">
        <v>72.590000000000103</v>
      </c>
      <c r="J599" s="56">
        <v>40.652000000000001</v>
      </c>
      <c r="K599" s="56">
        <v>53.652000000000001</v>
      </c>
      <c r="L599" s="56">
        <v>175.822</v>
      </c>
      <c r="M599" s="56">
        <v>10.276</v>
      </c>
      <c r="N599" s="56">
        <v>13.938000000000001</v>
      </c>
      <c r="O599" s="56">
        <v>225.096</v>
      </c>
      <c r="P599" s="56">
        <v>-12.44</v>
      </c>
    </row>
    <row r="600" spans="1:16" x14ac:dyDescent="0.25">
      <c r="A600" s="54">
        <v>2022</v>
      </c>
      <c r="B600" s="54">
        <v>448696</v>
      </c>
      <c r="C600" s="55" t="s">
        <v>415</v>
      </c>
      <c r="D600" s="54" t="s">
        <v>1</v>
      </c>
      <c r="E600" s="56">
        <v>203.16</v>
      </c>
      <c r="F600" s="56">
        <v>127.98399999999999</v>
      </c>
      <c r="G600" s="56">
        <v>319.87200000000001</v>
      </c>
      <c r="H600" s="56">
        <v>297.54399999999998</v>
      </c>
      <c r="I600" s="56">
        <v>1227.8399999999999</v>
      </c>
      <c r="J600" s="56">
        <v>431.952</v>
      </c>
      <c r="K600" s="56">
        <v>351.952</v>
      </c>
      <c r="L600" s="56">
        <v>760.67200000000003</v>
      </c>
      <c r="M600" s="56">
        <v>183.976</v>
      </c>
      <c r="N600" s="56">
        <v>238.28800000000001</v>
      </c>
      <c r="O600" s="56">
        <v>839.89599999999996</v>
      </c>
      <c r="P600" s="56">
        <v>303.95999999999998</v>
      </c>
    </row>
    <row r="601" spans="1:16" x14ac:dyDescent="0.25">
      <c r="A601" s="54">
        <v>2022</v>
      </c>
      <c r="B601" s="54">
        <v>448696</v>
      </c>
      <c r="C601" s="55" t="s">
        <v>415</v>
      </c>
      <c r="D601" s="54" t="s">
        <v>294</v>
      </c>
      <c r="E601" s="56">
        <v>82.71</v>
      </c>
      <c r="F601" s="56">
        <v>50.984000000000002</v>
      </c>
      <c r="G601" s="56">
        <v>112.622</v>
      </c>
      <c r="H601" s="56">
        <v>131.34399999999999</v>
      </c>
      <c r="I601" s="56">
        <v>304.29000000000002</v>
      </c>
      <c r="J601" s="56">
        <v>139.952</v>
      </c>
      <c r="K601" s="56">
        <v>152.952</v>
      </c>
      <c r="L601" s="56">
        <v>341.322</v>
      </c>
      <c r="M601" s="56">
        <v>76.475999999999999</v>
      </c>
      <c r="N601" s="56">
        <v>113.238</v>
      </c>
      <c r="O601" s="56">
        <v>324.39600000000002</v>
      </c>
      <c r="P601" s="56">
        <v>119.96</v>
      </c>
    </row>
    <row r="602" spans="1:16" x14ac:dyDescent="0.25">
      <c r="A602" s="54">
        <v>2022</v>
      </c>
      <c r="B602" s="54">
        <v>453953</v>
      </c>
      <c r="C602" s="55" t="s">
        <v>414</v>
      </c>
      <c r="D602" s="54" t="s">
        <v>296</v>
      </c>
      <c r="E602" s="56">
        <v>8.0180000000000096</v>
      </c>
      <c r="F602" s="56">
        <v>22.204000000000001</v>
      </c>
      <c r="G602" s="56">
        <v>0</v>
      </c>
      <c r="H602" s="56">
        <v>282.68799999999999</v>
      </c>
      <c r="I602" s="56">
        <v>185.524</v>
      </c>
      <c r="J602" s="56">
        <v>33.451999999999998</v>
      </c>
      <c r="K602" s="56">
        <v>247.28</v>
      </c>
      <c r="L602" s="56">
        <v>0</v>
      </c>
      <c r="M602" s="56">
        <v>0</v>
      </c>
      <c r="N602" s="56">
        <v>0</v>
      </c>
      <c r="O602" s="56">
        <v>0</v>
      </c>
      <c r="P602" s="56">
        <v>0</v>
      </c>
    </row>
    <row r="603" spans="1:16" x14ac:dyDescent="0.25">
      <c r="A603" s="54">
        <v>2022</v>
      </c>
      <c r="B603" s="54">
        <v>453953</v>
      </c>
      <c r="C603" s="55" t="s">
        <v>414</v>
      </c>
      <c r="D603" s="54" t="s">
        <v>294</v>
      </c>
      <c r="E603" s="56">
        <v>73.317999999999998</v>
      </c>
      <c r="F603" s="56">
        <v>86.403999999999996</v>
      </c>
      <c r="G603" s="56">
        <v>0</v>
      </c>
      <c r="H603" s="56">
        <v>316.988</v>
      </c>
      <c r="I603" s="56">
        <v>382.524</v>
      </c>
      <c r="J603" s="56">
        <v>131.952</v>
      </c>
      <c r="K603" s="56">
        <v>313.68</v>
      </c>
      <c r="L603" s="56">
        <v>0</v>
      </c>
      <c r="M603" s="56">
        <v>0</v>
      </c>
      <c r="N603" s="56">
        <v>0</v>
      </c>
      <c r="O603" s="56">
        <v>0</v>
      </c>
      <c r="P603" s="56">
        <v>0</v>
      </c>
    </row>
    <row r="604" spans="1:16" x14ac:dyDescent="0.25">
      <c r="A604" s="54">
        <v>2022</v>
      </c>
      <c r="B604" s="54">
        <v>453953</v>
      </c>
      <c r="C604" s="55" t="s">
        <v>414</v>
      </c>
      <c r="D604" s="54" t="s">
        <v>1</v>
      </c>
      <c r="E604" s="56">
        <v>222.36799999999999</v>
      </c>
      <c r="F604" s="56">
        <v>191.904</v>
      </c>
      <c r="G604" s="56">
        <v>0</v>
      </c>
      <c r="H604" s="56">
        <v>799.88800000000003</v>
      </c>
      <c r="I604" s="56">
        <v>1468.624</v>
      </c>
      <c r="J604" s="56">
        <v>415.952</v>
      </c>
      <c r="K604" s="56">
        <v>876.68</v>
      </c>
      <c r="L604" s="56">
        <v>0</v>
      </c>
      <c r="M604" s="56">
        <v>0</v>
      </c>
      <c r="N604" s="56">
        <v>0</v>
      </c>
      <c r="O604" s="56">
        <v>0</v>
      </c>
      <c r="P604" s="56">
        <v>0</v>
      </c>
    </row>
    <row r="605" spans="1:16" x14ac:dyDescent="0.25">
      <c r="A605" s="54">
        <v>2022</v>
      </c>
      <c r="B605" s="54">
        <v>458704</v>
      </c>
      <c r="C605" s="55" t="s">
        <v>417</v>
      </c>
      <c r="D605" s="54" t="s">
        <v>294</v>
      </c>
      <c r="E605" s="56">
        <v>68.036000000000001</v>
      </c>
      <c r="F605" s="56">
        <v>28.334</v>
      </c>
      <c r="G605" s="56">
        <v>123.96</v>
      </c>
      <c r="H605" s="56">
        <v>0</v>
      </c>
      <c r="I605" s="56">
        <v>0</v>
      </c>
      <c r="J605" s="56">
        <v>0</v>
      </c>
      <c r="K605" s="56">
        <v>0</v>
      </c>
      <c r="L605" s="56">
        <v>0</v>
      </c>
      <c r="M605" s="56">
        <v>5.984</v>
      </c>
      <c r="N605" s="56">
        <v>28.484000000000002</v>
      </c>
      <c r="O605" s="56">
        <v>368.15800000000002</v>
      </c>
      <c r="P605" s="56">
        <v>357.88799999999998</v>
      </c>
    </row>
    <row r="606" spans="1:16" x14ac:dyDescent="0.25">
      <c r="A606" s="54">
        <v>2022</v>
      </c>
      <c r="B606" s="54">
        <v>458704</v>
      </c>
      <c r="C606" s="55" t="s">
        <v>417</v>
      </c>
      <c r="D606" s="54" t="s">
        <v>1</v>
      </c>
      <c r="E606" s="56">
        <v>164.73599999999999</v>
      </c>
      <c r="F606" s="56">
        <v>72.784000000000006</v>
      </c>
      <c r="G606" s="56">
        <v>311.95999999999998</v>
      </c>
      <c r="H606" s="56">
        <v>0</v>
      </c>
      <c r="I606" s="56">
        <v>0</v>
      </c>
      <c r="J606" s="56">
        <v>0</v>
      </c>
      <c r="K606" s="56">
        <v>0</v>
      </c>
      <c r="L606" s="56">
        <v>0</v>
      </c>
      <c r="M606" s="56">
        <v>15.984</v>
      </c>
      <c r="N606" s="56">
        <v>79.983999999999995</v>
      </c>
      <c r="O606" s="56">
        <v>798.20799999999997</v>
      </c>
      <c r="P606" s="56">
        <v>935.88800000000003</v>
      </c>
    </row>
    <row r="607" spans="1:16" x14ac:dyDescent="0.25">
      <c r="A607" s="54">
        <v>2022</v>
      </c>
      <c r="B607" s="54">
        <v>458704</v>
      </c>
      <c r="C607" s="55" t="s">
        <v>417</v>
      </c>
      <c r="D607" s="54" t="s">
        <v>296</v>
      </c>
      <c r="E607" s="56">
        <v>8.0359999999999694</v>
      </c>
      <c r="F607" s="56">
        <v>-1.6660000000000099</v>
      </c>
      <c r="G607" s="56">
        <v>92.96</v>
      </c>
      <c r="H607" s="56">
        <v>0</v>
      </c>
      <c r="I607" s="56">
        <v>0</v>
      </c>
      <c r="J607" s="56">
        <v>0</v>
      </c>
      <c r="K607" s="56">
        <v>0</v>
      </c>
      <c r="L607" s="56">
        <v>0</v>
      </c>
      <c r="M607" s="56">
        <v>-23.015999999999998</v>
      </c>
      <c r="N607" s="56">
        <v>-1.51599999999999</v>
      </c>
      <c r="O607" s="56">
        <v>337.15800000000002</v>
      </c>
      <c r="P607" s="56">
        <v>297.88799999999998</v>
      </c>
    </row>
    <row r="608" spans="1:16" x14ac:dyDescent="0.25">
      <c r="A608" s="54">
        <v>2022</v>
      </c>
      <c r="B608" s="54">
        <v>459139</v>
      </c>
      <c r="C608" s="55" t="s">
        <v>416</v>
      </c>
      <c r="D608" s="54" t="s">
        <v>296</v>
      </c>
      <c r="E608" s="56">
        <v>2984.84</v>
      </c>
      <c r="F608" s="56">
        <v>1180.048</v>
      </c>
      <c r="G608" s="56">
        <v>1510.048</v>
      </c>
      <c r="H608" s="56">
        <v>616.45599999999899</v>
      </c>
      <c r="I608" s="56">
        <v>1567.5519999999999</v>
      </c>
      <c r="J608" s="56">
        <v>1277.4960000000001</v>
      </c>
      <c r="K608" s="56">
        <v>568.43999999999903</v>
      </c>
      <c r="L608" s="56">
        <v>1884.5440000000001</v>
      </c>
      <c r="M608" s="56">
        <v>2981.8719999999998</v>
      </c>
      <c r="N608" s="56">
        <v>1877.64</v>
      </c>
      <c r="O608" s="56">
        <v>2369.6239999999998</v>
      </c>
      <c r="P608" s="56">
        <v>2083.424</v>
      </c>
    </row>
    <row r="609" spans="1:16" x14ac:dyDescent="0.25">
      <c r="A609" s="54">
        <v>2022</v>
      </c>
      <c r="B609" s="54">
        <v>459139</v>
      </c>
      <c r="C609" s="55" t="s">
        <v>414</v>
      </c>
      <c r="D609" s="54" t="s">
        <v>294</v>
      </c>
      <c r="E609" s="56">
        <v>23.632000000000001</v>
      </c>
      <c r="F609" s="56">
        <v>173.488</v>
      </c>
      <c r="G609" s="56">
        <v>73.759999999999906</v>
      </c>
      <c r="H609" s="56">
        <v>32.776000000000003</v>
      </c>
      <c r="I609" s="56">
        <v>52.951999999999998</v>
      </c>
      <c r="J609" s="56">
        <v>135.12</v>
      </c>
      <c r="K609" s="56">
        <v>92.959999999999894</v>
      </c>
      <c r="L609" s="56">
        <v>300.27199999999999</v>
      </c>
      <c r="M609" s="56">
        <v>64.439999999999898</v>
      </c>
      <c r="N609" s="56">
        <v>32.944000000000003</v>
      </c>
      <c r="O609" s="56">
        <v>149.73599999999999</v>
      </c>
      <c r="P609" s="56">
        <v>325</v>
      </c>
    </row>
    <row r="610" spans="1:16" x14ac:dyDescent="0.25">
      <c r="A610" s="54">
        <v>2022</v>
      </c>
      <c r="B610" s="54">
        <v>459139</v>
      </c>
      <c r="C610" s="55" t="s">
        <v>416</v>
      </c>
      <c r="D610" s="54" t="s">
        <v>294</v>
      </c>
      <c r="E610" s="56">
        <v>3442.64</v>
      </c>
      <c r="F610" s="56">
        <v>1424.848</v>
      </c>
      <c r="G610" s="56">
        <v>1774.6479999999999</v>
      </c>
      <c r="H610" s="56">
        <v>806.65599999999904</v>
      </c>
      <c r="I610" s="56">
        <v>1881.952</v>
      </c>
      <c r="J610" s="56">
        <v>1509.096</v>
      </c>
      <c r="K610" s="56">
        <v>760.43999999999903</v>
      </c>
      <c r="L610" s="56">
        <v>2403.5439999999999</v>
      </c>
      <c r="M610" s="56">
        <v>3522.4720000000002</v>
      </c>
      <c r="N610" s="56">
        <v>2201.64</v>
      </c>
      <c r="O610" s="56">
        <v>2706.2240000000002</v>
      </c>
      <c r="P610" s="56">
        <v>2369.6239999999998</v>
      </c>
    </row>
    <row r="611" spans="1:16" x14ac:dyDescent="0.25">
      <c r="A611" s="54">
        <v>2022</v>
      </c>
      <c r="B611" s="54">
        <v>459139</v>
      </c>
      <c r="C611" s="55" t="s">
        <v>414</v>
      </c>
      <c r="D611" s="54" t="s">
        <v>296</v>
      </c>
      <c r="E611" s="56">
        <v>-75.968000000000004</v>
      </c>
      <c r="F611" s="56">
        <v>35.188000000000002</v>
      </c>
      <c r="G611" s="56">
        <v>-55.740000000000101</v>
      </c>
      <c r="H611" s="56">
        <v>-162.024</v>
      </c>
      <c r="I611" s="56">
        <v>-141.84800000000001</v>
      </c>
      <c r="J611" s="56">
        <v>-28.680000000000199</v>
      </c>
      <c r="K611" s="56">
        <v>-4.4400000000000803</v>
      </c>
      <c r="L611" s="56">
        <v>28.621999999999801</v>
      </c>
      <c r="M611" s="56">
        <v>-34.060000000000102</v>
      </c>
      <c r="N611" s="56">
        <v>-129.756</v>
      </c>
      <c r="O611" s="56">
        <v>-47.264000000000102</v>
      </c>
      <c r="P611" s="56">
        <v>45.65</v>
      </c>
    </row>
    <row r="612" spans="1:16" x14ac:dyDescent="0.25">
      <c r="A612" s="54">
        <v>2022</v>
      </c>
      <c r="B612" s="54">
        <v>459139</v>
      </c>
      <c r="C612" s="55" t="s">
        <v>416</v>
      </c>
      <c r="D612" s="54" t="s">
        <v>1</v>
      </c>
      <c r="E612" s="56">
        <v>24959.14</v>
      </c>
      <c r="F612" s="56">
        <v>10330.147999999999</v>
      </c>
      <c r="G612" s="56">
        <v>12866.198</v>
      </c>
      <c r="H612" s="56">
        <v>5848.2560000000003</v>
      </c>
      <c r="I612" s="56">
        <v>13644.152</v>
      </c>
      <c r="J612" s="56">
        <v>10940.946</v>
      </c>
      <c r="K612" s="56">
        <v>5513.19</v>
      </c>
      <c r="L612" s="56">
        <v>17425.694</v>
      </c>
      <c r="M612" s="56">
        <v>25537.921999999999</v>
      </c>
      <c r="N612" s="56">
        <v>15961.89</v>
      </c>
      <c r="O612" s="56">
        <v>19620.124</v>
      </c>
      <c r="P612" s="56">
        <v>17179.774000000001</v>
      </c>
    </row>
    <row r="613" spans="1:16" x14ac:dyDescent="0.25">
      <c r="A613" s="54">
        <v>2022</v>
      </c>
      <c r="B613" s="54">
        <v>459139</v>
      </c>
      <c r="C613" s="55" t="s">
        <v>414</v>
      </c>
      <c r="D613" s="54" t="s">
        <v>1</v>
      </c>
      <c r="E613" s="56">
        <v>171.33199999999999</v>
      </c>
      <c r="F613" s="56">
        <v>1257.788</v>
      </c>
      <c r="G613" s="56">
        <v>534.76</v>
      </c>
      <c r="H613" s="56">
        <v>237.626</v>
      </c>
      <c r="I613" s="56">
        <v>383.90199999999999</v>
      </c>
      <c r="J613" s="56">
        <v>979.62</v>
      </c>
      <c r="K613" s="56">
        <v>673.96</v>
      </c>
      <c r="L613" s="56">
        <v>2176.9720000000002</v>
      </c>
      <c r="M613" s="56">
        <v>467.19</v>
      </c>
      <c r="N613" s="56">
        <v>238.84399999999999</v>
      </c>
      <c r="O613" s="56">
        <v>1085.586</v>
      </c>
      <c r="P613" s="56">
        <v>2356.25</v>
      </c>
    </row>
    <row r="614" spans="1:16" x14ac:dyDescent="0.25">
      <c r="A614" s="54">
        <v>2022</v>
      </c>
      <c r="B614" s="54">
        <v>461878</v>
      </c>
      <c r="C614" s="55" t="s">
        <v>419</v>
      </c>
      <c r="D614" s="54" t="s">
        <v>294</v>
      </c>
      <c r="E614" s="56">
        <v>1885.7688000000001</v>
      </c>
      <c r="F614" s="56">
        <v>540.47799999999995</v>
      </c>
      <c r="G614" s="56">
        <v>976.5308</v>
      </c>
      <c r="H614" s="56">
        <v>859.92920000000004</v>
      </c>
      <c r="I614" s="56">
        <v>401.12040000000002</v>
      </c>
      <c r="J614" s="56">
        <v>2418.3915999999999</v>
      </c>
      <c r="K614" s="56">
        <v>462.3596</v>
      </c>
      <c r="L614" s="56">
        <v>1674.4256</v>
      </c>
      <c r="M614" s="56">
        <v>462.81279999999998</v>
      </c>
      <c r="N614" s="56">
        <v>434.1884</v>
      </c>
      <c r="O614" s="56">
        <v>874.33439999999996</v>
      </c>
      <c r="P614" s="56">
        <v>742.695999999999</v>
      </c>
    </row>
    <row r="615" spans="1:16" x14ac:dyDescent="0.25">
      <c r="A615" s="54">
        <v>2022</v>
      </c>
      <c r="B615" s="54">
        <v>461878</v>
      </c>
      <c r="C615" s="55" t="s">
        <v>419</v>
      </c>
      <c r="D615" s="54" t="s">
        <v>1</v>
      </c>
      <c r="E615" s="56">
        <v>5940.5688</v>
      </c>
      <c r="F615" s="56">
        <v>1892.6279999999999</v>
      </c>
      <c r="G615" s="56">
        <v>3377.0808000000002</v>
      </c>
      <c r="H615" s="56">
        <v>3096.0792000000001</v>
      </c>
      <c r="I615" s="56">
        <v>2526.1704</v>
      </c>
      <c r="J615" s="56">
        <v>6991.0415999999996</v>
      </c>
      <c r="K615" s="56">
        <v>1524.0096000000001</v>
      </c>
      <c r="L615" s="56">
        <v>5144.0255999999999</v>
      </c>
      <c r="M615" s="56">
        <v>1238.2128</v>
      </c>
      <c r="N615" s="56">
        <v>1178.4384</v>
      </c>
      <c r="O615" s="56">
        <v>2564.8344000000002</v>
      </c>
      <c r="P615" s="56">
        <v>3858.6959999999999</v>
      </c>
    </row>
    <row r="616" spans="1:16" x14ac:dyDescent="0.25">
      <c r="A616" s="54">
        <v>2022</v>
      </c>
      <c r="B616" s="54">
        <v>461878</v>
      </c>
      <c r="C616" s="55" t="s">
        <v>419</v>
      </c>
      <c r="D616" s="54" t="s">
        <v>296</v>
      </c>
      <c r="E616" s="56">
        <v>1344.5188000000001</v>
      </c>
      <c r="F616" s="56">
        <v>214.22800000000001</v>
      </c>
      <c r="G616" s="56">
        <v>541.5308</v>
      </c>
      <c r="H616" s="56">
        <v>449.92919999999998</v>
      </c>
      <c r="I616" s="56">
        <v>2.3703999999999499</v>
      </c>
      <c r="J616" s="56">
        <v>1983.3915999999999</v>
      </c>
      <c r="K616" s="56">
        <v>63.609599999999901</v>
      </c>
      <c r="L616" s="56">
        <v>1289.4256</v>
      </c>
      <c r="M616" s="56">
        <v>100.3128</v>
      </c>
      <c r="N616" s="56">
        <v>35.438399999999902</v>
      </c>
      <c r="O616" s="56">
        <v>391.83440000000002</v>
      </c>
      <c r="P616" s="56">
        <v>332.695999999999</v>
      </c>
    </row>
    <row r="617" spans="1:16" x14ac:dyDescent="0.25">
      <c r="A617" s="54">
        <v>2022</v>
      </c>
      <c r="B617" s="54">
        <v>463072</v>
      </c>
      <c r="C617" s="55" t="s">
        <v>419</v>
      </c>
      <c r="D617" s="54" t="s">
        <v>296</v>
      </c>
      <c r="E617" s="56">
        <v>445.7944</v>
      </c>
      <c r="F617" s="56">
        <v>1446.8715999999999</v>
      </c>
      <c r="G617" s="56">
        <v>1070.6099999999999</v>
      </c>
      <c r="H617" s="56">
        <v>601.02560000000005</v>
      </c>
      <c r="I617" s="56">
        <v>279.38200000000001</v>
      </c>
      <c r="J617" s="56">
        <v>240.28559999999999</v>
      </c>
      <c r="K617" s="56">
        <v>1413.8756000000001</v>
      </c>
      <c r="L617" s="56">
        <v>907.42160000000001</v>
      </c>
      <c r="M617" s="56">
        <v>102.176</v>
      </c>
      <c r="N617" s="56">
        <v>960.62</v>
      </c>
      <c r="O617" s="56">
        <v>2721.9052000000001</v>
      </c>
      <c r="P617" s="56">
        <v>360.94279999999998</v>
      </c>
    </row>
    <row r="618" spans="1:16" x14ac:dyDescent="0.25">
      <c r="A618" s="54">
        <v>2022</v>
      </c>
      <c r="B618" s="54">
        <v>463072</v>
      </c>
      <c r="C618" s="55" t="s">
        <v>419</v>
      </c>
      <c r="D618" s="54" t="s">
        <v>294</v>
      </c>
      <c r="E618" s="56">
        <v>812.05439999999999</v>
      </c>
      <c r="F618" s="56">
        <v>1878.1215999999999</v>
      </c>
      <c r="G618" s="56">
        <v>1271.8599999999999</v>
      </c>
      <c r="H618" s="56">
        <v>835.40560000000005</v>
      </c>
      <c r="I618" s="56">
        <v>589.38199999999995</v>
      </c>
      <c r="J618" s="56">
        <v>357.78559999999999</v>
      </c>
      <c r="K618" s="56">
        <v>1654.5056</v>
      </c>
      <c r="L618" s="56">
        <v>1217.4215999999999</v>
      </c>
      <c r="M618" s="56">
        <v>217.17599999999999</v>
      </c>
      <c r="N618" s="56">
        <v>1229.3699999999999</v>
      </c>
      <c r="O618" s="56">
        <v>3120.6651999999999</v>
      </c>
      <c r="P618" s="56">
        <v>667.19280000000003</v>
      </c>
    </row>
    <row r="619" spans="1:16" x14ac:dyDescent="0.25">
      <c r="A619" s="54">
        <v>2022</v>
      </c>
      <c r="B619" s="54">
        <v>463072</v>
      </c>
      <c r="C619" s="55" t="s">
        <v>419</v>
      </c>
      <c r="D619" s="54" t="s">
        <v>1</v>
      </c>
      <c r="E619" s="56">
        <v>2798.6543999999999</v>
      </c>
      <c r="F619" s="56">
        <v>6586.2215999999999</v>
      </c>
      <c r="G619" s="56">
        <v>3610.26</v>
      </c>
      <c r="H619" s="56">
        <v>3058.0056</v>
      </c>
      <c r="I619" s="56">
        <v>1745.5319999999999</v>
      </c>
      <c r="J619" s="56">
        <v>1053.8856000000001</v>
      </c>
      <c r="K619" s="56">
        <v>6669.7056000000002</v>
      </c>
      <c r="L619" s="56">
        <v>4276.8216000000002</v>
      </c>
      <c r="M619" s="56">
        <v>1058.9760000000001</v>
      </c>
      <c r="N619" s="56">
        <v>3810.42</v>
      </c>
      <c r="O619" s="56">
        <v>12365.215200000001</v>
      </c>
      <c r="P619" s="56">
        <v>2194.1927999999998</v>
      </c>
    </row>
    <row r="620" spans="1:16" x14ac:dyDescent="0.25">
      <c r="A620" s="54">
        <v>2022</v>
      </c>
      <c r="B620" s="54">
        <v>465325</v>
      </c>
      <c r="C620" s="55" t="s">
        <v>416</v>
      </c>
      <c r="D620" s="54" t="s">
        <v>296</v>
      </c>
      <c r="E620" s="56">
        <v>0</v>
      </c>
      <c r="F620" s="56">
        <v>0</v>
      </c>
      <c r="G620" s="56">
        <v>0</v>
      </c>
      <c r="H620" s="56">
        <v>0</v>
      </c>
      <c r="I620" s="56">
        <v>0</v>
      </c>
      <c r="J620" s="56">
        <v>0</v>
      </c>
      <c r="K620" s="56">
        <v>0</v>
      </c>
      <c r="L620" s="56">
        <v>0</v>
      </c>
      <c r="M620" s="56">
        <v>20.783999999999999</v>
      </c>
      <c r="N620" s="56">
        <v>246.21199999999999</v>
      </c>
      <c r="O620" s="56">
        <v>0</v>
      </c>
      <c r="P620" s="56">
        <v>-8.7080000000000108</v>
      </c>
    </row>
    <row r="621" spans="1:16" x14ac:dyDescent="0.25">
      <c r="A621" s="54">
        <v>2022</v>
      </c>
      <c r="B621" s="54">
        <v>465325</v>
      </c>
      <c r="C621" s="55" t="s">
        <v>416</v>
      </c>
      <c r="D621" s="54" t="s">
        <v>294</v>
      </c>
      <c r="E621" s="56">
        <v>0</v>
      </c>
      <c r="F621" s="56">
        <v>0</v>
      </c>
      <c r="G621" s="56">
        <v>0</v>
      </c>
      <c r="H621" s="56">
        <v>0</v>
      </c>
      <c r="I621" s="56">
        <v>0</v>
      </c>
      <c r="J621" s="56">
        <v>0</v>
      </c>
      <c r="K621" s="56">
        <v>0</v>
      </c>
      <c r="L621" s="56">
        <v>0</v>
      </c>
      <c r="M621" s="56">
        <v>54.984000000000002</v>
      </c>
      <c r="N621" s="56">
        <v>280.41199999999998</v>
      </c>
      <c r="O621" s="56">
        <v>0</v>
      </c>
      <c r="P621" s="56">
        <v>25.492000000000001</v>
      </c>
    </row>
    <row r="622" spans="1:16" x14ac:dyDescent="0.25">
      <c r="A622" s="54">
        <v>2022</v>
      </c>
      <c r="B622" s="54">
        <v>465325</v>
      </c>
      <c r="C622" s="55" t="s">
        <v>416</v>
      </c>
      <c r="D622" s="54" t="s">
        <v>1</v>
      </c>
      <c r="E622" s="56">
        <v>0</v>
      </c>
      <c r="F622" s="56">
        <v>0</v>
      </c>
      <c r="G622" s="56">
        <v>0</v>
      </c>
      <c r="H622" s="56">
        <v>0</v>
      </c>
      <c r="I622" s="56">
        <v>0</v>
      </c>
      <c r="J622" s="56">
        <v>0</v>
      </c>
      <c r="K622" s="56">
        <v>0</v>
      </c>
      <c r="L622" s="56">
        <v>0</v>
      </c>
      <c r="M622" s="56">
        <v>143.98400000000001</v>
      </c>
      <c r="N622" s="56">
        <v>615.91200000000003</v>
      </c>
      <c r="O622" s="56">
        <v>0</v>
      </c>
      <c r="P622" s="56">
        <v>63.991999999999997</v>
      </c>
    </row>
    <row r="623" spans="1:16" x14ac:dyDescent="0.25">
      <c r="A623" s="54">
        <v>2022</v>
      </c>
      <c r="B623" s="54">
        <v>466132</v>
      </c>
      <c r="C623" s="55" t="s">
        <v>415</v>
      </c>
      <c r="D623" s="54" t="s">
        <v>1</v>
      </c>
      <c r="E623" s="56">
        <v>2220.1799999999998</v>
      </c>
      <c r="F623" s="56">
        <v>202.8</v>
      </c>
      <c r="G623" s="56">
        <v>1170</v>
      </c>
      <c r="H623" s="56">
        <v>1858.5</v>
      </c>
      <c r="I623" s="56">
        <v>744.54</v>
      </c>
      <c r="J623" s="56">
        <v>4.62</v>
      </c>
      <c r="K623" s="56">
        <v>4997.04</v>
      </c>
      <c r="L623" s="56">
        <v>334.32</v>
      </c>
      <c r="M623" s="56">
        <v>1136.7</v>
      </c>
      <c r="N623" s="56">
        <v>2653.98</v>
      </c>
      <c r="O623" s="56">
        <v>932.22</v>
      </c>
      <c r="P623" s="56">
        <v>3618.06</v>
      </c>
    </row>
    <row r="624" spans="1:16" x14ac:dyDescent="0.25">
      <c r="A624" s="54">
        <v>2022</v>
      </c>
      <c r="B624" s="54">
        <v>466132</v>
      </c>
      <c r="C624" s="55" t="s">
        <v>415</v>
      </c>
      <c r="D624" s="54" t="s">
        <v>296</v>
      </c>
      <c r="E624" s="56">
        <v>195.73</v>
      </c>
      <c r="F624" s="56">
        <v>-1.50000000000001</v>
      </c>
      <c r="G624" s="56">
        <v>24.000000000000099</v>
      </c>
      <c r="H624" s="56">
        <v>195.6</v>
      </c>
      <c r="I624" s="56">
        <v>-16.010000000000002</v>
      </c>
      <c r="J624" s="56">
        <v>-32.33</v>
      </c>
      <c r="K624" s="56">
        <v>619.94000000000005</v>
      </c>
      <c r="L624" s="56">
        <v>-44.68</v>
      </c>
      <c r="M624" s="56">
        <v>-24.000000000000099</v>
      </c>
      <c r="N624" s="56">
        <v>259.23</v>
      </c>
      <c r="O624" s="56">
        <v>42.3200000000001</v>
      </c>
      <c r="P624" s="56">
        <v>354.81</v>
      </c>
    </row>
    <row r="625" spans="1:16" x14ac:dyDescent="0.25">
      <c r="A625" s="54">
        <v>2022</v>
      </c>
      <c r="B625" s="54">
        <v>466132</v>
      </c>
      <c r="C625" s="55" t="s">
        <v>415</v>
      </c>
      <c r="D625" s="54" t="s">
        <v>294</v>
      </c>
      <c r="E625" s="56">
        <v>370.03</v>
      </c>
      <c r="F625" s="56">
        <v>33.799999999999997</v>
      </c>
      <c r="G625" s="56">
        <v>195</v>
      </c>
      <c r="H625" s="56">
        <v>309.75</v>
      </c>
      <c r="I625" s="56">
        <v>124.09</v>
      </c>
      <c r="J625" s="56">
        <v>0.77</v>
      </c>
      <c r="K625" s="56">
        <v>832.84</v>
      </c>
      <c r="L625" s="56">
        <v>55.72</v>
      </c>
      <c r="M625" s="56">
        <v>189.45</v>
      </c>
      <c r="N625" s="56">
        <v>442.33</v>
      </c>
      <c r="O625" s="56">
        <v>155.37</v>
      </c>
      <c r="P625" s="56">
        <v>603.01</v>
      </c>
    </row>
    <row r="626" spans="1:16" x14ac:dyDescent="0.25">
      <c r="A626" s="54">
        <v>2022</v>
      </c>
      <c r="B626" s="54">
        <v>466514</v>
      </c>
      <c r="C626" s="55" t="s">
        <v>417</v>
      </c>
      <c r="D626" s="54" t="s">
        <v>1</v>
      </c>
      <c r="E626" s="56">
        <v>7531.2389999999996</v>
      </c>
      <c r="F626" s="56">
        <v>7964.7240000000002</v>
      </c>
      <c r="G626" s="56">
        <v>3009.201</v>
      </c>
      <c r="H626" s="56">
        <v>3007.491</v>
      </c>
      <c r="I626" s="56">
        <v>3246.9479999999999</v>
      </c>
      <c r="J626" s="56">
        <v>4379.88</v>
      </c>
      <c r="K626" s="56">
        <v>2862.9960000000001</v>
      </c>
      <c r="L626" s="56">
        <v>2647.2510000000002</v>
      </c>
      <c r="M626" s="56">
        <v>3789.1889999999999</v>
      </c>
      <c r="N626" s="56">
        <v>709.65</v>
      </c>
      <c r="O626" s="56">
        <v>5267.1419999999998</v>
      </c>
      <c r="P626" s="56">
        <v>5309.8919999999998</v>
      </c>
    </row>
    <row r="627" spans="1:16" x14ac:dyDescent="0.25">
      <c r="A627" s="54">
        <v>2022</v>
      </c>
      <c r="B627" s="54">
        <v>466514</v>
      </c>
      <c r="C627" s="55" t="s">
        <v>417</v>
      </c>
      <c r="D627" s="54" t="s">
        <v>296</v>
      </c>
      <c r="E627" s="56">
        <v>671.88900000000103</v>
      </c>
      <c r="F627" s="56">
        <v>640.12400000000105</v>
      </c>
      <c r="G627" s="56">
        <v>87.051000000000499</v>
      </c>
      <c r="H627" s="56">
        <v>0.34100000000034197</v>
      </c>
      <c r="I627" s="56">
        <v>147.74799999999999</v>
      </c>
      <c r="J627" s="56">
        <v>298.88000000000102</v>
      </c>
      <c r="K627" s="56">
        <v>40.596000000000302</v>
      </c>
      <c r="L627" s="56">
        <v>14.101000000000299</v>
      </c>
      <c r="M627" s="56">
        <v>89.339000000000595</v>
      </c>
      <c r="N627" s="56">
        <v>27.15</v>
      </c>
      <c r="O627" s="56">
        <v>422.84199999999998</v>
      </c>
      <c r="P627" s="56">
        <v>402.09199999999998</v>
      </c>
    </row>
    <row r="628" spans="1:16" x14ac:dyDescent="0.25">
      <c r="A628" s="54">
        <v>2022</v>
      </c>
      <c r="B628" s="54">
        <v>466514</v>
      </c>
      <c r="C628" s="55" t="s">
        <v>417</v>
      </c>
      <c r="D628" s="54" t="s">
        <v>294</v>
      </c>
      <c r="E628" s="56">
        <v>924.88900000000103</v>
      </c>
      <c r="F628" s="56">
        <v>978.12400000000105</v>
      </c>
      <c r="G628" s="56">
        <v>369.55099999999999</v>
      </c>
      <c r="H628" s="56">
        <v>369.34100000000001</v>
      </c>
      <c r="I628" s="56">
        <v>398.74799999999999</v>
      </c>
      <c r="J628" s="56">
        <v>537.88000000000102</v>
      </c>
      <c r="K628" s="56">
        <v>351.596</v>
      </c>
      <c r="L628" s="56">
        <v>325.101</v>
      </c>
      <c r="M628" s="56">
        <v>465.33900000000102</v>
      </c>
      <c r="N628" s="56">
        <v>87.15</v>
      </c>
      <c r="O628" s="56">
        <v>646.84199999999998</v>
      </c>
      <c r="P628" s="56">
        <v>652.09199999999998</v>
      </c>
    </row>
    <row r="629" spans="1:16" x14ac:dyDescent="0.25">
      <c r="A629" s="54">
        <v>2022</v>
      </c>
      <c r="B629" s="54">
        <v>466846</v>
      </c>
      <c r="C629" s="55" t="s">
        <v>417</v>
      </c>
      <c r="D629" s="54" t="s">
        <v>294</v>
      </c>
      <c r="E629" s="56">
        <v>20.092600000000001</v>
      </c>
      <c r="F629" s="56">
        <v>0</v>
      </c>
      <c r="G629" s="56">
        <v>0</v>
      </c>
      <c r="H629" s="56">
        <v>0</v>
      </c>
      <c r="I629" s="56">
        <v>192.8186</v>
      </c>
      <c r="J629" s="56">
        <v>0</v>
      </c>
      <c r="K629" s="56">
        <v>187.21860000000001</v>
      </c>
      <c r="L629" s="56">
        <v>0</v>
      </c>
      <c r="M629" s="56">
        <v>215.4186</v>
      </c>
      <c r="N629" s="56">
        <v>21.2926</v>
      </c>
      <c r="O629" s="56">
        <v>0</v>
      </c>
      <c r="P629" s="56">
        <v>19.947800000000001</v>
      </c>
    </row>
    <row r="630" spans="1:16" x14ac:dyDescent="0.25">
      <c r="A630" s="54">
        <v>2022</v>
      </c>
      <c r="B630" s="54">
        <v>466846</v>
      </c>
      <c r="C630" s="55" t="s">
        <v>417</v>
      </c>
      <c r="D630" s="54" t="s">
        <v>296</v>
      </c>
      <c r="E630" s="56">
        <v>-8.9074000000000098</v>
      </c>
      <c r="F630" s="56">
        <v>0</v>
      </c>
      <c r="G630" s="56">
        <v>0</v>
      </c>
      <c r="H630" s="56">
        <v>0</v>
      </c>
      <c r="I630" s="56">
        <v>162.8186</v>
      </c>
      <c r="J630" s="56">
        <v>0</v>
      </c>
      <c r="K630" s="56">
        <v>157.21860000000001</v>
      </c>
      <c r="L630" s="56">
        <v>0</v>
      </c>
      <c r="M630" s="56">
        <v>185.4186</v>
      </c>
      <c r="N630" s="56">
        <v>-7.7074000000000096</v>
      </c>
      <c r="O630" s="56">
        <v>0</v>
      </c>
      <c r="P630" s="56">
        <v>-39.052199999999999</v>
      </c>
    </row>
    <row r="631" spans="1:16" x14ac:dyDescent="0.25">
      <c r="A631" s="54">
        <v>2022</v>
      </c>
      <c r="B631" s="54">
        <v>466846</v>
      </c>
      <c r="C631" s="55" t="s">
        <v>417</v>
      </c>
      <c r="D631" s="54" t="s">
        <v>1</v>
      </c>
      <c r="E631" s="56">
        <v>66.592600000000004</v>
      </c>
      <c r="F631" s="56">
        <v>0</v>
      </c>
      <c r="G631" s="56">
        <v>0</v>
      </c>
      <c r="H631" s="56">
        <v>0</v>
      </c>
      <c r="I631" s="56">
        <v>747.31859999999995</v>
      </c>
      <c r="J631" s="56">
        <v>0</v>
      </c>
      <c r="K631" s="56">
        <v>717.71860000000004</v>
      </c>
      <c r="L631" s="56">
        <v>0</v>
      </c>
      <c r="M631" s="56">
        <v>739.91859999999997</v>
      </c>
      <c r="N631" s="56">
        <v>51.7926</v>
      </c>
      <c r="O631" s="56">
        <v>0</v>
      </c>
      <c r="P631" s="56">
        <v>146.49780000000001</v>
      </c>
    </row>
    <row r="632" spans="1:16" x14ac:dyDescent="0.25">
      <c r="A632" s="54">
        <v>2022</v>
      </c>
      <c r="B632" s="54">
        <v>469339</v>
      </c>
      <c r="C632" s="55" t="s">
        <v>414</v>
      </c>
      <c r="D632" s="54" t="s">
        <v>1</v>
      </c>
      <c r="E632" s="56">
        <v>1135.8800000000001</v>
      </c>
      <c r="F632" s="56">
        <v>142.36799999999999</v>
      </c>
      <c r="G632" s="56">
        <v>1071.856</v>
      </c>
      <c r="H632" s="56">
        <v>361.52800000000002</v>
      </c>
      <c r="I632" s="56">
        <v>1055.8720000000001</v>
      </c>
      <c r="J632" s="56">
        <v>0</v>
      </c>
      <c r="K632" s="56">
        <v>183.904</v>
      </c>
      <c r="L632" s="56">
        <v>14.384</v>
      </c>
      <c r="M632" s="56">
        <v>999.87199999999996</v>
      </c>
      <c r="N632" s="56">
        <v>271.96800000000002</v>
      </c>
      <c r="O632" s="56">
        <v>159.98400000000001</v>
      </c>
      <c r="P632" s="56">
        <v>955.04</v>
      </c>
    </row>
    <row r="633" spans="1:16" x14ac:dyDescent="0.25">
      <c r="A633" s="54">
        <v>2022</v>
      </c>
      <c r="B633" s="54">
        <v>469339</v>
      </c>
      <c r="C633" s="55" t="s">
        <v>414</v>
      </c>
      <c r="D633" s="54" t="s">
        <v>296</v>
      </c>
      <c r="E633" s="56">
        <v>238.98</v>
      </c>
      <c r="F633" s="56">
        <v>23.568000000000001</v>
      </c>
      <c r="G633" s="56">
        <v>190.60599999999999</v>
      </c>
      <c r="H633" s="56">
        <v>23.228000000000002</v>
      </c>
      <c r="I633" s="56">
        <v>313.42200000000003</v>
      </c>
      <c r="J633" s="56">
        <v>0</v>
      </c>
      <c r="K633" s="56">
        <v>20.204000000000001</v>
      </c>
      <c r="L633" s="56">
        <v>-25.416</v>
      </c>
      <c r="M633" s="56">
        <v>319.37200000000001</v>
      </c>
      <c r="N633" s="56">
        <v>73.668000000000006</v>
      </c>
      <c r="O633" s="56">
        <v>-9.1159999999999908</v>
      </c>
      <c r="P633" s="56">
        <v>323.08999999999997</v>
      </c>
    </row>
    <row r="634" spans="1:16" x14ac:dyDescent="0.25">
      <c r="A634" s="54">
        <v>2022</v>
      </c>
      <c r="B634" s="54">
        <v>469339</v>
      </c>
      <c r="C634" s="55" t="s">
        <v>416</v>
      </c>
      <c r="D634" s="54" t="s">
        <v>296</v>
      </c>
      <c r="E634" s="56">
        <v>529.41399999999999</v>
      </c>
      <c r="F634" s="56">
        <v>348.72800000000001</v>
      </c>
      <c r="G634" s="56">
        <v>15.744</v>
      </c>
      <c r="H634" s="56">
        <v>0</v>
      </c>
      <c r="I634" s="56">
        <v>33.927999999999997</v>
      </c>
      <c r="J634" s="56">
        <v>457.86</v>
      </c>
      <c r="K634" s="56">
        <v>334.49</v>
      </c>
      <c r="L634" s="56">
        <v>109.91200000000001</v>
      </c>
      <c r="M634" s="56">
        <v>-4.8240000000000096</v>
      </c>
      <c r="N634" s="56">
        <v>549.33600000000001</v>
      </c>
      <c r="O634" s="56">
        <v>58.82</v>
      </c>
      <c r="P634" s="56">
        <v>445.79199999999997</v>
      </c>
    </row>
    <row r="635" spans="1:16" x14ac:dyDescent="0.25">
      <c r="A635" s="54">
        <v>2022</v>
      </c>
      <c r="B635" s="54">
        <v>469339</v>
      </c>
      <c r="C635" s="55" t="s">
        <v>416</v>
      </c>
      <c r="D635" s="54" t="s">
        <v>294</v>
      </c>
      <c r="E635" s="56">
        <v>646.41399999999999</v>
      </c>
      <c r="F635" s="56">
        <v>420.72800000000001</v>
      </c>
      <c r="G635" s="56">
        <v>87.744</v>
      </c>
      <c r="H635" s="56">
        <v>0</v>
      </c>
      <c r="I635" s="56">
        <v>173.12799999999999</v>
      </c>
      <c r="J635" s="56">
        <v>599.46</v>
      </c>
      <c r="K635" s="56">
        <v>441.89</v>
      </c>
      <c r="L635" s="56">
        <v>217.31200000000001</v>
      </c>
      <c r="M635" s="56">
        <v>30.576000000000001</v>
      </c>
      <c r="N635" s="56">
        <v>726.33600000000001</v>
      </c>
      <c r="O635" s="56">
        <v>165.02</v>
      </c>
      <c r="P635" s="56">
        <v>622.79200000000003</v>
      </c>
    </row>
    <row r="636" spans="1:16" x14ac:dyDescent="0.25">
      <c r="A636" s="54">
        <v>2022</v>
      </c>
      <c r="B636" s="54">
        <v>469339</v>
      </c>
      <c r="C636" s="55" t="s">
        <v>414</v>
      </c>
      <c r="D636" s="54" t="s">
        <v>294</v>
      </c>
      <c r="E636" s="56">
        <v>336.38</v>
      </c>
      <c r="F636" s="56">
        <v>57.868000000000002</v>
      </c>
      <c r="G636" s="56">
        <v>289.10599999999999</v>
      </c>
      <c r="H636" s="56">
        <v>122.828</v>
      </c>
      <c r="I636" s="56">
        <v>411.92200000000003</v>
      </c>
      <c r="J636" s="56">
        <v>0</v>
      </c>
      <c r="K636" s="56">
        <v>84.403999999999996</v>
      </c>
      <c r="L636" s="56">
        <v>6.6840000000000002</v>
      </c>
      <c r="M636" s="56">
        <v>386.87200000000001</v>
      </c>
      <c r="N636" s="56">
        <v>107.968</v>
      </c>
      <c r="O636" s="56">
        <v>22.984000000000002</v>
      </c>
      <c r="P636" s="56">
        <v>424.89</v>
      </c>
    </row>
    <row r="637" spans="1:16" x14ac:dyDescent="0.25">
      <c r="A637" s="54">
        <v>2022</v>
      </c>
      <c r="B637" s="54">
        <v>469339</v>
      </c>
      <c r="C637" s="55" t="s">
        <v>416</v>
      </c>
      <c r="D637" s="54" t="s">
        <v>1</v>
      </c>
      <c r="E637" s="56">
        <v>2486.864</v>
      </c>
      <c r="F637" s="56">
        <v>975.72799999999995</v>
      </c>
      <c r="G637" s="56">
        <v>217.54400000000001</v>
      </c>
      <c r="H637" s="56">
        <v>0</v>
      </c>
      <c r="I637" s="56">
        <v>497.52800000000002</v>
      </c>
      <c r="J637" s="56">
        <v>1853.36</v>
      </c>
      <c r="K637" s="56">
        <v>1008.64</v>
      </c>
      <c r="L637" s="56">
        <v>670.31200000000001</v>
      </c>
      <c r="M637" s="56">
        <v>73.575999999999993</v>
      </c>
      <c r="N637" s="56">
        <v>2023.7360000000001</v>
      </c>
      <c r="O637" s="56">
        <v>389.52</v>
      </c>
      <c r="P637" s="56">
        <v>1623.7919999999999</v>
      </c>
    </row>
    <row r="638" spans="1:16" x14ac:dyDescent="0.25">
      <c r="A638" s="54">
        <v>2022</v>
      </c>
      <c r="B638" s="54">
        <v>469339</v>
      </c>
      <c r="C638" s="55" t="s">
        <v>417</v>
      </c>
      <c r="D638" s="54" t="s">
        <v>294</v>
      </c>
      <c r="E638" s="56">
        <v>0</v>
      </c>
      <c r="F638" s="56">
        <v>0</v>
      </c>
      <c r="G638" s="56">
        <v>417.21199999999999</v>
      </c>
      <c r="H638" s="56">
        <v>574.04999999999995</v>
      </c>
      <c r="I638" s="56">
        <v>82.444000000000003</v>
      </c>
      <c r="J638" s="56">
        <v>277.58800000000002</v>
      </c>
      <c r="K638" s="56">
        <v>544.5</v>
      </c>
      <c r="L638" s="56">
        <v>299.17599999999999</v>
      </c>
      <c r="M638" s="56">
        <v>181.328</v>
      </c>
      <c r="N638" s="56">
        <v>475.928</v>
      </c>
      <c r="O638" s="56">
        <v>381.30399999999997</v>
      </c>
      <c r="P638" s="56">
        <v>29.984000000000002</v>
      </c>
    </row>
    <row r="639" spans="1:16" x14ac:dyDescent="0.25">
      <c r="A639" s="54">
        <v>2022</v>
      </c>
      <c r="B639" s="54">
        <v>469339</v>
      </c>
      <c r="C639" s="55" t="s">
        <v>417</v>
      </c>
      <c r="D639" s="54" t="s">
        <v>296</v>
      </c>
      <c r="E639" s="56">
        <v>0</v>
      </c>
      <c r="F639" s="56">
        <v>0</v>
      </c>
      <c r="G639" s="56">
        <v>378.71199999999999</v>
      </c>
      <c r="H639" s="56">
        <v>425.05</v>
      </c>
      <c r="I639" s="56">
        <v>22.443999999999999</v>
      </c>
      <c r="J639" s="56">
        <v>157.58799999999999</v>
      </c>
      <c r="K639" s="56">
        <v>426.5</v>
      </c>
      <c r="L639" s="56">
        <v>210.17599999999999</v>
      </c>
      <c r="M639" s="56">
        <v>120.328</v>
      </c>
      <c r="N639" s="56">
        <v>376.928</v>
      </c>
      <c r="O639" s="56">
        <v>263.30399999999997</v>
      </c>
      <c r="P639" s="56">
        <v>-1.5999999999991101E-2</v>
      </c>
    </row>
    <row r="640" spans="1:16" x14ac:dyDescent="0.25">
      <c r="A640" s="54">
        <v>2022</v>
      </c>
      <c r="B640" s="54">
        <v>469339</v>
      </c>
      <c r="C640" s="55" t="s">
        <v>417</v>
      </c>
      <c r="D640" s="54" t="s">
        <v>1</v>
      </c>
      <c r="E640" s="56">
        <v>0</v>
      </c>
      <c r="F640" s="56">
        <v>0</v>
      </c>
      <c r="G640" s="56">
        <v>1871.712</v>
      </c>
      <c r="H640" s="56">
        <v>1301.4000000000001</v>
      </c>
      <c r="I640" s="56">
        <v>311.94400000000002</v>
      </c>
      <c r="J640" s="56">
        <v>804.68799999999999</v>
      </c>
      <c r="K640" s="56">
        <v>1223</v>
      </c>
      <c r="L640" s="56">
        <v>1151.7760000000001</v>
      </c>
      <c r="M640" s="56">
        <v>481.52800000000002</v>
      </c>
      <c r="N640" s="56">
        <v>1218.1279999999999</v>
      </c>
      <c r="O640" s="56">
        <v>966.10400000000004</v>
      </c>
      <c r="P640" s="56">
        <v>79.983999999999995</v>
      </c>
    </row>
    <row r="641" spans="1:16" x14ac:dyDescent="0.25">
      <c r="A641" s="54">
        <v>2022</v>
      </c>
      <c r="B641" s="54">
        <v>470647</v>
      </c>
      <c r="C641" s="55" t="s">
        <v>418</v>
      </c>
      <c r="D641" s="54" t="s">
        <v>296</v>
      </c>
      <c r="E641" s="56">
        <v>-13.215999999999999</v>
      </c>
      <c r="F641" s="56">
        <v>-24.431999999999999</v>
      </c>
      <c r="G641" s="56">
        <v>134.72200000000001</v>
      </c>
      <c r="H641" s="56">
        <v>-75.34</v>
      </c>
      <c r="I641" s="56">
        <v>-85.932000000000002</v>
      </c>
      <c r="J641" s="56">
        <v>522.86400000000003</v>
      </c>
      <c r="K641" s="56">
        <v>-36.015999999999998</v>
      </c>
      <c r="L641" s="56">
        <v>130.92400000000001</v>
      </c>
      <c r="M641" s="56">
        <v>139.88800000000001</v>
      </c>
      <c r="N641" s="56">
        <v>1732.912</v>
      </c>
      <c r="O641" s="56">
        <v>-79.932000000000002</v>
      </c>
      <c r="P641" s="56">
        <v>-3.28799999999999</v>
      </c>
    </row>
    <row r="642" spans="1:16" x14ac:dyDescent="0.25">
      <c r="A642" s="54">
        <v>2022</v>
      </c>
      <c r="B642" s="54">
        <v>470647</v>
      </c>
      <c r="C642" s="55" t="s">
        <v>418</v>
      </c>
      <c r="D642" s="54" t="s">
        <v>1</v>
      </c>
      <c r="E642" s="56">
        <v>111.98399999999999</v>
      </c>
      <c r="F642" s="56">
        <v>255.96799999999999</v>
      </c>
      <c r="G642" s="56">
        <v>922.27200000000005</v>
      </c>
      <c r="H642" s="56">
        <v>205.56</v>
      </c>
      <c r="I642" s="56">
        <v>150.36799999999999</v>
      </c>
      <c r="J642" s="56">
        <v>2022.0640000000001</v>
      </c>
      <c r="K642" s="56">
        <v>83.183999999999997</v>
      </c>
      <c r="L642" s="56">
        <v>975.82399999999996</v>
      </c>
      <c r="M642" s="56">
        <v>1135.8879999999999</v>
      </c>
      <c r="N642" s="56">
        <v>5015.3119999999999</v>
      </c>
      <c r="O642" s="56">
        <v>152.768</v>
      </c>
      <c r="P642" s="56">
        <v>143.91200000000001</v>
      </c>
    </row>
    <row r="643" spans="1:16" x14ac:dyDescent="0.25">
      <c r="A643" s="54">
        <v>2022</v>
      </c>
      <c r="B643" s="54">
        <v>470647</v>
      </c>
      <c r="C643" s="55" t="s">
        <v>418</v>
      </c>
      <c r="D643" s="54" t="s">
        <v>294</v>
      </c>
      <c r="E643" s="56">
        <v>50.984000000000002</v>
      </c>
      <c r="F643" s="56">
        <v>103.968</v>
      </c>
      <c r="G643" s="56">
        <v>359.42200000000003</v>
      </c>
      <c r="H643" s="56">
        <v>85.16</v>
      </c>
      <c r="I643" s="56">
        <v>42.468000000000004</v>
      </c>
      <c r="J643" s="56">
        <v>725.36400000000003</v>
      </c>
      <c r="K643" s="56">
        <v>28.184000000000001</v>
      </c>
      <c r="L643" s="56">
        <v>259.32400000000001</v>
      </c>
      <c r="M643" s="56">
        <v>300.38799999999998</v>
      </c>
      <c r="N643" s="56">
        <v>1903.3119999999999</v>
      </c>
      <c r="O643" s="56">
        <v>48.468000000000004</v>
      </c>
      <c r="P643" s="56">
        <v>60.911999999999999</v>
      </c>
    </row>
    <row r="644" spans="1:16" x14ac:dyDescent="0.25">
      <c r="A644" s="54">
        <v>2022</v>
      </c>
      <c r="B644" s="54">
        <v>476374</v>
      </c>
      <c r="C644" s="55" t="s">
        <v>418</v>
      </c>
      <c r="D644" s="54" t="s">
        <v>1</v>
      </c>
      <c r="E644" s="56">
        <v>55.991999999999997</v>
      </c>
      <c r="F644" s="56">
        <v>0</v>
      </c>
      <c r="G644" s="56">
        <v>639.91200000000003</v>
      </c>
      <c r="H644" s="56">
        <v>6.3920000000000003</v>
      </c>
      <c r="I644" s="56">
        <v>938.24</v>
      </c>
      <c r="J644" s="56">
        <v>7.992</v>
      </c>
      <c r="K644" s="56">
        <v>775.91200000000003</v>
      </c>
      <c r="L644" s="56">
        <v>0</v>
      </c>
      <c r="M644" s="56">
        <v>82.367999999999995</v>
      </c>
      <c r="N644" s="56">
        <v>7.1920000000000002</v>
      </c>
      <c r="O644" s="56">
        <v>0</v>
      </c>
      <c r="P644" s="56">
        <v>0</v>
      </c>
    </row>
    <row r="645" spans="1:16" x14ac:dyDescent="0.25">
      <c r="A645" s="54">
        <v>2022</v>
      </c>
      <c r="B645" s="54">
        <v>476374</v>
      </c>
      <c r="C645" s="55" t="s">
        <v>418</v>
      </c>
      <c r="D645" s="54" t="s">
        <v>296</v>
      </c>
      <c r="E645" s="56">
        <v>-6.6079999999999997</v>
      </c>
      <c r="F645" s="56">
        <v>0</v>
      </c>
      <c r="G645" s="56">
        <v>242.21199999999999</v>
      </c>
      <c r="H645" s="56">
        <v>-29.707999999999998</v>
      </c>
      <c r="I645" s="56">
        <v>302.39</v>
      </c>
      <c r="J645" s="56">
        <v>-28.558</v>
      </c>
      <c r="K645" s="56">
        <v>247.21199999999999</v>
      </c>
      <c r="L645" s="56">
        <v>0</v>
      </c>
      <c r="M645" s="56">
        <v>-61.881999999999998</v>
      </c>
      <c r="N645" s="56">
        <v>-28.757999999999999</v>
      </c>
      <c r="O645" s="56">
        <v>0</v>
      </c>
      <c r="P645" s="56">
        <v>0</v>
      </c>
    </row>
    <row r="646" spans="1:16" x14ac:dyDescent="0.25">
      <c r="A646" s="54">
        <v>2022</v>
      </c>
      <c r="B646" s="54">
        <v>476374</v>
      </c>
      <c r="C646" s="55" t="s">
        <v>418</v>
      </c>
      <c r="D646" s="54" t="s">
        <v>294</v>
      </c>
      <c r="E646" s="56">
        <v>25.492000000000001</v>
      </c>
      <c r="F646" s="56">
        <v>0</v>
      </c>
      <c r="G646" s="56">
        <v>275.41199999999998</v>
      </c>
      <c r="H646" s="56">
        <v>2.3919999999999999</v>
      </c>
      <c r="I646" s="56">
        <v>344.94</v>
      </c>
      <c r="J646" s="56">
        <v>3.5419999999999998</v>
      </c>
      <c r="K646" s="56">
        <v>280.41199999999998</v>
      </c>
      <c r="L646" s="56">
        <v>0</v>
      </c>
      <c r="M646" s="56">
        <v>35.518000000000001</v>
      </c>
      <c r="N646" s="56">
        <v>3.3420000000000001</v>
      </c>
      <c r="O646" s="56">
        <v>0</v>
      </c>
      <c r="P646" s="56">
        <v>0</v>
      </c>
    </row>
    <row r="647" spans="1:16" x14ac:dyDescent="0.25">
      <c r="A647" s="54">
        <v>2022</v>
      </c>
      <c r="B647" s="54">
        <v>478552</v>
      </c>
      <c r="C647" s="55" t="s">
        <v>417</v>
      </c>
      <c r="D647" s="54" t="s">
        <v>296</v>
      </c>
      <c r="E647" s="56">
        <v>130.8768</v>
      </c>
      <c r="F647" s="56">
        <v>-62.7316</v>
      </c>
      <c r="G647" s="56">
        <v>-26.2972</v>
      </c>
      <c r="H647" s="56">
        <v>-26.377199999999998</v>
      </c>
      <c r="I647" s="56">
        <v>-4.3072000000000097</v>
      </c>
      <c r="J647" s="56">
        <v>0</v>
      </c>
      <c r="K647" s="56">
        <v>-9.1072000000000095</v>
      </c>
      <c r="L647" s="56">
        <v>125.8788</v>
      </c>
      <c r="M647" s="56">
        <v>-9.9071999999999996</v>
      </c>
      <c r="N647" s="56">
        <v>-26.257200000000001</v>
      </c>
      <c r="O647" s="56">
        <v>-9.1072000000000095</v>
      </c>
      <c r="P647" s="56">
        <v>291.3784</v>
      </c>
    </row>
    <row r="648" spans="1:16" x14ac:dyDescent="0.25">
      <c r="A648" s="54">
        <v>2022</v>
      </c>
      <c r="B648" s="54">
        <v>478552</v>
      </c>
      <c r="C648" s="55" t="s">
        <v>417</v>
      </c>
      <c r="D648" s="54" t="s">
        <v>1</v>
      </c>
      <c r="E648" s="56">
        <v>777.3768</v>
      </c>
      <c r="F648" s="56">
        <v>62.618400000000001</v>
      </c>
      <c r="G648" s="56">
        <v>5.7527999999999997</v>
      </c>
      <c r="H648" s="56">
        <v>6.4728000000000003</v>
      </c>
      <c r="I648" s="56">
        <v>79.192800000000005</v>
      </c>
      <c r="J648" s="56">
        <v>0</v>
      </c>
      <c r="K648" s="56">
        <v>50.392800000000001</v>
      </c>
      <c r="L648" s="56">
        <v>1446.3288</v>
      </c>
      <c r="M648" s="56">
        <v>57.592799999999997</v>
      </c>
      <c r="N648" s="56">
        <v>7.1928000000000001</v>
      </c>
      <c r="O648" s="56">
        <v>50.392800000000001</v>
      </c>
      <c r="P648" s="56">
        <v>1082.6784</v>
      </c>
    </row>
    <row r="649" spans="1:16" x14ac:dyDescent="0.25">
      <c r="A649" s="54">
        <v>2022</v>
      </c>
      <c r="B649" s="54">
        <v>478552</v>
      </c>
      <c r="C649" s="55" t="s">
        <v>417</v>
      </c>
      <c r="D649" s="54" t="s">
        <v>294</v>
      </c>
      <c r="E649" s="56">
        <v>246.8768</v>
      </c>
      <c r="F649" s="56">
        <v>24.2684</v>
      </c>
      <c r="G649" s="56">
        <v>2.7027999999999999</v>
      </c>
      <c r="H649" s="56">
        <v>2.6227999999999998</v>
      </c>
      <c r="I649" s="56">
        <v>24.692799999999998</v>
      </c>
      <c r="J649" s="56">
        <v>0</v>
      </c>
      <c r="K649" s="56">
        <v>19.892800000000001</v>
      </c>
      <c r="L649" s="56">
        <v>221.87880000000001</v>
      </c>
      <c r="M649" s="56">
        <v>19.0928</v>
      </c>
      <c r="N649" s="56">
        <v>2.7427999999999999</v>
      </c>
      <c r="O649" s="56">
        <v>19.892800000000001</v>
      </c>
      <c r="P649" s="56">
        <v>329.3784</v>
      </c>
    </row>
    <row r="650" spans="1:16" x14ac:dyDescent="0.25">
      <c r="A650" s="54">
        <v>2022</v>
      </c>
      <c r="B650" s="54">
        <v>481214</v>
      </c>
      <c r="C650" s="55" t="s">
        <v>414</v>
      </c>
      <c r="D650" s="54" t="s">
        <v>296</v>
      </c>
      <c r="E650" s="56">
        <v>232.64599999999999</v>
      </c>
      <c r="F650" s="56">
        <v>2153.4050000000002</v>
      </c>
      <c r="G650" s="56">
        <v>43.4789999999999</v>
      </c>
      <c r="H650" s="56">
        <v>295.714</v>
      </c>
      <c r="I650" s="56">
        <v>1307.4290000000001</v>
      </c>
      <c r="J650" s="56">
        <v>388.85199999999998</v>
      </c>
      <c r="K650" s="56">
        <v>2073.2710000000002</v>
      </c>
      <c r="L650" s="56">
        <v>2237.915</v>
      </c>
      <c r="M650" s="56">
        <v>1286.2080000000001</v>
      </c>
      <c r="N650" s="56">
        <v>833.623999999999</v>
      </c>
      <c r="O650" s="56">
        <v>1071.8409999999999</v>
      </c>
      <c r="P650" s="56">
        <v>753.34799999999996</v>
      </c>
    </row>
    <row r="651" spans="1:16" x14ac:dyDescent="0.25">
      <c r="A651" s="54">
        <v>2022</v>
      </c>
      <c r="B651" s="54">
        <v>481214</v>
      </c>
      <c r="C651" s="55" t="s">
        <v>417</v>
      </c>
      <c r="D651" s="54" t="s">
        <v>296</v>
      </c>
      <c r="E651" s="56">
        <v>0</v>
      </c>
      <c r="F651" s="56">
        <v>0</v>
      </c>
      <c r="G651" s="56">
        <v>0</v>
      </c>
      <c r="H651" s="56">
        <v>597.17399999999998</v>
      </c>
      <c r="I651" s="56">
        <v>967.20299999999997</v>
      </c>
      <c r="J651" s="56">
        <v>33.465000000000003</v>
      </c>
      <c r="K651" s="56">
        <v>1461.32</v>
      </c>
      <c r="L651" s="56">
        <v>293.55500000000001</v>
      </c>
      <c r="M651" s="56">
        <v>143.75800000000001</v>
      </c>
      <c r="N651" s="56">
        <v>846.19399999999996</v>
      </c>
      <c r="O651" s="56">
        <v>798.78</v>
      </c>
      <c r="P651" s="56">
        <v>714.50699999999995</v>
      </c>
    </row>
    <row r="652" spans="1:16" x14ac:dyDescent="0.25">
      <c r="A652" s="54">
        <v>2022</v>
      </c>
      <c r="B652" s="54">
        <v>481214</v>
      </c>
      <c r="C652" s="55" t="s">
        <v>417</v>
      </c>
      <c r="D652" s="54" t="s">
        <v>294</v>
      </c>
      <c r="E652" s="56">
        <v>0</v>
      </c>
      <c r="F652" s="56">
        <v>0</v>
      </c>
      <c r="G652" s="56">
        <v>0</v>
      </c>
      <c r="H652" s="56">
        <v>659.17399999999998</v>
      </c>
      <c r="I652" s="56">
        <v>1163.703</v>
      </c>
      <c r="J652" s="56">
        <v>92.465000000000003</v>
      </c>
      <c r="K652" s="56">
        <v>1692.82</v>
      </c>
      <c r="L652" s="56">
        <v>475.55500000000001</v>
      </c>
      <c r="M652" s="56">
        <v>264.75799999999998</v>
      </c>
      <c r="N652" s="56">
        <v>940.19399999999996</v>
      </c>
      <c r="O652" s="56">
        <v>984.78</v>
      </c>
      <c r="P652" s="56">
        <v>870.50699999999995</v>
      </c>
    </row>
    <row r="653" spans="1:16" x14ac:dyDescent="0.25">
      <c r="A653" s="54">
        <v>2022</v>
      </c>
      <c r="B653" s="54">
        <v>481214</v>
      </c>
      <c r="C653" s="55" t="s">
        <v>417</v>
      </c>
      <c r="D653" s="54" t="s">
        <v>1</v>
      </c>
      <c r="E653" s="56">
        <v>0</v>
      </c>
      <c r="F653" s="56">
        <v>0</v>
      </c>
      <c r="G653" s="56">
        <v>0</v>
      </c>
      <c r="H653" s="56">
        <v>4482.3239999999996</v>
      </c>
      <c r="I653" s="56">
        <v>6471.3530000000001</v>
      </c>
      <c r="J653" s="56">
        <v>272.96499999999997</v>
      </c>
      <c r="K653" s="56">
        <v>5443.62</v>
      </c>
      <c r="L653" s="56">
        <v>2051.4549999999999</v>
      </c>
      <c r="M653" s="56">
        <v>3596.2080000000001</v>
      </c>
      <c r="N653" s="56">
        <v>2656.7939999999999</v>
      </c>
      <c r="O653" s="56">
        <v>3312.33</v>
      </c>
      <c r="P653" s="56">
        <v>2564.107</v>
      </c>
    </row>
    <row r="654" spans="1:16" x14ac:dyDescent="0.25">
      <c r="A654" s="54">
        <v>2022</v>
      </c>
      <c r="B654" s="54">
        <v>481214</v>
      </c>
      <c r="C654" s="55" t="s">
        <v>416</v>
      </c>
      <c r="D654" s="54" t="s">
        <v>294</v>
      </c>
      <c r="E654" s="56">
        <v>0</v>
      </c>
      <c r="F654" s="56">
        <v>0</v>
      </c>
      <c r="G654" s="56">
        <v>0</v>
      </c>
      <c r="H654" s="56">
        <v>0</v>
      </c>
      <c r="I654" s="56">
        <v>0</v>
      </c>
      <c r="J654" s="56">
        <v>0</v>
      </c>
      <c r="K654" s="56">
        <v>0</v>
      </c>
      <c r="L654" s="56">
        <v>0</v>
      </c>
      <c r="M654" s="56">
        <v>0</v>
      </c>
      <c r="N654" s="56">
        <v>3339.5390000000002</v>
      </c>
      <c r="O654" s="56">
        <v>6597.4269999999997</v>
      </c>
      <c r="P654" s="56">
        <v>3223.7739999999999</v>
      </c>
    </row>
    <row r="655" spans="1:16" x14ac:dyDescent="0.25">
      <c r="A655" s="54">
        <v>2022</v>
      </c>
      <c r="B655" s="54">
        <v>481214</v>
      </c>
      <c r="C655" s="55" t="s">
        <v>414</v>
      </c>
      <c r="D655" s="54" t="s">
        <v>294</v>
      </c>
      <c r="E655" s="56">
        <v>699.64599999999996</v>
      </c>
      <c r="F655" s="56">
        <v>2474.7550000000001</v>
      </c>
      <c r="G655" s="56">
        <v>340.07900000000001</v>
      </c>
      <c r="H655" s="56">
        <v>699.61400000000003</v>
      </c>
      <c r="I655" s="56">
        <v>1714.6289999999999</v>
      </c>
      <c r="J655" s="56">
        <v>789.452</v>
      </c>
      <c r="K655" s="56">
        <v>2481.5709999999999</v>
      </c>
      <c r="L655" s="56">
        <v>2579.8150000000001</v>
      </c>
      <c r="M655" s="56">
        <v>1720.008</v>
      </c>
      <c r="N655" s="56">
        <v>1189.8240000000001</v>
      </c>
      <c r="O655" s="56">
        <v>1422.5409999999999</v>
      </c>
      <c r="P655" s="56">
        <v>1194.848</v>
      </c>
    </row>
    <row r="656" spans="1:16" x14ac:dyDescent="0.25">
      <c r="A656" s="54">
        <v>2022</v>
      </c>
      <c r="B656" s="54">
        <v>481214</v>
      </c>
      <c r="C656" s="55" t="s">
        <v>414</v>
      </c>
      <c r="D656" s="54" t="s">
        <v>1</v>
      </c>
      <c r="E656" s="56">
        <v>2732.9960000000001</v>
      </c>
      <c r="F656" s="56">
        <v>8301.4050000000007</v>
      </c>
      <c r="G656" s="56">
        <v>1237.9290000000001</v>
      </c>
      <c r="H656" s="56">
        <v>4701.2139999999999</v>
      </c>
      <c r="I656" s="56">
        <v>8259.2790000000005</v>
      </c>
      <c r="J656" s="56">
        <v>2539.152</v>
      </c>
      <c r="K656" s="56">
        <v>9688.0210000000006</v>
      </c>
      <c r="L656" s="56">
        <v>8255.0650000000005</v>
      </c>
      <c r="M656" s="56">
        <v>7050.7079999999996</v>
      </c>
      <c r="N656" s="56">
        <v>3981.4740000000002</v>
      </c>
      <c r="O656" s="56">
        <v>4868.9409999999998</v>
      </c>
      <c r="P656" s="56">
        <v>3916.9479999999999</v>
      </c>
    </row>
    <row r="657" spans="1:16" x14ac:dyDescent="0.25">
      <c r="A657" s="54">
        <v>2022</v>
      </c>
      <c r="B657" s="54">
        <v>481214</v>
      </c>
      <c r="C657" s="55" t="s">
        <v>416</v>
      </c>
      <c r="D657" s="54" t="s">
        <v>296</v>
      </c>
      <c r="E657" s="56">
        <v>0</v>
      </c>
      <c r="F657" s="56">
        <v>0</v>
      </c>
      <c r="G657" s="56">
        <v>0</v>
      </c>
      <c r="H657" s="56">
        <v>0</v>
      </c>
      <c r="I657" s="56">
        <v>0</v>
      </c>
      <c r="J657" s="56">
        <v>0</v>
      </c>
      <c r="K657" s="56">
        <v>0</v>
      </c>
      <c r="L657" s="56">
        <v>0</v>
      </c>
      <c r="M657" s="56">
        <v>0</v>
      </c>
      <c r="N657" s="56">
        <v>3063.5390000000002</v>
      </c>
      <c r="O657" s="56">
        <v>6262.6270000000004</v>
      </c>
      <c r="P657" s="56">
        <v>2950.7739999999999</v>
      </c>
    </row>
    <row r="658" spans="1:16" x14ac:dyDescent="0.25">
      <c r="A658" s="54">
        <v>2022</v>
      </c>
      <c r="B658" s="54">
        <v>481214</v>
      </c>
      <c r="C658" s="55" t="s">
        <v>416</v>
      </c>
      <c r="D658" s="54" t="s">
        <v>1</v>
      </c>
      <c r="E658" s="56">
        <v>0</v>
      </c>
      <c r="F658" s="56">
        <v>0</v>
      </c>
      <c r="G658" s="56">
        <v>0</v>
      </c>
      <c r="H658" s="56">
        <v>0</v>
      </c>
      <c r="I658" s="56">
        <v>0</v>
      </c>
      <c r="J658" s="56">
        <v>0</v>
      </c>
      <c r="K658" s="56">
        <v>0</v>
      </c>
      <c r="L658" s="56">
        <v>0</v>
      </c>
      <c r="M658" s="56">
        <v>0</v>
      </c>
      <c r="N658" s="56">
        <v>11670.239</v>
      </c>
      <c r="O658" s="56">
        <v>28048.726999999999</v>
      </c>
      <c r="P658" s="56">
        <v>11636.674000000001</v>
      </c>
    </row>
    <row r="659" spans="1:16" x14ac:dyDescent="0.25">
      <c r="A659" s="54">
        <v>2022</v>
      </c>
      <c r="B659" s="54">
        <v>484340</v>
      </c>
      <c r="C659" s="55" t="s">
        <v>416</v>
      </c>
      <c r="D659" s="54" t="s">
        <v>294</v>
      </c>
      <c r="E659" s="56">
        <v>62.253999999999998</v>
      </c>
      <c r="F659" s="56">
        <v>482.77600000000001</v>
      </c>
      <c r="G659" s="56">
        <v>108.194</v>
      </c>
      <c r="H659" s="56">
        <v>249.904</v>
      </c>
      <c r="I659" s="56">
        <v>30.834</v>
      </c>
      <c r="J659" s="56">
        <v>356.714</v>
      </c>
      <c r="K659" s="56">
        <v>76.352000000000004</v>
      </c>
      <c r="L659" s="56">
        <v>21.492000000000001</v>
      </c>
      <c r="M659" s="56">
        <v>468.38</v>
      </c>
      <c r="N659" s="56">
        <v>25.492000000000001</v>
      </c>
      <c r="O659" s="56">
        <v>434.81</v>
      </c>
      <c r="P659" s="56">
        <v>79.403999999999996</v>
      </c>
    </row>
    <row r="660" spans="1:16" x14ac:dyDescent="0.25">
      <c r="A660" s="54">
        <v>2022</v>
      </c>
      <c r="B660" s="54">
        <v>484340</v>
      </c>
      <c r="C660" s="55" t="s">
        <v>416</v>
      </c>
      <c r="D660" s="54" t="s">
        <v>1</v>
      </c>
      <c r="E660" s="56">
        <v>126.304</v>
      </c>
      <c r="F660" s="56">
        <v>1255.7760000000001</v>
      </c>
      <c r="G660" s="56">
        <v>313.54399999999998</v>
      </c>
      <c r="H660" s="56">
        <v>687.904</v>
      </c>
      <c r="I660" s="56">
        <v>78.384</v>
      </c>
      <c r="J660" s="56">
        <v>1038.2639999999999</v>
      </c>
      <c r="K660" s="56">
        <v>211.15199999999999</v>
      </c>
      <c r="L660" s="56">
        <v>47.991999999999997</v>
      </c>
      <c r="M660" s="56">
        <v>1263.8800000000001</v>
      </c>
      <c r="N660" s="56">
        <v>71.992000000000004</v>
      </c>
      <c r="O660" s="56">
        <v>1062.1600000000001</v>
      </c>
      <c r="P660" s="56">
        <v>215.904</v>
      </c>
    </row>
    <row r="661" spans="1:16" x14ac:dyDescent="0.25">
      <c r="A661" s="54">
        <v>2022</v>
      </c>
      <c r="B661" s="54">
        <v>484340</v>
      </c>
      <c r="C661" s="55" t="s">
        <v>416</v>
      </c>
      <c r="D661" s="54" t="s">
        <v>296</v>
      </c>
      <c r="E661" s="56">
        <v>26.853999999999999</v>
      </c>
      <c r="F661" s="56">
        <v>366.976</v>
      </c>
      <c r="G661" s="56">
        <v>-31.006</v>
      </c>
      <c r="H661" s="56">
        <v>74.103999999999999</v>
      </c>
      <c r="I661" s="56">
        <v>-4.5659999999999998</v>
      </c>
      <c r="J661" s="56">
        <v>251.714</v>
      </c>
      <c r="K661" s="56">
        <v>-28.648</v>
      </c>
      <c r="L661" s="56">
        <v>-12.708</v>
      </c>
      <c r="M661" s="56">
        <v>397.58</v>
      </c>
      <c r="N661" s="56">
        <v>-8.7080000000000002</v>
      </c>
      <c r="O661" s="56">
        <v>355.61</v>
      </c>
      <c r="P661" s="56">
        <v>9.8040000000000003</v>
      </c>
    </row>
    <row r="662" spans="1:16" x14ac:dyDescent="0.25">
      <c r="A662" s="54">
        <v>2022</v>
      </c>
      <c r="B662" s="54">
        <v>495647</v>
      </c>
      <c r="C662" s="55" t="s">
        <v>414</v>
      </c>
      <c r="D662" s="54" t="s">
        <v>294</v>
      </c>
      <c r="E662" s="56">
        <v>0</v>
      </c>
      <c r="F662" s="56">
        <v>0</v>
      </c>
      <c r="G662" s="56">
        <v>875.17399999999998</v>
      </c>
      <c r="H662" s="56">
        <v>21.2926</v>
      </c>
      <c r="I662" s="56">
        <v>791.3134</v>
      </c>
      <c r="J662" s="56">
        <v>308.7398</v>
      </c>
      <c r="K662" s="56">
        <v>281.99639999999999</v>
      </c>
      <c r="L662" s="56">
        <v>1153.2428</v>
      </c>
      <c r="M662" s="56">
        <v>497.38740000000001</v>
      </c>
      <c r="N662" s="56">
        <v>0</v>
      </c>
      <c r="O662" s="56">
        <v>0</v>
      </c>
      <c r="P662" s="56">
        <v>0</v>
      </c>
    </row>
    <row r="663" spans="1:16" x14ac:dyDescent="0.25">
      <c r="A663" s="54">
        <v>2022</v>
      </c>
      <c r="B663" s="54">
        <v>495647</v>
      </c>
      <c r="C663" s="55" t="s">
        <v>414</v>
      </c>
      <c r="D663" s="54" t="s">
        <v>296</v>
      </c>
      <c r="E663" s="56">
        <v>0</v>
      </c>
      <c r="F663" s="56">
        <v>0</v>
      </c>
      <c r="G663" s="56">
        <v>696.524</v>
      </c>
      <c r="H663" s="56">
        <v>-10.807399999999999</v>
      </c>
      <c r="I663" s="56">
        <v>680.71339999999998</v>
      </c>
      <c r="J663" s="56">
        <v>174.8398</v>
      </c>
      <c r="K663" s="56">
        <v>179.09639999999999</v>
      </c>
      <c r="L663" s="56">
        <v>919.74279999999999</v>
      </c>
      <c r="M663" s="56">
        <v>319.8374</v>
      </c>
      <c r="N663" s="56">
        <v>0</v>
      </c>
      <c r="O663" s="56">
        <v>0</v>
      </c>
      <c r="P663" s="56">
        <v>0</v>
      </c>
    </row>
    <row r="664" spans="1:16" x14ac:dyDescent="0.25">
      <c r="A664" s="54">
        <v>2022</v>
      </c>
      <c r="B664" s="54">
        <v>495647</v>
      </c>
      <c r="C664" s="55" t="s">
        <v>417</v>
      </c>
      <c r="D664" s="54" t="s">
        <v>294</v>
      </c>
      <c r="E664" s="56">
        <v>2670.6819999999998</v>
      </c>
      <c r="F664" s="56">
        <v>789.27760000000001</v>
      </c>
      <c r="G664" s="56">
        <v>931.0856</v>
      </c>
      <c r="H664" s="56">
        <v>744.20659999999998</v>
      </c>
      <c r="I664" s="56">
        <v>1960.69</v>
      </c>
      <c r="J664" s="56">
        <v>597.56320000000005</v>
      </c>
      <c r="K664" s="56">
        <v>271.99419999999998</v>
      </c>
      <c r="L664" s="56">
        <v>292.12759999999997</v>
      </c>
      <c r="M664" s="56">
        <v>485.07339999999999</v>
      </c>
      <c r="N664" s="56">
        <v>1662.5275999999999</v>
      </c>
      <c r="O664" s="56">
        <v>1356.0935999999999</v>
      </c>
      <c r="P664" s="56">
        <v>2016.5932</v>
      </c>
    </row>
    <row r="665" spans="1:16" x14ac:dyDescent="0.25">
      <c r="A665" s="54">
        <v>2022</v>
      </c>
      <c r="B665" s="54">
        <v>495647</v>
      </c>
      <c r="C665" s="55" t="s">
        <v>414</v>
      </c>
      <c r="D665" s="54" t="s">
        <v>1</v>
      </c>
      <c r="E665" s="56">
        <v>0</v>
      </c>
      <c r="F665" s="56">
        <v>0</v>
      </c>
      <c r="G665" s="56">
        <v>2497.5740000000001</v>
      </c>
      <c r="H665" s="56">
        <v>51.7926</v>
      </c>
      <c r="I665" s="56">
        <v>2426.7633999999998</v>
      </c>
      <c r="J665" s="56">
        <v>1701.0898</v>
      </c>
      <c r="K665" s="56">
        <v>843.49639999999999</v>
      </c>
      <c r="L665" s="56">
        <v>3475.9427999999998</v>
      </c>
      <c r="M665" s="56">
        <v>1860.7374</v>
      </c>
      <c r="N665" s="56">
        <v>0</v>
      </c>
      <c r="O665" s="56">
        <v>0</v>
      </c>
      <c r="P665" s="56">
        <v>0</v>
      </c>
    </row>
    <row r="666" spans="1:16" x14ac:dyDescent="0.25">
      <c r="A666" s="54">
        <v>2022</v>
      </c>
      <c r="B666" s="54">
        <v>495647</v>
      </c>
      <c r="C666" s="55" t="s">
        <v>417</v>
      </c>
      <c r="D666" s="54" t="s">
        <v>296</v>
      </c>
      <c r="E666" s="56">
        <v>2158.6819999999998</v>
      </c>
      <c r="F666" s="56">
        <v>404.27760000000001</v>
      </c>
      <c r="G666" s="56">
        <v>687.0856</v>
      </c>
      <c r="H666" s="56">
        <v>419.20659999999998</v>
      </c>
      <c r="I666" s="56">
        <v>1665.69</v>
      </c>
      <c r="J666" s="56">
        <v>420.56319999999999</v>
      </c>
      <c r="K666" s="56">
        <v>93.994199999999907</v>
      </c>
      <c r="L666" s="56">
        <v>56.127599999999902</v>
      </c>
      <c r="M666" s="56">
        <v>159.07339999999999</v>
      </c>
      <c r="N666" s="56">
        <v>1396.5275999999999</v>
      </c>
      <c r="O666" s="56">
        <v>960.59360000000004</v>
      </c>
      <c r="P666" s="56">
        <v>1618.5932</v>
      </c>
    </row>
    <row r="667" spans="1:16" x14ac:dyDescent="0.25">
      <c r="A667" s="54">
        <v>2022</v>
      </c>
      <c r="B667" s="54">
        <v>495647</v>
      </c>
      <c r="C667" s="55" t="s">
        <v>417</v>
      </c>
      <c r="D667" s="54" t="s">
        <v>1</v>
      </c>
      <c r="E667" s="56">
        <v>8605.6820000000007</v>
      </c>
      <c r="F667" s="56">
        <v>2634.5776000000001</v>
      </c>
      <c r="G667" s="56">
        <v>3303.6855999999998</v>
      </c>
      <c r="H667" s="56">
        <v>2300.3566000000001</v>
      </c>
      <c r="I667" s="56">
        <v>4840.34</v>
      </c>
      <c r="J667" s="56">
        <v>1975.5632000000001</v>
      </c>
      <c r="K667" s="56">
        <v>712.49419999999998</v>
      </c>
      <c r="L667" s="56">
        <v>934.42759999999998</v>
      </c>
      <c r="M667" s="56">
        <v>1704.5234</v>
      </c>
      <c r="N667" s="56">
        <v>5367.0276000000003</v>
      </c>
      <c r="O667" s="56">
        <v>3717.4935999999998</v>
      </c>
      <c r="P667" s="56">
        <v>6365.2431999999999</v>
      </c>
    </row>
    <row r="668" spans="1:16" x14ac:dyDescent="0.25">
      <c r="A668" s="54">
        <v>2022</v>
      </c>
      <c r="B668" s="54">
        <v>497086</v>
      </c>
      <c r="C668" s="55" t="s">
        <v>414</v>
      </c>
      <c r="D668" s="54" t="s">
        <v>1</v>
      </c>
      <c r="E668" s="56">
        <v>1861.336</v>
      </c>
      <c r="F668" s="56">
        <v>1479.8</v>
      </c>
      <c r="G668" s="56">
        <v>1640.5840000000001</v>
      </c>
      <c r="H668" s="56">
        <v>127.98399999999999</v>
      </c>
      <c r="I668" s="56">
        <v>134.36799999999999</v>
      </c>
      <c r="J668" s="56">
        <v>481.38400000000001</v>
      </c>
      <c r="K668" s="56">
        <v>2957.96</v>
      </c>
      <c r="L668" s="56">
        <v>135.98400000000001</v>
      </c>
      <c r="M668" s="56">
        <v>383.96</v>
      </c>
      <c r="N668" s="56">
        <v>7.1920000000000002</v>
      </c>
      <c r="O668" s="56">
        <v>391.14400000000001</v>
      </c>
      <c r="P668" s="56">
        <v>206.29599999999999</v>
      </c>
    </row>
    <row r="669" spans="1:16" x14ac:dyDescent="0.25">
      <c r="A669" s="54">
        <v>2022</v>
      </c>
      <c r="B669" s="54">
        <v>497086</v>
      </c>
      <c r="C669" s="55" t="s">
        <v>414</v>
      </c>
      <c r="D669" s="54" t="s">
        <v>296</v>
      </c>
      <c r="E669" s="56">
        <v>602.43600000000004</v>
      </c>
      <c r="F669" s="56">
        <v>477.45</v>
      </c>
      <c r="G669" s="56">
        <v>493.93400000000003</v>
      </c>
      <c r="H669" s="56">
        <v>9.2840000000000096</v>
      </c>
      <c r="I669" s="56">
        <v>-8.5320000000000107</v>
      </c>
      <c r="J669" s="56">
        <v>23.033999999999999</v>
      </c>
      <c r="K669" s="56">
        <v>794.91</v>
      </c>
      <c r="L669" s="56">
        <v>19.783999999999999</v>
      </c>
      <c r="M669" s="56">
        <v>13.96</v>
      </c>
      <c r="N669" s="56">
        <v>-28.757999999999999</v>
      </c>
      <c r="O669" s="56">
        <v>25.094000000000001</v>
      </c>
      <c r="P669" s="56">
        <v>-14.654</v>
      </c>
    </row>
    <row r="670" spans="1:16" x14ac:dyDescent="0.25">
      <c r="A670" s="54">
        <v>2022</v>
      </c>
      <c r="B670" s="54">
        <v>497086</v>
      </c>
      <c r="C670" s="55" t="s">
        <v>414</v>
      </c>
      <c r="D670" s="54" t="s">
        <v>294</v>
      </c>
      <c r="E670" s="56">
        <v>742.93600000000004</v>
      </c>
      <c r="F670" s="56">
        <v>609.15</v>
      </c>
      <c r="G670" s="56">
        <v>658.83399999999995</v>
      </c>
      <c r="H670" s="56">
        <v>42.484000000000002</v>
      </c>
      <c r="I670" s="56">
        <v>57.868000000000002</v>
      </c>
      <c r="J670" s="56">
        <v>187.934</v>
      </c>
      <c r="K670" s="56">
        <v>1001.81</v>
      </c>
      <c r="L670" s="56">
        <v>52.984000000000002</v>
      </c>
      <c r="M670" s="56">
        <v>112.46</v>
      </c>
      <c r="N670" s="56">
        <v>3.3420000000000001</v>
      </c>
      <c r="O670" s="56">
        <v>156.79400000000001</v>
      </c>
      <c r="P670" s="56">
        <v>82.745999999999995</v>
      </c>
    </row>
    <row r="671" spans="1:16" x14ac:dyDescent="0.25">
      <c r="A671" s="54">
        <v>2022</v>
      </c>
      <c r="B671" s="54">
        <v>499295</v>
      </c>
      <c r="C671" s="55" t="s">
        <v>417</v>
      </c>
      <c r="D671" s="54" t="s">
        <v>294</v>
      </c>
      <c r="E671" s="56">
        <v>2496.8240000000001</v>
      </c>
      <c r="F671" s="56">
        <v>4142.4269999999997</v>
      </c>
      <c r="G671" s="56">
        <v>3895.1909999999998</v>
      </c>
      <c r="H671" s="56">
        <v>4395.3829999999998</v>
      </c>
      <c r="I671" s="56">
        <v>5402.5285000000003</v>
      </c>
      <c r="J671" s="56">
        <v>3889.4744999999998</v>
      </c>
      <c r="K671" s="56">
        <v>5328.3874999999998</v>
      </c>
      <c r="L671" s="56">
        <v>3007.1945000000001</v>
      </c>
      <c r="M671" s="56">
        <v>4486.07</v>
      </c>
      <c r="N671" s="56">
        <v>5736.6745000000001</v>
      </c>
      <c r="O671" s="56">
        <v>5176.0389999999998</v>
      </c>
      <c r="P671" s="56">
        <v>5821.3519999999999</v>
      </c>
    </row>
    <row r="672" spans="1:16" x14ac:dyDescent="0.25">
      <c r="A672" s="54">
        <v>2022</v>
      </c>
      <c r="B672" s="54">
        <v>499295</v>
      </c>
      <c r="C672" s="55" t="s">
        <v>416</v>
      </c>
      <c r="D672" s="54" t="s">
        <v>296</v>
      </c>
      <c r="E672" s="56">
        <v>1167.1424999999999</v>
      </c>
      <c r="F672" s="56">
        <v>2631.1025</v>
      </c>
      <c r="G672" s="56">
        <v>1026.6969999999999</v>
      </c>
      <c r="H672" s="56">
        <v>843.10850000000005</v>
      </c>
      <c r="I672" s="56">
        <v>506.16500000000002</v>
      </c>
      <c r="J672" s="56">
        <v>759.89649999999995</v>
      </c>
      <c r="K672" s="56">
        <v>1282.7435</v>
      </c>
      <c r="L672" s="56">
        <v>1744.1990000000001</v>
      </c>
      <c r="M672" s="56">
        <v>1433.585</v>
      </c>
      <c r="N672" s="56">
        <v>1631.15</v>
      </c>
      <c r="O672" s="56">
        <v>1133.347</v>
      </c>
      <c r="P672" s="56">
        <v>2268.518</v>
      </c>
    </row>
    <row r="673" spans="1:16" x14ac:dyDescent="0.25">
      <c r="A673" s="54">
        <v>2022</v>
      </c>
      <c r="B673" s="54">
        <v>499295</v>
      </c>
      <c r="C673" s="55" t="s">
        <v>416</v>
      </c>
      <c r="D673" s="54" t="s">
        <v>1</v>
      </c>
      <c r="E673" s="56">
        <v>6418.3924999999999</v>
      </c>
      <c r="F673" s="56">
        <v>14590.452499999999</v>
      </c>
      <c r="G673" s="56">
        <v>5989.3469999999998</v>
      </c>
      <c r="H673" s="56">
        <v>6136.7084999999997</v>
      </c>
      <c r="I673" s="56">
        <v>3847.415</v>
      </c>
      <c r="J673" s="56">
        <v>4892.2965000000004</v>
      </c>
      <c r="K673" s="56">
        <v>10679.4935</v>
      </c>
      <c r="L673" s="56">
        <v>13147.199000000001</v>
      </c>
      <c r="M673" s="56">
        <v>8366.7350000000006</v>
      </c>
      <c r="N673" s="56">
        <v>11131.9</v>
      </c>
      <c r="O673" s="56">
        <v>6526.8969999999999</v>
      </c>
      <c r="P673" s="56">
        <v>10171.018</v>
      </c>
    </row>
    <row r="674" spans="1:16" x14ac:dyDescent="0.25">
      <c r="A674" s="54">
        <v>2022</v>
      </c>
      <c r="B674" s="54">
        <v>499295</v>
      </c>
      <c r="C674" s="55" t="s">
        <v>417</v>
      </c>
      <c r="D674" s="54" t="s">
        <v>1</v>
      </c>
      <c r="E674" s="56">
        <v>10437.023999999999</v>
      </c>
      <c r="F674" s="56">
        <v>24324.026999999998</v>
      </c>
      <c r="G674" s="56">
        <v>21060.741000000002</v>
      </c>
      <c r="H674" s="56">
        <v>19910.032999999999</v>
      </c>
      <c r="I674" s="56">
        <v>31469.678500000002</v>
      </c>
      <c r="J674" s="56">
        <v>16065.8745</v>
      </c>
      <c r="K674" s="56">
        <v>26033.637500000001</v>
      </c>
      <c r="L674" s="56">
        <v>16932.844499999999</v>
      </c>
      <c r="M674" s="56">
        <v>20389.07</v>
      </c>
      <c r="N674" s="56">
        <v>29957.674500000001</v>
      </c>
      <c r="O674" s="56">
        <v>27197.339</v>
      </c>
      <c r="P674" s="56">
        <v>27885.052</v>
      </c>
    </row>
    <row r="675" spans="1:16" x14ac:dyDescent="0.25">
      <c r="A675" s="54">
        <v>2022</v>
      </c>
      <c r="B675" s="54">
        <v>499295</v>
      </c>
      <c r="C675" s="55" t="s">
        <v>417</v>
      </c>
      <c r="D675" s="54" t="s">
        <v>296</v>
      </c>
      <c r="E675" s="56">
        <v>1981.8240000000001</v>
      </c>
      <c r="F675" s="56">
        <v>3465.9270000000001</v>
      </c>
      <c r="G675" s="56">
        <v>3228.1909999999998</v>
      </c>
      <c r="H675" s="56">
        <v>3756.3829999999998</v>
      </c>
      <c r="I675" s="56">
        <v>4798.5285000000003</v>
      </c>
      <c r="J675" s="56">
        <v>3291.4744999999998</v>
      </c>
      <c r="K675" s="56">
        <v>4710.3874999999998</v>
      </c>
      <c r="L675" s="56">
        <v>2370.6945000000001</v>
      </c>
      <c r="M675" s="56">
        <v>3805.07</v>
      </c>
      <c r="N675" s="56">
        <v>5022.1745000000001</v>
      </c>
      <c r="O675" s="56">
        <v>4599.0389999999998</v>
      </c>
      <c r="P675" s="56">
        <v>5153.8519999999999</v>
      </c>
    </row>
    <row r="676" spans="1:16" x14ac:dyDescent="0.25">
      <c r="A676" s="54">
        <v>2022</v>
      </c>
      <c r="B676" s="54">
        <v>499295</v>
      </c>
      <c r="C676" s="55" t="s">
        <v>416</v>
      </c>
      <c r="D676" s="54" t="s">
        <v>294</v>
      </c>
      <c r="E676" s="56">
        <v>1426.9425000000001</v>
      </c>
      <c r="F676" s="56">
        <v>3100.3024999999998</v>
      </c>
      <c r="G676" s="56">
        <v>1409.4970000000001</v>
      </c>
      <c r="H676" s="56">
        <v>1209.1085</v>
      </c>
      <c r="I676" s="56">
        <v>836.76499999999999</v>
      </c>
      <c r="J676" s="56">
        <v>1020.8964999999999</v>
      </c>
      <c r="K676" s="56">
        <v>1603.1434999999999</v>
      </c>
      <c r="L676" s="56">
        <v>2169.5990000000002</v>
      </c>
      <c r="M676" s="56">
        <v>1923.7850000000001</v>
      </c>
      <c r="N676" s="56">
        <v>2198.75</v>
      </c>
      <c r="O676" s="56">
        <v>1550.347</v>
      </c>
      <c r="P676" s="56">
        <v>2567.3180000000002</v>
      </c>
    </row>
    <row r="677" spans="1:16" x14ac:dyDescent="0.25">
      <c r="A677" s="54">
        <v>2022</v>
      </c>
      <c r="B677" s="54">
        <v>504704</v>
      </c>
      <c r="C677" s="55" t="s">
        <v>419</v>
      </c>
      <c r="D677" s="54" t="s">
        <v>296</v>
      </c>
      <c r="E677" s="56">
        <v>126.15</v>
      </c>
      <c r="F677" s="56">
        <v>26.909999999999901</v>
      </c>
      <c r="G677" s="56">
        <v>-30.670000000000101</v>
      </c>
      <c r="H677" s="56">
        <v>240.22</v>
      </c>
      <c r="I677" s="56">
        <v>852.59</v>
      </c>
      <c r="J677" s="56">
        <v>170.5</v>
      </c>
      <c r="K677" s="56">
        <v>-118.14</v>
      </c>
      <c r="L677" s="56">
        <v>114.51</v>
      </c>
      <c r="M677" s="56">
        <v>-64.590000000000103</v>
      </c>
      <c r="N677" s="56">
        <v>107.24</v>
      </c>
      <c r="O677" s="56">
        <v>836.27999999999702</v>
      </c>
      <c r="P677" s="56">
        <v>127.23</v>
      </c>
    </row>
    <row r="678" spans="1:16" x14ac:dyDescent="0.25">
      <c r="A678" s="54">
        <v>2022</v>
      </c>
      <c r="B678" s="54">
        <v>504704</v>
      </c>
      <c r="C678" s="55" t="s">
        <v>419</v>
      </c>
      <c r="D678" s="54" t="s">
        <v>294</v>
      </c>
      <c r="E678" s="56">
        <v>553.65</v>
      </c>
      <c r="F678" s="56">
        <v>409.41</v>
      </c>
      <c r="G678" s="56">
        <v>160.58000000000001</v>
      </c>
      <c r="H678" s="56">
        <v>697.72</v>
      </c>
      <c r="I678" s="56">
        <v>1191.3399999999999</v>
      </c>
      <c r="J678" s="56">
        <v>483</v>
      </c>
      <c r="K678" s="56">
        <v>69.36</v>
      </c>
      <c r="L678" s="56">
        <v>347.01</v>
      </c>
      <c r="M678" s="56">
        <v>211.66</v>
      </c>
      <c r="N678" s="56">
        <v>335.99</v>
      </c>
      <c r="O678" s="56">
        <v>1210.05</v>
      </c>
      <c r="P678" s="56">
        <v>478.49</v>
      </c>
    </row>
    <row r="679" spans="1:16" x14ac:dyDescent="0.25">
      <c r="A679" s="54">
        <v>2022</v>
      </c>
      <c r="B679" s="54">
        <v>504704</v>
      </c>
      <c r="C679" s="55" t="s">
        <v>419</v>
      </c>
      <c r="D679" s="54" t="s">
        <v>1</v>
      </c>
      <c r="E679" s="56">
        <v>3321.9</v>
      </c>
      <c r="F679" s="56">
        <v>2456.46</v>
      </c>
      <c r="G679" s="56">
        <v>963.48</v>
      </c>
      <c r="H679" s="56">
        <v>4186.32</v>
      </c>
      <c r="I679" s="56">
        <v>7148.04</v>
      </c>
      <c r="J679" s="56">
        <v>2898</v>
      </c>
      <c r="K679" s="56">
        <v>416.16</v>
      </c>
      <c r="L679" s="56">
        <v>2082.06</v>
      </c>
      <c r="M679" s="56">
        <v>1269.96</v>
      </c>
      <c r="N679" s="56">
        <v>2015.94</v>
      </c>
      <c r="O679" s="56">
        <v>7260.3</v>
      </c>
      <c r="P679" s="56">
        <v>2870.94</v>
      </c>
    </row>
    <row r="680" spans="1:16" x14ac:dyDescent="0.25">
      <c r="A680" s="54">
        <v>2022</v>
      </c>
      <c r="B680" s="54">
        <v>504855</v>
      </c>
      <c r="C680" s="55" t="s">
        <v>418</v>
      </c>
      <c r="D680" s="54" t="s">
        <v>1</v>
      </c>
      <c r="E680" s="56">
        <v>1607.6479999999999</v>
      </c>
      <c r="F680" s="56">
        <v>984.73199999999997</v>
      </c>
      <c r="G680" s="56">
        <v>1664.3409999999999</v>
      </c>
      <c r="H680" s="56">
        <v>937.87400000000002</v>
      </c>
      <c r="I680" s="56">
        <v>309.33</v>
      </c>
      <c r="J680" s="56">
        <v>1037.26</v>
      </c>
      <c r="K680" s="56">
        <v>1133.664</v>
      </c>
      <c r="L680" s="56">
        <v>3416.9589999999998</v>
      </c>
      <c r="M680" s="56">
        <v>1424.9970000000001</v>
      </c>
      <c r="N680" s="56">
        <v>923.17399999999998</v>
      </c>
      <c r="O680" s="56">
        <v>193.87200000000001</v>
      </c>
      <c r="P680" s="56">
        <v>4347.6580000000004</v>
      </c>
    </row>
    <row r="681" spans="1:16" x14ac:dyDescent="0.25">
      <c r="A681" s="54">
        <v>2022</v>
      </c>
      <c r="B681" s="54">
        <v>504855</v>
      </c>
      <c r="C681" s="55" t="s">
        <v>418</v>
      </c>
      <c r="D681" s="54" t="s">
        <v>296</v>
      </c>
      <c r="E681" s="56">
        <v>250.648</v>
      </c>
      <c r="F681" s="56">
        <v>96.7319999999999</v>
      </c>
      <c r="G681" s="56">
        <v>329.041</v>
      </c>
      <c r="H681" s="56">
        <v>197.17400000000001</v>
      </c>
      <c r="I681" s="56">
        <v>31.83</v>
      </c>
      <c r="J681" s="56">
        <v>131.91</v>
      </c>
      <c r="K681" s="56">
        <v>181.964</v>
      </c>
      <c r="L681" s="56">
        <v>786.35900000000004</v>
      </c>
      <c r="M681" s="56">
        <v>224.697</v>
      </c>
      <c r="N681" s="56">
        <v>-4.5760000000000502</v>
      </c>
      <c r="O681" s="56">
        <v>-54.578000000000003</v>
      </c>
      <c r="P681" s="56">
        <v>1340.508</v>
      </c>
    </row>
    <row r="682" spans="1:16" x14ac:dyDescent="0.25">
      <c r="A682" s="54">
        <v>2022</v>
      </c>
      <c r="B682" s="54">
        <v>504855</v>
      </c>
      <c r="C682" s="55" t="s">
        <v>418</v>
      </c>
      <c r="D682" s="54" t="s">
        <v>294</v>
      </c>
      <c r="E682" s="56">
        <v>391.69799999999998</v>
      </c>
      <c r="F682" s="56">
        <v>232.83199999999999</v>
      </c>
      <c r="G682" s="56">
        <v>499.44099999999997</v>
      </c>
      <c r="H682" s="56">
        <v>297.87400000000002</v>
      </c>
      <c r="I682" s="56">
        <v>99.33</v>
      </c>
      <c r="J682" s="56">
        <v>230.41</v>
      </c>
      <c r="K682" s="56">
        <v>324.11399999999998</v>
      </c>
      <c r="L682" s="56">
        <v>984.45899999999995</v>
      </c>
      <c r="M682" s="56">
        <v>424.99700000000001</v>
      </c>
      <c r="N682" s="56">
        <v>129.32400000000001</v>
      </c>
      <c r="O682" s="56">
        <v>41.722000000000001</v>
      </c>
      <c r="P682" s="56">
        <v>1514.2080000000001</v>
      </c>
    </row>
    <row r="683" spans="1:16" x14ac:dyDescent="0.25">
      <c r="A683" s="54">
        <v>2022</v>
      </c>
      <c r="B683" s="54">
        <v>507312</v>
      </c>
      <c r="C683" s="55" t="s">
        <v>419</v>
      </c>
      <c r="D683" s="54" t="s">
        <v>294</v>
      </c>
      <c r="E683" s="56">
        <v>0</v>
      </c>
      <c r="F683" s="56">
        <v>0</v>
      </c>
      <c r="G683" s="56">
        <v>309.24599999999998</v>
      </c>
      <c r="H683" s="56">
        <v>969.322</v>
      </c>
      <c r="I683" s="56">
        <v>1152.616</v>
      </c>
      <c r="J683" s="56">
        <v>141.00200000000001</v>
      </c>
      <c r="K683" s="56">
        <v>42.402000000000001</v>
      </c>
      <c r="L683" s="56">
        <v>3.5419999999999998</v>
      </c>
      <c r="M683" s="56">
        <v>54.326000000000001</v>
      </c>
      <c r="N683" s="56">
        <v>558</v>
      </c>
      <c r="O683" s="56">
        <v>106.452</v>
      </c>
      <c r="P683" s="56">
        <v>59.595999999999997</v>
      </c>
    </row>
    <row r="684" spans="1:16" x14ac:dyDescent="0.25">
      <c r="A684" s="54">
        <v>2022</v>
      </c>
      <c r="B684" s="54">
        <v>507312</v>
      </c>
      <c r="C684" s="55" t="s">
        <v>419</v>
      </c>
      <c r="D684" s="54" t="s">
        <v>296</v>
      </c>
      <c r="E684" s="56">
        <v>0</v>
      </c>
      <c r="F684" s="56">
        <v>0</v>
      </c>
      <c r="G684" s="56">
        <v>164.24600000000001</v>
      </c>
      <c r="H684" s="56">
        <v>663.072</v>
      </c>
      <c r="I684" s="56">
        <v>919.48599999999999</v>
      </c>
      <c r="J684" s="56">
        <v>-41.497999999999998</v>
      </c>
      <c r="K684" s="56">
        <v>-70.097999999999999</v>
      </c>
      <c r="L684" s="56">
        <v>-32.707999999999998</v>
      </c>
      <c r="M684" s="56">
        <v>-54.423999999999999</v>
      </c>
      <c r="N684" s="56">
        <v>409.25</v>
      </c>
      <c r="O684" s="56">
        <v>-6.0480000000000196</v>
      </c>
      <c r="P684" s="56">
        <v>-15.404</v>
      </c>
    </row>
    <row r="685" spans="1:16" x14ac:dyDescent="0.25">
      <c r="A685" s="54">
        <v>2022</v>
      </c>
      <c r="B685" s="54">
        <v>507312</v>
      </c>
      <c r="C685" s="55" t="s">
        <v>419</v>
      </c>
      <c r="D685" s="54" t="s">
        <v>1</v>
      </c>
      <c r="E685" s="56">
        <v>0</v>
      </c>
      <c r="F685" s="56">
        <v>0</v>
      </c>
      <c r="G685" s="56">
        <v>687.096</v>
      </c>
      <c r="H685" s="56">
        <v>2851.4720000000002</v>
      </c>
      <c r="I685" s="56">
        <v>2924.2159999999999</v>
      </c>
      <c r="J685" s="56">
        <v>335.952</v>
      </c>
      <c r="K685" s="56">
        <v>90.352000000000004</v>
      </c>
      <c r="L685" s="56">
        <v>7.992</v>
      </c>
      <c r="M685" s="56">
        <v>119.176</v>
      </c>
      <c r="N685" s="56">
        <v>1471.8</v>
      </c>
      <c r="O685" s="56">
        <v>265.55200000000002</v>
      </c>
      <c r="P685" s="56">
        <v>173.49600000000001</v>
      </c>
    </row>
    <row r="686" spans="1:16" x14ac:dyDescent="0.25">
      <c r="A686" s="54">
        <v>2022</v>
      </c>
      <c r="B686" s="54">
        <v>510508</v>
      </c>
      <c r="C686" s="55" t="s">
        <v>419</v>
      </c>
      <c r="D686" s="54" t="s">
        <v>1</v>
      </c>
      <c r="E686" s="56">
        <v>830.27200000000005</v>
      </c>
      <c r="F686" s="56">
        <v>0</v>
      </c>
      <c r="G686" s="56">
        <v>177.56</v>
      </c>
      <c r="H686" s="56">
        <v>0</v>
      </c>
      <c r="I686" s="56">
        <v>143.98400000000001</v>
      </c>
      <c r="J686" s="56">
        <v>0</v>
      </c>
      <c r="K686" s="56">
        <v>0</v>
      </c>
      <c r="L686" s="56">
        <v>247.96799999999999</v>
      </c>
      <c r="M686" s="56">
        <v>72.784000000000006</v>
      </c>
      <c r="N686" s="56">
        <v>0</v>
      </c>
      <c r="O686" s="56">
        <v>0</v>
      </c>
      <c r="P686" s="56">
        <v>0</v>
      </c>
    </row>
    <row r="687" spans="1:16" x14ac:dyDescent="0.25">
      <c r="A687" s="54">
        <v>2022</v>
      </c>
      <c r="B687" s="54">
        <v>510508</v>
      </c>
      <c r="C687" s="55" t="s">
        <v>419</v>
      </c>
      <c r="D687" s="54" t="s">
        <v>294</v>
      </c>
      <c r="E687" s="56">
        <v>262.22199999999998</v>
      </c>
      <c r="F687" s="56">
        <v>0</v>
      </c>
      <c r="G687" s="56">
        <v>63.06</v>
      </c>
      <c r="H687" s="56">
        <v>0</v>
      </c>
      <c r="I687" s="56">
        <v>50.984000000000002</v>
      </c>
      <c r="J687" s="56">
        <v>0</v>
      </c>
      <c r="K687" s="56">
        <v>0</v>
      </c>
      <c r="L687" s="56">
        <v>93.968000000000004</v>
      </c>
      <c r="M687" s="56">
        <v>28.033999999999999</v>
      </c>
      <c r="N687" s="56">
        <v>0</v>
      </c>
      <c r="O687" s="56">
        <v>0</v>
      </c>
      <c r="P687" s="56">
        <v>0</v>
      </c>
    </row>
    <row r="688" spans="1:16" x14ac:dyDescent="0.25">
      <c r="A688" s="54">
        <v>2022</v>
      </c>
      <c r="B688" s="54">
        <v>510508</v>
      </c>
      <c r="C688" s="55" t="s">
        <v>419</v>
      </c>
      <c r="D688" s="54" t="s">
        <v>296</v>
      </c>
      <c r="E688" s="56">
        <v>214.09200000000001</v>
      </c>
      <c r="F688" s="56">
        <v>0</v>
      </c>
      <c r="G688" s="56">
        <v>24.31</v>
      </c>
      <c r="H688" s="56">
        <v>0</v>
      </c>
      <c r="I688" s="56">
        <v>14.734</v>
      </c>
      <c r="J688" s="56">
        <v>0</v>
      </c>
      <c r="K688" s="56">
        <v>0</v>
      </c>
      <c r="L688" s="56">
        <v>55.218000000000004</v>
      </c>
      <c r="M688" s="56">
        <v>-9.46600000000001</v>
      </c>
      <c r="N688" s="56">
        <v>0</v>
      </c>
      <c r="O688" s="56">
        <v>0</v>
      </c>
      <c r="P688" s="56">
        <v>0</v>
      </c>
    </row>
    <row r="689" spans="1:16" x14ac:dyDescent="0.25">
      <c r="A689" s="54">
        <v>2022</v>
      </c>
      <c r="B689" s="54">
        <v>519375</v>
      </c>
      <c r="C689" s="55" t="s">
        <v>417</v>
      </c>
      <c r="D689" s="54" t="s">
        <v>294</v>
      </c>
      <c r="E689" s="56">
        <v>525.64840000000004</v>
      </c>
      <c r="F689" s="56">
        <v>254.7664</v>
      </c>
      <c r="G689" s="56">
        <v>59.082999999999998</v>
      </c>
      <c r="H689" s="56">
        <v>45.527799999999999</v>
      </c>
      <c r="I689" s="56">
        <v>307.17899999999997</v>
      </c>
      <c r="J689" s="56">
        <v>207.7294</v>
      </c>
      <c r="K689" s="56">
        <v>579.76319999999998</v>
      </c>
      <c r="L689" s="56">
        <v>233.7884</v>
      </c>
      <c r="M689" s="56">
        <v>605.55259999999998</v>
      </c>
      <c r="N689" s="56">
        <v>90.188199999999995</v>
      </c>
      <c r="O689" s="56">
        <v>49.790399999999998</v>
      </c>
      <c r="P689" s="56">
        <v>73.085599999999999</v>
      </c>
    </row>
    <row r="690" spans="1:16" x14ac:dyDescent="0.25">
      <c r="A690" s="54">
        <v>2022</v>
      </c>
      <c r="B690" s="54">
        <v>519375</v>
      </c>
      <c r="C690" s="55" t="s">
        <v>417</v>
      </c>
      <c r="D690" s="54" t="s">
        <v>296</v>
      </c>
      <c r="E690" s="56">
        <v>378.64839999999998</v>
      </c>
      <c r="F690" s="56">
        <v>165.7664</v>
      </c>
      <c r="G690" s="56">
        <v>-57.917000000000002</v>
      </c>
      <c r="H690" s="56">
        <v>-13.472200000000001</v>
      </c>
      <c r="I690" s="56">
        <v>217.179</v>
      </c>
      <c r="J690" s="56">
        <v>57.729399999999899</v>
      </c>
      <c r="K690" s="56">
        <v>462.76319999999998</v>
      </c>
      <c r="L690" s="56">
        <v>106.2884</v>
      </c>
      <c r="M690" s="56">
        <v>479.05259999999998</v>
      </c>
      <c r="N690" s="56">
        <v>-56.811799999999998</v>
      </c>
      <c r="O690" s="56">
        <v>-38.209600000000002</v>
      </c>
      <c r="P690" s="56">
        <v>-44.914400000000001</v>
      </c>
    </row>
    <row r="691" spans="1:16" x14ac:dyDescent="0.25">
      <c r="A691" s="54">
        <v>2022</v>
      </c>
      <c r="B691" s="54">
        <v>519375</v>
      </c>
      <c r="C691" s="55" t="s">
        <v>417</v>
      </c>
      <c r="D691" s="54" t="s">
        <v>1</v>
      </c>
      <c r="E691" s="56">
        <v>1598.1484</v>
      </c>
      <c r="F691" s="56">
        <v>819.81640000000004</v>
      </c>
      <c r="G691" s="56">
        <v>198.28299999999999</v>
      </c>
      <c r="H691" s="56">
        <v>110.9778</v>
      </c>
      <c r="I691" s="56">
        <v>940.42899999999997</v>
      </c>
      <c r="J691" s="56">
        <v>1334.0794000000001</v>
      </c>
      <c r="K691" s="56">
        <v>2108.7631999999999</v>
      </c>
      <c r="L691" s="56">
        <v>866.28840000000002</v>
      </c>
      <c r="M691" s="56">
        <v>1632.8026</v>
      </c>
      <c r="N691" s="56">
        <v>248.5882</v>
      </c>
      <c r="O691" s="56">
        <v>146.49039999999999</v>
      </c>
      <c r="P691" s="56">
        <v>190.13560000000001</v>
      </c>
    </row>
    <row r="692" spans="1:16" x14ac:dyDescent="0.25">
      <c r="A692" s="54">
        <v>2022</v>
      </c>
      <c r="B692" s="54">
        <v>521200</v>
      </c>
      <c r="C692" s="55" t="s">
        <v>417</v>
      </c>
      <c r="D692" s="54" t="s">
        <v>1</v>
      </c>
      <c r="E692" s="56">
        <v>552.82320000000004</v>
      </c>
      <c r="F692" s="56">
        <v>677.40480000000002</v>
      </c>
      <c r="G692" s="56">
        <v>3712.6008000000002</v>
      </c>
      <c r="H692" s="56">
        <v>933.71759999999995</v>
      </c>
      <c r="I692" s="56">
        <v>221.72399999999999</v>
      </c>
      <c r="J692" s="56">
        <v>194.364</v>
      </c>
      <c r="K692" s="56">
        <v>230.37119999999999</v>
      </c>
      <c r="L692" s="56">
        <v>5.7527999999999997</v>
      </c>
      <c r="M692" s="56">
        <v>1720.4616000000001</v>
      </c>
      <c r="N692" s="56">
        <v>323.91359999999997</v>
      </c>
      <c r="O692" s="56">
        <v>235.31039999999999</v>
      </c>
      <c r="P692" s="56">
        <v>1955.2896000000001</v>
      </c>
    </row>
    <row r="693" spans="1:16" x14ac:dyDescent="0.25">
      <c r="A693" s="54">
        <v>2022</v>
      </c>
      <c r="B693" s="54">
        <v>521200</v>
      </c>
      <c r="C693" s="55" t="s">
        <v>417</v>
      </c>
      <c r="D693" s="54" t="s">
        <v>296</v>
      </c>
      <c r="E693" s="56">
        <v>52.273200000000003</v>
      </c>
      <c r="F693" s="56">
        <v>48.254799999999904</v>
      </c>
      <c r="G693" s="56">
        <v>990.05079999999998</v>
      </c>
      <c r="H693" s="56">
        <v>159.3176</v>
      </c>
      <c r="I693" s="56">
        <v>21.724</v>
      </c>
      <c r="J693" s="56">
        <v>3.8639999999999901</v>
      </c>
      <c r="K693" s="56">
        <v>18.371200000000002</v>
      </c>
      <c r="L693" s="56">
        <v>-26.2972</v>
      </c>
      <c r="M693" s="56">
        <v>410.16160000000002</v>
      </c>
      <c r="N693" s="56">
        <v>-33.0364</v>
      </c>
      <c r="O693" s="56">
        <v>-66.939599999999999</v>
      </c>
      <c r="P693" s="56">
        <v>419.18959999999998</v>
      </c>
    </row>
    <row r="694" spans="1:16" x14ac:dyDescent="0.25">
      <c r="A694" s="54">
        <v>2022</v>
      </c>
      <c r="B694" s="54">
        <v>521200</v>
      </c>
      <c r="C694" s="55" t="s">
        <v>417</v>
      </c>
      <c r="D694" s="54" t="s">
        <v>294</v>
      </c>
      <c r="E694" s="56">
        <v>169.2732</v>
      </c>
      <c r="F694" s="56">
        <v>197.25479999999999</v>
      </c>
      <c r="G694" s="56">
        <v>1166.0508</v>
      </c>
      <c r="H694" s="56">
        <v>305.31760000000003</v>
      </c>
      <c r="I694" s="56">
        <v>81.724000000000004</v>
      </c>
      <c r="J694" s="56">
        <v>63.863999999999997</v>
      </c>
      <c r="K694" s="56">
        <v>76.371200000000002</v>
      </c>
      <c r="L694" s="56">
        <v>2.7027999999999999</v>
      </c>
      <c r="M694" s="56">
        <v>556.16160000000002</v>
      </c>
      <c r="N694" s="56">
        <v>113.9636</v>
      </c>
      <c r="O694" s="56">
        <v>52.060400000000001</v>
      </c>
      <c r="P694" s="56">
        <v>449.18959999999998</v>
      </c>
    </row>
    <row r="695" spans="1:16" x14ac:dyDescent="0.25">
      <c r="A695" s="54">
        <v>2022</v>
      </c>
      <c r="B695" s="54">
        <v>522997</v>
      </c>
      <c r="C695" s="55" t="s">
        <v>418</v>
      </c>
      <c r="D695" s="54" t="s">
        <v>294</v>
      </c>
      <c r="E695" s="56">
        <v>13</v>
      </c>
      <c r="F695" s="56">
        <v>97.28</v>
      </c>
      <c r="G695" s="56">
        <v>0</v>
      </c>
      <c r="H695" s="56">
        <v>0</v>
      </c>
      <c r="I695" s="56">
        <v>0</v>
      </c>
      <c r="J695" s="56">
        <v>100.23</v>
      </c>
      <c r="K695" s="56">
        <v>21.5</v>
      </c>
      <c r="L695" s="56">
        <v>16.600000000000001</v>
      </c>
      <c r="M695" s="56">
        <v>8.2399999999999896</v>
      </c>
      <c r="N695" s="56">
        <v>28.6</v>
      </c>
      <c r="O695" s="56">
        <v>16.170000000000002</v>
      </c>
      <c r="P695" s="56">
        <v>20.100000000000001</v>
      </c>
    </row>
    <row r="696" spans="1:16" x14ac:dyDescent="0.25">
      <c r="A696" s="54">
        <v>2022</v>
      </c>
      <c r="B696" s="54">
        <v>522997</v>
      </c>
      <c r="C696" s="55" t="s">
        <v>418</v>
      </c>
      <c r="D696" s="54" t="s">
        <v>1</v>
      </c>
      <c r="E696" s="56">
        <v>78</v>
      </c>
      <c r="F696" s="56">
        <v>583.67999999999995</v>
      </c>
      <c r="G696" s="56">
        <v>0</v>
      </c>
      <c r="H696" s="56">
        <v>0</v>
      </c>
      <c r="I696" s="56">
        <v>0</v>
      </c>
      <c r="J696" s="56">
        <v>601.38</v>
      </c>
      <c r="K696" s="56">
        <v>129</v>
      </c>
      <c r="L696" s="56">
        <v>99.6</v>
      </c>
      <c r="M696" s="56">
        <v>49.44</v>
      </c>
      <c r="N696" s="56">
        <v>171.6</v>
      </c>
      <c r="O696" s="56">
        <v>97.02</v>
      </c>
      <c r="P696" s="56">
        <v>120.6</v>
      </c>
    </row>
    <row r="697" spans="1:16" x14ac:dyDescent="0.25">
      <c r="A697" s="54">
        <v>2022</v>
      </c>
      <c r="B697" s="54">
        <v>522997</v>
      </c>
      <c r="C697" s="55" t="s">
        <v>418</v>
      </c>
      <c r="D697" s="54" t="s">
        <v>296</v>
      </c>
      <c r="E697" s="56">
        <v>-20.2</v>
      </c>
      <c r="F697" s="56">
        <v>30.88</v>
      </c>
      <c r="G697" s="56">
        <v>0</v>
      </c>
      <c r="H697" s="56">
        <v>0</v>
      </c>
      <c r="I697" s="56">
        <v>0</v>
      </c>
      <c r="J697" s="56">
        <v>-6.52</v>
      </c>
      <c r="K697" s="56">
        <v>-12.8</v>
      </c>
      <c r="L697" s="56">
        <v>-16.600000000000001</v>
      </c>
      <c r="M697" s="56">
        <v>-26.06</v>
      </c>
      <c r="N697" s="56">
        <v>-36.700000000000003</v>
      </c>
      <c r="O697" s="56">
        <v>-18.13</v>
      </c>
      <c r="P697" s="56">
        <v>-46.3</v>
      </c>
    </row>
    <row r="698" spans="1:16" x14ac:dyDescent="0.25">
      <c r="A698" s="54">
        <v>2022</v>
      </c>
      <c r="B698" s="54">
        <v>529212</v>
      </c>
      <c r="C698" s="55" t="s">
        <v>416</v>
      </c>
      <c r="D698" s="54" t="s">
        <v>294</v>
      </c>
      <c r="E698" s="56">
        <v>665.86959999999999</v>
      </c>
      <c r="F698" s="56">
        <v>422.9554</v>
      </c>
      <c r="G698" s="56">
        <v>2029.5175999999999</v>
      </c>
      <c r="H698" s="56">
        <v>338.06979999999999</v>
      </c>
      <c r="I698" s="56">
        <v>0</v>
      </c>
      <c r="J698" s="56">
        <v>0</v>
      </c>
      <c r="K698" s="56">
        <v>0</v>
      </c>
      <c r="L698" s="56">
        <v>0</v>
      </c>
      <c r="M698" s="56">
        <v>0</v>
      </c>
      <c r="N698" s="56">
        <v>0</v>
      </c>
      <c r="O698" s="56">
        <v>0</v>
      </c>
      <c r="P698" s="56">
        <v>0</v>
      </c>
    </row>
    <row r="699" spans="1:16" x14ac:dyDescent="0.25">
      <c r="A699" s="54">
        <v>2022</v>
      </c>
      <c r="B699" s="54">
        <v>529212</v>
      </c>
      <c r="C699" s="55" t="s">
        <v>415</v>
      </c>
      <c r="D699" s="54" t="s">
        <v>296</v>
      </c>
      <c r="E699" s="56">
        <v>1100.749</v>
      </c>
      <c r="F699" s="56">
        <v>1196.6402</v>
      </c>
      <c r="G699" s="56">
        <v>-69.159199999999998</v>
      </c>
      <c r="H699" s="56">
        <v>2546.962</v>
      </c>
      <c r="I699" s="56">
        <v>1064.6420000000001</v>
      </c>
      <c r="J699" s="56">
        <v>1609.5637999999999</v>
      </c>
      <c r="K699" s="56">
        <v>-92.128800000000098</v>
      </c>
      <c r="L699" s="56">
        <v>438.3492</v>
      </c>
      <c r="M699" s="56">
        <v>281.88839999999999</v>
      </c>
      <c r="N699" s="56">
        <v>664.30079999999896</v>
      </c>
      <c r="O699" s="56">
        <v>2028.9404</v>
      </c>
      <c r="P699" s="56">
        <v>931.62720000000002</v>
      </c>
    </row>
    <row r="700" spans="1:16" x14ac:dyDescent="0.25">
      <c r="A700" s="54">
        <v>2022</v>
      </c>
      <c r="B700" s="54">
        <v>529212</v>
      </c>
      <c r="C700" s="55" t="s">
        <v>415</v>
      </c>
      <c r="D700" s="54" t="s">
        <v>1</v>
      </c>
      <c r="E700" s="56">
        <v>5316.049</v>
      </c>
      <c r="F700" s="56">
        <v>4601.4902000000002</v>
      </c>
      <c r="G700" s="56">
        <v>377.3408</v>
      </c>
      <c r="H700" s="56">
        <v>10138.962</v>
      </c>
      <c r="I700" s="56">
        <v>3998.442</v>
      </c>
      <c r="J700" s="56">
        <v>5430.7637999999997</v>
      </c>
      <c r="K700" s="56">
        <v>520.87120000000004</v>
      </c>
      <c r="L700" s="56">
        <v>2248.5491999999999</v>
      </c>
      <c r="M700" s="56">
        <v>1798.6884</v>
      </c>
      <c r="N700" s="56">
        <v>3438.3508000000002</v>
      </c>
      <c r="O700" s="56">
        <v>6886.0403999999999</v>
      </c>
      <c r="P700" s="56">
        <v>3896.6772000000001</v>
      </c>
    </row>
    <row r="701" spans="1:16" x14ac:dyDescent="0.25">
      <c r="A701" s="54">
        <v>2022</v>
      </c>
      <c r="B701" s="54">
        <v>529212</v>
      </c>
      <c r="C701" s="55" t="s">
        <v>416</v>
      </c>
      <c r="D701" s="54" t="s">
        <v>1</v>
      </c>
      <c r="E701" s="56">
        <v>2035.7696000000001</v>
      </c>
      <c r="F701" s="56">
        <v>1448.7054000000001</v>
      </c>
      <c r="G701" s="56">
        <v>5795.1175999999996</v>
      </c>
      <c r="H701" s="56">
        <v>1025.4698000000001</v>
      </c>
      <c r="I701" s="56">
        <v>0</v>
      </c>
      <c r="J701" s="56">
        <v>0</v>
      </c>
      <c r="K701" s="56">
        <v>0</v>
      </c>
      <c r="L701" s="56">
        <v>0</v>
      </c>
      <c r="M701" s="56">
        <v>0</v>
      </c>
      <c r="N701" s="56">
        <v>0</v>
      </c>
      <c r="O701" s="56">
        <v>0</v>
      </c>
      <c r="P701" s="56">
        <v>0</v>
      </c>
    </row>
    <row r="702" spans="1:16" x14ac:dyDescent="0.25">
      <c r="A702" s="54">
        <v>2022</v>
      </c>
      <c r="B702" s="54">
        <v>529212</v>
      </c>
      <c r="C702" s="55" t="s">
        <v>416</v>
      </c>
      <c r="D702" s="54" t="s">
        <v>296</v>
      </c>
      <c r="E702" s="56">
        <v>356.26960000000003</v>
      </c>
      <c r="F702" s="56">
        <v>200.9554</v>
      </c>
      <c r="G702" s="56">
        <v>1714.5175999999999</v>
      </c>
      <c r="H702" s="56">
        <v>79.469799999999907</v>
      </c>
      <c r="I702" s="56">
        <v>0</v>
      </c>
      <c r="J702" s="56">
        <v>0</v>
      </c>
      <c r="K702" s="56">
        <v>0</v>
      </c>
      <c r="L702" s="56">
        <v>0</v>
      </c>
      <c r="M702" s="56">
        <v>0</v>
      </c>
      <c r="N702" s="56">
        <v>0</v>
      </c>
      <c r="O702" s="56">
        <v>0</v>
      </c>
      <c r="P702" s="56">
        <v>0</v>
      </c>
    </row>
    <row r="703" spans="1:16" x14ac:dyDescent="0.25">
      <c r="A703" s="54">
        <v>2022</v>
      </c>
      <c r="B703" s="54">
        <v>529212</v>
      </c>
      <c r="C703" s="55" t="s">
        <v>415</v>
      </c>
      <c r="D703" s="54" t="s">
        <v>294</v>
      </c>
      <c r="E703" s="56">
        <v>1592.1990000000001</v>
      </c>
      <c r="F703" s="56">
        <v>1569.5401999999999</v>
      </c>
      <c r="G703" s="56">
        <v>131.64080000000001</v>
      </c>
      <c r="H703" s="56">
        <v>2801.212</v>
      </c>
      <c r="I703" s="56">
        <v>1376.8420000000001</v>
      </c>
      <c r="J703" s="56">
        <v>1948.2637999999999</v>
      </c>
      <c r="K703" s="56">
        <v>177.0712</v>
      </c>
      <c r="L703" s="56">
        <v>772.64919999999995</v>
      </c>
      <c r="M703" s="56">
        <v>619.48839999999996</v>
      </c>
      <c r="N703" s="56">
        <v>910.85079999999903</v>
      </c>
      <c r="O703" s="56">
        <v>2383.5904</v>
      </c>
      <c r="P703" s="56">
        <v>1313.8771999999999</v>
      </c>
    </row>
    <row r="704" spans="1:16" x14ac:dyDescent="0.25">
      <c r="A704" s="54">
        <v>2022</v>
      </c>
      <c r="B704" s="54">
        <v>531401</v>
      </c>
      <c r="C704" s="55" t="s">
        <v>416</v>
      </c>
      <c r="D704" s="54" t="s">
        <v>294</v>
      </c>
      <c r="E704" s="56">
        <v>265.50479999999999</v>
      </c>
      <c r="F704" s="56">
        <v>200.25360000000001</v>
      </c>
      <c r="G704" s="56">
        <v>1732.6632</v>
      </c>
      <c r="H704" s="56">
        <v>1066.9308000000001</v>
      </c>
      <c r="I704" s="56">
        <v>248.00640000000001</v>
      </c>
      <c r="J704" s="56">
        <v>525.22919999999999</v>
      </c>
      <c r="K704" s="56">
        <v>260.32159999999999</v>
      </c>
      <c r="L704" s="56">
        <v>211.3348</v>
      </c>
      <c r="M704" s="56">
        <v>1086.5740000000001</v>
      </c>
      <c r="N704" s="56">
        <v>83.565200000000004</v>
      </c>
      <c r="O704" s="56">
        <v>605.52919999999995</v>
      </c>
      <c r="P704" s="56">
        <v>608.74400000000003</v>
      </c>
    </row>
    <row r="705" spans="1:16" x14ac:dyDescent="0.25">
      <c r="A705" s="54">
        <v>2022</v>
      </c>
      <c r="B705" s="54">
        <v>531401</v>
      </c>
      <c r="C705" s="55" t="s">
        <v>416</v>
      </c>
      <c r="D705" s="54" t="s">
        <v>296</v>
      </c>
      <c r="E705" s="56">
        <v>161.70480000000001</v>
      </c>
      <c r="F705" s="56">
        <v>-40.346400000000003</v>
      </c>
      <c r="G705" s="56">
        <v>1400.2632000000001</v>
      </c>
      <c r="H705" s="56">
        <v>856.93079999999998</v>
      </c>
      <c r="I705" s="56">
        <v>39.206400000000002</v>
      </c>
      <c r="J705" s="56">
        <v>305.0292</v>
      </c>
      <c r="K705" s="56">
        <v>-53.4784000000001</v>
      </c>
      <c r="L705" s="56">
        <v>-32.865200000000002</v>
      </c>
      <c r="M705" s="56">
        <v>725.97400000000005</v>
      </c>
      <c r="N705" s="56">
        <v>-55.634799999999998</v>
      </c>
      <c r="O705" s="56">
        <v>283.32920000000001</v>
      </c>
      <c r="P705" s="56">
        <v>422.74400000000003</v>
      </c>
    </row>
    <row r="706" spans="1:16" x14ac:dyDescent="0.25">
      <c r="A706" s="54">
        <v>2022</v>
      </c>
      <c r="B706" s="54">
        <v>531401</v>
      </c>
      <c r="C706" s="55" t="s">
        <v>416</v>
      </c>
      <c r="D706" s="54" t="s">
        <v>1</v>
      </c>
      <c r="E706" s="56">
        <v>846.60479999999995</v>
      </c>
      <c r="F706" s="56">
        <v>634.95360000000005</v>
      </c>
      <c r="G706" s="56">
        <v>5606.8631999999998</v>
      </c>
      <c r="H706" s="56">
        <v>3380.6808000000001</v>
      </c>
      <c r="I706" s="56">
        <v>777.50639999999999</v>
      </c>
      <c r="J706" s="56">
        <v>1800.9792</v>
      </c>
      <c r="K706" s="56">
        <v>1111.5216</v>
      </c>
      <c r="L706" s="56">
        <v>727.08479999999997</v>
      </c>
      <c r="M706" s="56">
        <v>3918.924</v>
      </c>
      <c r="N706" s="56">
        <v>265.61520000000002</v>
      </c>
      <c r="O706" s="56">
        <v>2174.4792000000002</v>
      </c>
      <c r="P706" s="56">
        <v>2009.8440000000001</v>
      </c>
    </row>
    <row r="707" spans="1:16" x14ac:dyDescent="0.25">
      <c r="A707" s="54">
        <v>2022</v>
      </c>
      <c r="B707" s="54">
        <v>537905</v>
      </c>
      <c r="C707" s="55" t="s">
        <v>417</v>
      </c>
      <c r="D707" s="54" t="s">
        <v>1</v>
      </c>
      <c r="E707" s="56">
        <v>10365.191999999999</v>
      </c>
      <c r="F707" s="56">
        <v>15362.46</v>
      </c>
      <c r="G707" s="56">
        <v>11706.768</v>
      </c>
      <c r="H707" s="56">
        <v>12873.762000000001</v>
      </c>
      <c r="I707" s="56">
        <v>16932.509999999998</v>
      </c>
      <c r="J707" s="56">
        <v>11573.441999999999</v>
      </c>
      <c r="K707" s="56">
        <v>12969.611999999999</v>
      </c>
      <c r="L707" s="56">
        <v>13068.972</v>
      </c>
      <c r="M707" s="56">
        <v>14105.448</v>
      </c>
      <c r="N707" s="56">
        <v>14245.361999999999</v>
      </c>
      <c r="O707" s="56">
        <v>13209.263999999999</v>
      </c>
      <c r="P707" s="56">
        <v>14795.838</v>
      </c>
    </row>
    <row r="708" spans="1:16" x14ac:dyDescent="0.25">
      <c r="A708" s="54">
        <v>2022</v>
      </c>
      <c r="B708" s="54">
        <v>537905</v>
      </c>
      <c r="C708" s="55" t="s">
        <v>414</v>
      </c>
      <c r="D708" s="54" t="s">
        <v>294</v>
      </c>
      <c r="E708" s="56">
        <v>456.60400000000101</v>
      </c>
      <c r="F708" s="56">
        <v>429.65600000000097</v>
      </c>
      <c r="G708" s="56">
        <v>298.56400000000002</v>
      </c>
      <c r="H708" s="56">
        <v>151.22800000000001</v>
      </c>
      <c r="I708" s="56">
        <v>175.66800000000001</v>
      </c>
      <c r="J708" s="56">
        <v>96.616000000000099</v>
      </c>
      <c r="K708" s="56">
        <v>144.49600000000001</v>
      </c>
      <c r="L708" s="56">
        <v>657.84000000000106</v>
      </c>
      <c r="M708" s="56">
        <v>195.76</v>
      </c>
      <c r="N708" s="56">
        <v>300.82799999999997</v>
      </c>
      <c r="O708" s="56">
        <v>689.58400000000097</v>
      </c>
      <c r="P708" s="56">
        <v>642.39200000000005</v>
      </c>
    </row>
    <row r="709" spans="1:16" x14ac:dyDescent="0.25">
      <c r="A709" s="54">
        <v>2022</v>
      </c>
      <c r="B709" s="54">
        <v>537905</v>
      </c>
      <c r="C709" s="55" t="s">
        <v>417</v>
      </c>
      <c r="D709" s="54" t="s">
        <v>294</v>
      </c>
      <c r="E709" s="56">
        <v>767.79200000000105</v>
      </c>
      <c r="F709" s="56">
        <v>1137.96</v>
      </c>
      <c r="G709" s="56">
        <v>867.16800000000103</v>
      </c>
      <c r="H709" s="56">
        <v>953.61200000000099</v>
      </c>
      <c r="I709" s="56">
        <v>1254.26</v>
      </c>
      <c r="J709" s="56">
        <v>857.29200000000105</v>
      </c>
      <c r="K709" s="56">
        <v>960.71200000000101</v>
      </c>
      <c r="L709" s="56">
        <v>968.07200000000103</v>
      </c>
      <c r="M709" s="56">
        <v>1044.848</v>
      </c>
      <c r="N709" s="56">
        <v>1055.212</v>
      </c>
      <c r="O709" s="56">
        <v>978.46400000000096</v>
      </c>
      <c r="P709" s="56">
        <v>1095.9880000000001</v>
      </c>
    </row>
    <row r="710" spans="1:16" x14ac:dyDescent="0.25">
      <c r="A710" s="54">
        <v>2022</v>
      </c>
      <c r="B710" s="54">
        <v>537905</v>
      </c>
      <c r="C710" s="55" t="s">
        <v>414</v>
      </c>
      <c r="D710" s="54" t="s">
        <v>1</v>
      </c>
      <c r="E710" s="56">
        <v>6164.1540000000005</v>
      </c>
      <c r="F710" s="56">
        <v>5800.3559999999998</v>
      </c>
      <c r="G710" s="56">
        <v>4030.614</v>
      </c>
      <c r="H710" s="56">
        <v>2041.578</v>
      </c>
      <c r="I710" s="56">
        <v>2371.518</v>
      </c>
      <c r="J710" s="56">
        <v>1304.316</v>
      </c>
      <c r="K710" s="56">
        <v>1950.6959999999999</v>
      </c>
      <c r="L710" s="56">
        <v>8880.84</v>
      </c>
      <c r="M710" s="56">
        <v>2642.76</v>
      </c>
      <c r="N710" s="56">
        <v>4061.1779999999999</v>
      </c>
      <c r="O710" s="56">
        <v>9309.384</v>
      </c>
      <c r="P710" s="56">
        <v>8672.2919999999995</v>
      </c>
    </row>
    <row r="711" spans="1:16" x14ac:dyDescent="0.25">
      <c r="A711" s="54">
        <v>2022</v>
      </c>
      <c r="B711" s="54">
        <v>537905</v>
      </c>
      <c r="C711" s="55" t="s">
        <v>414</v>
      </c>
      <c r="D711" s="54" t="s">
        <v>296</v>
      </c>
      <c r="E711" s="56">
        <v>-232.14599999999899</v>
      </c>
      <c r="F711" s="56">
        <v>-84.843999999999298</v>
      </c>
      <c r="G711" s="56">
        <v>-42.235999999999599</v>
      </c>
      <c r="H711" s="56">
        <v>-282.572</v>
      </c>
      <c r="I711" s="56">
        <v>-161.83199999999999</v>
      </c>
      <c r="J711" s="56">
        <v>-201.084</v>
      </c>
      <c r="K711" s="56">
        <v>-158.70400000000001</v>
      </c>
      <c r="L711" s="56">
        <v>308.79000000000099</v>
      </c>
      <c r="M711" s="56">
        <v>-288.29000000000002</v>
      </c>
      <c r="N711" s="56">
        <v>-107.47199999999999</v>
      </c>
      <c r="O711" s="56">
        <v>212.88399999999999</v>
      </c>
      <c r="P711" s="56">
        <v>52.142000000000401</v>
      </c>
    </row>
    <row r="712" spans="1:16" x14ac:dyDescent="0.25">
      <c r="A712" s="54">
        <v>2022</v>
      </c>
      <c r="B712" s="54">
        <v>537905</v>
      </c>
      <c r="C712" s="55" t="s">
        <v>416</v>
      </c>
      <c r="D712" s="54" t="s">
        <v>1</v>
      </c>
      <c r="E712" s="56">
        <v>10794.06</v>
      </c>
      <c r="F712" s="56">
        <v>8652.3119999999999</v>
      </c>
      <c r="G712" s="56">
        <v>13258.026</v>
      </c>
      <c r="H712" s="56">
        <v>5949.2879999999996</v>
      </c>
      <c r="I712" s="56">
        <v>10168.74</v>
      </c>
      <c r="J712" s="56">
        <v>9613.6200000000008</v>
      </c>
      <c r="K712" s="56">
        <v>6432.2640000000001</v>
      </c>
      <c r="L712" s="56">
        <v>9137.2860000000001</v>
      </c>
      <c r="M712" s="56">
        <v>4682.88</v>
      </c>
      <c r="N712" s="56">
        <v>4046.22</v>
      </c>
      <c r="O712" s="56">
        <v>7931.4660000000003</v>
      </c>
      <c r="P712" s="56">
        <v>7848.7380000000003</v>
      </c>
    </row>
    <row r="713" spans="1:16" x14ac:dyDescent="0.25">
      <c r="A713" s="54">
        <v>2022</v>
      </c>
      <c r="B713" s="54">
        <v>537905</v>
      </c>
      <c r="C713" s="55" t="s">
        <v>417</v>
      </c>
      <c r="D713" s="54" t="s">
        <v>296</v>
      </c>
      <c r="E713" s="56">
        <v>207.792000000001</v>
      </c>
      <c r="F713" s="56">
        <v>491.460000000001</v>
      </c>
      <c r="G713" s="56">
        <v>156.168000000001</v>
      </c>
      <c r="H713" s="56">
        <v>287.61200000000099</v>
      </c>
      <c r="I713" s="56">
        <v>576.26000000000101</v>
      </c>
      <c r="J713" s="56">
        <v>226.292000000001</v>
      </c>
      <c r="K713" s="56">
        <v>330.21200000000101</v>
      </c>
      <c r="L713" s="56">
        <v>238.572000000001</v>
      </c>
      <c r="M713" s="56">
        <v>376.34800000000098</v>
      </c>
      <c r="N713" s="56">
        <v>418.21200000000101</v>
      </c>
      <c r="O713" s="56">
        <v>307.46400000000102</v>
      </c>
      <c r="P713" s="56">
        <v>461.98800000000102</v>
      </c>
    </row>
    <row r="714" spans="1:16" x14ac:dyDescent="0.25">
      <c r="A714" s="54">
        <v>2022</v>
      </c>
      <c r="B714" s="54">
        <v>537905</v>
      </c>
      <c r="C714" s="55" t="s">
        <v>416</v>
      </c>
      <c r="D714" s="54" t="s">
        <v>296</v>
      </c>
      <c r="E714" s="56">
        <v>77.160000000001105</v>
      </c>
      <c r="F714" s="56">
        <v>-4.6879999999991098</v>
      </c>
      <c r="G714" s="56">
        <v>317.27600000000098</v>
      </c>
      <c r="H714" s="56">
        <v>-106.51199999999901</v>
      </c>
      <c r="I714" s="56">
        <v>198.240000000001</v>
      </c>
      <c r="J714" s="56">
        <v>159.520000000001</v>
      </c>
      <c r="K714" s="56">
        <v>-35.335999999999103</v>
      </c>
      <c r="L714" s="56">
        <v>98.436000000000504</v>
      </c>
      <c r="M714" s="56">
        <v>-204.51999999999899</v>
      </c>
      <c r="N714" s="56">
        <v>-127.48</v>
      </c>
      <c r="O714" s="56">
        <v>111.716000000001</v>
      </c>
      <c r="P714" s="56">
        <v>-42.011999999999503</v>
      </c>
    </row>
    <row r="715" spans="1:16" x14ac:dyDescent="0.25">
      <c r="A715" s="54">
        <v>2022</v>
      </c>
      <c r="B715" s="54">
        <v>537905</v>
      </c>
      <c r="C715" s="55" t="s">
        <v>416</v>
      </c>
      <c r="D715" s="54" t="s">
        <v>294</v>
      </c>
      <c r="E715" s="56">
        <v>799.56000000000097</v>
      </c>
      <c r="F715" s="56">
        <v>640.91200000000094</v>
      </c>
      <c r="G715" s="56">
        <v>982.07600000000105</v>
      </c>
      <c r="H715" s="56">
        <v>440.68800000000101</v>
      </c>
      <c r="I715" s="56">
        <v>753.24000000000103</v>
      </c>
      <c r="J715" s="56">
        <v>712.12</v>
      </c>
      <c r="K715" s="56">
        <v>476.46400000000102</v>
      </c>
      <c r="L715" s="56">
        <v>676.83600000000001</v>
      </c>
      <c r="M715" s="56">
        <v>346.88000000000102</v>
      </c>
      <c r="N715" s="56">
        <v>299.72000000000003</v>
      </c>
      <c r="O715" s="56">
        <v>587.51600000000099</v>
      </c>
      <c r="P715" s="56">
        <v>581.38800000000106</v>
      </c>
    </row>
    <row r="716" spans="1:16" x14ac:dyDescent="0.25">
      <c r="A716" s="54">
        <v>2022</v>
      </c>
      <c r="B716" s="54">
        <v>539714</v>
      </c>
      <c r="C716" s="55" t="s">
        <v>414</v>
      </c>
      <c r="D716" s="54" t="s">
        <v>294</v>
      </c>
      <c r="E716" s="56">
        <v>104.63</v>
      </c>
      <c r="F716" s="56">
        <v>27.492000000000001</v>
      </c>
      <c r="G716" s="56">
        <v>1124.04</v>
      </c>
      <c r="H716" s="56">
        <v>40.984000000000002</v>
      </c>
      <c r="I716" s="56">
        <v>59.475999999999999</v>
      </c>
      <c r="J716" s="56">
        <v>54.984000000000002</v>
      </c>
      <c r="K716" s="56">
        <v>101.968</v>
      </c>
      <c r="L716" s="56">
        <v>112.652</v>
      </c>
      <c r="M716" s="56">
        <v>200.88800000000001</v>
      </c>
      <c r="N716" s="56">
        <v>356.88799999999998</v>
      </c>
      <c r="O716" s="56">
        <v>361.88</v>
      </c>
      <c r="P716" s="56">
        <v>347.88</v>
      </c>
    </row>
    <row r="717" spans="1:16" x14ac:dyDescent="0.25">
      <c r="A717" s="54">
        <v>2022</v>
      </c>
      <c r="B717" s="54">
        <v>539714</v>
      </c>
      <c r="C717" s="55" t="s">
        <v>414</v>
      </c>
      <c r="D717" s="54" t="s">
        <v>296</v>
      </c>
      <c r="E717" s="56">
        <v>-23.77</v>
      </c>
      <c r="F717" s="56">
        <v>-4.6079999999999997</v>
      </c>
      <c r="G717" s="56">
        <v>899.34</v>
      </c>
      <c r="H717" s="56">
        <v>8.8840000000000092</v>
      </c>
      <c r="I717" s="56">
        <v>-4.7240000000000002</v>
      </c>
      <c r="J717" s="56">
        <v>22.884</v>
      </c>
      <c r="K717" s="56">
        <v>37.768000000000001</v>
      </c>
      <c r="L717" s="56">
        <v>16.352</v>
      </c>
      <c r="M717" s="56">
        <v>104.58799999999999</v>
      </c>
      <c r="N717" s="56">
        <v>260.58800000000002</v>
      </c>
      <c r="O717" s="56">
        <v>233.48</v>
      </c>
      <c r="P717" s="56">
        <v>251.58</v>
      </c>
    </row>
    <row r="718" spans="1:16" x14ac:dyDescent="0.25">
      <c r="A718" s="54">
        <v>2022</v>
      </c>
      <c r="B718" s="54">
        <v>539714</v>
      </c>
      <c r="C718" s="55" t="s">
        <v>414</v>
      </c>
      <c r="D718" s="54" t="s">
        <v>1</v>
      </c>
      <c r="E718" s="56">
        <v>323.08</v>
      </c>
      <c r="F718" s="56">
        <v>71.992000000000004</v>
      </c>
      <c r="G718" s="56">
        <v>2682.84</v>
      </c>
      <c r="H718" s="56">
        <v>159.98400000000001</v>
      </c>
      <c r="I718" s="56">
        <v>199.976</v>
      </c>
      <c r="J718" s="56">
        <v>143.98400000000001</v>
      </c>
      <c r="K718" s="56">
        <v>271.96800000000002</v>
      </c>
      <c r="L718" s="56">
        <v>268.75200000000001</v>
      </c>
      <c r="M718" s="56">
        <v>1071.8879999999999</v>
      </c>
      <c r="N718" s="56">
        <v>879.88800000000003</v>
      </c>
      <c r="O718" s="56">
        <v>1063.8800000000001</v>
      </c>
      <c r="P718" s="56">
        <v>1047.8800000000001</v>
      </c>
    </row>
    <row r="719" spans="1:16" x14ac:dyDescent="0.25">
      <c r="A719" s="54">
        <v>2022</v>
      </c>
      <c r="B719" s="54">
        <v>545957</v>
      </c>
      <c r="C719" s="55" t="s">
        <v>414</v>
      </c>
      <c r="D719" s="54" t="s">
        <v>296</v>
      </c>
      <c r="E719" s="56">
        <v>172.960000000001</v>
      </c>
      <c r="F719" s="56">
        <v>235.69000000000099</v>
      </c>
      <c r="G719" s="56">
        <v>87.280000000000499</v>
      </c>
      <c r="H719" s="56">
        <v>65.640000000000796</v>
      </c>
      <c r="I719" s="56">
        <v>277.86000000000098</v>
      </c>
      <c r="J719" s="56">
        <v>208.900000000001</v>
      </c>
      <c r="K719" s="56">
        <v>196.75000000000099</v>
      </c>
      <c r="L719" s="56">
        <v>420.61000000000098</v>
      </c>
      <c r="M719" s="56">
        <v>297.3</v>
      </c>
      <c r="N719" s="56">
        <v>443.19499999999999</v>
      </c>
      <c r="O719" s="56">
        <v>430.68500000000103</v>
      </c>
      <c r="P719" s="56">
        <v>-116.655</v>
      </c>
    </row>
    <row r="720" spans="1:16" x14ac:dyDescent="0.25">
      <c r="A720" s="54">
        <v>2022</v>
      </c>
      <c r="B720" s="54">
        <v>545957</v>
      </c>
      <c r="C720" s="55" t="s">
        <v>414</v>
      </c>
      <c r="D720" s="54" t="s">
        <v>1</v>
      </c>
      <c r="E720" s="56">
        <v>9097.66</v>
      </c>
      <c r="F720" s="56">
        <v>9081.49</v>
      </c>
      <c r="G720" s="56">
        <v>6694.38</v>
      </c>
      <c r="H720" s="56">
        <v>6809.44</v>
      </c>
      <c r="I720" s="56">
        <v>8498.16</v>
      </c>
      <c r="J720" s="56">
        <v>7362.3</v>
      </c>
      <c r="K720" s="56">
        <v>8628.9500000000007</v>
      </c>
      <c r="L720" s="56">
        <v>11565.51</v>
      </c>
      <c r="M720" s="56">
        <v>7275.4</v>
      </c>
      <c r="N720" s="56">
        <v>9293.8449999999993</v>
      </c>
      <c r="O720" s="56">
        <v>9460.9349999999995</v>
      </c>
      <c r="P720" s="56">
        <v>3720.6950000000002</v>
      </c>
    </row>
    <row r="721" spans="1:16" x14ac:dyDescent="0.25">
      <c r="A721" s="54">
        <v>2022</v>
      </c>
      <c r="B721" s="54">
        <v>545957</v>
      </c>
      <c r="C721" s="55" t="s">
        <v>414</v>
      </c>
      <c r="D721" s="54" t="s">
        <v>294</v>
      </c>
      <c r="E721" s="56">
        <v>827.06000000000097</v>
      </c>
      <c r="F721" s="56">
        <v>825.59000000000106</v>
      </c>
      <c r="G721" s="56">
        <v>608.58000000000004</v>
      </c>
      <c r="H721" s="56">
        <v>619.04000000000099</v>
      </c>
      <c r="I721" s="56">
        <v>772.56000000000097</v>
      </c>
      <c r="J721" s="56">
        <v>669.30000000000098</v>
      </c>
      <c r="K721" s="56">
        <v>784.45000000000095</v>
      </c>
      <c r="L721" s="56">
        <v>1051.4100000000001</v>
      </c>
      <c r="M721" s="56">
        <v>661.4</v>
      </c>
      <c r="N721" s="56">
        <v>844.895000000001</v>
      </c>
      <c r="O721" s="56">
        <v>860.08500000000095</v>
      </c>
      <c r="P721" s="56">
        <v>338.245</v>
      </c>
    </row>
    <row r="722" spans="1:16" x14ac:dyDescent="0.25">
      <c r="A722" s="54">
        <v>2022</v>
      </c>
      <c r="B722" s="54">
        <v>547050</v>
      </c>
      <c r="C722" s="55" t="s">
        <v>419</v>
      </c>
      <c r="D722" s="54" t="s">
        <v>294</v>
      </c>
      <c r="E722" s="56">
        <v>0</v>
      </c>
      <c r="F722" s="56">
        <v>0</v>
      </c>
      <c r="G722" s="56">
        <v>498.43</v>
      </c>
      <c r="H722" s="56">
        <v>0</v>
      </c>
      <c r="I722" s="56">
        <v>173.5</v>
      </c>
      <c r="J722" s="56">
        <v>264.14</v>
      </c>
      <c r="K722" s="56">
        <v>439.46</v>
      </c>
      <c r="L722" s="56">
        <v>237.13</v>
      </c>
      <c r="M722" s="56">
        <v>243.97</v>
      </c>
      <c r="N722" s="56">
        <v>772.72</v>
      </c>
      <c r="O722" s="56">
        <v>29.7</v>
      </c>
      <c r="P722" s="56">
        <v>101.11</v>
      </c>
    </row>
    <row r="723" spans="1:16" x14ac:dyDescent="0.25">
      <c r="A723" s="54">
        <v>2022</v>
      </c>
      <c r="B723" s="54">
        <v>547050</v>
      </c>
      <c r="C723" s="55" t="s">
        <v>419</v>
      </c>
      <c r="D723" s="54" t="s">
        <v>1</v>
      </c>
      <c r="E723" s="56">
        <v>0</v>
      </c>
      <c r="F723" s="56">
        <v>0</v>
      </c>
      <c r="G723" s="56">
        <v>2990.58</v>
      </c>
      <c r="H723" s="56">
        <v>0</v>
      </c>
      <c r="I723" s="56">
        <v>1041</v>
      </c>
      <c r="J723" s="56">
        <v>1584.84</v>
      </c>
      <c r="K723" s="56">
        <v>2636.76</v>
      </c>
      <c r="L723" s="56">
        <v>1422.78</v>
      </c>
      <c r="M723" s="56">
        <v>1463.82</v>
      </c>
      <c r="N723" s="56">
        <v>4636.32</v>
      </c>
      <c r="O723" s="56">
        <v>178.2</v>
      </c>
      <c r="P723" s="56">
        <v>606.66</v>
      </c>
    </row>
    <row r="724" spans="1:16" x14ac:dyDescent="0.25">
      <c r="A724" s="54">
        <v>2022</v>
      </c>
      <c r="B724" s="54">
        <v>547050</v>
      </c>
      <c r="C724" s="55" t="s">
        <v>416</v>
      </c>
      <c r="D724" s="54" t="s">
        <v>294</v>
      </c>
      <c r="E724" s="56">
        <v>162.58000000000001</v>
      </c>
      <c r="F724" s="56">
        <v>307.44</v>
      </c>
      <c r="G724" s="56">
        <v>699.75</v>
      </c>
      <c r="H724" s="56">
        <v>526.77</v>
      </c>
      <c r="I724" s="56">
        <v>467.35</v>
      </c>
      <c r="J724" s="56">
        <v>528.12</v>
      </c>
      <c r="K724" s="56">
        <v>920.74</v>
      </c>
      <c r="L724" s="56">
        <v>662.81</v>
      </c>
      <c r="M724" s="56">
        <v>897.61</v>
      </c>
      <c r="N724" s="56">
        <v>379.87</v>
      </c>
      <c r="O724" s="56">
        <v>304.81</v>
      </c>
      <c r="P724" s="56">
        <v>428.71</v>
      </c>
    </row>
    <row r="725" spans="1:16" x14ac:dyDescent="0.25">
      <c r="A725" s="54">
        <v>2022</v>
      </c>
      <c r="B725" s="54">
        <v>547050</v>
      </c>
      <c r="C725" s="55" t="s">
        <v>416</v>
      </c>
      <c r="D725" s="54" t="s">
        <v>296</v>
      </c>
      <c r="E725" s="56">
        <v>51.580000000000098</v>
      </c>
      <c r="F725" s="56">
        <v>51.24</v>
      </c>
      <c r="G725" s="56">
        <v>367.95</v>
      </c>
      <c r="H725" s="56">
        <v>370.77</v>
      </c>
      <c r="I725" s="56">
        <v>200.35</v>
      </c>
      <c r="J725" s="56">
        <v>342.72</v>
      </c>
      <c r="K725" s="56">
        <v>731.74</v>
      </c>
      <c r="L725" s="56">
        <v>502.01</v>
      </c>
      <c r="M725" s="56">
        <v>813.01</v>
      </c>
      <c r="N725" s="56">
        <v>192.07</v>
      </c>
      <c r="O725" s="56">
        <v>114.01</v>
      </c>
      <c r="P725" s="56">
        <v>305.11</v>
      </c>
    </row>
    <row r="726" spans="1:16" x14ac:dyDescent="0.25">
      <c r="A726" s="54">
        <v>2022</v>
      </c>
      <c r="B726" s="54">
        <v>547050</v>
      </c>
      <c r="C726" s="55" t="s">
        <v>419</v>
      </c>
      <c r="D726" s="54" t="s">
        <v>296</v>
      </c>
      <c r="E726" s="56">
        <v>0</v>
      </c>
      <c r="F726" s="56">
        <v>0</v>
      </c>
      <c r="G726" s="56">
        <v>378.43</v>
      </c>
      <c r="H726" s="56">
        <v>0</v>
      </c>
      <c r="I726" s="56">
        <v>-80.250000000000099</v>
      </c>
      <c r="J726" s="56">
        <v>71.639999999999901</v>
      </c>
      <c r="K726" s="56">
        <v>174.46</v>
      </c>
      <c r="L726" s="56">
        <v>80.879999999999896</v>
      </c>
      <c r="M726" s="56">
        <v>62.719999999999899</v>
      </c>
      <c r="N726" s="56">
        <v>387.72</v>
      </c>
      <c r="O726" s="56">
        <v>-115.3</v>
      </c>
      <c r="P726" s="56">
        <v>-152.63999999999999</v>
      </c>
    </row>
    <row r="727" spans="1:16" x14ac:dyDescent="0.25">
      <c r="A727" s="54">
        <v>2022</v>
      </c>
      <c r="B727" s="54">
        <v>547050</v>
      </c>
      <c r="C727" s="55" t="s">
        <v>416</v>
      </c>
      <c r="D727" s="54" t="s">
        <v>1</v>
      </c>
      <c r="E727" s="56">
        <v>975.48</v>
      </c>
      <c r="F727" s="56">
        <v>1844.64</v>
      </c>
      <c r="G727" s="56">
        <v>4198.5</v>
      </c>
      <c r="H727" s="56">
        <v>3160.62</v>
      </c>
      <c r="I727" s="56">
        <v>2804.1</v>
      </c>
      <c r="J727" s="56">
        <v>3168.72</v>
      </c>
      <c r="K727" s="56">
        <v>5524.44</v>
      </c>
      <c r="L727" s="56">
        <v>3976.86</v>
      </c>
      <c r="M727" s="56">
        <v>5385.66</v>
      </c>
      <c r="N727" s="56">
        <v>2279.2199999999998</v>
      </c>
      <c r="O727" s="56">
        <v>1828.86</v>
      </c>
      <c r="P727" s="56">
        <v>2572.2600000000002</v>
      </c>
    </row>
    <row r="728" spans="1:16" x14ac:dyDescent="0.25">
      <c r="A728" s="54">
        <v>2022</v>
      </c>
      <c r="B728" s="54">
        <v>548541</v>
      </c>
      <c r="C728" s="55" t="s">
        <v>419</v>
      </c>
      <c r="D728" s="54" t="s">
        <v>1</v>
      </c>
      <c r="E728" s="56">
        <v>4857.5744000000004</v>
      </c>
      <c r="F728" s="56">
        <v>816.50559999999996</v>
      </c>
      <c r="G728" s="56">
        <v>1737.8496</v>
      </c>
      <c r="H728" s="56">
        <v>383.89120000000003</v>
      </c>
      <c r="I728" s="56">
        <v>139.48159999999999</v>
      </c>
      <c r="J728" s="56">
        <v>1019.1872</v>
      </c>
      <c r="K728" s="56">
        <v>490.8032</v>
      </c>
      <c r="L728" s="56">
        <v>1362.9824000000001</v>
      </c>
      <c r="M728" s="56">
        <v>3718.4</v>
      </c>
      <c r="N728" s="56">
        <v>1282.1887999999999</v>
      </c>
      <c r="O728" s="56">
        <v>1668.2112</v>
      </c>
      <c r="P728" s="56">
        <v>2530.56</v>
      </c>
    </row>
    <row r="729" spans="1:16" x14ac:dyDescent="0.25">
      <c r="A729" s="54">
        <v>2022</v>
      </c>
      <c r="B729" s="54">
        <v>548541</v>
      </c>
      <c r="C729" s="55" t="s">
        <v>416</v>
      </c>
      <c r="D729" s="54" t="s">
        <v>294</v>
      </c>
      <c r="E729" s="56">
        <v>2712.6752000000001</v>
      </c>
      <c r="F729" s="56">
        <v>1895.7752</v>
      </c>
      <c r="G729" s="56">
        <v>3248.62</v>
      </c>
      <c r="H729" s="56">
        <v>1528.5196000000001</v>
      </c>
      <c r="I729" s="56">
        <v>2245.1251999999999</v>
      </c>
      <c r="J729" s="56">
        <v>2964.0940000000001</v>
      </c>
      <c r="K729" s="56">
        <v>2262.2303999999999</v>
      </c>
      <c r="L729" s="56">
        <v>1668.6184000000001</v>
      </c>
      <c r="M729" s="56">
        <v>2325.9796000000001</v>
      </c>
      <c r="N729" s="56">
        <v>1970.1335999999999</v>
      </c>
      <c r="O729" s="56">
        <v>3277.9692</v>
      </c>
      <c r="P729" s="56">
        <v>2266.3188</v>
      </c>
    </row>
    <row r="730" spans="1:16" x14ac:dyDescent="0.25">
      <c r="A730" s="54">
        <v>2022</v>
      </c>
      <c r="B730" s="54">
        <v>548541</v>
      </c>
      <c r="C730" s="55" t="s">
        <v>416</v>
      </c>
      <c r="D730" s="54" t="s">
        <v>296</v>
      </c>
      <c r="E730" s="56">
        <v>2138.4751999999999</v>
      </c>
      <c r="F730" s="56">
        <v>1598.1751999999999</v>
      </c>
      <c r="G730" s="56">
        <v>2888.62</v>
      </c>
      <c r="H730" s="56">
        <v>1136.7195999999999</v>
      </c>
      <c r="I730" s="56">
        <v>1693.7252000000001</v>
      </c>
      <c r="J730" s="56">
        <v>2545.8939999999998</v>
      </c>
      <c r="K730" s="56">
        <v>1814.6304</v>
      </c>
      <c r="L730" s="56">
        <v>1190.4184</v>
      </c>
      <c r="M730" s="56">
        <v>1815.9795999999999</v>
      </c>
      <c r="N730" s="56">
        <v>1627.5336</v>
      </c>
      <c r="O730" s="56">
        <v>2748.7692000000002</v>
      </c>
      <c r="P730" s="56">
        <v>1993.9187999999999</v>
      </c>
    </row>
    <row r="731" spans="1:16" x14ac:dyDescent="0.25">
      <c r="A731" s="54">
        <v>2022</v>
      </c>
      <c r="B731" s="54">
        <v>548541</v>
      </c>
      <c r="C731" s="55" t="s">
        <v>416</v>
      </c>
      <c r="D731" s="54" t="s">
        <v>1</v>
      </c>
      <c r="E731" s="56">
        <v>15329.8752</v>
      </c>
      <c r="F731" s="56">
        <v>9381.0751999999993</v>
      </c>
      <c r="G731" s="56">
        <v>19151.52</v>
      </c>
      <c r="H731" s="56">
        <v>8842.1695999999993</v>
      </c>
      <c r="I731" s="56">
        <v>12297.075199999999</v>
      </c>
      <c r="J731" s="56">
        <v>14466.144</v>
      </c>
      <c r="K731" s="56">
        <v>13001.0304</v>
      </c>
      <c r="L731" s="56">
        <v>8842.9184000000005</v>
      </c>
      <c r="M731" s="56">
        <v>10869.5296</v>
      </c>
      <c r="N731" s="56">
        <v>10611.033600000001</v>
      </c>
      <c r="O731" s="56">
        <v>15987.2192</v>
      </c>
      <c r="P731" s="56">
        <v>9152.2687999999998</v>
      </c>
    </row>
    <row r="732" spans="1:16" x14ac:dyDescent="0.25">
      <c r="A732" s="54">
        <v>2022</v>
      </c>
      <c r="B732" s="54">
        <v>548541</v>
      </c>
      <c r="C732" s="55" t="s">
        <v>419</v>
      </c>
      <c r="D732" s="54" t="s">
        <v>296</v>
      </c>
      <c r="E732" s="56">
        <v>844.44439999999997</v>
      </c>
      <c r="F732" s="56">
        <v>81.055599999999899</v>
      </c>
      <c r="G732" s="56">
        <v>134.09960000000001</v>
      </c>
      <c r="H732" s="56">
        <v>-11.3088</v>
      </c>
      <c r="I732" s="56">
        <v>-44.2684</v>
      </c>
      <c r="J732" s="56">
        <v>87.037199999999899</v>
      </c>
      <c r="K732" s="56">
        <v>-53.2468</v>
      </c>
      <c r="L732" s="56">
        <v>138.0324</v>
      </c>
      <c r="M732" s="56">
        <v>424.42</v>
      </c>
      <c r="N732" s="56">
        <v>180.68879999999999</v>
      </c>
      <c r="O732" s="56">
        <v>33.211199999999899</v>
      </c>
      <c r="P732" s="56">
        <v>278.26</v>
      </c>
    </row>
    <row r="733" spans="1:16" x14ac:dyDescent="0.25">
      <c r="A733" s="54">
        <v>2022</v>
      </c>
      <c r="B733" s="54">
        <v>548541</v>
      </c>
      <c r="C733" s="55" t="s">
        <v>419</v>
      </c>
      <c r="D733" s="54" t="s">
        <v>294</v>
      </c>
      <c r="E733" s="56">
        <v>1078.8244</v>
      </c>
      <c r="F733" s="56">
        <v>192.3056</v>
      </c>
      <c r="G733" s="56">
        <v>325.34960000000001</v>
      </c>
      <c r="H733" s="56">
        <v>99.941199999999995</v>
      </c>
      <c r="I733" s="56">
        <v>29.4816</v>
      </c>
      <c r="J733" s="56">
        <v>277.03719999999998</v>
      </c>
      <c r="K733" s="56">
        <v>94.253200000000007</v>
      </c>
      <c r="L733" s="56">
        <v>288.0324</v>
      </c>
      <c r="M733" s="56">
        <v>770.05</v>
      </c>
      <c r="N733" s="56">
        <v>330.68880000000001</v>
      </c>
      <c r="O733" s="56">
        <v>331.96120000000002</v>
      </c>
      <c r="P733" s="56">
        <v>618.26</v>
      </c>
    </row>
    <row r="734" spans="1:16" x14ac:dyDescent="0.25">
      <c r="A734" s="54">
        <v>2022</v>
      </c>
      <c r="B734" s="54">
        <v>551554</v>
      </c>
      <c r="C734" s="55" t="s">
        <v>415</v>
      </c>
      <c r="D734" s="54" t="s">
        <v>1</v>
      </c>
      <c r="E734" s="56">
        <v>3894.4380000000001</v>
      </c>
      <c r="F734" s="56">
        <v>5191.9380000000001</v>
      </c>
      <c r="G734" s="56">
        <v>4543.7280000000001</v>
      </c>
      <c r="H734" s="56">
        <v>5031.402</v>
      </c>
      <c r="I734" s="56">
        <v>12933.162</v>
      </c>
      <c r="J734" s="56">
        <v>4509.4560000000001</v>
      </c>
      <c r="K734" s="56">
        <v>4661.8620000000001</v>
      </c>
      <c r="L734" s="56">
        <v>3455.37</v>
      </c>
      <c r="M734" s="56">
        <v>1253.454</v>
      </c>
      <c r="N734" s="56">
        <v>10089.558000000001</v>
      </c>
      <c r="O734" s="56">
        <v>3795.5819999999999</v>
      </c>
      <c r="P734" s="56">
        <v>3623.8679999999999</v>
      </c>
    </row>
    <row r="735" spans="1:16" x14ac:dyDescent="0.25">
      <c r="A735" s="54">
        <v>2022</v>
      </c>
      <c r="B735" s="54">
        <v>551554</v>
      </c>
      <c r="C735" s="55" t="s">
        <v>415</v>
      </c>
      <c r="D735" s="54" t="s">
        <v>296</v>
      </c>
      <c r="E735" s="56">
        <v>-14.962000000000399</v>
      </c>
      <c r="F735" s="56">
        <v>70.787999999999201</v>
      </c>
      <c r="G735" s="56">
        <v>111.62799999999901</v>
      </c>
      <c r="H735" s="56">
        <v>-41.4980000000009</v>
      </c>
      <c r="I735" s="56">
        <v>973.66199999999799</v>
      </c>
      <c r="J735" s="56">
        <v>85.305999999999699</v>
      </c>
      <c r="K735" s="56">
        <v>432.611999999999</v>
      </c>
      <c r="L735" s="56">
        <v>-147.18</v>
      </c>
      <c r="M735" s="56">
        <v>-489.44600000000003</v>
      </c>
      <c r="N735" s="56">
        <v>1214.9580000000001</v>
      </c>
      <c r="O735" s="56">
        <v>-127.018</v>
      </c>
      <c r="P735" s="56">
        <v>-104.882000000001</v>
      </c>
    </row>
    <row r="736" spans="1:16" x14ac:dyDescent="0.25">
      <c r="A736" s="54">
        <v>2022</v>
      </c>
      <c r="B736" s="54">
        <v>551554</v>
      </c>
      <c r="C736" s="55" t="s">
        <v>415</v>
      </c>
      <c r="D736" s="54" t="s">
        <v>294</v>
      </c>
      <c r="E736" s="56">
        <v>643.63800000000003</v>
      </c>
      <c r="F736" s="56">
        <v>727.73799999999903</v>
      </c>
      <c r="G736" s="56">
        <v>886.12799999999902</v>
      </c>
      <c r="H736" s="56">
        <v>639.20199999999897</v>
      </c>
      <c r="I736" s="56">
        <v>1678.5619999999999</v>
      </c>
      <c r="J736" s="56">
        <v>824.50599999999997</v>
      </c>
      <c r="K736" s="56">
        <v>1103.412</v>
      </c>
      <c r="L736" s="56">
        <v>621.82000000000005</v>
      </c>
      <c r="M736" s="56">
        <v>216.654</v>
      </c>
      <c r="N736" s="56">
        <v>1953.508</v>
      </c>
      <c r="O736" s="56">
        <v>543.78200000000004</v>
      </c>
      <c r="P736" s="56">
        <v>612.21799999999905</v>
      </c>
    </row>
    <row r="737" spans="1:16" x14ac:dyDescent="0.25">
      <c r="A737" s="54">
        <v>2022</v>
      </c>
      <c r="B737" s="54">
        <v>551613</v>
      </c>
      <c r="C737" s="55" t="s">
        <v>417</v>
      </c>
      <c r="D737" s="54" t="s">
        <v>296</v>
      </c>
      <c r="E737" s="56">
        <v>1018.9598</v>
      </c>
      <c r="F737" s="56">
        <v>941.27539999999999</v>
      </c>
      <c r="G737" s="56">
        <v>3604.1916000000001</v>
      </c>
      <c r="H737" s="56">
        <v>315.43079999999998</v>
      </c>
      <c r="I737" s="56">
        <v>4607.5137999999997</v>
      </c>
      <c r="J737" s="56">
        <v>1350.9677999999999</v>
      </c>
      <c r="K737" s="56">
        <v>2715.8987999999999</v>
      </c>
      <c r="L737" s="56">
        <v>2306.8856000000001</v>
      </c>
      <c r="M737" s="56">
        <v>726.6626</v>
      </c>
      <c r="N737" s="56">
        <v>1247.9114</v>
      </c>
      <c r="O737" s="56">
        <v>1373.4742000000001</v>
      </c>
      <c r="P737" s="56">
        <v>1842.9110000000001</v>
      </c>
    </row>
    <row r="738" spans="1:16" x14ac:dyDescent="0.25">
      <c r="A738" s="54">
        <v>2022</v>
      </c>
      <c r="B738" s="54">
        <v>551613</v>
      </c>
      <c r="C738" s="55" t="s">
        <v>417</v>
      </c>
      <c r="D738" s="54" t="s">
        <v>1</v>
      </c>
      <c r="E738" s="56">
        <v>3680.3098</v>
      </c>
      <c r="F738" s="56">
        <v>2975.0754000000002</v>
      </c>
      <c r="G738" s="56">
        <v>8248.7415999999994</v>
      </c>
      <c r="H738" s="56">
        <v>1287.2308</v>
      </c>
      <c r="I738" s="56">
        <v>10918.4138</v>
      </c>
      <c r="J738" s="56">
        <v>4254.6178</v>
      </c>
      <c r="K738" s="56">
        <v>7452.3987999999999</v>
      </c>
      <c r="L738" s="56">
        <v>6000.1855999999998</v>
      </c>
      <c r="M738" s="56">
        <v>2331.8126000000002</v>
      </c>
      <c r="N738" s="56">
        <v>2996.6614</v>
      </c>
      <c r="O738" s="56">
        <v>3111.0241999999998</v>
      </c>
      <c r="P738" s="56">
        <v>5644.9110000000001</v>
      </c>
    </row>
    <row r="739" spans="1:16" x14ac:dyDescent="0.25">
      <c r="A739" s="54">
        <v>2022</v>
      </c>
      <c r="B739" s="54">
        <v>551613</v>
      </c>
      <c r="C739" s="55" t="s">
        <v>417</v>
      </c>
      <c r="D739" s="54" t="s">
        <v>294</v>
      </c>
      <c r="E739" s="56">
        <v>1327.9598000000001</v>
      </c>
      <c r="F739" s="56">
        <v>1097.2754</v>
      </c>
      <c r="G739" s="56">
        <v>3831.6916000000001</v>
      </c>
      <c r="H739" s="56">
        <v>561.43079999999998</v>
      </c>
      <c r="I739" s="56">
        <v>4865.5137999999997</v>
      </c>
      <c r="J739" s="56">
        <v>1631.9677999999999</v>
      </c>
      <c r="K739" s="56">
        <v>2905.8987999999999</v>
      </c>
      <c r="L739" s="56">
        <v>2663.3856000000001</v>
      </c>
      <c r="M739" s="56">
        <v>1028.6626000000001</v>
      </c>
      <c r="N739" s="56">
        <v>1399.9114</v>
      </c>
      <c r="O739" s="56">
        <v>1499.4742000000001</v>
      </c>
      <c r="P739" s="56">
        <v>2130.9110000000001</v>
      </c>
    </row>
    <row r="740" spans="1:16" x14ac:dyDescent="0.25">
      <c r="A740" s="54">
        <v>2022</v>
      </c>
      <c r="B740" s="54">
        <v>551787</v>
      </c>
      <c r="C740" s="55" t="s">
        <v>417</v>
      </c>
      <c r="D740" s="54" t="s">
        <v>296</v>
      </c>
      <c r="E740" s="56">
        <v>1777.376</v>
      </c>
      <c r="F740" s="56">
        <v>294.46600000000001</v>
      </c>
      <c r="G740" s="56">
        <v>485.78399999999999</v>
      </c>
      <c r="H740" s="56">
        <v>835.048</v>
      </c>
      <c r="I740" s="56">
        <v>1520.588</v>
      </c>
      <c r="J740" s="56">
        <v>1274.03</v>
      </c>
      <c r="K740" s="56">
        <v>75.932000000000002</v>
      </c>
      <c r="L740" s="56">
        <v>76.444000000000003</v>
      </c>
      <c r="M740" s="56">
        <v>1455.7560000000001</v>
      </c>
      <c r="N740" s="56">
        <v>565.12599999999998</v>
      </c>
      <c r="O740" s="56">
        <v>783.93</v>
      </c>
      <c r="P740" s="56">
        <v>76.903999999999996</v>
      </c>
    </row>
    <row r="741" spans="1:16" x14ac:dyDescent="0.25">
      <c r="A741" s="54">
        <v>2022</v>
      </c>
      <c r="B741" s="54">
        <v>551787</v>
      </c>
      <c r="C741" s="55" t="s">
        <v>417</v>
      </c>
      <c r="D741" s="54" t="s">
        <v>294</v>
      </c>
      <c r="E741" s="56">
        <v>1876.376</v>
      </c>
      <c r="F741" s="56">
        <v>443.46600000000001</v>
      </c>
      <c r="G741" s="56">
        <v>664.78399999999999</v>
      </c>
      <c r="H741" s="56">
        <v>985.048</v>
      </c>
      <c r="I741" s="56">
        <v>1709.588</v>
      </c>
      <c r="J741" s="56">
        <v>1426.03</v>
      </c>
      <c r="K741" s="56">
        <v>196.93199999999999</v>
      </c>
      <c r="L741" s="56">
        <v>166.44399999999999</v>
      </c>
      <c r="M741" s="56">
        <v>1732.2560000000001</v>
      </c>
      <c r="N741" s="56">
        <v>833.12599999999998</v>
      </c>
      <c r="O741" s="56">
        <v>903.93</v>
      </c>
      <c r="P741" s="56">
        <v>168.904</v>
      </c>
    </row>
    <row r="742" spans="1:16" x14ac:dyDescent="0.25">
      <c r="A742" s="54">
        <v>2022</v>
      </c>
      <c r="B742" s="54">
        <v>551787</v>
      </c>
      <c r="C742" s="55" t="s">
        <v>417</v>
      </c>
      <c r="D742" s="54" t="s">
        <v>1</v>
      </c>
      <c r="E742" s="56">
        <v>5711.3760000000002</v>
      </c>
      <c r="F742" s="56">
        <v>1237.4159999999999</v>
      </c>
      <c r="G742" s="56">
        <v>1687.7840000000001</v>
      </c>
      <c r="H742" s="56">
        <v>2540.4479999999999</v>
      </c>
      <c r="I742" s="56">
        <v>4402.4880000000003</v>
      </c>
      <c r="J742" s="56">
        <v>3727.48</v>
      </c>
      <c r="K742" s="56">
        <v>599.83199999999999</v>
      </c>
      <c r="L742" s="56">
        <v>455.94400000000002</v>
      </c>
      <c r="M742" s="56">
        <v>4888.8559999999998</v>
      </c>
      <c r="N742" s="56">
        <v>2409.9760000000001</v>
      </c>
      <c r="O742" s="56">
        <v>2387.6799999999998</v>
      </c>
      <c r="P742" s="56">
        <v>433.50400000000002</v>
      </c>
    </row>
    <row r="743" spans="1:16" x14ac:dyDescent="0.25">
      <c r="A743" s="54">
        <v>2022</v>
      </c>
      <c r="B743" s="54">
        <v>552357</v>
      </c>
      <c r="C743" s="55" t="s">
        <v>414</v>
      </c>
      <c r="D743" s="54" t="s">
        <v>1</v>
      </c>
      <c r="E743" s="56">
        <v>11.192</v>
      </c>
      <c r="F743" s="56">
        <v>0</v>
      </c>
      <c r="G743" s="56">
        <v>71.992000000000004</v>
      </c>
      <c r="H743" s="56">
        <v>143.976</v>
      </c>
      <c r="I743" s="56">
        <v>14.384</v>
      </c>
      <c r="J743" s="56">
        <v>71.92</v>
      </c>
      <c r="K743" s="56">
        <v>55.991999999999997</v>
      </c>
      <c r="L743" s="56">
        <v>1439.84</v>
      </c>
      <c r="M743" s="56">
        <v>0</v>
      </c>
      <c r="N743" s="56">
        <v>167.976</v>
      </c>
      <c r="O743" s="56">
        <v>47.991999999999997</v>
      </c>
      <c r="P743" s="56">
        <v>711.89599999999996</v>
      </c>
    </row>
    <row r="744" spans="1:16" x14ac:dyDescent="0.25">
      <c r="A744" s="54">
        <v>2022</v>
      </c>
      <c r="B744" s="54">
        <v>552357</v>
      </c>
      <c r="C744" s="55" t="s">
        <v>414</v>
      </c>
      <c r="D744" s="54" t="s">
        <v>296</v>
      </c>
      <c r="E744" s="56">
        <v>-29.408000000000001</v>
      </c>
      <c r="F744" s="56">
        <v>0</v>
      </c>
      <c r="G744" s="56">
        <v>-15.108000000000001</v>
      </c>
      <c r="H744" s="56">
        <v>-46.774000000000001</v>
      </c>
      <c r="I744" s="56">
        <v>-58.366</v>
      </c>
      <c r="J744" s="56">
        <v>1.32</v>
      </c>
      <c r="K744" s="56">
        <v>-6.6079999999999997</v>
      </c>
      <c r="L744" s="56">
        <v>305.64</v>
      </c>
      <c r="M744" s="56">
        <v>0</v>
      </c>
      <c r="N744" s="56">
        <v>-23.824000000000002</v>
      </c>
      <c r="O744" s="56">
        <v>-10.608000000000001</v>
      </c>
      <c r="P744" s="56">
        <v>183.99600000000001</v>
      </c>
    </row>
    <row r="745" spans="1:16" x14ac:dyDescent="0.25">
      <c r="A745" s="54">
        <v>2022</v>
      </c>
      <c r="B745" s="54">
        <v>552357</v>
      </c>
      <c r="C745" s="55" t="s">
        <v>414</v>
      </c>
      <c r="D745" s="54" t="s">
        <v>294</v>
      </c>
      <c r="E745" s="56">
        <v>2.6920000000000002</v>
      </c>
      <c r="F745" s="56">
        <v>0</v>
      </c>
      <c r="G745" s="56">
        <v>16.992000000000001</v>
      </c>
      <c r="H745" s="56">
        <v>49.526000000000003</v>
      </c>
      <c r="I745" s="56">
        <v>5.8339999999999996</v>
      </c>
      <c r="J745" s="56">
        <v>33.42</v>
      </c>
      <c r="K745" s="56">
        <v>25.492000000000001</v>
      </c>
      <c r="L745" s="56">
        <v>369.84</v>
      </c>
      <c r="M745" s="56">
        <v>0</v>
      </c>
      <c r="N745" s="56">
        <v>72.475999999999999</v>
      </c>
      <c r="O745" s="56">
        <v>21.492000000000001</v>
      </c>
      <c r="P745" s="56">
        <v>312.39600000000002</v>
      </c>
    </row>
    <row r="746" spans="1:16" x14ac:dyDescent="0.25">
      <c r="A746" s="54">
        <v>2022</v>
      </c>
      <c r="B746" s="54">
        <v>552957</v>
      </c>
      <c r="C746" s="55" t="s">
        <v>419</v>
      </c>
      <c r="D746" s="54" t="s">
        <v>1</v>
      </c>
      <c r="E746" s="56">
        <v>3771.9</v>
      </c>
      <c r="F746" s="56">
        <v>3430.8</v>
      </c>
      <c r="G746" s="56">
        <v>3350.94</v>
      </c>
      <c r="H746" s="56">
        <v>3157.14</v>
      </c>
      <c r="I746" s="56">
        <v>1961.82</v>
      </c>
      <c r="J746" s="56">
        <v>4315.8</v>
      </c>
      <c r="K746" s="56">
        <v>1462.2</v>
      </c>
      <c r="L746" s="56">
        <v>6979.32</v>
      </c>
      <c r="M746" s="56">
        <v>3612.12</v>
      </c>
      <c r="N746" s="56">
        <v>2312.8200000000002</v>
      </c>
      <c r="O746" s="56">
        <v>1446</v>
      </c>
      <c r="P746" s="56">
        <v>7354.68</v>
      </c>
    </row>
    <row r="747" spans="1:16" x14ac:dyDescent="0.25">
      <c r="A747" s="54">
        <v>2022</v>
      </c>
      <c r="B747" s="54">
        <v>552957</v>
      </c>
      <c r="C747" s="55" t="s">
        <v>419</v>
      </c>
      <c r="D747" s="54" t="s">
        <v>294</v>
      </c>
      <c r="E747" s="56">
        <v>628.65</v>
      </c>
      <c r="F747" s="56">
        <v>571.79999999999905</v>
      </c>
      <c r="G747" s="56">
        <v>558.49</v>
      </c>
      <c r="H747" s="56">
        <v>526.19000000000005</v>
      </c>
      <c r="I747" s="56">
        <v>326.97000000000003</v>
      </c>
      <c r="J747" s="56">
        <v>719.3</v>
      </c>
      <c r="K747" s="56">
        <v>243.7</v>
      </c>
      <c r="L747" s="56">
        <v>1163.22</v>
      </c>
      <c r="M747" s="56">
        <v>602.02</v>
      </c>
      <c r="N747" s="56">
        <v>385.47</v>
      </c>
      <c r="O747" s="56">
        <v>241</v>
      </c>
      <c r="P747" s="56">
        <v>1225.78</v>
      </c>
    </row>
    <row r="748" spans="1:16" x14ac:dyDescent="0.25">
      <c r="A748" s="54">
        <v>2022</v>
      </c>
      <c r="B748" s="54">
        <v>552957</v>
      </c>
      <c r="C748" s="55" t="s">
        <v>419</v>
      </c>
      <c r="D748" s="54" t="s">
        <v>296</v>
      </c>
      <c r="E748" s="56">
        <v>312.39999999999998</v>
      </c>
      <c r="F748" s="56">
        <v>321.12999999999897</v>
      </c>
      <c r="G748" s="56">
        <v>310.97000000000003</v>
      </c>
      <c r="H748" s="56">
        <v>174.94</v>
      </c>
      <c r="I748" s="56">
        <v>206.97</v>
      </c>
      <c r="J748" s="56">
        <v>475.55</v>
      </c>
      <c r="K748" s="56">
        <v>89.95</v>
      </c>
      <c r="L748" s="56">
        <v>743.20999999999901</v>
      </c>
      <c r="M748" s="56">
        <v>327.02</v>
      </c>
      <c r="N748" s="56">
        <v>147.97</v>
      </c>
      <c r="O748" s="56">
        <v>157.25</v>
      </c>
      <c r="P748" s="56">
        <v>908.28</v>
      </c>
    </row>
    <row r="749" spans="1:16" x14ac:dyDescent="0.25">
      <c r="A749" s="54">
        <v>2022</v>
      </c>
      <c r="B749" s="54">
        <v>553426</v>
      </c>
      <c r="C749" s="55" t="s">
        <v>419</v>
      </c>
      <c r="D749" s="54" t="s">
        <v>294</v>
      </c>
      <c r="E749" s="56">
        <v>0</v>
      </c>
      <c r="F749" s="56">
        <v>305.904</v>
      </c>
      <c r="G749" s="56">
        <v>331.39600000000002</v>
      </c>
      <c r="H749" s="56">
        <v>0</v>
      </c>
      <c r="I749" s="56">
        <v>0</v>
      </c>
      <c r="J749" s="56">
        <v>17.492000000000001</v>
      </c>
      <c r="K749" s="56">
        <v>305.904</v>
      </c>
      <c r="L749" s="56">
        <v>0</v>
      </c>
      <c r="M749" s="56">
        <v>0</v>
      </c>
      <c r="N749" s="56">
        <v>25.492000000000001</v>
      </c>
      <c r="O749" s="56">
        <v>288.904</v>
      </c>
      <c r="P749" s="56">
        <v>0</v>
      </c>
    </row>
    <row r="750" spans="1:16" x14ac:dyDescent="0.25">
      <c r="A750" s="54">
        <v>2022</v>
      </c>
      <c r="B750" s="54">
        <v>553426</v>
      </c>
      <c r="C750" s="55" t="s">
        <v>419</v>
      </c>
      <c r="D750" s="54" t="s">
        <v>296</v>
      </c>
      <c r="E750" s="56">
        <v>0</v>
      </c>
      <c r="F750" s="56">
        <v>268.404</v>
      </c>
      <c r="G750" s="56">
        <v>293.89600000000002</v>
      </c>
      <c r="H750" s="56">
        <v>0</v>
      </c>
      <c r="I750" s="56">
        <v>0</v>
      </c>
      <c r="J750" s="56">
        <v>-18.757999999999999</v>
      </c>
      <c r="K750" s="56">
        <v>268.404</v>
      </c>
      <c r="L750" s="56">
        <v>0</v>
      </c>
      <c r="M750" s="56">
        <v>0</v>
      </c>
      <c r="N750" s="56">
        <v>-10.757999999999999</v>
      </c>
      <c r="O750" s="56">
        <v>251.404</v>
      </c>
      <c r="P750" s="56">
        <v>0</v>
      </c>
    </row>
    <row r="751" spans="1:16" x14ac:dyDescent="0.25">
      <c r="A751" s="54">
        <v>2022</v>
      </c>
      <c r="B751" s="54">
        <v>553426</v>
      </c>
      <c r="C751" s="55" t="s">
        <v>419</v>
      </c>
      <c r="D751" s="54" t="s">
        <v>1</v>
      </c>
      <c r="E751" s="56">
        <v>0</v>
      </c>
      <c r="F751" s="56">
        <v>671.904</v>
      </c>
      <c r="G751" s="56">
        <v>935.89599999999996</v>
      </c>
      <c r="H751" s="56">
        <v>0</v>
      </c>
      <c r="I751" s="56">
        <v>0</v>
      </c>
      <c r="J751" s="56">
        <v>79.992000000000004</v>
      </c>
      <c r="K751" s="56">
        <v>679.904</v>
      </c>
      <c r="L751" s="56">
        <v>0</v>
      </c>
      <c r="M751" s="56">
        <v>0</v>
      </c>
      <c r="N751" s="56">
        <v>63.991999999999997</v>
      </c>
      <c r="O751" s="56">
        <v>863.904</v>
      </c>
      <c r="P751" s="56">
        <v>0</v>
      </c>
    </row>
    <row r="752" spans="1:16" x14ac:dyDescent="0.25">
      <c r="A752" s="54">
        <v>2022</v>
      </c>
      <c r="B752" s="54">
        <v>554730</v>
      </c>
      <c r="C752" s="55" t="s">
        <v>415</v>
      </c>
      <c r="D752" s="54" t="s">
        <v>1</v>
      </c>
      <c r="E752" s="56">
        <v>3387.1392000000001</v>
      </c>
      <c r="F752" s="56">
        <v>8518.7088000000003</v>
      </c>
      <c r="G752" s="56">
        <v>4479.2280000000001</v>
      </c>
      <c r="H752" s="56">
        <v>1093.4856</v>
      </c>
      <c r="I752" s="56">
        <v>3173.2559999999999</v>
      </c>
      <c r="J752" s="56">
        <v>9461.0087999999996</v>
      </c>
      <c r="K752" s="56">
        <v>3829.7736</v>
      </c>
      <c r="L752" s="56">
        <v>3168.0504000000001</v>
      </c>
      <c r="M752" s="56">
        <v>2071.8431999999998</v>
      </c>
      <c r="N752" s="56">
        <v>7192.6559999999999</v>
      </c>
      <c r="O752" s="56">
        <v>7482.9960000000001</v>
      </c>
      <c r="P752" s="56">
        <v>6368.4575999999997</v>
      </c>
    </row>
    <row r="753" spans="1:16" x14ac:dyDescent="0.25">
      <c r="A753" s="54">
        <v>2022</v>
      </c>
      <c r="B753" s="54">
        <v>554730</v>
      </c>
      <c r="C753" s="55" t="s">
        <v>415</v>
      </c>
      <c r="D753" s="54" t="s">
        <v>294</v>
      </c>
      <c r="E753" s="56">
        <v>996.03920000000005</v>
      </c>
      <c r="F753" s="56">
        <v>2449.4088000000002</v>
      </c>
      <c r="G753" s="56">
        <v>1279.328</v>
      </c>
      <c r="H753" s="56">
        <v>372.88560000000001</v>
      </c>
      <c r="I753" s="56">
        <v>991.30600000000004</v>
      </c>
      <c r="J753" s="56">
        <v>2907.7087999999999</v>
      </c>
      <c r="K753" s="56">
        <v>1197.4236000000001</v>
      </c>
      <c r="L753" s="56">
        <v>730.50040000000001</v>
      </c>
      <c r="M753" s="56">
        <v>766.29319999999996</v>
      </c>
      <c r="N753" s="56">
        <v>1790.6559999999999</v>
      </c>
      <c r="O753" s="56">
        <v>2394.2959999999998</v>
      </c>
      <c r="P753" s="56">
        <v>1727.7076</v>
      </c>
    </row>
    <row r="754" spans="1:16" x14ac:dyDescent="0.25">
      <c r="A754" s="54">
        <v>2022</v>
      </c>
      <c r="B754" s="54">
        <v>554730</v>
      </c>
      <c r="C754" s="55" t="s">
        <v>415</v>
      </c>
      <c r="D754" s="54" t="s">
        <v>296</v>
      </c>
      <c r="E754" s="56">
        <v>780.93920000000003</v>
      </c>
      <c r="F754" s="56">
        <v>2125.1088</v>
      </c>
      <c r="G754" s="56">
        <v>1134.828</v>
      </c>
      <c r="H754" s="56">
        <v>233.88560000000001</v>
      </c>
      <c r="I754" s="56">
        <v>713.30600000000004</v>
      </c>
      <c r="J754" s="56">
        <v>2615.4088000000002</v>
      </c>
      <c r="K754" s="56">
        <v>1013.2236</v>
      </c>
      <c r="L754" s="56">
        <v>451.40039999999999</v>
      </c>
      <c r="M754" s="56">
        <v>662.59320000000002</v>
      </c>
      <c r="N754" s="56">
        <v>1536.9559999999999</v>
      </c>
      <c r="O754" s="56">
        <v>2065.596</v>
      </c>
      <c r="P754" s="56">
        <v>1328.9576</v>
      </c>
    </row>
    <row r="755" spans="1:16" x14ac:dyDescent="0.25">
      <c r="A755" s="54">
        <v>2022</v>
      </c>
      <c r="B755" s="54">
        <v>557371</v>
      </c>
      <c r="C755" s="55" t="s">
        <v>416</v>
      </c>
      <c r="D755" s="54" t="s">
        <v>296</v>
      </c>
      <c r="E755" s="56">
        <v>580.02</v>
      </c>
      <c r="F755" s="56">
        <v>234.39</v>
      </c>
      <c r="G755" s="56">
        <v>-43.2</v>
      </c>
      <c r="H755" s="56">
        <v>393</v>
      </c>
      <c r="I755" s="56">
        <v>159.28</v>
      </c>
      <c r="J755" s="56">
        <v>0</v>
      </c>
      <c r="K755" s="56">
        <v>45.8999999999998</v>
      </c>
      <c r="L755" s="56">
        <v>55.66</v>
      </c>
      <c r="M755" s="56">
        <v>-53.78</v>
      </c>
      <c r="N755" s="56">
        <v>155.11000000000001</v>
      </c>
      <c r="O755" s="56">
        <v>392.5</v>
      </c>
      <c r="P755" s="56">
        <v>30.7</v>
      </c>
    </row>
    <row r="756" spans="1:16" x14ac:dyDescent="0.25">
      <c r="A756" s="54">
        <v>2022</v>
      </c>
      <c r="B756" s="54">
        <v>557371</v>
      </c>
      <c r="C756" s="55" t="s">
        <v>416</v>
      </c>
      <c r="D756" s="54" t="s">
        <v>1</v>
      </c>
      <c r="E756" s="56">
        <v>5787.72</v>
      </c>
      <c r="F756" s="56">
        <v>2651.94</v>
      </c>
      <c r="G756" s="56">
        <v>363.6</v>
      </c>
      <c r="H756" s="56">
        <v>3610.8</v>
      </c>
      <c r="I756" s="56">
        <v>2611.6799999999998</v>
      </c>
      <c r="J756" s="56">
        <v>0</v>
      </c>
      <c r="K756" s="56">
        <v>1521</v>
      </c>
      <c r="L756" s="56">
        <v>1449.96</v>
      </c>
      <c r="M756" s="56">
        <v>922.92</v>
      </c>
      <c r="N756" s="56">
        <v>2449.86</v>
      </c>
      <c r="O756" s="56">
        <v>4032.6</v>
      </c>
      <c r="P756" s="56">
        <v>821.4</v>
      </c>
    </row>
    <row r="757" spans="1:16" x14ac:dyDescent="0.25">
      <c r="A757" s="54">
        <v>2022</v>
      </c>
      <c r="B757" s="54">
        <v>557371</v>
      </c>
      <c r="C757" s="55" t="s">
        <v>416</v>
      </c>
      <c r="D757" s="54" t="s">
        <v>294</v>
      </c>
      <c r="E757" s="56">
        <v>964.62</v>
      </c>
      <c r="F757" s="56">
        <v>441.99</v>
      </c>
      <c r="G757" s="56">
        <v>60.6</v>
      </c>
      <c r="H757" s="56">
        <v>601.79999999999995</v>
      </c>
      <c r="I757" s="56">
        <v>435.28</v>
      </c>
      <c r="J757" s="56">
        <v>0</v>
      </c>
      <c r="K757" s="56">
        <v>253.5</v>
      </c>
      <c r="L757" s="56">
        <v>241.66</v>
      </c>
      <c r="M757" s="56">
        <v>153.82</v>
      </c>
      <c r="N757" s="56">
        <v>408.31</v>
      </c>
      <c r="O757" s="56">
        <v>672.1</v>
      </c>
      <c r="P757" s="56">
        <v>136.9</v>
      </c>
    </row>
    <row r="758" spans="1:16" x14ac:dyDescent="0.25">
      <c r="A758" s="54">
        <v>2022</v>
      </c>
      <c r="B758" s="54">
        <v>558463</v>
      </c>
      <c r="C758" s="55" t="s">
        <v>415</v>
      </c>
      <c r="D758" s="54" t="s">
        <v>1</v>
      </c>
      <c r="E758" s="56">
        <v>1294.1759999999999</v>
      </c>
      <c r="F758" s="56">
        <v>943.89599999999996</v>
      </c>
      <c r="G758" s="56">
        <v>1808.232</v>
      </c>
      <c r="H758" s="56">
        <v>431.93599999999998</v>
      </c>
      <c r="I758" s="56">
        <v>2398.9119999999998</v>
      </c>
      <c r="J758" s="56">
        <v>4369.0320000000002</v>
      </c>
      <c r="K758" s="56">
        <v>626.94399999999996</v>
      </c>
      <c r="L758" s="56">
        <v>207.96799999999999</v>
      </c>
      <c r="M758" s="56">
        <v>942.26400000000001</v>
      </c>
      <c r="N758" s="56">
        <v>3985.0880000000002</v>
      </c>
      <c r="O758" s="56">
        <v>1452.5039999999999</v>
      </c>
      <c r="P758" s="56">
        <v>511.94400000000002</v>
      </c>
    </row>
    <row r="759" spans="1:16" x14ac:dyDescent="0.25">
      <c r="A759" s="54">
        <v>2022</v>
      </c>
      <c r="B759" s="54">
        <v>558463</v>
      </c>
      <c r="C759" s="55" t="s">
        <v>415</v>
      </c>
      <c r="D759" s="54" t="s">
        <v>294</v>
      </c>
      <c r="E759" s="56">
        <v>353.976</v>
      </c>
      <c r="F759" s="56">
        <v>230.39599999999999</v>
      </c>
      <c r="G759" s="56">
        <v>548.43200000000002</v>
      </c>
      <c r="H759" s="56">
        <v>164.036</v>
      </c>
      <c r="I759" s="56">
        <v>867.56200000000001</v>
      </c>
      <c r="J759" s="56">
        <v>1657.7819999999999</v>
      </c>
      <c r="K759" s="56">
        <v>251.79400000000001</v>
      </c>
      <c r="L759" s="56">
        <v>53.317999999999998</v>
      </c>
      <c r="M759" s="56">
        <v>411.214</v>
      </c>
      <c r="N759" s="56">
        <v>924.13800000000003</v>
      </c>
      <c r="O759" s="56">
        <v>514.45399999999995</v>
      </c>
      <c r="P759" s="56">
        <v>161.44399999999999</v>
      </c>
    </row>
    <row r="760" spans="1:16" x14ac:dyDescent="0.25">
      <c r="A760" s="54">
        <v>2022</v>
      </c>
      <c r="B760" s="54">
        <v>558463</v>
      </c>
      <c r="C760" s="55" t="s">
        <v>415</v>
      </c>
      <c r="D760" s="54" t="s">
        <v>296</v>
      </c>
      <c r="E760" s="56">
        <v>251.376</v>
      </c>
      <c r="F760" s="56">
        <v>163.096</v>
      </c>
      <c r="G760" s="56">
        <v>367.53199999999998</v>
      </c>
      <c r="H760" s="56">
        <v>63.636000000000003</v>
      </c>
      <c r="I760" s="56">
        <v>764.96199999999999</v>
      </c>
      <c r="J760" s="56">
        <v>1545.8320000000001</v>
      </c>
      <c r="K760" s="56">
        <v>80.793999999999997</v>
      </c>
      <c r="L760" s="56">
        <v>-13.981999999999999</v>
      </c>
      <c r="M760" s="56">
        <v>308.61399999999998</v>
      </c>
      <c r="N760" s="56">
        <v>742.68799999999999</v>
      </c>
      <c r="O760" s="56">
        <v>334.654</v>
      </c>
      <c r="P760" s="56">
        <v>91.944000000000003</v>
      </c>
    </row>
    <row r="761" spans="1:16" x14ac:dyDescent="0.25">
      <c r="A761" s="54">
        <v>2022</v>
      </c>
      <c r="B761" s="54">
        <v>560409</v>
      </c>
      <c r="C761" s="55" t="s">
        <v>416</v>
      </c>
      <c r="D761" s="54" t="s">
        <v>296</v>
      </c>
      <c r="E761" s="56">
        <v>75.28</v>
      </c>
      <c r="F761" s="56">
        <v>-10.7</v>
      </c>
      <c r="G761" s="56">
        <v>8.4099999999999007</v>
      </c>
      <c r="H761" s="56">
        <v>-32.479999999999997</v>
      </c>
      <c r="I761" s="56">
        <v>112</v>
      </c>
      <c r="J761" s="56">
        <v>0</v>
      </c>
      <c r="K761" s="56">
        <v>-33.590000000000003</v>
      </c>
      <c r="L761" s="56">
        <v>97.47</v>
      </c>
      <c r="M761" s="56">
        <v>0</v>
      </c>
      <c r="N761" s="56">
        <v>-30.07</v>
      </c>
      <c r="O761" s="56">
        <v>121.98</v>
      </c>
      <c r="P761" s="56">
        <v>76.7</v>
      </c>
    </row>
    <row r="762" spans="1:16" x14ac:dyDescent="0.25">
      <c r="A762" s="54">
        <v>2022</v>
      </c>
      <c r="B762" s="54">
        <v>560409</v>
      </c>
      <c r="C762" s="55" t="s">
        <v>416</v>
      </c>
      <c r="D762" s="54" t="s">
        <v>294</v>
      </c>
      <c r="E762" s="56">
        <v>111.88</v>
      </c>
      <c r="F762" s="56">
        <v>58.9</v>
      </c>
      <c r="G762" s="56">
        <v>117.01</v>
      </c>
      <c r="H762" s="56">
        <v>2.92</v>
      </c>
      <c r="I762" s="56">
        <v>147.4</v>
      </c>
      <c r="J762" s="56">
        <v>0</v>
      </c>
      <c r="K762" s="56">
        <v>0.61</v>
      </c>
      <c r="L762" s="56">
        <v>169.47</v>
      </c>
      <c r="M762" s="56">
        <v>0</v>
      </c>
      <c r="N762" s="56">
        <v>76.13</v>
      </c>
      <c r="O762" s="56">
        <v>192.78</v>
      </c>
      <c r="P762" s="56">
        <v>113.3</v>
      </c>
    </row>
    <row r="763" spans="1:16" x14ac:dyDescent="0.25">
      <c r="A763" s="54">
        <v>2022</v>
      </c>
      <c r="B763" s="54">
        <v>560409</v>
      </c>
      <c r="C763" s="55" t="s">
        <v>416</v>
      </c>
      <c r="D763" s="54" t="s">
        <v>1</v>
      </c>
      <c r="E763" s="56">
        <v>671.28</v>
      </c>
      <c r="F763" s="56">
        <v>353.4</v>
      </c>
      <c r="G763" s="56">
        <v>702.06</v>
      </c>
      <c r="H763" s="56">
        <v>17.52</v>
      </c>
      <c r="I763" s="56">
        <v>884.4</v>
      </c>
      <c r="J763" s="56">
        <v>0</v>
      </c>
      <c r="K763" s="56">
        <v>3.66</v>
      </c>
      <c r="L763" s="56">
        <v>1016.82</v>
      </c>
      <c r="M763" s="56">
        <v>0</v>
      </c>
      <c r="N763" s="56">
        <v>456.78</v>
      </c>
      <c r="O763" s="56">
        <v>1156.68</v>
      </c>
      <c r="P763" s="56">
        <v>679.8</v>
      </c>
    </row>
    <row r="764" spans="1:16" x14ac:dyDescent="0.25">
      <c r="A764" s="54">
        <v>2022</v>
      </c>
      <c r="B764" s="54">
        <v>562725</v>
      </c>
      <c r="C764" s="55" t="s">
        <v>418</v>
      </c>
      <c r="D764" s="54" t="s">
        <v>1</v>
      </c>
      <c r="E764" s="56">
        <v>0</v>
      </c>
      <c r="F764" s="56">
        <v>390.11500000000001</v>
      </c>
      <c r="G764" s="56">
        <v>1944.5250000000001</v>
      </c>
      <c r="H764" s="56">
        <v>735.29499999999996</v>
      </c>
      <c r="I764" s="56">
        <v>1725.02</v>
      </c>
      <c r="J764" s="56">
        <v>1184.5350000000001</v>
      </c>
      <c r="K764" s="56">
        <v>0</v>
      </c>
      <c r="L764" s="56">
        <v>0</v>
      </c>
      <c r="M764" s="56">
        <v>0</v>
      </c>
      <c r="N764" s="56">
        <v>0</v>
      </c>
      <c r="O764" s="56">
        <v>1657.7</v>
      </c>
      <c r="P764" s="56">
        <v>0</v>
      </c>
    </row>
    <row r="765" spans="1:16" x14ac:dyDescent="0.25">
      <c r="A765" s="54">
        <v>2022</v>
      </c>
      <c r="B765" s="54">
        <v>562725</v>
      </c>
      <c r="C765" s="55" t="s">
        <v>418</v>
      </c>
      <c r="D765" s="54" t="s">
        <v>294</v>
      </c>
      <c r="E765" s="56">
        <v>0</v>
      </c>
      <c r="F765" s="56">
        <v>35.465000000000003</v>
      </c>
      <c r="G765" s="56">
        <v>176.77500000000001</v>
      </c>
      <c r="H765" s="56">
        <v>66.844999999999999</v>
      </c>
      <c r="I765" s="56">
        <v>156.819999999999</v>
      </c>
      <c r="J765" s="56">
        <v>107.685</v>
      </c>
      <c r="K765" s="56">
        <v>0</v>
      </c>
      <c r="L765" s="56">
        <v>0</v>
      </c>
      <c r="M765" s="56">
        <v>0</v>
      </c>
      <c r="N765" s="56">
        <v>0</v>
      </c>
      <c r="O765" s="56">
        <v>150.69999999999999</v>
      </c>
      <c r="P765" s="56">
        <v>0</v>
      </c>
    </row>
    <row r="766" spans="1:16" x14ac:dyDescent="0.25">
      <c r="A766" s="54">
        <v>2022</v>
      </c>
      <c r="B766" s="54">
        <v>562725</v>
      </c>
      <c r="C766" s="55" t="s">
        <v>418</v>
      </c>
      <c r="D766" s="54" t="s">
        <v>296</v>
      </c>
      <c r="E766" s="56">
        <v>0</v>
      </c>
      <c r="F766" s="56">
        <v>6.5000000000033295E-2</v>
      </c>
      <c r="G766" s="56">
        <v>133.67500000000001</v>
      </c>
      <c r="H766" s="56">
        <v>29.245000000000001</v>
      </c>
      <c r="I766" s="56">
        <v>74.0499999999995</v>
      </c>
      <c r="J766" s="56">
        <v>65.135000000000204</v>
      </c>
      <c r="K766" s="56">
        <v>0</v>
      </c>
      <c r="L766" s="56">
        <v>0</v>
      </c>
      <c r="M766" s="56">
        <v>0</v>
      </c>
      <c r="N766" s="56">
        <v>0</v>
      </c>
      <c r="O766" s="56">
        <v>105.95</v>
      </c>
      <c r="P766" s="56">
        <v>0</v>
      </c>
    </row>
    <row r="767" spans="1:16" x14ac:dyDescent="0.25">
      <c r="A767" s="54">
        <v>2022</v>
      </c>
      <c r="B767" s="54">
        <v>563414</v>
      </c>
      <c r="C767" s="55" t="s">
        <v>415</v>
      </c>
      <c r="D767" s="54" t="s">
        <v>296</v>
      </c>
      <c r="E767" s="56">
        <v>0</v>
      </c>
      <c r="F767" s="56">
        <v>0</v>
      </c>
      <c r="G767" s="56">
        <v>0</v>
      </c>
      <c r="H767" s="56">
        <v>0</v>
      </c>
      <c r="I767" s="56">
        <v>-5.3659999999999997</v>
      </c>
      <c r="J767" s="56">
        <v>220.74</v>
      </c>
      <c r="K767" s="56">
        <v>265.56799999999998</v>
      </c>
      <c r="L767" s="56">
        <v>-30.257999999999999</v>
      </c>
      <c r="M767" s="56">
        <v>222.47200000000001</v>
      </c>
      <c r="N767" s="56">
        <v>0</v>
      </c>
      <c r="O767" s="56">
        <v>-34.024000000000001</v>
      </c>
      <c r="P767" s="56">
        <v>-14.108000000000001</v>
      </c>
    </row>
    <row r="768" spans="1:16" x14ac:dyDescent="0.25">
      <c r="A768" s="54">
        <v>2022</v>
      </c>
      <c r="B768" s="54">
        <v>563414</v>
      </c>
      <c r="C768" s="55" t="s">
        <v>415</v>
      </c>
      <c r="D768" s="54" t="s">
        <v>294</v>
      </c>
      <c r="E768" s="56">
        <v>0</v>
      </c>
      <c r="F768" s="56">
        <v>0</v>
      </c>
      <c r="G768" s="56">
        <v>0</v>
      </c>
      <c r="H768" s="56">
        <v>0</v>
      </c>
      <c r="I768" s="56">
        <v>28.834</v>
      </c>
      <c r="J768" s="56">
        <v>388.44</v>
      </c>
      <c r="K768" s="56">
        <v>343.31799999999998</v>
      </c>
      <c r="L768" s="56">
        <v>2.8420000000000001</v>
      </c>
      <c r="M768" s="56">
        <v>322.87200000000001</v>
      </c>
      <c r="N768" s="56">
        <v>0</v>
      </c>
      <c r="O768" s="56">
        <v>32.176000000000002</v>
      </c>
      <c r="P768" s="56">
        <v>18.992000000000001</v>
      </c>
    </row>
    <row r="769" spans="1:16" x14ac:dyDescent="0.25">
      <c r="A769" s="54">
        <v>2022</v>
      </c>
      <c r="B769" s="54">
        <v>563414</v>
      </c>
      <c r="C769" s="55" t="s">
        <v>415</v>
      </c>
      <c r="D769" s="54" t="s">
        <v>1</v>
      </c>
      <c r="E769" s="56">
        <v>0</v>
      </c>
      <c r="F769" s="56">
        <v>0</v>
      </c>
      <c r="G769" s="56">
        <v>0</v>
      </c>
      <c r="H769" s="56">
        <v>0</v>
      </c>
      <c r="I769" s="56">
        <v>62.384</v>
      </c>
      <c r="J769" s="56">
        <v>1183.04</v>
      </c>
      <c r="K769" s="56">
        <v>1095.768</v>
      </c>
      <c r="L769" s="56">
        <v>8.7919999999999998</v>
      </c>
      <c r="M769" s="56">
        <v>1071.8720000000001</v>
      </c>
      <c r="N769" s="56">
        <v>0</v>
      </c>
      <c r="O769" s="56">
        <v>68.775999999999996</v>
      </c>
      <c r="P769" s="56">
        <v>103.992</v>
      </c>
    </row>
    <row r="770" spans="1:16" x14ac:dyDescent="0.25">
      <c r="A770" s="54">
        <v>2022</v>
      </c>
      <c r="B770" s="54">
        <v>572805</v>
      </c>
      <c r="C770" s="55" t="s">
        <v>414</v>
      </c>
      <c r="D770" s="54" t="s">
        <v>1</v>
      </c>
      <c r="E770" s="56">
        <v>855.904</v>
      </c>
      <c r="F770" s="56">
        <v>130.304</v>
      </c>
      <c r="G770" s="56">
        <v>271.96800000000002</v>
      </c>
      <c r="H770" s="56">
        <v>0</v>
      </c>
      <c r="I770" s="56">
        <v>207.976</v>
      </c>
      <c r="J770" s="56">
        <v>0</v>
      </c>
      <c r="K770" s="56">
        <v>55.991999999999997</v>
      </c>
      <c r="L770" s="56">
        <v>159.98400000000001</v>
      </c>
      <c r="M770" s="56">
        <v>8.7919999999999998</v>
      </c>
      <c r="N770" s="56">
        <v>0</v>
      </c>
      <c r="O770" s="56">
        <v>7.992</v>
      </c>
      <c r="P770" s="56">
        <v>639.91999999999996</v>
      </c>
    </row>
    <row r="771" spans="1:16" x14ac:dyDescent="0.25">
      <c r="A771" s="54">
        <v>2022</v>
      </c>
      <c r="B771" s="54">
        <v>572805</v>
      </c>
      <c r="C771" s="55" t="s">
        <v>414</v>
      </c>
      <c r="D771" s="54" t="s">
        <v>296</v>
      </c>
      <c r="E771" s="56">
        <v>176.60400000000001</v>
      </c>
      <c r="F771" s="56">
        <v>-63.295999999999999</v>
      </c>
      <c r="G771" s="56">
        <v>-29.931999999999999</v>
      </c>
      <c r="H771" s="56">
        <v>0</v>
      </c>
      <c r="I771" s="56">
        <v>-21.324000000000002</v>
      </c>
      <c r="J771" s="56">
        <v>0</v>
      </c>
      <c r="K771" s="56">
        <v>-6.6079999999999997</v>
      </c>
      <c r="L771" s="56">
        <v>-3.21599999999999</v>
      </c>
      <c r="M771" s="56">
        <v>-29.558</v>
      </c>
      <c r="N771" s="56">
        <v>0</v>
      </c>
      <c r="O771" s="56">
        <v>-28.558</v>
      </c>
      <c r="P771" s="56">
        <v>222.82</v>
      </c>
    </row>
    <row r="772" spans="1:16" x14ac:dyDescent="0.25">
      <c r="A772" s="54">
        <v>2022</v>
      </c>
      <c r="B772" s="54">
        <v>572805</v>
      </c>
      <c r="C772" s="55" t="s">
        <v>414</v>
      </c>
      <c r="D772" s="54" t="s">
        <v>294</v>
      </c>
      <c r="E772" s="56">
        <v>272.904</v>
      </c>
      <c r="F772" s="56">
        <v>33.003999999999998</v>
      </c>
      <c r="G772" s="56">
        <v>98.468000000000004</v>
      </c>
      <c r="H772" s="56">
        <v>0</v>
      </c>
      <c r="I772" s="56">
        <v>74.975999999999999</v>
      </c>
      <c r="J772" s="56">
        <v>0</v>
      </c>
      <c r="K772" s="56">
        <v>25.492000000000001</v>
      </c>
      <c r="L772" s="56">
        <v>60.984000000000002</v>
      </c>
      <c r="M772" s="56">
        <v>2.5419999999999998</v>
      </c>
      <c r="N772" s="56">
        <v>0</v>
      </c>
      <c r="O772" s="56">
        <v>3.5419999999999998</v>
      </c>
      <c r="P772" s="56">
        <v>254.92</v>
      </c>
    </row>
    <row r="773" spans="1:16" x14ac:dyDescent="0.25">
      <c r="A773" s="54">
        <v>2022</v>
      </c>
      <c r="B773" s="54">
        <v>576838</v>
      </c>
      <c r="C773" s="55" t="s">
        <v>419</v>
      </c>
      <c r="D773" s="54" t="s">
        <v>296</v>
      </c>
      <c r="E773" s="56">
        <v>161.51</v>
      </c>
      <c r="F773" s="56">
        <v>819.85</v>
      </c>
      <c r="G773" s="56">
        <v>346.38</v>
      </c>
      <c r="H773" s="56">
        <v>1088.32</v>
      </c>
      <c r="I773" s="56">
        <v>99.99</v>
      </c>
      <c r="J773" s="56">
        <v>234.44</v>
      </c>
      <c r="K773" s="56">
        <v>1145.6400000000001</v>
      </c>
      <c r="L773" s="56">
        <v>83.56</v>
      </c>
      <c r="M773" s="56">
        <v>670.64999999999895</v>
      </c>
      <c r="N773" s="56">
        <v>292.52</v>
      </c>
      <c r="O773" s="56">
        <v>352.67</v>
      </c>
      <c r="P773" s="56">
        <v>105.28</v>
      </c>
    </row>
    <row r="774" spans="1:16" x14ac:dyDescent="0.25">
      <c r="A774" s="54">
        <v>2022</v>
      </c>
      <c r="B774" s="54">
        <v>576838</v>
      </c>
      <c r="C774" s="55" t="s">
        <v>419</v>
      </c>
      <c r="D774" s="54" t="s">
        <v>1</v>
      </c>
      <c r="E774" s="56">
        <v>2919.12</v>
      </c>
      <c r="F774" s="56">
        <v>7064.1</v>
      </c>
      <c r="G774" s="56">
        <v>3945.78</v>
      </c>
      <c r="H774" s="56">
        <v>8187.42</v>
      </c>
      <c r="I774" s="56">
        <v>1304.94</v>
      </c>
      <c r="J774" s="56">
        <v>3701.64</v>
      </c>
      <c r="K774" s="56">
        <v>9003.84</v>
      </c>
      <c r="L774" s="56">
        <v>1926.36</v>
      </c>
      <c r="M774" s="56">
        <v>6157.74</v>
      </c>
      <c r="N774" s="56">
        <v>3375.12</v>
      </c>
      <c r="O774" s="56">
        <v>3796.02</v>
      </c>
      <c r="P774" s="56">
        <v>2019.18</v>
      </c>
    </row>
    <row r="775" spans="1:16" x14ac:dyDescent="0.25">
      <c r="A775" s="54">
        <v>2022</v>
      </c>
      <c r="B775" s="54">
        <v>576838</v>
      </c>
      <c r="C775" s="55" t="s">
        <v>419</v>
      </c>
      <c r="D775" s="54" t="s">
        <v>294</v>
      </c>
      <c r="E775" s="56">
        <v>486.52</v>
      </c>
      <c r="F775" s="56">
        <v>1177.3499999999999</v>
      </c>
      <c r="G775" s="56">
        <v>657.63</v>
      </c>
      <c r="H775" s="56">
        <v>1364.57</v>
      </c>
      <c r="I775" s="56">
        <v>217.49</v>
      </c>
      <c r="J775" s="56">
        <v>616.94000000000005</v>
      </c>
      <c r="K775" s="56">
        <v>1500.64</v>
      </c>
      <c r="L775" s="56">
        <v>321.06</v>
      </c>
      <c r="M775" s="56">
        <v>1026.29</v>
      </c>
      <c r="N775" s="56">
        <v>562.52</v>
      </c>
      <c r="O775" s="56">
        <v>632.66999999999996</v>
      </c>
      <c r="P775" s="56">
        <v>336.53</v>
      </c>
    </row>
    <row r="776" spans="1:16" x14ac:dyDescent="0.25">
      <c r="A776" s="54">
        <v>2022</v>
      </c>
      <c r="B776" s="54">
        <v>577416</v>
      </c>
      <c r="C776" s="55" t="s">
        <v>418</v>
      </c>
      <c r="D776" s="54" t="s">
        <v>294</v>
      </c>
      <c r="E776" s="56">
        <v>0</v>
      </c>
      <c r="F776" s="56">
        <v>0</v>
      </c>
      <c r="G776" s="56">
        <v>0</v>
      </c>
      <c r="H776" s="56">
        <v>0</v>
      </c>
      <c r="I776" s="56">
        <v>0</v>
      </c>
      <c r="J776" s="56">
        <v>75.47</v>
      </c>
      <c r="K776" s="56">
        <v>692.37</v>
      </c>
      <c r="L776" s="56">
        <v>323.70999999999998</v>
      </c>
      <c r="M776" s="56">
        <v>213.69</v>
      </c>
      <c r="N776" s="56">
        <v>992.29999999999905</v>
      </c>
      <c r="O776" s="56">
        <v>675.44</v>
      </c>
      <c r="P776" s="56">
        <v>764.91</v>
      </c>
    </row>
    <row r="777" spans="1:16" x14ac:dyDescent="0.25">
      <c r="A777" s="54">
        <v>2022</v>
      </c>
      <c r="B777" s="54">
        <v>577416</v>
      </c>
      <c r="C777" s="55" t="s">
        <v>418</v>
      </c>
      <c r="D777" s="54" t="s">
        <v>296</v>
      </c>
      <c r="E777" s="56">
        <v>0</v>
      </c>
      <c r="F777" s="56">
        <v>0</v>
      </c>
      <c r="G777" s="56">
        <v>0</v>
      </c>
      <c r="H777" s="56">
        <v>0</v>
      </c>
      <c r="I777" s="56">
        <v>0</v>
      </c>
      <c r="J777" s="56">
        <v>-88.33</v>
      </c>
      <c r="K777" s="56">
        <v>223.72</v>
      </c>
      <c r="L777" s="56">
        <v>-74.1400000000002</v>
      </c>
      <c r="M777" s="56">
        <v>-59.060000000000102</v>
      </c>
      <c r="N777" s="56">
        <v>627.099999999999</v>
      </c>
      <c r="O777" s="56">
        <v>348.94</v>
      </c>
      <c r="P777" s="56">
        <v>328.91</v>
      </c>
    </row>
    <row r="778" spans="1:16" x14ac:dyDescent="0.25">
      <c r="A778" s="54">
        <v>2022</v>
      </c>
      <c r="B778" s="54">
        <v>577416</v>
      </c>
      <c r="C778" s="55" t="s">
        <v>418</v>
      </c>
      <c r="D778" s="54" t="s">
        <v>1</v>
      </c>
      <c r="E778" s="56">
        <v>0</v>
      </c>
      <c r="F778" s="56">
        <v>0</v>
      </c>
      <c r="G778" s="56">
        <v>0</v>
      </c>
      <c r="H778" s="56">
        <v>0</v>
      </c>
      <c r="I778" s="56">
        <v>0</v>
      </c>
      <c r="J778" s="56">
        <v>452.82</v>
      </c>
      <c r="K778" s="56">
        <v>4154.22</v>
      </c>
      <c r="L778" s="56">
        <v>1942.26</v>
      </c>
      <c r="M778" s="56">
        <v>1282.1400000000001</v>
      </c>
      <c r="N778" s="56">
        <v>5953.8</v>
      </c>
      <c r="O778" s="56">
        <v>4052.64</v>
      </c>
      <c r="P778" s="56">
        <v>4589.46</v>
      </c>
    </row>
    <row r="779" spans="1:16" x14ac:dyDescent="0.25">
      <c r="A779" s="54">
        <v>2022</v>
      </c>
      <c r="B779" s="54">
        <v>583353</v>
      </c>
      <c r="C779" s="55" t="s">
        <v>416</v>
      </c>
      <c r="D779" s="54" t="s">
        <v>294</v>
      </c>
      <c r="E779" s="56">
        <v>0</v>
      </c>
      <c r="F779" s="56">
        <v>0</v>
      </c>
      <c r="G779" s="56">
        <v>0</v>
      </c>
      <c r="H779" s="56">
        <v>0</v>
      </c>
      <c r="I779" s="56">
        <v>0</v>
      </c>
      <c r="J779" s="56">
        <v>0</v>
      </c>
      <c r="K779" s="56">
        <v>0</v>
      </c>
      <c r="L779" s="56">
        <v>0</v>
      </c>
      <c r="M779" s="56">
        <v>0</v>
      </c>
      <c r="N779" s="56">
        <v>0</v>
      </c>
      <c r="O779" s="56">
        <v>41.1</v>
      </c>
      <c r="P779" s="56">
        <v>0</v>
      </c>
    </row>
    <row r="780" spans="1:16" x14ac:dyDescent="0.25">
      <c r="A780" s="54">
        <v>2022</v>
      </c>
      <c r="B780" s="54">
        <v>583353</v>
      </c>
      <c r="C780" s="55" t="s">
        <v>416</v>
      </c>
      <c r="D780" s="54" t="s">
        <v>1</v>
      </c>
      <c r="E780" s="56">
        <v>0</v>
      </c>
      <c r="F780" s="56">
        <v>0</v>
      </c>
      <c r="G780" s="56">
        <v>0</v>
      </c>
      <c r="H780" s="56">
        <v>0</v>
      </c>
      <c r="I780" s="56">
        <v>0</v>
      </c>
      <c r="J780" s="56">
        <v>0</v>
      </c>
      <c r="K780" s="56">
        <v>0</v>
      </c>
      <c r="L780" s="56">
        <v>0</v>
      </c>
      <c r="M780" s="56">
        <v>0</v>
      </c>
      <c r="N780" s="56">
        <v>0</v>
      </c>
      <c r="O780" s="56">
        <v>246.6</v>
      </c>
      <c r="P780" s="56">
        <v>0</v>
      </c>
    </row>
    <row r="781" spans="1:16" x14ac:dyDescent="0.25">
      <c r="A781" s="54">
        <v>2022</v>
      </c>
      <c r="B781" s="54">
        <v>583353</v>
      </c>
      <c r="C781" s="55" t="s">
        <v>414</v>
      </c>
      <c r="D781" s="54" t="s">
        <v>294</v>
      </c>
      <c r="E781" s="56">
        <v>412.12</v>
      </c>
      <c r="F781" s="56">
        <v>679.08</v>
      </c>
      <c r="G781" s="56">
        <v>1070</v>
      </c>
      <c r="H781" s="56">
        <v>1328.01</v>
      </c>
      <c r="I781" s="56">
        <v>1288.04</v>
      </c>
      <c r="J781" s="56">
        <v>1703.26</v>
      </c>
      <c r="K781" s="56">
        <v>455.33</v>
      </c>
      <c r="L781" s="56">
        <v>329.96</v>
      </c>
      <c r="M781" s="56">
        <v>695.06</v>
      </c>
      <c r="N781" s="56">
        <v>1499.6</v>
      </c>
      <c r="O781" s="56">
        <v>1695.76</v>
      </c>
      <c r="P781" s="56">
        <v>535.48</v>
      </c>
    </row>
    <row r="782" spans="1:16" x14ac:dyDescent="0.25">
      <c r="A782" s="54">
        <v>2022</v>
      </c>
      <c r="B782" s="54">
        <v>583353</v>
      </c>
      <c r="C782" s="55" t="s">
        <v>416</v>
      </c>
      <c r="D782" s="54" t="s">
        <v>296</v>
      </c>
      <c r="E782" s="56">
        <v>0</v>
      </c>
      <c r="F782" s="56">
        <v>0</v>
      </c>
      <c r="G782" s="56">
        <v>0</v>
      </c>
      <c r="H782" s="56">
        <v>0</v>
      </c>
      <c r="I782" s="56">
        <v>0</v>
      </c>
      <c r="J782" s="56">
        <v>0</v>
      </c>
      <c r="K782" s="56">
        <v>0</v>
      </c>
      <c r="L782" s="56">
        <v>0</v>
      </c>
      <c r="M782" s="56">
        <v>0</v>
      </c>
      <c r="N782" s="56">
        <v>0</v>
      </c>
      <c r="O782" s="56">
        <v>6.9000000000000199</v>
      </c>
      <c r="P782" s="56">
        <v>0</v>
      </c>
    </row>
    <row r="783" spans="1:16" x14ac:dyDescent="0.25">
      <c r="A783" s="54">
        <v>2022</v>
      </c>
      <c r="B783" s="54">
        <v>583353</v>
      </c>
      <c r="C783" s="55" t="s">
        <v>414</v>
      </c>
      <c r="D783" s="54" t="s">
        <v>1</v>
      </c>
      <c r="E783" s="56">
        <v>2472.7199999999998</v>
      </c>
      <c r="F783" s="56">
        <v>4074.48</v>
      </c>
      <c r="G783" s="56">
        <v>6420</v>
      </c>
      <c r="H783" s="56">
        <v>7968.06</v>
      </c>
      <c r="I783" s="56">
        <v>7728.24</v>
      </c>
      <c r="J783" s="56">
        <v>10219.56</v>
      </c>
      <c r="K783" s="56">
        <v>2731.98</v>
      </c>
      <c r="L783" s="56">
        <v>1979.76</v>
      </c>
      <c r="M783" s="56">
        <v>4170.3599999999997</v>
      </c>
      <c r="N783" s="56">
        <v>8997.6</v>
      </c>
      <c r="O783" s="56">
        <v>10174.56</v>
      </c>
      <c r="P783" s="56">
        <v>3212.88</v>
      </c>
    </row>
    <row r="784" spans="1:16" x14ac:dyDescent="0.25">
      <c r="A784" s="54">
        <v>2022</v>
      </c>
      <c r="B784" s="54">
        <v>583353</v>
      </c>
      <c r="C784" s="55" t="s">
        <v>414</v>
      </c>
      <c r="D784" s="54" t="s">
        <v>296</v>
      </c>
      <c r="E784" s="56">
        <v>135.52000000000001</v>
      </c>
      <c r="F784" s="56">
        <v>354.43</v>
      </c>
      <c r="G784" s="56">
        <v>716</v>
      </c>
      <c r="H784" s="56">
        <v>928.71</v>
      </c>
      <c r="I784" s="56">
        <v>964.49</v>
      </c>
      <c r="J784" s="56">
        <v>1514.71</v>
      </c>
      <c r="K784" s="56">
        <v>141.13</v>
      </c>
      <c r="L784" s="56">
        <v>156.26</v>
      </c>
      <c r="M784" s="56">
        <v>412.96</v>
      </c>
      <c r="N784" s="56">
        <v>1187.5999999999999</v>
      </c>
      <c r="O784" s="56">
        <v>1309.6600000000001</v>
      </c>
      <c r="P784" s="56">
        <v>196.88</v>
      </c>
    </row>
    <row r="785" spans="1:16" x14ac:dyDescent="0.25">
      <c r="A785" s="54">
        <v>2022</v>
      </c>
      <c r="B785" s="54">
        <v>583353</v>
      </c>
      <c r="C785" s="55" t="s">
        <v>415</v>
      </c>
      <c r="D785" s="54" t="s">
        <v>1</v>
      </c>
      <c r="E785" s="56">
        <v>996</v>
      </c>
      <c r="F785" s="56">
        <v>413.82</v>
      </c>
      <c r="G785" s="56">
        <v>2153.58</v>
      </c>
      <c r="H785" s="56">
        <v>2544.84</v>
      </c>
      <c r="I785" s="56">
        <v>459.72</v>
      </c>
      <c r="J785" s="56">
        <v>1536.48</v>
      </c>
      <c r="K785" s="56">
        <v>1517.04</v>
      </c>
      <c r="L785" s="56">
        <v>286.5</v>
      </c>
      <c r="M785" s="56">
        <v>1100.94</v>
      </c>
      <c r="N785" s="56">
        <v>383.34</v>
      </c>
      <c r="O785" s="56">
        <v>1436.88</v>
      </c>
      <c r="P785" s="56">
        <v>644.04</v>
      </c>
    </row>
    <row r="786" spans="1:16" x14ac:dyDescent="0.25">
      <c r="A786" s="54">
        <v>2022</v>
      </c>
      <c r="B786" s="54">
        <v>583353</v>
      </c>
      <c r="C786" s="55" t="s">
        <v>415</v>
      </c>
      <c r="D786" s="54" t="s">
        <v>296</v>
      </c>
      <c r="E786" s="56">
        <v>-37</v>
      </c>
      <c r="F786" s="56">
        <v>-136.22999999999999</v>
      </c>
      <c r="G786" s="56">
        <v>55.529999999999802</v>
      </c>
      <c r="H786" s="56">
        <v>156.04</v>
      </c>
      <c r="I786" s="56">
        <v>-193.68</v>
      </c>
      <c r="J786" s="56">
        <v>120.38</v>
      </c>
      <c r="K786" s="56">
        <v>16.739999999999998</v>
      </c>
      <c r="L786" s="56">
        <v>-186.15</v>
      </c>
      <c r="M786" s="56">
        <v>-54.81</v>
      </c>
      <c r="N786" s="56">
        <v>-171.11</v>
      </c>
      <c r="O786" s="56">
        <v>2.2799999999998599</v>
      </c>
      <c r="P786" s="56">
        <v>-329.56</v>
      </c>
    </row>
    <row r="787" spans="1:16" x14ac:dyDescent="0.25">
      <c r="A787" s="54">
        <v>2022</v>
      </c>
      <c r="B787" s="54">
        <v>583353</v>
      </c>
      <c r="C787" s="55" t="s">
        <v>415</v>
      </c>
      <c r="D787" s="54" t="s">
        <v>294</v>
      </c>
      <c r="E787" s="56">
        <v>166</v>
      </c>
      <c r="F787" s="56">
        <v>68.97</v>
      </c>
      <c r="G787" s="56">
        <v>358.93</v>
      </c>
      <c r="H787" s="56">
        <v>424.14</v>
      </c>
      <c r="I787" s="56">
        <v>76.62</v>
      </c>
      <c r="J787" s="56">
        <v>256.08</v>
      </c>
      <c r="K787" s="56">
        <v>252.84</v>
      </c>
      <c r="L787" s="56">
        <v>47.75</v>
      </c>
      <c r="M787" s="56">
        <v>183.49</v>
      </c>
      <c r="N787" s="56">
        <v>63.89</v>
      </c>
      <c r="O787" s="56">
        <v>239.48</v>
      </c>
      <c r="P787" s="56">
        <v>107.34</v>
      </c>
    </row>
    <row r="788" spans="1:16" x14ac:dyDescent="0.25">
      <c r="A788" s="54">
        <v>2022</v>
      </c>
      <c r="B788" s="54">
        <v>583942</v>
      </c>
      <c r="C788" s="55" t="s">
        <v>415</v>
      </c>
      <c r="D788" s="54" t="s">
        <v>294</v>
      </c>
      <c r="E788" s="56">
        <v>2427.7736</v>
      </c>
      <c r="F788" s="56">
        <v>1690.04</v>
      </c>
      <c r="G788" s="56">
        <v>293.08999999999997</v>
      </c>
      <c r="H788" s="56">
        <v>96.363399999999999</v>
      </c>
      <c r="I788" s="56">
        <v>102.9686</v>
      </c>
      <c r="J788" s="56">
        <v>183.4564</v>
      </c>
      <c r="K788" s="56">
        <v>178.73339999999999</v>
      </c>
      <c r="L788" s="56">
        <v>421.53500000000003</v>
      </c>
      <c r="M788" s="56">
        <v>483.7568</v>
      </c>
      <c r="N788" s="56">
        <v>1064.788</v>
      </c>
      <c r="O788" s="56">
        <v>109.15560000000001</v>
      </c>
      <c r="P788" s="56">
        <v>991.16980000000001</v>
      </c>
    </row>
    <row r="789" spans="1:16" x14ac:dyDescent="0.25">
      <c r="A789" s="54">
        <v>2022</v>
      </c>
      <c r="B789" s="54">
        <v>583942</v>
      </c>
      <c r="C789" s="55" t="s">
        <v>415</v>
      </c>
      <c r="D789" s="54" t="s">
        <v>1</v>
      </c>
      <c r="E789" s="56">
        <v>7147.0236000000004</v>
      </c>
      <c r="F789" s="56">
        <v>5262.14</v>
      </c>
      <c r="G789" s="56">
        <v>912.79</v>
      </c>
      <c r="H789" s="56">
        <v>264.11340000000001</v>
      </c>
      <c r="I789" s="56">
        <v>499.41860000000003</v>
      </c>
      <c r="J789" s="56">
        <v>506.0564</v>
      </c>
      <c r="K789" s="56">
        <v>495.73340000000002</v>
      </c>
      <c r="L789" s="56">
        <v>1071.335</v>
      </c>
      <c r="M789" s="56">
        <v>1759.9567999999999</v>
      </c>
      <c r="N789" s="56">
        <v>3497.3879999999999</v>
      </c>
      <c r="O789" s="56">
        <v>392.15559999999999</v>
      </c>
      <c r="P789" s="56">
        <v>3217.7197999999999</v>
      </c>
    </row>
    <row r="790" spans="1:16" x14ac:dyDescent="0.25">
      <c r="A790" s="54">
        <v>2022</v>
      </c>
      <c r="B790" s="54">
        <v>583942</v>
      </c>
      <c r="C790" s="55" t="s">
        <v>415</v>
      </c>
      <c r="D790" s="54" t="s">
        <v>296</v>
      </c>
      <c r="E790" s="56">
        <v>2119.9735999999998</v>
      </c>
      <c r="F790" s="56">
        <v>1316.04</v>
      </c>
      <c r="G790" s="56">
        <v>-71.010000000000005</v>
      </c>
      <c r="H790" s="56">
        <v>-69.136600000000001</v>
      </c>
      <c r="I790" s="56">
        <v>-62.531399999999998</v>
      </c>
      <c r="J790" s="56">
        <v>-81.343600000000094</v>
      </c>
      <c r="K790" s="56">
        <v>-19.866599999999998</v>
      </c>
      <c r="L790" s="56">
        <v>156.73500000000001</v>
      </c>
      <c r="M790" s="56">
        <v>185.85679999999999</v>
      </c>
      <c r="N790" s="56">
        <v>790.08799999999906</v>
      </c>
      <c r="O790" s="56">
        <v>-23.244399999999999</v>
      </c>
      <c r="P790" s="56">
        <v>484.76979999999998</v>
      </c>
    </row>
    <row r="791" spans="1:16" x14ac:dyDescent="0.25">
      <c r="A791" s="54">
        <v>2022</v>
      </c>
      <c r="B791" s="54">
        <v>584221</v>
      </c>
      <c r="C791" s="55" t="s">
        <v>419</v>
      </c>
      <c r="D791" s="54" t="s">
        <v>294</v>
      </c>
      <c r="E791" s="56">
        <v>50.984000000000002</v>
      </c>
      <c r="F791" s="56">
        <v>0</v>
      </c>
      <c r="G791" s="56">
        <v>0</v>
      </c>
      <c r="H791" s="56">
        <v>0</v>
      </c>
      <c r="I791" s="56">
        <v>50.667999999999999</v>
      </c>
      <c r="J791" s="56">
        <v>229.446</v>
      </c>
      <c r="K791" s="56">
        <v>97.36</v>
      </c>
      <c r="L791" s="56">
        <v>6.6840000000000002</v>
      </c>
      <c r="M791" s="56">
        <v>3.3420000000000001</v>
      </c>
      <c r="N791" s="56">
        <v>0</v>
      </c>
      <c r="O791" s="56">
        <v>288.41199999999998</v>
      </c>
      <c r="P791" s="56">
        <v>0</v>
      </c>
    </row>
    <row r="792" spans="1:16" x14ac:dyDescent="0.25">
      <c r="A792" s="54">
        <v>2022</v>
      </c>
      <c r="B792" s="54">
        <v>584221</v>
      </c>
      <c r="C792" s="55" t="s">
        <v>419</v>
      </c>
      <c r="D792" s="54" t="s">
        <v>1</v>
      </c>
      <c r="E792" s="56">
        <v>111.98399999999999</v>
      </c>
      <c r="F792" s="56">
        <v>0</v>
      </c>
      <c r="G792" s="56">
        <v>0</v>
      </c>
      <c r="H792" s="56">
        <v>0</v>
      </c>
      <c r="I792" s="56">
        <v>158.36799999999999</v>
      </c>
      <c r="J792" s="56">
        <v>935.89599999999996</v>
      </c>
      <c r="K792" s="56">
        <v>262.36</v>
      </c>
      <c r="L792" s="56">
        <v>14.384</v>
      </c>
      <c r="M792" s="56">
        <v>7.1920000000000002</v>
      </c>
      <c r="N792" s="56">
        <v>0</v>
      </c>
      <c r="O792" s="56">
        <v>647.91200000000003</v>
      </c>
      <c r="P792" s="56">
        <v>0</v>
      </c>
    </row>
    <row r="793" spans="1:16" x14ac:dyDescent="0.25">
      <c r="A793" s="54">
        <v>2022</v>
      </c>
      <c r="B793" s="54">
        <v>584221</v>
      </c>
      <c r="C793" s="55" t="s">
        <v>419</v>
      </c>
      <c r="D793" s="54" t="s">
        <v>296</v>
      </c>
      <c r="E793" s="56">
        <v>14.734</v>
      </c>
      <c r="F793" s="56">
        <v>0</v>
      </c>
      <c r="G793" s="56">
        <v>0</v>
      </c>
      <c r="H793" s="56">
        <v>0</v>
      </c>
      <c r="I793" s="56">
        <v>-21.832000000000001</v>
      </c>
      <c r="J793" s="56">
        <v>120.696</v>
      </c>
      <c r="K793" s="56">
        <v>-11.39</v>
      </c>
      <c r="L793" s="56">
        <v>-29.565999999999999</v>
      </c>
      <c r="M793" s="56">
        <v>-32.908000000000001</v>
      </c>
      <c r="N793" s="56">
        <v>0</v>
      </c>
      <c r="O793" s="56">
        <v>215.91200000000001</v>
      </c>
      <c r="P793" s="56">
        <v>0</v>
      </c>
    </row>
    <row r="794" spans="1:16" x14ac:dyDescent="0.25">
      <c r="A794" s="54">
        <v>2022</v>
      </c>
      <c r="B794" s="54">
        <v>586197</v>
      </c>
      <c r="C794" s="55" t="s">
        <v>416</v>
      </c>
      <c r="D794" s="54" t="s">
        <v>294</v>
      </c>
      <c r="E794" s="56">
        <v>24.033999999999999</v>
      </c>
      <c r="F794" s="56">
        <v>57.667999999999999</v>
      </c>
      <c r="G794" s="56">
        <v>23.834</v>
      </c>
      <c r="H794" s="56">
        <v>51.018000000000001</v>
      </c>
      <c r="I794" s="56">
        <v>254.92</v>
      </c>
      <c r="J794" s="56">
        <v>34.018000000000001</v>
      </c>
      <c r="K794" s="56">
        <v>604.83000000000004</v>
      </c>
      <c r="L794" s="56">
        <v>76.975999999999999</v>
      </c>
      <c r="M794" s="56">
        <v>30.834</v>
      </c>
      <c r="N794" s="56">
        <v>116.91200000000001</v>
      </c>
      <c r="O794" s="56">
        <v>53.817999999999998</v>
      </c>
      <c r="P794" s="56">
        <v>21.533999999999999</v>
      </c>
    </row>
    <row r="795" spans="1:16" x14ac:dyDescent="0.25">
      <c r="A795" s="54">
        <v>2022</v>
      </c>
      <c r="B795" s="54">
        <v>586197</v>
      </c>
      <c r="C795" s="55" t="s">
        <v>416</v>
      </c>
      <c r="D795" s="54" t="s">
        <v>296</v>
      </c>
      <c r="E795" s="56">
        <v>-44.366</v>
      </c>
      <c r="F795" s="56">
        <v>-79.132000000000005</v>
      </c>
      <c r="G795" s="56">
        <v>-44.566000000000003</v>
      </c>
      <c r="H795" s="56">
        <v>-85.781999999999996</v>
      </c>
      <c r="I795" s="56">
        <v>220.72</v>
      </c>
      <c r="J795" s="56">
        <v>-102.782</v>
      </c>
      <c r="K795" s="56">
        <v>457.23</v>
      </c>
      <c r="L795" s="56">
        <v>-25.623999999999999</v>
      </c>
      <c r="M795" s="56">
        <v>-37.566000000000003</v>
      </c>
      <c r="N795" s="56">
        <v>37.712000000000003</v>
      </c>
      <c r="O795" s="56">
        <v>-82.981999999999999</v>
      </c>
      <c r="P795" s="56">
        <v>-46.866</v>
      </c>
    </row>
    <row r="796" spans="1:16" x14ac:dyDescent="0.25">
      <c r="A796" s="54">
        <v>2022</v>
      </c>
      <c r="B796" s="54">
        <v>586197</v>
      </c>
      <c r="C796" s="55" t="s">
        <v>416</v>
      </c>
      <c r="D796" s="54" t="s">
        <v>1</v>
      </c>
      <c r="E796" s="56">
        <v>87.983999999999995</v>
      </c>
      <c r="F796" s="56">
        <v>142.36799999999999</v>
      </c>
      <c r="G796" s="56">
        <v>86.384</v>
      </c>
      <c r="H796" s="56">
        <v>152.768</v>
      </c>
      <c r="I796" s="56">
        <v>559.91999999999996</v>
      </c>
      <c r="J796" s="56">
        <v>83.168000000000006</v>
      </c>
      <c r="K796" s="56">
        <v>1764.48</v>
      </c>
      <c r="L796" s="56">
        <v>215.976</v>
      </c>
      <c r="M796" s="56">
        <v>79.183999999999997</v>
      </c>
      <c r="N796" s="56">
        <v>343.91199999999998</v>
      </c>
      <c r="O796" s="56">
        <v>167.16800000000001</v>
      </c>
      <c r="P796" s="56">
        <v>112.78400000000001</v>
      </c>
    </row>
    <row r="797" spans="1:16" x14ac:dyDescent="0.25">
      <c r="A797" s="54">
        <v>2022</v>
      </c>
      <c r="B797" s="54">
        <v>587438</v>
      </c>
      <c r="C797" s="55" t="s">
        <v>417</v>
      </c>
      <c r="D797" s="54" t="s">
        <v>294</v>
      </c>
      <c r="E797" s="56">
        <v>1423.566</v>
      </c>
      <c r="F797" s="56">
        <v>3123.4140000000002</v>
      </c>
      <c r="G797" s="56">
        <v>6516.9719999999998</v>
      </c>
      <c r="H797" s="56">
        <v>4016.2860000000001</v>
      </c>
      <c r="I797" s="56">
        <v>3424.3560000000002</v>
      </c>
      <c r="J797" s="56">
        <v>4668.84</v>
      </c>
      <c r="K797" s="56">
        <v>3584.16</v>
      </c>
      <c r="L797" s="56">
        <v>5375.1419999999998</v>
      </c>
      <c r="M797" s="56">
        <v>1627.434</v>
      </c>
      <c r="N797" s="56">
        <v>4711.7520000000004</v>
      </c>
      <c r="O797" s="56">
        <v>3360.24</v>
      </c>
      <c r="P797" s="56">
        <v>4884.66</v>
      </c>
    </row>
    <row r="798" spans="1:16" x14ac:dyDescent="0.25">
      <c r="A798" s="54">
        <v>2022</v>
      </c>
      <c r="B798" s="54">
        <v>587438</v>
      </c>
      <c r="C798" s="55" t="s">
        <v>417</v>
      </c>
      <c r="D798" s="54" t="s">
        <v>296</v>
      </c>
      <c r="E798" s="56">
        <v>864.56600000000003</v>
      </c>
      <c r="F798" s="56">
        <v>2532.4140000000002</v>
      </c>
      <c r="G798" s="56">
        <v>5775.9719999999998</v>
      </c>
      <c r="H798" s="56">
        <v>3364.2860000000001</v>
      </c>
      <c r="I798" s="56">
        <v>2803.3560000000002</v>
      </c>
      <c r="J798" s="56">
        <v>3971.34</v>
      </c>
      <c r="K798" s="56">
        <v>2958.16</v>
      </c>
      <c r="L798" s="56">
        <v>4655.1419999999998</v>
      </c>
      <c r="M798" s="56">
        <v>968.43399999999895</v>
      </c>
      <c r="N798" s="56">
        <v>4045.252</v>
      </c>
      <c r="O798" s="56">
        <v>2714.24</v>
      </c>
      <c r="P798" s="56">
        <v>4232.66</v>
      </c>
    </row>
    <row r="799" spans="1:16" x14ac:dyDescent="0.25">
      <c r="A799" s="54">
        <v>2022</v>
      </c>
      <c r="B799" s="54">
        <v>587438</v>
      </c>
      <c r="C799" s="55" t="s">
        <v>417</v>
      </c>
      <c r="D799" s="54" t="s">
        <v>1</v>
      </c>
      <c r="E799" s="56">
        <v>5377.9160000000002</v>
      </c>
      <c r="F799" s="56">
        <v>11799.564</v>
      </c>
      <c r="G799" s="56">
        <v>24619.671999999999</v>
      </c>
      <c r="H799" s="56">
        <v>15172.636</v>
      </c>
      <c r="I799" s="56">
        <v>12936.456</v>
      </c>
      <c r="J799" s="56">
        <v>17637.84</v>
      </c>
      <c r="K799" s="56">
        <v>13540.16</v>
      </c>
      <c r="L799" s="56">
        <v>20306.092000000001</v>
      </c>
      <c r="M799" s="56">
        <v>6148.0839999999998</v>
      </c>
      <c r="N799" s="56">
        <v>17799.952000000001</v>
      </c>
      <c r="O799" s="56">
        <v>12694.24</v>
      </c>
      <c r="P799" s="56">
        <v>18453.16</v>
      </c>
    </row>
    <row r="800" spans="1:16" x14ac:dyDescent="0.25">
      <c r="A800" s="54">
        <v>2022</v>
      </c>
      <c r="B800" s="54">
        <v>589473</v>
      </c>
      <c r="C800" s="55" t="s">
        <v>416</v>
      </c>
      <c r="D800" s="54" t="s">
        <v>1</v>
      </c>
      <c r="E800" s="56">
        <v>575.93600000000004</v>
      </c>
      <c r="F800" s="56">
        <v>659.12800000000004</v>
      </c>
      <c r="G800" s="56">
        <v>0</v>
      </c>
      <c r="H800" s="56">
        <v>871.10400000000004</v>
      </c>
      <c r="I800" s="56">
        <v>143.98400000000001</v>
      </c>
      <c r="J800" s="56">
        <v>71.992000000000004</v>
      </c>
      <c r="K800" s="56">
        <v>2356.2959999999998</v>
      </c>
      <c r="L800" s="56">
        <v>149.56</v>
      </c>
      <c r="M800" s="56">
        <v>1583.7919999999999</v>
      </c>
      <c r="N800" s="56">
        <v>703.904</v>
      </c>
      <c r="O800" s="56">
        <v>4360.9520000000002</v>
      </c>
      <c r="P800" s="56">
        <v>1471.816</v>
      </c>
    </row>
    <row r="801" spans="1:16" x14ac:dyDescent="0.25">
      <c r="A801" s="54">
        <v>2022</v>
      </c>
      <c r="B801" s="54">
        <v>589473</v>
      </c>
      <c r="C801" s="55" t="s">
        <v>416</v>
      </c>
      <c r="D801" s="54" t="s">
        <v>296</v>
      </c>
      <c r="E801" s="56">
        <v>98.936000000000007</v>
      </c>
      <c r="F801" s="56">
        <v>106.928</v>
      </c>
      <c r="G801" s="56">
        <v>0</v>
      </c>
      <c r="H801" s="56">
        <v>134.154</v>
      </c>
      <c r="I801" s="56">
        <v>20.783999999999999</v>
      </c>
      <c r="J801" s="56">
        <v>-12.208</v>
      </c>
      <c r="K801" s="56">
        <v>747.79600000000005</v>
      </c>
      <c r="L801" s="56">
        <v>-8.5900000000000105</v>
      </c>
      <c r="M801" s="56">
        <v>545.44200000000001</v>
      </c>
      <c r="N801" s="56">
        <v>263.50400000000002</v>
      </c>
      <c r="O801" s="56">
        <v>1279.3019999999999</v>
      </c>
      <c r="P801" s="56">
        <v>535.51599999999996</v>
      </c>
    </row>
    <row r="802" spans="1:16" x14ac:dyDescent="0.25">
      <c r="A802" s="54">
        <v>2022</v>
      </c>
      <c r="B802" s="54">
        <v>589473</v>
      </c>
      <c r="C802" s="55" t="s">
        <v>416</v>
      </c>
      <c r="D802" s="54" t="s">
        <v>294</v>
      </c>
      <c r="E802" s="56">
        <v>203.93600000000001</v>
      </c>
      <c r="F802" s="56">
        <v>180.12799999999999</v>
      </c>
      <c r="G802" s="56">
        <v>0</v>
      </c>
      <c r="H802" s="56">
        <v>203.75399999999999</v>
      </c>
      <c r="I802" s="56">
        <v>54.984000000000002</v>
      </c>
      <c r="J802" s="56">
        <v>21.992000000000001</v>
      </c>
      <c r="K802" s="56">
        <v>907.39599999999996</v>
      </c>
      <c r="L802" s="56">
        <v>61.01</v>
      </c>
      <c r="M802" s="56">
        <v>618.64200000000005</v>
      </c>
      <c r="N802" s="56">
        <v>298.904</v>
      </c>
      <c r="O802" s="56">
        <v>1572.1020000000001</v>
      </c>
      <c r="P802" s="56">
        <v>606.31600000000003</v>
      </c>
    </row>
    <row r="803" spans="1:16" x14ac:dyDescent="0.25">
      <c r="A803" s="54">
        <v>2022</v>
      </c>
      <c r="B803" s="54">
        <v>595666</v>
      </c>
      <c r="C803" s="55" t="s">
        <v>416</v>
      </c>
      <c r="D803" s="54" t="s">
        <v>1</v>
      </c>
      <c r="E803" s="56">
        <v>0</v>
      </c>
      <c r="F803" s="56">
        <v>0</v>
      </c>
      <c r="G803" s="56">
        <v>20.978999999999999</v>
      </c>
      <c r="H803" s="56">
        <v>146.97900000000001</v>
      </c>
      <c r="I803" s="56">
        <v>0</v>
      </c>
      <c r="J803" s="56">
        <v>0</v>
      </c>
      <c r="K803" s="56">
        <v>0</v>
      </c>
      <c r="L803" s="56">
        <v>251.97200000000001</v>
      </c>
      <c r="M803" s="56">
        <v>0</v>
      </c>
      <c r="N803" s="56">
        <v>0</v>
      </c>
      <c r="O803" s="56">
        <v>0</v>
      </c>
      <c r="P803" s="56">
        <v>1771.35</v>
      </c>
    </row>
    <row r="804" spans="1:16" x14ac:dyDescent="0.25">
      <c r="A804" s="54">
        <v>2022</v>
      </c>
      <c r="B804" s="54">
        <v>595666</v>
      </c>
      <c r="C804" s="55" t="s">
        <v>416</v>
      </c>
      <c r="D804" s="54" t="s">
        <v>294</v>
      </c>
      <c r="E804" s="56">
        <v>0</v>
      </c>
      <c r="F804" s="56">
        <v>0</v>
      </c>
      <c r="G804" s="56">
        <v>4.4790000000000001</v>
      </c>
      <c r="H804" s="56">
        <v>55.478999999999999</v>
      </c>
      <c r="I804" s="56">
        <v>0</v>
      </c>
      <c r="J804" s="56">
        <v>0</v>
      </c>
      <c r="K804" s="56">
        <v>0</v>
      </c>
      <c r="L804" s="56">
        <v>65.971999999999994</v>
      </c>
      <c r="M804" s="56">
        <v>0</v>
      </c>
      <c r="N804" s="56">
        <v>0</v>
      </c>
      <c r="O804" s="56">
        <v>0</v>
      </c>
      <c r="P804" s="56">
        <v>329.7</v>
      </c>
    </row>
    <row r="805" spans="1:16" x14ac:dyDescent="0.25">
      <c r="A805" s="54">
        <v>2022</v>
      </c>
      <c r="B805" s="54">
        <v>595666</v>
      </c>
      <c r="C805" s="55" t="s">
        <v>416</v>
      </c>
      <c r="D805" s="54" t="s">
        <v>296</v>
      </c>
      <c r="E805" s="56">
        <v>0</v>
      </c>
      <c r="F805" s="56">
        <v>0</v>
      </c>
      <c r="G805" s="56">
        <v>-29.721</v>
      </c>
      <c r="H805" s="56">
        <v>21.279</v>
      </c>
      <c r="I805" s="56">
        <v>0</v>
      </c>
      <c r="J805" s="56">
        <v>0</v>
      </c>
      <c r="K805" s="56">
        <v>0</v>
      </c>
      <c r="L805" s="56">
        <v>31.771999999999998</v>
      </c>
      <c r="M805" s="56">
        <v>0</v>
      </c>
      <c r="N805" s="56">
        <v>0</v>
      </c>
      <c r="O805" s="56">
        <v>0</v>
      </c>
      <c r="P805" s="56">
        <v>250.5</v>
      </c>
    </row>
    <row r="806" spans="1:16" x14ac:dyDescent="0.25">
      <c r="A806" s="54">
        <v>2022</v>
      </c>
      <c r="B806" s="54">
        <v>596579</v>
      </c>
      <c r="C806" s="55" t="s">
        <v>417</v>
      </c>
      <c r="D806" s="54" t="s">
        <v>1</v>
      </c>
      <c r="E806" s="56">
        <v>659.60400000000004</v>
      </c>
      <c r="F806" s="56">
        <v>0</v>
      </c>
      <c r="G806" s="56">
        <v>0</v>
      </c>
      <c r="H806" s="56">
        <v>436.05</v>
      </c>
      <c r="I806" s="56">
        <v>565.44000000000005</v>
      </c>
      <c r="J806" s="56">
        <v>1195.8030000000001</v>
      </c>
      <c r="K806" s="56">
        <v>0</v>
      </c>
      <c r="L806" s="56">
        <v>253.65</v>
      </c>
      <c r="M806" s="56">
        <v>1584.258</v>
      </c>
      <c r="N806" s="56">
        <v>449.16</v>
      </c>
      <c r="O806" s="56">
        <v>1019.16</v>
      </c>
      <c r="P806" s="56">
        <v>655.5</v>
      </c>
    </row>
    <row r="807" spans="1:16" x14ac:dyDescent="0.25">
      <c r="A807" s="54">
        <v>2022</v>
      </c>
      <c r="B807" s="54">
        <v>596579</v>
      </c>
      <c r="C807" s="55" t="s">
        <v>417</v>
      </c>
      <c r="D807" s="54" t="s">
        <v>296</v>
      </c>
      <c r="E807" s="56">
        <v>21.004000000000001</v>
      </c>
      <c r="F807" s="56">
        <v>0</v>
      </c>
      <c r="G807" s="56">
        <v>0</v>
      </c>
      <c r="H807" s="56">
        <v>19.55</v>
      </c>
      <c r="I807" s="56">
        <v>38.440000000000097</v>
      </c>
      <c r="J807" s="56">
        <v>80.853000000000193</v>
      </c>
      <c r="K807" s="56">
        <v>0</v>
      </c>
      <c r="L807" s="56">
        <v>1.1500000000000099</v>
      </c>
      <c r="M807" s="56">
        <v>162.55799999999999</v>
      </c>
      <c r="N807" s="56">
        <v>21.1600000000001</v>
      </c>
      <c r="O807" s="56">
        <v>92.160000000000096</v>
      </c>
      <c r="P807" s="56">
        <v>48.5</v>
      </c>
    </row>
    <row r="808" spans="1:16" x14ac:dyDescent="0.25">
      <c r="A808" s="54">
        <v>2022</v>
      </c>
      <c r="B808" s="54">
        <v>596579</v>
      </c>
      <c r="C808" s="55" t="s">
        <v>417</v>
      </c>
      <c r="D808" s="54" t="s">
        <v>294</v>
      </c>
      <c r="E808" s="56">
        <v>81.004000000000005</v>
      </c>
      <c r="F808" s="56">
        <v>0</v>
      </c>
      <c r="G808" s="56">
        <v>0</v>
      </c>
      <c r="H808" s="56">
        <v>53.55</v>
      </c>
      <c r="I808" s="56">
        <v>69.440000000000097</v>
      </c>
      <c r="J808" s="56">
        <v>146.85300000000001</v>
      </c>
      <c r="K808" s="56">
        <v>0</v>
      </c>
      <c r="L808" s="56">
        <v>31.15</v>
      </c>
      <c r="M808" s="56">
        <v>194.55799999999999</v>
      </c>
      <c r="N808" s="56">
        <v>55.160000000000103</v>
      </c>
      <c r="O808" s="56">
        <v>125.16</v>
      </c>
      <c r="P808" s="56">
        <v>80.5</v>
      </c>
    </row>
    <row r="809" spans="1:16" x14ac:dyDescent="0.25">
      <c r="A809" s="54">
        <v>2022</v>
      </c>
      <c r="B809" s="54">
        <v>599426</v>
      </c>
      <c r="C809" s="55" t="s">
        <v>418</v>
      </c>
      <c r="D809" s="54" t="s">
        <v>294</v>
      </c>
      <c r="E809" s="56">
        <v>0</v>
      </c>
      <c r="F809" s="56">
        <v>309.24599999999998</v>
      </c>
      <c r="G809" s="56">
        <v>305.904</v>
      </c>
      <c r="H809" s="56">
        <v>274.92</v>
      </c>
      <c r="I809" s="56">
        <v>98.494</v>
      </c>
      <c r="J809" s="56">
        <v>40.984000000000002</v>
      </c>
      <c r="K809" s="56">
        <v>152.952</v>
      </c>
      <c r="L809" s="56">
        <v>0</v>
      </c>
      <c r="M809" s="56">
        <v>76.475999999999999</v>
      </c>
      <c r="N809" s="56">
        <v>0</v>
      </c>
      <c r="O809" s="56">
        <v>81.817999999999998</v>
      </c>
      <c r="P809" s="56">
        <v>27.492000000000001</v>
      </c>
    </row>
    <row r="810" spans="1:16" x14ac:dyDescent="0.25">
      <c r="A810" s="54">
        <v>2022</v>
      </c>
      <c r="B810" s="54">
        <v>599426</v>
      </c>
      <c r="C810" s="55" t="s">
        <v>418</v>
      </c>
      <c r="D810" s="54" t="s">
        <v>1</v>
      </c>
      <c r="E810" s="56">
        <v>0</v>
      </c>
      <c r="F810" s="56">
        <v>686.29600000000005</v>
      </c>
      <c r="G810" s="56">
        <v>759.904</v>
      </c>
      <c r="H810" s="56">
        <v>719.92</v>
      </c>
      <c r="I810" s="56">
        <v>383.94400000000002</v>
      </c>
      <c r="J810" s="56">
        <v>159.98400000000001</v>
      </c>
      <c r="K810" s="56">
        <v>383.952</v>
      </c>
      <c r="L810" s="56">
        <v>0</v>
      </c>
      <c r="M810" s="56">
        <v>175.976</v>
      </c>
      <c r="N810" s="56">
        <v>0</v>
      </c>
      <c r="O810" s="56">
        <v>206.36799999999999</v>
      </c>
      <c r="P810" s="56">
        <v>71.992000000000004</v>
      </c>
    </row>
    <row r="811" spans="1:16" x14ac:dyDescent="0.25">
      <c r="A811" s="54">
        <v>2022</v>
      </c>
      <c r="B811" s="54">
        <v>599426</v>
      </c>
      <c r="C811" s="55" t="s">
        <v>418</v>
      </c>
      <c r="D811" s="54" t="s">
        <v>296</v>
      </c>
      <c r="E811" s="56">
        <v>0</v>
      </c>
      <c r="F811" s="56">
        <v>243.946</v>
      </c>
      <c r="G811" s="56">
        <v>272.70400000000001</v>
      </c>
      <c r="H811" s="56">
        <v>242.82</v>
      </c>
      <c r="I811" s="56">
        <v>-5.9999999999931202E-3</v>
      </c>
      <c r="J811" s="56">
        <v>7.7840000000000096</v>
      </c>
      <c r="K811" s="56">
        <v>86.552000000000007</v>
      </c>
      <c r="L811" s="56">
        <v>0</v>
      </c>
      <c r="M811" s="56">
        <v>43.276000000000003</v>
      </c>
      <c r="N811" s="56">
        <v>0</v>
      </c>
      <c r="O811" s="56">
        <v>16.518000000000001</v>
      </c>
      <c r="P811" s="56">
        <v>-4.6079999999999997</v>
      </c>
    </row>
    <row r="812" spans="1:16" x14ac:dyDescent="0.25">
      <c r="A812" s="54">
        <v>2022</v>
      </c>
      <c r="B812" s="54">
        <v>601052</v>
      </c>
      <c r="C812" s="55" t="s">
        <v>417</v>
      </c>
      <c r="D812" s="54" t="s">
        <v>296</v>
      </c>
      <c r="E812" s="56">
        <v>-3.508</v>
      </c>
      <c r="F812" s="56">
        <v>0</v>
      </c>
      <c r="G812" s="56">
        <v>1249.1079999999999</v>
      </c>
      <c r="H812" s="56">
        <v>56.238</v>
      </c>
      <c r="I812" s="56">
        <v>221.29599999999999</v>
      </c>
      <c r="J812" s="56">
        <v>0</v>
      </c>
      <c r="K812" s="56">
        <v>53.404000000000003</v>
      </c>
      <c r="L812" s="56">
        <v>0</v>
      </c>
      <c r="M812" s="56">
        <v>-36.316000000000003</v>
      </c>
      <c r="N812" s="56">
        <v>-12.24</v>
      </c>
      <c r="O812" s="56">
        <v>9.3260000000000094</v>
      </c>
      <c r="P812" s="56">
        <v>-1.8160000000000001</v>
      </c>
    </row>
    <row r="813" spans="1:16" x14ac:dyDescent="0.25">
      <c r="A813" s="54">
        <v>2022</v>
      </c>
      <c r="B813" s="54">
        <v>601052</v>
      </c>
      <c r="C813" s="55" t="s">
        <v>417</v>
      </c>
      <c r="D813" s="54" t="s">
        <v>294</v>
      </c>
      <c r="E813" s="56">
        <v>25.492000000000001</v>
      </c>
      <c r="F813" s="56">
        <v>0</v>
      </c>
      <c r="G813" s="56">
        <v>1318.1079999999999</v>
      </c>
      <c r="H813" s="56">
        <v>117.238</v>
      </c>
      <c r="I813" s="56">
        <v>309.29599999999999</v>
      </c>
      <c r="J813" s="56">
        <v>0</v>
      </c>
      <c r="K813" s="56">
        <v>84.403999999999996</v>
      </c>
      <c r="L813" s="56">
        <v>0</v>
      </c>
      <c r="M813" s="56">
        <v>21.684000000000001</v>
      </c>
      <c r="N813" s="56">
        <v>76.760000000000005</v>
      </c>
      <c r="O813" s="56">
        <v>40.326000000000001</v>
      </c>
      <c r="P813" s="56">
        <v>28.184000000000001</v>
      </c>
    </row>
    <row r="814" spans="1:16" x14ac:dyDescent="0.25">
      <c r="A814" s="54">
        <v>2022</v>
      </c>
      <c r="B814" s="54">
        <v>601052</v>
      </c>
      <c r="C814" s="55" t="s">
        <v>417</v>
      </c>
      <c r="D814" s="54" t="s">
        <v>1</v>
      </c>
      <c r="E814" s="56">
        <v>71.992000000000004</v>
      </c>
      <c r="F814" s="56">
        <v>0</v>
      </c>
      <c r="G814" s="56">
        <v>3367.6080000000002</v>
      </c>
      <c r="H814" s="56">
        <v>286.28800000000001</v>
      </c>
      <c r="I814" s="56">
        <v>807.096</v>
      </c>
      <c r="J814" s="56">
        <v>0</v>
      </c>
      <c r="K814" s="56">
        <v>183.904</v>
      </c>
      <c r="L814" s="56">
        <v>0</v>
      </c>
      <c r="M814" s="56">
        <v>115.184</v>
      </c>
      <c r="N814" s="56">
        <v>207.96</v>
      </c>
      <c r="O814" s="56">
        <v>142.376</v>
      </c>
      <c r="P814" s="56">
        <v>83.183999999999997</v>
      </c>
    </row>
    <row r="815" spans="1:16" x14ac:dyDescent="0.25">
      <c r="A815" s="54">
        <v>2022</v>
      </c>
      <c r="B815" s="54">
        <v>604851</v>
      </c>
      <c r="C815" s="55" t="s">
        <v>414</v>
      </c>
      <c r="D815" s="54" t="s">
        <v>1</v>
      </c>
      <c r="E815" s="56">
        <v>1559.6684</v>
      </c>
      <c r="F815" s="56">
        <v>4181.9524000000001</v>
      </c>
      <c r="G815" s="56">
        <v>0</v>
      </c>
      <c r="H815" s="56">
        <v>0</v>
      </c>
      <c r="I815" s="56">
        <v>0</v>
      </c>
      <c r="J815" s="56">
        <v>951.87080000000003</v>
      </c>
      <c r="K815" s="56">
        <v>367.1524</v>
      </c>
      <c r="L815" s="56">
        <v>1323.0352</v>
      </c>
      <c r="M815" s="56">
        <v>110.77200000000001</v>
      </c>
      <c r="N815" s="56">
        <v>1408.11</v>
      </c>
      <c r="O815" s="56">
        <v>977.64959999999996</v>
      </c>
      <c r="P815" s="56">
        <v>313.35759999999999</v>
      </c>
    </row>
    <row r="816" spans="1:16" x14ac:dyDescent="0.25">
      <c r="A816" s="54">
        <v>2022</v>
      </c>
      <c r="B816" s="54">
        <v>604851</v>
      </c>
      <c r="C816" s="55" t="s">
        <v>414</v>
      </c>
      <c r="D816" s="54" t="s">
        <v>296</v>
      </c>
      <c r="E816" s="56">
        <v>155.7184</v>
      </c>
      <c r="F816" s="56">
        <v>997.75239999999997</v>
      </c>
      <c r="G816" s="56">
        <v>0</v>
      </c>
      <c r="H816" s="56">
        <v>0</v>
      </c>
      <c r="I816" s="56">
        <v>0</v>
      </c>
      <c r="J816" s="56">
        <v>185.92080000000001</v>
      </c>
      <c r="K816" s="56">
        <v>81.352399999999903</v>
      </c>
      <c r="L816" s="56">
        <v>289.28519999999997</v>
      </c>
      <c r="M816" s="56">
        <v>-33.927999999999997</v>
      </c>
      <c r="N816" s="56">
        <v>174.26</v>
      </c>
      <c r="O816" s="56">
        <v>117.0496</v>
      </c>
      <c r="P816" s="56">
        <v>41.257599999999897</v>
      </c>
    </row>
    <row r="817" spans="1:16" x14ac:dyDescent="0.25">
      <c r="A817" s="54">
        <v>2022</v>
      </c>
      <c r="B817" s="54">
        <v>604851</v>
      </c>
      <c r="C817" s="55" t="s">
        <v>414</v>
      </c>
      <c r="D817" s="54" t="s">
        <v>294</v>
      </c>
      <c r="E817" s="56">
        <v>328.3184</v>
      </c>
      <c r="F817" s="56">
        <v>1179.1523999999999</v>
      </c>
      <c r="G817" s="56">
        <v>0</v>
      </c>
      <c r="H817" s="56">
        <v>0</v>
      </c>
      <c r="I817" s="56">
        <v>0</v>
      </c>
      <c r="J817" s="56">
        <v>284.42079999999999</v>
      </c>
      <c r="K817" s="56">
        <v>115.6524</v>
      </c>
      <c r="L817" s="56">
        <v>393.28519999999997</v>
      </c>
      <c r="M817" s="56">
        <v>34.671999999999997</v>
      </c>
      <c r="N817" s="56">
        <v>310.36</v>
      </c>
      <c r="O817" s="56">
        <v>253.14959999999999</v>
      </c>
      <c r="P817" s="56">
        <v>76.657599999999903</v>
      </c>
    </row>
    <row r="818" spans="1:16" x14ac:dyDescent="0.25">
      <c r="A818" s="54">
        <v>2022</v>
      </c>
      <c r="B818" s="54">
        <v>609362</v>
      </c>
      <c r="C818" s="55" t="s">
        <v>414</v>
      </c>
      <c r="D818" s="54" t="s">
        <v>1</v>
      </c>
      <c r="E818" s="56">
        <v>793.49599999999998</v>
      </c>
      <c r="F818" s="56">
        <v>0</v>
      </c>
      <c r="G818" s="56">
        <v>0</v>
      </c>
      <c r="H818" s="56">
        <v>0</v>
      </c>
      <c r="I818" s="56">
        <v>719.92</v>
      </c>
      <c r="J818" s="56">
        <v>0</v>
      </c>
      <c r="K818" s="56">
        <v>0</v>
      </c>
      <c r="L818" s="56">
        <v>0</v>
      </c>
      <c r="M818" s="56">
        <v>0</v>
      </c>
      <c r="N818" s="56">
        <v>127.976</v>
      </c>
      <c r="O818" s="56">
        <v>79.992000000000004</v>
      </c>
      <c r="P818" s="56">
        <v>79.992000000000004</v>
      </c>
    </row>
    <row r="819" spans="1:16" x14ac:dyDescent="0.25">
      <c r="A819" s="54">
        <v>2022</v>
      </c>
      <c r="B819" s="54">
        <v>609362</v>
      </c>
      <c r="C819" s="55" t="s">
        <v>414</v>
      </c>
      <c r="D819" s="54" t="s">
        <v>296</v>
      </c>
      <c r="E819" s="56">
        <v>242.14599999999999</v>
      </c>
      <c r="F819" s="56">
        <v>0</v>
      </c>
      <c r="G819" s="56">
        <v>0</v>
      </c>
      <c r="H819" s="56">
        <v>0</v>
      </c>
      <c r="I819" s="56">
        <v>242.82</v>
      </c>
      <c r="J819" s="56">
        <v>0</v>
      </c>
      <c r="K819" s="56">
        <v>0</v>
      </c>
      <c r="L819" s="56">
        <v>0</v>
      </c>
      <c r="M819" s="56">
        <v>0</v>
      </c>
      <c r="N819" s="56">
        <v>20.026</v>
      </c>
      <c r="O819" s="56">
        <v>-14.608000000000001</v>
      </c>
      <c r="P819" s="56">
        <v>-14.608000000000001</v>
      </c>
    </row>
    <row r="820" spans="1:16" x14ac:dyDescent="0.25">
      <c r="A820" s="54">
        <v>2022</v>
      </c>
      <c r="B820" s="54">
        <v>609362</v>
      </c>
      <c r="C820" s="55" t="s">
        <v>414</v>
      </c>
      <c r="D820" s="54" t="s">
        <v>294</v>
      </c>
      <c r="E820" s="56">
        <v>308.54599999999999</v>
      </c>
      <c r="F820" s="56">
        <v>0</v>
      </c>
      <c r="G820" s="56">
        <v>0</v>
      </c>
      <c r="H820" s="56">
        <v>0</v>
      </c>
      <c r="I820" s="56">
        <v>274.92</v>
      </c>
      <c r="J820" s="56">
        <v>0</v>
      </c>
      <c r="K820" s="56">
        <v>0</v>
      </c>
      <c r="L820" s="56">
        <v>0</v>
      </c>
      <c r="M820" s="56">
        <v>0</v>
      </c>
      <c r="N820" s="56">
        <v>54.326000000000001</v>
      </c>
      <c r="O820" s="56">
        <v>17.492000000000001</v>
      </c>
      <c r="P820" s="56">
        <v>17.492000000000001</v>
      </c>
    </row>
    <row r="821" spans="1:16" x14ac:dyDescent="0.25">
      <c r="A821" s="54">
        <v>2022</v>
      </c>
      <c r="B821" s="54">
        <v>609954</v>
      </c>
      <c r="C821" s="55" t="s">
        <v>415</v>
      </c>
      <c r="D821" s="54" t="s">
        <v>1</v>
      </c>
      <c r="E821" s="56">
        <v>189.672</v>
      </c>
      <c r="F821" s="56">
        <v>2420.2570000000001</v>
      </c>
      <c r="G821" s="56">
        <v>0</v>
      </c>
      <c r="H821" s="56">
        <v>0</v>
      </c>
      <c r="I821" s="56">
        <v>0</v>
      </c>
      <c r="J821" s="56">
        <v>118.979</v>
      </c>
      <c r="K821" s="56">
        <v>118.986</v>
      </c>
      <c r="L821" s="56">
        <v>0</v>
      </c>
      <c r="M821" s="56">
        <v>0</v>
      </c>
      <c r="N821" s="56">
        <v>0</v>
      </c>
      <c r="O821" s="56">
        <v>0</v>
      </c>
      <c r="P821" s="56">
        <v>0</v>
      </c>
    </row>
    <row r="822" spans="1:16" x14ac:dyDescent="0.25">
      <c r="A822" s="54">
        <v>2022</v>
      </c>
      <c r="B822" s="54">
        <v>609954</v>
      </c>
      <c r="C822" s="55" t="s">
        <v>415</v>
      </c>
      <c r="D822" s="54" t="s">
        <v>296</v>
      </c>
      <c r="E822" s="56">
        <v>-12.178000000000001</v>
      </c>
      <c r="F822" s="56">
        <v>680.35699999999997</v>
      </c>
      <c r="G822" s="56">
        <v>0</v>
      </c>
      <c r="H822" s="56">
        <v>0</v>
      </c>
      <c r="I822" s="56">
        <v>0</v>
      </c>
      <c r="J822" s="56">
        <v>-9.9710000000000001</v>
      </c>
      <c r="K822" s="56">
        <v>-8.7140000000000093</v>
      </c>
      <c r="L822" s="56">
        <v>0</v>
      </c>
      <c r="M822" s="56">
        <v>0</v>
      </c>
      <c r="N822" s="56">
        <v>0</v>
      </c>
      <c r="O822" s="56">
        <v>0</v>
      </c>
      <c r="P822" s="56">
        <v>0</v>
      </c>
    </row>
    <row r="823" spans="1:16" x14ac:dyDescent="0.25">
      <c r="A823" s="54">
        <v>2022</v>
      </c>
      <c r="B823" s="54">
        <v>609954</v>
      </c>
      <c r="C823" s="55" t="s">
        <v>415</v>
      </c>
      <c r="D823" s="54" t="s">
        <v>294</v>
      </c>
      <c r="E823" s="56">
        <v>56.222000000000001</v>
      </c>
      <c r="F823" s="56">
        <v>758.10699999999997</v>
      </c>
      <c r="G823" s="56">
        <v>0</v>
      </c>
      <c r="H823" s="56">
        <v>0</v>
      </c>
      <c r="I823" s="56">
        <v>0</v>
      </c>
      <c r="J823" s="56">
        <v>25.329000000000001</v>
      </c>
      <c r="K823" s="56">
        <v>25.486000000000001</v>
      </c>
      <c r="L823" s="56">
        <v>0</v>
      </c>
      <c r="M823" s="56">
        <v>0</v>
      </c>
      <c r="N823" s="56">
        <v>0</v>
      </c>
      <c r="O823" s="56">
        <v>0</v>
      </c>
      <c r="P823" s="56">
        <v>0</v>
      </c>
    </row>
    <row r="824" spans="1:16" x14ac:dyDescent="0.25">
      <c r="A824" s="54">
        <v>2022</v>
      </c>
      <c r="B824" s="54">
        <v>609954</v>
      </c>
      <c r="C824" s="55" t="s">
        <v>416</v>
      </c>
      <c r="D824" s="54" t="s">
        <v>1</v>
      </c>
      <c r="E824" s="56">
        <v>375.12299999999999</v>
      </c>
      <c r="F824" s="56">
        <v>67.179000000000002</v>
      </c>
      <c r="G824" s="56">
        <v>657.21600000000001</v>
      </c>
      <c r="H824" s="56">
        <v>629.90200000000004</v>
      </c>
      <c r="I824" s="56">
        <v>769.923</v>
      </c>
      <c r="J824" s="56">
        <v>143.39500000000001</v>
      </c>
      <c r="K824" s="56">
        <v>127.372</v>
      </c>
      <c r="L824" s="56">
        <v>1306.634</v>
      </c>
      <c r="M824" s="56">
        <v>1371.048</v>
      </c>
      <c r="N824" s="56">
        <v>181.97200000000001</v>
      </c>
      <c r="O824" s="56">
        <v>160.97900000000001</v>
      </c>
      <c r="P824" s="56">
        <v>195.90199999999999</v>
      </c>
    </row>
    <row r="825" spans="1:16" x14ac:dyDescent="0.25">
      <c r="A825" s="54">
        <v>2022</v>
      </c>
      <c r="B825" s="54">
        <v>609954</v>
      </c>
      <c r="C825" s="55" t="s">
        <v>416</v>
      </c>
      <c r="D825" s="54" t="s">
        <v>294</v>
      </c>
      <c r="E825" s="56">
        <v>111.673</v>
      </c>
      <c r="F825" s="56">
        <v>22.579000000000001</v>
      </c>
      <c r="G825" s="56">
        <v>183.36600000000001</v>
      </c>
      <c r="H825" s="56">
        <v>199.40199999999999</v>
      </c>
      <c r="I825" s="56">
        <v>25.422999999999998</v>
      </c>
      <c r="J825" s="56">
        <v>53.795000000000002</v>
      </c>
      <c r="K825" s="56">
        <v>38.671999999999997</v>
      </c>
      <c r="L825" s="56">
        <v>467.834</v>
      </c>
      <c r="M825" s="56">
        <v>402.74799999999999</v>
      </c>
      <c r="N825" s="56">
        <v>57.822000000000003</v>
      </c>
      <c r="O825" s="56">
        <v>55.478999999999999</v>
      </c>
      <c r="P825" s="56">
        <v>65.102000000000004</v>
      </c>
    </row>
    <row r="826" spans="1:16" x14ac:dyDescent="0.25">
      <c r="A826" s="54">
        <v>2022</v>
      </c>
      <c r="B826" s="54">
        <v>609954</v>
      </c>
      <c r="C826" s="55" t="s">
        <v>416</v>
      </c>
      <c r="D826" s="54" t="s">
        <v>296</v>
      </c>
      <c r="E826" s="56">
        <v>-66.527000000000001</v>
      </c>
      <c r="F826" s="56">
        <v>-14.021000000000001</v>
      </c>
      <c r="G826" s="56">
        <v>113.76600000000001</v>
      </c>
      <c r="H826" s="56">
        <v>127.402</v>
      </c>
      <c r="I826" s="56">
        <v>-9.9770000000000003</v>
      </c>
      <c r="J826" s="56">
        <v>-19.405000000000001</v>
      </c>
      <c r="K826" s="56">
        <v>-32.128</v>
      </c>
      <c r="L826" s="56">
        <v>355.63400000000001</v>
      </c>
      <c r="M826" s="56">
        <v>292.94799999999998</v>
      </c>
      <c r="N826" s="56">
        <v>-12.978</v>
      </c>
      <c r="O826" s="56">
        <v>18.879000000000001</v>
      </c>
      <c r="P826" s="56">
        <v>-6.8980000000000103</v>
      </c>
    </row>
    <row r="827" spans="1:16" x14ac:dyDescent="0.25">
      <c r="A827" s="54">
        <v>2022</v>
      </c>
      <c r="B827" s="54">
        <v>609954</v>
      </c>
      <c r="C827" s="55" t="s">
        <v>417</v>
      </c>
      <c r="D827" s="54" t="s">
        <v>1</v>
      </c>
      <c r="E827" s="56">
        <v>2158.422</v>
      </c>
      <c r="F827" s="56">
        <v>1248.394</v>
      </c>
      <c r="G827" s="56">
        <v>1000.748</v>
      </c>
      <c r="H827" s="56">
        <v>1919.827</v>
      </c>
      <c r="I827" s="56">
        <v>4424.777</v>
      </c>
      <c r="J827" s="56">
        <v>2758.35</v>
      </c>
      <c r="K827" s="56">
        <v>3061.933</v>
      </c>
      <c r="L827" s="56">
        <v>1455.797</v>
      </c>
      <c r="M827" s="56">
        <v>652.995</v>
      </c>
      <c r="N827" s="56">
        <v>2159.1010000000001</v>
      </c>
      <c r="O827" s="56">
        <v>3355.3589999999999</v>
      </c>
      <c r="P827" s="56">
        <v>950.48099999999999</v>
      </c>
    </row>
    <row r="828" spans="1:16" x14ac:dyDescent="0.25">
      <c r="A828" s="54">
        <v>2022</v>
      </c>
      <c r="B828" s="54">
        <v>609954</v>
      </c>
      <c r="C828" s="55" t="s">
        <v>417</v>
      </c>
      <c r="D828" s="54" t="s">
        <v>296</v>
      </c>
      <c r="E828" s="56">
        <v>628.37199999999996</v>
      </c>
      <c r="F828" s="56">
        <v>380.69400000000002</v>
      </c>
      <c r="G828" s="56">
        <v>216.74799999999999</v>
      </c>
      <c r="H828" s="56">
        <v>508.37700000000001</v>
      </c>
      <c r="I828" s="56">
        <v>1131.7270000000001</v>
      </c>
      <c r="J828" s="56">
        <v>762.099999999999</v>
      </c>
      <c r="K828" s="56">
        <v>1025.5830000000001</v>
      </c>
      <c r="L828" s="56">
        <v>355.29700000000003</v>
      </c>
      <c r="M828" s="56">
        <v>158.245</v>
      </c>
      <c r="N828" s="56">
        <v>472.50099999999998</v>
      </c>
      <c r="O828" s="56">
        <v>795.80899999999997</v>
      </c>
      <c r="P828" s="56">
        <v>247.98099999999999</v>
      </c>
    </row>
    <row r="829" spans="1:16" x14ac:dyDescent="0.25">
      <c r="A829" s="54">
        <v>2022</v>
      </c>
      <c r="B829" s="54">
        <v>609954</v>
      </c>
      <c r="C829" s="55" t="s">
        <v>417</v>
      </c>
      <c r="D829" s="54" t="s">
        <v>294</v>
      </c>
      <c r="E829" s="56">
        <v>725.37199999999996</v>
      </c>
      <c r="F829" s="56">
        <v>452.19400000000002</v>
      </c>
      <c r="G829" s="56">
        <v>282.74799999999999</v>
      </c>
      <c r="H829" s="56">
        <v>573.37699999999995</v>
      </c>
      <c r="I829" s="56">
        <v>1261.7270000000001</v>
      </c>
      <c r="J829" s="56">
        <v>801.099999999999</v>
      </c>
      <c r="K829" s="56">
        <v>1119.5830000000001</v>
      </c>
      <c r="L829" s="56">
        <v>419.29700000000003</v>
      </c>
      <c r="M829" s="56">
        <v>220.245</v>
      </c>
      <c r="N829" s="56">
        <v>628.50099999999998</v>
      </c>
      <c r="O829" s="56">
        <v>892.80899999999997</v>
      </c>
      <c r="P829" s="56">
        <v>279.98099999999999</v>
      </c>
    </row>
    <row r="830" spans="1:16" x14ac:dyDescent="0.25">
      <c r="A830" s="54">
        <v>2022</v>
      </c>
      <c r="B830" s="54">
        <v>613934</v>
      </c>
      <c r="C830" s="55" t="s">
        <v>415</v>
      </c>
      <c r="D830" s="54" t="s">
        <v>296</v>
      </c>
      <c r="E830" s="56">
        <v>-40.159999999999997</v>
      </c>
      <c r="F830" s="56">
        <v>178.49</v>
      </c>
      <c r="G830" s="56">
        <v>305.92</v>
      </c>
      <c r="H830" s="56">
        <v>-31.26</v>
      </c>
      <c r="I830" s="56">
        <v>-80.44</v>
      </c>
      <c r="J830" s="56">
        <v>160.97999999999999</v>
      </c>
      <c r="K830" s="56">
        <v>0.44000000000002598</v>
      </c>
      <c r="L830" s="56">
        <v>-11.79</v>
      </c>
      <c r="M830" s="56">
        <v>70.989999999999796</v>
      </c>
      <c r="N830" s="56">
        <v>-57.93</v>
      </c>
      <c r="O830" s="56">
        <v>35.83</v>
      </c>
      <c r="P830" s="56">
        <v>0</v>
      </c>
    </row>
    <row r="831" spans="1:16" x14ac:dyDescent="0.25">
      <c r="A831" s="54">
        <v>2022</v>
      </c>
      <c r="B831" s="54">
        <v>613934</v>
      </c>
      <c r="C831" s="55" t="s">
        <v>415</v>
      </c>
      <c r="D831" s="54" t="s">
        <v>1</v>
      </c>
      <c r="E831" s="56">
        <v>176.04</v>
      </c>
      <c r="F831" s="56">
        <v>2000.64</v>
      </c>
      <c r="G831" s="56">
        <v>2530.3200000000002</v>
      </c>
      <c r="H831" s="56">
        <v>222.84</v>
      </c>
      <c r="I831" s="56">
        <v>113.16</v>
      </c>
      <c r="J831" s="56">
        <v>1432.38</v>
      </c>
      <c r="K831" s="56">
        <v>843.24</v>
      </c>
      <c r="L831" s="56">
        <v>134.46</v>
      </c>
      <c r="M831" s="56">
        <v>1081.1400000000001</v>
      </c>
      <c r="N831" s="56">
        <v>486.42</v>
      </c>
      <c r="O831" s="56">
        <v>889.98</v>
      </c>
      <c r="P831" s="56">
        <v>0</v>
      </c>
    </row>
    <row r="832" spans="1:16" x14ac:dyDescent="0.25">
      <c r="A832" s="54">
        <v>2022</v>
      </c>
      <c r="B832" s="54">
        <v>613934</v>
      </c>
      <c r="C832" s="55" t="s">
        <v>415</v>
      </c>
      <c r="D832" s="54" t="s">
        <v>294</v>
      </c>
      <c r="E832" s="56">
        <v>29.34</v>
      </c>
      <c r="F832" s="56">
        <v>333.44</v>
      </c>
      <c r="G832" s="56">
        <v>421.72</v>
      </c>
      <c r="H832" s="56">
        <v>37.14</v>
      </c>
      <c r="I832" s="56">
        <v>18.86</v>
      </c>
      <c r="J832" s="56">
        <v>238.73</v>
      </c>
      <c r="K832" s="56">
        <v>140.54</v>
      </c>
      <c r="L832" s="56">
        <v>22.41</v>
      </c>
      <c r="M832" s="56">
        <v>180.19</v>
      </c>
      <c r="N832" s="56">
        <v>81.069999999999993</v>
      </c>
      <c r="O832" s="56">
        <v>148.33000000000001</v>
      </c>
      <c r="P832" s="56">
        <v>0</v>
      </c>
    </row>
    <row r="833" spans="1:16" x14ac:dyDescent="0.25">
      <c r="A833" s="54">
        <v>2022</v>
      </c>
      <c r="B833" s="54">
        <v>615144</v>
      </c>
      <c r="C833" s="55" t="s">
        <v>415</v>
      </c>
      <c r="D833" s="54" t="s">
        <v>294</v>
      </c>
      <c r="E833" s="56">
        <v>489.67399999999998</v>
      </c>
      <c r="F833" s="56">
        <v>68.66</v>
      </c>
      <c r="G833" s="56">
        <v>74.168000000000006</v>
      </c>
      <c r="H833" s="56">
        <v>188.756</v>
      </c>
      <c r="I833" s="56">
        <v>24.533999999999999</v>
      </c>
      <c r="J833" s="56">
        <v>27.492000000000001</v>
      </c>
      <c r="K833" s="56">
        <v>204.92</v>
      </c>
      <c r="L833" s="56">
        <v>64.453999999999994</v>
      </c>
      <c r="M833" s="56">
        <v>0</v>
      </c>
      <c r="N833" s="56">
        <v>80.968000000000004</v>
      </c>
      <c r="O833" s="56">
        <v>61.502000000000002</v>
      </c>
      <c r="P833" s="56">
        <v>17.934000000000001</v>
      </c>
    </row>
    <row r="834" spans="1:16" x14ac:dyDescent="0.25">
      <c r="A834" s="54">
        <v>2022</v>
      </c>
      <c r="B834" s="54">
        <v>615144</v>
      </c>
      <c r="C834" s="55" t="s">
        <v>415</v>
      </c>
      <c r="D834" s="54" t="s">
        <v>296</v>
      </c>
      <c r="E834" s="56">
        <v>411.92399999999998</v>
      </c>
      <c r="F834" s="56">
        <v>-64.84</v>
      </c>
      <c r="G834" s="56">
        <v>5.7679999999999998</v>
      </c>
      <c r="H834" s="56">
        <v>-13.144</v>
      </c>
      <c r="I834" s="56">
        <v>-41.665999999999997</v>
      </c>
      <c r="J834" s="56">
        <v>-5.6079999999999997</v>
      </c>
      <c r="K834" s="56">
        <v>171.82</v>
      </c>
      <c r="L834" s="56">
        <v>-2.8460000000000001</v>
      </c>
      <c r="M834" s="56">
        <v>0</v>
      </c>
      <c r="N834" s="56">
        <v>12.568</v>
      </c>
      <c r="O834" s="56">
        <v>-73.097999999999999</v>
      </c>
      <c r="P834" s="56">
        <v>-48.265999999999998</v>
      </c>
    </row>
    <row r="835" spans="1:16" x14ac:dyDescent="0.25">
      <c r="A835" s="54">
        <v>2022</v>
      </c>
      <c r="B835" s="54">
        <v>615144</v>
      </c>
      <c r="C835" s="55" t="s">
        <v>415</v>
      </c>
      <c r="D835" s="54" t="s">
        <v>1</v>
      </c>
      <c r="E835" s="56">
        <v>1407.0239999999999</v>
      </c>
      <c r="F835" s="56">
        <v>238.36</v>
      </c>
      <c r="G835" s="56">
        <v>211.16800000000001</v>
      </c>
      <c r="H835" s="56">
        <v>471.05599999999998</v>
      </c>
      <c r="I835" s="56">
        <v>80.784000000000006</v>
      </c>
      <c r="J835" s="56">
        <v>71.992000000000004</v>
      </c>
      <c r="K835" s="56">
        <v>799.92</v>
      </c>
      <c r="L835" s="56">
        <v>143.904</v>
      </c>
      <c r="M835" s="56">
        <v>0</v>
      </c>
      <c r="N835" s="56">
        <v>191.96799999999999</v>
      </c>
      <c r="O835" s="56">
        <v>147.952</v>
      </c>
      <c r="P835" s="56">
        <v>64.784000000000006</v>
      </c>
    </row>
    <row r="836" spans="1:16" x14ac:dyDescent="0.25">
      <c r="A836" s="54">
        <v>2022</v>
      </c>
      <c r="B836" s="54">
        <v>618134</v>
      </c>
      <c r="C836" s="55" t="s">
        <v>419</v>
      </c>
      <c r="D836" s="54" t="s">
        <v>294</v>
      </c>
      <c r="E836" s="56">
        <v>0</v>
      </c>
      <c r="F836" s="56">
        <v>38.478999999999999</v>
      </c>
      <c r="G836" s="56">
        <v>466.498999999999</v>
      </c>
      <c r="H836" s="56">
        <v>36.558</v>
      </c>
      <c r="I836" s="56">
        <v>0</v>
      </c>
      <c r="J836" s="56">
        <v>0</v>
      </c>
      <c r="K836" s="56">
        <v>7.9929999999999897</v>
      </c>
      <c r="L836" s="56">
        <v>71.971999999999994</v>
      </c>
      <c r="M836" s="56">
        <v>467.88299999999998</v>
      </c>
      <c r="N836" s="56">
        <v>327.96300000000002</v>
      </c>
      <c r="O836" s="56">
        <v>67.995000000000005</v>
      </c>
      <c r="P836" s="56">
        <v>33.985999999999997</v>
      </c>
    </row>
    <row r="837" spans="1:16" x14ac:dyDescent="0.25">
      <c r="A837" s="54">
        <v>2022</v>
      </c>
      <c r="B837" s="54">
        <v>618134</v>
      </c>
      <c r="C837" s="55" t="s">
        <v>419</v>
      </c>
      <c r="D837" s="54" t="s">
        <v>1</v>
      </c>
      <c r="E837" s="56">
        <v>0</v>
      </c>
      <c r="F837" s="56">
        <v>132.97900000000001</v>
      </c>
      <c r="G837" s="56">
        <v>1438.1990000000001</v>
      </c>
      <c r="H837" s="56">
        <v>153.958</v>
      </c>
      <c r="I837" s="56">
        <v>0</v>
      </c>
      <c r="J837" s="56">
        <v>0</v>
      </c>
      <c r="K837" s="56">
        <v>62.993000000000002</v>
      </c>
      <c r="L837" s="56">
        <v>209.97200000000001</v>
      </c>
      <c r="M837" s="56">
        <v>1475.383</v>
      </c>
      <c r="N837" s="56">
        <v>1322.713</v>
      </c>
      <c r="O837" s="56">
        <v>272.89499999999998</v>
      </c>
      <c r="P837" s="56">
        <v>118.986</v>
      </c>
    </row>
    <row r="838" spans="1:16" x14ac:dyDescent="0.25">
      <c r="A838" s="54">
        <v>2022</v>
      </c>
      <c r="B838" s="54">
        <v>618134</v>
      </c>
      <c r="C838" s="55" t="s">
        <v>419</v>
      </c>
      <c r="D838" s="54" t="s">
        <v>296</v>
      </c>
      <c r="E838" s="56">
        <v>0</v>
      </c>
      <c r="F838" s="56">
        <v>0.97899999999998499</v>
      </c>
      <c r="G838" s="56">
        <v>340.23899999999901</v>
      </c>
      <c r="H838" s="56">
        <v>-38.442</v>
      </c>
      <c r="I838" s="56">
        <v>0</v>
      </c>
      <c r="J838" s="56">
        <v>0</v>
      </c>
      <c r="K838" s="56">
        <v>-28.257000000000001</v>
      </c>
      <c r="L838" s="56">
        <v>34.472000000000001</v>
      </c>
      <c r="M838" s="56">
        <v>316.63299999999998</v>
      </c>
      <c r="N838" s="56">
        <v>242.96299999999999</v>
      </c>
      <c r="O838" s="56">
        <v>-7.0050000000000203</v>
      </c>
      <c r="P838" s="56">
        <v>-3.51400000000001</v>
      </c>
    </row>
    <row r="839" spans="1:16" x14ac:dyDescent="0.25">
      <c r="A839" s="54">
        <v>2022</v>
      </c>
      <c r="B839" s="54">
        <v>619986</v>
      </c>
      <c r="C839" s="55" t="s">
        <v>419</v>
      </c>
      <c r="D839" s="54" t="s">
        <v>1</v>
      </c>
      <c r="E839" s="56">
        <v>255.94399999999999</v>
      </c>
      <c r="F839" s="56">
        <v>434.32799999999997</v>
      </c>
      <c r="G839" s="56">
        <v>127.98399999999999</v>
      </c>
      <c r="H839" s="56">
        <v>0</v>
      </c>
      <c r="I839" s="56">
        <v>520.72799999999995</v>
      </c>
      <c r="J839" s="56">
        <v>335.96</v>
      </c>
      <c r="K839" s="56">
        <v>1830.1759999999999</v>
      </c>
      <c r="L839" s="56">
        <v>919.89599999999996</v>
      </c>
      <c r="M839" s="56">
        <v>703.048</v>
      </c>
      <c r="N839" s="56">
        <v>0</v>
      </c>
      <c r="O839" s="56">
        <v>1820.44</v>
      </c>
      <c r="P839" s="56">
        <v>119.98399999999999</v>
      </c>
    </row>
    <row r="840" spans="1:16" x14ac:dyDescent="0.25">
      <c r="A840" s="54">
        <v>2022</v>
      </c>
      <c r="B840" s="54">
        <v>619986</v>
      </c>
      <c r="C840" s="55" t="s">
        <v>419</v>
      </c>
      <c r="D840" s="54" t="s">
        <v>296</v>
      </c>
      <c r="E840" s="56">
        <v>12.843999999999999</v>
      </c>
      <c r="F840" s="56">
        <v>13.278</v>
      </c>
      <c r="G840" s="56">
        <v>14.734</v>
      </c>
      <c r="H840" s="56">
        <v>0</v>
      </c>
      <c r="I840" s="56">
        <v>94.628</v>
      </c>
      <c r="J840" s="56">
        <v>21.46</v>
      </c>
      <c r="K840" s="56">
        <v>335.476</v>
      </c>
      <c r="L840" s="56">
        <v>259.64600000000002</v>
      </c>
      <c r="M840" s="56">
        <v>100.44799999999999</v>
      </c>
      <c r="N840" s="56">
        <v>0</v>
      </c>
      <c r="O840" s="56">
        <v>440.81</v>
      </c>
      <c r="P840" s="56">
        <v>-21.515999999999998</v>
      </c>
    </row>
    <row r="841" spans="1:16" x14ac:dyDescent="0.25">
      <c r="A841" s="54">
        <v>2022</v>
      </c>
      <c r="B841" s="54">
        <v>619986</v>
      </c>
      <c r="C841" s="55" t="s">
        <v>419</v>
      </c>
      <c r="D841" s="54" t="s">
        <v>294</v>
      </c>
      <c r="E841" s="56">
        <v>87.843999999999994</v>
      </c>
      <c r="F841" s="56">
        <v>160.77799999999999</v>
      </c>
      <c r="G841" s="56">
        <v>50.984000000000002</v>
      </c>
      <c r="H841" s="56">
        <v>0</v>
      </c>
      <c r="I841" s="56">
        <v>205.87799999999999</v>
      </c>
      <c r="J841" s="56">
        <v>131.46</v>
      </c>
      <c r="K841" s="56">
        <v>482.976</v>
      </c>
      <c r="L841" s="56">
        <v>333.39600000000002</v>
      </c>
      <c r="M841" s="56">
        <v>211.69800000000001</v>
      </c>
      <c r="N841" s="56">
        <v>0</v>
      </c>
      <c r="O841" s="56">
        <v>601.44000000000005</v>
      </c>
      <c r="P841" s="56">
        <v>50.984000000000002</v>
      </c>
    </row>
    <row r="842" spans="1:16" x14ac:dyDescent="0.25">
      <c r="A842" s="54">
        <v>2022</v>
      </c>
      <c r="B842" s="54">
        <v>621024</v>
      </c>
      <c r="C842" s="55" t="s">
        <v>416</v>
      </c>
      <c r="D842" s="54" t="s">
        <v>1</v>
      </c>
      <c r="E842" s="56">
        <v>12788.878199999999</v>
      </c>
      <c r="F842" s="56">
        <v>8023.5402000000004</v>
      </c>
      <c r="G842" s="56">
        <v>12494.272999999999</v>
      </c>
      <c r="H842" s="56">
        <v>8004.87</v>
      </c>
      <c r="I842" s="56">
        <v>7590.9355999999998</v>
      </c>
      <c r="J842" s="56">
        <v>8611.9675999999999</v>
      </c>
      <c r="K842" s="56">
        <v>18152.729800000001</v>
      </c>
      <c r="L842" s="56">
        <v>11334.336799999999</v>
      </c>
      <c r="M842" s="56">
        <v>5169.6966000000002</v>
      </c>
      <c r="N842" s="56">
        <v>8702.5751999999993</v>
      </c>
      <c r="O842" s="56">
        <v>7781.2219999999998</v>
      </c>
      <c r="P842" s="56">
        <v>11239.042799999999</v>
      </c>
    </row>
    <row r="843" spans="1:16" x14ac:dyDescent="0.25">
      <c r="A843" s="54">
        <v>2022</v>
      </c>
      <c r="B843" s="54">
        <v>621024</v>
      </c>
      <c r="C843" s="55" t="s">
        <v>416</v>
      </c>
      <c r="D843" s="54" t="s">
        <v>296</v>
      </c>
      <c r="E843" s="56">
        <v>248.12820000000099</v>
      </c>
      <c r="F843" s="56">
        <v>77.090200000000294</v>
      </c>
      <c r="G843" s="56">
        <v>467.67300000000103</v>
      </c>
      <c r="H843" s="56">
        <v>34.820000000000199</v>
      </c>
      <c r="I843" s="56">
        <v>231.735600000001</v>
      </c>
      <c r="J843" s="56">
        <v>-319.63239999999797</v>
      </c>
      <c r="K843" s="56">
        <v>1735.5798</v>
      </c>
      <c r="L843" s="56">
        <v>-347.26319999999902</v>
      </c>
      <c r="M843" s="56">
        <v>93.796600000000296</v>
      </c>
      <c r="N843" s="56">
        <v>573.52520000000095</v>
      </c>
      <c r="O843" s="56">
        <v>79.622000000000696</v>
      </c>
      <c r="P843" s="56">
        <v>822.94280000000003</v>
      </c>
    </row>
    <row r="844" spans="1:16" x14ac:dyDescent="0.25">
      <c r="A844" s="54">
        <v>2022</v>
      </c>
      <c r="B844" s="54">
        <v>621024</v>
      </c>
      <c r="C844" s="55" t="s">
        <v>416</v>
      </c>
      <c r="D844" s="54" t="s">
        <v>294</v>
      </c>
      <c r="E844" s="56">
        <v>984.92820000000097</v>
      </c>
      <c r="F844" s="56">
        <v>791.09019999999998</v>
      </c>
      <c r="G844" s="56">
        <v>1290.873</v>
      </c>
      <c r="H844" s="56">
        <v>766.22</v>
      </c>
      <c r="I844" s="56">
        <v>994.33560000000102</v>
      </c>
      <c r="J844" s="56">
        <v>445.96760000000199</v>
      </c>
      <c r="K844" s="56">
        <v>2470.5798</v>
      </c>
      <c r="L844" s="56">
        <v>439.93680000000103</v>
      </c>
      <c r="M844" s="56">
        <v>761.59659999999997</v>
      </c>
      <c r="N844" s="56">
        <v>1303.1251999999999</v>
      </c>
      <c r="O844" s="56">
        <v>813.42200000000105</v>
      </c>
      <c r="P844" s="56">
        <v>1539.3427999999999</v>
      </c>
    </row>
    <row r="845" spans="1:16" x14ac:dyDescent="0.25">
      <c r="A845" s="54">
        <v>2022</v>
      </c>
      <c r="B845" s="54">
        <v>623122</v>
      </c>
      <c r="C845" s="55" t="s">
        <v>416</v>
      </c>
      <c r="D845" s="54" t="s">
        <v>1</v>
      </c>
      <c r="E845" s="56">
        <v>0</v>
      </c>
      <c r="F845" s="56">
        <v>0</v>
      </c>
      <c r="G845" s="56">
        <v>0</v>
      </c>
      <c r="H845" s="56">
        <v>0</v>
      </c>
      <c r="I845" s="56">
        <v>0</v>
      </c>
      <c r="J845" s="56">
        <v>30.367999999999999</v>
      </c>
      <c r="K845" s="56">
        <v>0</v>
      </c>
      <c r="L845" s="56">
        <v>12.784000000000001</v>
      </c>
      <c r="M845" s="56">
        <v>55.991999999999997</v>
      </c>
      <c r="N845" s="56">
        <v>0</v>
      </c>
      <c r="O845" s="56">
        <v>79.992000000000004</v>
      </c>
      <c r="P845" s="56">
        <v>0</v>
      </c>
    </row>
    <row r="846" spans="1:16" x14ac:dyDescent="0.25">
      <c r="A846" s="54">
        <v>2022</v>
      </c>
      <c r="B846" s="54">
        <v>623122</v>
      </c>
      <c r="C846" s="55" t="s">
        <v>416</v>
      </c>
      <c r="D846" s="54" t="s">
        <v>294</v>
      </c>
      <c r="E846" s="56">
        <v>0</v>
      </c>
      <c r="F846" s="56">
        <v>0</v>
      </c>
      <c r="G846" s="56">
        <v>0</v>
      </c>
      <c r="H846" s="56">
        <v>0</v>
      </c>
      <c r="I846" s="56">
        <v>0</v>
      </c>
      <c r="J846" s="56">
        <v>12.667999999999999</v>
      </c>
      <c r="K846" s="56">
        <v>0</v>
      </c>
      <c r="L846" s="56">
        <v>4.7839999999999998</v>
      </c>
      <c r="M846" s="56">
        <v>25.492000000000001</v>
      </c>
      <c r="N846" s="56">
        <v>0</v>
      </c>
      <c r="O846" s="56">
        <v>20.492000000000001</v>
      </c>
      <c r="P846" s="56">
        <v>0</v>
      </c>
    </row>
    <row r="847" spans="1:16" x14ac:dyDescent="0.25">
      <c r="A847" s="54">
        <v>2022</v>
      </c>
      <c r="B847" s="54">
        <v>623122</v>
      </c>
      <c r="C847" s="55" t="s">
        <v>416</v>
      </c>
      <c r="D847" s="54" t="s">
        <v>296</v>
      </c>
      <c r="E847" s="56">
        <v>0</v>
      </c>
      <c r="F847" s="56">
        <v>0</v>
      </c>
      <c r="G847" s="56">
        <v>0</v>
      </c>
      <c r="H847" s="56">
        <v>0</v>
      </c>
      <c r="I847" s="56">
        <v>0</v>
      </c>
      <c r="J847" s="56">
        <v>-23.931999999999999</v>
      </c>
      <c r="K847" s="56">
        <v>0</v>
      </c>
      <c r="L847" s="56">
        <v>-29.416</v>
      </c>
      <c r="M847" s="56">
        <v>-8.7080000000000108</v>
      </c>
      <c r="N847" s="56">
        <v>0</v>
      </c>
      <c r="O847" s="56">
        <v>-13.708</v>
      </c>
      <c r="P847" s="56">
        <v>0</v>
      </c>
    </row>
    <row r="848" spans="1:16" x14ac:dyDescent="0.25">
      <c r="A848" s="54">
        <v>2022</v>
      </c>
      <c r="B848" s="54">
        <v>623397</v>
      </c>
      <c r="C848" s="55" t="s">
        <v>417</v>
      </c>
      <c r="D848" s="54" t="s">
        <v>1</v>
      </c>
      <c r="E848" s="56">
        <v>0</v>
      </c>
      <c r="F848" s="56">
        <v>662.90899999999999</v>
      </c>
      <c r="G848" s="56">
        <v>58.493499999999997</v>
      </c>
      <c r="H848" s="56">
        <v>1000.259</v>
      </c>
      <c r="I848" s="56">
        <v>64.986999999999995</v>
      </c>
      <c r="J848" s="56">
        <v>616.096</v>
      </c>
      <c r="K848" s="56">
        <v>0</v>
      </c>
      <c r="L848" s="56">
        <v>9.0869999999999997</v>
      </c>
      <c r="M848" s="56">
        <v>137.13050000000001</v>
      </c>
      <c r="N848" s="56">
        <v>58.493499999999997</v>
      </c>
      <c r="O848" s="56">
        <v>103.98699999999999</v>
      </c>
      <c r="P848" s="56">
        <v>947.55700000000002</v>
      </c>
    </row>
    <row r="849" spans="1:16" x14ac:dyDescent="0.25">
      <c r="A849" s="54">
        <v>2022</v>
      </c>
      <c r="B849" s="54">
        <v>623397</v>
      </c>
      <c r="C849" s="55" t="s">
        <v>418</v>
      </c>
      <c r="D849" s="54" t="s">
        <v>1</v>
      </c>
      <c r="E849" s="56">
        <v>4586.2764999999999</v>
      </c>
      <c r="F849" s="56">
        <v>2042.6769999999999</v>
      </c>
      <c r="G849" s="56">
        <v>4034.7190000000001</v>
      </c>
      <c r="H849" s="56">
        <v>1238.6400000000001</v>
      </c>
      <c r="I849" s="56">
        <v>3236.4344999999998</v>
      </c>
      <c r="J849" s="56">
        <v>3172.6305000000002</v>
      </c>
      <c r="K849" s="56">
        <v>618.69600000000003</v>
      </c>
      <c r="L849" s="56">
        <v>338.60449999999997</v>
      </c>
      <c r="M849" s="56">
        <v>1666.1969999999999</v>
      </c>
      <c r="N849" s="56">
        <v>487.40899999999999</v>
      </c>
      <c r="O849" s="56">
        <v>348.23099999999999</v>
      </c>
      <c r="P849" s="56">
        <v>746.08299999999997</v>
      </c>
    </row>
    <row r="850" spans="1:16" x14ac:dyDescent="0.25">
      <c r="A850" s="54">
        <v>2022</v>
      </c>
      <c r="B850" s="54">
        <v>623397</v>
      </c>
      <c r="C850" s="55" t="s">
        <v>416</v>
      </c>
      <c r="D850" s="54" t="s">
        <v>296</v>
      </c>
      <c r="E850" s="56">
        <v>3620.665</v>
      </c>
      <c r="F850" s="56">
        <v>3328.2280000000001</v>
      </c>
      <c r="G850" s="56">
        <v>3976.165</v>
      </c>
      <c r="H850" s="56">
        <v>1740.8145</v>
      </c>
      <c r="I850" s="56">
        <v>1380.1975</v>
      </c>
      <c r="J850" s="56">
        <v>1650.69</v>
      </c>
      <c r="K850" s="56">
        <v>1485.9014999999999</v>
      </c>
      <c r="L850" s="56">
        <v>1954.279</v>
      </c>
      <c r="M850" s="56">
        <v>3283.0889999999999</v>
      </c>
      <c r="N850" s="56">
        <v>1793.9179999999999</v>
      </c>
      <c r="O850" s="56">
        <v>1736.5215000000001</v>
      </c>
      <c r="P850" s="56">
        <v>2878.6889999999999</v>
      </c>
    </row>
    <row r="851" spans="1:16" x14ac:dyDescent="0.25">
      <c r="A851" s="54">
        <v>2022</v>
      </c>
      <c r="B851" s="54">
        <v>623397</v>
      </c>
      <c r="C851" s="55" t="s">
        <v>418</v>
      </c>
      <c r="D851" s="54" t="s">
        <v>294</v>
      </c>
      <c r="E851" s="56">
        <v>1030.3264999999999</v>
      </c>
      <c r="F851" s="56">
        <v>515.12699999999995</v>
      </c>
      <c r="G851" s="56">
        <v>954.21900000000005</v>
      </c>
      <c r="H851" s="56">
        <v>331.79</v>
      </c>
      <c r="I851" s="56">
        <v>667.78449999999998</v>
      </c>
      <c r="J851" s="56">
        <v>815.08050000000003</v>
      </c>
      <c r="K851" s="56">
        <v>156.74600000000001</v>
      </c>
      <c r="L851" s="56">
        <v>78.754499999999993</v>
      </c>
      <c r="M851" s="56">
        <v>418.74700000000001</v>
      </c>
      <c r="N851" s="56">
        <v>123.90900000000001</v>
      </c>
      <c r="O851" s="56">
        <v>107.081</v>
      </c>
      <c r="P851" s="56">
        <v>99.483000000000004</v>
      </c>
    </row>
    <row r="852" spans="1:16" x14ac:dyDescent="0.25">
      <c r="A852" s="54">
        <v>2022</v>
      </c>
      <c r="B852" s="54">
        <v>623397</v>
      </c>
      <c r="C852" s="55" t="s">
        <v>418</v>
      </c>
      <c r="D852" s="54" t="s">
        <v>296</v>
      </c>
      <c r="E852" s="56">
        <v>667.32650000000001</v>
      </c>
      <c r="F852" s="56">
        <v>194.12700000000001</v>
      </c>
      <c r="G852" s="56">
        <v>665.31899999999996</v>
      </c>
      <c r="H852" s="56">
        <v>42.89</v>
      </c>
      <c r="I852" s="56">
        <v>455.3845</v>
      </c>
      <c r="J852" s="56">
        <v>548.38049999999998</v>
      </c>
      <c r="K852" s="56">
        <v>-35.853999999999999</v>
      </c>
      <c r="L852" s="56">
        <v>-49.645499999999998</v>
      </c>
      <c r="M852" s="56">
        <v>194.047</v>
      </c>
      <c r="N852" s="56">
        <v>-100.791</v>
      </c>
      <c r="O852" s="56">
        <v>-117.619</v>
      </c>
      <c r="P852" s="56">
        <v>-157.31700000000001</v>
      </c>
    </row>
    <row r="853" spans="1:16" x14ac:dyDescent="0.25">
      <c r="A853" s="54">
        <v>2022</v>
      </c>
      <c r="B853" s="54">
        <v>623397</v>
      </c>
      <c r="C853" s="55" t="s">
        <v>416</v>
      </c>
      <c r="D853" s="54" t="s">
        <v>1</v>
      </c>
      <c r="E853" s="56">
        <v>17683.965</v>
      </c>
      <c r="F853" s="56">
        <v>19406.477999999999</v>
      </c>
      <c r="G853" s="56">
        <v>19281.665000000001</v>
      </c>
      <c r="H853" s="56">
        <v>10019.9645</v>
      </c>
      <c r="I853" s="56">
        <v>7655.1475</v>
      </c>
      <c r="J853" s="56">
        <v>8445.84</v>
      </c>
      <c r="K853" s="56">
        <v>8649.7515000000003</v>
      </c>
      <c r="L853" s="56">
        <v>11095.929</v>
      </c>
      <c r="M853" s="56">
        <v>16190.239</v>
      </c>
      <c r="N853" s="56">
        <v>10228.868</v>
      </c>
      <c r="O853" s="56">
        <v>10177.121499999999</v>
      </c>
      <c r="P853" s="56">
        <v>16938.388999999999</v>
      </c>
    </row>
    <row r="854" spans="1:16" x14ac:dyDescent="0.25">
      <c r="A854" s="54">
        <v>2022</v>
      </c>
      <c r="B854" s="54">
        <v>623397</v>
      </c>
      <c r="C854" s="55" t="s">
        <v>417</v>
      </c>
      <c r="D854" s="54" t="s">
        <v>296</v>
      </c>
      <c r="E854" s="56">
        <v>0</v>
      </c>
      <c r="F854" s="56">
        <v>146.90899999999999</v>
      </c>
      <c r="G854" s="56">
        <v>-15.006500000000001</v>
      </c>
      <c r="H854" s="56">
        <v>-49.090999999999902</v>
      </c>
      <c r="I854" s="56">
        <v>-19.463000000000001</v>
      </c>
      <c r="J854" s="56">
        <v>78.695999999999898</v>
      </c>
      <c r="K854" s="56">
        <v>0</v>
      </c>
      <c r="L854" s="56">
        <v>-25.213000000000001</v>
      </c>
      <c r="M854" s="56">
        <v>-17.819500000000001</v>
      </c>
      <c r="N854" s="56">
        <v>-25.506499999999999</v>
      </c>
      <c r="O854" s="56">
        <v>-21.013000000000002</v>
      </c>
      <c r="P854" s="56">
        <v>119.00700000000001</v>
      </c>
    </row>
    <row r="855" spans="1:16" x14ac:dyDescent="0.25">
      <c r="A855" s="54">
        <v>2022</v>
      </c>
      <c r="B855" s="54">
        <v>623397</v>
      </c>
      <c r="C855" s="55" t="s">
        <v>417</v>
      </c>
      <c r="D855" s="54" t="s">
        <v>294</v>
      </c>
      <c r="E855" s="56">
        <v>0</v>
      </c>
      <c r="F855" s="56">
        <v>205.90899999999999</v>
      </c>
      <c r="G855" s="56">
        <v>13.993499999999999</v>
      </c>
      <c r="H855" s="56">
        <v>38.909000000000098</v>
      </c>
      <c r="I855" s="56">
        <v>10.537000000000001</v>
      </c>
      <c r="J855" s="56">
        <v>117.196</v>
      </c>
      <c r="K855" s="56">
        <v>0</v>
      </c>
      <c r="L855" s="56">
        <v>3.7869999999999999</v>
      </c>
      <c r="M855" s="56">
        <v>12.1805</v>
      </c>
      <c r="N855" s="56">
        <v>3.4935</v>
      </c>
      <c r="O855" s="56">
        <v>8.9869999999999894</v>
      </c>
      <c r="P855" s="56">
        <v>216.00700000000001</v>
      </c>
    </row>
    <row r="856" spans="1:16" x14ac:dyDescent="0.25">
      <c r="A856" s="54">
        <v>2022</v>
      </c>
      <c r="B856" s="54">
        <v>623397</v>
      </c>
      <c r="C856" s="55" t="s">
        <v>416</v>
      </c>
      <c r="D856" s="54" t="s">
        <v>294</v>
      </c>
      <c r="E856" s="56">
        <v>4404.8649999999998</v>
      </c>
      <c r="F856" s="56">
        <v>4095.6280000000002</v>
      </c>
      <c r="G856" s="56">
        <v>4601.3649999999998</v>
      </c>
      <c r="H856" s="56">
        <v>2310.8145</v>
      </c>
      <c r="I856" s="56">
        <v>1815.1975</v>
      </c>
      <c r="J856" s="56">
        <v>2164.29</v>
      </c>
      <c r="K856" s="56">
        <v>1838.1015</v>
      </c>
      <c r="L856" s="56">
        <v>2383.8789999999999</v>
      </c>
      <c r="M856" s="56">
        <v>3921.489</v>
      </c>
      <c r="N856" s="56">
        <v>2254.7179999999998</v>
      </c>
      <c r="O856" s="56">
        <v>2324.5214999999998</v>
      </c>
      <c r="P856" s="56">
        <v>3554.2890000000002</v>
      </c>
    </row>
    <row r="857" spans="1:16" x14ac:dyDescent="0.25">
      <c r="A857" s="54">
        <v>2022</v>
      </c>
      <c r="B857" s="54">
        <v>626603</v>
      </c>
      <c r="C857" s="55" t="s">
        <v>414</v>
      </c>
      <c r="D857" s="54" t="s">
        <v>294</v>
      </c>
      <c r="E857" s="56">
        <v>27.492000000000001</v>
      </c>
      <c r="F857" s="56">
        <v>25.492000000000001</v>
      </c>
      <c r="G857" s="56">
        <v>305.904</v>
      </c>
      <c r="H857" s="56">
        <v>29.634</v>
      </c>
      <c r="I857" s="56">
        <v>321.83199999999999</v>
      </c>
      <c r="J857" s="56">
        <v>54.326000000000001</v>
      </c>
      <c r="K857" s="56">
        <v>387.39</v>
      </c>
      <c r="L857" s="56">
        <v>264.94600000000003</v>
      </c>
      <c r="M857" s="56">
        <v>54.326000000000001</v>
      </c>
      <c r="N857" s="56">
        <v>25.492000000000001</v>
      </c>
      <c r="O857" s="56">
        <v>60.984000000000002</v>
      </c>
      <c r="P857" s="56">
        <v>284.35399999999998</v>
      </c>
    </row>
    <row r="858" spans="1:16" x14ac:dyDescent="0.25">
      <c r="A858" s="54">
        <v>2022</v>
      </c>
      <c r="B858" s="54">
        <v>626603</v>
      </c>
      <c r="C858" s="55" t="s">
        <v>414</v>
      </c>
      <c r="D858" s="54" t="s">
        <v>1</v>
      </c>
      <c r="E858" s="56">
        <v>71.992000000000004</v>
      </c>
      <c r="F858" s="56">
        <v>63.991999999999997</v>
      </c>
      <c r="G858" s="56">
        <v>759.904</v>
      </c>
      <c r="H858" s="56">
        <v>73.584000000000003</v>
      </c>
      <c r="I858" s="56">
        <v>791.83199999999999</v>
      </c>
      <c r="J858" s="56">
        <v>134.376</v>
      </c>
      <c r="K858" s="56">
        <v>1082.24</v>
      </c>
      <c r="L858" s="56">
        <v>579.89599999999996</v>
      </c>
      <c r="M858" s="56">
        <v>118.376</v>
      </c>
      <c r="N858" s="56">
        <v>63.991999999999997</v>
      </c>
      <c r="O858" s="56">
        <v>159.98400000000001</v>
      </c>
      <c r="P858" s="56">
        <v>720.70399999999995</v>
      </c>
    </row>
    <row r="859" spans="1:16" x14ac:dyDescent="0.25">
      <c r="A859" s="54">
        <v>2022</v>
      </c>
      <c r="B859" s="54">
        <v>626603</v>
      </c>
      <c r="C859" s="55" t="s">
        <v>414</v>
      </c>
      <c r="D859" s="54" t="s">
        <v>296</v>
      </c>
      <c r="E859" s="56">
        <v>-4.6079999999999997</v>
      </c>
      <c r="F859" s="56">
        <v>-6.6079999999999997</v>
      </c>
      <c r="G859" s="56">
        <v>209.60400000000001</v>
      </c>
      <c r="H859" s="56">
        <v>-34.566000000000003</v>
      </c>
      <c r="I859" s="56">
        <v>225.53200000000001</v>
      </c>
      <c r="J859" s="56">
        <v>-41.973999999999997</v>
      </c>
      <c r="K859" s="56">
        <v>313.29000000000002</v>
      </c>
      <c r="L859" s="56">
        <v>136.54599999999999</v>
      </c>
      <c r="M859" s="56">
        <v>-41.973999999999997</v>
      </c>
      <c r="N859" s="56">
        <v>-6.6079999999999997</v>
      </c>
      <c r="O859" s="56">
        <v>-3.21599999999999</v>
      </c>
      <c r="P859" s="56">
        <v>188.054</v>
      </c>
    </row>
    <row r="860" spans="1:16" x14ac:dyDescent="0.25">
      <c r="A860" s="54">
        <v>2022</v>
      </c>
      <c r="B860" s="54">
        <v>629125</v>
      </c>
      <c r="C860" s="55" t="s">
        <v>418</v>
      </c>
      <c r="D860" s="54" t="s">
        <v>294</v>
      </c>
      <c r="E860" s="56">
        <v>207.84</v>
      </c>
      <c r="F860" s="56">
        <v>0</v>
      </c>
      <c r="G860" s="56">
        <v>0</v>
      </c>
      <c r="H860" s="56">
        <v>178.01</v>
      </c>
      <c r="I860" s="56">
        <v>88.4</v>
      </c>
      <c r="J860" s="56">
        <v>0</v>
      </c>
      <c r="K860" s="56">
        <v>0</v>
      </c>
      <c r="L860" s="56">
        <v>0</v>
      </c>
      <c r="M860" s="56">
        <v>7.7</v>
      </c>
      <c r="N860" s="56">
        <v>61.999999999999901</v>
      </c>
      <c r="O860" s="56">
        <v>0.77</v>
      </c>
      <c r="P860" s="56">
        <v>25.89</v>
      </c>
    </row>
    <row r="861" spans="1:16" x14ac:dyDescent="0.25">
      <c r="A861" s="54">
        <v>2022</v>
      </c>
      <c r="B861" s="54">
        <v>629125</v>
      </c>
      <c r="C861" s="55" t="s">
        <v>418</v>
      </c>
      <c r="D861" s="54" t="s">
        <v>296</v>
      </c>
      <c r="E861" s="56">
        <v>138.13999999999999</v>
      </c>
      <c r="F861" s="56">
        <v>0</v>
      </c>
      <c r="G861" s="56">
        <v>0</v>
      </c>
      <c r="H861" s="56">
        <v>76.209999999999994</v>
      </c>
      <c r="I861" s="56">
        <v>53</v>
      </c>
      <c r="J861" s="56">
        <v>0</v>
      </c>
      <c r="K861" s="56">
        <v>0</v>
      </c>
      <c r="L861" s="56">
        <v>0</v>
      </c>
      <c r="M861" s="56">
        <v>-24.4</v>
      </c>
      <c r="N861" s="56">
        <v>27.6999999999999</v>
      </c>
      <c r="O861" s="56">
        <v>-31.33</v>
      </c>
      <c r="P861" s="56">
        <v>-38.31</v>
      </c>
    </row>
    <row r="862" spans="1:16" x14ac:dyDescent="0.25">
      <c r="A862" s="54">
        <v>2022</v>
      </c>
      <c r="B862" s="54">
        <v>629125</v>
      </c>
      <c r="C862" s="55" t="s">
        <v>418</v>
      </c>
      <c r="D862" s="54" t="s">
        <v>1</v>
      </c>
      <c r="E862" s="56">
        <v>1247.04</v>
      </c>
      <c r="F862" s="56">
        <v>0</v>
      </c>
      <c r="G862" s="56">
        <v>0</v>
      </c>
      <c r="H862" s="56">
        <v>1068.06</v>
      </c>
      <c r="I862" s="56">
        <v>530.4</v>
      </c>
      <c r="J862" s="56">
        <v>0</v>
      </c>
      <c r="K862" s="56">
        <v>0</v>
      </c>
      <c r="L862" s="56">
        <v>0</v>
      </c>
      <c r="M862" s="56">
        <v>46.2</v>
      </c>
      <c r="N862" s="56">
        <v>372</v>
      </c>
      <c r="O862" s="56">
        <v>4.62</v>
      </c>
      <c r="P862" s="56">
        <v>155.34</v>
      </c>
    </row>
    <row r="863" spans="1:16" x14ac:dyDescent="0.25">
      <c r="A863" s="54">
        <v>2022</v>
      </c>
      <c r="B863" s="54">
        <v>629321</v>
      </c>
      <c r="C863" s="55" t="s">
        <v>414</v>
      </c>
      <c r="D863" s="54" t="s">
        <v>1</v>
      </c>
      <c r="E863" s="56">
        <v>5663.6369999999997</v>
      </c>
      <c r="F863" s="56">
        <v>7363.6989999999996</v>
      </c>
      <c r="G863" s="56">
        <v>6897.6040000000003</v>
      </c>
      <c r="H863" s="56">
        <v>1902.0609999999999</v>
      </c>
      <c r="I863" s="56">
        <v>2483.2640000000001</v>
      </c>
      <c r="J863" s="56">
        <v>3281.5929999999998</v>
      </c>
      <c r="K863" s="56">
        <v>4417.0280000000002</v>
      </c>
      <c r="L863" s="56">
        <v>3590.9789999999998</v>
      </c>
      <c r="M863" s="56">
        <v>3928.4839999999999</v>
      </c>
      <c r="N863" s="56">
        <v>2207.3870000000002</v>
      </c>
      <c r="O863" s="56">
        <v>3478.2089999999998</v>
      </c>
      <c r="P863" s="56">
        <v>3307.4369999999999</v>
      </c>
    </row>
    <row r="864" spans="1:16" x14ac:dyDescent="0.25">
      <c r="A864" s="54">
        <v>2022</v>
      </c>
      <c r="B864" s="54">
        <v>629321</v>
      </c>
      <c r="C864" s="55" t="s">
        <v>414</v>
      </c>
      <c r="D864" s="54" t="s">
        <v>296</v>
      </c>
      <c r="E864" s="56">
        <v>1095.287</v>
      </c>
      <c r="F864" s="56">
        <v>1195.249</v>
      </c>
      <c r="G864" s="56">
        <v>1377.654</v>
      </c>
      <c r="H864" s="56">
        <v>314.01100000000002</v>
      </c>
      <c r="I864" s="56">
        <v>338.76400000000001</v>
      </c>
      <c r="J864" s="56">
        <v>482.19299999999998</v>
      </c>
      <c r="K864" s="56">
        <v>818.32799999999895</v>
      </c>
      <c r="L864" s="56">
        <v>656.97899999999902</v>
      </c>
      <c r="M864" s="56">
        <v>1022.784</v>
      </c>
      <c r="N864" s="56">
        <v>254.18700000000001</v>
      </c>
      <c r="O864" s="56">
        <v>629.75900000000001</v>
      </c>
      <c r="P864" s="56">
        <v>553.23699999999997</v>
      </c>
    </row>
    <row r="865" spans="1:16" x14ac:dyDescent="0.25">
      <c r="A865" s="54">
        <v>2022</v>
      </c>
      <c r="B865" s="54">
        <v>629321</v>
      </c>
      <c r="C865" s="55" t="s">
        <v>414</v>
      </c>
      <c r="D865" s="54" t="s">
        <v>294</v>
      </c>
      <c r="E865" s="56">
        <v>1515.6869999999999</v>
      </c>
      <c r="F865" s="56">
        <v>1539.3489999999999</v>
      </c>
      <c r="G865" s="56">
        <v>1691.854</v>
      </c>
      <c r="H865" s="56">
        <v>595.01099999999997</v>
      </c>
      <c r="I865" s="56">
        <v>609.86400000000003</v>
      </c>
      <c r="J865" s="56">
        <v>863.89300000000003</v>
      </c>
      <c r="K865" s="56">
        <v>1110.328</v>
      </c>
      <c r="L865" s="56">
        <v>954.47900000000004</v>
      </c>
      <c r="M865" s="56">
        <v>1294.9839999999999</v>
      </c>
      <c r="N865" s="56">
        <v>496.48700000000002</v>
      </c>
      <c r="O865" s="56">
        <v>1051.259</v>
      </c>
      <c r="P865" s="56">
        <v>910.53700000000003</v>
      </c>
    </row>
    <row r="866" spans="1:16" x14ac:dyDescent="0.25">
      <c r="A866" s="54">
        <v>2022</v>
      </c>
      <c r="B866" s="54">
        <v>633660</v>
      </c>
      <c r="C866" s="55" t="s">
        <v>417</v>
      </c>
      <c r="D866" s="54" t="s">
        <v>296</v>
      </c>
      <c r="E866" s="56">
        <v>-44.028000000000098</v>
      </c>
      <c r="F866" s="56">
        <v>-73.196000000000197</v>
      </c>
      <c r="G866" s="56">
        <v>388.97800000000001</v>
      </c>
      <c r="H866" s="56">
        <v>-134.34200000000101</v>
      </c>
      <c r="I866" s="56">
        <v>99.343999999999795</v>
      </c>
      <c r="J866" s="56">
        <v>-58.008000000000003</v>
      </c>
      <c r="K866" s="56">
        <v>-180.98400000000001</v>
      </c>
      <c r="L866" s="56">
        <v>-77.880000000000095</v>
      </c>
      <c r="M866" s="56">
        <v>80.825999999999993</v>
      </c>
      <c r="N866" s="56">
        <v>173.89599999999999</v>
      </c>
      <c r="O866" s="56">
        <v>138.68199999999999</v>
      </c>
      <c r="P866" s="56">
        <v>87.143999999999707</v>
      </c>
    </row>
    <row r="867" spans="1:16" x14ac:dyDescent="0.25">
      <c r="A867" s="54">
        <v>2022</v>
      </c>
      <c r="B867" s="54">
        <v>633660</v>
      </c>
      <c r="C867" s="55" t="s">
        <v>417</v>
      </c>
      <c r="D867" s="54" t="s">
        <v>294</v>
      </c>
      <c r="E867" s="56">
        <v>199.97200000000001</v>
      </c>
      <c r="F867" s="56">
        <v>210.304</v>
      </c>
      <c r="G867" s="56">
        <v>571.97799999999995</v>
      </c>
      <c r="H867" s="56">
        <v>148.15799999999899</v>
      </c>
      <c r="I867" s="56">
        <v>389.84399999999999</v>
      </c>
      <c r="J867" s="56">
        <v>62.991999999999997</v>
      </c>
      <c r="K867" s="56">
        <v>35.015999999999799</v>
      </c>
      <c r="L867" s="56">
        <v>139.12</v>
      </c>
      <c r="M867" s="56">
        <v>269.32600000000002</v>
      </c>
      <c r="N867" s="56">
        <v>483.89600000000002</v>
      </c>
      <c r="O867" s="56">
        <v>231.68199999999999</v>
      </c>
      <c r="P867" s="56">
        <v>391.14400000000001</v>
      </c>
    </row>
    <row r="868" spans="1:16" x14ac:dyDescent="0.25">
      <c r="A868" s="54">
        <v>2022</v>
      </c>
      <c r="B868" s="54">
        <v>633660</v>
      </c>
      <c r="C868" s="55" t="s">
        <v>417</v>
      </c>
      <c r="D868" s="54" t="s">
        <v>1</v>
      </c>
      <c r="E868" s="56">
        <v>1041.972</v>
      </c>
      <c r="F868" s="56">
        <v>1314.654</v>
      </c>
      <c r="G868" s="56">
        <v>2847.828</v>
      </c>
      <c r="H868" s="56">
        <v>6048.558</v>
      </c>
      <c r="I868" s="56">
        <v>3106.944</v>
      </c>
      <c r="J868" s="56">
        <v>317.29199999999997</v>
      </c>
      <c r="K868" s="56">
        <v>1739.7660000000001</v>
      </c>
      <c r="L868" s="56">
        <v>665.82</v>
      </c>
      <c r="M868" s="56">
        <v>2734.7759999999998</v>
      </c>
      <c r="N868" s="56">
        <v>2420.4960000000001</v>
      </c>
      <c r="O868" s="56">
        <v>1240.0319999999999</v>
      </c>
      <c r="P868" s="56">
        <v>1692.2940000000001</v>
      </c>
    </row>
    <row r="869" spans="1:16" x14ac:dyDescent="0.25">
      <c r="A869" s="54">
        <v>2022</v>
      </c>
      <c r="B869" s="54">
        <v>634254</v>
      </c>
      <c r="C869" s="55" t="s">
        <v>415</v>
      </c>
      <c r="D869" s="54" t="s">
        <v>1</v>
      </c>
      <c r="E869" s="56">
        <v>7002.84</v>
      </c>
      <c r="F869" s="56">
        <v>2477.34</v>
      </c>
      <c r="G869" s="56">
        <v>3865.5</v>
      </c>
      <c r="H869" s="56">
        <v>3525.78</v>
      </c>
      <c r="I869" s="56">
        <v>1414.38</v>
      </c>
      <c r="J869" s="56">
        <v>5502.96</v>
      </c>
      <c r="K869" s="56">
        <v>5292.12</v>
      </c>
      <c r="L869" s="56">
        <v>3211.26</v>
      </c>
      <c r="M869" s="56">
        <v>5355.12</v>
      </c>
      <c r="N869" s="56">
        <v>0</v>
      </c>
      <c r="O869" s="56">
        <v>0</v>
      </c>
      <c r="P869" s="56">
        <v>0</v>
      </c>
    </row>
    <row r="870" spans="1:16" x14ac:dyDescent="0.25">
      <c r="A870" s="54">
        <v>2022</v>
      </c>
      <c r="B870" s="54">
        <v>634254</v>
      </c>
      <c r="C870" s="55" t="s">
        <v>415</v>
      </c>
      <c r="D870" s="54" t="s">
        <v>296</v>
      </c>
      <c r="E870" s="56">
        <v>674.04</v>
      </c>
      <c r="F870" s="56">
        <v>121.14</v>
      </c>
      <c r="G870" s="56">
        <v>328.75</v>
      </c>
      <c r="H870" s="56">
        <v>405.08</v>
      </c>
      <c r="I870" s="56">
        <v>26.13</v>
      </c>
      <c r="J870" s="56">
        <v>447.81</v>
      </c>
      <c r="K870" s="56">
        <v>494.27</v>
      </c>
      <c r="L870" s="56">
        <v>183.31</v>
      </c>
      <c r="M870" s="56">
        <v>611.22</v>
      </c>
      <c r="N870" s="56">
        <v>0</v>
      </c>
      <c r="O870" s="56">
        <v>0</v>
      </c>
      <c r="P870" s="56">
        <v>0</v>
      </c>
    </row>
    <row r="871" spans="1:16" x14ac:dyDescent="0.25">
      <c r="A871" s="54">
        <v>2022</v>
      </c>
      <c r="B871" s="54">
        <v>634254</v>
      </c>
      <c r="C871" s="55" t="s">
        <v>415</v>
      </c>
      <c r="D871" s="54" t="s">
        <v>294</v>
      </c>
      <c r="E871" s="56">
        <v>1167.1400000000001</v>
      </c>
      <c r="F871" s="56">
        <v>412.89</v>
      </c>
      <c r="G871" s="56">
        <v>644.25</v>
      </c>
      <c r="H871" s="56">
        <v>587.63</v>
      </c>
      <c r="I871" s="56">
        <v>235.73</v>
      </c>
      <c r="J871" s="56">
        <v>917.16</v>
      </c>
      <c r="K871" s="56">
        <v>882.02</v>
      </c>
      <c r="L871" s="56">
        <v>535.21</v>
      </c>
      <c r="M871" s="56">
        <v>892.52</v>
      </c>
      <c r="N871" s="56">
        <v>0</v>
      </c>
      <c r="O871" s="56">
        <v>0</v>
      </c>
      <c r="P871" s="56">
        <v>0</v>
      </c>
    </row>
    <row r="872" spans="1:16" x14ac:dyDescent="0.25">
      <c r="A872" s="54">
        <v>2022</v>
      </c>
      <c r="B872" s="54">
        <v>635306</v>
      </c>
      <c r="C872" s="55" t="s">
        <v>419</v>
      </c>
      <c r="D872" s="54" t="s">
        <v>296</v>
      </c>
      <c r="E872" s="56">
        <v>-32.707999999999998</v>
      </c>
      <c r="F872" s="56">
        <v>-16.666</v>
      </c>
      <c r="G872" s="56">
        <v>-21.515999999999998</v>
      </c>
      <c r="H872" s="56">
        <v>3.6380000000000101</v>
      </c>
      <c r="I872" s="56">
        <v>-8.7579999999999991</v>
      </c>
      <c r="J872" s="56">
        <v>979.89200000000005</v>
      </c>
      <c r="K872" s="56">
        <v>-3.6819999999999999</v>
      </c>
      <c r="L872" s="56">
        <v>218.67</v>
      </c>
      <c r="M872" s="56">
        <v>242.91200000000001</v>
      </c>
      <c r="N872" s="56">
        <v>665.12599999999998</v>
      </c>
      <c r="O872" s="56">
        <v>-40.590000000000003</v>
      </c>
      <c r="P872" s="56">
        <v>267.536</v>
      </c>
    </row>
    <row r="873" spans="1:16" x14ac:dyDescent="0.25">
      <c r="A873" s="54">
        <v>2022</v>
      </c>
      <c r="B873" s="54">
        <v>635306</v>
      </c>
      <c r="C873" s="55" t="s">
        <v>419</v>
      </c>
      <c r="D873" s="54" t="s">
        <v>294</v>
      </c>
      <c r="E873" s="56">
        <v>3.5419999999999998</v>
      </c>
      <c r="F873" s="56">
        <v>20.834</v>
      </c>
      <c r="G873" s="56">
        <v>50.984000000000002</v>
      </c>
      <c r="H873" s="56">
        <v>114.88800000000001</v>
      </c>
      <c r="I873" s="56">
        <v>27.492000000000001</v>
      </c>
      <c r="J873" s="56">
        <v>1138.6420000000001</v>
      </c>
      <c r="K873" s="56">
        <v>71.317999999999998</v>
      </c>
      <c r="L873" s="56">
        <v>254.92</v>
      </c>
      <c r="M873" s="56">
        <v>280.41199999999998</v>
      </c>
      <c r="N873" s="56">
        <v>824.50599999999997</v>
      </c>
      <c r="O873" s="56">
        <v>70.66</v>
      </c>
      <c r="P873" s="56">
        <v>389.416</v>
      </c>
    </row>
    <row r="874" spans="1:16" x14ac:dyDescent="0.25">
      <c r="A874" s="54">
        <v>2022</v>
      </c>
      <c r="B874" s="54">
        <v>635306</v>
      </c>
      <c r="C874" s="55" t="s">
        <v>419</v>
      </c>
      <c r="D874" s="54" t="s">
        <v>1</v>
      </c>
      <c r="E874" s="56">
        <v>7.992</v>
      </c>
      <c r="F874" s="56">
        <v>87.183999999999997</v>
      </c>
      <c r="G874" s="56">
        <v>119.98399999999999</v>
      </c>
      <c r="H874" s="56">
        <v>263.88799999999998</v>
      </c>
      <c r="I874" s="56">
        <v>71.992000000000004</v>
      </c>
      <c r="J874" s="56">
        <v>3161.192</v>
      </c>
      <c r="K874" s="56">
        <v>216.768</v>
      </c>
      <c r="L874" s="56">
        <v>559.91999999999996</v>
      </c>
      <c r="M874" s="56">
        <v>623.91200000000003</v>
      </c>
      <c r="N874" s="56">
        <v>3030.8560000000002</v>
      </c>
      <c r="O874" s="56">
        <v>223.96</v>
      </c>
      <c r="P874" s="56">
        <v>1393.4159999999999</v>
      </c>
    </row>
    <row r="875" spans="1:16" x14ac:dyDescent="0.25">
      <c r="A875" s="54">
        <v>2022</v>
      </c>
      <c r="B875" s="54">
        <v>636281</v>
      </c>
      <c r="C875" s="55" t="s">
        <v>416</v>
      </c>
      <c r="D875" s="54" t="s">
        <v>296</v>
      </c>
      <c r="E875" s="56">
        <v>-89.534999999999997</v>
      </c>
      <c r="F875" s="56">
        <v>-81.521000000000001</v>
      </c>
      <c r="G875" s="56">
        <v>-9.77</v>
      </c>
      <c r="H875" s="56">
        <v>24.753</v>
      </c>
      <c r="I875" s="56">
        <v>119.316</v>
      </c>
      <c r="J875" s="56">
        <v>156.74600000000001</v>
      </c>
      <c r="K875" s="56">
        <v>-11.707000000000001</v>
      </c>
      <c r="L875" s="56">
        <v>-31.414000000000001</v>
      </c>
      <c r="M875" s="56">
        <v>-107.47799999999999</v>
      </c>
      <c r="N875" s="56">
        <v>-97.120999999999995</v>
      </c>
      <c r="O875" s="56">
        <v>-60.390999999999998</v>
      </c>
      <c r="P875" s="56">
        <v>-80.820999999999998</v>
      </c>
    </row>
    <row r="876" spans="1:16" x14ac:dyDescent="0.25">
      <c r="A876" s="54">
        <v>2022</v>
      </c>
      <c r="B876" s="54">
        <v>636281</v>
      </c>
      <c r="C876" s="55" t="s">
        <v>414</v>
      </c>
      <c r="D876" s="54" t="s">
        <v>1</v>
      </c>
      <c r="E876" s="56">
        <v>3645.0120000000002</v>
      </c>
      <c r="F876" s="56">
        <v>4819.5209999999997</v>
      </c>
      <c r="G876" s="56">
        <v>261.75099999999998</v>
      </c>
      <c r="H876" s="56">
        <v>2826.7750000000001</v>
      </c>
      <c r="I876" s="56">
        <v>2540.692</v>
      </c>
      <c r="J876" s="56">
        <v>314.24400000000003</v>
      </c>
      <c r="K876" s="56">
        <v>285.55799999999999</v>
      </c>
      <c r="L876" s="56">
        <v>187.572</v>
      </c>
      <c r="M876" s="56">
        <v>2379.6779999999999</v>
      </c>
      <c r="N876" s="56">
        <v>6244.6019999999999</v>
      </c>
      <c r="O876" s="56">
        <v>2177.4059999999999</v>
      </c>
      <c r="P876" s="56">
        <v>1048.3969999999999</v>
      </c>
    </row>
    <row r="877" spans="1:16" x14ac:dyDescent="0.25">
      <c r="A877" s="54">
        <v>2022</v>
      </c>
      <c r="B877" s="54">
        <v>636281</v>
      </c>
      <c r="C877" s="55" t="s">
        <v>416</v>
      </c>
      <c r="D877" s="54" t="s">
        <v>1</v>
      </c>
      <c r="E877" s="56">
        <v>300.96499999999997</v>
      </c>
      <c r="F877" s="56">
        <v>64.379000000000005</v>
      </c>
      <c r="G877" s="56">
        <v>62.93</v>
      </c>
      <c r="H877" s="56">
        <v>505.25299999999999</v>
      </c>
      <c r="I877" s="56">
        <v>587.91600000000005</v>
      </c>
      <c r="J877" s="56">
        <v>997.346</v>
      </c>
      <c r="K877" s="56">
        <v>76.992999999999995</v>
      </c>
      <c r="L877" s="56">
        <v>97.986000000000004</v>
      </c>
      <c r="M877" s="56">
        <v>135.77199999999999</v>
      </c>
      <c r="N877" s="56">
        <v>21.678999999999998</v>
      </c>
      <c r="O877" s="56">
        <v>265.90899999999999</v>
      </c>
      <c r="P877" s="56">
        <v>62.978999999999999</v>
      </c>
    </row>
    <row r="878" spans="1:16" x14ac:dyDescent="0.25">
      <c r="A878" s="54">
        <v>2022</v>
      </c>
      <c r="B878" s="54">
        <v>636281</v>
      </c>
      <c r="C878" s="55" t="s">
        <v>416</v>
      </c>
      <c r="D878" s="54" t="s">
        <v>294</v>
      </c>
      <c r="E878" s="56">
        <v>81.465000000000003</v>
      </c>
      <c r="F878" s="56">
        <v>21.079000000000001</v>
      </c>
      <c r="G878" s="56">
        <v>24.43</v>
      </c>
      <c r="H878" s="56">
        <v>138.15299999999999</v>
      </c>
      <c r="I878" s="56">
        <v>221.916</v>
      </c>
      <c r="J878" s="56">
        <v>304.346</v>
      </c>
      <c r="K878" s="56">
        <v>22.492999999999999</v>
      </c>
      <c r="L878" s="56">
        <v>36.985999999999997</v>
      </c>
      <c r="M878" s="56">
        <v>29.321999999999999</v>
      </c>
      <c r="N878" s="56">
        <v>5.4790000000000001</v>
      </c>
      <c r="O878" s="56">
        <v>76.409000000000006</v>
      </c>
      <c r="P878" s="56">
        <v>21.779</v>
      </c>
    </row>
    <row r="879" spans="1:16" x14ac:dyDescent="0.25">
      <c r="A879" s="54">
        <v>2022</v>
      </c>
      <c r="B879" s="54">
        <v>636281</v>
      </c>
      <c r="C879" s="55" t="s">
        <v>414</v>
      </c>
      <c r="D879" s="54" t="s">
        <v>296</v>
      </c>
      <c r="E879" s="56">
        <v>919.56200000000001</v>
      </c>
      <c r="F879" s="56">
        <v>994.320999999999</v>
      </c>
      <c r="G879" s="56">
        <v>-42.048999999999999</v>
      </c>
      <c r="H879" s="56">
        <v>668.125</v>
      </c>
      <c r="I879" s="56">
        <v>541.99199999999996</v>
      </c>
      <c r="J879" s="56">
        <v>-60.055999999999997</v>
      </c>
      <c r="K879" s="56">
        <v>-5.5920000000000201</v>
      </c>
      <c r="L879" s="56">
        <v>-9.3780000000000108</v>
      </c>
      <c r="M879" s="56">
        <v>433.678</v>
      </c>
      <c r="N879" s="56">
        <v>1847.3520000000001</v>
      </c>
      <c r="O879" s="56">
        <v>143.45599999999999</v>
      </c>
      <c r="P879" s="56">
        <v>128.447</v>
      </c>
    </row>
    <row r="880" spans="1:16" x14ac:dyDescent="0.25">
      <c r="A880" s="54">
        <v>2022</v>
      </c>
      <c r="B880" s="54">
        <v>636281</v>
      </c>
      <c r="C880" s="55" t="s">
        <v>414</v>
      </c>
      <c r="D880" s="54" t="s">
        <v>294</v>
      </c>
      <c r="E880" s="56">
        <v>1124.2619999999999</v>
      </c>
      <c r="F880" s="56">
        <v>1305.771</v>
      </c>
      <c r="G880" s="56">
        <v>58.651000000000003</v>
      </c>
      <c r="H880" s="56">
        <v>738.92499999999995</v>
      </c>
      <c r="I880" s="56">
        <v>713.49199999999996</v>
      </c>
      <c r="J880" s="56">
        <v>72.744</v>
      </c>
      <c r="K880" s="56">
        <v>94.007999999999996</v>
      </c>
      <c r="L880" s="56">
        <v>57.021999999999998</v>
      </c>
      <c r="M880" s="56">
        <v>568.678</v>
      </c>
      <c r="N880" s="56">
        <v>1949.152</v>
      </c>
      <c r="O880" s="56">
        <v>385.20600000000002</v>
      </c>
      <c r="P880" s="56">
        <v>295.54700000000003</v>
      </c>
    </row>
    <row r="881" spans="1:16" x14ac:dyDescent="0.25">
      <c r="A881" s="54">
        <v>2022</v>
      </c>
      <c r="B881" s="54">
        <v>642012</v>
      </c>
      <c r="C881" s="55" t="s">
        <v>417</v>
      </c>
      <c r="D881" s="54" t="s">
        <v>296</v>
      </c>
      <c r="E881" s="56">
        <v>186.67200000000099</v>
      </c>
      <c r="F881" s="56">
        <v>-163.66399999999999</v>
      </c>
      <c r="G881" s="56">
        <v>-80.619999999999905</v>
      </c>
      <c r="H881" s="56">
        <v>195.24800000000101</v>
      </c>
      <c r="I881" s="56">
        <v>-18.883999999999801</v>
      </c>
      <c r="J881" s="56">
        <v>0</v>
      </c>
      <c r="K881" s="56">
        <v>0</v>
      </c>
      <c r="L881" s="56">
        <v>0</v>
      </c>
      <c r="M881" s="56">
        <v>0</v>
      </c>
      <c r="N881" s="56">
        <v>0</v>
      </c>
      <c r="O881" s="56">
        <v>0</v>
      </c>
      <c r="P881" s="56">
        <v>0</v>
      </c>
    </row>
    <row r="882" spans="1:16" x14ac:dyDescent="0.25">
      <c r="A882" s="54">
        <v>2022</v>
      </c>
      <c r="B882" s="54">
        <v>642012</v>
      </c>
      <c r="C882" s="55" t="s">
        <v>417</v>
      </c>
      <c r="D882" s="54" t="s">
        <v>1</v>
      </c>
      <c r="E882" s="56">
        <v>8217.0720000000001</v>
      </c>
      <c r="F882" s="56">
        <v>3764.2860000000001</v>
      </c>
      <c r="G882" s="56">
        <v>1908.63</v>
      </c>
      <c r="H882" s="56">
        <v>8764.848</v>
      </c>
      <c r="I882" s="56">
        <v>1459.566</v>
      </c>
      <c r="J882" s="56">
        <v>0</v>
      </c>
      <c r="K882" s="56">
        <v>0</v>
      </c>
      <c r="L882" s="56">
        <v>0</v>
      </c>
      <c r="M882" s="56">
        <v>0</v>
      </c>
      <c r="N882" s="56">
        <v>0</v>
      </c>
      <c r="O882" s="56">
        <v>0</v>
      </c>
      <c r="P882" s="56">
        <v>0</v>
      </c>
    </row>
    <row r="883" spans="1:16" x14ac:dyDescent="0.25">
      <c r="A883" s="54">
        <v>2022</v>
      </c>
      <c r="B883" s="54">
        <v>642012</v>
      </c>
      <c r="C883" s="55" t="s">
        <v>417</v>
      </c>
      <c r="D883" s="54" t="s">
        <v>294</v>
      </c>
      <c r="E883" s="56">
        <v>608.67200000000105</v>
      </c>
      <c r="F883" s="56">
        <v>278.83600000000001</v>
      </c>
      <c r="G883" s="56">
        <v>141.38</v>
      </c>
      <c r="H883" s="56">
        <v>649.24800000000096</v>
      </c>
      <c r="I883" s="56">
        <v>108.116</v>
      </c>
      <c r="J883" s="56">
        <v>0</v>
      </c>
      <c r="K883" s="56">
        <v>0</v>
      </c>
      <c r="L883" s="56">
        <v>0</v>
      </c>
      <c r="M883" s="56">
        <v>0</v>
      </c>
      <c r="N883" s="56">
        <v>0</v>
      </c>
      <c r="O883" s="56">
        <v>0</v>
      </c>
      <c r="P883" s="56">
        <v>0</v>
      </c>
    </row>
    <row r="884" spans="1:16" x14ac:dyDescent="0.25">
      <c r="A884" s="54">
        <v>2022</v>
      </c>
      <c r="B884" s="54">
        <v>642012</v>
      </c>
      <c r="C884" s="55" t="s">
        <v>416</v>
      </c>
      <c r="D884" s="54" t="s">
        <v>1</v>
      </c>
      <c r="E884" s="56">
        <v>21536.712</v>
      </c>
      <c r="F884" s="56">
        <v>19097.099999999999</v>
      </c>
      <c r="G884" s="56">
        <v>20184.39</v>
      </c>
      <c r="H884" s="56">
        <v>15057.954</v>
      </c>
      <c r="I884" s="56">
        <v>14051.124</v>
      </c>
      <c r="J884" s="56">
        <v>6551.2259999999997</v>
      </c>
      <c r="K884" s="56">
        <v>6854.9219999999996</v>
      </c>
      <c r="L884" s="56">
        <v>11657.736000000001</v>
      </c>
      <c r="M884" s="56">
        <v>6642.1080000000002</v>
      </c>
      <c r="N884" s="56">
        <v>14445.972</v>
      </c>
      <c r="O884" s="56">
        <v>13146.084000000001</v>
      </c>
      <c r="P884" s="56">
        <v>19403.982</v>
      </c>
    </row>
    <row r="885" spans="1:16" x14ac:dyDescent="0.25">
      <c r="A885" s="54">
        <v>2022</v>
      </c>
      <c r="B885" s="54">
        <v>642012</v>
      </c>
      <c r="C885" s="55" t="s">
        <v>416</v>
      </c>
      <c r="D885" s="54" t="s">
        <v>296</v>
      </c>
      <c r="E885" s="56">
        <v>904.11200000000201</v>
      </c>
      <c r="F885" s="56">
        <v>778.00000000000205</v>
      </c>
      <c r="G885" s="56">
        <v>925.14000000000203</v>
      </c>
      <c r="H885" s="56">
        <v>555.60400000000095</v>
      </c>
      <c r="I885" s="56">
        <v>533.22400000000198</v>
      </c>
      <c r="J885" s="56">
        <v>159.476</v>
      </c>
      <c r="K885" s="56">
        <v>201.17200000000099</v>
      </c>
      <c r="L885" s="56">
        <v>300.73600000000101</v>
      </c>
      <c r="M885" s="56">
        <v>21.008000000001001</v>
      </c>
      <c r="N885" s="56">
        <v>569.67200000000196</v>
      </c>
      <c r="O885" s="56">
        <v>448.18400000000202</v>
      </c>
      <c r="P885" s="56">
        <v>792.33200000000102</v>
      </c>
    </row>
    <row r="886" spans="1:16" x14ac:dyDescent="0.25">
      <c r="A886" s="54">
        <v>2022</v>
      </c>
      <c r="B886" s="54">
        <v>642012</v>
      </c>
      <c r="C886" s="55" t="s">
        <v>416</v>
      </c>
      <c r="D886" s="54" t="s">
        <v>294</v>
      </c>
      <c r="E886" s="56">
        <v>1595.3119999999999</v>
      </c>
      <c r="F886" s="56">
        <v>1414.6</v>
      </c>
      <c r="G886" s="56">
        <v>1495.14</v>
      </c>
      <c r="H886" s="56">
        <v>1115.404</v>
      </c>
      <c r="I886" s="56">
        <v>1040.8240000000001</v>
      </c>
      <c r="J886" s="56">
        <v>485.27600000000001</v>
      </c>
      <c r="K886" s="56">
        <v>507.77200000000101</v>
      </c>
      <c r="L886" s="56">
        <v>863.53600000000097</v>
      </c>
      <c r="M886" s="56">
        <v>492.008000000001</v>
      </c>
      <c r="N886" s="56">
        <v>1070.0719999999999</v>
      </c>
      <c r="O886" s="56">
        <v>973.78400000000101</v>
      </c>
      <c r="P886" s="56">
        <v>1437.3320000000001</v>
      </c>
    </row>
    <row r="887" spans="1:16" x14ac:dyDescent="0.25">
      <c r="A887" s="54">
        <v>2022</v>
      </c>
      <c r="B887" s="54">
        <v>648045</v>
      </c>
      <c r="C887" s="55" t="s">
        <v>414</v>
      </c>
      <c r="D887" s="54" t="s">
        <v>294</v>
      </c>
      <c r="E887" s="56">
        <v>0</v>
      </c>
      <c r="F887" s="56">
        <v>0</v>
      </c>
      <c r="G887" s="56">
        <v>0</v>
      </c>
      <c r="H887" s="56">
        <v>0</v>
      </c>
      <c r="I887" s="56">
        <v>0</v>
      </c>
      <c r="J887" s="56">
        <v>0</v>
      </c>
      <c r="K887" s="56">
        <v>50.826000000000001</v>
      </c>
      <c r="L887" s="56">
        <v>55.975999999999999</v>
      </c>
      <c r="M887" s="56">
        <v>72.403999999999996</v>
      </c>
      <c r="N887" s="56">
        <v>0</v>
      </c>
      <c r="O887" s="56">
        <v>309.24599999999998</v>
      </c>
      <c r="P887" s="56">
        <v>0</v>
      </c>
    </row>
    <row r="888" spans="1:16" x14ac:dyDescent="0.25">
      <c r="A888" s="54">
        <v>2022</v>
      </c>
      <c r="B888" s="54">
        <v>648045</v>
      </c>
      <c r="C888" s="55" t="s">
        <v>418</v>
      </c>
      <c r="D888" s="54" t="s">
        <v>294</v>
      </c>
      <c r="E888" s="56">
        <v>0</v>
      </c>
      <c r="F888" s="56">
        <v>274.92</v>
      </c>
      <c r="G888" s="56">
        <v>0</v>
      </c>
      <c r="H888" s="56">
        <v>0</v>
      </c>
      <c r="I888" s="56">
        <v>0</v>
      </c>
      <c r="J888" s="56">
        <v>0</v>
      </c>
      <c r="K888" s="56">
        <v>0</v>
      </c>
      <c r="L888" s="56">
        <v>0</v>
      </c>
      <c r="M888" s="56">
        <v>254.92</v>
      </c>
      <c r="N888" s="56">
        <v>28.334</v>
      </c>
      <c r="O888" s="56">
        <v>0</v>
      </c>
      <c r="P888" s="56">
        <v>9.0259999999999998</v>
      </c>
    </row>
    <row r="889" spans="1:16" x14ac:dyDescent="0.25">
      <c r="A889" s="54">
        <v>2022</v>
      </c>
      <c r="B889" s="54">
        <v>648045</v>
      </c>
      <c r="C889" s="55" t="s">
        <v>414</v>
      </c>
      <c r="D889" s="54" t="s">
        <v>1</v>
      </c>
      <c r="E889" s="56">
        <v>0</v>
      </c>
      <c r="F889" s="56">
        <v>0</v>
      </c>
      <c r="G889" s="56">
        <v>0</v>
      </c>
      <c r="H889" s="56">
        <v>0</v>
      </c>
      <c r="I889" s="56">
        <v>0</v>
      </c>
      <c r="J889" s="56">
        <v>0</v>
      </c>
      <c r="K889" s="56">
        <v>143.976</v>
      </c>
      <c r="L889" s="56">
        <v>135.976</v>
      </c>
      <c r="M889" s="56">
        <v>215.904</v>
      </c>
      <c r="N889" s="56">
        <v>0</v>
      </c>
      <c r="O889" s="56">
        <v>679.096</v>
      </c>
      <c r="P889" s="56">
        <v>0</v>
      </c>
    </row>
    <row r="890" spans="1:16" x14ac:dyDescent="0.25">
      <c r="A890" s="54">
        <v>2022</v>
      </c>
      <c r="B890" s="54">
        <v>648045</v>
      </c>
      <c r="C890" s="55" t="s">
        <v>418</v>
      </c>
      <c r="D890" s="54" t="s">
        <v>296</v>
      </c>
      <c r="E890" s="56">
        <v>0</v>
      </c>
      <c r="F890" s="56">
        <v>242.82</v>
      </c>
      <c r="G890" s="56">
        <v>0</v>
      </c>
      <c r="H890" s="56">
        <v>0</v>
      </c>
      <c r="I890" s="56">
        <v>0</v>
      </c>
      <c r="J890" s="56">
        <v>0</v>
      </c>
      <c r="K890" s="56">
        <v>0</v>
      </c>
      <c r="L890" s="56">
        <v>0</v>
      </c>
      <c r="M890" s="56">
        <v>222.82</v>
      </c>
      <c r="N890" s="56">
        <v>-35.866</v>
      </c>
      <c r="O890" s="56">
        <v>0</v>
      </c>
      <c r="P890" s="56">
        <v>-56.274000000000001</v>
      </c>
    </row>
    <row r="891" spans="1:16" x14ac:dyDescent="0.25">
      <c r="A891" s="54">
        <v>2022</v>
      </c>
      <c r="B891" s="54">
        <v>648045</v>
      </c>
      <c r="C891" s="55" t="s">
        <v>417</v>
      </c>
      <c r="D891" s="54" t="s">
        <v>1</v>
      </c>
      <c r="E891" s="56">
        <v>2072.4560000000001</v>
      </c>
      <c r="F891" s="56">
        <v>2353.7840000000001</v>
      </c>
      <c r="G891" s="56">
        <v>3687.5439999999999</v>
      </c>
      <c r="H891" s="56">
        <v>3621</v>
      </c>
      <c r="I891" s="56">
        <v>3934.5520000000001</v>
      </c>
      <c r="J891" s="56">
        <v>4076.68</v>
      </c>
      <c r="K891" s="56">
        <v>1938.6559999999999</v>
      </c>
      <c r="L891" s="56">
        <v>16194.688</v>
      </c>
      <c r="M891" s="56">
        <v>622.24800000000005</v>
      </c>
      <c r="N891" s="56">
        <v>4951.08</v>
      </c>
      <c r="O891" s="56">
        <v>3563.4720000000002</v>
      </c>
      <c r="P891" s="56">
        <v>10135.4</v>
      </c>
    </row>
    <row r="892" spans="1:16" x14ac:dyDescent="0.25">
      <c r="A892" s="54">
        <v>2022</v>
      </c>
      <c r="B892" s="54">
        <v>648045</v>
      </c>
      <c r="C892" s="55" t="s">
        <v>414</v>
      </c>
      <c r="D892" s="54" t="s">
        <v>296</v>
      </c>
      <c r="E892" s="56">
        <v>0</v>
      </c>
      <c r="F892" s="56">
        <v>0</v>
      </c>
      <c r="G892" s="56">
        <v>0</v>
      </c>
      <c r="H892" s="56">
        <v>0</v>
      </c>
      <c r="I892" s="56">
        <v>0</v>
      </c>
      <c r="J892" s="56">
        <v>0</v>
      </c>
      <c r="K892" s="56">
        <v>16.526</v>
      </c>
      <c r="L892" s="56">
        <v>21.675999999999998</v>
      </c>
      <c r="M892" s="56">
        <v>38.103999999999999</v>
      </c>
      <c r="N892" s="56">
        <v>0</v>
      </c>
      <c r="O892" s="56">
        <v>242.846</v>
      </c>
      <c r="P892" s="56">
        <v>0</v>
      </c>
    </row>
    <row r="893" spans="1:16" x14ac:dyDescent="0.25">
      <c r="A893" s="54">
        <v>2022</v>
      </c>
      <c r="B893" s="54">
        <v>648045</v>
      </c>
      <c r="C893" s="55" t="s">
        <v>417</v>
      </c>
      <c r="D893" s="54" t="s">
        <v>296</v>
      </c>
      <c r="E893" s="56">
        <v>660.65599999999995</v>
      </c>
      <c r="F893" s="56">
        <v>651.08399999999995</v>
      </c>
      <c r="G893" s="56">
        <v>1234.5440000000001</v>
      </c>
      <c r="H893" s="56">
        <v>1247.4000000000001</v>
      </c>
      <c r="I893" s="56">
        <v>1113.0519999999999</v>
      </c>
      <c r="J893" s="56">
        <v>1229.8800000000001</v>
      </c>
      <c r="K893" s="56">
        <v>555.85599999999999</v>
      </c>
      <c r="L893" s="56">
        <v>5780.8379999999997</v>
      </c>
      <c r="M893" s="56">
        <v>183.69800000000001</v>
      </c>
      <c r="N893" s="56">
        <v>1895.73</v>
      </c>
      <c r="O893" s="56">
        <v>1099.3720000000001</v>
      </c>
      <c r="P893" s="56">
        <v>2867.4</v>
      </c>
    </row>
    <row r="894" spans="1:16" x14ac:dyDescent="0.25">
      <c r="A894" s="54">
        <v>2022</v>
      </c>
      <c r="B894" s="54">
        <v>648045</v>
      </c>
      <c r="C894" s="55" t="s">
        <v>417</v>
      </c>
      <c r="D894" s="54" t="s">
        <v>294</v>
      </c>
      <c r="E894" s="56">
        <v>782.65599999999995</v>
      </c>
      <c r="F894" s="56">
        <v>904.08399999999995</v>
      </c>
      <c r="G894" s="56">
        <v>1328.5440000000001</v>
      </c>
      <c r="H894" s="56">
        <v>1435.4</v>
      </c>
      <c r="I894" s="56">
        <v>1310.5519999999999</v>
      </c>
      <c r="J894" s="56">
        <v>1393.88</v>
      </c>
      <c r="K894" s="56">
        <v>706.85599999999999</v>
      </c>
      <c r="L894" s="56">
        <v>6007.8379999999997</v>
      </c>
      <c r="M894" s="56">
        <v>244.69800000000001</v>
      </c>
      <c r="N894" s="56">
        <v>2079.73</v>
      </c>
      <c r="O894" s="56">
        <v>1260.3720000000001</v>
      </c>
      <c r="P894" s="56">
        <v>3213.4</v>
      </c>
    </row>
    <row r="895" spans="1:16" x14ac:dyDescent="0.25">
      <c r="A895" s="54">
        <v>2022</v>
      </c>
      <c r="B895" s="54">
        <v>648045</v>
      </c>
      <c r="C895" s="55" t="s">
        <v>418</v>
      </c>
      <c r="D895" s="54" t="s">
        <v>1</v>
      </c>
      <c r="E895" s="56">
        <v>0</v>
      </c>
      <c r="F895" s="56">
        <v>719.92</v>
      </c>
      <c r="G895" s="56">
        <v>0</v>
      </c>
      <c r="H895" s="56">
        <v>0</v>
      </c>
      <c r="I895" s="56">
        <v>0</v>
      </c>
      <c r="J895" s="56">
        <v>0</v>
      </c>
      <c r="K895" s="56">
        <v>0</v>
      </c>
      <c r="L895" s="56">
        <v>0</v>
      </c>
      <c r="M895" s="56">
        <v>559.91999999999996</v>
      </c>
      <c r="N895" s="56">
        <v>64.784000000000006</v>
      </c>
      <c r="O895" s="56">
        <v>0</v>
      </c>
      <c r="P895" s="56">
        <v>27.175999999999998</v>
      </c>
    </row>
    <row r="896" spans="1:16" x14ac:dyDescent="0.25">
      <c r="A896" s="54">
        <v>2022</v>
      </c>
      <c r="B896" s="54">
        <v>650314</v>
      </c>
      <c r="C896" s="55" t="s">
        <v>417</v>
      </c>
      <c r="D896" s="54" t="s">
        <v>294</v>
      </c>
      <c r="E896" s="56">
        <v>906.42</v>
      </c>
      <c r="F896" s="56">
        <v>616.5</v>
      </c>
      <c r="G896" s="56">
        <v>557.76</v>
      </c>
      <c r="H896" s="56">
        <v>225.904</v>
      </c>
      <c r="I896" s="56">
        <v>131.68600000000001</v>
      </c>
      <c r="J896" s="56">
        <v>181.83199999999999</v>
      </c>
      <c r="K896" s="56">
        <v>463.14800000000002</v>
      </c>
      <c r="L896" s="56">
        <v>328.16800000000001</v>
      </c>
      <c r="M896" s="56">
        <v>854.49400000000003</v>
      </c>
      <c r="N896" s="56">
        <v>16.992000000000001</v>
      </c>
      <c r="O896" s="56">
        <v>87.745999999999995</v>
      </c>
      <c r="P896" s="56">
        <v>867.22799999999995</v>
      </c>
    </row>
    <row r="897" spans="1:16" x14ac:dyDescent="0.25">
      <c r="A897" s="54">
        <v>2022</v>
      </c>
      <c r="B897" s="54">
        <v>650314</v>
      </c>
      <c r="C897" s="55" t="s">
        <v>417</v>
      </c>
      <c r="D897" s="54" t="s">
        <v>296</v>
      </c>
      <c r="E897" s="56">
        <v>720.92</v>
      </c>
      <c r="F897" s="56">
        <v>498.5</v>
      </c>
      <c r="G897" s="56">
        <v>409.76</v>
      </c>
      <c r="H897" s="56">
        <v>167.904</v>
      </c>
      <c r="I897" s="56">
        <v>14.686</v>
      </c>
      <c r="J897" s="56">
        <v>5.83200000000003</v>
      </c>
      <c r="K897" s="56">
        <v>375.14800000000002</v>
      </c>
      <c r="L897" s="56">
        <v>181.16800000000001</v>
      </c>
      <c r="M897" s="56">
        <v>720.49400000000003</v>
      </c>
      <c r="N897" s="56">
        <v>-12.007999999999999</v>
      </c>
      <c r="O897" s="56">
        <v>0.745999999999995</v>
      </c>
      <c r="P897" s="56">
        <v>779.22799999999995</v>
      </c>
    </row>
    <row r="898" spans="1:16" x14ac:dyDescent="0.25">
      <c r="A898" s="54">
        <v>2022</v>
      </c>
      <c r="B898" s="54">
        <v>650314</v>
      </c>
      <c r="C898" s="55" t="s">
        <v>417</v>
      </c>
      <c r="D898" s="54" t="s">
        <v>1</v>
      </c>
      <c r="E898" s="56">
        <v>2366.7199999999998</v>
      </c>
      <c r="F898" s="56">
        <v>1379</v>
      </c>
      <c r="G898" s="56">
        <v>2199.7600000000002</v>
      </c>
      <c r="H898" s="56">
        <v>911.904</v>
      </c>
      <c r="I898" s="56">
        <v>318.33600000000001</v>
      </c>
      <c r="J898" s="56">
        <v>635.83199999999999</v>
      </c>
      <c r="K898" s="56">
        <v>1111.6479999999999</v>
      </c>
      <c r="L898" s="56">
        <v>1317.3679999999999</v>
      </c>
      <c r="M898" s="56">
        <v>2536.1439999999998</v>
      </c>
      <c r="N898" s="56">
        <v>71.992000000000004</v>
      </c>
      <c r="O898" s="56">
        <v>198.29599999999999</v>
      </c>
      <c r="P898" s="56">
        <v>2199.7280000000001</v>
      </c>
    </row>
    <row r="899" spans="1:16" x14ac:dyDescent="0.25">
      <c r="A899" s="54">
        <v>2022</v>
      </c>
      <c r="B899" s="54">
        <v>650722</v>
      </c>
      <c r="C899" s="55" t="s">
        <v>415</v>
      </c>
      <c r="D899" s="54" t="s">
        <v>294</v>
      </c>
      <c r="E899" s="56">
        <v>0</v>
      </c>
      <c r="F899" s="56">
        <v>0</v>
      </c>
      <c r="G899" s="56">
        <v>0</v>
      </c>
      <c r="H899" s="56">
        <v>0</v>
      </c>
      <c r="I899" s="56">
        <v>0</v>
      </c>
      <c r="J899" s="56">
        <v>0</v>
      </c>
      <c r="K899" s="56">
        <v>0</v>
      </c>
      <c r="L899" s="56">
        <v>52.876800000000003</v>
      </c>
      <c r="M899" s="56">
        <v>277.9128</v>
      </c>
      <c r="N899" s="56">
        <v>549.40679999999998</v>
      </c>
      <c r="O899" s="56">
        <v>341.76600000000002</v>
      </c>
      <c r="P899" s="56">
        <v>105.9624</v>
      </c>
    </row>
    <row r="900" spans="1:16" x14ac:dyDescent="0.25">
      <c r="A900" s="54">
        <v>2022</v>
      </c>
      <c r="B900" s="54">
        <v>650722</v>
      </c>
      <c r="C900" s="55" t="s">
        <v>415</v>
      </c>
      <c r="D900" s="54" t="s">
        <v>1</v>
      </c>
      <c r="E900" s="56">
        <v>0</v>
      </c>
      <c r="F900" s="56">
        <v>0</v>
      </c>
      <c r="G900" s="56">
        <v>0</v>
      </c>
      <c r="H900" s="56">
        <v>0</v>
      </c>
      <c r="I900" s="56">
        <v>0</v>
      </c>
      <c r="J900" s="56">
        <v>0</v>
      </c>
      <c r="K900" s="56">
        <v>0</v>
      </c>
      <c r="L900" s="56">
        <v>213.07679999999999</v>
      </c>
      <c r="M900" s="56">
        <v>1641.4128000000001</v>
      </c>
      <c r="N900" s="56">
        <v>1748.6568</v>
      </c>
      <c r="O900" s="56">
        <v>1150.4159999999999</v>
      </c>
      <c r="P900" s="56">
        <v>331.86239999999998</v>
      </c>
    </row>
    <row r="901" spans="1:16" x14ac:dyDescent="0.25">
      <c r="A901" s="54">
        <v>2022</v>
      </c>
      <c r="B901" s="54">
        <v>650722</v>
      </c>
      <c r="C901" s="55" t="s">
        <v>415</v>
      </c>
      <c r="D901" s="54" t="s">
        <v>296</v>
      </c>
      <c r="E901" s="56">
        <v>0</v>
      </c>
      <c r="F901" s="56">
        <v>0</v>
      </c>
      <c r="G901" s="56">
        <v>0</v>
      </c>
      <c r="H901" s="56">
        <v>0</v>
      </c>
      <c r="I901" s="56">
        <v>0</v>
      </c>
      <c r="J901" s="56">
        <v>0</v>
      </c>
      <c r="K901" s="56">
        <v>0</v>
      </c>
      <c r="L901" s="56">
        <v>-17.723199999999999</v>
      </c>
      <c r="M901" s="56">
        <v>173.11279999999999</v>
      </c>
      <c r="N901" s="56">
        <v>430.85680000000002</v>
      </c>
      <c r="O901" s="56">
        <v>233.666</v>
      </c>
      <c r="P901" s="56">
        <v>33.162399999999998</v>
      </c>
    </row>
    <row r="902" spans="1:16" x14ac:dyDescent="0.25">
      <c r="A902" s="54">
        <v>2022</v>
      </c>
      <c r="B902" s="54">
        <v>652151</v>
      </c>
      <c r="C902" s="55" t="s">
        <v>416</v>
      </c>
      <c r="D902" s="54" t="s">
        <v>294</v>
      </c>
      <c r="E902" s="56">
        <v>90.479000000000099</v>
      </c>
      <c r="F902" s="56">
        <v>186.94800000000001</v>
      </c>
      <c r="G902" s="56">
        <v>133.75299999999999</v>
      </c>
      <c r="H902" s="56">
        <v>107.3015</v>
      </c>
      <c r="I902" s="56">
        <v>0</v>
      </c>
      <c r="J902" s="56">
        <v>87.773000000000096</v>
      </c>
      <c r="K902" s="56">
        <v>8.4834999999999905</v>
      </c>
      <c r="L902" s="56">
        <v>36.862000000000101</v>
      </c>
      <c r="M902" s="56">
        <v>115.66800000000001</v>
      </c>
      <c r="N902" s="56">
        <v>32.4285</v>
      </c>
      <c r="O902" s="56">
        <v>33.890500000000003</v>
      </c>
      <c r="P902" s="56">
        <v>153.86250000000001</v>
      </c>
    </row>
    <row r="903" spans="1:16" x14ac:dyDescent="0.25">
      <c r="A903" s="54">
        <v>2022</v>
      </c>
      <c r="B903" s="54">
        <v>652151</v>
      </c>
      <c r="C903" s="55" t="s">
        <v>418</v>
      </c>
      <c r="D903" s="54" t="s">
        <v>294</v>
      </c>
      <c r="E903" s="56">
        <v>-48.8804999999996</v>
      </c>
      <c r="F903" s="56">
        <v>95.478999999999999</v>
      </c>
      <c r="G903" s="56">
        <v>-17.215499999999899</v>
      </c>
      <c r="H903" s="56">
        <v>423.99400000000003</v>
      </c>
      <c r="I903" s="56">
        <v>66.979500000000002</v>
      </c>
      <c r="J903" s="56">
        <v>97.962500000000006</v>
      </c>
      <c r="K903" s="56">
        <v>71.252500000000197</v>
      </c>
      <c r="L903" s="56">
        <v>-6.8599999999999604</v>
      </c>
      <c r="M903" s="56">
        <v>0</v>
      </c>
      <c r="N903" s="56">
        <v>4.2230000000000398</v>
      </c>
      <c r="O903" s="56">
        <v>182.80199999999999</v>
      </c>
      <c r="P903" s="56">
        <v>279.52050000000003</v>
      </c>
    </row>
    <row r="904" spans="1:16" x14ac:dyDescent="0.25">
      <c r="A904" s="54">
        <v>2022</v>
      </c>
      <c r="B904" s="54">
        <v>652151</v>
      </c>
      <c r="C904" s="55" t="s">
        <v>417</v>
      </c>
      <c r="D904" s="54" t="s">
        <v>294</v>
      </c>
      <c r="E904" s="56">
        <v>60.326500000000301</v>
      </c>
      <c r="F904" s="56">
        <v>271.96449999999999</v>
      </c>
      <c r="G904" s="56">
        <v>354.58550000000002</v>
      </c>
      <c r="H904" s="56">
        <v>470.72199999999998</v>
      </c>
      <c r="I904" s="56">
        <v>118.0795</v>
      </c>
      <c r="J904" s="56">
        <v>12.466500000000501</v>
      </c>
      <c r="K904" s="56">
        <v>491.51400000000098</v>
      </c>
      <c r="L904" s="56">
        <v>145.72400000000101</v>
      </c>
      <c r="M904" s="56">
        <v>63.719000000000101</v>
      </c>
      <c r="N904" s="56">
        <v>540.798</v>
      </c>
      <c r="O904" s="56">
        <v>447.25750000000102</v>
      </c>
      <c r="P904" s="56">
        <v>707.80600000000004</v>
      </c>
    </row>
    <row r="905" spans="1:16" x14ac:dyDescent="0.25">
      <c r="A905" s="54">
        <v>2022</v>
      </c>
      <c r="B905" s="54">
        <v>652151</v>
      </c>
      <c r="C905" s="55" t="s">
        <v>417</v>
      </c>
      <c r="D905" s="54" t="s">
        <v>1</v>
      </c>
      <c r="E905" s="56">
        <v>3520.6765</v>
      </c>
      <c r="F905" s="56">
        <v>7542.9144999999999</v>
      </c>
      <c r="G905" s="56">
        <v>6132.8355000000001</v>
      </c>
      <c r="H905" s="56">
        <v>3496.922</v>
      </c>
      <c r="I905" s="56">
        <v>1226.8795</v>
      </c>
      <c r="J905" s="56">
        <v>3809.8665000000001</v>
      </c>
      <c r="K905" s="56">
        <v>5812.6639999999998</v>
      </c>
      <c r="L905" s="56">
        <v>5001.5240000000003</v>
      </c>
      <c r="M905" s="56">
        <v>1194.3689999999999</v>
      </c>
      <c r="N905" s="56">
        <v>4901.7979999999998</v>
      </c>
      <c r="O905" s="56">
        <v>5239.6575000000003</v>
      </c>
      <c r="P905" s="56">
        <v>6969.0060000000003</v>
      </c>
    </row>
    <row r="906" spans="1:16" x14ac:dyDescent="0.25">
      <c r="A906" s="54">
        <v>2022</v>
      </c>
      <c r="B906" s="54">
        <v>652151</v>
      </c>
      <c r="C906" s="55" t="s">
        <v>417</v>
      </c>
      <c r="D906" s="54" t="s">
        <v>296</v>
      </c>
      <c r="E906" s="56">
        <v>-531.67349999999999</v>
      </c>
      <c r="F906" s="56">
        <v>-338.03550000000001</v>
      </c>
      <c r="G906" s="56">
        <v>-296.41449999999998</v>
      </c>
      <c r="H906" s="56">
        <v>-129.27799999999999</v>
      </c>
      <c r="I906" s="56">
        <v>-444.9205</v>
      </c>
      <c r="J906" s="56">
        <v>-634.53349999999898</v>
      </c>
      <c r="K906" s="56">
        <v>-107.485999999999</v>
      </c>
      <c r="L906" s="56">
        <v>-547.77599999999904</v>
      </c>
      <c r="M906" s="56">
        <v>-557.28099999999995</v>
      </c>
      <c r="N906" s="56">
        <v>-22.201999999999401</v>
      </c>
      <c r="O906" s="56">
        <v>-181.24249999999901</v>
      </c>
      <c r="P906" s="56">
        <v>60.806000000000203</v>
      </c>
    </row>
    <row r="907" spans="1:16" x14ac:dyDescent="0.25">
      <c r="A907" s="54">
        <v>2022</v>
      </c>
      <c r="B907" s="54">
        <v>652151</v>
      </c>
      <c r="C907" s="55" t="s">
        <v>416</v>
      </c>
      <c r="D907" s="54" t="s">
        <v>296</v>
      </c>
      <c r="E907" s="56">
        <v>-118.321</v>
      </c>
      <c r="F907" s="56">
        <v>6.3480000000001899</v>
      </c>
      <c r="G907" s="56">
        <v>-151.84700000000001</v>
      </c>
      <c r="H907" s="56">
        <v>-72.098500000000001</v>
      </c>
      <c r="I907" s="56">
        <v>0</v>
      </c>
      <c r="J907" s="56">
        <v>-16.026999999999902</v>
      </c>
      <c r="K907" s="56">
        <v>-28.116499999999998</v>
      </c>
      <c r="L907" s="56">
        <v>-68.137999999999906</v>
      </c>
      <c r="M907" s="56">
        <v>-27.131999999999799</v>
      </c>
      <c r="N907" s="56">
        <v>-37.171500000000002</v>
      </c>
      <c r="O907" s="56">
        <v>-112.5095</v>
      </c>
      <c r="P907" s="56">
        <v>-18.337499999999899</v>
      </c>
    </row>
    <row r="908" spans="1:16" x14ac:dyDescent="0.25">
      <c r="A908" s="54">
        <v>2022</v>
      </c>
      <c r="B908" s="54">
        <v>652151</v>
      </c>
      <c r="C908" s="55" t="s">
        <v>416</v>
      </c>
      <c r="D908" s="54" t="s">
        <v>1</v>
      </c>
      <c r="E908" s="56">
        <v>813.32899999999995</v>
      </c>
      <c r="F908" s="56">
        <v>1369.1479999999999</v>
      </c>
      <c r="G908" s="56">
        <v>1714.0530000000001</v>
      </c>
      <c r="H908" s="56">
        <v>992.05150000000003</v>
      </c>
      <c r="I908" s="56">
        <v>0</v>
      </c>
      <c r="J908" s="56">
        <v>455.32299999999998</v>
      </c>
      <c r="K908" s="56">
        <v>142.98349999999999</v>
      </c>
      <c r="L908" s="56">
        <v>570.81200000000001</v>
      </c>
      <c r="M908" s="56">
        <v>1001.418</v>
      </c>
      <c r="N908" s="56">
        <v>170.42850000000001</v>
      </c>
      <c r="O908" s="56">
        <v>618.59050000000002</v>
      </c>
      <c r="P908" s="56">
        <v>1088.8625</v>
      </c>
    </row>
    <row r="909" spans="1:16" x14ac:dyDescent="0.25">
      <c r="A909" s="54">
        <v>2022</v>
      </c>
      <c r="B909" s="54">
        <v>652151</v>
      </c>
      <c r="C909" s="55" t="s">
        <v>418</v>
      </c>
      <c r="D909" s="54" t="s">
        <v>296</v>
      </c>
      <c r="E909" s="56">
        <v>-260.18049999999999</v>
      </c>
      <c r="F909" s="56">
        <v>-36.220999999999997</v>
      </c>
      <c r="G909" s="56">
        <v>-116.8155</v>
      </c>
      <c r="H909" s="56">
        <v>191.59399999999999</v>
      </c>
      <c r="I909" s="56">
        <v>-65.820499999999996</v>
      </c>
      <c r="J909" s="56">
        <v>30.462499999999999</v>
      </c>
      <c r="K909" s="56">
        <v>-6.1474999999998303</v>
      </c>
      <c r="L909" s="56">
        <v>-139.66</v>
      </c>
      <c r="M909" s="56">
        <v>0</v>
      </c>
      <c r="N909" s="56">
        <v>-63.277000000000001</v>
      </c>
      <c r="O909" s="56">
        <v>30.202000000000101</v>
      </c>
      <c r="P909" s="56">
        <v>82.520499999999998</v>
      </c>
    </row>
    <row r="910" spans="1:16" x14ac:dyDescent="0.25">
      <c r="A910" s="54">
        <v>2022</v>
      </c>
      <c r="B910" s="54">
        <v>652151</v>
      </c>
      <c r="C910" s="55" t="s">
        <v>418</v>
      </c>
      <c r="D910" s="54" t="s">
        <v>1</v>
      </c>
      <c r="E910" s="56">
        <v>3971.8195000000001</v>
      </c>
      <c r="F910" s="56">
        <v>823.779</v>
      </c>
      <c r="G910" s="56">
        <v>899.68449999999996</v>
      </c>
      <c r="H910" s="56">
        <v>3486.4940000000001</v>
      </c>
      <c r="I910" s="56">
        <v>851.77949999999998</v>
      </c>
      <c r="J910" s="56">
        <v>638.41250000000002</v>
      </c>
      <c r="K910" s="56">
        <v>1296.1025</v>
      </c>
      <c r="L910" s="56">
        <v>591.69000000000005</v>
      </c>
      <c r="M910" s="56">
        <v>0</v>
      </c>
      <c r="N910" s="56">
        <v>530.12300000000005</v>
      </c>
      <c r="O910" s="56">
        <v>4509.2520000000004</v>
      </c>
      <c r="P910" s="56">
        <v>2651.7204999999999</v>
      </c>
    </row>
    <row r="911" spans="1:16" x14ac:dyDescent="0.25">
      <c r="A911" s="54">
        <v>2022</v>
      </c>
      <c r="B911" s="54">
        <v>656457</v>
      </c>
      <c r="C911" s="55" t="s">
        <v>415</v>
      </c>
      <c r="D911" s="54" t="s">
        <v>1</v>
      </c>
      <c r="E911" s="56">
        <v>0</v>
      </c>
      <c r="F911" s="56">
        <v>0</v>
      </c>
      <c r="G911" s="56">
        <v>0</v>
      </c>
      <c r="H911" s="56">
        <v>0</v>
      </c>
      <c r="I911" s="56">
        <v>0</v>
      </c>
      <c r="J911" s="56">
        <v>0</v>
      </c>
      <c r="K911" s="56">
        <v>0</v>
      </c>
      <c r="L911" s="56">
        <v>0</v>
      </c>
      <c r="M911" s="56">
        <v>0</v>
      </c>
      <c r="N911" s="56">
        <v>732.6</v>
      </c>
      <c r="O911" s="56">
        <v>1609.44</v>
      </c>
      <c r="P911" s="56">
        <v>4158.54</v>
      </c>
    </row>
    <row r="912" spans="1:16" x14ac:dyDescent="0.25">
      <c r="A912" s="54">
        <v>2022</v>
      </c>
      <c r="B912" s="54">
        <v>656457</v>
      </c>
      <c r="C912" s="55" t="s">
        <v>415</v>
      </c>
      <c r="D912" s="54" t="s">
        <v>296</v>
      </c>
      <c r="E912" s="56">
        <v>0</v>
      </c>
      <c r="F912" s="56">
        <v>0</v>
      </c>
      <c r="G912" s="56">
        <v>0</v>
      </c>
      <c r="H912" s="56">
        <v>0</v>
      </c>
      <c r="I912" s="56">
        <v>0</v>
      </c>
      <c r="J912" s="56">
        <v>0</v>
      </c>
      <c r="K912" s="56">
        <v>0</v>
      </c>
      <c r="L912" s="56">
        <v>0</v>
      </c>
      <c r="M912" s="56">
        <v>0</v>
      </c>
      <c r="N912" s="56">
        <v>-80.900000000000006</v>
      </c>
      <c r="O912" s="56">
        <v>118.24</v>
      </c>
      <c r="P912" s="56">
        <v>387.49</v>
      </c>
    </row>
    <row r="913" spans="1:16" x14ac:dyDescent="0.25">
      <c r="A913" s="54">
        <v>2022</v>
      </c>
      <c r="B913" s="54">
        <v>656457</v>
      </c>
      <c r="C913" s="55" t="s">
        <v>415</v>
      </c>
      <c r="D913" s="54" t="s">
        <v>294</v>
      </c>
      <c r="E913" s="56">
        <v>0</v>
      </c>
      <c r="F913" s="56">
        <v>0</v>
      </c>
      <c r="G913" s="56">
        <v>0</v>
      </c>
      <c r="H913" s="56">
        <v>0</v>
      </c>
      <c r="I913" s="56">
        <v>0</v>
      </c>
      <c r="J913" s="56">
        <v>0</v>
      </c>
      <c r="K913" s="56">
        <v>0</v>
      </c>
      <c r="L913" s="56">
        <v>0</v>
      </c>
      <c r="M913" s="56">
        <v>0</v>
      </c>
      <c r="N913" s="56">
        <v>122.1</v>
      </c>
      <c r="O913" s="56">
        <v>268.24</v>
      </c>
      <c r="P913" s="56">
        <v>693.09</v>
      </c>
    </row>
    <row r="914" spans="1:16" x14ac:dyDescent="0.25">
      <c r="A914" s="54">
        <v>2022</v>
      </c>
      <c r="B914" s="54">
        <v>658048</v>
      </c>
      <c r="C914" s="55" t="s">
        <v>414</v>
      </c>
      <c r="D914" s="54" t="s">
        <v>1</v>
      </c>
      <c r="E914" s="56">
        <v>0</v>
      </c>
      <c r="F914" s="56">
        <v>0</v>
      </c>
      <c r="G914" s="56">
        <v>0</v>
      </c>
      <c r="H914" s="56">
        <v>0</v>
      </c>
      <c r="I914" s="56">
        <v>0</v>
      </c>
      <c r="J914" s="56">
        <v>0</v>
      </c>
      <c r="K914" s="56">
        <v>0</v>
      </c>
      <c r="L914" s="56">
        <v>0</v>
      </c>
      <c r="M914" s="56">
        <v>0</v>
      </c>
      <c r="N914" s="56">
        <v>297.55200000000002</v>
      </c>
      <c r="O914" s="56">
        <v>3792.944</v>
      </c>
      <c r="P914" s="56">
        <v>517.45600000000002</v>
      </c>
    </row>
    <row r="915" spans="1:16" x14ac:dyDescent="0.25">
      <c r="A915" s="54">
        <v>2022</v>
      </c>
      <c r="B915" s="54">
        <v>658048</v>
      </c>
      <c r="C915" s="55" t="s">
        <v>414</v>
      </c>
      <c r="D915" s="54" t="s">
        <v>294</v>
      </c>
      <c r="E915" s="56">
        <v>0</v>
      </c>
      <c r="F915" s="56">
        <v>0</v>
      </c>
      <c r="G915" s="56">
        <v>0</v>
      </c>
      <c r="H915" s="56">
        <v>0</v>
      </c>
      <c r="I915" s="56">
        <v>0</v>
      </c>
      <c r="J915" s="56">
        <v>0</v>
      </c>
      <c r="K915" s="56">
        <v>0</v>
      </c>
      <c r="L915" s="56">
        <v>0</v>
      </c>
      <c r="M915" s="56">
        <v>0</v>
      </c>
      <c r="N915" s="56">
        <v>109.05200000000001</v>
      </c>
      <c r="O915" s="56">
        <v>1345.7439999999999</v>
      </c>
      <c r="P915" s="56">
        <v>204.80600000000001</v>
      </c>
    </row>
    <row r="916" spans="1:16" x14ac:dyDescent="0.25">
      <c r="A916" s="54">
        <v>2022</v>
      </c>
      <c r="B916" s="54">
        <v>658048</v>
      </c>
      <c r="C916" s="55" t="s">
        <v>414</v>
      </c>
      <c r="D916" s="54" t="s">
        <v>296</v>
      </c>
      <c r="E916" s="56">
        <v>0</v>
      </c>
      <c r="F916" s="56">
        <v>0</v>
      </c>
      <c r="G916" s="56">
        <v>0</v>
      </c>
      <c r="H916" s="56">
        <v>0</v>
      </c>
      <c r="I916" s="56">
        <v>0</v>
      </c>
      <c r="J916" s="56">
        <v>0</v>
      </c>
      <c r="K916" s="56">
        <v>0</v>
      </c>
      <c r="L916" s="56">
        <v>0</v>
      </c>
      <c r="M916" s="56">
        <v>0</v>
      </c>
      <c r="N916" s="56">
        <v>11.651999999999999</v>
      </c>
      <c r="O916" s="56">
        <v>1170.944</v>
      </c>
      <c r="P916" s="56">
        <v>74.206000000000003</v>
      </c>
    </row>
    <row r="917" spans="1:16" x14ac:dyDescent="0.25">
      <c r="A917" s="54">
        <v>2022</v>
      </c>
      <c r="B917" s="54">
        <v>659545</v>
      </c>
      <c r="C917" s="55" t="s">
        <v>417</v>
      </c>
      <c r="D917" s="54" t="s">
        <v>294</v>
      </c>
      <c r="E917" s="56">
        <v>1313.0868</v>
      </c>
      <c r="F917" s="56">
        <v>1996.1120000000001</v>
      </c>
      <c r="G917" s="56">
        <v>2524.8420000000001</v>
      </c>
      <c r="H917" s="56">
        <v>1743.6668</v>
      </c>
      <c r="I917" s="56">
        <v>1754.37</v>
      </c>
      <c r="J917" s="56">
        <v>582.92679999999996</v>
      </c>
      <c r="K917" s="56">
        <v>520.50319999999999</v>
      </c>
      <c r="L917" s="56">
        <v>710.36839999999995</v>
      </c>
      <c r="M917" s="56">
        <v>1987.6872000000001</v>
      </c>
      <c r="N917" s="56">
        <v>1282.4132</v>
      </c>
      <c r="O917" s="56">
        <v>1753.9672</v>
      </c>
      <c r="P917" s="56">
        <v>1162.154</v>
      </c>
    </row>
    <row r="918" spans="1:16" x14ac:dyDescent="0.25">
      <c r="A918" s="54">
        <v>2022</v>
      </c>
      <c r="B918" s="54">
        <v>659545</v>
      </c>
      <c r="C918" s="55" t="s">
        <v>417</v>
      </c>
      <c r="D918" s="54" t="s">
        <v>1</v>
      </c>
      <c r="E918" s="56">
        <v>6620.2367999999997</v>
      </c>
      <c r="F918" s="56">
        <v>10665.312</v>
      </c>
      <c r="G918" s="56">
        <v>16017.791999999999</v>
      </c>
      <c r="H918" s="56">
        <v>6550.3167999999996</v>
      </c>
      <c r="I918" s="56">
        <v>6722.72</v>
      </c>
      <c r="J918" s="56">
        <v>1973.6768</v>
      </c>
      <c r="K918" s="56">
        <v>2758.0032000000001</v>
      </c>
      <c r="L918" s="56">
        <v>3367.7184000000002</v>
      </c>
      <c r="M918" s="56">
        <v>7322.3872000000001</v>
      </c>
      <c r="N918" s="56">
        <v>5102.9632000000001</v>
      </c>
      <c r="O918" s="56">
        <v>8965.2672000000002</v>
      </c>
      <c r="P918" s="56">
        <v>5126.3040000000001</v>
      </c>
    </row>
    <row r="919" spans="1:16" x14ac:dyDescent="0.25">
      <c r="A919" s="54">
        <v>2022</v>
      </c>
      <c r="B919" s="54">
        <v>659545</v>
      </c>
      <c r="C919" s="55" t="s">
        <v>417</v>
      </c>
      <c r="D919" s="54" t="s">
        <v>296</v>
      </c>
      <c r="E919" s="56">
        <v>958.58680000000004</v>
      </c>
      <c r="F919" s="56">
        <v>1630.6120000000001</v>
      </c>
      <c r="G919" s="56">
        <v>2281.8420000000001</v>
      </c>
      <c r="H919" s="56">
        <v>1417.6668</v>
      </c>
      <c r="I919" s="56">
        <v>1439.37</v>
      </c>
      <c r="J919" s="56">
        <v>455.92680000000001</v>
      </c>
      <c r="K919" s="56">
        <v>330.50319999999999</v>
      </c>
      <c r="L919" s="56">
        <v>575.36839999999995</v>
      </c>
      <c r="M919" s="56">
        <v>1673.6872000000001</v>
      </c>
      <c r="N919" s="56">
        <v>958.41319999999996</v>
      </c>
      <c r="O919" s="56">
        <v>1399.4672</v>
      </c>
      <c r="P919" s="56">
        <v>937.154</v>
      </c>
    </row>
    <row r="920" spans="1:16" x14ac:dyDescent="0.25">
      <c r="A920" s="54">
        <v>2022</v>
      </c>
      <c r="B920" s="54">
        <v>661754</v>
      </c>
      <c r="C920" s="55" t="s">
        <v>416</v>
      </c>
      <c r="D920" s="54" t="s">
        <v>296</v>
      </c>
      <c r="E920" s="56">
        <v>-30.481999999999999</v>
      </c>
      <c r="F920" s="56">
        <v>-40.066000000000003</v>
      </c>
      <c r="G920" s="56">
        <v>180.53800000000001</v>
      </c>
      <c r="H920" s="56">
        <v>276.05200000000002</v>
      </c>
      <c r="I920" s="56">
        <v>-9.4880000000000102</v>
      </c>
      <c r="J920" s="56">
        <v>-30.858000000000001</v>
      </c>
      <c r="K920" s="56">
        <v>13.218</v>
      </c>
      <c r="L920" s="56">
        <v>15.584</v>
      </c>
      <c r="M920" s="56">
        <v>266.95</v>
      </c>
      <c r="N920" s="56">
        <v>476.81599999999997</v>
      </c>
      <c r="O920" s="56">
        <v>234.154</v>
      </c>
      <c r="P920" s="56">
        <v>-20.416</v>
      </c>
    </row>
    <row r="921" spans="1:16" x14ac:dyDescent="0.25">
      <c r="A921" s="54">
        <v>2022</v>
      </c>
      <c r="B921" s="54">
        <v>661754</v>
      </c>
      <c r="C921" s="55" t="s">
        <v>416</v>
      </c>
      <c r="D921" s="54" t="s">
        <v>1</v>
      </c>
      <c r="E921" s="56">
        <v>207.96799999999999</v>
      </c>
      <c r="F921" s="56">
        <v>64.784000000000006</v>
      </c>
      <c r="G921" s="56">
        <v>654.28800000000001</v>
      </c>
      <c r="H921" s="56">
        <v>1652.5519999999999</v>
      </c>
      <c r="I921" s="56">
        <v>135.91200000000001</v>
      </c>
      <c r="J921" s="56">
        <v>6.3920000000000003</v>
      </c>
      <c r="K921" s="56">
        <v>207.96799999999999</v>
      </c>
      <c r="L921" s="56">
        <v>119.98399999999999</v>
      </c>
      <c r="M921" s="56">
        <v>1063.8</v>
      </c>
      <c r="N921" s="56">
        <v>1511.816</v>
      </c>
      <c r="O921" s="56">
        <v>782.30399999999997</v>
      </c>
      <c r="P921" s="56">
        <v>151.98400000000001</v>
      </c>
    </row>
    <row r="922" spans="1:16" x14ac:dyDescent="0.25">
      <c r="A922" s="54">
        <v>2022</v>
      </c>
      <c r="B922" s="54">
        <v>661754</v>
      </c>
      <c r="C922" s="55" t="s">
        <v>416</v>
      </c>
      <c r="D922" s="54" t="s">
        <v>294</v>
      </c>
      <c r="E922" s="56">
        <v>73.317999999999998</v>
      </c>
      <c r="F922" s="56">
        <v>28.334</v>
      </c>
      <c r="G922" s="56">
        <v>285.53800000000001</v>
      </c>
      <c r="H922" s="56">
        <v>390.05200000000002</v>
      </c>
      <c r="I922" s="56">
        <v>58.911999999999999</v>
      </c>
      <c r="J922" s="56">
        <v>3.3420000000000001</v>
      </c>
      <c r="K922" s="56">
        <v>84.018000000000001</v>
      </c>
      <c r="L922" s="56">
        <v>50.984000000000002</v>
      </c>
      <c r="M922" s="56">
        <v>407.35</v>
      </c>
      <c r="N922" s="56">
        <v>581.81600000000003</v>
      </c>
      <c r="O922" s="56">
        <v>303.75400000000002</v>
      </c>
      <c r="P922" s="56">
        <v>47.984000000000002</v>
      </c>
    </row>
    <row r="923" spans="1:16" x14ac:dyDescent="0.25">
      <c r="A923" s="54">
        <v>2022</v>
      </c>
      <c r="B923" s="54">
        <v>665523</v>
      </c>
      <c r="C923" s="55" t="s">
        <v>415</v>
      </c>
      <c r="D923" s="54" t="s">
        <v>294</v>
      </c>
      <c r="E923" s="56">
        <v>4410.1824999999999</v>
      </c>
      <c r="F923" s="56">
        <v>3408.0554999999999</v>
      </c>
      <c r="G923" s="56">
        <v>2869.6039999999998</v>
      </c>
      <c r="H923" s="56">
        <v>2025.461</v>
      </c>
      <c r="I923" s="56">
        <v>5322.1695</v>
      </c>
      <c r="J923" s="56">
        <v>1015.1595</v>
      </c>
      <c r="K923" s="56">
        <v>2525.8274999999999</v>
      </c>
      <c r="L923" s="56">
        <v>2763.8815</v>
      </c>
      <c r="M923" s="56">
        <v>3073.3604999999998</v>
      </c>
      <c r="N923" s="56">
        <v>2681.8404999999998</v>
      </c>
      <c r="O923" s="56">
        <v>0</v>
      </c>
      <c r="P923" s="56">
        <v>0</v>
      </c>
    </row>
    <row r="924" spans="1:16" x14ac:dyDescent="0.25">
      <c r="A924" s="54">
        <v>2022</v>
      </c>
      <c r="B924" s="54">
        <v>665523</v>
      </c>
      <c r="C924" s="55" t="s">
        <v>414</v>
      </c>
      <c r="D924" s="54" t="s">
        <v>1</v>
      </c>
      <c r="E924" s="56">
        <v>23856.17</v>
      </c>
      <c r="F924" s="56">
        <v>13156.9295</v>
      </c>
      <c r="G924" s="56">
        <v>17403.580999999998</v>
      </c>
      <c r="H924" s="56">
        <v>24178.3815</v>
      </c>
      <c r="I924" s="56">
        <v>24237.908500000001</v>
      </c>
      <c r="J924" s="56">
        <v>17544.8325</v>
      </c>
      <c r="K924" s="56">
        <v>21554.1885</v>
      </c>
      <c r="L924" s="56">
        <v>16061.486999999999</v>
      </c>
      <c r="M924" s="56">
        <v>9551.4184999999998</v>
      </c>
      <c r="N924" s="56">
        <v>8286.9344999999994</v>
      </c>
      <c r="O924" s="56">
        <v>0</v>
      </c>
      <c r="P924" s="56">
        <v>0</v>
      </c>
    </row>
    <row r="925" spans="1:16" x14ac:dyDescent="0.25">
      <c r="A925" s="54">
        <v>2022</v>
      </c>
      <c r="B925" s="54">
        <v>665523</v>
      </c>
      <c r="C925" s="55" t="s">
        <v>415</v>
      </c>
      <c r="D925" s="54" t="s">
        <v>296</v>
      </c>
      <c r="E925" s="56">
        <v>3730.7824999999998</v>
      </c>
      <c r="F925" s="56">
        <v>2793.7555000000002</v>
      </c>
      <c r="G925" s="56">
        <v>2405.3040000000001</v>
      </c>
      <c r="H925" s="56">
        <v>1501.5609999999999</v>
      </c>
      <c r="I925" s="56">
        <v>4793.9695000000002</v>
      </c>
      <c r="J925" s="56">
        <v>754.85950000000003</v>
      </c>
      <c r="K925" s="56">
        <v>2176.2275</v>
      </c>
      <c r="L925" s="56">
        <v>2367.9814999999999</v>
      </c>
      <c r="M925" s="56">
        <v>2680.7604999999999</v>
      </c>
      <c r="N925" s="56">
        <v>2319.0405000000001</v>
      </c>
      <c r="O925" s="56">
        <v>0</v>
      </c>
      <c r="P925" s="56">
        <v>0</v>
      </c>
    </row>
    <row r="926" spans="1:16" x14ac:dyDescent="0.25">
      <c r="A926" s="54">
        <v>2022</v>
      </c>
      <c r="B926" s="54">
        <v>665523</v>
      </c>
      <c r="C926" s="55" t="s">
        <v>414</v>
      </c>
      <c r="D926" s="54" t="s">
        <v>296</v>
      </c>
      <c r="E926" s="56">
        <v>3891.52</v>
      </c>
      <c r="F926" s="56">
        <v>1289.5795000000001</v>
      </c>
      <c r="G926" s="56">
        <v>3090.931</v>
      </c>
      <c r="H926" s="56">
        <v>3787.1815000000001</v>
      </c>
      <c r="I926" s="56">
        <v>4899.2084999999997</v>
      </c>
      <c r="J926" s="56">
        <v>3205.7824999999998</v>
      </c>
      <c r="K926" s="56">
        <v>3890.3885</v>
      </c>
      <c r="L926" s="56">
        <v>2646.3870000000002</v>
      </c>
      <c r="M926" s="56">
        <v>1984.1185</v>
      </c>
      <c r="N926" s="56">
        <v>1513.4845</v>
      </c>
      <c r="O926" s="56">
        <v>0</v>
      </c>
      <c r="P926" s="56">
        <v>0</v>
      </c>
    </row>
    <row r="927" spans="1:16" x14ac:dyDescent="0.25">
      <c r="A927" s="54">
        <v>2022</v>
      </c>
      <c r="B927" s="54">
        <v>665523</v>
      </c>
      <c r="C927" s="55" t="s">
        <v>415</v>
      </c>
      <c r="D927" s="54" t="s">
        <v>1</v>
      </c>
      <c r="E927" s="56">
        <v>22995.732499999998</v>
      </c>
      <c r="F927" s="56">
        <v>16140.4555</v>
      </c>
      <c r="G927" s="56">
        <v>13536.353999999999</v>
      </c>
      <c r="H927" s="56">
        <v>8882.8610000000008</v>
      </c>
      <c r="I927" s="56">
        <v>26850.869500000001</v>
      </c>
      <c r="J927" s="56">
        <v>3912.1095</v>
      </c>
      <c r="K927" s="56">
        <v>12079.827499999999</v>
      </c>
      <c r="L927" s="56">
        <v>14843.7315</v>
      </c>
      <c r="M927" s="56">
        <v>12877.2605</v>
      </c>
      <c r="N927" s="56">
        <v>11962.8405</v>
      </c>
      <c r="O927" s="56">
        <v>0</v>
      </c>
      <c r="P927" s="56">
        <v>0</v>
      </c>
    </row>
    <row r="928" spans="1:16" x14ac:dyDescent="0.25">
      <c r="A928" s="54">
        <v>2022</v>
      </c>
      <c r="B928" s="54">
        <v>665523</v>
      </c>
      <c r="C928" s="55" t="s">
        <v>414</v>
      </c>
      <c r="D928" s="54" t="s">
        <v>294</v>
      </c>
      <c r="E928" s="56">
        <v>4609.97</v>
      </c>
      <c r="F928" s="56">
        <v>1993.1795</v>
      </c>
      <c r="G928" s="56">
        <v>3762.9810000000002</v>
      </c>
      <c r="H928" s="56">
        <v>4561.9314999999997</v>
      </c>
      <c r="I928" s="56">
        <v>5648.1085000000003</v>
      </c>
      <c r="J928" s="56">
        <v>3754.3825000000002</v>
      </c>
      <c r="K928" s="56">
        <v>4412.3885</v>
      </c>
      <c r="L928" s="56">
        <v>3192.2370000000001</v>
      </c>
      <c r="M928" s="56">
        <v>2481.9185000000002</v>
      </c>
      <c r="N928" s="56">
        <v>1841.9845</v>
      </c>
      <c r="O928" s="56">
        <v>0</v>
      </c>
      <c r="P928" s="56">
        <v>0</v>
      </c>
    </row>
    <row r="929" spans="1:16" x14ac:dyDescent="0.25">
      <c r="A929" s="54">
        <v>2022</v>
      </c>
      <c r="B929" s="54">
        <v>665540</v>
      </c>
      <c r="C929" s="55" t="s">
        <v>416</v>
      </c>
      <c r="D929" s="54" t="s">
        <v>294</v>
      </c>
      <c r="E929" s="56">
        <v>24.376000000000001</v>
      </c>
      <c r="F929" s="56">
        <v>208.24600000000001</v>
      </c>
      <c r="G929" s="56">
        <v>11.718</v>
      </c>
      <c r="H929" s="56">
        <v>79.018000000000001</v>
      </c>
      <c r="I929" s="56">
        <v>377.904</v>
      </c>
      <c r="J929" s="56">
        <v>83.396000000000001</v>
      </c>
      <c r="K929" s="56">
        <v>3.3420000000000001</v>
      </c>
      <c r="L929" s="56">
        <v>0</v>
      </c>
      <c r="M929" s="56">
        <v>305.904</v>
      </c>
      <c r="N929" s="56">
        <v>728.55799999999999</v>
      </c>
      <c r="O929" s="56">
        <v>562.82399999999996</v>
      </c>
      <c r="P929" s="56">
        <v>50.984000000000002</v>
      </c>
    </row>
    <row r="930" spans="1:16" x14ac:dyDescent="0.25">
      <c r="A930" s="54">
        <v>2022</v>
      </c>
      <c r="B930" s="54">
        <v>665540</v>
      </c>
      <c r="C930" s="55" t="s">
        <v>416</v>
      </c>
      <c r="D930" s="54" t="s">
        <v>296</v>
      </c>
      <c r="E930" s="56">
        <v>-78.224000000000004</v>
      </c>
      <c r="F930" s="56">
        <v>71.445999999999998</v>
      </c>
      <c r="G930" s="56">
        <v>-125.08199999999999</v>
      </c>
      <c r="H930" s="56">
        <v>-57.781999999999996</v>
      </c>
      <c r="I930" s="56">
        <v>275.30399999999997</v>
      </c>
      <c r="J930" s="56">
        <v>-53.404000000000003</v>
      </c>
      <c r="K930" s="56">
        <v>-30.858000000000001</v>
      </c>
      <c r="L930" s="56">
        <v>0</v>
      </c>
      <c r="M930" s="56">
        <v>203.304</v>
      </c>
      <c r="N930" s="56">
        <v>580.95799999999997</v>
      </c>
      <c r="O930" s="56">
        <v>426.024</v>
      </c>
      <c r="P930" s="56">
        <v>-17.416</v>
      </c>
    </row>
    <row r="931" spans="1:16" x14ac:dyDescent="0.25">
      <c r="A931" s="54">
        <v>2022</v>
      </c>
      <c r="B931" s="54">
        <v>665540</v>
      </c>
      <c r="C931" s="55" t="s">
        <v>416</v>
      </c>
      <c r="D931" s="54" t="s">
        <v>1</v>
      </c>
      <c r="E931" s="56">
        <v>95.176000000000002</v>
      </c>
      <c r="F931" s="56">
        <v>718.29600000000005</v>
      </c>
      <c r="G931" s="56">
        <v>31.968</v>
      </c>
      <c r="H931" s="56">
        <v>192.768</v>
      </c>
      <c r="I931" s="56">
        <v>1015.904</v>
      </c>
      <c r="J931" s="56">
        <v>255.89599999999999</v>
      </c>
      <c r="K931" s="56">
        <v>6.3920000000000003</v>
      </c>
      <c r="L931" s="56">
        <v>0</v>
      </c>
      <c r="M931" s="56">
        <v>751.904</v>
      </c>
      <c r="N931" s="56">
        <v>1882.008</v>
      </c>
      <c r="O931" s="56">
        <v>1495.8240000000001</v>
      </c>
      <c r="P931" s="56">
        <v>127.98399999999999</v>
      </c>
    </row>
    <row r="932" spans="1:16" x14ac:dyDescent="0.25">
      <c r="A932" s="54">
        <v>2022</v>
      </c>
      <c r="B932" s="54">
        <v>667972</v>
      </c>
      <c r="C932" s="55" t="s">
        <v>418</v>
      </c>
      <c r="D932" s="54" t="s">
        <v>294</v>
      </c>
      <c r="E932" s="56">
        <v>0</v>
      </c>
      <c r="F932" s="56">
        <v>0</v>
      </c>
      <c r="G932" s="56">
        <v>30.834</v>
      </c>
      <c r="H932" s="56">
        <v>101.96</v>
      </c>
      <c r="I932" s="56">
        <v>60.926000000000002</v>
      </c>
      <c r="J932" s="56">
        <v>25.492000000000001</v>
      </c>
      <c r="K932" s="56">
        <v>0</v>
      </c>
      <c r="L932" s="56">
        <v>56.475999999999999</v>
      </c>
      <c r="M932" s="56">
        <v>33.491999999999997</v>
      </c>
      <c r="N932" s="56">
        <v>3.3420000000000001</v>
      </c>
      <c r="O932" s="56">
        <v>3.3420000000000001</v>
      </c>
      <c r="P932" s="56">
        <v>27.492000000000001</v>
      </c>
    </row>
    <row r="933" spans="1:16" x14ac:dyDescent="0.25">
      <c r="A933" s="54">
        <v>2022</v>
      </c>
      <c r="B933" s="54">
        <v>667972</v>
      </c>
      <c r="C933" s="55" t="s">
        <v>418</v>
      </c>
      <c r="D933" s="54" t="s">
        <v>1</v>
      </c>
      <c r="E933" s="56">
        <v>0</v>
      </c>
      <c r="F933" s="56">
        <v>0</v>
      </c>
      <c r="G933" s="56">
        <v>79.183999999999997</v>
      </c>
      <c r="H933" s="56">
        <v>279.95999999999998</v>
      </c>
      <c r="I933" s="56">
        <v>168.77600000000001</v>
      </c>
      <c r="J933" s="56">
        <v>63.991999999999997</v>
      </c>
      <c r="K933" s="56">
        <v>0</v>
      </c>
      <c r="L933" s="56">
        <v>231.976</v>
      </c>
      <c r="M933" s="56">
        <v>87.992000000000004</v>
      </c>
      <c r="N933" s="56">
        <v>7.1920000000000002</v>
      </c>
      <c r="O933" s="56">
        <v>7.1920000000000002</v>
      </c>
      <c r="P933" s="56">
        <v>71.992000000000004</v>
      </c>
    </row>
    <row r="934" spans="1:16" x14ac:dyDescent="0.25">
      <c r="A934" s="54">
        <v>2022</v>
      </c>
      <c r="B934" s="54">
        <v>667972</v>
      </c>
      <c r="C934" s="55" t="s">
        <v>418</v>
      </c>
      <c r="D934" s="54" t="s">
        <v>296</v>
      </c>
      <c r="E934" s="56">
        <v>0</v>
      </c>
      <c r="F934" s="56">
        <v>0</v>
      </c>
      <c r="G934" s="56">
        <v>-2.3660000000000099</v>
      </c>
      <c r="H934" s="56">
        <v>34.46</v>
      </c>
      <c r="I934" s="56">
        <v>-35.374000000000002</v>
      </c>
      <c r="J934" s="56">
        <v>-6.6079999999999997</v>
      </c>
      <c r="K934" s="56">
        <v>0</v>
      </c>
      <c r="L934" s="56">
        <v>22.175999999999998</v>
      </c>
      <c r="M934" s="56">
        <v>1.3919999999999999</v>
      </c>
      <c r="N934" s="56">
        <v>-28.757999999999999</v>
      </c>
      <c r="O934" s="56">
        <v>-28.757999999999999</v>
      </c>
      <c r="P934" s="56">
        <v>-4.6079999999999997</v>
      </c>
    </row>
    <row r="935" spans="1:16" x14ac:dyDescent="0.25">
      <c r="A935" s="54">
        <v>2022</v>
      </c>
      <c r="B935" s="54">
        <v>668464</v>
      </c>
      <c r="C935" s="55" t="s">
        <v>417</v>
      </c>
      <c r="D935" s="54" t="s">
        <v>294</v>
      </c>
      <c r="E935" s="56">
        <v>69.817999999999998</v>
      </c>
      <c r="F935" s="56">
        <v>104.622</v>
      </c>
      <c r="G935" s="56">
        <v>459.12799999999999</v>
      </c>
      <c r="H935" s="56">
        <v>275.596</v>
      </c>
      <c r="I935" s="56">
        <v>94.902000000000001</v>
      </c>
      <c r="J935" s="56">
        <v>61.268000000000001</v>
      </c>
      <c r="K935" s="56">
        <v>3.5419999999999998</v>
      </c>
      <c r="L935" s="56">
        <v>0</v>
      </c>
      <c r="M935" s="56">
        <v>80.475999999999999</v>
      </c>
      <c r="N935" s="56">
        <v>280.41199999999998</v>
      </c>
      <c r="O935" s="56">
        <v>25.492000000000001</v>
      </c>
      <c r="P935" s="56">
        <v>0</v>
      </c>
    </row>
    <row r="936" spans="1:16" x14ac:dyDescent="0.25">
      <c r="A936" s="54">
        <v>2022</v>
      </c>
      <c r="B936" s="54">
        <v>668464</v>
      </c>
      <c r="C936" s="55" t="s">
        <v>417</v>
      </c>
      <c r="D936" s="54" t="s">
        <v>1</v>
      </c>
      <c r="E936" s="56">
        <v>231.16800000000001</v>
      </c>
      <c r="F936" s="56">
        <v>354.27199999999999</v>
      </c>
      <c r="G936" s="56">
        <v>1350.1279999999999</v>
      </c>
      <c r="H936" s="56">
        <v>867.096</v>
      </c>
      <c r="I936" s="56">
        <v>320.75200000000001</v>
      </c>
      <c r="J936" s="56">
        <v>147.16800000000001</v>
      </c>
      <c r="K936" s="56">
        <v>7.992</v>
      </c>
      <c r="L936" s="56">
        <v>0</v>
      </c>
      <c r="M936" s="56">
        <v>199.976</v>
      </c>
      <c r="N936" s="56">
        <v>615.91200000000003</v>
      </c>
      <c r="O936" s="56">
        <v>55.991999999999997</v>
      </c>
      <c r="P936" s="56">
        <v>0</v>
      </c>
    </row>
    <row r="937" spans="1:16" x14ac:dyDescent="0.25">
      <c r="A937" s="54">
        <v>2022</v>
      </c>
      <c r="B937" s="54">
        <v>668464</v>
      </c>
      <c r="C937" s="55" t="s">
        <v>417</v>
      </c>
      <c r="D937" s="54" t="s">
        <v>296</v>
      </c>
      <c r="E937" s="56">
        <v>-17.181999999999999</v>
      </c>
      <c r="F937" s="56">
        <v>-40.378</v>
      </c>
      <c r="G937" s="56">
        <v>363.12799999999999</v>
      </c>
      <c r="H937" s="56">
        <v>159.596</v>
      </c>
      <c r="I937" s="56">
        <v>-21.097999999999999</v>
      </c>
      <c r="J937" s="56">
        <v>-25.731999999999999</v>
      </c>
      <c r="K937" s="56">
        <v>-25.457999999999998</v>
      </c>
      <c r="L937" s="56">
        <v>0</v>
      </c>
      <c r="M937" s="56">
        <v>22.475999999999999</v>
      </c>
      <c r="N937" s="56">
        <v>251.41200000000001</v>
      </c>
      <c r="O937" s="56">
        <v>-3.508</v>
      </c>
      <c r="P937" s="56">
        <v>0</v>
      </c>
    </row>
    <row r="938" spans="1:16" x14ac:dyDescent="0.25">
      <c r="A938" s="54">
        <v>2022</v>
      </c>
      <c r="B938" s="54">
        <v>673382</v>
      </c>
      <c r="C938" s="55" t="s">
        <v>419</v>
      </c>
      <c r="D938" s="54" t="s">
        <v>294</v>
      </c>
      <c r="E938" s="56">
        <v>33.21</v>
      </c>
      <c r="F938" s="56">
        <v>31.5</v>
      </c>
      <c r="G938" s="56">
        <v>147.80000000000001</v>
      </c>
      <c r="H938" s="56">
        <v>234.28</v>
      </c>
      <c r="I938" s="56">
        <v>233.13</v>
      </c>
      <c r="J938" s="56">
        <v>50.5</v>
      </c>
      <c r="K938" s="56">
        <v>0</v>
      </c>
      <c r="L938" s="56">
        <v>0</v>
      </c>
      <c r="M938" s="56">
        <v>0</v>
      </c>
      <c r="N938" s="56">
        <v>0</v>
      </c>
      <c r="O938" s="56">
        <v>66.33</v>
      </c>
      <c r="P938" s="56">
        <v>23.8</v>
      </c>
    </row>
    <row r="939" spans="1:16" x14ac:dyDescent="0.25">
      <c r="A939" s="54">
        <v>2022</v>
      </c>
      <c r="B939" s="54">
        <v>673382</v>
      </c>
      <c r="C939" s="55" t="s">
        <v>419</v>
      </c>
      <c r="D939" s="54" t="s">
        <v>1</v>
      </c>
      <c r="E939" s="56">
        <v>199.26</v>
      </c>
      <c r="F939" s="56">
        <v>189</v>
      </c>
      <c r="G939" s="56">
        <v>886.8</v>
      </c>
      <c r="H939" s="56">
        <v>1405.68</v>
      </c>
      <c r="I939" s="56">
        <v>1398.78</v>
      </c>
      <c r="J939" s="56">
        <v>303</v>
      </c>
      <c r="K939" s="56">
        <v>0</v>
      </c>
      <c r="L939" s="56">
        <v>0</v>
      </c>
      <c r="M939" s="56">
        <v>0</v>
      </c>
      <c r="N939" s="56">
        <v>0</v>
      </c>
      <c r="O939" s="56">
        <v>397.98</v>
      </c>
      <c r="P939" s="56">
        <v>142.80000000000001</v>
      </c>
    </row>
    <row r="940" spans="1:16" x14ac:dyDescent="0.25">
      <c r="A940" s="54">
        <v>2022</v>
      </c>
      <c r="B940" s="54">
        <v>673382</v>
      </c>
      <c r="C940" s="55" t="s">
        <v>419</v>
      </c>
      <c r="D940" s="54" t="s">
        <v>296</v>
      </c>
      <c r="E940" s="56">
        <v>-8.0400000000000205</v>
      </c>
      <c r="F940" s="56">
        <v>-7.25</v>
      </c>
      <c r="G940" s="56">
        <v>29.05</v>
      </c>
      <c r="H940" s="56">
        <v>43.03</v>
      </c>
      <c r="I940" s="56">
        <v>153.13</v>
      </c>
      <c r="J940" s="56">
        <v>13</v>
      </c>
      <c r="K940" s="56">
        <v>0</v>
      </c>
      <c r="L940" s="56">
        <v>0</v>
      </c>
      <c r="M940" s="56">
        <v>0</v>
      </c>
      <c r="N940" s="56">
        <v>0</v>
      </c>
      <c r="O940" s="56">
        <v>-14.92</v>
      </c>
      <c r="P940" s="56">
        <v>-12.45</v>
      </c>
    </row>
    <row r="941" spans="1:16" x14ac:dyDescent="0.25">
      <c r="A941" s="54">
        <v>2022</v>
      </c>
      <c r="B941" s="54">
        <v>676623</v>
      </c>
      <c r="C941" s="55" t="s">
        <v>418</v>
      </c>
      <c r="D941" s="54" t="s">
        <v>1</v>
      </c>
      <c r="E941" s="56">
        <v>0</v>
      </c>
      <c r="F941" s="56">
        <v>0</v>
      </c>
      <c r="G941" s="56">
        <v>0</v>
      </c>
      <c r="H941" s="56">
        <v>0</v>
      </c>
      <c r="I941" s="56">
        <v>0</v>
      </c>
      <c r="J941" s="56">
        <v>3708.078</v>
      </c>
      <c r="K941" s="56">
        <v>8312.31</v>
      </c>
      <c r="L941" s="56">
        <v>10473.465</v>
      </c>
      <c r="M941" s="56">
        <v>9783.366</v>
      </c>
      <c r="N941" s="56">
        <v>7179.6629999999996</v>
      </c>
      <c r="O941" s="56">
        <v>3171.0239999999999</v>
      </c>
      <c r="P941" s="56">
        <v>5588.9639999999999</v>
      </c>
    </row>
    <row r="942" spans="1:16" x14ac:dyDescent="0.25">
      <c r="A942" s="54">
        <v>2022</v>
      </c>
      <c r="B942" s="54">
        <v>676623</v>
      </c>
      <c r="C942" s="55" t="s">
        <v>418</v>
      </c>
      <c r="D942" s="54" t="s">
        <v>296</v>
      </c>
      <c r="E942" s="56">
        <v>0</v>
      </c>
      <c r="F942" s="56">
        <v>0</v>
      </c>
      <c r="G942" s="56">
        <v>0</v>
      </c>
      <c r="H942" s="56">
        <v>0</v>
      </c>
      <c r="I942" s="56">
        <v>0</v>
      </c>
      <c r="J942" s="56">
        <v>143.37799999999999</v>
      </c>
      <c r="K942" s="56">
        <v>697.26000000000101</v>
      </c>
      <c r="L942" s="56">
        <v>783.46500000000106</v>
      </c>
      <c r="M942" s="56">
        <v>774.46600000000103</v>
      </c>
      <c r="N942" s="56">
        <v>588.61300000000097</v>
      </c>
      <c r="O942" s="56">
        <v>144.92400000000001</v>
      </c>
      <c r="P942" s="56">
        <v>311.26400000000098</v>
      </c>
    </row>
    <row r="943" spans="1:16" x14ac:dyDescent="0.25">
      <c r="A943" s="54">
        <v>2022</v>
      </c>
      <c r="B943" s="54">
        <v>676623</v>
      </c>
      <c r="C943" s="55" t="s">
        <v>416</v>
      </c>
      <c r="D943" s="54" t="s">
        <v>1</v>
      </c>
      <c r="E943" s="56">
        <v>11199.303</v>
      </c>
      <c r="F943" s="56">
        <v>5323.6289999999999</v>
      </c>
      <c r="G943" s="56">
        <v>9410.4150000000009</v>
      </c>
      <c r="H943" s="56">
        <v>6519.2610000000004</v>
      </c>
      <c r="I943" s="56">
        <v>9081.5249999999996</v>
      </c>
      <c r="J943" s="56">
        <v>6471.4380000000001</v>
      </c>
      <c r="K943" s="56">
        <v>4452.0990000000002</v>
      </c>
      <c r="L943" s="56">
        <v>13337.259</v>
      </c>
      <c r="M943" s="56">
        <v>13273.076999999999</v>
      </c>
      <c r="N943" s="56">
        <v>5403.03</v>
      </c>
      <c r="O943" s="56">
        <v>6445.9589999999998</v>
      </c>
      <c r="P943" s="56">
        <v>4317.2370000000001</v>
      </c>
    </row>
    <row r="944" spans="1:16" x14ac:dyDescent="0.25">
      <c r="A944" s="54">
        <v>2022</v>
      </c>
      <c r="B944" s="54">
        <v>676623</v>
      </c>
      <c r="C944" s="55" t="s">
        <v>417</v>
      </c>
      <c r="D944" s="54" t="s">
        <v>294</v>
      </c>
      <c r="E944" s="56">
        <v>58.856000000000101</v>
      </c>
      <c r="F944" s="56">
        <v>41.3</v>
      </c>
      <c r="G944" s="56">
        <v>300.45400000000097</v>
      </c>
      <c r="H944" s="56">
        <v>26.579000000000001</v>
      </c>
      <c r="I944" s="56">
        <v>193.94200000000001</v>
      </c>
      <c r="J944" s="56">
        <v>287.49</v>
      </c>
      <c r="K944" s="56">
        <v>177.33799999999999</v>
      </c>
      <c r="L944" s="56">
        <v>128.422</v>
      </c>
      <c r="M944" s="56">
        <v>121.422</v>
      </c>
      <c r="N944" s="56">
        <v>198.64599999999999</v>
      </c>
      <c r="O944" s="56">
        <v>131.131</v>
      </c>
      <c r="P944" s="56">
        <v>87.7590000000001</v>
      </c>
    </row>
    <row r="945" spans="1:16" x14ac:dyDescent="0.25">
      <c r="A945" s="54">
        <v>2022</v>
      </c>
      <c r="B945" s="54">
        <v>676623</v>
      </c>
      <c r="C945" s="55" t="s">
        <v>418</v>
      </c>
      <c r="D945" s="54" t="s">
        <v>294</v>
      </c>
      <c r="E945" s="56">
        <v>0</v>
      </c>
      <c r="F945" s="56">
        <v>0</v>
      </c>
      <c r="G945" s="56">
        <v>0</v>
      </c>
      <c r="H945" s="56">
        <v>0</v>
      </c>
      <c r="I945" s="56">
        <v>0</v>
      </c>
      <c r="J945" s="56">
        <v>455.37799999999999</v>
      </c>
      <c r="K945" s="56">
        <v>1020.81</v>
      </c>
      <c r="L945" s="56">
        <v>1286.2149999999999</v>
      </c>
      <c r="M945" s="56">
        <v>1201.4659999999999</v>
      </c>
      <c r="N945" s="56">
        <v>881.71300000000099</v>
      </c>
      <c r="O945" s="56">
        <v>389.42399999999998</v>
      </c>
      <c r="P945" s="56">
        <v>686.36400000000003</v>
      </c>
    </row>
    <row r="946" spans="1:16" x14ac:dyDescent="0.25">
      <c r="A946" s="54">
        <v>2022</v>
      </c>
      <c r="B946" s="54">
        <v>676623</v>
      </c>
      <c r="C946" s="55" t="s">
        <v>417</v>
      </c>
      <c r="D946" s="54" t="s">
        <v>296</v>
      </c>
      <c r="E946" s="56">
        <v>-202.14400000000001</v>
      </c>
      <c r="F946" s="56">
        <v>-45.7</v>
      </c>
      <c r="G946" s="56">
        <v>182.454000000001</v>
      </c>
      <c r="H946" s="56">
        <v>-32.420999999999999</v>
      </c>
      <c r="I946" s="56">
        <v>15.9420000000001</v>
      </c>
      <c r="J946" s="56">
        <v>228.49</v>
      </c>
      <c r="K946" s="56">
        <v>20.838000000000001</v>
      </c>
      <c r="L946" s="56">
        <v>-55.577999999999797</v>
      </c>
      <c r="M946" s="56">
        <v>-115.578</v>
      </c>
      <c r="N946" s="56">
        <v>22.6460000000002</v>
      </c>
      <c r="O946" s="56">
        <v>-45.8689999999999</v>
      </c>
      <c r="P946" s="56">
        <v>-88.2409999999999</v>
      </c>
    </row>
    <row r="947" spans="1:16" x14ac:dyDescent="0.25">
      <c r="A947" s="54">
        <v>2022</v>
      </c>
      <c r="B947" s="54">
        <v>676623</v>
      </c>
      <c r="C947" s="55" t="s">
        <v>417</v>
      </c>
      <c r="D947" s="54" t="s">
        <v>1</v>
      </c>
      <c r="E947" s="56">
        <v>479.25599999999997</v>
      </c>
      <c r="F947" s="56">
        <v>336.3</v>
      </c>
      <c r="G947" s="56">
        <v>2446.5540000000001</v>
      </c>
      <c r="H947" s="56">
        <v>216.429</v>
      </c>
      <c r="I947" s="56">
        <v>1579.242</v>
      </c>
      <c r="J947" s="56">
        <v>2340.9899999999998</v>
      </c>
      <c r="K947" s="56">
        <v>1444.038</v>
      </c>
      <c r="L947" s="56">
        <v>1045.722</v>
      </c>
      <c r="M947" s="56">
        <v>988.72199999999998</v>
      </c>
      <c r="N947" s="56">
        <v>1617.546</v>
      </c>
      <c r="O947" s="56">
        <v>1067.7809999999999</v>
      </c>
      <c r="P947" s="56">
        <v>714.60900000000004</v>
      </c>
    </row>
    <row r="948" spans="1:16" x14ac:dyDescent="0.25">
      <c r="A948" s="54">
        <v>2022</v>
      </c>
      <c r="B948" s="54">
        <v>676623</v>
      </c>
      <c r="C948" s="55" t="s">
        <v>416</v>
      </c>
      <c r="D948" s="54" t="s">
        <v>294</v>
      </c>
      <c r="E948" s="56">
        <v>1375.3530000000001</v>
      </c>
      <c r="F948" s="56">
        <v>653.77900000000102</v>
      </c>
      <c r="G948" s="56">
        <v>1155.665</v>
      </c>
      <c r="H948" s="56">
        <v>800.61100000000101</v>
      </c>
      <c r="I948" s="56">
        <v>1115.2750000000001</v>
      </c>
      <c r="J948" s="56">
        <v>794.73800000000097</v>
      </c>
      <c r="K948" s="56">
        <v>546.74900000000002</v>
      </c>
      <c r="L948" s="56">
        <v>1637.9090000000001</v>
      </c>
      <c r="M948" s="56">
        <v>1630.027</v>
      </c>
      <c r="N948" s="56">
        <v>663.530000000001</v>
      </c>
      <c r="O948" s="56">
        <v>791.60900000000095</v>
      </c>
      <c r="P948" s="56">
        <v>530.18700000000104</v>
      </c>
    </row>
    <row r="949" spans="1:16" x14ac:dyDescent="0.25">
      <c r="A949" s="54">
        <v>2022</v>
      </c>
      <c r="B949" s="54">
        <v>676623</v>
      </c>
      <c r="C949" s="55" t="s">
        <v>416</v>
      </c>
      <c r="D949" s="54" t="s">
        <v>296</v>
      </c>
      <c r="E949" s="56">
        <v>655.35300000000097</v>
      </c>
      <c r="F949" s="56">
        <v>-3.22099999999929</v>
      </c>
      <c r="G949" s="56">
        <v>478.865000000002</v>
      </c>
      <c r="H949" s="56">
        <v>165.811000000001</v>
      </c>
      <c r="I949" s="56">
        <v>409.07500000000101</v>
      </c>
      <c r="J949" s="56">
        <v>297.93800000000101</v>
      </c>
      <c r="K949" s="56">
        <v>-54.450999999999603</v>
      </c>
      <c r="L949" s="56">
        <v>828.50900000000001</v>
      </c>
      <c r="M949" s="56">
        <v>916.62700000000302</v>
      </c>
      <c r="N949" s="56">
        <v>72.530000000000598</v>
      </c>
      <c r="O949" s="56">
        <v>100.409000000001</v>
      </c>
      <c r="P949" s="56">
        <v>-130.41299999999899</v>
      </c>
    </row>
    <row r="950" spans="1:16" x14ac:dyDescent="0.25">
      <c r="A950" s="54">
        <v>2022</v>
      </c>
      <c r="B950" s="54">
        <v>678432</v>
      </c>
      <c r="C950" s="55" t="s">
        <v>415</v>
      </c>
      <c r="D950" s="54" t="s">
        <v>296</v>
      </c>
      <c r="E950" s="56">
        <v>-171.11799999999999</v>
      </c>
      <c r="F950" s="56">
        <v>-375.58300000000003</v>
      </c>
      <c r="G950" s="56">
        <v>-338.83499999999998</v>
      </c>
      <c r="H950" s="56">
        <v>-136.76799999999901</v>
      </c>
      <c r="I950" s="56">
        <v>-41.357999999999301</v>
      </c>
      <c r="J950" s="56">
        <v>-97.520999999999205</v>
      </c>
      <c r="K950" s="56">
        <v>-139.29499999999899</v>
      </c>
      <c r="L950" s="56">
        <v>772.11500000000103</v>
      </c>
      <c r="M950" s="56">
        <v>-343.37599999999998</v>
      </c>
      <c r="N950" s="56">
        <v>-108.37499999999901</v>
      </c>
      <c r="O950" s="56">
        <v>-285.60000000000002</v>
      </c>
      <c r="P950" s="56">
        <v>-23.3179999999996</v>
      </c>
    </row>
    <row r="951" spans="1:16" x14ac:dyDescent="0.25">
      <c r="A951" s="54">
        <v>2022</v>
      </c>
      <c r="B951" s="54">
        <v>678432</v>
      </c>
      <c r="C951" s="55" t="s">
        <v>415</v>
      </c>
      <c r="D951" s="54" t="s">
        <v>1</v>
      </c>
      <c r="E951" s="56">
        <v>3997.1819999999998</v>
      </c>
      <c r="F951" s="56">
        <v>2412.8670000000002</v>
      </c>
      <c r="G951" s="56">
        <v>2901.0149999999999</v>
      </c>
      <c r="H951" s="56">
        <v>4627.0320000000002</v>
      </c>
      <c r="I951" s="56">
        <v>5403.942</v>
      </c>
      <c r="J951" s="56">
        <v>5135.5290000000005</v>
      </c>
      <c r="K951" s="56">
        <v>4498.1549999999997</v>
      </c>
      <c r="L951" s="56">
        <v>12297.465</v>
      </c>
      <c r="M951" s="56">
        <v>2675.1239999999998</v>
      </c>
      <c r="N951" s="56">
        <v>4319.1750000000002</v>
      </c>
      <c r="O951" s="56">
        <v>3334.5</v>
      </c>
      <c r="P951" s="56">
        <v>5011.7820000000002</v>
      </c>
    </row>
    <row r="952" spans="1:16" x14ac:dyDescent="0.25">
      <c r="A952" s="54">
        <v>2022</v>
      </c>
      <c r="B952" s="54">
        <v>678432</v>
      </c>
      <c r="C952" s="55" t="s">
        <v>415</v>
      </c>
      <c r="D952" s="54" t="s">
        <v>294</v>
      </c>
      <c r="E952" s="56">
        <v>490.88200000000001</v>
      </c>
      <c r="F952" s="56">
        <v>296.31700000000001</v>
      </c>
      <c r="G952" s="56">
        <v>356.26499999999999</v>
      </c>
      <c r="H952" s="56">
        <v>568.23199999999997</v>
      </c>
      <c r="I952" s="56">
        <v>663.64200000000096</v>
      </c>
      <c r="J952" s="56">
        <v>630.679000000001</v>
      </c>
      <c r="K952" s="56">
        <v>552.405000000001</v>
      </c>
      <c r="L952" s="56">
        <v>1510.2149999999999</v>
      </c>
      <c r="M952" s="56">
        <v>328.524</v>
      </c>
      <c r="N952" s="56">
        <v>530.42500000000098</v>
      </c>
      <c r="O952" s="56">
        <v>409.5</v>
      </c>
      <c r="P952" s="56">
        <v>615.48199999999997</v>
      </c>
    </row>
    <row r="953" spans="1:16" x14ac:dyDescent="0.25">
      <c r="A953" s="54">
        <v>2022</v>
      </c>
      <c r="B953" s="54">
        <v>687380</v>
      </c>
      <c r="C953" s="55" t="s">
        <v>419</v>
      </c>
      <c r="D953" s="54" t="s">
        <v>1</v>
      </c>
      <c r="E953" s="56">
        <v>0</v>
      </c>
      <c r="F953" s="56">
        <v>0</v>
      </c>
      <c r="G953" s="56">
        <v>0</v>
      </c>
      <c r="H953" s="56">
        <v>0</v>
      </c>
      <c r="I953" s="56">
        <v>0</v>
      </c>
      <c r="J953" s="56">
        <v>0</v>
      </c>
      <c r="K953" s="56">
        <v>0</v>
      </c>
      <c r="L953" s="56">
        <v>0</v>
      </c>
      <c r="M953" s="56">
        <v>0</v>
      </c>
      <c r="N953" s="56">
        <v>3199.5520000000001</v>
      </c>
      <c r="O953" s="56">
        <v>167.16</v>
      </c>
      <c r="P953" s="56">
        <v>1927.752</v>
      </c>
    </row>
    <row r="954" spans="1:16" x14ac:dyDescent="0.25">
      <c r="A954" s="54">
        <v>2022</v>
      </c>
      <c r="B954" s="54">
        <v>687380</v>
      </c>
      <c r="C954" s="55" t="s">
        <v>419</v>
      </c>
      <c r="D954" s="54" t="s">
        <v>294</v>
      </c>
      <c r="E954" s="56">
        <v>0</v>
      </c>
      <c r="F954" s="56">
        <v>0</v>
      </c>
      <c r="G954" s="56">
        <v>0</v>
      </c>
      <c r="H954" s="56">
        <v>0</v>
      </c>
      <c r="I954" s="56">
        <v>0</v>
      </c>
      <c r="J954" s="56">
        <v>0</v>
      </c>
      <c r="K954" s="56">
        <v>0</v>
      </c>
      <c r="L954" s="56">
        <v>0</v>
      </c>
      <c r="M954" s="56">
        <v>0</v>
      </c>
      <c r="N954" s="56">
        <v>1420.5519999999999</v>
      </c>
      <c r="O954" s="56">
        <v>64.510000000000005</v>
      </c>
      <c r="P954" s="56">
        <v>768.30200000000002</v>
      </c>
    </row>
    <row r="955" spans="1:16" x14ac:dyDescent="0.25">
      <c r="A955" s="54">
        <v>2022</v>
      </c>
      <c r="B955" s="54">
        <v>687380</v>
      </c>
      <c r="C955" s="55" t="s">
        <v>419</v>
      </c>
      <c r="D955" s="54" t="s">
        <v>296</v>
      </c>
      <c r="E955" s="56">
        <v>0</v>
      </c>
      <c r="F955" s="56">
        <v>0</v>
      </c>
      <c r="G955" s="56">
        <v>0</v>
      </c>
      <c r="H955" s="56">
        <v>0</v>
      </c>
      <c r="I955" s="56">
        <v>0</v>
      </c>
      <c r="J955" s="56">
        <v>0</v>
      </c>
      <c r="K955" s="56">
        <v>0</v>
      </c>
      <c r="L955" s="56">
        <v>0</v>
      </c>
      <c r="M955" s="56">
        <v>0</v>
      </c>
      <c r="N955" s="56">
        <v>1310.5519999999999</v>
      </c>
      <c r="O955" s="56">
        <v>-80.489999999999995</v>
      </c>
      <c r="P955" s="56">
        <v>730.80200000000002</v>
      </c>
    </row>
    <row r="956" spans="1:16" x14ac:dyDescent="0.25">
      <c r="A956" s="54">
        <v>2022</v>
      </c>
      <c r="B956" s="54">
        <v>688075</v>
      </c>
      <c r="C956" s="55" t="s">
        <v>417</v>
      </c>
      <c r="D956" s="54" t="s">
        <v>294</v>
      </c>
      <c r="E956" s="56">
        <v>222.81399999999999</v>
      </c>
      <c r="F956" s="56">
        <v>1463.2786000000001</v>
      </c>
      <c r="G956" s="56">
        <v>0</v>
      </c>
      <c r="H956" s="56">
        <v>0</v>
      </c>
      <c r="I956" s="56">
        <v>154.19839999999999</v>
      </c>
      <c r="J956" s="56">
        <v>139.7912</v>
      </c>
      <c r="K956" s="56">
        <v>75.274199999999993</v>
      </c>
      <c r="L956" s="56">
        <v>165.4538</v>
      </c>
      <c r="M956" s="56">
        <v>858.58019999999999</v>
      </c>
      <c r="N956" s="56">
        <v>119.96559999999999</v>
      </c>
      <c r="O956" s="56">
        <v>95.474199999999996</v>
      </c>
      <c r="P956" s="56">
        <v>648.48479999999995</v>
      </c>
    </row>
    <row r="957" spans="1:16" x14ac:dyDescent="0.25">
      <c r="A957" s="54">
        <v>2022</v>
      </c>
      <c r="B957" s="54">
        <v>688075</v>
      </c>
      <c r="C957" s="55" t="s">
        <v>417</v>
      </c>
      <c r="D957" s="54" t="s">
        <v>296</v>
      </c>
      <c r="E957" s="56">
        <v>77.813999999999993</v>
      </c>
      <c r="F957" s="56">
        <v>1318.2786000000001</v>
      </c>
      <c r="G957" s="56">
        <v>0</v>
      </c>
      <c r="H957" s="56">
        <v>0</v>
      </c>
      <c r="I957" s="56">
        <v>38.198399999999999</v>
      </c>
      <c r="J957" s="56">
        <v>23.7912</v>
      </c>
      <c r="K957" s="56">
        <v>46.2742</v>
      </c>
      <c r="L957" s="56">
        <v>49.453800000000001</v>
      </c>
      <c r="M957" s="56">
        <v>626.58019999999999</v>
      </c>
      <c r="N957" s="56">
        <v>61.965600000000002</v>
      </c>
      <c r="O957" s="56">
        <v>37.474200000000003</v>
      </c>
      <c r="P957" s="56">
        <v>523.48479999999995</v>
      </c>
    </row>
    <row r="958" spans="1:16" x14ac:dyDescent="0.25">
      <c r="A958" s="54">
        <v>2022</v>
      </c>
      <c r="B958" s="54">
        <v>688075</v>
      </c>
      <c r="C958" s="55" t="s">
        <v>417</v>
      </c>
      <c r="D958" s="54" t="s">
        <v>1</v>
      </c>
      <c r="E958" s="56">
        <v>507.31400000000002</v>
      </c>
      <c r="F958" s="56">
        <v>3413.7786000000001</v>
      </c>
      <c r="G958" s="56">
        <v>0</v>
      </c>
      <c r="H958" s="56">
        <v>0</v>
      </c>
      <c r="I958" s="56">
        <v>335.34840000000003</v>
      </c>
      <c r="J958" s="56">
        <v>327.59120000000001</v>
      </c>
      <c r="K958" s="56">
        <v>154.77420000000001</v>
      </c>
      <c r="L958" s="56">
        <v>352.4538</v>
      </c>
      <c r="M958" s="56">
        <v>2403.3301999999999</v>
      </c>
      <c r="N958" s="56">
        <v>257.96559999999999</v>
      </c>
      <c r="O958" s="56">
        <v>214.9742</v>
      </c>
      <c r="P958" s="56">
        <v>1677.5848000000001</v>
      </c>
    </row>
    <row r="959" spans="1:16" x14ac:dyDescent="0.25">
      <c r="A959" s="54">
        <v>2022</v>
      </c>
      <c r="B959" s="54">
        <v>688564</v>
      </c>
      <c r="C959" s="55" t="s">
        <v>419</v>
      </c>
      <c r="D959" s="54" t="s">
        <v>1</v>
      </c>
      <c r="E959" s="56">
        <v>43.89</v>
      </c>
      <c r="F959" s="56">
        <v>112.63200000000001</v>
      </c>
      <c r="G959" s="56">
        <v>0</v>
      </c>
      <c r="H959" s="56">
        <v>258.77999999999997</v>
      </c>
      <c r="I959" s="56">
        <v>6.9539999999999997</v>
      </c>
      <c r="J959" s="56">
        <v>163.989</v>
      </c>
      <c r="K959" s="56">
        <v>0</v>
      </c>
      <c r="L959" s="56">
        <v>0</v>
      </c>
      <c r="M959" s="56">
        <v>0</v>
      </c>
      <c r="N959" s="56">
        <v>87.78</v>
      </c>
      <c r="O959" s="56">
        <v>0</v>
      </c>
      <c r="P959" s="56">
        <v>0</v>
      </c>
    </row>
    <row r="960" spans="1:16" x14ac:dyDescent="0.25">
      <c r="A960" s="54">
        <v>2022</v>
      </c>
      <c r="B960" s="54">
        <v>688564</v>
      </c>
      <c r="C960" s="55" t="s">
        <v>415</v>
      </c>
      <c r="D960" s="54" t="s">
        <v>296</v>
      </c>
      <c r="E960" s="56">
        <v>0</v>
      </c>
      <c r="F960" s="56">
        <v>0</v>
      </c>
      <c r="G960" s="56">
        <v>0</v>
      </c>
      <c r="H960" s="56">
        <v>0</v>
      </c>
      <c r="I960" s="56">
        <v>0</v>
      </c>
      <c r="J960" s="56">
        <v>0</v>
      </c>
      <c r="K960" s="56">
        <v>0</v>
      </c>
      <c r="L960" s="56">
        <v>621.95299999999997</v>
      </c>
      <c r="M960" s="56">
        <v>839.68100000000095</v>
      </c>
      <c r="N960" s="56">
        <v>39.265000000000398</v>
      </c>
      <c r="O960" s="56">
        <v>173.196</v>
      </c>
      <c r="P960" s="56">
        <v>394.049000000001</v>
      </c>
    </row>
    <row r="961" spans="1:16" x14ac:dyDescent="0.25">
      <c r="A961" s="54">
        <v>2022</v>
      </c>
      <c r="B961" s="54">
        <v>688564</v>
      </c>
      <c r="C961" s="55" t="s">
        <v>415</v>
      </c>
      <c r="D961" s="54" t="s">
        <v>1</v>
      </c>
      <c r="E961" s="56">
        <v>0</v>
      </c>
      <c r="F961" s="56">
        <v>0</v>
      </c>
      <c r="G961" s="56">
        <v>0</v>
      </c>
      <c r="H961" s="56">
        <v>0</v>
      </c>
      <c r="I961" s="56">
        <v>0</v>
      </c>
      <c r="J961" s="56">
        <v>0</v>
      </c>
      <c r="K961" s="56">
        <v>0</v>
      </c>
      <c r="L961" s="56">
        <v>7673.8530000000001</v>
      </c>
      <c r="M961" s="56">
        <v>9509.4809999999998</v>
      </c>
      <c r="N961" s="56">
        <v>2313.915</v>
      </c>
      <c r="O961" s="56">
        <v>3934.596</v>
      </c>
      <c r="P961" s="56">
        <v>5535.0990000000002</v>
      </c>
    </row>
    <row r="962" spans="1:16" x14ac:dyDescent="0.25">
      <c r="A962" s="54">
        <v>2022</v>
      </c>
      <c r="B962" s="54">
        <v>688564</v>
      </c>
      <c r="C962" s="55" t="s">
        <v>416</v>
      </c>
      <c r="D962" s="54" t="s">
        <v>294</v>
      </c>
      <c r="E962" s="56">
        <v>147.749</v>
      </c>
      <c r="F962" s="56">
        <v>59.752000000000002</v>
      </c>
      <c r="G962" s="56">
        <v>182.14</v>
      </c>
      <c r="H962" s="56">
        <v>60.690000000000097</v>
      </c>
      <c r="I962" s="56">
        <v>37.933</v>
      </c>
      <c r="J962" s="56">
        <v>281.904</v>
      </c>
      <c r="K962" s="56">
        <v>21.56</v>
      </c>
      <c r="L962" s="56">
        <v>105.98</v>
      </c>
      <c r="M962" s="56">
        <v>147.64400000000001</v>
      </c>
      <c r="N962" s="56">
        <v>134.96700000000001</v>
      </c>
      <c r="O962" s="56">
        <v>109.249</v>
      </c>
      <c r="P962" s="56">
        <v>101.23399999999999</v>
      </c>
    </row>
    <row r="963" spans="1:16" x14ac:dyDescent="0.25">
      <c r="A963" s="54">
        <v>2022</v>
      </c>
      <c r="B963" s="54">
        <v>688564</v>
      </c>
      <c r="C963" s="55" t="s">
        <v>415</v>
      </c>
      <c r="D963" s="54" t="s">
        <v>294</v>
      </c>
      <c r="E963" s="56">
        <v>0</v>
      </c>
      <c r="F963" s="56">
        <v>0</v>
      </c>
      <c r="G963" s="56">
        <v>0</v>
      </c>
      <c r="H963" s="56">
        <v>0</v>
      </c>
      <c r="I963" s="56">
        <v>0</v>
      </c>
      <c r="J963" s="56">
        <v>0</v>
      </c>
      <c r="K963" s="56">
        <v>0</v>
      </c>
      <c r="L963" s="56">
        <v>942.40300000000002</v>
      </c>
      <c r="M963" s="56">
        <v>1167.8309999999999</v>
      </c>
      <c r="N963" s="56">
        <v>284.16500000000002</v>
      </c>
      <c r="O963" s="56">
        <v>483.19600000000003</v>
      </c>
      <c r="P963" s="56">
        <v>679.74900000000105</v>
      </c>
    </row>
    <row r="964" spans="1:16" x14ac:dyDescent="0.25">
      <c r="A964" s="54">
        <v>2022</v>
      </c>
      <c r="B964" s="54">
        <v>688564</v>
      </c>
      <c r="C964" s="55" t="s">
        <v>414</v>
      </c>
      <c r="D964" s="54" t="s">
        <v>1</v>
      </c>
      <c r="E964" s="56">
        <v>7616.91</v>
      </c>
      <c r="F964" s="56">
        <v>1723.338</v>
      </c>
      <c r="G964" s="56">
        <v>6038.808</v>
      </c>
      <c r="H964" s="56">
        <v>3301.8389999999999</v>
      </c>
      <c r="I964" s="56">
        <v>3158.598</v>
      </c>
      <c r="J964" s="56">
        <v>1201.788</v>
      </c>
      <c r="K964" s="56">
        <v>4546.5479999999998</v>
      </c>
      <c r="L964" s="56">
        <v>10097.093999999999</v>
      </c>
      <c r="M964" s="56">
        <v>4926.8519999999999</v>
      </c>
      <c r="N964" s="56">
        <v>7483.701</v>
      </c>
      <c r="O964" s="56">
        <v>2239.4160000000002</v>
      </c>
      <c r="P964" s="56">
        <v>5364.4409999999998</v>
      </c>
    </row>
    <row r="965" spans="1:16" x14ac:dyDescent="0.25">
      <c r="A965" s="54">
        <v>2022</v>
      </c>
      <c r="B965" s="54">
        <v>688564</v>
      </c>
      <c r="C965" s="55" t="s">
        <v>414</v>
      </c>
      <c r="D965" s="54" t="s">
        <v>296</v>
      </c>
      <c r="E965" s="56">
        <v>250.51000000000101</v>
      </c>
      <c r="F965" s="56">
        <v>-409.262</v>
      </c>
      <c r="G965" s="56">
        <v>-28.591999999999</v>
      </c>
      <c r="H965" s="56">
        <v>-280.71100000000001</v>
      </c>
      <c r="I965" s="56">
        <v>-307.65199999999999</v>
      </c>
      <c r="J965" s="56">
        <v>-470.012</v>
      </c>
      <c r="K965" s="56">
        <v>-104.002</v>
      </c>
      <c r="L965" s="56">
        <v>502.44400000000098</v>
      </c>
      <c r="M965" s="56">
        <v>-106.44799999999999</v>
      </c>
      <c r="N965" s="56">
        <v>229.55099999999999</v>
      </c>
      <c r="O965" s="56">
        <v>-418.334</v>
      </c>
      <c r="P965" s="56">
        <v>-43.908999999999097</v>
      </c>
    </row>
    <row r="966" spans="1:16" x14ac:dyDescent="0.25">
      <c r="A966" s="54">
        <v>2022</v>
      </c>
      <c r="B966" s="54">
        <v>688564</v>
      </c>
      <c r="C966" s="55" t="s">
        <v>414</v>
      </c>
      <c r="D966" s="54" t="s">
        <v>294</v>
      </c>
      <c r="E966" s="56">
        <v>935.41000000000099</v>
      </c>
      <c r="F966" s="56">
        <v>211.63800000000001</v>
      </c>
      <c r="G966" s="56">
        <v>741.60800000000097</v>
      </c>
      <c r="H966" s="56">
        <v>405.48899999999998</v>
      </c>
      <c r="I966" s="56">
        <v>387.89800000000002</v>
      </c>
      <c r="J966" s="56">
        <v>147.58799999999999</v>
      </c>
      <c r="K966" s="56">
        <v>558.34799999999996</v>
      </c>
      <c r="L966" s="56">
        <v>1239.9939999999999</v>
      </c>
      <c r="M966" s="56">
        <v>605.05200000000002</v>
      </c>
      <c r="N966" s="56">
        <v>919.05100000000004</v>
      </c>
      <c r="O966" s="56">
        <v>275.01600000000002</v>
      </c>
      <c r="P966" s="56">
        <v>658.79100000000096</v>
      </c>
    </row>
    <row r="967" spans="1:16" x14ac:dyDescent="0.25">
      <c r="A967" s="54">
        <v>2022</v>
      </c>
      <c r="B967" s="54">
        <v>688564</v>
      </c>
      <c r="C967" s="55" t="s">
        <v>418</v>
      </c>
      <c r="D967" s="54" t="s">
        <v>294</v>
      </c>
      <c r="E967" s="56">
        <v>173.25</v>
      </c>
      <c r="F967" s="56">
        <v>101.08</v>
      </c>
      <c r="G967" s="56">
        <v>167.42599999999999</v>
      </c>
      <c r="H967" s="56">
        <v>412.01299999999901</v>
      </c>
      <c r="I967" s="56">
        <v>171.108</v>
      </c>
      <c r="J967" s="56">
        <v>55.86</v>
      </c>
      <c r="K967" s="56">
        <v>181.42599999999999</v>
      </c>
      <c r="L967" s="56">
        <v>534.53400000000101</v>
      </c>
      <c r="M967" s="56">
        <v>95.347000000000094</v>
      </c>
      <c r="N967" s="56">
        <v>81.690000000000097</v>
      </c>
      <c r="O967" s="56">
        <v>298.529</v>
      </c>
      <c r="P967" s="56">
        <v>259.34300000000002</v>
      </c>
    </row>
    <row r="968" spans="1:16" x14ac:dyDescent="0.25">
      <c r="A968" s="54">
        <v>2022</v>
      </c>
      <c r="B968" s="54">
        <v>688564</v>
      </c>
      <c r="C968" s="55" t="s">
        <v>419</v>
      </c>
      <c r="D968" s="54" t="s">
        <v>294</v>
      </c>
      <c r="E968" s="56">
        <v>5.3900000000000103</v>
      </c>
      <c r="F968" s="56">
        <v>13.832000000000001</v>
      </c>
      <c r="G968" s="56">
        <v>0</v>
      </c>
      <c r="H968" s="56">
        <v>31.78</v>
      </c>
      <c r="I968" s="56">
        <v>0.85400000000000098</v>
      </c>
      <c r="J968" s="56">
        <v>20.138999999999999</v>
      </c>
      <c r="K968" s="56">
        <v>0</v>
      </c>
      <c r="L968" s="56">
        <v>0</v>
      </c>
      <c r="M968" s="56">
        <v>0</v>
      </c>
      <c r="N968" s="56">
        <v>10.78</v>
      </c>
      <c r="O968" s="56">
        <v>0</v>
      </c>
      <c r="P968" s="56">
        <v>0</v>
      </c>
    </row>
    <row r="969" spans="1:16" x14ac:dyDescent="0.25">
      <c r="A969" s="54">
        <v>2022</v>
      </c>
      <c r="B969" s="54">
        <v>688564</v>
      </c>
      <c r="C969" s="55" t="s">
        <v>418</v>
      </c>
      <c r="D969" s="54" t="s">
        <v>1</v>
      </c>
      <c r="E969" s="56">
        <v>1410.75</v>
      </c>
      <c r="F969" s="56">
        <v>823.08</v>
      </c>
      <c r="G969" s="56">
        <v>1363.326</v>
      </c>
      <c r="H969" s="56">
        <v>3354.9630000000002</v>
      </c>
      <c r="I969" s="56">
        <v>1393.308</v>
      </c>
      <c r="J969" s="56">
        <v>454.86</v>
      </c>
      <c r="K969" s="56">
        <v>1477.326</v>
      </c>
      <c r="L969" s="56">
        <v>4352.634</v>
      </c>
      <c r="M969" s="56">
        <v>776.39700000000005</v>
      </c>
      <c r="N969" s="56">
        <v>665.19</v>
      </c>
      <c r="O969" s="56">
        <v>2430.8789999999999</v>
      </c>
      <c r="P969" s="56">
        <v>2111.7930000000001</v>
      </c>
    </row>
    <row r="970" spans="1:16" x14ac:dyDescent="0.25">
      <c r="A970" s="54">
        <v>2022</v>
      </c>
      <c r="B970" s="54">
        <v>688564</v>
      </c>
      <c r="C970" s="55" t="s">
        <v>419</v>
      </c>
      <c r="D970" s="54" t="s">
        <v>296</v>
      </c>
      <c r="E970" s="56">
        <v>-30.86</v>
      </c>
      <c r="F970" s="56">
        <v>-59.917999999999999</v>
      </c>
      <c r="G970" s="56">
        <v>0</v>
      </c>
      <c r="H970" s="56">
        <v>-41.97</v>
      </c>
      <c r="I970" s="56">
        <v>-35.396000000000001</v>
      </c>
      <c r="J970" s="56">
        <v>-17.361000000000001</v>
      </c>
      <c r="K970" s="56">
        <v>0</v>
      </c>
      <c r="L970" s="56">
        <v>0</v>
      </c>
      <c r="M970" s="56">
        <v>0</v>
      </c>
      <c r="N970" s="56">
        <v>-25.47</v>
      </c>
      <c r="O970" s="56">
        <v>0</v>
      </c>
      <c r="P970" s="56">
        <v>0</v>
      </c>
    </row>
    <row r="971" spans="1:16" x14ac:dyDescent="0.25">
      <c r="A971" s="54">
        <v>2022</v>
      </c>
      <c r="B971" s="54">
        <v>688564</v>
      </c>
      <c r="C971" s="55" t="s">
        <v>417</v>
      </c>
      <c r="D971" s="54" t="s">
        <v>1</v>
      </c>
      <c r="E971" s="56">
        <v>2765.2979999999998</v>
      </c>
      <c r="F971" s="56">
        <v>2268.9989999999998</v>
      </c>
      <c r="G971" s="56">
        <v>2264.2109999999998</v>
      </c>
      <c r="H971" s="56">
        <v>1383.2190000000001</v>
      </c>
      <c r="I971" s="56">
        <v>2103.2429999999999</v>
      </c>
      <c r="J971" s="56">
        <v>2959.3829999999998</v>
      </c>
      <c r="K971" s="56">
        <v>2965.9949999999999</v>
      </c>
      <c r="L971" s="56">
        <v>136.22999999999999</v>
      </c>
      <c r="M971" s="56">
        <v>1858.2</v>
      </c>
      <c r="N971" s="56">
        <v>1410.123</v>
      </c>
      <c r="O971" s="56">
        <v>5358.1710000000003</v>
      </c>
      <c r="P971" s="56">
        <v>541.61400000000003</v>
      </c>
    </row>
    <row r="972" spans="1:16" x14ac:dyDescent="0.25">
      <c r="A972" s="54">
        <v>2022</v>
      </c>
      <c r="B972" s="54">
        <v>688564</v>
      </c>
      <c r="C972" s="55" t="s">
        <v>416</v>
      </c>
      <c r="D972" s="54" t="s">
        <v>1</v>
      </c>
      <c r="E972" s="56">
        <v>1203.0989999999999</v>
      </c>
      <c r="F972" s="56">
        <v>486.55200000000002</v>
      </c>
      <c r="G972" s="56">
        <v>1483.14</v>
      </c>
      <c r="H972" s="56">
        <v>494.19</v>
      </c>
      <c r="I972" s="56">
        <v>308.88299999999998</v>
      </c>
      <c r="J972" s="56">
        <v>2295.5039999999999</v>
      </c>
      <c r="K972" s="56">
        <v>175.56</v>
      </c>
      <c r="L972" s="56">
        <v>862.98</v>
      </c>
      <c r="M972" s="56">
        <v>1202.2439999999999</v>
      </c>
      <c r="N972" s="56">
        <v>1099.0170000000001</v>
      </c>
      <c r="O972" s="56">
        <v>889.59900000000005</v>
      </c>
      <c r="P972" s="56">
        <v>824.33399999999995</v>
      </c>
    </row>
    <row r="973" spans="1:16" x14ac:dyDescent="0.25">
      <c r="A973" s="54">
        <v>2022</v>
      </c>
      <c r="B973" s="54">
        <v>688564</v>
      </c>
      <c r="C973" s="55" t="s">
        <v>417</v>
      </c>
      <c r="D973" s="54" t="s">
        <v>294</v>
      </c>
      <c r="E973" s="56">
        <v>339.59800000000001</v>
      </c>
      <c r="F973" s="56">
        <v>278.649</v>
      </c>
      <c r="G973" s="56">
        <v>278.06099999999998</v>
      </c>
      <c r="H973" s="56">
        <v>169.869</v>
      </c>
      <c r="I973" s="56">
        <v>258.29300000000001</v>
      </c>
      <c r="J973" s="56">
        <v>363.43300000000102</v>
      </c>
      <c r="K973" s="56">
        <v>364.245</v>
      </c>
      <c r="L973" s="56">
        <v>16.73</v>
      </c>
      <c r="M973" s="56">
        <v>228.2</v>
      </c>
      <c r="N973" s="56">
        <v>173.173</v>
      </c>
      <c r="O973" s="56">
        <v>658.02100000000098</v>
      </c>
      <c r="P973" s="56">
        <v>66.514000000000095</v>
      </c>
    </row>
    <row r="974" spans="1:16" x14ac:dyDescent="0.25">
      <c r="A974" s="54">
        <v>2022</v>
      </c>
      <c r="B974" s="54">
        <v>688564</v>
      </c>
      <c r="C974" s="55" t="s">
        <v>418</v>
      </c>
      <c r="D974" s="54" t="s">
        <v>296</v>
      </c>
      <c r="E974" s="56">
        <v>-276.14999999999998</v>
      </c>
      <c r="F974" s="56">
        <v>-316.22000000000003</v>
      </c>
      <c r="G974" s="56">
        <v>-195.57400000000001</v>
      </c>
      <c r="H974" s="56">
        <v>-143.58700000000101</v>
      </c>
      <c r="I974" s="56">
        <v>-278.29199999999997</v>
      </c>
      <c r="J974" s="56">
        <v>-329.34</v>
      </c>
      <c r="K974" s="56">
        <v>-107.474</v>
      </c>
      <c r="L974" s="56">
        <v>-85.265999999999295</v>
      </c>
      <c r="M974" s="56">
        <v>-299.75299999999999</v>
      </c>
      <c r="N974" s="56">
        <v>-345.51</v>
      </c>
      <c r="O974" s="56">
        <v>-54.5709999999996</v>
      </c>
      <c r="P974" s="56">
        <v>-177.75700000000001</v>
      </c>
    </row>
    <row r="975" spans="1:16" x14ac:dyDescent="0.25">
      <c r="A975" s="54">
        <v>2022</v>
      </c>
      <c r="B975" s="54">
        <v>688564</v>
      </c>
      <c r="C975" s="55" t="s">
        <v>417</v>
      </c>
      <c r="D975" s="54" t="s">
        <v>296</v>
      </c>
      <c r="E975" s="56">
        <v>110.598</v>
      </c>
      <c r="F975" s="56">
        <v>87.6490000000002</v>
      </c>
      <c r="G975" s="56">
        <v>179.06100000000001</v>
      </c>
      <c r="H975" s="56">
        <v>7.8690000000000397</v>
      </c>
      <c r="I975" s="56">
        <v>160.29300000000001</v>
      </c>
      <c r="J975" s="56">
        <v>263.43300000000102</v>
      </c>
      <c r="K975" s="56">
        <v>177.245</v>
      </c>
      <c r="L975" s="56">
        <v>-41.27</v>
      </c>
      <c r="M975" s="56">
        <v>166.2</v>
      </c>
      <c r="N975" s="56">
        <v>77.173000000000101</v>
      </c>
      <c r="O975" s="56">
        <v>377.02100000000098</v>
      </c>
      <c r="P975" s="56">
        <v>1.51400000000007</v>
      </c>
    </row>
    <row r="976" spans="1:16" x14ac:dyDescent="0.25">
      <c r="A976" s="54">
        <v>2022</v>
      </c>
      <c r="B976" s="54">
        <v>688564</v>
      </c>
      <c r="C976" s="55" t="s">
        <v>416</v>
      </c>
      <c r="D976" s="54" t="s">
        <v>296</v>
      </c>
      <c r="E976" s="56">
        <v>0.14900000000003599</v>
      </c>
      <c r="F976" s="56">
        <v>-282.24799999999999</v>
      </c>
      <c r="G976" s="56">
        <v>102.94</v>
      </c>
      <c r="H976" s="56">
        <v>-144.51</v>
      </c>
      <c r="I976" s="56">
        <v>-133.06700000000001</v>
      </c>
      <c r="J976" s="56">
        <v>65.904000000000394</v>
      </c>
      <c r="K976" s="56">
        <v>-81.040000000000006</v>
      </c>
      <c r="L976" s="56">
        <v>3.3800000000001198</v>
      </c>
      <c r="M976" s="56">
        <v>-34.155999999999899</v>
      </c>
      <c r="N976" s="56">
        <v>21.5670000000001</v>
      </c>
      <c r="O976" s="56">
        <v>-95.950999999999993</v>
      </c>
      <c r="P976" s="56">
        <v>-46.3659999999999</v>
      </c>
    </row>
    <row r="977" spans="1:16" x14ac:dyDescent="0.25">
      <c r="A977" s="54">
        <v>2022</v>
      </c>
      <c r="B977" s="54">
        <v>690065</v>
      </c>
      <c r="C977" s="55" t="s">
        <v>415</v>
      </c>
      <c r="D977" s="54" t="s">
        <v>1</v>
      </c>
      <c r="E977" s="56">
        <v>808.71199999999999</v>
      </c>
      <c r="F977" s="56">
        <v>0</v>
      </c>
      <c r="G977" s="56">
        <v>55.991999999999997</v>
      </c>
      <c r="H977" s="56">
        <v>63.991999999999997</v>
      </c>
      <c r="I977" s="56">
        <v>550.24800000000005</v>
      </c>
      <c r="J977" s="56">
        <v>7.1920000000000002</v>
      </c>
      <c r="K977" s="56">
        <v>870.29600000000005</v>
      </c>
      <c r="L977" s="56">
        <v>127.176</v>
      </c>
      <c r="M977" s="56">
        <v>55.991999999999997</v>
      </c>
      <c r="N977" s="56">
        <v>719.92</v>
      </c>
      <c r="O977" s="56">
        <v>159.96</v>
      </c>
      <c r="P977" s="56">
        <v>0</v>
      </c>
    </row>
    <row r="978" spans="1:16" x14ac:dyDescent="0.25">
      <c r="A978" s="54">
        <v>2022</v>
      </c>
      <c r="B978" s="54">
        <v>690065</v>
      </c>
      <c r="C978" s="55" t="s">
        <v>415</v>
      </c>
      <c r="D978" s="54" t="s">
        <v>296</v>
      </c>
      <c r="E978" s="56">
        <v>173.56200000000001</v>
      </c>
      <c r="F978" s="56">
        <v>0</v>
      </c>
      <c r="G978" s="56">
        <v>-7.6079999999999997</v>
      </c>
      <c r="H978" s="56">
        <v>-7.6079999999999997</v>
      </c>
      <c r="I978" s="56">
        <v>174.24799999999999</v>
      </c>
      <c r="J978" s="56">
        <v>-29.757999999999999</v>
      </c>
      <c r="K978" s="56">
        <v>165.99600000000001</v>
      </c>
      <c r="L978" s="56">
        <v>-12.974</v>
      </c>
      <c r="M978" s="56">
        <v>-7.6079999999999997</v>
      </c>
      <c r="N978" s="56">
        <v>221.82</v>
      </c>
      <c r="O978" s="56">
        <v>-77.989999999999995</v>
      </c>
      <c r="P978" s="56">
        <v>0</v>
      </c>
    </row>
    <row r="979" spans="1:16" x14ac:dyDescent="0.25">
      <c r="A979" s="54">
        <v>2022</v>
      </c>
      <c r="B979" s="54">
        <v>690065</v>
      </c>
      <c r="C979" s="55" t="s">
        <v>415</v>
      </c>
      <c r="D979" s="54" t="s">
        <v>294</v>
      </c>
      <c r="E979" s="56">
        <v>207.762</v>
      </c>
      <c r="F979" s="56">
        <v>0</v>
      </c>
      <c r="G979" s="56">
        <v>25.492000000000001</v>
      </c>
      <c r="H979" s="56">
        <v>25.492000000000001</v>
      </c>
      <c r="I979" s="56">
        <v>217.24799999999999</v>
      </c>
      <c r="J979" s="56">
        <v>3.3420000000000001</v>
      </c>
      <c r="K979" s="56">
        <v>276.29599999999999</v>
      </c>
      <c r="L979" s="56">
        <v>54.326000000000001</v>
      </c>
      <c r="M979" s="56">
        <v>25.492000000000001</v>
      </c>
      <c r="N979" s="56">
        <v>254.92</v>
      </c>
      <c r="O979" s="56">
        <v>55.51</v>
      </c>
      <c r="P979" s="56">
        <v>0</v>
      </c>
    </row>
    <row r="980" spans="1:16" x14ac:dyDescent="0.25">
      <c r="A980" s="54">
        <v>2022</v>
      </c>
      <c r="B980" s="54">
        <v>692504</v>
      </c>
      <c r="C980" s="55" t="s">
        <v>416</v>
      </c>
      <c r="D980" s="54" t="s">
        <v>294</v>
      </c>
      <c r="E980" s="56">
        <v>188.2808</v>
      </c>
      <c r="F980" s="56">
        <v>263.07</v>
      </c>
      <c r="G980" s="56">
        <v>736.58599999999797</v>
      </c>
      <c r="H980" s="56">
        <v>507.07400000000001</v>
      </c>
      <c r="I980" s="56">
        <v>442.62560000000002</v>
      </c>
      <c r="J980" s="56">
        <v>870.75360000000001</v>
      </c>
      <c r="K980" s="56">
        <v>1025.2152000000001</v>
      </c>
      <c r="L980" s="56">
        <v>337.07560000000001</v>
      </c>
      <c r="M980" s="56">
        <v>0</v>
      </c>
      <c r="N980" s="56">
        <v>437.41320000000002</v>
      </c>
      <c r="O980" s="56">
        <v>531.154799999999</v>
      </c>
      <c r="P980" s="56">
        <v>383.39920000000001</v>
      </c>
    </row>
    <row r="981" spans="1:16" x14ac:dyDescent="0.25">
      <c r="A981" s="54">
        <v>2022</v>
      </c>
      <c r="B981" s="54">
        <v>692504</v>
      </c>
      <c r="C981" s="55" t="s">
        <v>416</v>
      </c>
      <c r="D981" s="54" t="s">
        <v>296</v>
      </c>
      <c r="E981" s="56">
        <v>35.880799999999802</v>
      </c>
      <c r="F981" s="56">
        <v>186.27</v>
      </c>
      <c r="G981" s="56">
        <v>392.78599999999801</v>
      </c>
      <c r="H981" s="56">
        <v>353.47399999999999</v>
      </c>
      <c r="I981" s="56">
        <v>297.42559999999997</v>
      </c>
      <c r="J981" s="56">
        <v>634.35360000000003</v>
      </c>
      <c r="K981" s="56">
        <v>832.61519999999905</v>
      </c>
      <c r="L981" s="56">
        <v>226.07560000000001</v>
      </c>
      <c r="M981" s="56">
        <v>0</v>
      </c>
      <c r="N981" s="56">
        <v>281.41320000000002</v>
      </c>
      <c r="O981" s="56">
        <v>444.75479999999902</v>
      </c>
      <c r="P981" s="56">
        <v>235.79920000000001</v>
      </c>
    </row>
    <row r="982" spans="1:16" x14ac:dyDescent="0.25">
      <c r="A982" s="54">
        <v>2022</v>
      </c>
      <c r="B982" s="54">
        <v>692504</v>
      </c>
      <c r="C982" s="55" t="s">
        <v>416</v>
      </c>
      <c r="D982" s="54" t="s">
        <v>1</v>
      </c>
      <c r="E982" s="56">
        <v>1047.5808</v>
      </c>
      <c r="F982" s="56">
        <v>1021.87</v>
      </c>
      <c r="G982" s="56">
        <v>7008.3860000000004</v>
      </c>
      <c r="H982" s="56">
        <v>1962.174</v>
      </c>
      <c r="I982" s="56">
        <v>1624.9756</v>
      </c>
      <c r="J982" s="56">
        <v>3285.6035999999999</v>
      </c>
      <c r="K982" s="56">
        <v>4295.3152</v>
      </c>
      <c r="L982" s="56">
        <v>2046.5755999999999</v>
      </c>
      <c r="M982" s="56">
        <v>0</v>
      </c>
      <c r="N982" s="56">
        <v>3328.7631999999999</v>
      </c>
      <c r="O982" s="56">
        <v>3187.4047999999998</v>
      </c>
      <c r="P982" s="56">
        <v>1575.3492000000001</v>
      </c>
    </row>
    <row r="983" spans="1:16" x14ac:dyDescent="0.25">
      <c r="A983" s="54">
        <v>2022</v>
      </c>
      <c r="B983" s="54">
        <v>692546</v>
      </c>
      <c r="C983" s="55" t="s">
        <v>416</v>
      </c>
      <c r="D983" s="54" t="s">
        <v>1</v>
      </c>
      <c r="E983" s="56">
        <v>55.991999999999997</v>
      </c>
      <c r="F983" s="56">
        <v>55.991999999999997</v>
      </c>
      <c r="G983" s="56">
        <v>0</v>
      </c>
      <c r="H983" s="56">
        <v>55.991999999999997</v>
      </c>
      <c r="I983" s="56">
        <v>479.92</v>
      </c>
      <c r="J983" s="56">
        <v>71.992000000000004</v>
      </c>
      <c r="K983" s="56">
        <v>0</v>
      </c>
      <c r="L983" s="56">
        <v>63.991999999999997</v>
      </c>
      <c r="M983" s="56">
        <v>0</v>
      </c>
      <c r="N983" s="56">
        <v>0</v>
      </c>
      <c r="O983" s="56">
        <v>0</v>
      </c>
      <c r="P983" s="56">
        <v>0</v>
      </c>
    </row>
    <row r="984" spans="1:16" x14ac:dyDescent="0.25">
      <c r="A984" s="54">
        <v>2022</v>
      </c>
      <c r="B984" s="54">
        <v>692546</v>
      </c>
      <c r="C984" s="55" t="s">
        <v>416</v>
      </c>
      <c r="D984" s="54" t="s">
        <v>296</v>
      </c>
      <c r="E984" s="56">
        <v>-8.7080000000000108</v>
      </c>
      <c r="F984" s="56">
        <v>-8.7080000000000108</v>
      </c>
      <c r="G984" s="56">
        <v>0</v>
      </c>
      <c r="H984" s="56">
        <v>-8.7080000000000108</v>
      </c>
      <c r="I984" s="56">
        <v>180.72</v>
      </c>
      <c r="J984" s="56">
        <v>-6.7080000000000002</v>
      </c>
      <c r="K984" s="56">
        <v>0</v>
      </c>
      <c r="L984" s="56">
        <v>-8.7080000000000108</v>
      </c>
      <c r="M984" s="56">
        <v>0</v>
      </c>
      <c r="N984" s="56">
        <v>0</v>
      </c>
      <c r="O984" s="56">
        <v>0</v>
      </c>
      <c r="P984" s="56">
        <v>0</v>
      </c>
    </row>
    <row r="985" spans="1:16" x14ac:dyDescent="0.25">
      <c r="A985" s="54">
        <v>2022</v>
      </c>
      <c r="B985" s="54">
        <v>692546</v>
      </c>
      <c r="C985" s="55" t="s">
        <v>416</v>
      </c>
      <c r="D985" s="54" t="s">
        <v>294</v>
      </c>
      <c r="E985" s="56">
        <v>25.492000000000001</v>
      </c>
      <c r="F985" s="56">
        <v>25.492000000000001</v>
      </c>
      <c r="G985" s="56">
        <v>0</v>
      </c>
      <c r="H985" s="56">
        <v>25.492000000000001</v>
      </c>
      <c r="I985" s="56">
        <v>214.92</v>
      </c>
      <c r="J985" s="56">
        <v>27.492000000000001</v>
      </c>
      <c r="K985" s="56">
        <v>0</v>
      </c>
      <c r="L985" s="56">
        <v>25.492000000000001</v>
      </c>
      <c r="M985" s="56">
        <v>0</v>
      </c>
      <c r="N985" s="56">
        <v>0</v>
      </c>
      <c r="O985" s="56">
        <v>0</v>
      </c>
      <c r="P985" s="56">
        <v>0</v>
      </c>
    </row>
    <row r="986" spans="1:16" x14ac:dyDescent="0.25">
      <c r="A986" s="54">
        <v>2022</v>
      </c>
      <c r="B986" s="54">
        <v>692982</v>
      </c>
      <c r="C986" s="55" t="s">
        <v>419</v>
      </c>
      <c r="D986" s="54" t="s">
        <v>1</v>
      </c>
      <c r="E986" s="56">
        <v>71.992000000000004</v>
      </c>
      <c r="F986" s="56">
        <v>0</v>
      </c>
      <c r="G986" s="56">
        <v>71.992000000000004</v>
      </c>
      <c r="H986" s="56">
        <v>0</v>
      </c>
      <c r="I986" s="56">
        <v>1946.88</v>
      </c>
      <c r="J986" s="56">
        <v>67.183999999999997</v>
      </c>
      <c r="K986" s="56">
        <v>646.31200000000001</v>
      </c>
      <c r="L986" s="56">
        <v>0</v>
      </c>
      <c r="M986" s="56">
        <v>1960.568</v>
      </c>
      <c r="N986" s="56">
        <v>0</v>
      </c>
      <c r="O986" s="56">
        <v>135.976</v>
      </c>
      <c r="P986" s="56">
        <v>0</v>
      </c>
    </row>
    <row r="987" spans="1:16" x14ac:dyDescent="0.25">
      <c r="A987" s="54">
        <v>2022</v>
      </c>
      <c r="B987" s="54">
        <v>692982</v>
      </c>
      <c r="C987" s="55" t="s">
        <v>419</v>
      </c>
      <c r="D987" s="54" t="s">
        <v>296</v>
      </c>
      <c r="E987" s="56">
        <v>-8.7579999999999991</v>
      </c>
      <c r="F987" s="56">
        <v>0</v>
      </c>
      <c r="G987" s="56">
        <v>-8.7579999999999991</v>
      </c>
      <c r="H987" s="56">
        <v>0</v>
      </c>
      <c r="I987" s="56">
        <v>441.6</v>
      </c>
      <c r="J987" s="56">
        <v>-9.3160000000000007</v>
      </c>
      <c r="K987" s="56">
        <v>185.762</v>
      </c>
      <c r="L987" s="56">
        <v>0</v>
      </c>
      <c r="M987" s="56">
        <v>595.33799999999997</v>
      </c>
      <c r="N987" s="56">
        <v>0</v>
      </c>
      <c r="O987" s="56">
        <v>-19.774000000000001</v>
      </c>
      <c r="P987" s="56">
        <v>0</v>
      </c>
    </row>
    <row r="988" spans="1:16" x14ac:dyDescent="0.25">
      <c r="A988" s="54">
        <v>2022</v>
      </c>
      <c r="B988" s="54">
        <v>692982</v>
      </c>
      <c r="C988" s="55" t="s">
        <v>419</v>
      </c>
      <c r="D988" s="54" t="s">
        <v>294</v>
      </c>
      <c r="E988" s="56">
        <v>27.492000000000001</v>
      </c>
      <c r="F988" s="56">
        <v>0</v>
      </c>
      <c r="G988" s="56">
        <v>27.492000000000001</v>
      </c>
      <c r="H988" s="56">
        <v>0</v>
      </c>
      <c r="I988" s="56">
        <v>527.23</v>
      </c>
      <c r="J988" s="56">
        <v>28.184000000000001</v>
      </c>
      <c r="K988" s="56">
        <v>258.262</v>
      </c>
      <c r="L988" s="56">
        <v>0</v>
      </c>
      <c r="M988" s="56">
        <v>643.46799999999996</v>
      </c>
      <c r="N988" s="56">
        <v>0</v>
      </c>
      <c r="O988" s="56">
        <v>53.975999999999999</v>
      </c>
      <c r="P988" s="56">
        <v>0</v>
      </c>
    </row>
    <row r="989" spans="1:16" x14ac:dyDescent="0.25">
      <c r="A989" s="54">
        <v>2022</v>
      </c>
      <c r="B989" s="54">
        <v>697252</v>
      </c>
      <c r="C989" s="55" t="s">
        <v>414</v>
      </c>
      <c r="D989" s="54" t="s">
        <v>1</v>
      </c>
      <c r="E989" s="56">
        <v>0</v>
      </c>
      <c r="F989" s="56">
        <v>127.98399999999999</v>
      </c>
      <c r="G989" s="56">
        <v>167.976</v>
      </c>
      <c r="H989" s="56">
        <v>223.904</v>
      </c>
      <c r="I989" s="56">
        <v>0</v>
      </c>
      <c r="J989" s="56">
        <v>9.5920000000000005</v>
      </c>
      <c r="K989" s="56">
        <v>1055.864</v>
      </c>
      <c r="L989" s="56">
        <v>0</v>
      </c>
      <c r="M989" s="56">
        <v>471.86399999999998</v>
      </c>
      <c r="N989" s="56">
        <v>0</v>
      </c>
      <c r="O989" s="56">
        <v>127.98399999999999</v>
      </c>
      <c r="P989" s="56">
        <v>639.91999999999996</v>
      </c>
    </row>
    <row r="990" spans="1:16" x14ac:dyDescent="0.25">
      <c r="A990" s="54">
        <v>2022</v>
      </c>
      <c r="B990" s="54">
        <v>697252</v>
      </c>
      <c r="C990" s="55" t="s">
        <v>414</v>
      </c>
      <c r="D990" s="54" t="s">
        <v>294</v>
      </c>
      <c r="E990" s="56">
        <v>0</v>
      </c>
      <c r="F990" s="56">
        <v>52.984000000000002</v>
      </c>
      <c r="G990" s="56">
        <v>76.475999999999999</v>
      </c>
      <c r="H990" s="56">
        <v>75.903999999999996</v>
      </c>
      <c r="I990" s="56">
        <v>0</v>
      </c>
      <c r="J990" s="56">
        <v>4.1420000000000003</v>
      </c>
      <c r="K990" s="56">
        <v>398.964</v>
      </c>
      <c r="L990" s="56">
        <v>0</v>
      </c>
      <c r="M990" s="56">
        <v>154.864</v>
      </c>
      <c r="N990" s="56">
        <v>0</v>
      </c>
      <c r="O990" s="56">
        <v>50.984000000000002</v>
      </c>
      <c r="P990" s="56">
        <v>254.92</v>
      </c>
    </row>
    <row r="991" spans="1:16" x14ac:dyDescent="0.25">
      <c r="A991" s="54">
        <v>2022</v>
      </c>
      <c r="B991" s="54">
        <v>697252</v>
      </c>
      <c r="C991" s="55" t="s">
        <v>414</v>
      </c>
      <c r="D991" s="54" t="s">
        <v>296</v>
      </c>
      <c r="E991" s="56">
        <v>0</v>
      </c>
      <c r="F991" s="56">
        <v>-11.215999999999999</v>
      </c>
      <c r="G991" s="56">
        <v>12.276</v>
      </c>
      <c r="H991" s="56">
        <v>11.704000000000001</v>
      </c>
      <c r="I991" s="56">
        <v>0</v>
      </c>
      <c r="J991" s="56">
        <v>-27.957999999999998</v>
      </c>
      <c r="K991" s="56">
        <v>238.464</v>
      </c>
      <c r="L991" s="56">
        <v>0</v>
      </c>
      <c r="M991" s="56">
        <v>-5.6360000000000001</v>
      </c>
      <c r="N991" s="56">
        <v>0</v>
      </c>
      <c r="O991" s="56">
        <v>18.884</v>
      </c>
      <c r="P991" s="56">
        <v>222.82</v>
      </c>
    </row>
    <row r="992" spans="1:16" x14ac:dyDescent="0.25">
      <c r="A992" s="54">
        <v>2022</v>
      </c>
      <c r="B992" s="54">
        <v>701147</v>
      </c>
      <c r="C992" s="55" t="s">
        <v>418</v>
      </c>
      <c r="D992" s="54" t="s">
        <v>296</v>
      </c>
      <c r="E992" s="56">
        <v>0</v>
      </c>
      <c r="F992" s="56">
        <v>-36.654000000000003</v>
      </c>
      <c r="G992" s="56">
        <v>93.840000000000103</v>
      </c>
      <c r="H992" s="56">
        <v>1.32</v>
      </c>
      <c r="I992" s="56">
        <v>-49.973999999999997</v>
      </c>
      <c r="J992" s="56">
        <v>0</v>
      </c>
      <c r="K992" s="56">
        <v>-13.788</v>
      </c>
      <c r="L992" s="56">
        <v>-4.6079999999999997</v>
      </c>
      <c r="M992" s="56">
        <v>-35.165999999999997</v>
      </c>
      <c r="N992" s="56">
        <v>-58.566000000000003</v>
      </c>
      <c r="O992" s="56">
        <v>-6.6079999999999997</v>
      </c>
      <c r="P992" s="56">
        <v>-21.896000000000001</v>
      </c>
    </row>
    <row r="993" spans="1:16" x14ac:dyDescent="0.25">
      <c r="A993" s="54">
        <v>2022</v>
      </c>
      <c r="B993" s="54">
        <v>701147</v>
      </c>
      <c r="C993" s="55" t="s">
        <v>418</v>
      </c>
      <c r="D993" s="54" t="s">
        <v>294</v>
      </c>
      <c r="E993" s="56">
        <v>0</v>
      </c>
      <c r="F993" s="56">
        <v>91.745999999999995</v>
      </c>
      <c r="G993" s="56">
        <v>167.94</v>
      </c>
      <c r="H993" s="56">
        <v>33.42</v>
      </c>
      <c r="I993" s="56">
        <v>46.326000000000001</v>
      </c>
      <c r="J993" s="56">
        <v>0</v>
      </c>
      <c r="K993" s="56">
        <v>50.411999999999999</v>
      </c>
      <c r="L993" s="56">
        <v>27.492000000000001</v>
      </c>
      <c r="M993" s="56">
        <v>29.033999999999999</v>
      </c>
      <c r="N993" s="56">
        <v>5.6340000000000003</v>
      </c>
      <c r="O993" s="56">
        <v>25.492000000000001</v>
      </c>
      <c r="P993" s="56">
        <v>74.403999999999996</v>
      </c>
    </row>
    <row r="994" spans="1:16" x14ac:dyDescent="0.25">
      <c r="A994" s="54">
        <v>2022</v>
      </c>
      <c r="B994" s="54">
        <v>701147</v>
      </c>
      <c r="C994" s="55" t="s">
        <v>418</v>
      </c>
      <c r="D994" s="54" t="s">
        <v>1</v>
      </c>
      <c r="E994" s="56">
        <v>0</v>
      </c>
      <c r="F994" s="56">
        <v>223.096</v>
      </c>
      <c r="G994" s="56">
        <v>469.44</v>
      </c>
      <c r="H994" s="56">
        <v>71.92</v>
      </c>
      <c r="I994" s="56">
        <v>142.376</v>
      </c>
      <c r="J994" s="56">
        <v>0</v>
      </c>
      <c r="K994" s="56">
        <v>159.91200000000001</v>
      </c>
      <c r="L994" s="56">
        <v>71.992000000000004</v>
      </c>
      <c r="M994" s="56">
        <v>63.984000000000002</v>
      </c>
      <c r="N994" s="56">
        <v>16.783999999999999</v>
      </c>
      <c r="O994" s="56">
        <v>55.991999999999997</v>
      </c>
      <c r="P994" s="56">
        <v>247.904</v>
      </c>
    </row>
    <row r="995" spans="1:16" x14ac:dyDescent="0.25">
      <c r="A995" s="54">
        <v>2022</v>
      </c>
      <c r="B995" s="54">
        <v>703857</v>
      </c>
      <c r="C995" s="55" t="s">
        <v>417</v>
      </c>
      <c r="D995" s="54" t="s">
        <v>294</v>
      </c>
      <c r="E995" s="56">
        <v>4062.53</v>
      </c>
      <c r="F995" s="56">
        <v>1817.56</v>
      </c>
      <c r="G995" s="56">
        <v>1483.175</v>
      </c>
      <c r="H995" s="56">
        <v>1340.38</v>
      </c>
      <c r="I995" s="56">
        <v>3176.9650000000001</v>
      </c>
      <c r="J995" s="56">
        <v>2334.9</v>
      </c>
      <c r="K995" s="56">
        <v>1116.17</v>
      </c>
      <c r="L995" s="56">
        <v>2046.92</v>
      </c>
      <c r="M995" s="56">
        <v>3013.92</v>
      </c>
      <c r="N995" s="56">
        <v>2297.37</v>
      </c>
      <c r="O995" s="56">
        <v>1626.9949999999999</v>
      </c>
      <c r="P995" s="56">
        <v>2310.3150000000001</v>
      </c>
    </row>
    <row r="996" spans="1:16" x14ac:dyDescent="0.25">
      <c r="A996" s="54">
        <v>2022</v>
      </c>
      <c r="B996" s="54">
        <v>703857</v>
      </c>
      <c r="C996" s="55" t="s">
        <v>417</v>
      </c>
      <c r="D996" s="54" t="s">
        <v>296</v>
      </c>
      <c r="E996" s="56">
        <v>3384.53</v>
      </c>
      <c r="F996" s="56">
        <v>1287.56</v>
      </c>
      <c r="G996" s="56">
        <v>982.675000000002</v>
      </c>
      <c r="H996" s="56">
        <v>940.38</v>
      </c>
      <c r="I996" s="56">
        <v>2589.9650000000001</v>
      </c>
      <c r="J996" s="56">
        <v>1808.4</v>
      </c>
      <c r="K996" s="56">
        <v>864.17</v>
      </c>
      <c r="L996" s="56">
        <v>1707.92</v>
      </c>
      <c r="M996" s="56">
        <v>2437.17</v>
      </c>
      <c r="N996" s="56">
        <v>1709.62</v>
      </c>
      <c r="O996" s="56">
        <v>1226.4949999999999</v>
      </c>
      <c r="P996" s="56">
        <v>1787.8150000000001</v>
      </c>
    </row>
    <row r="997" spans="1:16" x14ac:dyDescent="0.25">
      <c r="A997" s="54">
        <v>2022</v>
      </c>
      <c r="B997" s="54">
        <v>703857</v>
      </c>
      <c r="C997" s="55" t="s">
        <v>417</v>
      </c>
      <c r="D997" s="54" t="s">
        <v>1</v>
      </c>
      <c r="E997" s="56">
        <v>44687.83</v>
      </c>
      <c r="F997" s="56">
        <v>19993.16</v>
      </c>
      <c r="G997" s="56">
        <v>16314.924999999999</v>
      </c>
      <c r="H997" s="56">
        <v>14744.18</v>
      </c>
      <c r="I997" s="56">
        <v>34946.614999999998</v>
      </c>
      <c r="J997" s="56">
        <v>25683.9</v>
      </c>
      <c r="K997" s="56">
        <v>12277.87</v>
      </c>
      <c r="L997" s="56">
        <v>22516.12</v>
      </c>
      <c r="M997" s="56">
        <v>33153.120000000003</v>
      </c>
      <c r="N997" s="56">
        <v>25271.07</v>
      </c>
      <c r="O997" s="56">
        <v>17896.945</v>
      </c>
      <c r="P997" s="56">
        <v>25413.465</v>
      </c>
    </row>
    <row r="998" spans="1:16" x14ac:dyDescent="0.25">
      <c r="A998" s="54">
        <v>2022</v>
      </c>
      <c r="B998" s="54">
        <v>707741</v>
      </c>
      <c r="C998" s="55" t="s">
        <v>418</v>
      </c>
      <c r="D998" s="54" t="s">
        <v>1</v>
      </c>
      <c r="E998" s="56">
        <v>0</v>
      </c>
      <c r="F998" s="56">
        <v>0</v>
      </c>
      <c r="G998" s="56">
        <v>6.3920000000000003</v>
      </c>
      <c r="H998" s="56">
        <v>719.92</v>
      </c>
      <c r="I998" s="56">
        <v>55.991999999999997</v>
      </c>
      <c r="J998" s="56">
        <v>28.768000000000001</v>
      </c>
      <c r="K998" s="56">
        <v>0</v>
      </c>
      <c r="L998" s="56">
        <v>759.87199999999996</v>
      </c>
      <c r="M998" s="56">
        <v>12.784000000000001</v>
      </c>
      <c r="N998" s="56">
        <v>0</v>
      </c>
      <c r="O998" s="56">
        <v>719.92</v>
      </c>
      <c r="P998" s="56">
        <v>199.976</v>
      </c>
    </row>
    <row r="999" spans="1:16" x14ac:dyDescent="0.25">
      <c r="A999" s="54">
        <v>2022</v>
      </c>
      <c r="B999" s="54">
        <v>707741</v>
      </c>
      <c r="C999" s="55" t="s">
        <v>418</v>
      </c>
      <c r="D999" s="54" t="s">
        <v>296</v>
      </c>
      <c r="E999" s="56">
        <v>0</v>
      </c>
      <c r="F999" s="56">
        <v>0</v>
      </c>
      <c r="G999" s="56">
        <v>-28.757999999999999</v>
      </c>
      <c r="H999" s="56">
        <v>222.82</v>
      </c>
      <c r="I999" s="56">
        <v>-6.6079999999999997</v>
      </c>
      <c r="J999" s="56">
        <v>-50.432000000000002</v>
      </c>
      <c r="K999" s="56">
        <v>0</v>
      </c>
      <c r="L999" s="56">
        <v>265.27199999999999</v>
      </c>
      <c r="M999" s="56">
        <v>-25.416</v>
      </c>
      <c r="N999" s="56">
        <v>0</v>
      </c>
      <c r="O999" s="56">
        <v>187.82</v>
      </c>
      <c r="P999" s="56">
        <v>3.7759999999999998</v>
      </c>
    </row>
    <row r="1000" spans="1:16" x14ac:dyDescent="0.25">
      <c r="A1000" s="54">
        <v>2022</v>
      </c>
      <c r="B1000" s="54">
        <v>707741</v>
      </c>
      <c r="C1000" s="55" t="s">
        <v>418</v>
      </c>
      <c r="D1000" s="54" t="s">
        <v>294</v>
      </c>
      <c r="E1000" s="56">
        <v>0</v>
      </c>
      <c r="F1000" s="56">
        <v>0</v>
      </c>
      <c r="G1000" s="56">
        <v>3.3420000000000001</v>
      </c>
      <c r="H1000" s="56">
        <v>254.92</v>
      </c>
      <c r="I1000" s="56">
        <v>25.492000000000001</v>
      </c>
      <c r="J1000" s="56">
        <v>13.768000000000001</v>
      </c>
      <c r="K1000" s="56">
        <v>0</v>
      </c>
      <c r="L1000" s="56">
        <v>307.27199999999999</v>
      </c>
      <c r="M1000" s="56">
        <v>6.6840000000000002</v>
      </c>
      <c r="N1000" s="56">
        <v>0</v>
      </c>
      <c r="O1000" s="56">
        <v>219.92</v>
      </c>
      <c r="P1000" s="56">
        <v>67.975999999999999</v>
      </c>
    </row>
    <row r="1001" spans="1:16" x14ac:dyDescent="0.25">
      <c r="A1001" s="54">
        <v>2022</v>
      </c>
      <c r="B1001" s="54">
        <v>713162</v>
      </c>
      <c r="C1001" s="55" t="s">
        <v>414</v>
      </c>
      <c r="D1001" s="54" t="s">
        <v>294</v>
      </c>
      <c r="E1001" s="56">
        <v>0</v>
      </c>
      <c r="F1001" s="56">
        <v>25.492000000000001</v>
      </c>
      <c r="G1001" s="56">
        <v>274.92</v>
      </c>
      <c r="H1001" s="56">
        <v>0</v>
      </c>
      <c r="I1001" s="56">
        <v>25.492000000000001</v>
      </c>
      <c r="J1001" s="56">
        <v>21.992000000000001</v>
      </c>
      <c r="K1001" s="56">
        <v>0</v>
      </c>
      <c r="L1001" s="56">
        <v>0</v>
      </c>
      <c r="M1001" s="56">
        <v>50.984000000000002</v>
      </c>
      <c r="N1001" s="56">
        <v>33.491999999999997</v>
      </c>
      <c r="O1001" s="56">
        <v>0</v>
      </c>
      <c r="P1001" s="56">
        <v>52.326000000000001</v>
      </c>
    </row>
    <row r="1002" spans="1:16" x14ac:dyDescent="0.25">
      <c r="A1002" s="54">
        <v>2022</v>
      </c>
      <c r="B1002" s="54">
        <v>713162</v>
      </c>
      <c r="C1002" s="55" t="s">
        <v>416</v>
      </c>
      <c r="D1002" s="54" t="s">
        <v>296</v>
      </c>
      <c r="E1002" s="56">
        <v>-22.123999999999999</v>
      </c>
      <c r="F1002" s="56">
        <v>-79.772000000000006</v>
      </c>
      <c r="G1002" s="56">
        <v>241.38800000000001</v>
      </c>
      <c r="H1002" s="56">
        <v>305.43200000000002</v>
      </c>
      <c r="I1002" s="56">
        <v>767.24599999999998</v>
      </c>
      <c r="J1002" s="56">
        <v>151.642</v>
      </c>
      <c r="K1002" s="56">
        <v>-30.858000000000001</v>
      </c>
      <c r="L1002" s="56">
        <v>1168.47</v>
      </c>
      <c r="M1002" s="56">
        <v>52.054000000000002</v>
      </c>
      <c r="N1002" s="56">
        <v>394.01400000000001</v>
      </c>
      <c r="O1002" s="56">
        <v>207.66399999999999</v>
      </c>
      <c r="P1002" s="56">
        <v>-35.055999999999997</v>
      </c>
    </row>
    <row r="1003" spans="1:16" x14ac:dyDescent="0.25">
      <c r="A1003" s="54">
        <v>2022</v>
      </c>
      <c r="B1003" s="54">
        <v>713162</v>
      </c>
      <c r="C1003" s="55" t="s">
        <v>414</v>
      </c>
      <c r="D1003" s="54" t="s">
        <v>296</v>
      </c>
      <c r="E1003" s="56">
        <v>0</v>
      </c>
      <c r="F1003" s="56">
        <v>-6.6079999999999997</v>
      </c>
      <c r="G1003" s="56">
        <v>242.82</v>
      </c>
      <c r="H1003" s="56">
        <v>0</v>
      </c>
      <c r="I1003" s="56">
        <v>-6.6079999999999997</v>
      </c>
      <c r="J1003" s="56">
        <v>-10.108000000000001</v>
      </c>
      <c r="K1003" s="56">
        <v>0</v>
      </c>
      <c r="L1003" s="56">
        <v>0</v>
      </c>
      <c r="M1003" s="56">
        <v>-13.215999999999999</v>
      </c>
      <c r="N1003" s="56">
        <v>1.3919999999999999</v>
      </c>
      <c r="O1003" s="56">
        <v>0</v>
      </c>
      <c r="P1003" s="56">
        <v>-43.973999999999997</v>
      </c>
    </row>
    <row r="1004" spans="1:16" x14ac:dyDescent="0.25">
      <c r="A1004" s="54">
        <v>2022</v>
      </c>
      <c r="B1004" s="54">
        <v>713162</v>
      </c>
      <c r="C1004" s="55" t="s">
        <v>416</v>
      </c>
      <c r="D1004" s="54" t="s">
        <v>294</v>
      </c>
      <c r="E1004" s="56">
        <v>80.475999999999999</v>
      </c>
      <c r="F1004" s="56">
        <v>96.028000000000006</v>
      </c>
      <c r="G1004" s="56">
        <v>346.38799999999998</v>
      </c>
      <c r="H1004" s="56">
        <v>385.23200000000003</v>
      </c>
      <c r="I1004" s="56">
        <v>943.04600000000005</v>
      </c>
      <c r="J1004" s="56">
        <v>335.84199999999998</v>
      </c>
      <c r="K1004" s="56">
        <v>3.3420000000000001</v>
      </c>
      <c r="L1004" s="56">
        <v>1349.07</v>
      </c>
      <c r="M1004" s="56">
        <v>231.45400000000001</v>
      </c>
      <c r="N1004" s="56">
        <v>619.61400000000003</v>
      </c>
      <c r="O1004" s="56">
        <v>349.26400000000001</v>
      </c>
      <c r="P1004" s="56">
        <v>105.34399999999999</v>
      </c>
    </row>
    <row r="1005" spans="1:16" x14ac:dyDescent="0.25">
      <c r="A1005" s="54">
        <v>2022</v>
      </c>
      <c r="B1005" s="54">
        <v>713162</v>
      </c>
      <c r="C1005" s="55" t="s">
        <v>414</v>
      </c>
      <c r="D1005" s="54" t="s">
        <v>1</v>
      </c>
      <c r="E1005" s="56">
        <v>0</v>
      </c>
      <c r="F1005" s="56">
        <v>63.991999999999997</v>
      </c>
      <c r="G1005" s="56">
        <v>719.92</v>
      </c>
      <c r="H1005" s="56">
        <v>0</v>
      </c>
      <c r="I1005" s="56">
        <v>55.991999999999997</v>
      </c>
      <c r="J1005" s="56">
        <v>71.992000000000004</v>
      </c>
      <c r="K1005" s="56">
        <v>0</v>
      </c>
      <c r="L1005" s="56">
        <v>0</v>
      </c>
      <c r="M1005" s="56">
        <v>127.98399999999999</v>
      </c>
      <c r="N1005" s="56">
        <v>87.992000000000004</v>
      </c>
      <c r="O1005" s="56">
        <v>0</v>
      </c>
      <c r="P1005" s="56">
        <v>152.77600000000001</v>
      </c>
    </row>
    <row r="1006" spans="1:16" x14ac:dyDescent="0.25">
      <c r="A1006" s="54">
        <v>2022</v>
      </c>
      <c r="B1006" s="54">
        <v>713162</v>
      </c>
      <c r="C1006" s="55" t="s">
        <v>416</v>
      </c>
      <c r="D1006" s="54" t="s">
        <v>1</v>
      </c>
      <c r="E1006" s="56">
        <v>215.976</v>
      </c>
      <c r="F1006" s="56">
        <v>236.72800000000001</v>
      </c>
      <c r="G1006" s="56">
        <v>959.88800000000003</v>
      </c>
      <c r="H1006" s="56">
        <v>1284.6320000000001</v>
      </c>
      <c r="I1006" s="56">
        <v>2342.8960000000002</v>
      </c>
      <c r="J1006" s="56">
        <v>926.19200000000001</v>
      </c>
      <c r="K1006" s="56">
        <v>7.992</v>
      </c>
      <c r="L1006" s="56">
        <v>3860.32</v>
      </c>
      <c r="M1006" s="56">
        <v>630.30399999999997</v>
      </c>
      <c r="N1006" s="56">
        <v>1613.2639999999999</v>
      </c>
      <c r="O1006" s="56">
        <v>811.06399999999996</v>
      </c>
      <c r="P1006" s="56">
        <v>287.14400000000001</v>
      </c>
    </row>
    <row r="1007" spans="1:16" x14ac:dyDescent="0.25">
      <c r="A1007" s="54">
        <v>2022</v>
      </c>
      <c r="B1007" s="54">
        <v>713162</v>
      </c>
      <c r="C1007" s="55" t="s">
        <v>419</v>
      </c>
      <c r="D1007" s="54" t="s">
        <v>1</v>
      </c>
      <c r="E1007" s="56">
        <v>0</v>
      </c>
      <c r="F1007" s="56">
        <v>0</v>
      </c>
      <c r="G1007" s="56">
        <v>0</v>
      </c>
      <c r="H1007" s="56">
        <v>0</v>
      </c>
      <c r="I1007" s="56">
        <v>0</v>
      </c>
      <c r="J1007" s="56">
        <v>0</v>
      </c>
      <c r="K1007" s="56">
        <v>0</v>
      </c>
      <c r="L1007" s="56">
        <v>0</v>
      </c>
      <c r="M1007" s="56">
        <v>3706.576</v>
      </c>
      <c r="N1007" s="56">
        <v>5635.9920000000002</v>
      </c>
      <c r="O1007" s="56">
        <v>1361.376</v>
      </c>
      <c r="P1007" s="56">
        <v>1405.2639999999999</v>
      </c>
    </row>
    <row r="1008" spans="1:16" x14ac:dyDescent="0.25">
      <c r="A1008" s="54">
        <v>2022</v>
      </c>
      <c r="B1008" s="54">
        <v>713162</v>
      </c>
      <c r="C1008" s="55" t="s">
        <v>419</v>
      </c>
      <c r="D1008" s="54" t="s">
        <v>296</v>
      </c>
      <c r="E1008" s="56">
        <v>0</v>
      </c>
      <c r="F1008" s="56">
        <v>0</v>
      </c>
      <c r="G1008" s="56">
        <v>0</v>
      </c>
      <c r="H1008" s="56">
        <v>0</v>
      </c>
      <c r="I1008" s="56">
        <v>0</v>
      </c>
      <c r="J1008" s="56">
        <v>0</v>
      </c>
      <c r="K1008" s="56">
        <v>0</v>
      </c>
      <c r="L1008" s="56">
        <v>0</v>
      </c>
      <c r="M1008" s="56">
        <v>804.67600000000004</v>
      </c>
      <c r="N1008" s="56">
        <v>1429.712</v>
      </c>
      <c r="O1008" s="56">
        <v>164.17599999999999</v>
      </c>
      <c r="P1008" s="56">
        <v>149.13399999999999</v>
      </c>
    </row>
    <row r="1009" spans="1:16" x14ac:dyDescent="0.25">
      <c r="A1009" s="54">
        <v>2022</v>
      </c>
      <c r="B1009" s="54">
        <v>713162</v>
      </c>
      <c r="C1009" s="55" t="s">
        <v>419</v>
      </c>
      <c r="D1009" s="54" t="s">
        <v>294</v>
      </c>
      <c r="E1009" s="56">
        <v>0</v>
      </c>
      <c r="F1009" s="56">
        <v>0</v>
      </c>
      <c r="G1009" s="56">
        <v>0</v>
      </c>
      <c r="H1009" s="56">
        <v>0</v>
      </c>
      <c r="I1009" s="56">
        <v>0</v>
      </c>
      <c r="J1009" s="56">
        <v>0</v>
      </c>
      <c r="K1009" s="56">
        <v>0</v>
      </c>
      <c r="L1009" s="56">
        <v>0</v>
      </c>
      <c r="M1009" s="56">
        <v>1357.1759999999999</v>
      </c>
      <c r="N1009" s="56">
        <v>1957.8420000000001</v>
      </c>
      <c r="O1009" s="56">
        <v>495.42599999999999</v>
      </c>
      <c r="P1009" s="56">
        <v>527.26400000000001</v>
      </c>
    </row>
    <row r="1010" spans="1:16" x14ac:dyDescent="0.25">
      <c r="A1010" s="54">
        <v>2022</v>
      </c>
      <c r="B1010" s="54">
        <v>714082</v>
      </c>
      <c r="C1010" s="55" t="s">
        <v>418</v>
      </c>
      <c r="D1010" s="54" t="s">
        <v>1</v>
      </c>
      <c r="E1010" s="56">
        <v>0</v>
      </c>
      <c r="F1010" s="56">
        <v>14.384</v>
      </c>
      <c r="G1010" s="56">
        <v>0</v>
      </c>
      <c r="H1010" s="56">
        <v>0</v>
      </c>
      <c r="I1010" s="56">
        <v>143.98400000000001</v>
      </c>
      <c r="J1010" s="56">
        <v>0</v>
      </c>
      <c r="K1010" s="56">
        <v>143.98400000000001</v>
      </c>
      <c r="L1010" s="56">
        <v>71.975999999999999</v>
      </c>
      <c r="M1010" s="56">
        <v>2799.5839999999998</v>
      </c>
      <c r="N1010" s="56">
        <v>0</v>
      </c>
      <c r="O1010" s="56">
        <v>127.98399999999999</v>
      </c>
      <c r="P1010" s="56">
        <v>755.08799999999997</v>
      </c>
    </row>
    <row r="1011" spans="1:16" x14ac:dyDescent="0.25">
      <c r="A1011" s="54">
        <v>2022</v>
      </c>
      <c r="B1011" s="54">
        <v>714082</v>
      </c>
      <c r="C1011" s="55" t="s">
        <v>418</v>
      </c>
      <c r="D1011" s="54" t="s">
        <v>296</v>
      </c>
      <c r="E1011" s="56">
        <v>0</v>
      </c>
      <c r="F1011" s="56">
        <v>-25.416</v>
      </c>
      <c r="G1011" s="56">
        <v>0</v>
      </c>
      <c r="H1011" s="56">
        <v>0</v>
      </c>
      <c r="I1011" s="56">
        <v>19.783999999999999</v>
      </c>
      <c r="J1011" s="56">
        <v>0</v>
      </c>
      <c r="K1011" s="56">
        <v>18.884</v>
      </c>
      <c r="L1011" s="56">
        <v>-31.623999999999999</v>
      </c>
      <c r="M1011" s="56">
        <v>782.68399999999895</v>
      </c>
      <c r="N1011" s="56">
        <v>0</v>
      </c>
      <c r="O1011" s="56">
        <v>18.884</v>
      </c>
      <c r="P1011" s="56">
        <v>268.78800000000001</v>
      </c>
    </row>
    <row r="1012" spans="1:16" x14ac:dyDescent="0.25">
      <c r="A1012" s="54">
        <v>2022</v>
      </c>
      <c r="B1012" s="54">
        <v>714082</v>
      </c>
      <c r="C1012" s="55" t="s">
        <v>418</v>
      </c>
      <c r="D1012" s="54" t="s">
        <v>294</v>
      </c>
      <c r="E1012" s="56">
        <v>0</v>
      </c>
      <c r="F1012" s="56">
        <v>6.6840000000000002</v>
      </c>
      <c r="G1012" s="56">
        <v>0</v>
      </c>
      <c r="H1012" s="56">
        <v>0</v>
      </c>
      <c r="I1012" s="56">
        <v>52.984000000000002</v>
      </c>
      <c r="J1012" s="56">
        <v>0</v>
      </c>
      <c r="K1012" s="56">
        <v>50.984000000000002</v>
      </c>
      <c r="L1012" s="56">
        <v>32.576000000000001</v>
      </c>
      <c r="M1012" s="56">
        <v>824.68399999999895</v>
      </c>
      <c r="N1012" s="56">
        <v>0</v>
      </c>
      <c r="O1012" s="56">
        <v>50.984000000000002</v>
      </c>
      <c r="P1012" s="56">
        <v>334.08800000000002</v>
      </c>
    </row>
    <row r="1013" spans="1:16" x14ac:dyDescent="0.25">
      <c r="A1013" s="54">
        <v>2022</v>
      </c>
      <c r="B1013" s="54">
        <v>716851</v>
      </c>
      <c r="C1013" s="55" t="s">
        <v>418</v>
      </c>
      <c r="D1013" s="54" t="s">
        <v>296</v>
      </c>
      <c r="E1013" s="56">
        <v>-106.31</v>
      </c>
      <c r="F1013" s="56">
        <v>220.2</v>
      </c>
      <c r="G1013" s="56">
        <v>95.8</v>
      </c>
      <c r="H1013" s="56">
        <v>-117.58</v>
      </c>
      <c r="I1013" s="56">
        <v>62.78</v>
      </c>
      <c r="J1013" s="56">
        <v>78.139999999999901</v>
      </c>
      <c r="K1013" s="56">
        <v>76.689999999999699</v>
      </c>
      <c r="L1013" s="56">
        <v>207.55</v>
      </c>
      <c r="M1013" s="56">
        <v>-96.62</v>
      </c>
      <c r="N1013" s="56">
        <v>8.8000000000000007</v>
      </c>
      <c r="O1013" s="56">
        <v>-135.81</v>
      </c>
      <c r="P1013" s="56">
        <v>-136.30000000000001</v>
      </c>
    </row>
    <row r="1014" spans="1:16" x14ac:dyDescent="0.25">
      <c r="A1014" s="54">
        <v>2022</v>
      </c>
      <c r="B1014" s="54">
        <v>716851</v>
      </c>
      <c r="C1014" s="55" t="s">
        <v>418</v>
      </c>
      <c r="D1014" s="54" t="s">
        <v>1</v>
      </c>
      <c r="E1014" s="56">
        <v>338.34</v>
      </c>
      <c r="F1014" s="56">
        <v>2542.8000000000002</v>
      </c>
      <c r="G1014" s="56">
        <v>1750.2</v>
      </c>
      <c r="H1014" s="56">
        <v>264.12</v>
      </c>
      <c r="I1014" s="56">
        <v>1558.68</v>
      </c>
      <c r="J1014" s="56">
        <v>2095.44</v>
      </c>
      <c r="K1014" s="56">
        <v>1107.24</v>
      </c>
      <c r="L1014" s="56">
        <v>2871.9</v>
      </c>
      <c r="M1014" s="56">
        <v>210.48</v>
      </c>
      <c r="N1014" s="56">
        <v>1234.8</v>
      </c>
      <c r="O1014" s="56">
        <v>347.34</v>
      </c>
      <c r="P1014" s="56">
        <v>351</v>
      </c>
    </row>
    <row r="1015" spans="1:16" x14ac:dyDescent="0.25">
      <c r="A1015" s="54">
        <v>2022</v>
      </c>
      <c r="B1015" s="54">
        <v>716851</v>
      </c>
      <c r="C1015" s="55" t="s">
        <v>418</v>
      </c>
      <c r="D1015" s="54" t="s">
        <v>294</v>
      </c>
      <c r="E1015" s="56">
        <v>56.39</v>
      </c>
      <c r="F1015" s="56">
        <v>423.8</v>
      </c>
      <c r="G1015" s="56">
        <v>291.7</v>
      </c>
      <c r="H1015" s="56">
        <v>44.02</v>
      </c>
      <c r="I1015" s="56">
        <v>259.77999999999997</v>
      </c>
      <c r="J1015" s="56">
        <v>349.24</v>
      </c>
      <c r="K1015" s="56">
        <v>184.54</v>
      </c>
      <c r="L1015" s="56">
        <v>478.65</v>
      </c>
      <c r="M1015" s="56">
        <v>35.08</v>
      </c>
      <c r="N1015" s="56">
        <v>205.8</v>
      </c>
      <c r="O1015" s="56">
        <v>57.89</v>
      </c>
      <c r="P1015" s="56">
        <v>58.5</v>
      </c>
    </row>
    <row r="1016" spans="1:16" x14ac:dyDescent="0.25">
      <c r="A1016" s="54">
        <v>2022</v>
      </c>
      <c r="B1016" s="54">
        <v>725619</v>
      </c>
      <c r="C1016" s="55" t="s">
        <v>417</v>
      </c>
      <c r="D1016" s="54" t="s">
        <v>296</v>
      </c>
      <c r="E1016" s="56">
        <v>0</v>
      </c>
      <c r="F1016" s="56">
        <v>0</v>
      </c>
      <c r="G1016" s="56">
        <v>0</v>
      </c>
      <c r="H1016" s="56">
        <v>0</v>
      </c>
      <c r="I1016" s="56">
        <v>0</v>
      </c>
      <c r="J1016" s="56">
        <v>0</v>
      </c>
      <c r="K1016" s="56">
        <v>0</v>
      </c>
      <c r="L1016" s="56">
        <v>0</v>
      </c>
      <c r="M1016" s="56">
        <v>0</v>
      </c>
      <c r="N1016" s="56">
        <v>131.25460000000001</v>
      </c>
      <c r="O1016" s="56">
        <v>125.32680000000001</v>
      </c>
      <c r="P1016" s="56">
        <v>419.04640000000001</v>
      </c>
    </row>
    <row r="1017" spans="1:16" x14ac:dyDescent="0.25">
      <c r="A1017" s="54">
        <v>2022</v>
      </c>
      <c r="B1017" s="54">
        <v>725619</v>
      </c>
      <c r="C1017" s="55" t="s">
        <v>417</v>
      </c>
      <c r="D1017" s="54" t="s">
        <v>1</v>
      </c>
      <c r="E1017" s="56">
        <v>0</v>
      </c>
      <c r="F1017" s="56">
        <v>0</v>
      </c>
      <c r="G1017" s="56">
        <v>0</v>
      </c>
      <c r="H1017" s="56">
        <v>0</v>
      </c>
      <c r="I1017" s="56">
        <v>0</v>
      </c>
      <c r="J1017" s="56">
        <v>0</v>
      </c>
      <c r="K1017" s="56">
        <v>0</v>
      </c>
      <c r="L1017" s="56">
        <v>0</v>
      </c>
      <c r="M1017" s="56">
        <v>0</v>
      </c>
      <c r="N1017" s="56">
        <v>3140.5046000000002</v>
      </c>
      <c r="O1017" s="56">
        <v>2980.4268000000002</v>
      </c>
      <c r="P1017" s="56">
        <v>4681.4463999999998</v>
      </c>
    </row>
    <row r="1018" spans="1:16" x14ac:dyDescent="0.25">
      <c r="A1018" s="54">
        <v>2022</v>
      </c>
      <c r="B1018" s="54">
        <v>725619</v>
      </c>
      <c r="C1018" s="55" t="s">
        <v>417</v>
      </c>
      <c r="D1018" s="54" t="s">
        <v>294</v>
      </c>
      <c r="E1018" s="56">
        <v>0</v>
      </c>
      <c r="F1018" s="56">
        <v>0</v>
      </c>
      <c r="G1018" s="56">
        <v>0</v>
      </c>
      <c r="H1018" s="56">
        <v>0</v>
      </c>
      <c r="I1018" s="56">
        <v>0</v>
      </c>
      <c r="J1018" s="56">
        <v>0</v>
      </c>
      <c r="K1018" s="56">
        <v>0</v>
      </c>
      <c r="L1018" s="56">
        <v>0</v>
      </c>
      <c r="M1018" s="56">
        <v>0</v>
      </c>
      <c r="N1018" s="56">
        <v>381.25459999999998</v>
      </c>
      <c r="O1018" s="56">
        <v>431.32679999999999</v>
      </c>
      <c r="P1018" s="56">
        <v>772.54639999999995</v>
      </c>
    </row>
    <row r="1019" spans="1:16" x14ac:dyDescent="0.25">
      <c r="A1019" s="54">
        <v>2022</v>
      </c>
      <c r="B1019" s="54">
        <v>726602</v>
      </c>
      <c r="C1019" s="55" t="s">
        <v>417</v>
      </c>
      <c r="D1019" s="54" t="s">
        <v>294</v>
      </c>
      <c r="E1019" s="56">
        <v>256.31119999999999</v>
      </c>
      <c r="F1019" s="56">
        <v>251.87379999999999</v>
      </c>
      <c r="G1019" s="56">
        <v>22.5852</v>
      </c>
      <c r="H1019" s="56">
        <v>64.077799999999996</v>
      </c>
      <c r="I1019" s="56">
        <v>293.37900000000002</v>
      </c>
      <c r="J1019" s="56">
        <v>49.477800000000002</v>
      </c>
      <c r="K1019" s="56">
        <v>324.44459999999998</v>
      </c>
      <c r="L1019" s="56">
        <v>0</v>
      </c>
      <c r="M1019" s="56">
        <v>96.996399999999994</v>
      </c>
      <c r="N1019" s="56">
        <v>174.0384</v>
      </c>
      <c r="O1019" s="56">
        <v>24.477799999999998</v>
      </c>
      <c r="P1019" s="56">
        <v>28.4404</v>
      </c>
    </row>
    <row r="1020" spans="1:16" x14ac:dyDescent="0.25">
      <c r="A1020" s="54">
        <v>2022</v>
      </c>
      <c r="B1020" s="54">
        <v>726602</v>
      </c>
      <c r="C1020" s="55" t="s">
        <v>417</v>
      </c>
      <c r="D1020" s="54" t="s">
        <v>296</v>
      </c>
      <c r="E1020" s="56">
        <v>226.31120000000001</v>
      </c>
      <c r="F1020" s="56">
        <v>74.873799999999903</v>
      </c>
      <c r="G1020" s="56">
        <v>-35.4148</v>
      </c>
      <c r="H1020" s="56">
        <v>5.0777999999999803</v>
      </c>
      <c r="I1020" s="56">
        <v>205.37899999999999</v>
      </c>
      <c r="J1020" s="56">
        <v>-37.522199999999998</v>
      </c>
      <c r="K1020" s="56">
        <v>294.44459999999998</v>
      </c>
      <c r="L1020" s="56">
        <v>0</v>
      </c>
      <c r="M1020" s="56">
        <v>36.996400000000001</v>
      </c>
      <c r="N1020" s="56">
        <v>-2.96160000000001</v>
      </c>
      <c r="O1020" s="56">
        <v>-5.5221999999999998</v>
      </c>
      <c r="P1020" s="56">
        <v>-30.5596</v>
      </c>
    </row>
    <row r="1021" spans="1:16" x14ac:dyDescent="0.25">
      <c r="A1021" s="54">
        <v>2022</v>
      </c>
      <c r="B1021" s="54">
        <v>726602</v>
      </c>
      <c r="C1021" s="55" t="s">
        <v>417</v>
      </c>
      <c r="D1021" s="54" t="s">
        <v>1</v>
      </c>
      <c r="E1021" s="56">
        <v>636.31119999999999</v>
      </c>
      <c r="F1021" s="56">
        <v>664.42380000000003</v>
      </c>
      <c r="G1021" s="56">
        <v>66.5852</v>
      </c>
      <c r="H1021" s="56">
        <v>177.5778</v>
      </c>
      <c r="I1021" s="56">
        <v>814.62900000000002</v>
      </c>
      <c r="J1021" s="56">
        <v>147.9778</v>
      </c>
      <c r="K1021" s="56">
        <v>954.44460000000004</v>
      </c>
      <c r="L1021" s="56">
        <v>0</v>
      </c>
      <c r="M1021" s="56">
        <v>325.49639999999999</v>
      </c>
      <c r="N1021" s="56">
        <v>485.1884</v>
      </c>
      <c r="O1021" s="56">
        <v>73.977800000000002</v>
      </c>
      <c r="P1021" s="56">
        <v>87.290400000000005</v>
      </c>
    </row>
    <row r="1022" spans="1:16" x14ac:dyDescent="0.25">
      <c r="A1022" s="54">
        <v>2022</v>
      </c>
      <c r="B1022" s="54">
        <v>727745</v>
      </c>
      <c r="C1022" s="55" t="s">
        <v>419</v>
      </c>
      <c r="D1022" s="54" t="s">
        <v>1</v>
      </c>
      <c r="E1022" s="56">
        <v>694.2</v>
      </c>
      <c r="F1022" s="56">
        <v>2302.56</v>
      </c>
      <c r="G1022" s="56">
        <v>1575.12</v>
      </c>
      <c r="H1022" s="56">
        <v>0</v>
      </c>
      <c r="I1022" s="56">
        <v>36.6</v>
      </c>
      <c r="J1022" s="56">
        <v>1182.18</v>
      </c>
      <c r="K1022" s="56">
        <v>899.88</v>
      </c>
      <c r="L1022" s="56">
        <v>0</v>
      </c>
      <c r="M1022" s="56">
        <v>1855.38</v>
      </c>
      <c r="N1022" s="56">
        <v>1206.24</v>
      </c>
      <c r="O1022" s="56">
        <v>0</v>
      </c>
      <c r="P1022" s="56">
        <v>1069.68</v>
      </c>
    </row>
    <row r="1023" spans="1:16" x14ac:dyDescent="0.25">
      <c r="A1023" s="54">
        <v>2022</v>
      </c>
      <c r="B1023" s="54">
        <v>727745</v>
      </c>
      <c r="C1023" s="55" t="s">
        <v>419</v>
      </c>
      <c r="D1023" s="54" t="s">
        <v>296</v>
      </c>
      <c r="E1023" s="56">
        <v>78.2</v>
      </c>
      <c r="F1023" s="56">
        <v>303.76</v>
      </c>
      <c r="G1023" s="56">
        <v>174.39</v>
      </c>
      <c r="H1023" s="56">
        <v>0</v>
      </c>
      <c r="I1023" s="56">
        <v>-30.15</v>
      </c>
      <c r="J1023" s="56">
        <v>117.03</v>
      </c>
      <c r="K1023" s="56">
        <v>24.34</v>
      </c>
      <c r="L1023" s="56">
        <v>0</v>
      </c>
      <c r="M1023" s="56">
        <v>192.98</v>
      </c>
      <c r="N1023" s="56">
        <v>152.28</v>
      </c>
      <c r="O1023" s="56">
        <v>0</v>
      </c>
      <c r="P1023" s="56">
        <v>52.02</v>
      </c>
    </row>
    <row r="1024" spans="1:16" x14ac:dyDescent="0.25">
      <c r="A1024" s="54">
        <v>2022</v>
      </c>
      <c r="B1024" s="54">
        <v>727745</v>
      </c>
      <c r="C1024" s="55" t="s">
        <v>419</v>
      </c>
      <c r="D1024" s="54" t="s">
        <v>294</v>
      </c>
      <c r="E1024" s="56">
        <v>115.7</v>
      </c>
      <c r="F1024" s="56">
        <v>383.76</v>
      </c>
      <c r="G1024" s="56">
        <v>262.52</v>
      </c>
      <c r="H1024" s="56">
        <v>0</v>
      </c>
      <c r="I1024" s="56">
        <v>6.1</v>
      </c>
      <c r="J1024" s="56">
        <v>197.03</v>
      </c>
      <c r="K1024" s="56">
        <v>149.97999999999999</v>
      </c>
      <c r="L1024" s="56">
        <v>0</v>
      </c>
      <c r="M1024" s="56">
        <v>309.23</v>
      </c>
      <c r="N1024" s="56">
        <v>201.04</v>
      </c>
      <c r="O1024" s="56">
        <v>0</v>
      </c>
      <c r="P1024" s="56">
        <v>178.28</v>
      </c>
    </row>
    <row r="1025" spans="1:16" x14ac:dyDescent="0.25">
      <c r="A1025" s="54">
        <v>2022</v>
      </c>
      <c r="B1025" s="54">
        <v>728140</v>
      </c>
      <c r="C1025" s="55" t="s">
        <v>418</v>
      </c>
      <c r="D1025" s="54" t="s">
        <v>296</v>
      </c>
      <c r="E1025" s="56">
        <v>22.606000000000002</v>
      </c>
      <c r="F1025" s="56">
        <v>258.48200000000003</v>
      </c>
      <c r="G1025" s="56">
        <v>727.59200000000101</v>
      </c>
      <c r="H1025" s="56">
        <v>634.25199999999995</v>
      </c>
      <c r="I1025" s="56">
        <v>-29.39</v>
      </c>
      <c r="J1025" s="56">
        <v>250.196</v>
      </c>
      <c r="K1025" s="56">
        <v>31.254000000000001</v>
      </c>
      <c r="L1025" s="56">
        <v>0</v>
      </c>
      <c r="M1025" s="56">
        <v>256.096</v>
      </c>
      <c r="N1025" s="56">
        <v>279.68</v>
      </c>
      <c r="O1025" s="56">
        <v>0</v>
      </c>
      <c r="P1025" s="56">
        <v>56.56</v>
      </c>
    </row>
    <row r="1026" spans="1:16" x14ac:dyDescent="0.25">
      <c r="A1026" s="54">
        <v>2022</v>
      </c>
      <c r="B1026" s="54">
        <v>728140</v>
      </c>
      <c r="C1026" s="55" t="s">
        <v>418</v>
      </c>
      <c r="D1026" s="54" t="s">
        <v>294</v>
      </c>
      <c r="E1026" s="56">
        <v>121.10599999999999</v>
      </c>
      <c r="F1026" s="56">
        <v>291.68200000000002</v>
      </c>
      <c r="G1026" s="56">
        <v>803.34200000000101</v>
      </c>
      <c r="H1026" s="56">
        <v>710.00199999999995</v>
      </c>
      <c r="I1026" s="56">
        <v>37.01</v>
      </c>
      <c r="J1026" s="56">
        <v>314.39600000000002</v>
      </c>
      <c r="K1026" s="56">
        <v>64.453999999999994</v>
      </c>
      <c r="L1026" s="56">
        <v>0</v>
      </c>
      <c r="M1026" s="56">
        <v>321.39600000000002</v>
      </c>
      <c r="N1026" s="56">
        <v>346.08</v>
      </c>
      <c r="O1026" s="56">
        <v>0</v>
      </c>
      <c r="P1026" s="56">
        <v>122.96</v>
      </c>
    </row>
    <row r="1027" spans="1:16" x14ac:dyDescent="0.25">
      <c r="A1027" s="54">
        <v>2022</v>
      </c>
      <c r="B1027" s="54">
        <v>728140</v>
      </c>
      <c r="C1027" s="55" t="s">
        <v>418</v>
      </c>
      <c r="D1027" s="54" t="s">
        <v>1</v>
      </c>
      <c r="E1027" s="56">
        <v>366.25599999999997</v>
      </c>
      <c r="F1027" s="56">
        <v>630.23199999999997</v>
      </c>
      <c r="G1027" s="56">
        <v>2784.3919999999998</v>
      </c>
      <c r="H1027" s="56">
        <v>2190.152</v>
      </c>
      <c r="I1027" s="56">
        <v>87.96</v>
      </c>
      <c r="J1027" s="56">
        <v>759.89599999999996</v>
      </c>
      <c r="K1027" s="56">
        <v>143.904</v>
      </c>
      <c r="L1027" s="56">
        <v>0</v>
      </c>
      <c r="M1027" s="56">
        <v>783.89599999999996</v>
      </c>
      <c r="N1027" s="56">
        <v>774.28</v>
      </c>
      <c r="O1027" s="56">
        <v>0</v>
      </c>
      <c r="P1027" s="56">
        <v>327.96</v>
      </c>
    </row>
    <row r="1028" spans="1:16" x14ac:dyDescent="0.25">
      <c r="A1028" s="54">
        <v>2022</v>
      </c>
      <c r="B1028" s="54">
        <v>729882</v>
      </c>
      <c r="C1028" s="55" t="s">
        <v>416</v>
      </c>
      <c r="D1028" s="54" t="s">
        <v>294</v>
      </c>
      <c r="E1028" s="56">
        <v>2110.5207999999998</v>
      </c>
      <c r="F1028" s="56">
        <v>361.82400000000001</v>
      </c>
      <c r="G1028" s="56">
        <v>1274.8979999999999</v>
      </c>
      <c r="H1028" s="56">
        <v>761.31320000000005</v>
      </c>
      <c r="I1028" s="56">
        <v>1413.9664</v>
      </c>
      <c r="J1028" s="56">
        <v>1528.5252</v>
      </c>
      <c r="K1028" s="56">
        <v>1896.7583999999999</v>
      </c>
      <c r="L1028" s="56">
        <v>925.81039999999996</v>
      </c>
      <c r="M1028" s="56">
        <v>715.16119999999898</v>
      </c>
      <c r="N1028" s="56">
        <v>2073.9499999999998</v>
      </c>
      <c r="O1028" s="56">
        <v>928.942399999999</v>
      </c>
      <c r="P1028" s="56">
        <v>962.60719999999901</v>
      </c>
    </row>
    <row r="1029" spans="1:16" x14ac:dyDescent="0.25">
      <c r="A1029" s="54">
        <v>2022</v>
      </c>
      <c r="B1029" s="54">
        <v>729882</v>
      </c>
      <c r="C1029" s="55" t="s">
        <v>416</v>
      </c>
      <c r="D1029" s="54" t="s">
        <v>296</v>
      </c>
      <c r="E1029" s="56">
        <v>1653.3208</v>
      </c>
      <c r="F1029" s="56">
        <v>178.82400000000001</v>
      </c>
      <c r="G1029" s="56">
        <v>931.09799999999905</v>
      </c>
      <c r="H1029" s="56">
        <v>567.51319999999998</v>
      </c>
      <c r="I1029" s="56">
        <v>1041.9664</v>
      </c>
      <c r="J1029" s="56">
        <v>1221.3252</v>
      </c>
      <c r="K1029" s="56">
        <v>1633.3584000000001</v>
      </c>
      <c r="L1029" s="56">
        <v>664.81039999999996</v>
      </c>
      <c r="M1029" s="56">
        <v>416.961199999999</v>
      </c>
      <c r="N1029" s="56">
        <v>1804.55</v>
      </c>
      <c r="O1029" s="56">
        <v>732.74239999999895</v>
      </c>
      <c r="P1029" s="56">
        <v>662.60719999999901</v>
      </c>
    </row>
    <row r="1030" spans="1:16" x14ac:dyDescent="0.25">
      <c r="A1030" s="54">
        <v>2022</v>
      </c>
      <c r="B1030" s="54">
        <v>729882</v>
      </c>
      <c r="C1030" s="55" t="s">
        <v>416</v>
      </c>
      <c r="D1030" s="54" t="s">
        <v>1</v>
      </c>
      <c r="E1030" s="56">
        <v>7735.7208000000001</v>
      </c>
      <c r="F1030" s="56">
        <v>1377.374</v>
      </c>
      <c r="G1030" s="56">
        <v>5739.098</v>
      </c>
      <c r="H1030" s="56">
        <v>2839.1632</v>
      </c>
      <c r="I1030" s="56">
        <v>6089.2164000000002</v>
      </c>
      <c r="J1030" s="56">
        <v>6238.0752000000002</v>
      </c>
      <c r="K1030" s="56">
        <v>6374.4084000000003</v>
      </c>
      <c r="L1030" s="56">
        <v>4218.0604000000003</v>
      </c>
      <c r="M1030" s="56">
        <v>3848.8611999999998</v>
      </c>
      <c r="N1030" s="56">
        <v>6651.25</v>
      </c>
      <c r="O1030" s="56">
        <v>3773.4423999999999</v>
      </c>
      <c r="P1030" s="56">
        <v>4063.7071999999998</v>
      </c>
    </row>
    <row r="1031" spans="1:16" x14ac:dyDescent="0.25">
      <c r="A1031" s="54">
        <v>2022</v>
      </c>
      <c r="B1031" s="54">
        <v>731519</v>
      </c>
      <c r="C1031" s="55" t="s">
        <v>415</v>
      </c>
      <c r="D1031" s="54" t="s">
        <v>1</v>
      </c>
      <c r="E1031" s="56">
        <v>125.57599999999999</v>
      </c>
      <c r="F1031" s="56">
        <v>1015.888</v>
      </c>
      <c r="G1031" s="56">
        <v>1671.7919999999999</v>
      </c>
      <c r="H1031" s="56">
        <v>791.91200000000003</v>
      </c>
      <c r="I1031" s="56">
        <v>471.87200000000001</v>
      </c>
      <c r="J1031" s="56">
        <v>0</v>
      </c>
      <c r="K1031" s="56">
        <v>791.89599999999996</v>
      </c>
      <c r="L1031" s="56">
        <v>135.98400000000001</v>
      </c>
      <c r="M1031" s="56">
        <v>119.98399999999999</v>
      </c>
      <c r="N1031" s="56">
        <v>502.25599999999997</v>
      </c>
      <c r="O1031" s="56">
        <v>111.98399999999999</v>
      </c>
      <c r="P1031" s="56">
        <v>279.88</v>
      </c>
    </row>
    <row r="1032" spans="1:16" x14ac:dyDescent="0.25">
      <c r="A1032" s="54">
        <v>2022</v>
      </c>
      <c r="B1032" s="54">
        <v>731519</v>
      </c>
      <c r="C1032" s="55" t="s">
        <v>415</v>
      </c>
      <c r="D1032" s="54" t="s">
        <v>296</v>
      </c>
      <c r="E1032" s="56">
        <v>-13.374000000000001</v>
      </c>
      <c r="F1032" s="56">
        <v>97.438000000000102</v>
      </c>
      <c r="G1032" s="56">
        <v>463.04199999999997</v>
      </c>
      <c r="H1032" s="56">
        <v>236.21199999999999</v>
      </c>
      <c r="I1032" s="56">
        <v>20.672000000000001</v>
      </c>
      <c r="J1032" s="56">
        <v>0</v>
      </c>
      <c r="K1032" s="56">
        <v>224.49600000000001</v>
      </c>
      <c r="L1032" s="56">
        <v>8.7840000000000096</v>
      </c>
      <c r="M1032" s="56">
        <v>-15.215999999999999</v>
      </c>
      <c r="N1032" s="56">
        <v>17.306000000000001</v>
      </c>
      <c r="O1032" s="56">
        <v>16.783999999999999</v>
      </c>
      <c r="P1032" s="56">
        <v>-26.72</v>
      </c>
    </row>
    <row r="1033" spans="1:16" x14ac:dyDescent="0.25">
      <c r="A1033" s="54">
        <v>2022</v>
      </c>
      <c r="B1033" s="54">
        <v>731519</v>
      </c>
      <c r="C1033" s="55" t="s">
        <v>415</v>
      </c>
      <c r="D1033" s="54" t="s">
        <v>294</v>
      </c>
      <c r="E1033" s="56">
        <v>53.926000000000002</v>
      </c>
      <c r="F1033" s="56">
        <v>198.93799999999999</v>
      </c>
      <c r="G1033" s="56">
        <v>631.84199999999998</v>
      </c>
      <c r="H1033" s="56">
        <v>302.41199999999998</v>
      </c>
      <c r="I1033" s="56">
        <v>156.37200000000001</v>
      </c>
      <c r="J1033" s="56">
        <v>0</v>
      </c>
      <c r="K1033" s="56">
        <v>324.89600000000002</v>
      </c>
      <c r="L1033" s="56">
        <v>42.984000000000002</v>
      </c>
      <c r="M1033" s="56">
        <v>50.984000000000002</v>
      </c>
      <c r="N1033" s="56">
        <v>187.20599999999999</v>
      </c>
      <c r="O1033" s="56">
        <v>50.984000000000002</v>
      </c>
      <c r="P1033" s="56">
        <v>107.88</v>
      </c>
    </row>
    <row r="1034" spans="1:16" x14ac:dyDescent="0.25">
      <c r="A1034" s="54">
        <v>2022</v>
      </c>
      <c r="B1034" s="54">
        <v>733583</v>
      </c>
      <c r="C1034" s="55" t="s">
        <v>417</v>
      </c>
      <c r="D1034" s="54" t="s">
        <v>294</v>
      </c>
      <c r="E1034" s="56">
        <v>751.68600000000004</v>
      </c>
      <c r="F1034" s="56">
        <v>658.43</v>
      </c>
      <c r="G1034" s="56">
        <v>69.817999999999998</v>
      </c>
      <c r="H1034" s="56">
        <v>157.94399999999999</v>
      </c>
      <c r="I1034" s="56">
        <v>334.738</v>
      </c>
      <c r="J1034" s="56">
        <v>20.492000000000001</v>
      </c>
      <c r="K1034" s="56">
        <v>248.39599999999999</v>
      </c>
      <c r="L1034" s="56">
        <v>72.975999999999999</v>
      </c>
      <c r="M1034" s="56">
        <v>442.78</v>
      </c>
      <c r="N1034" s="56">
        <v>84.81</v>
      </c>
      <c r="O1034" s="56">
        <v>25.492000000000001</v>
      </c>
      <c r="P1034" s="56">
        <v>108.652</v>
      </c>
    </row>
    <row r="1035" spans="1:16" x14ac:dyDescent="0.25">
      <c r="A1035" s="54">
        <v>2022</v>
      </c>
      <c r="B1035" s="54">
        <v>733583</v>
      </c>
      <c r="C1035" s="55" t="s">
        <v>417</v>
      </c>
      <c r="D1035" s="54" t="s">
        <v>1</v>
      </c>
      <c r="E1035" s="56">
        <v>2405.136</v>
      </c>
      <c r="F1035" s="56">
        <v>1744.48</v>
      </c>
      <c r="G1035" s="56">
        <v>222.36799999999999</v>
      </c>
      <c r="H1035" s="56">
        <v>391.94400000000002</v>
      </c>
      <c r="I1035" s="56">
        <v>750.28800000000001</v>
      </c>
      <c r="J1035" s="56">
        <v>79.992000000000004</v>
      </c>
      <c r="K1035" s="56">
        <v>911.89599999999996</v>
      </c>
      <c r="L1035" s="56">
        <v>199.976</v>
      </c>
      <c r="M1035" s="56">
        <v>1114.08</v>
      </c>
      <c r="N1035" s="56">
        <v>206.36</v>
      </c>
      <c r="O1035" s="56">
        <v>55.991999999999997</v>
      </c>
      <c r="P1035" s="56">
        <v>247.15199999999999</v>
      </c>
    </row>
    <row r="1036" spans="1:16" x14ac:dyDescent="0.25">
      <c r="A1036" s="54">
        <v>2022</v>
      </c>
      <c r="B1036" s="54">
        <v>733583</v>
      </c>
      <c r="C1036" s="55" t="s">
        <v>417</v>
      </c>
      <c r="D1036" s="54" t="s">
        <v>296</v>
      </c>
      <c r="E1036" s="56">
        <v>617.68600000000004</v>
      </c>
      <c r="F1036" s="56">
        <v>533.42999999999995</v>
      </c>
      <c r="G1036" s="56">
        <v>-46.182000000000002</v>
      </c>
      <c r="H1036" s="56">
        <v>-45.055999999999997</v>
      </c>
      <c r="I1036" s="56">
        <v>189.738</v>
      </c>
      <c r="J1036" s="56">
        <v>-8.5079999999999991</v>
      </c>
      <c r="K1036" s="56">
        <v>132.39599999999999</v>
      </c>
      <c r="L1036" s="56">
        <v>-14.023999999999999</v>
      </c>
      <c r="M1036" s="56">
        <v>317.77999999999997</v>
      </c>
      <c r="N1036" s="56">
        <v>-60.19</v>
      </c>
      <c r="O1036" s="56">
        <v>-3.508</v>
      </c>
      <c r="P1036" s="56">
        <v>-65.347999999999999</v>
      </c>
    </row>
    <row r="1037" spans="1:16" x14ac:dyDescent="0.25">
      <c r="A1037" s="54">
        <v>2022</v>
      </c>
      <c r="B1037" s="54">
        <v>734173</v>
      </c>
      <c r="C1037" s="55" t="s">
        <v>416</v>
      </c>
      <c r="D1037" s="54" t="s">
        <v>294</v>
      </c>
      <c r="E1037" s="56">
        <v>937.88479999999902</v>
      </c>
      <c r="F1037" s="56">
        <v>989.50439999999901</v>
      </c>
      <c r="G1037" s="56">
        <v>494.70479999999998</v>
      </c>
      <c r="H1037" s="56">
        <v>693.05960000000005</v>
      </c>
      <c r="I1037" s="56">
        <v>528.66359999999895</v>
      </c>
      <c r="J1037" s="56">
        <v>437.95080000000002</v>
      </c>
      <c r="K1037" s="56">
        <v>822.34479999999905</v>
      </c>
      <c r="L1037" s="56">
        <v>815.85839999999905</v>
      </c>
      <c r="M1037" s="56">
        <v>679.86120000000005</v>
      </c>
      <c r="N1037" s="56">
        <v>897.60479999999995</v>
      </c>
      <c r="O1037" s="56">
        <v>1081.2056</v>
      </c>
      <c r="P1037" s="56">
        <v>594.61799999999903</v>
      </c>
    </row>
    <row r="1038" spans="1:16" x14ac:dyDescent="0.25">
      <c r="A1038" s="54">
        <v>2022</v>
      </c>
      <c r="B1038" s="54">
        <v>734173</v>
      </c>
      <c r="C1038" s="55" t="s">
        <v>417</v>
      </c>
      <c r="D1038" s="54" t="s">
        <v>1</v>
      </c>
      <c r="E1038" s="56">
        <v>3057.4432000000002</v>
      </c>
      <c r="F1038" s="56">
        <v>2871.9459999999999</v>
      </c>
      <c r="G1038" s="56">
        <v>2230.0531999999998</v>
      </c>
      <c r="H1038" s="56">
        <v>528.84280000000001</v>
      </c>
      <c r="I1038" s="56">
        <v>2369.3919999999998</v>
      </c>
      <c r="J1038" s="56">
        <v>1396.5092</v>
      </c>
      <c r="K1038" s="56">
        <v>439.21199999999999</v>
      </c>
      <c r="L1038" s="56">
        <v>2476.1588000000002</v>
      </c>
      <c r="M1038" s="56">
        <v>1054.5236</v>
      </c>
      <c r="N1038" s="56">
        <v>2720.2923999999998</v>
      </c>
      <c r="O1038" s="56">
        <v>197.166</v>
      </c>
      <c r="P1038" s="56">
        <v>1189.1024</v>
      </c>
    </row>
    <row r="1039" spans="1:16" x14ac:dyDescent="0.25">
      <c r="A1039" s="54">
        <v>2022</v>
      </c>
      <c r="B1039" s="54">
        <v>734173</v>
      </c>
      <c r="C1039" s="55" t="s">
        <v>417</v>
      </c>
      <c r="D1039" s="54" t="s">
        <v>296</v>
      </c>
      <c r="E1039" s="56">
        <v>577.44319999999902</v>
      </c>
      <c r="F1039" s="56">
        <v>546.14599999999905</v>
      </c>
      <c r="G1039" s="56">
        <v>391.60320000000002</v>
      </c>
      <c r="H1039" s="56">
        <v>-124.6572</v>
      </c>
      <c r="I1039" s="56">
        <v>424.142</v>
      </c>
      <c r="J1039" s="56">
        <v>199.60919999999999</v>
      </c>
      <c r="K1039" s="56">
        <v>-112.038</v>
      </c>
      <c r="L1039" s="56">
        <v>513.9588</v>
      </c>
      <c r="M1039" s="56">
        <v>7.0235999999998002</v>
      </c>
      <c r="N1039" s="56">
        <v>541.04239999999902</v>
      </c>
      <c r="O1039" s="56">
        <v>-67.933999999999997</v>
      </c>
      <c r="P1039" s="56">
        <v>65.602399999999903</v>
      </c>
    </row>
    <row r="1040" spans="1:16" x14ac:dyDescent="0.25">
      <c r="A1040" s="54">
        <v>2022</v>
      </c>
      <c r="B1040" s="54">
        <v>734173</v>
      </c>
      <c r="C1040" s="55" t="s">
        <v>418</v>
      </c>
      <c r="D1040" s="54" t="s">
        <v>1</v>
      </c>
      <c r="E1040" s="56">
        <v>4583.88</v>
      </c>
      <c r="F1040" s="56">
        <v>4406.8963999999996</v>
      </c>
      <c r="G1040" s="56">
        <v>10970.127200000001</v>
      </c>
      <c r="H1040" s="56">
        <v>2202.7716</v>
      </c>
      <c r="I1040" s="56">
        <v>8718.4567999999999</v>
      </c>
      <c r="J1040" s="56">
        <v>7344.8703999999998</v>
      </c>
      <c r="K1040" s="56">
        <v>3263.4627999999998</v>
      </c>
      <c r="L1040" s="56">
        <v>10336.6528</v>
      </c>
      <c r="M1040" s="56">
        <v>5009.4308000000001</v>
      </c>
      <c r="N1040" s="56">
        <v>6117.5384000000004</v>
      </c>
      <c r="O1040" s="56">
        <v>6554.2683999999999</v>
      </c>
      <c r="P1040" s="56">
        <v>12589.982400000001</v>
      </c>
    </row>
    <row r="1041" spans="1:16" x14ac:dyDescent="0.25">
      <c r="A1041" s="54">
        <v>2022</v>
      </c>
      <c r="B1041" s="54">
        <v>734173</v>
      </c>
      <c r="C1041" s="55" t="s">
        <v>416</v>
      </c>
      <c r="D1041" s="54" t="s">
        <v>296</v>
      </c>
      <c r="E1041" s="56">
        <v>592.284799999999</v>
      </c>
      <c r="F1041" s="56">
        <v>713.50439999999901</v>
      </c>
      <c r="G1041" s="56">
        <v>287.10480000000001</v>
      </c>
      <c r="H1041" s="56">
        <v>309.65960000000001</v>
      </c>
      <c r="I1041" s="56">
        <v>307.863599999999</v>
      </c>
      <c r="J1041" s="56">
        <v>254.35079999999999</v>
      </c>
      <c r="K1041" s="56">
        <v>464.74479999999897</v>
      </c>
      <c r="L1041" s="56">
        <v>502.05840000000001</v>
      </c>
      <c r="M1041" s="56">
        <v>214.8612</v>
      </c>
      <c r="N1041" s="56">
        <v>549.60479999999995</v>
      </c>
      <c r="O1041" s="56">
        <v>699.00559999999905</v>
      </c>
      <c r="P1041" s="56">
        <v>210.01799999999901</v>
      </c>
    </row>
    <row r="1042" spans="1:16" x14ac:dyDescent="0.25">
      <c r="A1042" s="54">
        <v>2022</v>
      </c>
      <c r="B1042" s="54">
        <v>734173</v>
      </c>
      <c r="C1042" s="55" t="s">
        <v>416</v>
      </c>
      <c r="D1042" s="54" t="s">
        <v>1</v>
      </c>
      <c r="E1042" s="56">
        <v>3572.2847999999999</v>
      </c>
      <c r="F1042" s="56">
        <v>3659.3044</v>
      </c>
      <c r="G1042" s="56">
        <v>1902.2048</v>
      </c>
      <c r="H1042" s="56">
        <v>2660.3096</v>
      </c>
      <c r="I1042" s="56">
        <v>3346.4636</v>
      </c>
      <c r="J1042" s="56">
        <v>1824.6507999999999</v>
      </c>
      <c r="K1042" s="56">
        <v>2914.0448000000001</v>
      </c>
      <c r="L1042" s="56">
        <v>2526.4584</v>
      </c>
      <c r="M1042" s="56">
        <v>2387.7112000000002</v>
      </c>
      <c r="N1042" s="56">
        <v>2997.0048000000002</v>
      </c>
      <c r="O1042" s="56">
        <v>4391.5555999999997</v>
      </c>
      <c r="P1042" s="56">
        <v>5375.4679999999998</v>
      </c>
    </row>
    <row r="1043" spans="1:16" x14ac:dyDescent="0.25">
      <c r="A1043" s="54">
        <v>2022</v>
      </c>
      <c r="B1043" s="54">
        <v>734173</v>
      </c>
      <c r="C1043" s="55" t="s">
        <v>418</v>
      </c>
      <c r="D1043" s="54" t="s">
        <v>294</v>
      </c>
      <c r="E1043" s="56">
        <v>1002.03</v>
      </c>
      <c r="F1043" s="56">
        <v>1167.1464000000001</v>
      </c>
      <c r="G1043" s="56">
        <v>2685.2271999999998</v>
      </c>
      <c r="H1043" s="56">
        <v>613.22159999999997</v>
      </c>
      <c r="I1043" s="56">
        <v>1623.0068000000001</v>
      </c>
      <c r="J1043" s="56">
        <v>1311.7203999999999</v>
      </c>
      <c r="K1043" s="56">
        <v>956.66279999999904</v>
      </c>
      <c r="L1043" s="56">
        <v>2337.9528</v>
      </c>
      <c r="M1043" s="56">
        <v>1203.4808</v>
      </c>
      <c r="N1043" s="56">
        <v>1242.1384</v>
      </c>
      <c r="O1043" s="56">
        <v>1448.1184000000001</v>
      </c>
      <c r="P1043" s="56">
        <v>3104.7323999999999</v>
      </c>
    </row>
    <row r="1044" spans="1:16" x14ac:dyDescent="0.25">
      <c r="A1044" s="54">
        <v>2022</v>
      </c>
      <c r="B1044" s="54">
        <v>734173</v>
      </c>
      <c r="C1044" s="55" t="s">
        <v>418</v>
      </c>
      <c r="D1044" s="54" t="s">
        <v>296</v>
      </c>
      <c r="E1044" s="56">
        <v>853.27999999999895</v>
      </c>
      <c r="F1044" s="56">
        <v>741.24639999999897</v>
      </c>
      <c r="G1044" s="56">
        <v>2332.3272000000002</v>
      </c>
      <c r="H1044" s="56">
        <v>372.02159999999998</v>
      </c>
      <c r="I1044" s="56">
        <v>1346.4068</v>
      </c>
      <c r="J1044" s="56">
        <v>1019.1704</v>
      </c>
      <c r="K1044" s="56">
        <v>782.96279999999899</v>
      </c>
      <c r="L1044" s="56">
        <v>1901.0527999999999</v>
      </c>
      <c r="M1044" s="56">
        <v>656.880799999999</v>
      </c>
      <c r="N1044" s="56">
        <v>930.138399999998</v>
      </c>
      <c r="O1044" s="56">
        <v>1082.0183999999999</v>
      </c>
      <c r="P1044" s="56">
        <v>2630.7824000000001</v>
      </c>
    </row>
    <row r="1045" spans="1:16" x14ac:dyDescent="0.25">
      <c r="A1045" s="54">
        <v>2022</v>
      </c>
      <c r="B1045" s="54">
        <v>734173</v>
      </c>
      <c r="C1045" s="55" t="s">
        <v>417</v>
      </c>
      <c r="D1045" s="54" t="s">
        <v>294</v>
      </c>
      <c r="E1045" s="56">
        <v>934.44319999999902</v>
      </c>
      <c r="F1045" s="56">
        <v>816.14599999999905</v>
      </c>
      <c r="G1045" s="56">
        <v>652.60320000000002</v>
      </c>
      <c r="H1045" s="56">
        <v>107.3428</v>
      </c>
      <c r="I1045" s="56">
        <v>636.14200000000005</v>
      </c>
      <c r="J1045" s="56">
        <v>382.60919999999999</v>
      </c>
      <c r="K1045" s="56">
        <v>90.961999999999904</v>
      </c>
      <c r="L1045" s="56">
        <v>861.9588</v>
      </c>
      <c r="M1045" s="56">
        <v>297.02359999999999</v>
      </c>
      <c r="N1045" s="56">
        <v>889.04239999999902</v>
      </c>
      <c r="O1045" s="56">
        <v>48.066000000000003</v>
      </c>
      <c r="P1045" s="56">
        <v>355.60239999999999</v>
      </c>
    </row>
    <row r="1046" spans="1:16" x14ac:dyDescent="0.25">
      <c r="A1046" s="54">
        <v>2022</v>
      </c>
      <c r="B1046" s="54">
        <v>734174</v>
      </c>
      <c r="C1046" s="55" t="s">
        <v>419</v>
      </c>
      <c r="D1046" s="54" t="s">
        <v>294</v>
      </c>
      <c r="E1046" s="56">
        <v>817.71360000000004</v>
      </c>
      <c r="F1046" s="56">
        <v>97.864000000000004</v>
      </c>
      <c r="G1046" s="56">
        <v>1954.2911999999999</v>
      </c>
      <c r="H1046" s="56">
        <v>683.99400000000003</v>
      </c>
      <c r="I1046" s="56">
        <v>2022.2192</v>
      </c>
      <c r="J1046" s="56">
        <v>292.666</v>
      </c>
      <c r="K1046" s="56">
        <v>2435.3524000000002</v>
      </c>
      <c r="L1046" s="56">
        <v>649.2704</v>
      </c>
      <c r="M1046" s="56">
        <v>1068.5684000000001</v>
      </c>
      <c r="N1046" s="56">
        <v>365.37720000000002</v>
      </c>
      <c r="O1046" s="56">
        <v>1260.5255999999999</v>
      </c>
      <c r="P1046" s="56">
        <v>528.52120000000002</v>
      </c>
    </row>
    <row r="1047" spans="1:16" x14ac:dyDescent="0.25">
      <c r="A1047" s="54">
        <v>2022</v>
      </c>
      <c r="B1047" s="54">
        <v>734174</v>
      </c>
      <c r="C1047" s="55" t="s">
        <v>419</v>
      </c>
      <c r="D1047" s="54" t="s">
        <v>296</v>
      </c>
      <c r="E1047" s="56">
        <v>558.96360000000004</v>
      </c>
      <c r="F1047" s="56">
        <v>60.363999999999997</v>
      </c>
      <c r="G1047" s="56">
        <v>1795.5411999999999</v>
      </c>
      <c r="H1047" s="56">
        <v>535.24400000000003</v>
      </c>
      <c r="I1047" s="56">
        <v>1754.0891999999999</v>
      </c>
      <c r="J1047" s="56">
        <v>70.165999999999997</v>
      </c>
      <c r="K1047" s="56">
        <v>2164.7224000000001</v>
      </c>
      <c r="L1047" s="56">
        <v>243.0204</v>
      </c>
      <c r="M1047" s="56">
        <v>872.9384</v>
      </c>
      <c r="N1047" s="56">
        <v>254.12719999999999</v>
      </c>
      <c r="O1047" s="56">
        <v>989.27560000000005</v>
      </c>
      <c r="P1047" s="56">
        <v>453.52120000000002</v>
      </c>
    </row>
    <row r="1048" spans="1:16" x14ac:dyDescent="0.25">
      <c r="A1048" s="54">
        <v>2022</v>
      </c>
      <c r="B1048" s="54">
        <v>734174</v>
      </c>
      <c r="C1048" s="55" t="s">
        <v>419</v>
      </c>
      <c r="D1048" s="54" t="s">
        <v>1</v>
      </c>
      <c r="E1048" s="56">
        <v>4051.7136</v>
      </c>
      <c r="F1048" s="56">
        <v>302.36399999999998</v>
      </c>
      <c r="G1048" s="56">
        <v>7822.5911999999998</v>
      </c>
      <c r="H1048" s="56">
        <v>3197.8440000000001</v>
      </c>
      <c r="I1048" s="56">
        <v>6221.4192000000003</v>
      </c>
      <c r="J1048" s="56">
        <v>977.61599999999999</v>
      </c>
      <c r="K1048" s="56">
        <v>7527.9023999999999</v>
      </c>
      <c r="L1048" s="56">
        <v>2058.1704</v>
      </c>
      <c r="M1048" s="56">
        <v>3505.1183999999998</v>
      </c>
      <c r="N1048" s="56">
        <v>1439.8271999999999</v>
      </c>
      <c r="O1048" s="56">
        <v>3431.3256000000001</v>
      </c>
      <c r="P1048" s="56">
        <v>1658.6712</v>
      </c>
    </row>
    <row r="1049" spans="1:16" x14ac:dyDescent="0.25">
      <c r="A1049" s="54">
        <v>2022</v>
      </c>
      <c r="B1049" s="54">
        <v>735008</v>
      </c>
      <c r="C1049" s="55" t="s">
        <v>417</v>
      </c>
      <c r="D1049" s="54" t="s">
        <v>1</v>
      </c>
      <c r="E1049" s="56">
        <v>63.984000000000002</v>
      </c>
      <c r="F1049" s="56">
        <v>415.952</v>
      </c>
      <c r="G1049" s="56">
        <v>1086.192</v>
      </c>
      <c r="H1049" s="56">
        <v>175.976</v>
      </c>
      <c r="I1049" s="56">
        <v>791.91200000000003</v>
      </c>
      <c r="J1049" s="56">
        <v>287.95999999999998</v>
      </c>
      <c r="K1049" s="56">
        <v>2226.9119999999998</v>
      </c>
      <c r="L1049" s="56">
        <v>2743.1759999999999</v>
      </c>
      <c r="M1049" s="56">
        <v>231.976</v>
      </c>
      <c r="N1049" s="56">
        <v>1348.64</v>
      </c>
      <c r="O1049" s="56">
        <v>1039.088</v>
      </c>
      <c r="P1049" s="56">
        <v>1894.896</v>
      </c>
    </row>
    <row r="1050" spans="1:16" x14ac:dyDescent="0.25">
      <c r="A1050" s="54">
        <v>2022</v>
      </c>
      <c r="B1050" s="54">
        <v>735008</v>
      </c>
      <c r="C1050" s="55" t="s">
        <v>417</v>
      </c>
      <c r="D1050" s="54" t="s">
        <v>296</v>
      </c>
      <c r="E1050" s="56">
        <v>-1.1659999999999999</v>
      </c>
      <c r="F1050" s="56">
        <v>76.451999999999998</v>
      </c>
      <c r="G1050" s="56">
        <v>333.99200000000002</v>
      </c>
      <c r="H1050" s="56">
        <v>17.475999999999999</v>
      </c>
      <c r="I1050" s="56">
        <v>273.41199999999998</v>
      </c>
      <c r="J1050" s="56">
        <v>39.46</v>
      </c>
      <c r="K1050" s="56">
        <v>813.91200000000003</v>
      </c>
      <c r="L1050" s="56">
        <v>829.92600000000004</v>
      </c>
      <c r="M1050" s="56">
        <v>38.475999999999999</v>
      </c>
      <c r="N1050" s="56">
        <v>158.54</v>
      </c>
      <c r="O1050" s="56">
        <v>106.738</v>
      </c>
      <c r="P1050" s="56">
        <v>632.04600000000005</v>
      </c>
    </row>
    <row r="1051" spans="1:16" x14ac:dyDescent="0.25">
      <c r="A1051" s="54">
        <v>2022</v>
      </c>
      <c r="B1051" s="54">
        <v>735008</v>
      </c>
      <c r="C1051" s="55" t="s">
        <v>417</v>
      </c>
      <c r="D1051" s="54" t="s">
        <v>294</v>
      </c>
      <c r="E1051" s="56">
        <v>28.834</v>
      </c>
      <c r="F1051" s="56">
        <v>136.452</v>
      </c>
      <c r="G1051" s="56">
        <v>422.99200000000002</v>
      </c>
      <c r="H1051" s="56">
        <v>76.475999999999999</v>
      </c>
      <c r="I1051" s="56">
        <v>302.41199999999998</v>
      </c>
      <c r="J1051" s="56">
        <v>127.46</v>
      </c>
      <c r="K1051" s="56">
        <v>932.91200000000003</v>
      </c>
      <c r="L1051" s="56">
        <v>1051.9259999999999</v>
      </c>
      <c r="M1051" s="56">
        <v>68.475999999999999</v>
      </c>
      <c r="N1051" s="56">
        <v>304.54000000000002</v>
      </c>
      <c r="O1051" s="56">
        <v>166.738</v>
      </c>
      <c r="P1051" s="56">
        <v>751.04600000000005</v>
      </c>
    </row>
    <row r="1052" spans="1:16" x14ac:dyDescent="0.25">
      <c r="A1052" s="54">
        <v>2022</v>
      </c>
      <c r="B1052" s="54">
        <v>736536</v>
      </c>
      <c r="C1052" s="55" t="s">
        <v>417</v>
      </c>
      <c r="D1052" s="54" t="s">
        <v>294</v>
      </c>
      <c r="E1052" s="56">
        <v>0</v>
      </c>
      <c r="F1052" s="56">
        <v>0</v>
      </c>
      <c r="G1052" s="56">
        <v>0</v>
      </c>
      <c r="H1052" s="56">
        <v>0</v>
      </c>
      <c r="I1052" s="56">
        <v>0</v>
      </c>
      <c r="J1052" s="56">
        <v>0</v>
      </c>
      <c r="K1052" s="56">
        <v>0</v>
      </c>
      <c r="L1052" s="56">
        <v>0</v>
      </c>
      <c r="M1052" s="56">
        <v>0</v>
      </c>
      <c r="N1052" s="56">
        <v>0</v>
      </c>
      <c r="O1052" s="56">
        <v>0</v>
      </c>
      <c r="P1052" s="56">
        <v>0</v>
      </c>
    </row>
    <row r="1053" spans="1:16" x14ac:dyDescent="0.25">
      <c r="A1053" s="54">
        <v>2022</v>
      </c>
      <c r="B1053" s="54">
        <v>736536</v>
      </c>
      <c r="C1053" s="55" t="s">
        <v>417</v>
      </c>
      <c r="D1053" s="54" t="s">
        <v>296</v>
      </c>
      <c r="E1053" s="56">
        <v>-66</v>
      </c>
      <c r="F1053" s="56">
        <v>-30</v>
      </c>
      <c r="G1053" s="56">
        <v>0</v>
      </c>
      <c r="H1053" s="56">
        <v>0</v>
      </c>
      <c r="I1053" s="56">
        <v>-30</v>
      </c>
      <c r="J1053" s="56">
        <v>0</v>
      </c>
      <c r="K1053" s="56">
        <v>0</v>
      </c>
      <c r="L1053" s="56">
        <v>-103</v>
      </c>
      <c r="M1053" s="56">
        <v>-104.5</v>
      </c>
      <c r="N1053" s="56">
        <v>-63</v>
      </c>
      <c r="O1053" s="56">
        <v>0</v>
      </c>
      <c r="P1053" s="56">
        <v>0</v>
      </c>
    </row>
    <row r="1054" spans="1:16" x14ac:dyDescent="0.25">
      <c r="A1054" s="54">
        <v>2022</v>
      </c>
      <c r="B1054" s="54">
        <v>736536</v>
      </c>
      <c r="C1054" s="55" t="s">
        <v>417</v>
      </c>
      <c r="D1054" s="54" t="s">
        <v>1</v>
      </c>
      <c r="E1054" s="56">
        <v>1008.45</v>
      </c>
      <c r="F1054" s="56">
        <v>228.5</v>
      </c>
      <c r="G1054" s="56">
        <v>0</v>
      </c>
      <c r="H1054" s="56">
        <v>0</v>
      </c>
      <c r="I1054" s="56">
        <v>70.2</v>
      </c>
      <c r="J1054" s="56">
        <v>0</v>
      </c>
      <c r="K1054" s="56">
        <v>0</v>
      </c>
      <c r="L1054" s="56">
        <v>2208</v>
      </c>
      <c r="M1054" s="56">
        <v>2566.9</v>
      </c>
      <c r="N1054" s="56">
        <v>888.5</v>
      </c>
      <c r="O1054" s="56">
        <v>0</v>
      </c>
      <c r="P1054" s="56">
        <v>0</v>
      </c>
    </row>
    <row r="1055" spans="1:16" x14ac:dyDescent="0.25">
      <c r="A1055" s="54">
        <v>2022</v>
      </c>
      <c r="B1055" s="54">
        <v>737682</v>
      </c>
      <c r="C1055" s="55" t="s">
        <v>416</v>
      </c>
      <c r="D1055" s="54" t="s">
        <v>1</v>
      </c>
      <c r="E1055" s="56">
        <v>7134.78</v>
      </c>
      <c r="F1055" s="56">
        <v>1397.52</v>
      </c>
      <c r="G1055" s="56">
        <v>1927.44</v>
      </c>
      <c r="H1055" s="56">
        <v>1015.86</v>
      </c>
      <c r="I1055" s="56">
        <v>386.82</v>
      </c>
      <c r="J1055" s="56">
        <v>764.1</v>
      </c>
      <c r="K1055" s="56">
        <v>2966.52</v>
      </c>
      <c r="L1055" s="56">
        <v>701.04</v>
      </c>
      <c r="M1055" s="56">
        <v>766.44</v>
      </c>
      <c r="N1055" s="56">
        <v>715.44</v>
      </c>
      <c r="O1055" s="56">
        <v>2889.06</v>
      </c>
      <c r="P1055" s="56">
        <v>4271.9399999999996</v>
      </c>
    </row>
    <row r="1056" spans="1:16" x14ac:dyDescent="0.25">
      <c r="A1056" s="54">
        <v>2022</v>
      </c>
      <c r="B1056" s="54">
        <v>737682</v>
      </c>
      <c r="C1056" s="55" t="s">
        <v>416</v>
      </c>
      <c r="D1056" s="54" t="s">
        <v>296</v>
      </c>
      <c r="E1056" s="56">
        <v>849.53</v>
      </c>
      <c r="F1056" s="56">
        <v>-53.88</v>
      </c>
      <c r="G1056" s="56">
        <v>106.44</v>
      </c>
      <c r="H1056" s="56">
        <v>25.31</v>
      </c>
      <c r="I1056" s="56">
        <v>-42.93</v>
      </c>
      <c r="J1056" s="56">
        <v>-17.850000000000101</v>
      </c>
      <c r="K1056" s="56">
        <v>240.62</v>
      </c>
      <c r="L1056" s="56">
        <v>-31.9600000000001</v>
      </c>
      <c r="M1056" s="56">
        <v>-82.26</v>
      </c>
      <c r="N1056" s="56">
        <v>-90.76</v>
      </c>
      <c r="O1056" s="56">
        <v>228.91</v>
      </c>
      <c r="P1056" s="56">
        <v>329.19</v>
      </c>
    </row>
    <row r="1057" spans="1:16" x14ac:dyDescent="0.25">
      <c r="A1057" s="54">
        <v>2022</v>
      </c>
      <c r="B1057" s="54">
        <v>737682</v>
      </c>
      <c r="C1057" s="55" t="s">
        <v>416</v>
      </c>
      <c r="D1057" s="54" t="s">
        <v>294</v>
      </c>
      <c r="E1057" s="56">
        <v>1189.1300000000001</v>
      </c>
      <c r="F1057" s="56">
        <v>232.92</v>
      </c>
      <c r="G1057" s="56">
        <v>321.24</v>
      </c>
      <c r="H1057" s="56">
        <v>169.31</v>
      </c>
      <c r="I1057" s="56">
        <v>64.47</v>
      </c>
      <c r="J1057" s="56">
        <v>127.35</v>
      </c>
      <c r="K1057" s="56">
        <v>494.42</v>
      </c>
      <c r="L1057" s="56">
        <v>116.84</v>
      </c>
      <c r="M1057" s="56">
        <v>127.74</v>
      </c>
      <c r="N1057" s="56">
        <v>119.24</v>
      </c>
      <c r="O1057" s="56">
        <v>481.51</v>
      </c>
      <c r="P1057" s="56">
        <v>711.99</v>
      </c>
    </row>
    <row r="1058" spans="1:16" x14ac:dyDescent="0.25">
      <c r="A1058" s="54">
        <v>2022</v>
      </c>
      <c r="B1058" s="54">
        <v>737951</v>
      </c>
      <c r="C1058" s="55" t="s">
        <v>415</v>
      </c>
      <c r="D1058" s="54" t="s">
        <v>296</v>
      </c>
      <c r="E1058" s="56">
        <v>0</v>
      </c>
      <c r="F1058" s="56">
        <v>0</v>
      </c>
      <c r="G1058" s="56">
        <v>0</v>
      </c>
      <c r="H1058" s="56">
        <v>0</v>
      </c>
      <c r="I1058" s="56">
        <v>0</v>
      </c>
      <c r="J1058" s="56">
        <v>0</v>
      </c>
      <c r="K1058" s="56">
        <v>1054.393</v>
      </c>
      <c r="L1058" s="56">
        <v>1312.5129999999999</v>
      </c>
      <c r="M1058" s="56">
        <v>366.983</v>
      </c>
      <c r="N1058" s="56">
        <v>1154.5999999999999</v>
      </c>
      <c r="O1058" s="56">
        <v>733.15</v>
      </c>
      <c r="P1058" s="56">
        <v>1061.854</v>
      </c>
    </row>
    <row r="1059" spans="1:16" x14ac:dyDescent="0.25">
      <c r="A1059" s="54">
        <v>2022</v>
      </c>
      <c r="B1059" s="54">
        <v>737951</v>
      </c>
      <c r="C1059" s="55" t="s">
        <v>415</v>
      </c>
      <c r="D1059" s="54" t="s">
        <v>294</v>
      </c>
      <c r="E1059" s="56">
        <v>0</v>
      </c>
      <c r="F1059" s="56">
        <v>0</v>
      </c>
      <c r="G1059" s="56">
        <v>0</v>
      </c>
      <c r="H1059" s="56">
        <v>0</v>
      </c>
      <c r="I1059" s="56">
        <v>0</v>
      </c>
      <c r="J1059" s="56">
        <v>0</v>
      </c>
      <c r="K1059" s="56">
        <v>1404.0930000000001</v>
      </c>
      <c r="L1059" s="56">
        <v>1530.913</v>
      </c>
      <c r="M1059" s="56">
        <v>820.38300000000004</v>
      </c>
      <c r="N1059" s="56">
        <v>1365.3</v>
      </c>
      <c r="O1059" s="56">
        <v>1081.75</v>
      </c>
      <c r="P1059" s="56">
        <v>1264.854</v>
      </c>
    </row>
    <row r="1060" spans="1:16" x14ac:dyDescent="0.25">
      <c r="A1060" s="54">
        <v>2022</v>
      </c>
      <c r="B1060" s="54">
        <v>737951</v>
      </c>
      <c r="C1060" s="55" t="s">
        <v>415</v>
      </c>
      <c r="D1060" s="54" t="s">
        <v>1</v>
      </c>
      <c r="E1060" s="56">
        <v>0</v>
      </c>
      <c r="F1060" s="56">
        <v>0</v>
      </c>
      <c r="G1060" s="56">
        <v>0</v>
      </c>
      <c r="H1060" s="56">
        <v>0</v>
      </c>
      <c r="I1060" s="56">
        <v>0</v>
      </c>
      <c r="J1060" s="56">
        <v>0</v>
      </c>
      <c r="K1060" s="56">
        <v>6948.5429999999997</v>
      </c>
      <c r="L1060" s="56">
        <v>5117.0630000000001</v>
      </c>
      <c r="M1060" s="56">
        <v>2918.0830000000001</v>
      </c>
      <c r="N1060" s="56">
        <v>4570.3</v>
      </c>
      <c r="O1060" s="56">
        <v>4640.3</v>
      </c>
      <c r="P1060" s="56">
        <v>3633.8539999999998</v>
      </c>
    </row>
    <row r="1061" spans="1:16" x14ac:dyDescent="0.25">
      <c r="A1061" s="54">
        <v>2022</v>
      </c>
      <c r="B1061" s="54">
        <v>739560</v>
      </c>
      <c r="C1061" s="55" t="s">
        <v>414</v>
      </c>
      <c r="D1061" s="54" t="s">
        <v>1</v>
      </c>
      <c r="E1061" s="56">
        <v>0</v>
      </c>
      <c r="F1061" s="56">
        <v>58.74</v>
      </c>
      <c r="G1061" s="56">
        <v>127.8</v>
      </c>
      <c r="H1061" s="56">
        <v>0</v>
      </c>
      <c r="I1061" s="56">
        <v>2225.58</v>
      </c>
      <c r="J1061" s="56">
        <v>0</v>
      </c>
      <c r="K1061" s="56">
        <v>73.2</v>
      </c>
      <c r="L1061" s="56">
        <v>50.82</v>
      </c>
      <c r="M1061" s="56">
        <v>750.6</v>
      </c>
      <c r="N1061" s="56">
        <v>221.4</v>
      </c>
      <c r="O1061" s="56">
        <v>0</v>
      </c>
      <c r="P1061" s="56">
        <v>0</v>
      </c>
    </row>
    <row r="1062" spans="1:16" x14ac:dyDescent="0.25">
      <c r="A1062" s="54">
        <v>2022</v>
      </c>
      <c r="B1062" s="54">
        <v>739560</v>
      </c>
      <c r="C1062" s="55" t="s">
        <v>414</v>
      </c>
      <c r="D1062" s="54" t="s">
        <v>294</v>
      </c>
      <c r="E1062" s="56">
        <v>0</v>
      </c>
      <c r="F1062" s="56">
        <v>9.7899999999999903</v>
      </c>
      <c r="G1062" s="56">
        <v>21.3</v>
      </c>
      <c r="H1062" s="56">
        <v>0</v>
      </c>
      <c r="I1062" s="56">
        <v>370.93</v>
      </c>
      <c r="J1062" s="56">
        <v>0</v>
      </c>
      <c r="K1062" s="56">
        <v>12.2</v>
      </c>
      <c r="L1062" s="56">
        <v>8.4700000000000006</v>
      </c>
      <c r="M1062" s="56">
        <v>125.1</v>
      </c>
      <c r="N1062" s="56">
        <v>36.9</v>
      </c>
      <c r="O1062" s="56">
        <v>0</v>
      </c>
      <c r="P1062" s="56">
        <v>0</v>
      </c>
    </row>
    <row r="1063" spans="1:16" x14ac:dyDescent="0.25">
      <c r="A1063" s="54">
        <v>2022</v>
      </c>
      <c r="B1063" s="54">
        <v>739560</v>
      </c>
      <c r="C1063" s="55" t="s">
        <v>414</v>
      </c>
      <c r="D1063" s="54" t="s">
        <v>296</v>
      </c>
      <c r="E1063" s="56">
        <v>0</v>
      </c>
      <c r="F1063" s="56">
        <v>-22.31</v>
      </c>
      <c r="G1063" s="56">
        <v>-42.9</v>
      </c>
      <c r="H1063" s="56">
        <v>0</v>
      </c>
      <c r="I1063" s="56">
        <v>264.73</v>
      </c>
      <c r="J1063" s="56">
        <v>0</v>
      </c>
      <c r="K1063" s="56">
        <v>-19.899999999999999</v>
      </c>
      <c r="L1063" s="56">
        <v>-23.63</v>
      </c>
      <c r="M1063" s="56">
        <v>-3.3</v>
      </c>
      <c r="N1063" s="56">
        <v>-27.3</v>
      </c>
      <c r="O1063" s="56">
        <v>0</v>
      </c>
      <c r="P1063" s="56">
        <v>0</v>
      </c>
    </row>
    <row r="1064" spans="1:16" x14ac:dyDescent="0.25">
      <c r="A1064" s="54">
        <v>2022</v>
      </c>
      <c r="B1064" s="54">
        <v>742000</v>
      </c>
      <c r="C1064" s="55" t="s">
        <v>417</v>
      </c>
      <c r="D1064" s="54" t="s">
        <v>296</v>
      </c>
      <c r="E1064" s="56">
        <v>0</v>
      </c>
      <c r="F1064" s="56">
        <v>0</v>
      </c>
      <c r="G1064" s="56">
        <v>0</v>
      </c>
      <c r="H1064" s="56">
        <v>0</v>
      </c>
      <c r="I1064" s="56">
        <v>362.13400000000001</v>
      </c>
      <c r="J1064" s="56">
        <v>0</v>
      </c>
      <c r="K1064" s="56">
        <v>0</v>
      </c>
      <c r="L1064" s="56">
        <v>0</v>
      </c>
      <c r="M1064" s="56">
        <v>0</v>
      </c>
      <c r="N1064" s="56">
        <v>0</v>
      </c>
      <c r="O1064" s="56">
        <v>0</v>
      </c>
      <c r="P1064" s="56">
        <v>0</v>
      </c>
    </row>
    <row r="1065" spans="1:16" x14ac:dyDescent="0.25">
      <c r="A1065" s="54">
        <v>2022</v>
      </c>
      <c r="B1065" s="54">
        <v>742000</v>
      </c>
      <c r="C1065" s="55" t="s">
        <v>417</v>
      </c>
      <c r="D1065" s="54" t="s">
        <v>1</v>
      </c>
      <c r="E1065" s="56">
        <v>0</v>
      </c>
      <c r="F1065" s="56">
        <v>0</v>
      </c>
      <c r="G1065" s="56">
        <v>0</v>
      </c>
      <c r="H1065" s="56">
        <v>0</v>
      </c>
      <c r="I1065" s="56">
        <v>3258.2339999999999</v>
      </c>
      <c r="J1065" s="56">
        <v>0</v>
      </c>
      <c r="K1065" s="56">
        <v>0</v>
      </c>
      <c r="L1065" s="56">
        <v>0</v>
      </c>
      <c r="M1065" s="56">
        <v>0</v>
      </c>
      <c r="N1065" s="56">
        <v>0</v>
      </c>
      <c r="O1065" s="56">
        <v>0</v>
      </c>
      <c r="P1065" s="56">
        <v>0</v>
      </c>
    </row>
    <row r="1066" spans="1:16" x14ac:dyDescent="0.25">
      <c r="A1066" s="54">
        <v>2022</v>
      </c>
      <c r="B1066" s="54">
        <v>742000</v>
      </c>
      <c r="C1066" s="55" t="s">
        <v>417</v>
      </c>
      <c r="D1066" s="54" t="s">
        <v>294</v>
      </c>
      <c r="E1066" s="56">
        <v>0</v>
      </c>
      <c r="F1066" s="56">
        <v>0</v>
      </c>
      <c r="G1066" s="56">
        <v>0</v>
      </c>
      <c r="H1066" s="56">
        <v>0</v>
      </c>
      <c r="I1066" s="56">
        <v>400.13400000000001</v>
      </c>
      <c r="J1066" s="56">
        <v>0</v>
      </c>
      <c r="K1066" s="56">
        <v>0</v>
      </c>
      <c r="L1066" s="56">
        <v>0</v>
      </c>
      <c r="M1066" s="56">
        <v>0</v>
      </c>
      <c r="N1066" s="56">
        <v>0</v>
      </c>
      <c r="O1066" s="56">
        <v>0</v>
      </c>
      <c r="P1066" s="56">
        <v>0</v>
      </c>
    </row>
    <row r="1067" spans="1:16" x14ac:dyDescent="0.25">
      <c r="A1067" s="54">
        <v>2022</v>
      </c>
      <c r="B1067" s="54">
        <v>742625</v>
      </c>
      <c r="C1067" s="55" t="s">
        <v>418</v>
      </c>
      <c r="D1067" s="54" t="s">
        <v>1</v>
      </c>
      <c r="E1067" s="56">
        <v>349.95800000000003</v>
      </c>
      <c r="F1067" s="56">
        <v>286.95100000000002</v>
      </c>
      <c r="G1067" s="56">
        <v>181.97900000000001</v>
      </c>
      <c r="H1067" s="56">
        <v>209.97200000000001</v>
      </c>
      <c r="I1067" s="56">
        <v>874.88099999999997</v>
      </c>
      <c r="J1067" s="56">
        <v>1233.057</v>
      </c>
      <c r="K1067" s="56">
        <v>888.89499999999998</v>
      </c>
      <c r="L1067" s="56">
        <v>659.93899999999996</v>
      </c>
      <c r="M1067" s="56">
        <v>1781.941</v>
      </c>
      <c r="N1067" s="56">
        <v>188.965</v>
      </c>
      <c r="O1067" s="56">
        <v>1829.443</v>
      </c>
      <c r="P1067" s="56">
        <v>197.36500000000001</v>
      </c>
    </row>
    <row r="1068" spans="1:16" x14ac:dyDescent="0.25">
      <c r="A1068" s="54">
        <v>2022</v>
      </c>
      <c r="B1068" s="54">
        <v>742625</v>
      </c>
      <c r="C1068" s="55" t="s">
        <v>418</v>
      </c>
      <c r="D1068" s="54" t="s">
        <v>294</v>
      </c>
      <c r="E1068" s="56">
        <v>118.958</v>
      </c>
      <c r="F1068" s="56">
        <v>94.650999999999996</v>
      </c>
      <c r="G1068" s="56">
        <v>32.978999999999999</v>
      </c>
      <c r="H1068" s="56">
        <v>71.971999999999994</v>
      </c>
      <c r="I1068" s="56">
        <v>301.38099999999997</v>
      </c>
      <c r="J1068" s="56">
        <v>413.35700000000003</v>
      </c>
      <c r="K1068" s="56">
        <v>273.39499999999998</v>
      </c>
      <c r="L1068" s="56">
        <v>193.989</v>
      </c>
      <c r="M1068" s="56">
        <v>565.34100000000001</v>
      </c>
      <c r="N1068" s="56">
        <v>55.314999999999998</v>
      </c>
      <c r="O1068" s="56">
        <v>562.74300000000005</v>
      </c>
      <c r="P1068" s="56">
        <v>50.965000000000003</v>
      </c>
    </row>
    <row r="1069" spans="1:16" x14ac:dyDescent="0.25">
      <c r="A1069" s="54">
        <v>2022</v>
      </c>
      <c r="B1069" s="54">
        <v>742625</v>
      </c>
      <c r="C1069" s="55" t="s">
        <v>418</v>
      </c>
      <c r="D1069" s="54" t="s">
        <v>296</v>
      </c>
      <c r="E1069" s="56">
        <v>-9.4420000000000393</v>
      </c>
      <c r="F1069" s="56">
        <v>-97.948999999999998</v>
      </c>
      <c r="G1069" s="56">
        <v>-63.320999999999998</v>
      </c>
      <c r="H1069" s="56">
        <v>7.7719999999999798</v>
      </c>
      <c r="I1069" s="56">
        <v>140.881</v>
      </c>
      <c r="J1069" s="56">
        <v>210.857</v>
      </c>
      <c r="K1069" s="56">
        <v>144.995</v>
      </c>
      <c r="L1069" s="56">
        <v>33.488999999999898</v>
      </c>
      <c r="M1069" s="56">
        <v>459.14100000000002</v>
      </c>
      <c r="N1069" s="56">
        <v>-73.084999999999994</v>
      </c>
      <c r="O1069" s="56">
        <v>328.14299999999997</v>
      </c>
      <c r="P1069" s="56">
        <v>-77.435000000000002</v>
      </c>
    </row>
    <row r="1070" spans="1:16" x14ac:dyDescent="0.25">
      <c r="A1070" s="54">
        <v>2022</v>
      </c>
      <c r="B1070" s="54">
        <v>743099</v>
      </c>
      <c r="C1070" s="55" t="s">
        <v>417</v>
      </c>
      <c r="D1070" s="54" t="s">
        <v>294</v>
      </c>
      <c r="E1070" s="56">
        <v>634.21</v>
      </c>
      <c r="F1070" s="56">
        <v>125.33</v>
      </c>
      <c r="G1070" s="56">
        <v>143.01</v>
      </c>
      <c r="H1070" s="56">
        <v>164.67</v>
      </c>
      <c r="I1070" s="56">
        <v>207.8</v>
      </c>
      <c r="J1070" s="56">
        <v>432.91</v>
      </c>
      <c r="K1070" s="56">
        <v>245.09</v>
      </c>
      <c r="L1070" s="56">
        <v>249.6</v>
      </c>
      <c r="M1070" s="56">
        <v>45.91</v>
      </c>
      <c r="N1070" s="56">
        <v>574.24999999999898</v>
      </c>
      <c r="O1070" s="56">
        <v>80.900000000000006</v>
      </c>
      <c r="P1070" s="56">
        <v>368.63</v>
      </c>
    </row>
    <row r="1071" spans="1:16" x14ac:dyDescent="0.25">
      <c r="A1071" s="54">
        <v>2022</v>
      </c>
      <c r="B1071" s="54">
        <v>743099</v>
      </c>
      <c r="C1071" s="55" t="s">
        <v>418</v>
      </c>
      <c r="D1071" s="54" t="s">
        <v>1</v>
      </c>
      <c r="E1071" s="56">
        <v>3430.74</v>
      </c>
      <c r="F1071" s="56">
        <v>3076.2</v>
      </c>
      <c r="G1071" s="56">
        <v>362.4</v>
      </c>
      <c r="H1071" s="56">
        <v>2458.7399999999998</v>
      </c>
      <c r="I1071" s="56">
        <v>2001.66</v>
      </c>
      <c r="J1071" s="56">
        <v>6699.54</v>
      </c>
      <c r="K1071" s="56">
        <v>1121.6400000000001</v>
      </c>
      <c r="L1071" s="56">
        <v>3584.76</v>
      </c>
      <c r="M1071" s="56">
        <v>7923.42</v>
      </c>
      <c r="N1071" s="56">
        <v>1899</v>
      </c>
      <c r="O1071" s="56">
        <v>2217.54</v>
      </c>
      <c r="P1071" s="56">
        <v>823.08</v>
      </c>
    </row>
    <row r="1072" spans="1:16" x14ac:dyDescent="0.25">
      <c r="A1072" s="54">
        <v>2022</v>
      </c>
      <c r="B1072" s="54">
        <v>743099</v>
      </c>
      <c r="C1072" s="55" t="s">
        <v>418</v>
      </c>
      <c r="D1072" s="54" t="s">
        <v>296</v>
      </c>
      <c r="E1072" s="56">
        <v>269.69</v>
      </c>
      <c r="F1072" s="56">
        <v>345.6</v>
      </c>
      <c r="G1072" s="56">
        <v>-4.9000000000000101</v>
      </c>
      <c r="H1072" s="56">
        <v>171.89</v>
      </c>
      <c r="I1072" s="56">
        <v>166.51</v>
      </c>
      <c r="J1072" s="56">
        <v>869.89</v>
      </c>
      <c r="K1072" s="56">
        <v>87.339999999999904</v>
      </c>
      <c r="L1072" s="56">
        <v>298.66000000000003</v>
      </c>
      <c r="M1072" s="56">
        <v>1005.82</v>
      </c>
      <c r="N1072" s="56">
        <v>148.30000000000001</v>
      </c>
      <c r="O1072" s="56">
        <v>171.49</v>
      </c>
      <c r="P1072" s="56">
        <v>69.680000000000007</v>
      </c>
    </row>
    <row r="1073" spans="1:16" x14ac:dyDescent="0.25">
      <c r="A1073" s="54">
        <v>2022</v>
      </c>
      <c r="B1073" s="54">
        <v>743099</v>
      </c>
      <c r="C1073" s="55" t="s">
        <v>418</v>
      </c>
      <c r="D1073" s="54" t="s">
        <v>294</v>
      </c>
      <c r="E1073" s="56">
        <v>571.79</v>
      </c>
      <c r="F1073" s="56">
        <v>512.70000000000005</v>
      </c>
      <c r="G1073" s="56">
        <v>60.4</v>
      </c>
      <c r="H1073" s="56">
        <v>409.79</v>
      </c>
      <c r="I1073" s="56">
        <v>333.61</v>
      </c>
      <c r="J1073" s="56">
        <v>1116.5899999999999</v>
      </c>
      <c r="K1073" s="56">
        <v>186.94</v>
      </c>
      <c r="L1073" s="56">
        <v>597.46</v>
      </c>
      <c r="M1073" s="56">
        <v>1320.57</v>
      </c>
      <c r="N1073" s="56">
        <v>316.5</v>
      </c>
      <c r="O1073" s="56">
        <v>369.59</v>
      </c>
      <c r="P1073" s="56">
        <v>137.18</v>
      </c>
    </row>
    <row r="1074" spans="1:16" x14ac:dyDescent="0.25">
      <c r="A1074" s="54">
        <v>2022</v>
      </c>
      <c r="B1074" s="54">
        <v>743099</v>
      </c>
      <c r="C1074" s="55" t="s">
        <v>414</v>
      </c>
      <c r="D1074" s="54" t="s">
        <v>296</v>
      </c>
      <c r="E1074" s="56">
        <v>-41.1</v>
      </c>
      <c r="F1074" s="56">
        <v>333.37</v>
      </c>
      <c r="G1074" s="56">
        <v>-24.1</v>
      </c>
      <c r="H1074" s="56">
        <v>271.79000000000002</v>
      </c>
      <c r="I1074" s="56">
        <v>145.11000000000001</v>
      </c>
      <c r="J1074" s="56">
        <v>-15.8</v>
      </c>
      <c r="K1074" s="56">
        <v>-23.25</v>
      </c>
      <c r="L1074" s="56">
        <v>12.4</v>
      </c>
      <c r="M1074" s="56">
        <v>-28</v>
      </c>
      <c r="N1074" s="56">
        <v>-17.100000000000001</v>
      </c>
      <c r="O1074" s="56">
        <v>-49.86</v>
      </c>
      <c r="P1074" s="56">
        <v>85.040000000000106</v>
      </c>
    </row>
    <row r="1075" spans="1:16" x14ac:dyDescent="0.25">
      <c r="A1075" s="54">
        <v>2022</v>
      </c>
      <c r="B1075" s="54">
        <v>743099</v>
      </c>
      <c r="C1075" s="55" t="s">
        <v>414</v>
      </c>
      <c r="D1075" s="54" t="s">
        <v>1</v>
      </c>
      <c r="E1075" s="56">
        <v>331.2</v>
      </c>
      <c r="F1075" s="56">
        <v>2504.2199999999998</v>
      </c>
      <c r="G1075" s="56">
        <v>240.6</v>
      </c>
      <c r="H1075" s="56">
        <v>2267.94</v>
      </c>
      <c r="I1075" s="56">
        <v>1507.86</v>
      </c>
      <c r="J1075" s="56">
        <v>675.6</v>
      </c>
      <c r="K1075" s="56">
        <v>245.7</v>
      </c>
      <c r="L1075" s="56">
        <v>459.6</v>
      </c>
      <c r="M1075" s="56">
        <v>409.8</v>
      </c>
      <c r="N1075" s="56">
        <v>475.2</v>
      </c>
      <c r="O1075" s="56">
        <v>86.04</v>
      </c>
      <c r="P1075" s="56">
        <v>1088.04</v>
      </c>
    </row>
    <row r="1076" spans="1:16" x14ac:dyDescent="0.25">
      <c r="A1076" s="54">
        <v>2022</v>
      </c>
      <c r="B1076" s="54">
        <v>743099</v>
      </c>
      <c r="C1076" s="55" t="s">
        <v>417</v>
      </c>
      <c r="D1076" s="54" t="s">
        <v>296</v>
      </c>
      <c r="E1076" s="56">
        <v>315.20999999999998</v>
      </c>
      <c r="F1076" s="56">
        <v>-77.67</v>
      </c>
      <c r="G1076" s="56">
        <v>-271.99</v>
      </c>
      <c r="H1076" s="56">
        <v>-125.33</v>
      </c>
      <c r="I1076" s="56">
        <v>33.799999999999997</v>
      </c>
      <c r="J1076" s="56">
        <v>104.91</v>
      </c>
      <c r="K1076" s="56">
        <v>-73.91</v>
      </c>
      <c r="L1076" s="56">
        <v>-11.4</v>
      </c>
      <c r="M1076" s="56">
        <v>-215.09</v>
      </c>
      <c r="N1076" s="56">
        <v>275.24999999999898</v>
      </c>
      <c r="O1076" s="56">
        <v>-209.1</v>
      </c>
      <c r="P1076" s="56">
        <v>-17.37</v>
      </c>
    </row>
    <row r="1077" spans="1:16" x14ac:dyDescent="0.25">
      <c r="A1077" s="54">
        <v>2022</v>
      </c>
      <c r="B1077" s="54">
        <v>743099</v>
      </c>
      <c r="C1077" s="55" t="s">
        <v>417</v>
      </c>
      <c r="D1077" s="54" t="s">
        <v>1</v>
      </c>
      <c r="E1077" s="56">
        <v>3805.26</v>
      </c>
      <c r="F1077" s="56">
        <v>751.98</v>
      </c>
      <c r="G1077" s="56">
        <v>858.06</v>
      </c>
      <c r="H1077" s="56">
        <v>988.02</v>
      </c>
      <c r="I1077" s="56">
        <v>1246.8</v>
      </c>
      <c r="J1077" s="56">
        <v>2597.46</v>
      </c>
      <c r="K1077" s="56">
        <v>1470.54</v>
      </c>
      <c r="L1077" s="56">
        <v>1497.6</v>
      </c>
      <c r="M1077" s="56">
        <v>275.45999999999998</v>
      </c>
      <c r="N1077" s="56">
        <v>3445.5</v>
      </c>
      <c r="O1077" s="56">
        <v>485.4</v>
      </c>
      <c r="P1077" s="56">
        <v>2211.7800000000002</v>
      </c>
    </row>
    <row r="1078" spans="1:16" x14ac:dyDescent="0.25">
      <c r="A1078" s="54">
        <v>2022</v>
      </c>
      <c r="B1078" s="54">
        <v>743099</v>
      </c>
      <c r="C1078" s="55" t="s">
        <v>414</v>
      </c>
      <c r="D1078" s="54" t="s">
        <v>294</v>
      </c>
      <c r="E1078" s="56">
        <v>55.2</v>
      </c>
      <c r="F1078" s="56">
        <v>417.37</v>
      </c>
      <c r="G1078" s="56">
        <v>40.1</v>
      </c>
      <c r="H1078" s="56">
        <v>377.99</v>
      </c>
      <c r="I1078" s="56">
        <v>251.31</v>
      </c>
      <c r="J1078" s="56">
        <v>112.6</v>
      </c>
      <c r="K1078" s="56">
        <v>40.950000000000003</v>
      </c>
      <c r="L1078" s="56">
        <v>76.600000000000094</v>
      </c>
      <c r="M1078" s="56">
        <v>68.3</v>
      </c>
      <c r="N1078" s="56">
        <v>79.2</v>
      </c>
      <c r="O1078" s="56">
        <v>14.34</v>
      </c>
      <c r="P1078" s="56">
        <v>181.34</v>
      </c>
    </row>
    <row r="1079" spans="1:16" x14ac:dyDescent="0.25">
      <c r="A1079" s="54">
        <v>2022</v>
      </c>
      <c r="B1079" s="54">
        <v>753097</v>
      </c>
      <c r="C1079" s="55" t="s">
        <v>414</v>
      </c>
      <c r="D1079" s="54" t="s">
        <v>296</v>
      </c>
      <c r="E1079" s="56">
        <v>203.892</v>
      </c>
      <c r="F1079" s="56">
        <v>429.166</v>
      </c>
      <c r="G1079" s="56">
        <v>376.51</v>
      </c>
      <c r="H1079" s="56">
        <v>218.45400000000001</v>
      </c>
      <c r="I1079" s="56">
        <v>-34.881999999999998</v>
      </c>
      <c r="J1079" s="56">
        <v>7.7679999999999998</v>
      </c>
      <c r="K1079" s="56">
        <v>-4.3660000000000103</v>
      </c>
      <c r="L1079" s="56">
        <v>192.66200000000001</v>
      </c>
      <c r="M1079" s="56">
        <v>688.87800000000004</v>
      </c>
      <c r="N1079" s="56">
        <v>632.98599999999999</v>
      </c>
      <c r="O1079" s="56">
        <v>-26.931999999999999</v>
      </c>
      <c r="P1079" s="56">
        <v>-21.34</v>
      </c>
    </row>
    <row r="1080" spans="1:16" x14ac:dyDescent="0.25">
      <c r="A1080" s="54">
        <v>2022</v>
      </c>
      <c r="B1080" s="54">
        <v>753097</v>
      </c>
      <c r="C1080" s="55" t="s">
        <v>414</v>
      </c>
      <c r="D1080" s="54" t="s">
        <v>294</v>
      </c>
      <c r="E1080" s="56">
        <v>532.59199999999998</v>
      </c>
      <c r="F1080" s="56">
        <v>527.66600000000005</v>
      </c>
      <c r="G1080" s="56">
        <v>551.86</v>
      </c>
      <c r="H1080" s="56">
        <v>283.75400000000002</v>
      </c>
      <c r="I1080" s="56">
        <v>62.518000000000001</v>
      </c>
      <c r="J1080" s="56">
        <v>74.168000000000006</v>
      </c>
      <c r="K1080" s="56">
        <v>28.834</v>
      </c>
      <c r="L1080" s="56">
        <v>256.86200000000002</v>
      </c>
      <c r="M1080" s="56">
        <v>820.57799999999997</v>
      </c>
      <c r="N1080" s="56">
        <v>772.93600000000004</v>
      </c>
      <c r="O1080" s="56">
        <v>101.468</v>
      </c>
      <c r="P1080" s="56">
        <v>77.16</v>
      </c>
    </row>
    <row r="1081" spans="1:16" x14ac:dyDescent="0.25">
      <c r="A1081" s="54">
        <v>2022</v>
      </c>
      <c r="B1081" s="54">
        <v>753097</v>
      </c>
      <c r="C1081" s="55" t="s">
        <v>414</v>
      </c>
      <c r="D1081" s="54" t="s">
        <v>1</v>
      </c>
      <c r="E1081" s="56">
        <v>1432.5920000000001</v>
      </c>
      <c r="F1081" s="56">
        <v>1687.0160000000001</v>
      </c>
      <c r="G1081" s="56">
        <v>1326.76</v>
      </c>
      <c r="H1081" s="56">
        <v>631.10400000000004</v>
      </c>
      <c r="I1081" s="56">
        <v>223.96799999999999</v>
      </c>
      <c r="J1081" s="56">
        <v>211.16800000000001</v>
      </c>
      <c r="K1081" s="56">
        <v>71.983999999999995</v>
      </c>
      <c r="L1081" s="56">
        <v>648.71199999999999</v>
      </c>
      <c r="M1081" s="56">
        <v>2382.1280000000002</v>
      </c>
      <c r="N1081" s="56">
        <v>2142.136</v>
      </c>
      <c r="O1081" s="56">
        <v>287.96800000000002</v>
      </c>
      <c r="P1081" s="56">
        <v>222.36</v>
      </c>
    </row>
    <row r="1082" spans="1:16" x14ac:dyDescent="0.25">
      <c r="A1082" s="54">
        <v>2022</v>
      </c>
      <c r="B1082" s="54">
        <v>755085</v>
      </c>
      <c r="C1082" s="55" t="s">
        <v>415</v>
      </c>
      <c r="D1082" s="54" t="s">
        <v>296</v>
      </c>
      <c r="E1082" s="56">
        <v>-44.973999999999997</v>
      </c>
      <c r="F1082" s="56">
        <v>-5.86</v>
      </c>
      <c r="G1082" s="56">
        <v>-15.215999999999999</v>
      </c>
      <c r="H1082" s="56">
        <v>-7.6079999999999997</v>
      </c>
      <c r="I1082" s="56">
        <v>279.92399999999998</v>
      </c>
      <c r="J1082" s="56">
        <v>593.96199999999999</v>
      </c>
      <c r="K1082" s="56">
        <v>-66.69</v>
      </c>
      <c r="L1082" s="56">
        <v>-14.824</v>
      </c>
      <c r="M1082" s="56">
        <v>363.42399999999998</v>
      </c>
      <c r="N1082" s="56">
        <v>74.604000000000099</v>
      </c>
      <c r="O1082" s="56">
        <v>-89.581999999999994</v>
      </c>
      <c r="P1082" s="56">
        <v>-50.774000000000001</v>
      </c>
    </row>
    <row r="1083" spans="1:16" x14ac:dyDescent="0.25">
      <c r="A1083" s="54">
        <v>2022</v>
      </c>
      <c r="B1083" s="54">
        <v>755085</v>
      </c>
      <c r="C1083" s="55" t="s">
        <v>415</v>
      </c>
      <c r="D1083" s="54" t="s">
        <v>1</v>
      </c>
      <c r="E1083" s="56">
        <v>119.176</v>
      </c>
      <c r="F1083" s="56">
        <v>183.84</v>
      </c>
      <c r="G1083" s="56">
        <v>119.98399999999999</v>
      </c>
      <c r="H1083" s="56">
        <v>55.991999999999997</v>
      </c>
      <c r="I1083" s="56">
        <v>1495.8240000000001</v>
      </c>
      <c r="J1083" s="56">
        <v>2055.5120000000002</v>
      </c>
      <c r="K1083" s="56">
        <v>302.36</v>
      </c>
      <c r="L1083" s="56">
        <v>215.976</v>
      </c>
      <c r="M1083" s="56">
        <v>1887.8240000000001</v>
      </c>
      <c r="N1083" s="56">
        <v>529.50400000000002</v>
      </c>
      <c r="O1083" s="56">
        <v>168.768</v>
      </c>
      <c r="P1083" s="56">
        <v>144.77600000000001</v>
      </c>
    </row>
    <row r="1084" spans="1:16" x14ac:dyDescent="0.25">
      <c r="A1084" s="54">
        <v>2022</v>
      </c>
      <c r="B1084" s="54">
        <v>755085</v>
      </c>
      <c r="C1084" s="55" t="s">
        <v>415</v>
      </c>
      <c r="D1084" s="54" t="s">
        <v>294</v>
      </c>
      <c r="E1084" s="56">
        <v>54.326000000000001</v>
      </c>
      <c r="F1084" s="56">
        <v>60.34</v>
      </c>
      <c r="G1084" s="56">
        <v>50.984000000000002</v>
      </c>
      <c r="H1084" s="56">
        <v>25.492000000000001</v>
      </c>
      <c r="I1084" s="56">
        <v>412.32400000000001</v>
      </c>
      <c r="J1084" s="56">
        <v>835.56200000000001</v>
      </c>
      <c r="K1084" s="56">
        <v>98.81</v>
      </c>
      <c r="L1084" s="56">
        <v>84.475999999999999</v>
      </c>
      <c r="M1084" s="56">
        <v>495.82400000000001</v>
      </c>
      <c r="N1084" s="56">
        <v>183.804</v>
      </c>
      <c r="O1084" s="56">
        <v>42.817999999999998</v>
      </c>
      <c r="P1084" s="56">
        <v>48.526000000000003</v>
      </c>
    </row>
    <row r="1085" spans="1:16" x14ac:dyDescent="0.25">
      <c r="A1085" s="54">
        <v>2022</v>
      </c>
      <c r="B1085" s="54">
        <v>755161</v>
      </c>
      <c r="C1085" s="55" t="s">
        <v>414</v>
      </c>
      <c r="D1085" s="54" t="s">
        <v>1</v>
      </c>
      <c r="E1085" s="56">
        <v>10900.725</v>
      </c>
      <c r="F1085" s="56">
        <v>12180.63</v>
      </c>
      <c r="G1085" s="56">
        <v>11498.19</v>
      </c>
      <c r="H1085" s="56">
        <v>9938.5550000000003</v>
      </c>
      <c r="I1085" s="56">
        <v>16345.34</v>
      </c>
      <c r="J1085" s="56">
        <v>7103.58</v>
      </c>
      <c r="K1085" s="56">
        <v>11501.545</v>
      </c>
      <c r="L1085" s="56">
        <v>13922.205</v>
      </c>
      <c r="M1085" s="56">
        <v>22130.625</v>
      </c>
      <c r="N1085" s="56">
        <v>8339.76</v>
      </c>
      <c r="O1085" s="56">
        <v>10343.245000000001</v>
      </c>
      <c r="P1085" s="56">
        <v>11551.924999999999</v>
      </c>
    </row>
    <row r="1086" spans="1:16" x14ac:dyDescent="0.25">
      <c r="A1086" s="54">
        <v>2022</v>
      </c>
      <c r="B1086" s="54">
        <v>755161</v>
      </c>
      <c r="C1086" s="55" t="s">
        <v>414</v>
      </c>
      <c r="D1086" s="54" t="s">
        <v>296</v>
      </c>
      <c r="E1086" s="56">
        <v>479.42500000000098</v>
      </c>
      <c r="F1086" s="56">
        <v>730.23</v>
      </c>
      <c r="G1086" s="56">
        <v>634.99000000000103</v>
      </c>
      <c r="H1086" s="56">
        <v>573.35500000000104</v>
      </c>
      <c r="I1086" s="56">
        <v>1131.5899999999999</v>
      </c>
      <c r="J1086" s="56">
        <v>368.83000000000101</v>
      </c>
      <c r="K1086" s="56">
        <v>637.49500000000103</v>
      </c>
      <c r="L1086" s="56">
        <v>690.45500000000197</v>
      </c>
      <c r="M1086" s="56">
        <v>1319.125</v>
      </c>
      <c r="N1086" s="56">
        <v>348.41000000000099</v>
      </c>
      <c r="O1086" s="56">
        <v>569.245</v>
      </c>
      <c r="P1086" s="56">
        <v>599.52500000000202</v>
      </c>
    </row>
    <row r="1087" spans="1:16" x14ac:dyDescent="0.25">
      <c r="A1087" s="54">
        <v>2022</v>
      </c>
      <c r="B1087" s="54">
        <v>755161</v>
      </c>
      <c r="C1087" s="55" t="s">
        <v>414</v>
      </c>
      <c r="D1087" s="54" t="s">
        <v>294</v>
      </c>
      <c r="E1087" s="56">
        <v>990.97500000000105</v>
      </c>
      <c r="F1087" s="56">
        <v>1107.33</v>
      </c>
      <c r="G1087" s="56">
        <v>1045.29</v>
      </c>
      <c r="H1087" s="56">
        <v>903.50500000000102</v>
      </c>
      <c r="I1087" s="56">
        <v>1485.94</v>
      </c>
      <c r="J1087" s="56">
        <v>645.780000000001</v>
      </c>
      <c r="K1087" s="56">
        <v>1045.595</v>
      </c>
      <c r="L1087" s="56">
        <v>1265.655</v>
      </c>
      <c r="M1087" s="56">
        <v>2011.875</v>
      </c>
      <c r="N1087" s="56">
        <v>758.16000000000099</v>
      </c>
      <c r="O1087" s="56">
        <v>940.29499999999996</v>
      </c>
      <c r="P1087" s="56">
        <v>1050.175</v>
      </c>
    </row>
    <row r="1088" spans="1:16" x14ac:dyDescent="0.25">
      <c r="A1088" s="54">
        <v>2022</v>
      </c>
      <c r="B1088" s="54">
        <v>755634</v>
      </c>
      <c r="C1088" s="55" t="s">
        <v>414</v>
      </c>
      <c r="D1088" s="54" t="s">
        <v>294</v>
      </c>
      <c r="E1088" s="56">
        <v>27.492000000000001</v>
      </c>
      <c r="F1088" s="56">
        <v>0</v>
      </c>
      <c r="G1088" s="56">
        <v>0</v>
      </c>
      <c r="H1088" s="56">
        <v>368.88799999999998</v>
      </c>
      <c r="I1088" s="56">
        <v>57.667999999999999</v>
      </c>
      <c r="J1088" s="56">
        <v>0</v>
      </c>
      <c r="K1088" s="56">
        <v>382.27199999999999</v>
      </c>
      <c r="L1088" s="56">
        <v>25.492000000000001</v>
      </c>
      <c r="M1088" s="56">
        <v>0</v>
      </c>
      <c r="N1088" s="56">
        <v>0</v>
      </c>
      <c r="O1088" s="56">
        <v>0</v>
      </c>
      <c r="P1088" s="56">
        <v>88.085999999999999</v>
      </c>
    </row>
    <row r="1089" spans="1:16" x14ac:dyDescent="0.25">
      <c r="A1089" s="54">
        <v>2022</v>
      </c>
      <c r="B1089" s="54">
        <v>755634</v>
      </c>
      <c r="C1089" s="55" t="s">
        <v>414</v>
      </c>
      <c r="D1089" s="54" t="s">
        <v>1</v>
      </c>
      <c r="E1089" s="56">
        <v>71.992000000000004</v>
      </c>
      <c r="F1089" s="56">
        <v>0</v>
      </c>
      <c r="G1089" s="56">
        <v>0</v>
      </c>
      <c r="H1089" s="56">
        <v>943.88800000000003</v>
      </c>
      <c r="I1089" s="56">
        <v>142.36799999999999</v>
      </c>
      <c r="J1089" s="56">
        <v>0</v>
      </c>
      <c r="K1089" s="56">
        <v>982.27200000000005</v>
      </c>
      <c r="L1089" s="56">
        <v>63.991999999999997</v>
      </c>
      <c r="M1089" s="56">
        <v>0</v>
      </c>
      <c r="N1089" s="56">
        <v>0</v>
      </c>
      <c r="O1089" s="56">
        <v>0</v>
      </c>
      <c r="P1089" s="56">
        <v>257.536</v>
      </c>
    </row>
    <row r="1090" spans="1:16" x14ac:dyDescent="0.25">
      <c r="A1090" s="54">
        <v>2022</v>
      </c>
      <c r="B1090" s="54">
        <v>755634</v>
      </c>
      <c r="C1090" s="55" t="s">
        <v>414</v>
      </c>
      <c r="D1090" s="54" t="s">
        <v>296</v>
      </c>
      <c r="E1090" s="56">
        <v>-4.6079999999999997</v>
      </c>
      <c r="F1090" s="56">
        <v>0</v>
      </c>
      <c r="G1090" s="56">
        <v>0</v>
      </c>
      <c r="H1090" s="56">
        <v>334.58800000000002</v>
      </c>
      <c r="I1090" s="56">
        <v>24.468</v>
      </c>
      <c r="J1090" s="56">
        <v>0</v>
      </c>
      <c r="K1090" s="56">
        <v>314.77199999999999</v>
      </c>
      <c r="L1090" s="56">
        <v>-6.6079999999999997</v>
      </c>
      <c r="M1090" s="56">
        <v>0</v>
      </c>
      <c r="N1090" s="56">
        <v>0</v>
      </c>
      <c r="O1090" s="56">
        <v>0</v>
      </c>
      <c r="P1090" s="56">
        <v>20.585999999999999</v>
      </c>
    </row>
    <row r="1091" spans="1:16" x14ac:dyDescent="0.25">
      <c r="A1091" s="54">
        <v>2022</v>
      </c>
      <c r="B1091" s="54">
        <v>758545</v>
      </c>
      <c r="C1091" s="55" t="s">
        <v>417</v>
      </c>
      <c r="D1091" s="54" t="s">
        <v>294</v>
      </c>
      <c r="E1091" s="56">
        <v>66.013599999999997</v>
      </c>
      <c r="F1091" s="56">
        <v>568.64319999999998</v>
      </c>
      <c r="G1091" s="56">
        <v>0</v>
      </c>
      <c r="H1091" s="56">
        <v>0</v>
      </c>
      <c r="I1091" s="56">
        <v>236.4564</v>
      </c>
      <c r="J1091" s="56">
        <v>186.54920000000001</v>
      </c>
      <c r="K1091" s="56">
        <v>35.433999999999997</v>
      </c>
      <c r="L1091" s="56">
        <v>253.08439999999999</v>
      </c>
      <c r="M1091" s="56">
        <v>94.927999999999898</v>
      </c>
      <c r="N1091" s="56">
        <v>0</v>
      </c>
      <c r="O1091" s="56">
        <v>1.5728</v>
      </c>
      <c r="P1091" s="56">
        <v>35.528399999999998</v>
      </c>
    </row>
    <row r="1092" spans="1:16" x14ac:dyDescent="0.25">
      <c r="A1092" s="54">
        <v>2022</v>
      </c>
      <c r="B1092" s="54">
        <v>758545</v>
      </c>
      <c r="C1092" s="55" t="s">
        <v>417</v>
      </c>
      <c r="D1092" s="54" t="s">
        <v>296</v>
      </c>
      <c r="E1092" s="56">
        <v>7.0135999999999799</v>
      </c>
      <c r="F1092" s="56">
        <v>420.64319999999998</v>
      </c>
      <c r="G1092" s="56">
        <v>0</v>
      </c>
      <c r="H1092" s="56">
        <v>0</v>
      </c>
      <c r="I1092" s="56">
        <v>176.4564</v>
      </c>
      <c r="J1092" s="56">
        <v>97.5491999999999</v>
      </c>
      <c r="K1092" s="56">
        <v>-53.566000000000003</v>
      </c>
      <c r="L1092" s="56">
        <v>164.08439999999999</v>
      </c>
      <c r="M1092" s="56">
        <v>65.927999999999898</v>
      </c>
      <c r="N1092" s="56">
        <v>0</v>
      </c>
      <c r="O1092" s="56">
        <v>-27.427199999999999</v>
      </c>
      <c r="P1092" s="56">
        <v>-51.471600000000002</v>
      </c>
    </row>
    <row r="1093" spans="1:16" x14ac:dyDescent="0.25">
      <c r="A1093" s="54">
        <v>2022</v>
      </c>
      <c r="B1093" s="54">
        <v>758545</v>
      </c>
      <c r="C1093" s="55" t="s">
        <v>417</v>
      </c>
      <c r="D1093" s="54" t="s">
        <v>1</v>
      </c>
      <c r="E1093" s="56">
        <v>165.5136</v>
      </c>
      <c r="F1093" s="56">
        <v>1855.8432</v>
      </c>
      <c r="G1093" s="56">
        <v>0</v>
      </c>
      <c r="H1093" s="56">
        <v>0</v>
      </c>
      <c r="I1093" s="56">
        <v>791.90639999999996</v>
      </c>
      <c r="J1093" s="56">
        <v>921.49919999999997</v>
      </c>
      <c r="K1093" s="56">
        <v>169.88399999999999</v>
      </c>
      <c r="L1093" s="56">
        <v>734.23440000000005</v>
      </c>
      <c r="M1093" s="56">
        <v>719.928</v>
      </c>
      <c r="N1093" s="56">
        <v>0</v>
      </c>
      <c r="O1093" s="56">
        <v>10.072800000000001</v>
      </c>
      <c r="P1093" s="56">
        <v>143.97839999999999</v>
      </c>
    </row>
    <row r="1094" spans="1:16" x14ac:dyDescent="0.25">
      <c r="A1094" s="54">
        <v>2022</v>
      </c>
      <c r="B1094" s="54">
        <v>758786</v>
      </c>
      <c r="C1094" s="55" t="s">
        <v>417</v>
      </c>
      <c r="D1094" s="54" t="s">
        <v>294</v>
      </c>
      <c r="E1094" s="56">
        <v>249.70099999999999</v>
      </c>
      <c r="F1094" s="56">
        <v>2775.549</v>
      </c>
      <c r="G1094" s="56">
        <v>5146.47</v>
      </c>
      <c r="H1094" s="56">
        <v>535.11099999999999</v>
      </c>
      <c r="I1094" s="56">
        <v>0</v>
      </c>
      <c r="J1094" s="56">
        <v>1337.954</v>
      </c>
      <c r="K1094" s="56">
        <v>911.59400000000005</v>
      </c>
      <c r="L1094" s="56">
        <v>1016.903</v>
      </c>
      <c r="M1094" s="56">
        <v>188.80099999999999</v>
      </c>
      <c r="N1094" s="56">
        <v>1852.0840000000001</v>
      </c>
      <c r="O1094" s="56">
        <v>1198.2360000000001</v>
      </c>
      <c r="P1094" s="56">
        <v>0</v>
      </c>
    </row>
    <row r="1095" spans="1:16" x14ac:dyDescent="0.25">
      <c r="A1095" s="54">
        <v>2022</v>
      </c>
      <c r="B1095" s="54">
        <v>758786</v>
      </c>
      <c r="C1095" s="55" t="s">
        <v>417</v>
      </c>
      <c r="D1095" s="54" t="s">
        <v>296</v>
      </c>
      <c r="E1095" s="56">
        <v>100.70099999999999</v>
      </c>
      <c r="F1095" s="56">
        <v>2615.049</v>
      </c>
      <c r="G1095" s="56">
        <v>4989.47</v>
      </c>
      <c r="H1095" s="56">
        <v>415.11099999999999</v>
      </c>
      <c r="I1095" s="56">
        <v>0</v>
      </c>
      <c r="J1095" s="56">
        <v>1186.954</v>
      </c>
      <c r="K1095" s="56">
        <v>755.09400000000005</v>
      </c>
      <c r="L1095" s="56">
        <v>956.90300000000002</v>
      </c>
      <c r="M1095" s="56">
        <v>126.801</v>
      </c>
      <c r="N1095" s="56">
        <v>1648.0840000000001</v>
      </c>
      <c r="O1095" s="56">
        <v>1108.2360000000001</v>
      </c>
      <c r="P1095" s="56">
        <v>0</v>
      </c>
    </row>
    <row r="1096" spans="1:16" x14ac:dyDescent="0.25">
      <c r="A1096" s="54">
        <v>2022</v>
      </c>
      <c r="B1096" s="54">
        <v>758786</v>
      </c>
      <c r="C1096" s="55" t="s">
        <v>417</v>
      </c>
      <c r="D1096" s="54" t="s">
        <v>1</v>
      </c>
      <c r="E1096" s="56">
        <v>575.90099999999995</v>
      </c>
      <c r="F1096" s="56">
        <v>6645.6989999999996</v>
      </c>
      <c r="G1096" s="56">
        <v>12767.67</v>
      </c>
      <c r="H1096" s="56">
        <v>1663.9110000000001</v>
      </c>
      <c r="I1096" s="56">
        <v>0</v>
      </c>
      <c r="J1096" s="56">
        <v>2931.8040000000001</v>
      </c>
      <c r="K1096" s="56">
        <v>2406.2939999999999</v>
      </c>
      <c r="L1096" s="56">
        <v>1977.903</v>
      </c>
      <c r="M1096" s="56">
        <v>404.90100000000001</v>
      </c>
      <c r="N1096" s="56">
        <v>4674.8339999999998</v>
      </c>
      <c r="O1096" s="56">
        <v>3681.4859999999999</v>
      </c>
      <c r="P1096" s="56">
        <v>0</v>
      </c>
    </row>
    <row r="1097" spans="1:16" x14ac:dyDescent="0.25">
      <c r="A1097" s="54">
        <v>2022</v>
      </c>
      <c r="B1097" s="54">
        <v>759445</v>
      </c>
      <c r="C1097" s="55" t="s">
        <v>414</v>
      </c>
      <c r="D1097" s="54" t="s">
        <v>296</v>
      </c>
      <c r="E1097" s="56">
        <v>0</v>
      </c>
      <c r="F1097" s="56">
        <v>0</v>
      </c>
      <c r="G1097" s="56">
        <v>0</v>
      </c>
      <c r="H1097" s="56">
        <v>0</v>
      </c>
      <c r="I1097" s="56">
        <v>0</v>
      </c>
      <c r="J1097" s="56">
        <v>0</v>
      </c>
      <c r="K1097" s="56">
        <v>-29.408000000000001</v>
      </c>
      <c r="L1097" s="56">
        <v>-25.004000000000001</v>
      </c>
      <c r="M1097" s="56">
        <v>-10.288</v>
      </c>
      <c r="N1097" s="56">
        <v>548.73800000000006</v>
      </c>
      <c r="O1097" s="56">
        <v>0</v>
      </c>
      <c r="P1097" s="56">
        <v>72.731999999999999</v>
      </c>
    </row>
    <row r="1098" spans="1:16" x14ac:dyDescent="0.25">
      <c r="A1098" s="54">
        <v>2022</v>
      </c>
      <c r="B1098" s="54">
        <v>759445</v>
      </c>
      <c r="C1098" s="55" t="s">
        <v>414</v>
      </c>
      <c r="D1098" s="54" t="s">
        <v>294</v>
      </c>
      <c r="E1098" s="56">
        <v>0</v>
      </c>
      <c r="F1098" s="56">
        <v>0</v>
      </c>
      <c r="G1098" s="56">
        <v>0</v>
      </c>
      <c r="H1098" s="56">
        <v>0</v>
      </c>
      <c r="I1098" s="56">
        <v>0</v>
      </c>
      <c r="J1098" s="56">
        <v>0</v>
      </c>
      <c r="K1098" s="56">
        <v>2.6920000000000002</v>
      </c>
      <c r="L1098" s="56">
        <v>103.396</v>
      </c>
      <c r="M1098" s="56">
        <v>53.911999999999999</v>
      </c>
      <c r="N1098" s="56">
        <v>654.93799999999999</v>
      </c>
      <c r="O1098" s="56">
        <v>0</v>
      </c>
      <c r="P1098" s="56">
        <v>178.93199999999999</v>
      </c>
    </row>
    <row r="1099" spans="1:16" x14ac:dyDescent="0.25">
      <c r="A1099" s="54">
        <v>2022</v>
      </c>
      <c r="B1099" s="54">
        <v>759445</v>
      </c>
      <c r="C1099" s="55" t="s">
        <v>414</v>
      </c>
      <c r="D1099" s="54" t="s">
        <v>1</v>
      </c>
      <c r="E1099" s="56">
        <v>0</v>
      </c>
      <c r="F1099" s="56">
        <v>0</v>
      </c>
      <c r="G1099" s="56">
        <v>0</v>
      </c>
      <c r="H1099" s="56">
        <v>0</v>
      </c>
      <c r="I1099" s="56">
        <v>0</v>
      </c>
      <c r="J1099" s="56">
        <v>0</v>
      </c>
      <c r="K1099" s="56">
        <v>11.192</v>
      </c>
      <c r="L1099" s="56">
        <v>287.89600000000002</v>
      </c>
      <c r="M1099" s="56">
        <v>143.91200000000001</v>
      </c>
      <c r="N1099" s="56">
        <v>1774.088</v>
      </c>
      <c r="O1099" s="56">
        <v>0</v>
      </c>
      <c r="P1099" s="56">
        <v>551.83199999999999</v>
      </c>
    </row>
    <row r="1100" spans="1:16" x14ac:dyDescent="0.25">
      <c r="A1100" s="54">
        <v>2022</v>
      </c>
      <c r="B1100" s="54">
        <v>762085</v>
      </c>
      <c r="C1100" s="55" t="s">
        <v>414</v>
      </c>
      <c r="D1100" s="54" t="s">
        <v>296</v>
      </c>
      <c r="E1100" s="56">
        <v>575.1</v>
      </c>
      <c r="F1100" s="56">
        <v>1069.08</v>
      </c>
      <c r="G1100" s="56">
        <v>869.68999999999903</v>
      </c>
      <c r="H1100" s="56">
        <v>847.88</v>
      </c>
      <c r="I1100" s="56">
        <v>800.24</v>
      </c>
      <c r="J1100" s="56">
        <v>1232.4100000000001</v>
      </c>
      <c r="K1100" s="56">
        <v>142.44</v>
      </c>
      <c r="L1100" s="56">
        <v>309.51</v>
      </c>
      <c r="M1100" s="56">
        <v>186.24</v>
      </c>
      <c r="N1100" s="56">
        <v>345.74</v>
      </c>
      <c r="O1100" s="56">
        <v>382.14</v>
      </c>
      <c r="P1100" s="56">
        <v>711.55</v>
      </c>
    </row>
    <row r="1101" spans="1:16" x14ac:dyDescent="0.25">
      <c r="A1101" s="54">
        <v>2022</v>
      </c>
      <c r="B1101" s="54">
        <v>762085</v>
      </c>
      <c r="C1101" s="55" t="s">
        <v>414</v>
      </c>
      <c r="D1101" s="54" t="s">
        <v>1</v>
      </c>
      <c r="E1101" s="56">
        <v>6590.4</v>
      </c>
      <c r="F1101" s="56">
        <v>8731.08</v>
      </c>
      <c r="G1101" s="56">
        <v>6871.14</v>
      </c>
      <c r="H1101" s="56">
        <v>7018.68</v>
      </c>
      <c r="I1101" s="56">
        <v>7151.04</v>
      </c>
      <c r="J1101" s="56">
        <v>10022.459999999999</v>
      </c>
      <c r="K1101" s="56">
        <v>2331.54</v>
      </c>
      <c r="L1101" s="56">
        <v>4591.8599999999997</v>
      </c>
      <c r="M1101" s="56">
        <v>3998.64</v>
      </c>
      <c r="N1101" s="56">
        <v>3989.34</v>
      </c>
      <c r="O1101" s="56">
        <v>4151.6400000000003</v>
      </c>
      <c r="P1101" s="56">
        <v>6559.5</v>
      </c>
    </row>
    <row r="1102" spans="1:16" x14ac:dyDescent="0.25">
      <c r="A1102" s="54">
        <v>2022</v>
      </c>
      <c r="B1102" s="54">
        <v>762085</v>
      </c>
      <c r="C1102" s="55" t="s">
        <v>414</v>
      </c>
      <c r="D1102" s="54" t="s">
        <v>294</v>
      </c>
      <c r="E1102" s="56">
        <v>1098.4000000000001</v>
      </c>
      <c r="F1102" s="56">
        <v>1455.18</v>
      </c>
      <c r="G1102" s="56">
        <v>1145.19</v>
      </c>
      <c r="H1102" s="56">
        <v>1169.78</v>
      </c>
      <c r="I1102" s="56">
        <v>1191.8399999999999</v>
      </c>
      <c r="J1102" s="56">
        <v>1670.41</v>
      </c>
      <c r="K1102" s="56">
        <v>388.59</v>
      </c>
      <c r="L1102" s="56">
        <v>765.31</v>
      </c>
      <c r="M1102" s="56">
        <v>666.44</v>
      </c>
      <c r="N1102" s="56">
        <v>664.89</v>
      </c>
      <c r="O1102" s="56">
        <v>691.94</v>
      </c>
      <c r="P1102" s="56">
        <v>1093.25</v>
      </c>
    </row>
    <row r="1103" spans="1:16" x14ac:dyDescent="0.25">
      <c r="A1103" s="54">
        <v>2022</v>
      </c>
      <c r="B1103" s="54">
        <v>762662</v>
      </c>
      <c r="C1103" s="55" t="s">
        <v>417</v>
      </c>
      <c r="D1103" s="54" t="s">
        <v>296</v>
      </c>
      <c r="E1103" s="56">
        <v>0</v>
      </c>
      <c r="F1103" s="56">
        <v>0</v>
      </c>
      <c r="G1103" s="56">
        <v>23.326000000000001</v>
      </c>
      <c r="H1103" s="56">
        <v>0</v>
      </c>
      <c r="I1103" s="56">
        <v>-9.6739999999999906</v>
      </c>
      <c r="J1103" s="56">
        <v>222.41200000000001</v>
      </c>
      <c r="K1103" s="56">
        <v>471.84</v>
      </c>
      <c r="L1103" s="56">
        <v>0</v>
      </c>
      <c r="M1103" s="56">
        <v>0</v>
      </c>
      <c r="N1103" s="56">
        <v>0</v>
      </c>
      <c r="O1103" s="56">
        <v>148.46199999999999</v>
      </c>
      <c r="P1103" s="56">
        <v>0</v>
      </c>
    </row>
    <row r="1104" spans="1:16" x14ac:dyDescent="0.25">
      <c r="A1104" s="54">
        <v>2022</v>
      </c>
      <c r="B1104" s="54">
        <v>762662</v>
      </c>
      <c r="C1104" s="55" t="s">
        <v>417</v>
      </c>
      <c r="D1104" s="54" t="s">
        <v>294</v>
      </c>
      <c r="E1104" s="56">
        <v>0</v>
      </c>
      <c r="F1104" s="56">
        <v>0</v>
      </c>
      <c r="G1104" s="56">
        <v>54.326000000000001</v>
      </c>
      <c r="H1104" s="56">
        <v>0</v>
      </c>
      <c r="I1104" s="56">
        <v>49.326000000000001</v>
      </c>
      <c r="J1104" s="56">
        <v>280.41199999999998</v>
      </c>
      <c r="K1104" s="56">
        <v>529.84</v>
      </c>
      <c r="L1104" s="56">
        <v>0</v>
      </c>
      <c r="M1104" s="56">
        <v>0</v>
      </c>
      <c r="N1104" s="56">
        <v>0</v>
      </c>
      <c r="O1104" s="56">
        <v>178.46199999999999</v>
      </c>
      <c r="P1104" s="56">
        <v>0</v>
      </c>
    </row>
    <row r="1105" spans="1:16" x14ac:dyDescent="0.25">
      <c r="A1105" s="54">
        <v>2022</v>
      </c>
      <c r="B1105" s="54">
        <v>762662</v>
      </c>
      <c r="C1105" s="55" t="s">
        <v>417</v>
      </c>
      <c r="D1105" s="54" t="s">
        <v>1</v>
      </c>
      <c r="E1105" s="56">
        <v>0</v>
      </c>
      <c r="F1105" s="56">
        <v>0</v>
      </c>
      <c r="G1105" s="56">
        <v>127.176</v>
      </c>
      <c r="H1105" s="56">
        <v>0</v>
      </c>
      <c r="I1105" s="56">
        <v>158.376</v>
      </c>
      <c r="J1105" s="56">
        <v>615.91200000000003</v>
      </c>
      <c r="K1105" s="56">
        <v>1279.8399999999999</v>
      </c>
      <c r="L1105" s="56">
        <v>0</v>
      </c>
      <c r="M1105" s="56">
        <v>0</v>
      </c>
      <c r="N1105" s="56">
        <v>0</v>
      </c>
      <c r="O1105" s="56">
        <v>807.91200000000003</v>
      </c>
      <c r="P1105" s="56">
        <v>0</v>
      </c>
    </row>
    <row r="1106" spans="1:16" x14ac:dyDescent="0.25">
      <c r="A1106" s="54">
        <v>2022</v>
      </c>
      <c r="B1106" s="54">
        <v>765294</v>
      </c>
      <c r="C1106" s="55" t="s">
        <v>419</v>
      </c>
      <c r="D1106" s="54" t="s">
        <v>296</v>
      </c>
      <c r="E1106" s="56">
        <v>0</v>
      </c>
      <c r="F1106" s="56">
        <v>400.65199999999999</v>
      </c>
      <c r="G1106" s="56">
        <v>-1.9060000000000099</v>
      </c>
      <c r="H1106" s="56">
        <v>-32.908000000000001</v>
      </c>
      <c r="I1106" s="56">
        <v>-10.757999999999999</v>
      </c>
      <c r="J1106" s="56">
        <v>0</v>
      </c>
      <c r="K1106" s="56">
        <v>0</v>
      </c>
      <c r="L1106" s="56">
        <v>-57.59</v>
      </c>
      <c r="M1106" s="56">
        <v>852.60799999999995</v>
      </c>
      <c r="N1106" s="56">
        <v>407.12799999999999</v>
      </c>
      <c r="O1106" s="56">
        <v>481.87799999999999</v>
      </c>
      <c r="P1106" s="56">
        <v>-4.74</v>
      </c>
    </row>
    <row r="1107" spans="1:16" x14ac:dyDescent="0.25">
      <c r="A1107" s="54">
        <v>2022</v>
      </c>
      <c r="B1107" s="54">
        <v>765294</v>
      </c>
      <c r="C1107" s="55" t="s">
        <v>419</v>
      </c>
      <c r="D1107" s="54" t="s">
        <v>294</v>
      </c>
      <c r="E1107" s="56">
        <v>0</v>
      </c>
      <c r="F1107" s="56">
        <v>510.65199999999999</v>
      </c>
      <c r="G1107" s="56">
        <v>111.84399999999999</v>
      </c>
      <c r="H1107" s="56">
        <v>3.3420000000000001</v>
      </c>
      <c r="I1107" s="56">
        <v>25.492000000000001</v>
      </c>
      <c r="J1107" s="56">
        <v>0</v>
      </c>
      <c r="K1107" s="56">
        <v>0</v>
      </c>
      <c r="L1107" s="56">
        <v>53.66</v>
      </c>
      <c r="M1107" s="56">
        <v>1013.8680000000001</v>
      </c>
      <c r="N1107" s="56">
        <v>565.25800000000004</v>
      </c>
      <c r="O1107" s="56">
        <v>676.87800000000004</v>
      </c>
      <c r="P1107" s="56">
        <v>106.51</v>
      </c>
    </row>
    <row r="1108" spans="1:16" x14ac:dyDescent="0.25">
      <c r="A1108" s="54">
        <v>2022</v>
      </c>
      <c r="B1108" s="54">
        <v>765294</v>
      </c>
      <c r="C1108" s="55" t="s">
        <v>419</v>
      </c>
      <c r="D1108" s="54" t="s">
        <v>1</v>
      </c>
      <c r="E1108" s="56">
        <v>0</v>
      </c>
      <c r="F1108" s="56">
        <v>1358.152</v>
      </c>
      <c r="G1108" s="56">
        <v>247.14400000000001</v>
      </c>
      <c r="H1108" s="56">
        <v>6.3920000000000003</v>
      </c>
      <c r="I1108" s="56">
        <v>55.991999999999997</v>
      </c>
      <c r="J1108" s="56">
        <v>0</v>
      </c>
      <c r="K1108" s="56">
        <v>0</v>
      </c>
      <c r="L1108" s="56">
        <v>170.36</v>
      </c>
      <c r="M1108" s="56">
        <v>2828.3679999999999</v>
      </c>
      <c r="N1108" s="56">
        <v>1584.6079999999999</v>
      </c>
      <c r="O1108" s="56">
        <v>2346.9279999999999</v>
      </c>
      <c r="P1108" s="56">
        <v>264.76</v>
      </c>
    </row>
    <row r="1109" spans="1:16" x14ac:dyDescent="0.25">
      <c r="A1109" s="54">
        <v>2022</v>
      </c>
      <c r="B1109" s="54">
        <v>766167</v>
      </c>
      <c r="C1109" s="55" t="s">
        <v>419</v>
      </c>
      <c r="D1109" s="54" t="s">
        <v>1</v>
      </c>
      <c r="E1109" s="56">
        <v>0</v>
      </c>
      <c r="F1109" s="56">
        <v>1909.2719999999999</v>
      </c>
      <c r="G1109" s="56">
        <v>1087.864</v>
      </c>
      <c r="H1109" s="56">
        <v>1012.52</v>
      </c>
      <c r="I1109" s="56">
        <v>247.96</v>
      </c>
      <c r="J1109" s="56">
        <v>127.176</v>
      </c>
      <c r="K1109" s="56">
        <v>198.36799999999999</v>
      </c>
      <c r="L1109" s="56">
        <v>143.976</v>
      </c>
      <c r="M1109" s="56">
        <v>263.96800000000002</v>
      </c>
      <c r="N1109" s="56">
        <v>7.1920000000000002</v>
      </c>
      <c r="O1109" s="56">
        <v>704.69600000000003</v>
      </c>
      <c r="P1109" s="56">
        <v>1789.3920000000001</v>
      </c>
    </row>
    <row r="1110" spans="1:16" x14ac:dyDescent="0.25">
      <c r="A1110" s="54">
        <v>2022</v>
      </c>
      <c r="B1110" s="54">
        <v>766167</v>
      </c>
      <c r="C1110" s="55" t="s">
        <v>419</v>
      </c>
      <c r="D1110" s="54" t="s">
        <v>294</v>
      </c>
      <c r="E1110" s="56">
        <v>0</v>
      </c>
      <c r="F1110" s="56">
        <v>776.42200000000003</v>
      </c>
      <c r="G1110" s="56">
        <v>384.26400000000001</v>
      </c>
      <c r="H1110" s="56">
        <v>395.07</v>
      </c>
      <c r="I1110" s="56">
        <v>105.51</v>
      </c>
      <c r="J1110" s="56">
        <v>54.326000000000001</v>
      </c>
      <c r="K1110" s="56">
        <v>79.817999999999998</v>
      </c>
      <c r="L1110" s="56">
        <v>46.026000000000003</v>
      </c>
      <c r="M1110" s="56">
        <v>96.968000000000004</v>
      </c>
      <c r="N1110" s="56">
        <v>3.3420000000000001</v>
      </c>
      <c r="O1110" s="56">
        <v>308.74599999999998</v>
      </c>
      <c r="P1110" s="56">
        <v>641.34199999999998</v>
      </c>
    </row>
    <row r="1111" spans="1:16" x14ac:dyDescent="0.25">
      <c r="A1111" s="54">
        <v>2022</v>
      </c>
      <c r="B1111" s="54">
        <v>766167</v>
      </c>
      <c r="C1111" s="55" t="s">
        <v>419</v>
      </c>
      <c r="D1111" s="54" t="s">
        <v>296</v>
      </c>
      <c r="E1111" s="56">
        <v>0</v>
      </c>
      <c r="F1111" s="56">
        <v>513.92200000000003</v>
      </c>
      <c r="G1111" s="56">
        <v>269.26400000000001</v>
      </c>
      <c r="H1111" s="56">
        <v>280.07</v>
      </c>
      <c r="I1111" s="56">
        <v>-5.7400000000000198</v>
      </c>
      <c r="J1111" s="56">
        <v>-54.423999999999999</v>
      </c>
      <c r="K1111" s="56">
        <v>-30.181999999999999</v>
      </c>
      <c r="L1111" s="56">
        <v>-27.724</v>
      </c>
      <c r="M1111" s="56">
        <v>21.968</v>
      </c>
      <c r="N1111" s="56">
        <v>-32.908000000000001</v>
      </c>
      <c r="O1111" s="56">
        <v>198.74600000000001</v>
      </c>
      <c r="P1111" s="56">
        <v>491.34199999999998</v>
      </c>
    </row>
    <row r="1112" spans="1:16" x14ac:dyDescent="0.25">
      <c r="A1112" s="54">
        <v>2022</v>
      </c>
      <c r="B1112" s="54">
        <v>767999</v>
      </c>
      <c r="C1112" s="55" t="s">
        <v>417</v>
      </c>
      <c r="D1112" s="54" t="s">
        <v>1</v>
      </c>
      <c r="E1112" s="56">
        <v>0</v>
      </c>
      <c r="F1112" s="56">
        <v>0</v>
      </c>
      <c r="G1112" s="56">
        <v>0</v>
      </c>
      <c r="H1112" s="56">
        <v>1595.8119999999999</v>
      </c>
      <c r="I1112" s="56">
        <v>1113.5999999999999</v>
      </c>
      <c r="J1112" s="56">
        <v>918.25599999999997</v>
      </c>
      <c r="K1112" s="56">
        <v>548.85400000000004</v>
      </c>
      <c r="L1112" s="56">
        <v>1274.7239999999999</v>
      </c>
      <c r="M1112" s="56">
        <v>1057.7460000000001</v>
      </c>
      <c r="N1112" s="56">
        <v>378.16</v>
      </c>
      <c r="O1112" s="56">
        <v>139.02600000000001</v>
      </c>
      <c r="P1112" s="56">
        <v>1101.768</v>
      </c>
    </row>
    <row r="1113" spans="1:16" x14ac:dyDescent="0.25">
      <c r="A1113" s="54">
        <v>2022</v>
      </c>
      <c r="B1113" s="54">
        <v>767999</v>
      </c>
      <c r="C1113" s="55" t="s">
        <v>417</v>
      </c>
      <c r="D1113" s="54" t="s">
        <v>294</v>
      </c>
      <c r="E1113" s="56">
        <v>0</v>
      </c>
      <c r="F1113" s="56">
        <v>0</v>
      </c>
      <c r="G1113" s="56">
        <v>0</v>
      </c>
      <c r="H1113" s="56">
        <v>220.11199999999999</v>
      </c>
      <c r="I1113" s="56">
        <v>153.6</v>
      </c>
      <c r="J1113" s="56">
        <v>126.65600000000001</v>
      </c>
      <c r="K1113" s="56">
        <v>75.703999999999994</v>
      </c>
      <c r="L1113" s="56">
        <v>175.82400000000001</v>
      </c>
      <c r="M1113" s="56">
        <v>145.89599999999999</v>
      </c>
      <c r="N1113" s="56">
        <v>52.16</v>
      </c>
      <c r="O1113" s="56">
        <v>19.175999999999998</v>
      </c>
      <c r="P1113" s="56">
        <v>151.96799999999999</v>
      </c>
    </row>
    <row r="1114" spans="1:16" x14ac:dyDescent="0.25">
      <c r="A1114" s="54">
        <v>2022</v>
      </c>
      <c r="B1114" s="54">
        <v>767999</v>
      </c>
      <c r="C1114" s="55" t="s">
        <v>417</v>
      </c>
      <c r="D1114" s="54" t="s">
        <v>296</v>
      </c>
      <c r="E1114" s="56">
        <v>0</v>
      </c>
      <c r="F1114" s="56">
        <v>0</v>
      </c>
      <c r="G1114" s="56">
        <v>0</v>
      </c>
      <c r="H1114" s="56">
        <v>75.111999999999895</v>
      </c>
      <c r="I1114" s="56">
        <v>66.599999999999895</v>
      </c>
      <c r="J1114" s="56">
        <v>-18.344000000000101</v>
      </c>
      <c r="K1114" s="56">
        <v>-69.296000000000006</v>
      </c>
      <c r="L1114" s="56">
        <v>-27.176000000000101</v>
      </c>
      <c r="M1114" s="56">
        <v>-28.104000000000099</v>
      </c>
      <c r="N1114" s="56">
        <v>-63.84</v>
      </c>
      <c r="O1114" s="56">
        <v>-38.823999999999998</v>
      </c>
      <c r="P1114" s="56">
        <v>-2.0319999999999898</v>
      </c>
    </row>
    <row r="1115" spans="1:16" x14ac:dyDescent="0.25">
      <c r="A1115" s="54">
        <v>2022</v>
      </c>
      <c r="B1115" s="54">
        <v>768405</v>
      </c>
      <c r="C1115" s="55" t="s">
        <v>416</v>
      </c>
      <c r="D1115" s="54" t="s">
        <v>296</v>
      </c>
      <c r="E1115" s="56">
        <v>517.69879999999898</v>
      </c>
      <c r="F1115" s="56">
        <v>873.41</v>
      </c>
      <c r="G1115" s="56">
        <v>272.61759999999998</v>
      </c>
      <c r="H1115" s="56">
        <v>297.42919999999998</v>
      </c>
      <c r="I1115" s="56">
        <v>556.76319999999896</v>
      </c>
      <c r="J1115" s="56">
        <v>334.7004</v>
      </c>
      <c r="K1115" s="56">
        <v>669.3134</v>
      </c>
      <c r="L1115" s="56">
        <v>68.068600000000004</v>
      </c>
      <c r="M1115" s="56">
        <v>562.51559999999995</v>
      </c>
      <c r="N1115" s="56">
        <v>1004.0531999999999</v>
      </c>
      <c r="O1115" s="56">
        <v>1021.986</v>
      </c>
      <c r="P1115" s="56">
        <v>398.33539999999999</v>
      </c>
    </row>
    <row r="1116" spans="1:16" x14ac:dyDescent="0.25">
      <c r="A1116" s="54">
        <v>2022</v>
      </c>
      <c r="B1116" s="54">
        <v>768405</v>
      </c>
      <c r="C1116" s="55" t="s">
        <v>416</v>
      </c>
      <c r="D1116" s="54" t="s">
        <v>294</v>
      </c>
      <c r="E1116" s="56">
        <v>705.49879999999905</v>
      </c>
      <c r="F1116" s="56">
        <v>983.21</v>
      </c>
      <c r="G1116" s="56">
        <v>454.41759999999999</v>
      </c>
      <c r="H1116" s="56">
        <v>441.42919999999998</v>
      </c>
      <c r="I1116" s="56">
        <v>780.56319999999903</v>
      </c>
      <c r="J1116" s="56">
        <v>598.70039999999995</v>
      </c>
      <c r="K1116" s="56">
        <v>886.51340000000005</v>
      </c>
      <c r="L1116" s="56">
        <v>141.26859999999999</v>
      </c>
      <c r="M1116" s="56">
        <v>849.31560000000002</v>
      </c>
      <c r="N1116" s="56">
        <v>1191.2532000000001</v>
      </c>
      <c r="O1116" s="56">
        <v>1164.7860000000001</v>
      </c>
      <c r="P1116" s="56">
        <v>547.1354</v>
      </c>
    </row>
    <row r="1117" spans="1:16" x14ac:dyDescent="0.25">
      <c r="A1117" s="54">
        <v>2022</v>
      </c>
      <c r="B1117" s="54">
        <v>768405</v>
      </c>
      <c r="C1117" s="55" t="s">
        <v>416</v>
      </c>
      <c r="D1117" s="54" t="s">
        <v>1</v>
      </c>
      <c r="E1117" s="56">
        <v>2198.9987999999998</v>
      </c>
      <c r="F1117" s="56">
        <v>2853.81</v>
      </c>
      <c r="G1117" s="56">
        <v>1379.1676</v>
      </c>
      <c r="H1117" s="56">
        <v>1158.5291999999999</v>
      </c>
      <c r="I1117" s="56">
        <v>2606.4132</v>
      </c>
      <c r="J1117" s="56">
        <v>1899.5504000000001</v>
      </c>
      <c r="K1117" s="56">
        <v>2448.9634000000001</v>
      </c>
      <c r="L1117" s="56">
        <v>399.51859999999999</v>
      </c>
      <c r="M1117" s="56">
        <v>2406.0655999999999</v>
      </c>
      <c r="N1117" s="56">
        <v>4083.4531999999999</v>
      </c>
      <c r="O1117" s="56">
        <v>3001.7359999999999</v>
      </c>
      <c r="P1117" s="56">
        <v>1738.7854</v>
      </c>
    </row>
    <row r="1118" spans="1:16" x14ac:dyDescent="0.25">
      <c r="A1118" s="54">
        <v>2022</v>
      </c>
      <c r="B1118" s="54">
        <v>769640</v>
      </c>
      <c r="C1118" s="55" t="s">
        <v>416</v>
      </c>
      <c r="D1118" s="54" t="s">
        <v>296</v>
      </c>
      <c r="E1118" s="56">
        <v>855.1454</v>
      </c>
      <c r="F1118" s="56">
        <v>254.69319999999999</v>
      </c>
      <c r="G1118" s="56">
        <v>727.74180000000001</v>
      </c>
      <c r="H1118" s="56">
        <v>-44.676200000000101</v>
      </c>
      <c r="I1118" s="56">
        <v>-19.435400000000001</v>
      </c>
      <c r="J1118" s="56">
        <v>57.519799999999897</v>
      </c>
      <c r="K1118" s="56">
        <v>43.092799999999897</v>
      </c>
      <c r="L1118" s="56">
        <v>746.72519999999997</v>
      </c>
      <c r="M1118" s="56">
        <v>419.86500000000001</v>
      </c>
      <c r="N1118" s="56">
        <v>877.07819999999901</v>
      </c>
      <c r="O1118" s="56">
        <v>38.404599999999903</v>
      </c>
      <c r="P1118" s="56">
        <v>215.1446</v>
      </c>
    </row>
    <row r="1119" spans="1:16" x14ac:dyDescent="0.25">
      <c r="A1119" s="54">
        <v>2022</v>
      </c>
      <c r="B1119" s="54">
        <v>769640</v>
      </c>
      <c r="C1119" s="55" t="s">
        <v>416</v>
      </c>
      <c r="D1119" s="54" t="s">
        <v>294</v>
      </c>
      <c r="E1119" s="56">
        <v>1071.1454000000001</v>
      </c>
      <c r="F1119" s="56">
        <v>596.69320000000005</v>
      </c>
      <c r="G1119" s="56">
        <v>1012.1418</v>
      </c>
      <c r="H1119" s="56">
        <v>126.32380000000001</v>
      </c>
      <c r="I1119" s="56">
        <v>185.7646</v>
      </c>
      <c r="J1119" s="56">
        <v>365.31979999999999</v>
      </c>
      <c r="K1119" s="56">
        <v>179.89279999999999</v>
      </c>
      <c r="L1119" s="56">
        <v>951.92520000000002</v>
      </c>
      <c r="M1119" s="56">
        <v>864.46500000000003</v>
      </c>
      <c r="N1119" s="56">
        <v>1024.6782000000001</v>
      </c>
      <c r="O1119" s="56">
        <v>277.80459999999999</v>
      </c>
      <c r="P1119" s="56">
        <v>386.14460000000003</v>
      </c>
    </row>
    <row r="1120" spans="1:16" x14ac:dyDescent="0.25">
      <c r="A1120" s="54">
        <v>2022</v>
      </c>
      <c r="B1120" s="54">
        <v>769640</v>
      </c>
      <c r="C1120" s="55" t="s">
        <v>416</v>
      </c>
      <c r="D1120" s="54" t="s">
        <v>1</v>
      </c>
      <c r="E1120" s="56">
        <v>4870.0954000000002</v>
      </c>
      <c r="F1120" s="56">
        <v>1644.0432000000001</v>
      </c>
      <c r="G1120" s="56">
        <v>3593.4917999999998</v>
      </c>
      <c r="H1120" s="56">
        <v>583.02380000000005</v>
      </c>
      <c r="I1120" s="56">
        <v>619.96460000000002</v>
      </c>
      <c r="J1120" s="56">
        <v>984.76980000000003</v>
      </c>
      <c r="K1120" s="56">
        <v>695.39279999999997</v>
      </c>
      <c r="L1120" s="56">
        <v>2925.5752000000002</v>
      </c>
      <c r="M1120" s="56">
        <v>4978.165</v>
      </c>
      <c r="N1120" s="56">
        <v>3425.7782000000002</v>
      </c>
      <c r="O1120" s="56">
        <v>1149.8045999999999</v>
      </c>
      <c r="P1120" s="56">
        <v>1117.2446</v>
      </c>
    </row>
    <row r="1121" spans="1:16" x14ac:dyDescent="0.25">
      <c r="A1121" s="54">
        <v>2022</v>
      </c>
      <c r="B1121" s="54">
        <v>772049</v>
      </c>
      <c r="C1121" s="55" t="s">
        <v>415</v>
      </c>
      <c r="D1121" s="54" t="s">
        <v>1</v>
      </c>
      <c r="E1121" s="56">
        <v>87.975999999999999</v>
      </c>
      <c r="F1121" s="56">
        <v>7.992</v>
      </c>
      <c r="G1121" s="56">
        <v>71.992000000000004</v>
      </c>
      <c r="H1121" s="56">
        <v>95.983999999999995</v>
      </c>
      <c r="I1121" s="56">
        <v>731.11199999999997</v>
      </c>
      <c r="J1121" s="56">
        <v>163.16800000000001</v>
      </c>
      <c r="K1121" s="56">
        <v>0</v>
      </c>
      <c r="L1121" s="56">
        <v>151.98400000000001</v>
      </c>
      <c r="M1121" s="56">
        <v>111.98399999999999</v>
      </c>
      <c r="N1121" s="56">
        <v>15.984</v>
      </c>
      <c r="O1121" s="56">
        <v>214.36</v>
      </c>
      <c r="P1121" s="56">
        <v>152.77600000000001</v>
      </c>
    </row>
    <row r="1122" spans="1:16" x14ac:dyDescent="0.25">
      <c r="A1122" s="54">
        <v>2022</v>
      </c>
      <c r="B1122" s="54">
        <v>772049</v>
      </c>
      <c r="C1122" s="55" t="s">
        <v>415</v>
      </c>
      <c r="D1122" s="54" t="s">
        <v>296</v>
      </c>
      <c r="E1122" s="56">
        <v>-42.524000000000001</v>
      </c>
      <c r="F1122" s="56">
        <v>-29.558</v>
      </c>
      <c r="G1122" s="56">
        <v>-5.6079999999999997</v>
      </c>
      <c r="H1122" s="56">
        <v>-30.216000000000001</v>
      </c>
      <c r="I1122" s="56">
        <v>211.41200000000001</v>
      </c>
      <c r="J1122" s="56">
        <v>-2.9319999999999999</v>
      </c>
      <c r="K1122" s="56">
        <v>0</v>
      </c>
      <c r="L1122" s="56">
        <v>-23.216000000000001</v>
      </c>
      <c r="M1122" s="56">
        <v>17.884</v>
      </c>
      <c r="N1122" s="56">
        <v>-27.116</v>
      </c>
      <c r="O1122" s="56">
        <v>-23.14</v>
      </c>
      <c r="P1122" s="56">
        <v>-8.6739999999999906</v>
      </c>
    </row>
    <row r="1123" spans="1:16" x14ac:dyDescent="0.25">
      <c r="A1123" s="54">
        <v>2022</v>
      </c>
      <c r="B1123" s="54">
        <v>772049</v>
      </c>
      <c r="C1123" s="55" t="s">
        <v>415</v>
      </c>
      <c r="D1123" s="54" t="s">
        <v>294</v>
      </c>
      <c r="E1123" s="56">
        <v>23.675999999999998</v>
      </c>
      <c r="F1123" s="56">
        <v>3.5419999999999998</v>
      </c>
      <c r="G1123" s="56">
        <v>27.492000000000001</v>
      </c>
      <c r="H1123" s="56">
        <v>35.984000000000002</v>
      </c>
      <c r="I1123" s="56">
        <v>277.61200000000002</v>
      </c>
      <c r="J1123" s="56">
        <v>63.268000000000001</v>
      </c>
      <c r="K1123" s="56">
        <v>0</v>
      </c>
      <c r="L1123" s="56">
        <v>42.984000000000002</v>
      </c>
      <c r="M1123" s="56">
        <v>50.984000000000002</v>
      </c>
      <c r="N1123" s="56">
        <v>5.984</v>
      </c>
      <c r="O1123" s="56">
        <v>76.16</v>
      </c>
      <c r="P1123" s="56">
        <v>57.526000000000003</v>
      </c>
    </row>
    <row r="1124" spans="1:16" x14ac:dyDescent="0.25">
      <c r="A1124" s="54">
        <v>2022</v>
      </c>
      <c r="B1124" s="54">
        <v>772168</v>
      </c>
      <c r="C1124" s="55" t="s">
        <v>418</v>
      </c>
      <c r="D1124" s="54" t="s">
        <v>1</v>
      </c>
      <c r="E1124" s="56">
        <v>1689.8789999999999</v>
      </c>
      <c r="F1124" s="56">
        <v>2546.0189999999998</v>
      </c>
      <c r="G1124" s="56">
        <v>2849.0309999999999</v>
      </c>
      <c r="H1124" s="56">
        <v>0</v>
      </c>
      <c r="I1124" s="56">
        <v>0</v>
      </c>
      <c r="J1124" s="56">
        <v>0</v>
      </c>
      <c r="K1124" s="56">
        <v>0</v>
      </c>
      <c r="L1124" s="56">
        <v>0</v>
      </c>
      <c r="M1124" s="56">
        <v>0</v>
      </c>
      <c r="N1124" s="56">
        <v>0</v>
      </c>
      <c r="O1124" s="56">
        <v>0</v>
      </c>
      <c r="P1124" s="56">
        <v>0</v>
      </c>
    </row>
    <row r="1125" spans="1:16" x14ac:dyDescent="0.25">
      <c r="A1125" s="54">
        <v>2022</v>
      </c>
      <c r="B1125" s="54">
        <v>772168</v>
      </c>
      <c r="C1125" s="55" t="s">
        <v>418</v>
      </c>
      <c r="D1125" s="54" t="s">
        <v>294</v>
      </c>
      <c r="E1125" s="56">
        <v>207.529</v>
      </c>
      <c r="F1125" s="56">
        <v>312.66899999999998</v>
      </c>
      <c r="G1125" s="56">
        <v>349.88099999999997</v>
      </c>
      <c r="H1125" s="56">
        <v>0</v>
      </c>
      <c r="I1125" s="56">
        <v>0</v>
      </c>
      <c r="J1125" s="56">
        <v>0</v>
      </c>
      <c r="K1125" s="56">
        <v>0</v>
      </c>
      <c r="L1125" s="56">
        <v>0</v>
      </c>
      <c r="M1125" s="56">
        <v>0</v>
      </c>
      <c r="N1125" s="56">
        <v>0</v>
      </c>
      <c r="O1125" s="56">
        <v>0</v>
      </c>
      <c r="P1125" s="56">
        <v>0</v>
      </c>
    </row>
    <row r="1126" spans="1:16" x14ac:dyDescent="0.25">
      <c r="A1126" s="54">
        <v>2022</v>
      </c>
      <c r="B1126" s="54">
        <v>772168</v>
      </c>
      <c r="C1126" s="55" t="s">
        <v>417</v>
      </c>
      <c r="D1126" s="54" t="s">
        <v>1</v>
      </c>
      <c r="E1126" s="56">
        <v>311.84699999999998</v>
      </c>
      <c r="F1126" s="56">
        <v>1546.4670000000001</v>
      </c>
      <c r="G1126" s="56">
        <v>2337.855</v>
      </c>
      <c r="H1126" s="56">
        <v>345.99</v>
      </c>
      <c r="I1126" s="56">
        <v>998.64</v>
      </c>
      <c r="J1126" s="56">
        <v>0</v>
      </c>
      <c r="K1126" s="56">
        <v>0</v>
      </c>
      <c r="L1126" s="56">
        <v>212.553</v>
      </c>
      <c r="M1126" s="56">
        <v>726.75</v>
      </c>
      <c r="N1126" s="56">
        <v>545.49</v>
      </c>
      <c r="O1126" s="56">
        <v>258.20999999999998</v>
      </c>
      <c r="P1126" s="56">
        <v>619.19100000000003</v>
      </c>
    </row>
    <row r="1127" spans="1:16" x14ac:dyDescent="0.25">
      <c r="A1127" s="54">
        <v>2022</v>
      </c>
      <c r="B1127" s="54">
        <v>772168</v>
      </c>
      <c r="C1127" s="55" t="s">
        <v>418</v>
      </c>
      <c r="D1127" s="54" t="s">
        <v>296</v>
      </c>
      <c r="E1127" s="56">
        <v>-152.17099999999999</v>
      </c>
      <c r="F1127" s="56">
        <v>201.51900000000001</v>
      </c>
      <c r="G1127" s="56">
        <v>113.081</v>
      </c>
      <c r="H1127" s="56">
        <v>0</v>
      </c>
      <c r="I1127" s="56">
        <v>0</v>
      </c>
      <c r="J1127" s="56">
        <v>0</v>
      </c>
      <c r="K1127" s="56">
        <v>0</v>
      </c>
      <c r="L1127" s="56">
        <v>0</v>
      </c>
      <c r="M1127" s="56">
        <v>0</v>
      </c>
      <c r="N1127" s="56">
        <v>0</v>
      </c>
      <c r="O1127" s="56">
        <v>0</v>
      </c>
      <c r="P1127" s="56">
        <v>0</v>
      </c>
    </row>
    <row r="1128" spans="1:16" x14ac:dyDescent="0.25">
      <c r="A1128" s="54">
        <v>2022</v>
      </c>
      <c r="B1128" s="54">
        <v>772168</v>
      </c>
      <c r="C1128" s="55" t="s">
        <v>417</v>
      </c>
      <c r="D1128" s="54" t="s">
        <v>296</v>
      </c>
      <c r="E1128" s="56">
        <v>-22.702999999999999</v>
      </c>
      <c r="F1128" s="56">
        <v>40.917000000000201</v>
      </c>
      <c r="G1128" s="56">
        <v>159.10499999999999</v>
      </c>
      <c r="H1128" s="56">
        <v>-19.509999999999899</v>
      </c>
      <c r="I1128" s="56">
        <v>31.6400000000001</v>
      </c>
      <c r="J1128" s="56">
        <v>0</v>
      </c>
      <c r="K1128" s="56">
        <v>0</v>
      </c>
      <c r="L1128" s="56">
        <v>-61.896999999999998</v>
      </c>
      <c r="M1128" s="56">
        <v>30.250000000000099</v>
      </c>
      <c r="N1128" s="56">
        <v>36.990000000000101</v>
      </c>
      <c r="O1128" s="56">
        <v>-27.2899999999999</v>
      </c>
      <c r="P1128" s="56">
        <v>18.041</v>
      </c>
    </row>
    <row r="1129" spans="1:16" x14ac:dyDescent="0.25">
      <c r="A1129" s="54">
        <v>2022</v>
      </c>
      <c r="B1129" s="54">
        <v>772168</v>
      </c>
      <c r="C1129" s="55" t="s">
        <v>417</v>
      </c>
      <c r="D1129" s="54" t="s">
        <v>294</v>
      </c>
      <c r="E1129" s="56">
        <v>38.296999999999997</v>
      </c>
      <c r="F1129" s="56">
        <v>189.917</v>
      </c>
      <c r="G1129" s="56">
        <v>287.10500000000002</v>
      </c>
      <c r="H1129" s="56">
        <v>42.490000000000101</v>
      </c>
      <c r="I1129" s="56">
        <v>122.64</v>
      </c>
      <c r="J1129" s="56">
        <v>0</v>
      </c>
      <c r="K1129" s="56">
        <v>0</v>
      </c>
      <c r="L1129" s="56">
        <v>26.103000000000002</v>
      </c>
      <c r="M1129" s="56">
        <v>89.250000000000099</v>
      </c>
      <c r="N1129" s="56">
        <v>66.990000000000094</v>
      </c>
      <c r="O1129" s="56">
        <v>31.7100000000001</v>
      </c>
      <c r="P1129" s="56">
        <v>76.040999999999997</v>
      </c>
    </row>
    <row r="1130" spans="1:16" x14ac:dyDescent="0.25">
      <c r="A1130" s="54">
        <v>2022</v>
      </c>
      <c r="B1130" s="54">
        <v>772869</v>
      </c>
      <c r="C1130" s="55" t="s">
        <v>419</v>
      </c>
      <c r="D1130" s="54" t="s">
        <v>1</v>
      </c>
      <c r="E1130" s="56">
        <v>0</v>
      </c>
      <c r="F1130" s="56">
        <v>0</v>
      </c>
      <c r="G1130" s="56">
        <v>0</v>
      </c>
      <c r="H1130" s="56">
        <v>135.98400000000001</v>
      </c>
      <c r="I1130" s="56">
        <v>1334.2</v>
      </c>
      <c r="J1130" s="56">
        <v>999.88800000000003</v>
      </c>
      <c r="K1130" s="56">
        <v>1072.5920000000001</v>
      </c>
      <c r="L1130" s="56">
        <v>2866.84</v>
      </c>
      <c r="M1130" s="56">
        <v>359.96</v>
      </c>
      <c r="N1130" s="56">
        <v>111.98399999999999</v>
      </c>
      <c r="O1130" s="56">
        <v>0</v>
      </c>
      <c r="P1130" s="56">
        <v>1175.8320000000001</v>
      </c>
    </row>
    <row r="1131" spans="1:16" x14ac:dyDescent="0.25">
      <c r="A1131" s="54">
        <v>2022</v>
      </c>
      <c r="B1131" s="54">
        <v>772869</v>
      </c>
      <c r="C1131" s="55" t="s">
        <v>419</v>
      </c>
      <c r="D1131" s="54" t="s">
        <v>294</v>
      </c>
      <c r="E1131" s="56">
        <v>0</v>
      </c>
      <c r="F1131" s="56">
        <v>0</v>
      </c>
      <c r="G1131" s="56">
        <v>0</v>
      </c>
      <c r="H1131" s="56">
        <v>50.984000000000002</v>
      </c>
      <c r="I1131" s="56">
        <v>586.5</v>
      </c>
      <c r="J1131" s="56">
        <v>373.88799999999998</v>
      </c>
      <c r="K1131" s="56">
        <v>365.79199999999997</v>
      </c>
      <c r="L1131" s="56">
        <v>984.74</v>
      </c>
      <c r="M1131" s="56">
        <v>121.46</v>
      </c>
      <c r="N1131" s="56">
        <v>46.984000000000002</v>
      </c>
      <c r="O1131" s="56">
        <v>0</v>
      </c>
      <c r="P1131" s="56">
        <v>535.33199999999999</v>
      </c>
    </row>
    <row r="1132" spans="1:16" x14ac:dyDescent="0.25">
      <c r="A1132" s="54">
        <v>2022</v>
      </c>
      <c r="B1132" s="54">
        <v>772869</v>
      </c>
      <c r="C1132" s="55" t="s">
        <v>419</v>
      </c>
      <c r="D1132" s="54" t="s">
        <v>296</v>
      </c>
      <c r="E1132" s="56">
        <v>0</v>
      </c>
      <c r="F1132" s="56">
        <v>0</v>
      </c>
      <c r="G1132" s="56">
        <v>0</v>
      </c>
      <c r="H1132" s="56">
        <v>-21.515999999999998</v>
      </c>
      <c r="I1132" s="56">
        <v>402.75</v>
      </c>
      <c r="J1132" s="56">
        <v>262.63799999999998</v>
      </c>
      <c r="K1132" s="56">
        <v>134.542</v>
      </c>
      <c r="L1132" s="56">
        <v>787.24</v>
      </c>
      <c r="M1132" s="56">
        <v>10.210000000000001</v>
      </c>
      <c r="N1132" s="56">
        <v>9.4840000000000106</v>
      </c>
      <c r="O1132" s="56">
        <v>0</v>
      </c>
      <c r="P1132" s="56">
        <v>461.58199999999999</v>
      </c>
    </row>
    <row r="1133" spans="1:16" x14ac:dyDescent="0.25">
      <c r="A1133" s="54">
        <v>2022</v>
      </c>
      <c r="B1133" s="54">
        <v>775247</v>
      </c>
      <c r="C1133" s="55" t="s">
        <v>417</v>
      </c>
      <c r="D1133" s="54" t="s">
        <v>1</v>
      </c>
      <c r="E1133" s="56">
        <v>153.67939999999999</v>
      </c>
      <c r="F1133" s="56">
        <v>446.32560000000001</v>
      </c>
      <c r="G1133" s="56">
        <v>61.311799999999998</v>
      </c>
      <c r="H1133" s="56">
        <v>0</v>
      </c>
      <c r="I1133" s="56">
        <v>279.56420000000003</v>
      </c>
      <c r="J1133" s="56">
        <v>0</v>
      </c>
      <c r="K1133" s="56">
        <v>0</v>
      </c>
      <c r="L1133" s="56">
        <v>292.60899999999998</v>
      </c>
      <c r="M1133" s="56">
        <v>1097.1643999999999</v>
      </c>
      <c r="N1133" s="56">
        <v>861.71939999999995</v>
      </c>
      <c r="O1133" s="56">
        <v>746.31880000000001</v>
      </c>
      <c r="P1133" s="56">
        <v>644.71320000000003</v>
      </c>
    </row>
    <row r="1134" spans="1:16" x14ac:dyDescent="0.25">
      <c r="A1134" s="54">
        <v>2022</v>
      </c>
      <c r="B1134" s="54">
        <v>775247</v>
      </c>
      <c r="C1134" s="55" t="s">
        <v>417</v>
      </c>
      <c r="D1134" s="54" t="s">
        <v>294</v>
      </c>
      <c r="E1134" s="56">
        <v>32.679400000000001</v>
      </c>
      <c r="F1134" s="56">
        <v>131.32560000000001</v>
      </c>
      <c r="G1134" s="56">
        <v>18.9618</v>
      </c>
      <c r="H1134" s="56">
        <v>0</v>
      </c>
      <c r="I1134" s="56">
        <v>56.364199999999997</v>
      </c>
      <c r="J1134" s="56">
        <v>0</v>
      </c>
      <c r="K1134" s="56">
        <v>0</v>
      </c>
      <c r="L1134" s="56">
        <v>1.65900000000001</v>
      </c>
      <c r="M1134" s="56">
        <v>106.1644</v>
      </c>
      <c r="N1134" s="56">
        <v>169.21940000000001</v>
      </c>
      <c r="O1134" s="56">
        <v>129.46879999999999</v>
      </c>
      <c r="P1134" s="56">
        <v>169.7132</v>
      </c>
    </row>
    <row r="1135" spans="1:16" x14ac:dyDescent="0.25">
      <c r="A1135" s="54">
        <v>2022</v>
      </c>
      <c r="B1135" s="54">
        <v>775247</v>
      </c>
      <c r="C1135" s="55" t="s">
        <v>417</v>
      </c>
      <c r="D1135" s="54" t="s">
        <v>296</v>
      </c>
      <c r="E1135" s="56">
        <v>2.67939999999999</v>
      </c>
      <c r="F1135" s="56">
        <v>101.32559999999999</v>
      </c>
      <c r="G1135" s="56">
        <v>-10.0382</v>
      </c>
      <c r="H1135" s="56">
        <v>0</v>
      </c>
      <c r="I1135" s="56">
        <v>-33.635800000000003</v>
      </c>
      <c r="J1135" s="56">
        <v>0</v>
      </c>
      <c r="K1135" s="56">
        <v>0</v>
      </c>
      <c r="L1135" s="56">
        <v>-86.340999999999994</v>
      </c>
      <c r="M1135" s="56">
        <v>13.164399999999899</v>
      </c>
      <c r="N1135" s="56">
        <v>139.21940000000001</v>
      </c>
      <c r="O1135" s="56">
        <v>31.468800000000002</v>
      </c>
      <c r="P1135" s="56">
        <v>109.7132</v>
      </c>
    </row>
    <row r="1136" spans="1:16" x14ac:dyDescent="0.25">
      <c r="A1136" s="54">
        <v>2022</v>
      </c>
      <c r="B1136" s="54">
        <v>775247</v>
      </c>
      <c r="C1136" s="55" t="s">
        <v>418</v>
      </c>
      <c r="D1136" s="54" t="s">
        <v>1</v>
      </c>
      <c r="E1136" s="56">
        <v>19116.429</v>
      </c>
      <c r="F1136" s="56">
        <v>7896.8531999999996</v>
      </c>
      <c r="G1136" s="56">
        <v>13977.434999999999</v>
      </c>
      <c r="H1136" s="56">
        <v>9433.1697999999997</v>
      </c>
      <c r="I1136" s="56">
        <v>15618.457200000001</v>
      </c>
      <c r="J1136" s="56">
        <v>10570.2994</v>
      </c>
      <c r="K1136" s="56">
        <v>17464.066999999999</v>
      </c>
      <c r="L1136" s="56">
        <v>20712.377199999999</v>
      </c>
      <c r="M1136" s="56">
        <v>17498.650600000001</v>
      </c>
      <c r="N1136" s="56">
        <v>15116.127</v>
      </c>
      <c r="O1136" s="56">
        <v>16921.988600000001</v>
      </c>
      <c r="P1136" s="56">
        <v>9305.3009999999995</v>
      </c>
    </row>
    <row r="1137" spans="1:16" x14ac:dyDescent="0.25">
      <c r="A1137" s="54">
        <v>2022</v>
      </c>
      <c r="B1137" s="54">
        <v>775247</v>
      </c>
      <c r="C1137" s="55" t="s">
        <v>418</v>
      </c>
      <c r="D1137" s="54" t="s">
        <v>294</v>
      </c>
      <c r="E1137" s="56">
        <v>3671.3789999999999</v>
      </c>
      <c r="F1137" s="56">
        <v>1233.9531999999999</v>
      </c>
      <c r="G1137" s="56">
        <v>1348.385</v>
      </c>
      <c r="H1137" s="56">
        <v>1467.2698</v>
      </c>
      <c r="I1137" s="56">
        <v>2127.0072</v>
      </c>
      <c r="J1137" s="56">
        <v>1923.5494000000001</v>
      </c>
      <c r="K1137" s="56">
        <v>2245.6170000000002</v>
      </c>
      <c r="L1137" s="56">
        <v>2243.0272</v>
      </c>
      <c r="M1137" s="56">
        <v>2175.4506000000001</v>
      </c>
      <c r="N1137" s="56">
        <v>2711.527</v>
      </c>
      <c r="O1137" s="56">
        <v>2955.3886000000002</v>
      </c>
      <c r="P1137" s="56">
        <v>1670.8510000000001</v>
      </c>
    </row>
    <row r="1138" spans="1:16" x14ac:dyDescent="0.25">
      <c r="A1138" s="54">
        <v>2022</v>
      </c>
      <c r="B1138" s="54">
        <v>775247</v>
      </c>
      <c r="C1138" s="55" t="s">
        <v>418</v>
      </c>
      <c r="D1138" s="54" t="s">
        <v>296</v>
      </c>
      <c r="E1138" s="56">
        <v>3137.6289999999999</v>
      </c>
      <c r="F1138" s="56">
        <v>861.05319999999995</v>
      </c>
      <c r="G1138" s="56">
        <v>865.43499999999801</v>
      </c>
      <c r="H1138" s="56">
        <v>1056.7698</v>
      </c>
      <c r="I1138" s="56">
        <v>1698.9072000000001</v>
      </c>
      <c r="J1138" s="56">
        <v>1605.4993999999999</v>
      </c>
      <c r="K1138" s="56">
        <v>1785.9670000000001</v>
      </c>
      <c r="L1138" s="56">
        <v>1775.1271999999999</v>
      </c>
      <c r="M1138" s="56">
        <v>1649.9505999999999</v>
      </c>
      <c r="N1138" s="56">
        <v>2136.127</v>
      </c>
      <c r="O1138" s="56">
        <v>2399.4386</v>
      </c>
      <c r="P1138" s="56">
        <v>1226.0509999999999</v>
      </c>
    </row>
    <row r="1139" spans="1:16" x14ac:dyDescent="0.25">
      <c r="A1139" s="54">
        <v>2022</v>
      </c>
      <c r="B1139" s="54">
        <v>776236</v>
      </c>
      <c r="C1139" s="55" t="s">
        <v>419</v>
      </c>
      <c r="D1139" s="54" t="s">
        <v>294</v>
      </c>
      <c r="E1139" s="56">
        <v>45.984000000000002</v>
      </c>
      <c r="F1139" s="56">
        <v>977.88800000000003</v>
      </c>
      <c r="G1139" s="56">
        <v>25.492000000000001</v>
      </c>
      <c r="H1139" s="56">
        <v>103.968</v>
      </c>
      <c r="I1139" s="56">
        <v>76.475999999999999</v>
      </c>
      <c r="J1139" s="56">
        <v>0</v>
      </c>
      <c r="K1139" s="56">
        <v>50.667999999999999</v>
      </c>
      <c r="L1139" s="56">
        <v>0</v>
      </c>
      <c r="M1139" s="56">
        <v>50.984000000000002</v>
      </c>
      <c r="N1139" s="56">
        <v>448.95800000000003</v>
      </c>
      <c r="O1139" s="56">
        <v>59.475999999999999</v>
      </c>
      <c r="P1139" s="56">
        <v>3.3420000000000001</v>
      </c>
    </row>
    <row r="1140" spans="1:16" x14ac:dyDescent="0.25">
      <c r="A1140" s="54">
        <v>2022</v>
      </c>
      <c r="B1140" s="54">
        <v>776236</v>
      </c>
      <c r="C1140" s="55" t="s">
        <v>419</v>
      </c>
      <c r="D1140" s="54" t="s">
        <v>296</v>
      </c>
      <c r="E1140" s="56">
        <v>-26.515999999999998</v>
      </c>
      <c r="F1140" s="56">
        <v>785.38800000000003</v>
      </c>
      <c r="G1140" s="56">
        <v>-10.757999999999999</v>
      </c>
      <c r="H1140" s="56">
        <v>-4.782</v>
      </c>
      <c r="I1140" s="56">
        <v>3.9759999999999902</v>
      </c>
      <c r="J1140" s="56">
        <v>0</v>
      </c>
      <c r="K1140" s="56">
        <v>-21.832000000000001</v>
      </c>
      <c r="L1140" s="56">
        <v>0</v>
      </c>
      <c r="M1140" s="56">
        <v>-21.515999999999998</v>
      </c>
      <c r="N1140" s="56">
        <v>328.95800000000003</v>
      </c>
      <c r="O1140" s="56">
        <v>-13.023999999999999</v>
      </c>
      <c r="P1140" s="56">
        <v>-32.908000000000001</v>
      </c>
    </row>
    <row r="1141" spans="1:16" x14ac:dyDescent="0.25">
      <c r="A1141" s="54">
        <v>2022</v>
      </c>
      <c r="B1141" s="54">
        <v>776236</v>
      </c>
      <c r="C1141" s="55" t="s">
        <v>419</v>
      </c>
      <c r="D1141" s="54" t="s">
        <v>1</v>
      </c>
      <c r="E1141" s="56">
        <v>143.98400000000001</v>
      </c>
      <c r="F1141" s="56">
        <v>2366.0880000000002</v>
      </c>
      <c r="G1141" s="56">
        <v>55.991999999999997</v>
      </c>
      <c r="H1141" s="56">
        <v>263.96800000000002</v>
      </c>
      <c r="I1141" s="56">
        <v>167.976</v>
      </c>
      <c r="J1141" s="56">
        <v>0</v>
      </c>
      <c r="K1141" s="56">
        <v>158.36799999999999</v>
      </c>
      <c r="L1141" s="56">
        <v>0</v>
      </c>
      <c r="M1141" s="56">
        <v>111.98399999999999</v>
      </c>
      <c r="N1141" s="56">
        <v>1862.2080000000001</v>
      </c>
      <c r="O1141" s="56">
        <v>215.976</v>
      </c>
      <c r="P1141" s="56">
        <v>7.1920000000000002</v>
      </c>
    </row>
    <row r="1142" spans="1:16" x14ac:dyDescent="0.25">
      <c r="A1142" s="54">
        <v>2022</v>
      </c>
      <c r="B1142" s="54">
        <v>782190</v>
      </c>
      <c r="C1142" s="55" t="s">
        <v>418</v>
      </c>
      <c r="D1142" s="54" t="s">
        <v>1</v>
      </c>
      <c r="E1142" s="56">
        <v>1688.7</v>
      </c>
      <c r="F1142" s="56">
        <v>657.96</v>
      </c>
      <c r="G1142" s="56">
        <v>1015.92</v>
      </c>
      <c r="H1142" s="56">
        <v>2389.44</v>
      </c>
      <c r="I1142" s="56">
        <v>1821</v>
      </c>
      <c r="J1142" s="56">
        <v>4555.5</v>
      </c>
      <c r="K1142" s="56">
        <v>3809.94</v>
      </c>
      <c r="L1142" s="56">
        <v>678.18</v>
      </c>
      <c r="M1142" s="56">
        <v>2461.6799999999998</v>
      </c>
      <c r="N1142" s="56">
        <v>4208.88</v>
      </c>
      <c r="O1142" s="56">
        <v>841.02</v>
      </c>
      <c r="P1142" s="56">
        <v>1248</v>
      </c>
    </row>
    <row r="1143" spans="1:16" x14ac:dyDescent="0.25">
      <c r="A1143" s="54">
        <v>2022</v>
      </c>
      <c r="B1143" s="54">
        <v>782190</v>
      </c>
      <c r="C1143" s="55" t="s">
        <v>418</v>
      </c>
      <c r="D1143" s="54" t="s">
        <v>296</v>
      </c>
      <c r="E1143" s="56">
        <v>-49.450000000000202</v>
      </c>
      <c r="F1143" s="56">
        <v>-275.54000000000002</v>
      </c>
      <c r="G1143" s="56">
        <v>-183.78</v>
      </c>
      <c r="H1143" s="56">
        <v>-115.36</v>
      </c>
      <c r="I1143" s="56">
        <v>-91.600000000000094</v>
      </c>
      <c r="J1143" s="56">
        <v>396.25</v>
      </c>
      <c r="K1143" s="56">
        <v>400.39</v>
      </c>
      <c r="L1143" s="56">
        <v>-304.27</v>
      </c>
      <c r="M1143" s="56">
        <v>79.379999999999498</v>
      </c>
      <c r="N1143" s="56">
        <v>274.27999999999997</v>
      </c>
      <c r="O1143" s="56">
        <v>-180.83</v>
      </c>
      <c r="P1143" s="56">
        <v>-273.5</v>
      </c>
    </row>
    <row r="1144" spans="1:16" x14ac:dyDescent="0.25">
      <c r="A1144" s="54">
        <v>2022</v>
      </c>
      <c r="B1144" s="54">
        <v>782190</v>
      </c>
      <c r="C1144" s="55" t="s">
        <v>415</v>
      </c>
      <c r="D1144" s="54" t="s">
        <v>294</v>
      </c>
      <c r="E1144" s="56">
        <v>278.54000000000002</v>
      </c>
      <c r="F1144" s="56">
        <v>74.38</v>
      </c>
      <c r="G1144" s="56">
        <v>210.4</v>
      </c>
      <c r="H1144" s="56">
        <v>136.66999999999999</v>
      </c>
      <c r="I1144" s="56">
        <v>308.3</v>
      </c>
      <c r="J1144" s="56">
        <v>65.099999999999994</v>
      </c>
      <c r="K1144" s="56">
        <v>177.19</v>
      </c>
      <c r="L1144" s="56">
        <v>325.02999999999997</v>
      </c>
      <c r="M1144" s="56">
        <v>254.8</v>
      </c>
      <c r="N1144" s="56">
        <v>13.6</v>
      </c>
      <c r="O1144" s="56">
        <v>393.84</v>
      </c>
      <c r="P1144" s="56">
        <v>453.61</v>
      </c>
    </row>
    <row r="1145" spans="1:16" x14ac:dyDescent="0.25">
      <c r="A1145" s="54">
        <v>2022</v>
      </c>
      <c r="B1145" s="54">
        <v>782190</v>
      </c>
      <c r="C1145" s="55" t="s">
        <v>416</v>
      </c>
      <c r="D1145" s="54" t="s">
        <v>1</v>
      </c>
      <c r="E1145" s="56">
        <v>27976.560000000001</v>
      </c>
      <c r="F1145" s="56">
        <v>17136.78</v>
      </c>
      <c r="G1145" s="56">
        <v>14433.48</v>
      </c>
      <c r="H1145" s="56">
        <v>16069.08</v>
      </c>
      <c r="I1145" s="56">
        <v>11511.6</v>
      </c>
      <c r="J1145" s="56">
        <v>6311.1</v>
      </c>
      <c r="K1145" s="56">
        <v>3771.06</v>
      </c>
      <c r="L1145" s="56">
        <v>9714.5400000000009</v>
      </c>
      <c r="M1145" s="56">
        <v>6169.44</v>
      </c>
      <c r="N1145" s="56">
        <v>15880.86</v>
      </c>
      <c r="O1145" s="56">
        <v>5289.24</v>
      </c>
      <c r="P1145" s="56">
        <v>22222.86</v>
      </c>
    </row>
    <row r="1146" spans="1:16" x14ac:dyDescent="0.25">
      <c r="A1146" s="54">
        <v>2022</v>
      </c>
      <c r="B1146" s="54">
        <v>782190</v>
      </c>
      <c r="C1146" s="55" t="s">
        <v>415</v>
      </c>
      <c r="D1146" s="54" t="s">
        <v>296</v>
      </c>
      <c r="E1146" s="56">
        <v>68.939999999999898</v>
      </c>
      <c r="F1146" s="56">
        <v>-65.72</v>
      </c>
      <c r="G1146" s="56">
        <v>65.900000000000105</v>
      </c>
      <c r="H1146" s="56">
        <v>0.96999999999999198</v>
      </c>
      <c r="I1146" s="56">
        <v>66.699999999999903</v>
      </c>
      <c r="J1146" s="56">
        <v>-6.5999999999999703</v>
      </c>
      <c r="K1146" s="56">
        <v>141.88999999999999</v>
      </c>
      <c r="L1146" s="56">
        <v>209.23</v>
      </c>
      <c r="M1146" s="56">
        <v>114.7</v>
      </c>
      <c r="N1146" s="56">
        <v>-20.6</v>
      </c>
      <c r="O1146" s="56">
        <v>139.59</v>
      </c>
      <c r="P1146" s="56">
        <v>162.41</v>
      </c>
    </row>
    <row r="1147" spans="1:16" x14ac:dyDescent="0.25">
      <c r="A1147" s="54">
        <v>2022</v>
      </c>
      <c r="B1147" s="54">
        <v>782190</v>
      </c>
      <c r="C1147" s="55" t="s">
        <v>416</v>
      </c>
      <c r="D1147" s="54" t="s">
        <v>294</v>
      </c>
      <c r="E1147" s="56">
        <v>4662.76</v>
      </c>
      <c r="F1147" s="56">
        <v>2856.13</v>
      </c>
      <c r="G1147" s="56">
        <v>2405.58</v>
      </c>
      <c r="H1147" s="56">
        <v>2678.18</v>
      </c>
      <c r="I1147" s="56">
        <v>1918.6</v>
      </c>
      <c r="J1147" s="56">
        <v>1051.8499999999999</v>
      </c>
      <c r="K1147" s="56">
        <v>628.51</v>
      </c>
      <c r="L1147" s="56">
        <v>1619.09</v>
      </c>
      <c r="M1147" s="56">
        <v>1028.24</v>
      </c>
      <c r="N1147" s="56">
        <v>2646.81</v>
      </c>
      <c r="O1147" s="56">
        <v>881.54</v>
      </c>
      <c r="P1147" s="56">
        <v>3703.81</v>
      </c>
    </row>
    <row r="1148" spans="1:16" x14ac:dyDescent="0.25">
      <c r="A1148" s="54">
        <v>2022</v>
      </c>
      <c r="B1148" s="54">
        <v>782190</v>
      </c>
      <c r="C1148" s="55" t="s">
        <v>415</v>
      </c>
      <c r="D1148" s="54" t="s">
        <v>1</v>
      </c>
      <c r="E1148" s="56">
        <v>1671.24</v>
      </c>
      <c r="F1148" s="56">
        <v>446.28</v>
      </c>
      <c r="G1148" s="56">
        <v>1262.4000000000001</v>
      </c>
      <c r="H1148" s="56">
        <v>820.02</v>
      </c>
      <c r="I1148" s="56">
        <v>1849.8</v>
      </c>
      <c r="J1148" s="56">
        <v>390.6</v>
      </c>
      <c r="K1148" s="56">
        <v>1063.1400000000001</v>
      </c>
      <c r="L1148" s="56">
        <v>1950.18</v>
      </c>
      <c r="M1148" s="56">
        <v>1528.8</v>
      </c>
      <c r="N1148" s="56">
        <v>81.599999999999994</v>
      </c>
      <c r="O1148" s="56">
        <v>2363.04</v>
      </c>
      <c r="P1148" s="56">
        <v>2721.66</v>
      </c>
    </row>
    <row r="1149" spans="1:16" x14ac:dyDescent="0.25">
      <c r="A1149" s="54">
        <v>2022</v>
      </c>
      <c r="B1149" s="54">
        <v>782190</v>
      </c>
      <c r="C1149" s="55" t="s">
        <v>418</v>
      </c>
      <c r="D1149" s="54" t="s">
        <v>294</v>
      </c>
      <c r="E1149" s="56">
        <v>281.45</v>
      </c>
      <c r="F1149" s="56">
        <v>109.66</v>
      </c>
      <c r="G1149" s="56">
        <v>169.32</v>
      </c>
      <c r="H1149" s="56">
        <v>398.24</v>
      </c>
      <c r="I1149" s="56">
        <v>303.5</v>
      </c>
      <c r="J1149" s="56">
        <v>759.24999999999898</v>
      </c>
      <c r="K1149" s="56">
        <v>634.99</v>
      </c>
      <c r="L1149" s="56">
        <v>113.03</v>
      </c>
      <c r="M1149" s="56">
        <v>410.28</v>
      </c>
      <c r="N1149" s="56">
        <v>701.48</v>
      </c>
      <c r="O1149" s="56">
        <v>140.16999999999999</v>
      </c>
      <c r="P1149" s="56">
        <v>208</v>
      </c>
    </row>
    <row r="1150" spans="1:16" x14ac:dyDescent="0.25">
      <c r="A1150" s="54">
        <v>2022</v>
      </c>
      <c r="B1150" s="54">
        <v>782190</v>
      </c>
      <c r="C1150" s="55" t="s">
        <v>416</v>
      </c>
      <c r="D1150" s="54" t="s">
        <v>296</v>
      </c>
      <c r="E1150" s="56">
        <v>3960.16</v>
      </c>
      <c r="F1150" s="56">
        <v>2327.5300000000002</v>
      </c>
      <c r="G1150" s="56">
        <v>2002.38</v>
      </c>
      <c r="H1150" s="56">
        <v>2265.38</v>
      </c>
      <c r="I1150" s="56">
        <v>1440.4</v>
      </c>
      <c r="J1150" s="56">
        <v>725.45</v>
      </c>
      <c r="K1150" s="56">
        <v>423.91</v>
      </c>
      <c r="L1150" s="56">
        <v>1211.0899999999999</v>
      </c>
      <c r="M1150" s="56">
        <v>562.04</v>
      </c>
      <c r="N1150" s="56">
        <v>2161.41</v>
      </c>
      <c r="O1150" s="56">
        <v>607.34</v>
      </c>
      <c r="P1150" s="56">
        <v>3043.51</v>
      </c>
    </row>
    <row r="1151" spans="1:16" x14ac:dyDescent="0.25">
      <c r="A1151" s="54">
        <v>2022</v>
      </c>
      <c r="B1151" s="54">
        <v>782190</v>
      </c>
      <c r="C1151" s="55" t="s">
        <v>417</v>
      </c>
      <c r="D1151" s="54" t="s">
        <v>294</v>
      </c>
      <c r="E1151" s="56">
        <v>622.16999999999996</v>
      </c>
      <c r="F1151" s="56">
        <v>554.02</v>
      </c>
      <c r="G1151" s="56">
        <v>266.08</v>
      </c>
      <c r="H1151" s="56">
        <v>596.47</v>
      </c>
      <c r="I1151" s="56">
        <v>127.68</v>
      </c>
      <c r="J1151" s="56">
        <v>941.46</v>
      </c>
      <c r="K1151" s="56">
        <v>915.18</v>
      </c>
      <c r="L1151" s="56">
        <v>452.1</v>
      </c>
      <c r="M1151" s="56">
        <v>499.38</v>
      </c>
      <c r="N1151" s="56">
        <v>187.26</v>
      </c>
      <c r="O1151" s="56">
        <v>754.30999999999904</v>
      </c>
      <c r="P1151" s="56">
        <v>663.11</v>
      </c>
    </row>
    <row r="1152" spans="1:16" x14ac:dyDescent="0.25">
      <c r="A1152" s="54">
        <v>2022</v>
      </c>
      <c r="B1152" s="54">
        <v>782190</v>
      </c>
      <c r="C1152" s="55" t="s">
        <v>417</v>
      </c>
      <c r="D1152" s="54" t="s">
        <v>296</v>
      </c>
      <c r="E1152" s="56">
        <v>62.169999999999803</v>
      </c>
      <c r="F1152" s="56">
        <v>-5.98000000000029</v>
      </c>
      <c r="G1152" s="56">
        <v>-400.92</v>
      </c>
      <c r="H1152" s="56">
        <v>-30.5300000000002</v>
      </c>
      <c r="I1152" s="56">
        <v>-452.32</v>
      </c>
      <c r="J1152" s="56">
        <v>352.46</v>
      </c>
      <c r="K1152" s="56">
        <v>308.18</v>
      </c>
      <c r="L1152" s="56">
        <v>-203.9</v>
      </c>
      <c r="M1152" s="56">
        <v>-98.620000000000203</v>
      </c>
      <c r="N1152" s="56">
        <v>-430.74</v>
      </c>
      <c r="O1152" s="56">
        <v>145.31</v>
      </c>
      <c r="P1152" s="56">
        <v>83.11</v>
      </c>
    </row>
    <row r="1153" spans="1:16" x14ac:dyDescent="0.25">
      <c r="A1153" s="54">
        <v>2022</v>
      </c>
      <c r="B1153" s="54">
        <v>782190</v>
      </c>
      <c r="C1153" s="55" t="s">
        <v>417</v>
      </c>
      <c r="D1153" s="54" t="s">
        <v>1</v>
      </c>
      <c r="E1153" s="56">
        <v>3733.02</v>
      </c>
      <c r="F1153" s="56">
        <v>3324.12</v>
      </c>
      <c r="G1153" s="56">
        <v>1596.48</v>
      </c>
      <c r="H1153" s="56">
        <v>3578.82</v>
      </c>
      <c r="I1153" s="56">
        <v>766.08</v>
      </c>
      <c r="J1153" s="56">
        <v>5648.76</v>
      </c>
      <c r="K1153" s="56">
        <v>5491.08</v>
      </c>
      <c r="L1153" s="56">
        <v>2712.6</v>
      </c>
      <c r="M1153" s="56">
        <v>2996.28</v>
      </c>
      <c r="N1153" s="56">
        <v>1123.56</v>
      </c>
      <c r="O1153" s="56">
        <v>4525.8599999999997</v>
      </c>
      <c r="P1153" s="56">
        <v>3978.66</v>
      </c>
    </row>
    <row r="1154" spans="1:16" x14ac:dyDescent="0.25">
      <c r="A1154" s="54">
        <v>2022</v>
      </c>
      <c r="B1154" s="54">
        <v>783424</v>
      </c>
      <c r="C1154" s="55" t="s">
        <v>416</v>
      </c>
      <c r="D1154" s="54" t="s">
        <v>296</v>
      </c>
      <c r="E1154" s="56">
        <v>2838.9784</v>
      </c>
      <c r="F1154" s="56">
        <v>1410.2208000000001</v>
      </c>
      <c r="G1154" s="56">
        <v>1676.3388</v>
      </c>
      <c r="H1154" s="56">
        <v>316.80759999999998</v>
      </c>
      <c r="I1154" s="56">
        <v>740.76</v>
      </c>
      <c r="J1154" s="56">
        <v>1324.6356000000001</v>
      </c>
      <c r="K1154" s="56">
        <v>1452.4911999999999</v>
      </c>
      <c r="L1154" s="56">
        <v>481.1748</v>
      </c>
      <c r="M1154" s="56">
        <v>786.72119999999995</v>
      </c>
      <c r="N1154" s="56">
        <v>488.9504</v>
      </c>
      <c r="O1154" s="56">
        <v>732.68679999999995</v>
      </c>
      <c r="P1154" s="56">
        <v>654.13559999999995</v>
      </c>
    </row>
    <row r="1155" spans="1:16" x14ac:dyDescent="0.25">
      <c r="A1155" s="54">
        <v>2022</v>
      </c>
      <c r="B1155" s="54">
        <v>783424</v>
      </c>
      <c r="C1155" s="55" t="s">
        <v>416</v>
      </c>
      <c r="D1155" s="54" t="s">
        <v>294</v>
      </c>
      <c r="E1155" s="56">
        <v>3309.9784</v>
      </c>
      <c r="F1155" s="56">
        <v>1727.6207999999999</v>
      </c>
      <c r="G1155" s="56">
        <v>2035.1387999999999</v>
      </c>
      <c r="H1155" s="56">
        <v>635.4076</v>
      </c>
      <c r="I1155" s="56">
        <v>1169.1600000000001</v>
      </c>
      <c r="J1155" s="56">
        <v>1718.8356000000001</v>
      </c>
      <c r="K1155" s="56">
        <v>1853.2911999999999</v>
      </c>
      <c r="L1155" s="56">
        <v>904.77480000000003</v>
      </c>
      <c r="M1155" s="56">
        <v>1258.3212000000001</v>
      </c>
      <c r="N1155" s="56">
        <v>879.55039999999997</v>
      </c>
      <c r="O1155" s="56">
        <v>1098.6867999999999</v>
      </c>
      <c r="P1155" s="56">
        <v>1082.5355999999999</v>
      </c>
    </row>
    <row r="1156" spans="1:16" x14ac:dyDescent="0.25">
      <c r="A1156" s="54">
        <v>2022</v>
      </c>
      <c r="B1156" s="54">
        <v>783424</v>
      </c>
      <c r="C1156" s="55" t="s">
        <v>416</v>
      </c>
      <c r="D1156" s="54" t="s">
        <v>1</v>
      </c>
      <c r="E1156" s="56">
        <v>9613.7783999999992</v>
      </c>
      <c r="F1156" s="56">
        <v>4791.5208000000002</v>
      </c>
      <c r="G1156" s="56">
        <v>7728.6887999999999</v>
      </c>
      <c r="H1156" s="56">
        <v>2093.4576000000002</v>
      </c>
      <c r="I1156" s="56">
        <v>3892.86</v>
      </c>
      <c r="J1156" s="56">
        <v>5769.8855999999996</v>
      </c>
      <c r="K1156" s="56">
        <v>5636.4912000000004</v>
      </c>
      <c r="L1156" s="56">
        <v>3423.1248000000001</v>
      </c>
      <c r="M1156" s="56">
        <v>4135.4712</v>
      </c>
      <c r="N1156" s="56">
        <v>3770.1504</v>
      </c>
      <c r="O1156" s="56">
        <v>3581.2368000000001</v>
      </c>
      <c r="P1156" s="56">
        <v>4111.1855999999998</v>
      </c>
    </row>
    <row r="1157" spans="1:16" x14ac:dyDescent="0.25">
      <c r="A1157" s="54">
        <v>2022</v>
      </c>
      <c r="B1157" s="54">
        <v>784350</v>
      </c>
      <c r="C1157" s="55" t="s">
        <v>415</v>
      </c>
      <c r="D1157" s="54" t="s">
        <v>1</v>
      </c>
      <c r="E1157" s="56">
        <v>151.44</v>
      </c>
      <c r="F1157" s="56">
        <v>0</v>
      </c>
      <c r="G1157" s="56">
        <v>249</v>
      </c>
      <c r="H1157" s="56">
        <v>0</v>
      </c>
      <c r="I1157" s="56">
        <v>944.82</v>
      </c>
      <c r="J1157" s="56">
        <v>534</v>
      </c>
      <c r="K1157" s="56">
        <v>205.2</v>
      </c>
      <c r="L1157" s="56">
        <v>852.06</v>
      </c>
      <c r="M1157" s="56">
        <v>189</v>
      </c>
      <c r="N1157" s="56">
        <v>691.02</v>
      </c>
      <c r="O1157" s="56">
        <v>343.74</v>
      </c>
      <c r="P1157" s="56">
        <v>1171.02</v>
      </c>
    </row>
    <row r="1158" spans="1:16" x14ac:dyDescent="0.25">
      <c r="A1158" s="54">
        <v>2022</v>
      </c>
      <c r="B1158" s="54">
        <v>784350</v>
      </c>
      <c r="C1158" s="55" t="s">
        <v>415</v>
      </c>
      <c r="D1158" s="54" t="s">
        <v>296</v>
      </c>
      <c r="E1158" s="56">
        <v>-75.16</v>
      </c>
      <c r="F1158" s="56">
        <v>0</v>
      </c>
      <c r="G1158" s="56">
        <v>-58.9</v>
      </c>
      <c r="H1158" s="56">
        <v>0</v>
      </c>
      <c r="I1158" s="56">
        <v>21.77</v>
      </c>
      <c r="J1158" s="56">
        <v>55.9</v>
      </c>
      <c r="K1158" s="56">
        <v>-34.200000000000003</v>
      </c>
      <c r="L1158" s="56">
        <v>40.509999999999899</v>
      </c>
      <c r="M1158" s="56">
        <v>-35.799999999999997</v>
      </c>
      <c r="N1158" s="56">
        <v>-21.63</v>
      </c>
      <c r="O1158" s="56">
        <v>-10.01</v>
      </c>
      <c r="P1158" s="56">
        <v>94.77</v>
      </c>
    </row>
    <row r="1159" spans="1:16" x14ac:dyDescent="0.25">
      <c r="A1159" s="54">
        <v>2022</v>
      </c>
      <c r="B1159" s="54">
        <v>784350</v>
      </c>
      <c r="C1159" s="55" t="s">
        <v>415</v>
      </c>
      <c r="D1159" s="54" t="s">
        <v>294</v>
      </c>
      <c r="E1159" s="56">
        <v>25.24</v>
      </c>
      <c r="F1159" s="56">
        <v>0</v>
      </c>
      <c r="G1159" s="56">
        <v>41.5</v>
      </c>
      <c r="H1159" s="56">
        <v>0</v>
      </c>
      <c r="I1159" s="56">
        <v>157.47</v>
      </c>
      <c r="J1159" s="56">
        <v>89</v>
      </c>
      <c r="K1159" s="56">
        <v>34.200000000000003</v>
      </c>
      <c r="L1159" s="56">
        <v>142.01</v>
      </c>
      <c r="M1159" s="56">
        <v>31.5</v>
      </c>
      <c r="N1159" s="56">
        <v>115.17</v>
      </c>
      <c r="O1159" s="56">
        <v>57.29</v>
      </c>
      <c r="P1159" s="56">
        <v>195.17</v>
      </c>
    </row>
    <row r="1160" spans="1:16" x14ac:dyDescent="0.25">
      <c r="A1160" s="54">
        <v>2022</v>
      </c>
      <c r="B1160" s="54">
        <v>784373</v>
      </c>
      <c r="C1160" s="55" t="s">
        <v>414</v>
      </c>
      <c r="D1160" s="54" t="s">
        <v>1</v>
      </c>
      <c r="E1160" s="56">
        <v>0</v>
      </c>
      <c r="F1160" s="56">
        <v>55.991999999999997</v>
      </c>
      <c r="G1160" s="56">
        <v>0</v>
      </c>
      <c r="H1160" s="56">
        <v>559.91999999999996</v>
      </c>
      <c r="I1160" s="56">
        <v>79.183999999999997</v>
      </c>
      <c r="J1160" s="56">
        <v>0</v>
      </c>
      <c r="K1160" s="56">
        <v>0</v>
      </c>
      <c r="L1160" s="56">
        <v>0</v>
      </c>
      <c r="M1160" s="56">
        <v>0</v>
      </c>
      <c r="N1160" s="56">
        <v>0</v>
      </c>
      <c r="O1160" s="56">
        <v>0</v>
      </c>
      <c r="P1160" s="56">
        <v>0</v>
      </c>
    </row>
    <row r="1161" spans="1:16" x14ac:dyDescent="0.25">
      <c r="A1161" s="54">
        <v>2022</v>
      </c>
      <c r="B1161" s="54">
        <v>784373</v>
      </c>
      <c r="C1161" s="55" t="s">
        <v>414</v>
      </c>
      <c r="D1161" s="54" t="s">
        <v>294</v>
      </c>
      <c r="E1161" s="56">
        <v>0</v>
      </c>
      <c r="F1161" s="56">
        <v>25.492000000000001</v>
      </c>
      <c r="G1161" s="56">
        <v>0</v>
      </c>
      <c r="H1161" s="56">
        <v>254.92</v>
      </c>
      <c r="I1161" s="56">
        <v>30.834</v>
      </c>
      <c r="J1161" s="56">
        <v>0</v>
      </c>
      <c r="K1161" s="56">
        <v>0</v>
      </c>
      <c r="L1161" s="56">
        <v>0</v>
      </c>
      <c r="M1161" s="56">
        <v>0</v>
      </c>
      <c r="N1161" s="56">
        <v>0</v>
      </c>
      <c r="O1161" s="56">
        <v>0</v>
      </c>
      <c r="P1161" s="56">
        <v>0</v>
      </c>
    </row>
    <row r="1162" spans="1:16" x14ac:dyDescent="0.25">
      <c r="A1162" s="54">
        <v>2022</v>
      </c>
      <c r="B1162" s="54">
        <v>784373</v>
      </c>
      <c r="C1162" s="55" t="s">
        <v>414</v>
      </c>
      <c r="D1162" s="54" t="s">
        <v>296</v>
      </c>
      <c r="E1162" s="56">
        <v>0</v>
      </c>
      <c r="F1162" s="56">
        <v>-6.6079999999999997</v>
      </c>
      <c r="G1162" s="56">
        <v>0</v>
      </c>
      <c r="H1162" s="56">
        <v>222.82</v>
      </c>
      <c r="I1162" s="56">
        <v>-33.366</v>
      </c>
      <c r="J1162" s="56">
        <v>0</v>
      </c>
      <c r="K1162" s="56">
        <v>0</v>
      </c>
      <c r="L1162" s="56">
        <v>0</v>
      </c>
      <c r="M1162" s="56">
        <v>0</v>
      </c>
      <c r="N1162" s="56">
        <v>0</v>
      </c>
      <c r="O1162" s="56">
        <v>0</v>
      </c>
      <c r="P1162" s="56">
        <v>0</v>
      </c>
    </row>
    <row r="1163" spans="1:16" x14ac:dyDescent="0.25">
      <c r="A1163" s="54">
        <v>2022</v>
      </c>
      <c r="B1163" s="54">
        <v>789083</v>
      </c>
      <c r="C1163" s="55" t="s">
        <v>419</v>
      </c>
      <c r="D1163" s="54" t="s">
        <v>1</v>
      </c>
      <c r="E1163" s="56">
        <v>80.1584</v>
      </c>
      <c r="F1163" s="56">
        <v>989.13480000000004</v>
      </c>
      <c r="G1163" s="56">
        <v>783.23760000000004</v>
      </c>
      <c r="H1163" s="56">
        <v>80.2196</v>
      </c>
      <c r="I1163" s="56">
        <v>21.0596</v>
      </c>
      <c r="J1163" s="56">
        <v>286.83760000000001</v>
      </c>
      <c r="K1163" s="56">
        <v>15.6264</v>
      </c>
      <c r="L1163" s="56">
        <v>1673.2760000000001</v>
      </c>
      <c r="M1163" s="56">
        <v>2373.5468000000001</v>
      </c>
      <c r="N1163" s="56">
        <v>0</v>
      </c>
      <c r="O1163" s="56">
        <v>329.73880000000003</v>
      </c>
      <c r="P1163" s="56">
        <v>272.58479999999997</v>
      </c>
    </row>
    <row r="1164" spans="1:16" x14ac:dyDescent="0.25">
      <c r="A1164" s="54">
        <v>2022</v>
      </c>
      <c r="B1164" s="54">
        <v>789083</v>
      </c>
      <c r="C1164" s="55" t="s">
        <v>419</v>
      </c>
      <c r="D1164" s="54" t="s">
        <v>294</v>
      </c>
      <c r="E1164" s="56">
        <v>25.958400000000001</v>
      </c>
      <c r="F1164" s="56">
        <v>278.73480000000001</v>
      </c>
      <c r="G1164" s="56">
        <v>229.73759999999999</v>
      </c>
      <c r="H1164" s="56">
        <v>10.019600000000001</v>
      </c>
      <c r="I1164" s="56">
        <v>3.5095999999999998</v>
      </c>
      <c r="J1164" s="56">
        <v>77.7376</v>
      </c>
      <c r="K1164" s="56">
        <v>3.2764000000000002</v>
      </c>
      <c r="L1164" s="56">
        <v>263.42599999999999</v>
      </c>
      <c r="M1164" s="56">
        <v>487.74680000000001</v>
      </c>
      <c r="N1164" s="56">
        <v>0</v>
      </c>
      <c r="O1164" s="56">
        <v>101.28879999999999</v>
      </c>
      <c r="P1164" s="56">
        <v>45.7348</v>
      </c>
    </row>
    <row r="1165" spans="1:16" x14ac:dyDescent="0.25">
      <c r="A1165" s="54">
        <v>2022</v>
      </c>
      <c r="B1165" s="54">
        <v>789083</v>
      </c>
      <c r="C1165" s="55" t="s">
        <v>419</v>
      </c>
      <c r="D1165" s="54" t="s">
        <v>296</v>
      </c>
      <c r="E1165" s="56">
        <v>-46.541600000000003</v>
      </c>
      <c r="F1165" s="56">
        <v>-11.265200000000201</v>
      </c>
      <c r="G1165" s="56">
        <v>48.487599999999802</v>
      </c>
      <c r="H1165" s="56">
        <v>-62.480400000000003</v>
      </c>
      <c r="I1165" s="56">
        <v>-68.990399999999994</v>
      </c>
      <c r="J1165" s="56">
        <v>-139.76240000000001</v>
      </c>
      <c r="K1165" s="56">
        <v>-69.223600000000005</v>
      </c>
      <c r="L1165" s="56">
        <v>107.176</v>
      </c>
      <c r="M1165" s="56">
        <v>258.99680000000001</v>
      </c>
      <c r="N1165" s="56">
        <v>0</v>
      </c>
      <c r="O1165" s="56">
        <v>-152.46119999999999</v>
      </c>
      <c r="P1165" s="56">
        <v>-99.265199999999993</v>
      </c>
    </row>
    <row r="1166" spans="1:16" x14ac:dyDescent="0.25">
      <c r="A1166" s="54">
        <v>2022</v>
      </c>
      <c r="B1166" s="54">
        <v>790239</v>
      </c>
      <c r="C1166" s="55" t="s">
        <v>417</v>
      </c>
      <c r="D1166" s="54" t="s">
        <v>1</v>
      </c>
      <c r="E1166" s="56">
        <v>253.32749999999999</v>
      </c>
      <c r="F1166" s="56">
        <v>0</v>
      </c>
      <c r="G1166" s="56">
        <v>0</v>
      </c>
      <c r="H1166" s="56">
        <v>162</v>
      </c>
      <c r="I1166" s="56">
        <v>35.774999999999999</v>
      </c>
      <c r="J1166" s="56">
        <v>155.92500000000001</v>
      </c>
      <c r="K1166" s="56">
        <v>82.35</v>
      </c>
      <c r="L1166" s="56">
        <v>433.55250000000001</v>
      </c>
      <c r="M1166" s="56">
        <v>1051.6500000000001</v>
      </c>
      <c r="N1166" s="56">
        <v>0</v>
      </c>
      <c r="O1166" s="56">
        <v>93.825000000000003</v>
      </c>
      <c r="P1166" s="56">
        <v>1973.7</v>
      </c>
    </row>
    <row r="1167" spans="1:16" x14ac:dyDescent="0.25">
      <c r="A1167" s="54">
        <v>2022</v>
      </c>
      <c r="B1167" s="54">
        <v>790239</v>
      </c>
      <c r="C1167" s="55" t="s">
        <v>417</v>
      </c>
      <c r="D1167" s="54" t="s">
        <v>296</v>
      </c>
      <c r="E1167" s="56">
        <v>-21.322500000000002</v>
      </c>
      <c r="F1167" s="56">
        <v>0</v>
      </c>
      <c r="G1167" s="56">
        <v>0</v>
      </c>
      <c r="H1167" s="56">
        <v>-16</v>
      </c>
      <c r="I1167" s="56">
        <v>-19.725000000000001</v>
      </c>
      <c r="J1167" s="56">
        <v>-17.574999999999999</v>
      </c>
      <c r="K1167" s="56">
        <v>-7.6499999999999897</v>
      </c>
      <c r="L1167" s="56">
        <v>-3.5974999999999699</v>
      </c>
      <c r="M1167" s="56">
        <v>214.65</v>
      </c>
      <c r="N1167" s="56">
        <v>0</v>
      </c>
      <c r="O1167" s="56">
        <v>-33.674999999999997</v>
      </c>
      <c r="P1167" s="56">
        <v>366.7</v>
      </c>
    </row>
    <row r="1168" spans="1:16" x14ac:dyDescent="0.25">
      <c r="A1168" s="54">
        <v>2022</v>
      </c>
      <c r="B1168" s="54">
        <v>790239</v>
      </c>
      <c r="C1168" s="55" t="s">
        <v>417</v>
      </c>
      <c r="D1168" s="54" t="s">
        <v>294</v>
      </c>
      <c r="E1168" s="56">
        <v>65.677499999999995</v>
      </c>
      <c r="F1168" s="56">
        <v>0</v>
      </c>
      <c r="G1168" s="56">
        <v>0</v>
      </c>
      <c r="H1168" s="56">
        <v>42</v>
      </c>
      <c r="I1168" s="56">
        <v>9.2750000000000092</v>
      </c>
      <c r="J1168" s="56">
        <v>40.424999999999997</v>
      </c>
      <c r="K1168" s="56">
        <v>21.35</v>
      </c>
      <c r="L1168" s="56">
        <v>112.4025</v>
      </c>
      <c r="M1168" s="56">
        <v>272.64999999999998</v>
      </c>
      <c r="N1168" s="56">
        <v>0</v>
      </c>
      <c r="O1168" s="56">
        <v>24.324999999999999</v>
      </c>
      <c r="P1168" s="56">
        <v>511.7</v>
      </c>
    </row>
    <row r="1169" spans="1:16" x14ac:dyDescent="0.25">
      <c r="A1169" s="54">
        <v>2022</v>
      </c>
      <c r="B1169" s="54">
        <v>791348</v>
      </c>
      <c r="C1169" s="55" t="s">
        <v>416</v>
      </c>
      <c r="D1169" s="54" t="s">
        <v>294</v>
      </c>
      <c r="E1169" s="56">
        <v>0</v>
      </c>
      <c r="F1169" s="56">
        <v>0</v>
      </c>
      <c r="G1169" s="56">
        <v>0</v>
      </c>
      <c r="H1169" s="56">
        <v>0</v>
      </c>
      <c r="I1169" s="56">
        <v>0</v>
      </c>
      <c r="J1169" s="56">
        <v>588.71280000000002</v>
      </c>
      <c r="K1169" s="56">
        <v>284.77519999999998</v>
      </c>
      <c r="L1169" s="56">
        <v>116.55</v>
      </c>
      <c r="M1169" s="56">
        <v>116.6748</v>
      </c>
      <c r="N1169" s="56">
        <v>485.72199999999998</v>
      </c>
      <c r="O1169" s="56">
        <v>248.03919999999999</v>
      </c>
      <c r="P1169" s="56">
        <v>654.94560000000001</v>
      </c>
    </row>
    <row r="1170" spans="1:16" x14ac:dyDescent="0.25">
      <c r="A1170" s="54">
        <v>2022</v>
      </c>
      <c r="B1170" s="54">
        <v>791348</v>
      </c>
      <c r="C1170" s="55" t="s">
        <v>416</v>
      </c>
      <c r="D1170" s="54" t="s">
        <v>296</v>
      </c>
      <c r="E1170" s="56">
        <v>0</v>
      </c>
      <c r="F1170" s="56">
        <v>0</v>
      </c>
      <c r="G1170" s="56">
        <v>0</v>
      </c>
      <c r="H1170" s="56">
        <v>0</v>
      </c>
      <c r="I1170" s="56">
        <v>0</v>
      </c>
      <c r="J1170" s="56">
        <v>244.9128</v>
      </c>
      <c r="K1170" s="56">
        <v>100.5752</v>
      </c>
      <c r="L1170" s="56">
        <v>42.15</v>
      </c>
      <c r="M1170" s="56">
        <v>42.2747999999999</v>
      </c>
      <c r="N1170" s="56">
        <v>305.12200000000001</v>
      </c>
      <c r="O1170" s="56">
        <v>209.03919999999999</v>
      </c>
      <c r="P1170" s="56">
        <v>386.1456</v>
      </c>
    </row>
    <row r="1171" spans="1:16" x14ac:dyDescent="0.25">
      <c r="A1171" s="54">
        <v>2022</v>
      </c>
      <c r="B1171" s="54">
        <v>791348</v>
      </c>
      <c r="C1171" s="55" t="s">
        <v>416</v>
      </c>
      <c r="D1171" s="54" t="s">
        <v>1</v>
      </c>
      <c r="E1171" s="56">
        <v>0</v>
      </c>
      <c r="F1171" s="56">
        <v>0</v>
      </c>
      <c r="G1171" s="56">
        <v>0</v>
      </c>
      <c r="H1171" s="56">
        <v>0</v>
      </c>
      <c r="I1171" s="56">
        <v>0</v>
      </c>
      <c r="J1171" s="56">
        <v>2197.6127999999999</v>
      </c>
      <c r="K1171" s="56">
        <v>1422.4752000000001</v>
      </c>
      <c r="L1171" s="56">
        <v>315.89999999999998</v>
      </c>
      <c r="M1171" s="56">
        <v>379.32479999999998</v>
      </c>
      <c r="N1171" s="56">
        <v>1942.2719999999999</v>
      </c>
      <c r="O1171" s="56">
        <v>760.93920000000003</v>
      </c>
      <c r="P1171" s="56">
        <v>2569.8456000000001</v>
      </c>
    </row>
    <row r="1172" spans="1:16" x14ac:dyDescent="0.25">
      <c r="A1172" s="54">
        <v>2022</v>
      </c>
      <c r="B1172" s="54">
        <v>791644</v>
      </c>
      <c r="C1172" s="55" t="s">
        <v>414</v>
      </c>
      <c r="D1172" s="54" t="s">
        <v>296</v>
      </c>
      <c r="E1172" s="56">
        <v>0</v>
      </c>
      <c r="F1172" s="56">
        <v>0</v>
      </c>
      <c r="G1172" s="56">
        <v>0</v>
      </c>
      <c r="H1172" s="56">
        <v>0</v>
      </c>
      <c r="I1172" s="56">
        <v>0</v>
      </c>
      <c r="J1172" s="56">
        <v>0</v>
      </c>
      <c r="K1172" s="56">
        <v>0</v>
      </c>
      <c r="L1172" s="56">
        <v>0</v>
      </c>
      <c r="M1172" s="56">
        <v>0</v>
      </c>
      <c r="N1172" s="56">
        <v>-8.3659999999999908</v>
      </c>
      <c r="O1172" s="56">
        <v>151.21199999999999</v>
      </c>
      <c r="P1172" s="56">
        <v>222.82</v>
      </c>
    </row>
    <row r="1173" spans="1:16" x14ac:dyDescent="0.25">
      <c r="A1173" s="54">
        <v>2022</v>
      </c>
      <c r="B1173" s="54">
        <v>791644</v>
      </c>
      <c r="C1173" s="55" t="s">
        <v>414</v>
      </c>
      <c r="D1173" s="54" t="s">
        <v>1</v>
      </c>
      <c r="E1173" s="56">
        <v>0</v>
      </c>
      <c r="F1173" s="56">
        <v>0</v>
      </c>
      <c r="G1173" s="56">
        <v>0</v>
      </c>
      <c r="H1173" s="56">
        <v>0</v>
      </c>
      <c r="I1173" s="56">
        <v>0</v>
      </c>
      <c r="J1173" s="56">
        <v>0</v>
      </c>
      <c r="K1173" s="56">
        <v>0</v>
      </c>
      <c r="L1173" s="56">
        <v>0</v>
      </c>
      <c r="M1173" s="56">
        <v>0</v>
      </c>
      <c r="N1173" s="56">
        <v>55.984000000000002</v>
      </c>
      <c r="O1173" s="56">
        <v>1103.912</v>
      </c>
      <c r="P1173" s="56">
        <v>559.91999999999996</v>
      </c>
    </row>
    <row r="1174" spans="1:16" x14ac:dyDescent="0.25">
      <c r="A1174" s="54">
        <v>2022</v>
      </c>
      <c r="B1174" s="54">
        <v>791644</v>
      </c>
      <c r="C1174" s="55" t="s">
        <v>414</v>
      </c>
      <c r="D1174" s="54" t="s">
        <v>294</v>
      </c>
      <c r="E1174" s="56">
        <v>0</v>
      </c>
      <c r="F1174" s="56">
        <v>0</v>
      </c>
      <c r="G1174" s="56">
        <v>0</v>
      </c>
      <c r="H1174" s="56">
        <v>0</v>
      </c>
      <c r="I1174" s="56">
        <v>0</v>
      </c>
      <c r="J1174" s="56">
        <v>0</v>
      </c>
      <c r="K1174" s="56">
        <v>0</v>
      </c>
      <c r="L1174" s="56">
        <v>0</v>
      </c>
      <c r="M1174" s="56">
        <v>0</v>
      </c>
      <c r="N1174" s="56">
        <v>24.834</v>
      </c>
      <c r="O1174" s="56">
        <v>215.41200000000001</v>
      </c>
      <c r="P1174" s="56">
        <v>254.92</v>
      </c>
    </row>
    <row r="1175" spans="1:16" x14ac:dyDescent="0.25">
      <c r="A1175" s="54">
        <v>2022</v>
      </c>
      <c r="B1175" s="54">
        <v>794144</v>
      </c>
      <c r="C1175" s="55" t="s">
        <v>419</v>
      </c>
      <c r="D1175" s="54" t="s">
        <v>296</v>
      </c>
      <c r="E1175" s="56">
        <v>149.65</v>
      </c>
      <c r="F1175" s="56">
        <v>-77.650000000000006</v>
      </c>
      <c r="G1175" s="56">
        <v>337.55</v>
      </c>
      <c r="H1175" s="56">
        <v>658.8</v>
      </c>
      <c r="I1175" s="56">
        <v>352.03</v>
      </c>
      <c r="J1175" s="56">
        <v>1056.1400000000001</v>
      </c>
      <c r="K1175" s="56">
        <v>104.77</v>
      </c>
      <c r="L1175" s="56">
        <v>876.13999999999896</v>
      </c>
      <c r="M1175" s="56">
        <v>595.6</v>
      </c>
      <c r="N1175" s="56">
        <v>118.31</v>
      </c>
      <c r="O1175" s="56">
        <v>447.02</v>
      </c>
      <c r="P1175" s="56">
        <v>320.85000000000002</v>
      </c>
    </row>
    <row r="1176" spans="1:16" x14ac:dyDescent="0.25">
      <c r="A1176" s="54">
        <v>2022</v>
      </c>
      <c r="B1176" s="54">
        <v>794144</v>
      </c>
      <c r="C1176" s="55" t="s">
        <v>419</v>
      </c>
      <c r="D1176" s="54" t="s">
        <v>1</v>
      </c>
      <c r="E1176" s="56">
        <v>4149.18</v>
      </c>
      <c r="F1176" s="56">
        <v>1161.5999999999999</v>
      </c>
      <c r="G1176" s="56">
        <v>3892.8</v>
      </c>
      <c r="H1176" s="56">
        <v>5640.3</v>
      </c>
      <c r="I1176" s="56">
        <v>4189.68</v>
      </c>
      <c r="J1176" s="56">
        <v>8526.84</v>
      </c>
      <c r="K1176" s="56">
        <v>2466.12</v>
      </c>
      <c r="L1176" s="56">
        <v>7694.4</v>
      </c>
      <c r="M1176" s="56">
        <v>5478.6</v>
      </c>
      <c r="N1176" s="56">
        <v>2584.86</v>
      </c>
      <c r="O1176" s="56">
        <v>4317.12</v>
      </c>
      <c r="P1176" s="56">
        <v>4340.1000000000004</v>
      </c>
    </row>
    <row r="1177" spans="1:16" x14ac:dyDescent="0.25">
      <c r="A1177" s="54">
        <v>2022</v>
      </c>
      <c r="B1177" s="54">
        <v>794144</v>
      </c>
      <c r="C1177" s="55" t="s">
        <v>419</v>
      </c>
      <c r="D1177" s="54" t="s">
        <v>294</v>
      </c>
      <c r="E1177" s="56">
        <v>691.53</v>
      </c>
      <c r="F1177" s="56">
        <v>193.6</v>
      </c>
      <c r="G1177" s="56">
        <v>648.79999999999995</v>
      </c>
      <c r="H1177" s="56">
        <v>940.05</v>
      </c>
      <c r="I1177" s="56">
        <v>698.28</v>
      </c>
      <c r="J1177" s="56">
        <v>1421.14</v>
      </c>
      <c r="K1177" s="56">
        <v>411.02</v>
      </c>
      <c r="L1177" s="56">
        <v>1282.4000000000001</v>
      </c>
      <c r="M1177" s="56">
        <v>913.1</v>
      </c>
      <c r="N1177" s="56">
        <v>430.81</v>
      </c>
      <c r="O1177" s="56">
        <v>719.52</v>
      </c>
      <c r="P1177" s="56">
        <v>723.35</v>
      </c>
    </row>
    <row r="1178" spans="1:16" x14ac:dyDescent="0.25">
      <c r="A1178" s="54">
        <v>2022</v>
      </c>
      <c r="B1178" s="54">
        <v>794844</v>
      </c>
      <c r="C1178" s="55" t="s">
        <v>419</v>
      </c>
      <c r="D1178" s="54" t="s">
        <v>1</v>
      </c>
      <c r="E1178" s="56">
        <v>3018.4070000000002</v>
      </c>
      <c r="F1178" s="56">
        <v>1220.527</v>
      </c>
      <c r="G1178" s="56">
        <v>637.57399999999996</v>
      </c>
      <c r="H1178" s="56">
        <v>1309.49</v>
      </c>
      <c r="I1178" s="56">
        <v>3792.6770000000001</v>
      </c>
      <c r="J1178" s="56">
        <v>1328.4390000000001</v>
      </c>
      <c r="K1178" s="56">
        <v>3764.0749999999998</v>
      </c>
      <c r="L1178" s="56">
        <v>1009.799</v>
      </c>
      <c r="M1178" s="56">
        <v>2955.7150000000001</v>
      </c>
      <c r="N1178" s="56">
        <v>440.762</v>
      </c>
      <c r="O1178" s="56">
        <v>3801.7979999999998</v>
      </c>
      <c r="P1178" s="56">
        <v>3202.6190000000001</v>
      </c>
    </row>
    <row r="1179" spans="1:16" x14ac:dyDescent="0.25">
      <c r="A1179" s="54">
        <v>2022</v>
      </c>
      <c r="B1179" s="54">
        <v>794844</v>
      </c>
      <c r="C1179" s="55" t="s">
        <v>419</v>
      </c>
      <c r="D1179" s="54" t="s">
        <v>294</v>
      </c>
      <c r="E1179" s="56">
        <v>797.50699999999995</v>
      </c>
      <c r="F1179" s="56">
        <v>420.67700000000002</v>
      </c>
      <c r="G1179" s="56">
        <v>145.22399999999999</v>
      </c>
      <c r="H1179" s="56">
        <v>294.14</v>
      </c>
      <c r="I1179" s="56">
        <v>1215.327</v>
      </c>
      <c r="J1179" s="56">
        <v>382.38900000000001</v>
      </c>
      <c r="K1179" s="56">
        <v>1070.2750000000001</v>
      </c>
      <c r="L1179" s="56">
        <v>324.69900000000001</v>
      </c>
      <c r="M1179" s="56">
        <v>879.86500000000001</v>
      </c>
      <c r="N1179" s="56">
        <v>97.262</v>
      </c>
      <c r="O1179" s="56">
        <v>997.44799999999998</v>
      </c>
      <c r="P1179" s="56">
        <v>876.26900000000001</v>
      </c>
    </row>
    <row r="1180" spans="1:16" x14ac:dyDescent="0.25">
      <c r="A1180" s="54">
        <v>2022</v>
      </c>
      <c r="B1180" s="54">
        <v>794844</v>
      </c>
      <c r="C1180" s="55" t="s">
        <v>419</v>
      </c>
      <c r="D1180" s="54" t="s">
        <v>296</v>
      </c>
      <c r="E1180" s="56">
        <v>415.00700000000001</v>
      </c>
      <c r="F1180" s="56">
        <v>271.92700000000002</v>
      </c>
      <c r="G1180" s="56">
        <v>28.974</v>
      </c>
      <c r="H1180" s="56">
        <v>144.13999999999999</v>
      </c>
      <c r="I1180" s="56">
        <v>987.827</v>
      </c>
      <c r="J1180" s="56">
        <v>197.38900000000001</v>
      </c>
      <c r="K1180" s="56">
        <v>841.52499999999895</v>
      </c>
      <c r="L1180" s="56">
        <v>207.19900000000001</v>
      </c>
      <c r="M1180" s="56">
        <v>723.61500000000001</v>
      </c>
      <c r="N1180" s="56">
        <v>58.512</v>
      </c>
      <c r="O1180" s="56">
        <v>681.18799999999999</v>
      </c>
      <c r="P1180" s="56">
        <v>687.51900000000001</v>
      </c>
    </row>
    <row r="1181" spans="1:16" x14ac:dyDescent="0.25">
      <c r="A1181" s="54">
        <v>2022</v>
      </c>
      <c r="B1181" s="54">
        <v>798176</v>
      </c>
      <c r="C1181" s="55" t="s">
        <v>414</v>
      </c>
      <c r="D1181" s="54" t="s">
        <v>1</v>
      </c>
      <c r="E1181" s="56">
        <v>0</v>
      </c>
      <c r="F1181" s="56">
        <v>0</v>
      </c>
      <c r="G1181" s="56">
        <v>0</v>
      </c>
      <c r="H1181" s="56">
        <v>269.39999999999998</v>
      </c>
      <c r="I1181" s="56">
        <v>1281.18</v>
      </c>
      <c r="J1181" s="56">
        <v>403.2</v>
      </c>
      <c r="K1181" s="56">
        <v>2223</v>
      </c>
      <c r="L1181" s="56">
        <v>1153.98</v>
      </c>
      <c r="M1181" s="56">
        <v>0</v>
      </c>
      <c r="N1181" s="56">
        <v>2902.74</v>
      </c>
      <c r="O1181" s="56">
        <v>796.5</v>
      </c>
      <c r="P1181" s="56">
        <v>628.79999999999995</v>
      </c>
    </row>
    <row r="1182" spans="1:16" x14ac:dyDescent="0.25">
      <c r="A1182" s="54">
        <v>2022</v>
      </c>
      <c r="B1182" s="54">
        <v>798176</v>
      </c>
      <c r="C1182" s="55" t="s">
        <v>414</v>
      </c>
      <c r="D1182" s="54" t="s">
        <v>296</v>
      </c>
      <c r="E1182" s="56">
        <v>0</v>
      </c>
      <c r="F1182" s="56">
        <v>0</v>
      </c>
      <c r="G1182" s="56">
        <v>0</v>
      </c>
      <c r="H1182" s="56">
        <v>11.7</v>
      </c>
      <c r="I1182" s="56">
        <v>143.83000000000001</v>
      </c>
      <c r="J1182" s="56">
        <v>34</v>
      </c>
      <c r="K1182" s="56">
        <v>299.7</v>
      </c>
      <c r="L1182" s="56">
        <v>121.53</v>
      </c>
      <c r="M1182" s="56">
        <v>0</v>
      </c>
      <c r="N1182" s="56">
        <v>342.19</v>
      </c>
      <c r="O1182" s="56">
        <v>32.049999999999997</v>
      </c>
      <c r="P1182" s="56">
        <v>4.0999999999999499</v>
      </c>
    </row>
    <row r="1183" spans="1:16" x14ac:dyDescent="0.25">
      <c r="A1183" s="54">
        <v>2022</v>
      </c>
      <c r="B1183" s="54">
        <v>798176</v>
      </c>
      <c r="C1183" s="55" t="s">
        <v>414</v>
      </c>
      <c r="D1183" s="54" t="s">
        <v>294</v>
      </c>
      <c r="E1183" s="56">
        <v>0</v>
      </c>
      <c r="F1183" s="56">
        <v>0</v>
      </c>
      <c r="G1183" s="56">
        <v>0</v>
      </c>
      <c r="H1183" s="56">
        <v>44.9</v>
      </c>
      <c r="I1183" s="56">
        <v>213.53</v>
      </c>
      <c r="J1183" s="56">
        <v>67.2</v>
      </c>
      <c r="K1183" s="56">
        <v>370.5</v>
      </c>
      <c r="L1183" s="56">
        <v>192.33</v>
      </c>
      <c r="M1183" s="56">
        <v>0</v>
      </c>
      <c r="N1183" s="56">
        <v>483.79</v>
      </c>
      <c r="O1183" s="56">
        <v>132.75</v>
      </c>
      <c r="P1183" s="56">
        <v>104.8</v>
      </c>
    </row>
    <row r="1184" spans="1:16" x14ac:dyDescent="0.25">
      <c r="A1184" s="54">
        <v>2022</v>
      </c>
      <c r="B1184" s="54">
        <v>800587</v>
      </c>
      <c r="C1184" s="55" t="s">
        <v>419</v>
      </c>
      <c r="D1184" s="54" t="s">
        <v>1</v>
      </c>
      <c r="E1184" s="56">
        <v>64.784000000000006</v>
      </c>
      <c r="F1184" s="56">
        <v>155.17599999999999</v>
      </c>
      <c r="G1184" s="56">
        <v>87.912000000000006</v>
      </c>
      <c r="H1184" s="56">
        <v>55.991999999999997</v>
      </c>
      <c r="I1184" s="56">
        <v>0</v>
      </c>
      <c r="J1184" s="56">
        <v>855.91200000000003</v>
      </c>
      <c r="K1184" s="56">
        <v>151.98400000000001</v>
      </c>
      <c r="L1184" s="56">
        <v>63.991999999999997</v>
      </c>
      <c r="M1184" s="56">
        <v>164.76</v>
      </c>
      <c r="N1184" s="56">
        <v>2111.768</v>
      </c>
      <c r="O1184" s="56">
        <v>7.1920000000000002</v>
      </c>
      <c r="P1184" s="56">
        <v>1936.568</v>
      </c>
    </row>
    <row r="1185" spans="1:16" x14ac:dyDescent="0.25">
      <c r="A1185" s="54">
        <v>2022</v>
      </c>
      <c r="B1185" s="54">
        <v>800587</v>
      </c>
      <c r="C1185" s="55" t="s">
        <v>419</v>
      </c>
      <c r="D1185" s="54" t="s">
        <v>294</v>
      </c>
      <c r="E1185" s="56">
        <v>28.334</v>
      </c>
      <c r="F1185" s="56">
        <v>52.176000000000002</v>
      </c>
      <c r="G1185" s="56">
        <v>36.411999999999999</v>
      </c>
      <c r="H1185" s="56">
        <v>25.492000000000001</v>
      </c>
      <c r="I1185" s="56">
        <v>0</v>
      </c>
      <c r="J1185" s="56">
        <v>200.41200000000001</v>
      </c>
      <c r="K1185" s="56">
        <v>58.984000000000002</v>
      </c>
      <c r="L1185" s="56">
        <v>25.492000000000001</v>
      </c>
      <c r="M1185" s="56">
        <v>58.56</v>
      </c>
      <c r="N1185" s="56">
        <v>726.76800000000003</v>
      </c>
      <c r="O1185" s="56">
        <v>3.3420000000000001</v>
      </c>
      <c r="P1185" s="56">
        <v>731.71799999999996</v>
      </c>
    </row>
    <row r="1186" spans="1:16" x14ac:dyDescent="0.25">
      <c r="A1186" s="54">
        <v>2022</v>
      </c>
      <c r="B1186" s="54">
        <v>800587</v>
      </c>
      <c r="C1186" s="55" t="s">
        <v>419</v>
      </c>
      <c r="D1186" s="54" t="s">
        <v>296</v>
      </c>
      <c r="E1186" s="56">
        <v>-44.165999999999997</v>
      </c>
      <c r="F1186" s="56">
        <v>-56.573999999999998</v>
      </c>
      <c r="G1186" s="56">
        <v>-36.088000000000001</v>
      </c>
      <c r="H1186" s="56">
        <v>-10.757999999999999</v>
      </c>
      <c r="I1186" s="56">
        <v>0</v>
      </c>
      <c r="J1186" s="56">
        <v>127.91200000000001</v>
      </c>
      <c r="K1186" s="56">
        <v>-13.516</v>
      </c>
      <c r="L1186" s="56">
        <v>-10.757999999999999</v>
      </c>
      <c r="M1186" s="56">
        <v>-122.69</v>
      </c>
      <c r="N1186" s="56">
        <v>643.01800000000003</v>
      </c>
      <c r="O1186" s="56">
        <v>-32.908000000000001</v>
      </c>
      <c r="P1186" s="56">
        <v>647.96799999999996</v>
      </c>
    </row>
    <row r="1187" spans="1:16" x14ac:dyDescent="0.25">
      <c r="A1187" s="54">
        <v>2022</v>
      </c>
      <c r="B1187" s="54">
        <v>809850</v>
      </c>
      <c r="C1187" s="55" t="s">
        <v>419</v>
      </c>
      <c r="D1187" s="54" t="s">
        <v>1</v>
      </c>
      <c r="E1187" s="56">
        <v>0</v>
      </c>
      <c r="F1187" s="56">
        <v>839.88800000000003</v>
      </c>
      <c r="G1187" s="56">
        <v>279.96800000000002</v>
      </c>
      <c r="H1187" s="56">
        <v>0</v>
      </c>
      <c r="I1187" s="56">
        <v>7.992</v>
      </c>
      <c r="J1187" s="56">
        <v>639.84</v>
      </c>
      <c r="K1187" s="56">
        <v>152.77600000000001</v>
      </c>
      <c r="L1187" s="56">
        <v>0</v>
      </c>
      <c r="M1187" s="56">
        <v>1117.3679999999999</v>
      </c>
      <c r="N1187" s="56">
        <v>0</v>
      </c>
      <c r="O1187" s="56">
        <v>783.91200000000003</v>
      </c>
      <c r="P1187" s="56">
        <v>0</v>
      </c>
    </row>
    <row r="1188" spans="1:16" x14ac:dyDescent="0.25">
      <c r="A1188" s="54">
        <v>2022</v>
      </c>
      <c r="B1188" s="54">
        <v>809850</v>
      </c>
      <c r="C1188" s="55" t="s">
        <v>419</v>
      </c>
      <c r="D1188" s="54" t="s">
        <v>296</v>
      </c>
      <c r="E1188" s="56">
        <v>0</v>
      </c>
      <c r="F1188" s="56">
        <v>267.13799999999998</v>
      </c>
      <c r="G1188" s="56">
        <v>52.718000000000004</v>
      </c>
      <c r="H1188" s="56">
        <v>0</v>
      </c>
      <c r="I1188" s="56">
        <v>-33.258000000000003</v>
      </c>
      <c r="J1188" s="56">
        <v>252.84</v>
      </c>
      <c r="K1188" s="56">
        <v>19.425999999999998</v>
      </c>
      <c r="L1188" s="56">
        <v>0</v>
      </c>
      <c r="M1188" s="56">
        <v>341.45800000000003</v>
      </c>
      <c r="N1188" s="56">
        <v>0</v>
      </c>
      <c r="O1188" s="56">
        <v>262.91199999999998</v>
      </c>
      <c r="P1188" s="56">
        <v>0</v>
      </c>
    </row>
    <row r="1189" spans="1:16" x14ac:dyDescent="0.25">
      <c r="A1189" s="54">
        <v>2022</v>
      </c>
      <c r="B1189" s="54">
        <v>809850</v>
      </c>
      <c r="C1189" s="55" t="s">
        <v>419</v>
      </c>
      <c r="D1189" s="54" t="s">
        <v>294</v>
      </c>
      <c r="E1189" s="56">
        <v>0</v>
      </c>
      <c r="F1189" s="56">
        <v>340.88799999999998</v>
      </c>
      <c r="G1189" s="56">
        <v>91.468000000000004</v>
      </c>
      <c r="H1189" s="56">
        <v>0</v>
      </c>
      <c r="I1189" s="56">
        <v>2.992</v>
      </c>
      <c r="J1189" s="56">
        <v>290.33999999999997</v>
      </c>
      <c r="K1189" s="56">
        <v>56.926000000000002</v>
      </c>
      <c r="L1189" s="56">
        <v>0</v>
      </c>
      <c r="M1189" s="56">
        <v>428.96800000000002</v>
      </c>
      <c r="N1189" s="56">
        <v>0</v>
      </c>
      <c r="O1189" s="56">
        <v>300.41199999999998</v>
      </c>
      <c r="P1189" s="56">
        <v>0</v>
      </c>
    </row>
    <row r="1190" spans="1:16" x14ac:dyDescent="0.25">
      <c r="A1190" s="54">
        <v>2022</v>
      </c>
      <c r="B1190" s="54">
        <v>809877</v>
      </c>
      <c r="C1190" s="55" t="s">
        <v>414</v>
      </c>
      <c r="D1190" s="54" t="s">
        <v>294</v>
      </c>
      <c r="E1190" s="56">
        <v>0</v>
      </c>
      <c r="F1190" s="56">
        <v>0</v>
      </c>
      <c r="G1190" s="56">
        <v>0</v>
      </c>
      <c r="H1190" s="56">
        <v>0</v>
      </c>
      <c r="I1190" s="56">
        <v>101.852</v>
      </c>
      <c r="J1190" s="56">
        <v>62.253999999999998</v>
      </c>
      <c r="K1190" s="56">
        <v>0</v>
      </c>
      <c r="L1190" s="56">
        <v>0</v>
      </c>
      <c r="M1190" s="56">
        <v>0</v>
      </c>
      <c r="N1190" s="56">
        <v>85.352000000000004</v>
      </c>
      <c r="O1190" s="56">
        <v>2.8420000000000001</v>
      </c>
      <c r="P1190" s="56">
        <v>22.984000000000002</v>
      </c>
    </row>
    <row r="1191" spans="1:16" x14ac:dyDescent="0.25">
      <c r="A1191" s="54">
        <v>2022</v>
      </c>
      <c r="B1191" s="54">
        <v>809877</v>
      </c>
      <c r="C1191" s="55" t="s">
        <v>414</v>
      </c>
      <c r="D1191" s="54" t="s">
        <v>296</v>
      </c>
      <c r="E1191" s="56">
        <v>0</v>
      </c>
      <c r="F1191" s="56">
        <v>0</v>
      </c>
      <c r="G1191" s="56">
        <v>0</v>
      </c>
      <c r="H1191" s="56">
        <v>0</v>
      </c>
      <c r="I1191" s="56">
        <v>35.451999999999998</v>
      </c>
      <c r="J1191" s="56">
        <v>29.053999999999998</v>
      </c>
      <c r="K1191" s="56">
        <v>0</v>
      </c>
      <c r="L1191" s="56">
        <v>0</v>
      </c>
      <c r="M1191" s="56">
        <v>0</v>
      </c>
      <c r="N1191" s="56">
        <v>18.952000000000002</v>
      </c>
      <c r="O1191" s="56">
        <v>-29.257999999999999</v>
      </c>
      <c r="P1191" s="56">
        <v>-9.1159999999999908</v>
      </c>
    </row>
    <row r="1192" spans="1:16" x14ac:dyDescent="0.25">
      <c r="A1192" s="54">
        <v>2022</v>
      </c>
      <c r="B1192" s="54">
        <v>809877</v>
      </c>
      <c r="C1192" s="55" t="s">
        <v>414</v>
      </c>
      <c r="D1192" s="54" t="s">
        <v>1</v>
      </c>
      <c r="E1192" s="56">
        <v>0</v>
      </c>
      <c r="F1192" s="56">
        <v>0</v>
      </c>
      <c r="G1192" s="56">
        <v>0</v>
      </c>
      <c r="H1192" s="56">
        <v>0</v>
      </c>
      <c r="I1192" s="56">
        <v>270.35199999999998</v>
      </c>
      <c r="J1192" s="56">
        <v>135.10400000000001</v>
      </c>
      <c r="K1192" s="56">
        <v>0</v>
      </c>
      <c r="L1192" s="56">
        <v>0</v>
      </c>
      <c r="M1192" s="56">
        <v>0</v>
      </c>
      <c r="N1192" s="56">
        <v>246.352</v>
      </c>
      <c r="O1192" s="56">
        <v>8.7919999999999998</v>
      </c>
      <c r="P1192" s="56">
        <v>159.98400000000001</v>
      </c>
    </row>
    <row r="1193" spans="1:16" x14ac:dyDescent="0.25">
      <c r="A1193" s="54">
        <v>2022</v>
      </c>
      <c r="B1193" s="54">
        <v>810749</v>
      </c>
      <c r="C1193" s="55" t="s">
        <v>415</v>
      </c>
      <c r="D1193" s="54" t="s">
        <v>1</v>
      </c>
      <c r="E1193" s="56">
        <v>150</v>
      </c>
      <c r="F1193" s="56">
        <v>545.4</v>
      </c>
      <c r="G1193" s="56">
        <v>0</v>
      </c>
      <c r="H1193" s="56">
        <v>73.2</v>
      </c>
      <c r="I1193" s="56">
        <v>0</v>
      </c>
      <c r="J1193" s="56">
        <v>916.68</v>
      </c>
      <c r="K1193" s="56">
        <v>235.8</v>
      </c>
      <c r="L1193" s="56">
        <v>0</v>
      </c>
      <c r="M1193" s="56">
        <v>0</v>
      </c>
      <c r="N1193" s="56">
        <v>0</v>
      </c>
      <c r="O1193" s="56">
        <v>0</v>
      </c>
      <c r="P1193" s="56">
        <v>0</v>
      </c>
    </row>
    <row r="1194" spans="1:16" x14ac:dyDescent="0.25">
      <c r="A1194" s="54">
        <v>2022</v>
      </c>
      <c r="B1194" s="54">
        <v>810749</v>
      </c>
      <c r="C1194" s="55" t="s">
        <v>415</v>
      </c>
      <c r="D1194" s="54" t="s">
        <v>296</v>
      </c>
      <c r="E1194" s="56">
        <v>-42.3</v>
      </c>
      <c r="F1194" s="56">
        <v>-44.8</v>
      </c>
      <c r="G1194" s="56">
        <v>0</v>
      </c>
      <c r="H1194" s="56">
        <v>-22</v>
      </c>
      <c r="I1194" s="56">
        <v>0</v>
      </c>
      <c r="J1194" s="56">
        <v>76.130000000000194</v>
      </c>
      <c r="K1194" s="56">
        <v>-30.2</v>
      </c>
      <c r="L1194" s="56">
        <v>0</v>
      </c>
      <c r="M1194" s="56">
        <v>0</v>
      </c>
      <c r="N1194" s="56">
        <v>0</v>
      </c>
      <c r="O1194" s="56">
        <v>0</v>
      </c>
      <c r="P1194" s="56">
        <v>0</v>
      </c>
    </row>
    <row r="1195" spans="1:16" x14ac:dyDescent="0.25">
      <c r="A1195" s="54">
        <v>2022</v>
      </c>
      <c r="B1195" s="54">
        <v>810749</v>
      </c>
      <c r="C1195" s="55" t="s">
        <v>415</v>
      </c>
      <c r="D1195" s="54" t="s">
        <v>294</v>
      </c>
      <c r="E1195" s="56">
        <v>25</v>
      </c>
      <c r="F1195" s="56">
        <v>90.9</v>
      </c>
      <c r="G1195" s="56">
        <v>0</v>
      </c>
      <c r="H1195" s="56">
        <v>12.2</v>
      </c>
      <c r="I1195" s="56">
        <v>0</v>
      </c>
      <c r="J1195" s="56">
        <v>152.78</v>
      </c>
      <c r="K1195" s="56">
        <v>39.299999999999997</v>
      </c>
      <c r="L1195" s="56">
        <v>0</v>
      </c>
      <c r="M1195" s="56">
        <v>0</v>
      </c>
      <c r="N1195" s="56">
        <v>0</v>
      </c>
      <c r="O1195" s="56">
        <v>0</v>
      </c>
      <c r="P1195" s="56">
        <v>0</v>
      </c>
    </row>
    <row r="1196" spans="1:16" x14ac:dyDescent="0.25">
      <c r="A1196" s="54">
        <v>2022</v>
      </c>
      <c r="B1196" s="54">
        <v>811025</v>
      </c>
      <c r="C1196" s="55" t="s">
        <v>416</v>
      </c>
      <c r="D1196" s="54" t="s">
        <v>296</v>
      </c>
      <c r="E1196" s="56">
        <v>0</v>
      </c>
      <c r="F1196" s="56">
        <v>141.59</v>
      </c>
      <c r="G1196" s="56">
        <v>42.3</v>
      </c>
      <c r="H1196" s="56">
        <v>0</v>
      </c>
      <c r="I1196" s="56">
        <v>0</v>
      </c>
      <c r="J1196" s="56">
        <v>3.45999999999998</v>
      </c>
      <c r="K1196" s="56">
        <v>0</v>
      </c>
      <c r="L1196" s="56">
        <v>68.010000000000105</v>
      </c>
      <c r="M1196" s="56">
        <v>-33.200000000000003</v>
      </c>
      <c r="N1196" s="56">
        <v>0</v>
      </c>
      <c r="O1196" s="56">
        <v>-7.5000000000000098</v>
      </c>
      <c r="P1196" s="56">
        <v>0</v>
      </c>
    </row>
    <row r="1197" spans="1:16" x14ac:dyDescent="0.25">
      <c r="A1197" s="54">
        <v>2022</v>
      </c>
      <c r="B1197" s="54">
        <v>811025</v>
      </c>
      <c r="C1197" s="55" t="s">
        <v>418</v>
      </c>
      <c r="D1197" s="54" t="s">
        <v>294</v>
      </c>
      <c r="E1197" s="56">
        <v>7.7</v>
      </c>
      <c r="F1197" s="56">
        <v>217.19</v>
      </c>
      <c r="G1197" s="56">
        <v>19.899999999999999</v>
      </c>
      <c r="H1197" s="56">
        <v>91.05</v>
      </c>
      <c r="I1197" s="56">
        <v>71.95</v>
      </c>
      <c r="J1197" s="56">
        <v>185.6</v>
      </c>
      <c r="K1197" s="56">
        <v>225.92</v>
      </c>
      <c r="L1197" s="56">
        <v>48.28</v>
      </c>
      <c r="M1197" s="56">
        <v>0</v>
      </c>
      <c r="N1197" s="56">
        <v>152.5</v>
      </c>
      <c r="O1197" s="56">
        <v>0</v>
      </c>
      <c r="P1197" s="56">
        <v>106.4</v>
      </c>
    </row>
    <row r="1198" spans="1:16" x14ac:dyDescent="0.25">
      <c r="A1198" s="54">
        <v>2022</v>
      </c>
      <c r="B1198" s="54">
        <v>811025</v>
      </c>
      <c r="C1198" s="55" t="s">
        <v>417</v>
      </c>
      <c r="D1198" s="54" t="s">
        <v>1</v>
      </c>
      <c r="E1198" s="56">
        <v>21138.66</v>
      </c>
      <c r="F1198" s="56">
        <v>22310.28</v>
      </c>
      <c r="G1198" s="56">
        <v>11831.64</v>
      </c>
      <c r="H1198" s="56">
        <v>30473.7</v>
      </c>
      <c r="I1198" s="56">
        <v>18577.259999999998</v>
      </c>
      <c r="J1198" s="56">
        <v>25944.6</v>
      </c>
      <c r="K1198" s="56">
        <v>15211.68</v>
      </c>
      <c r="L1198" s="56">
        <v>38941.019999999997</v>
      </c>
      <c r="M1198" s="56">
        <v>26987.64</v>
      </c>
      <c r="N1198" s="56">
        <v>31898.22</v>
      </c>
      <c r="O1198" s="56">
        <v>21307.98</v>
      </c>
      <c r="P1198" s="56">
        <v>29038.98</v>
      </c>
    </row>
    <row r="1199" spans="1:16" x14ac:dyDescent="0.25">
      <c r="A1199" s="54">
        <v>2022</v>
      </c>
      <c r="B1199" s="54">
        <v>811025</v>
      </c>
      <c r="C1199" s="55" t="s">
        <v>416</v>
      </c>
      <c r="D1199" s="54" t="s">
        <v>1</v>
      </c>
      <c r="E1199" s="56">
        <v>0</v>
      </c>
      <c r="F1199" s="56">
        <v>1126.74</v>
      </c>
      <c r="G1199" s="56">
        <v>480.6</v>
      </c>
      <c r="H1199" s="56">
        <v>0</v>
      </c>
      <c r="I1199" s="56">
        <v>0</v>
      </c>
      <c r="J1199" s="56">
        <v>452.76</v>
      </c>
      <c r="K1199" s="56">
        <v>0</v>
      </c>
      <c r="L1199" s="56">
        <v>627.66</v>
      </c>
      <c r="M1199" s="56">
        <v>232.8</v>
      </c>
      <c r="N1199" s="56">
        <v>0</v>
      </c>
      <c r="O1199" s="56">
        <v>160.19999999999999</v>
      </c>
      <c r="P1199" s="56">
        <v>0</v>
      </c>
    </row>
    <row r="1200" spans="1:16" x14ac:dyDescent="0.25">
      <c r="A1200" s="54">
        <v>2022</v>
      </c>
      <c r="B1200" s="54">
        <v>811025</v>
      </c>
      <c r="C1200" s="55" t="s">
        <v>416</v>
      </c>
      <c r="D1200" s="54" t="s">
        <v>294</v>
      </c>
      <c r="E1200" s="56">
        <v>0</v>
      </c>
      <c r="F1200" s="56">
        <v>187.79</v>
      </c>
      <c r="G1200" s="56">
        <v>80.099999999999994</v>
      </c>
      <c r="H1200" s="56">
        <v>0</v>
      </c>
      <c r="I1200" s="56">
        <v>0</v>
      </c>
      <c r="J1200" s="56">
        <v>75.459999999999994</v>
      </c>
      <c r="K1200" s="56">
        <v>0</v>
      </c>
      <c r="L1200" s="56">
        <v>104.61</v>
      </c>
      <c r="M1200" s="56">
        <v>38.799999999999997</v>
      </c>
      <c r="N1200" s="56">
        <v>0</v>
      </c>
      <c r="O1200" s="56">
        <v>26.7</v>
      </c>
      <c r="P1200" s="56">
        <v>0</v>
      </c>
    </row>
    <row r="1201" spans="1:16" x14ac:dyDescent="0.25">
      <c r="A1201" s="54">
        <v>2022</v>
      </c>
      <c r="B1201" s="54">
        <v>811025</v>
      </c>
      <c r="C1201" s="55" t="s">
        <v>418</v>
      </c>
      <c r="D1201" s="54" t="s">
        <v>1</v>
      </c>
      <c r="E1201" s="56">
        <v>46.2</v>
      </c>
      <c r="F1201" s="56">
        <v>1303.1400000000001</v>
      </c>
      <c r="G1201" s="56">
        <v>119.4</v>
      </c>
      <c r="H1201" s="56">
        <v>546.29999999999995</v>
      </c>
      <c r="I1201" s="56">
        <v>431.7</v>
      </c>
      <c r="J1201" s="56">
        <v>1113.5999999999999</v>
      </c>
      <c r="K1201" s="56">
        <v>1355.52</v>
      </c>
      <c r="L1201" s="56">
        <v>289.68</v>
      </c>
      <c r="M1201" s="56">
        <v>0</v>
      </c>
      <c r="N1201" s="56">
        <v>915</v>
      </c>
      <c r="O1201" s="56">
        <v>0</v>
      </c>
      <c r="P1201" s="56">
        <v>638.4</v>
      </c>
    </row>
    <row r="1202" spans="1:16" x14ac:dyDescent="0.25">
      <c r="A1202" s="54">
        <v>2022</v>
      </c>
      <c r="B1202" s="54">
        <v>811025</v>
      </c>
      <c r="C1202" s="55" t="s">
        <v>417</v>
      </c>
      <c r="D1202" s="54" t="s">
        <v>296</v>
      </c>
      <c r="E1202" s="56">
        <v>2917.11</v>
      </c>
      <c r="F1202" s="56">
        <v>3221.88</v>
      </c>
      <c r="G1202" s="56">
        <v>1499.44</v>
      </c>
      <c r="H1202" s="56">
        <v>4450.2</v>
      </c>
      <c r="I1202" s="56">
        <v>2502.71</v>
      </c>
      <c r="J1202" s="56">
        <v>3721.1</v>
      </c>
      <c r="K1202" s="56">
        <v>2058.2800000000002</v>
      </c>
      <c r="L1202" s="56">
        <v>5723.17</v>
      </c>
      <c r="M1202" s="56">
        <v>3843.94</v>
      </c>
      <c r="N1202" s="56">
        <v>4741.37</v>
      </c>
      <c r="O1202" s="56">
        <v>3041.33</v>
      </c>
      <c r="P1202" s="56">
        <v>4119.83</v>
      </c>
    </row>
    <row r="1203" spans="1:16" x14ac:dyDescent="0.25">
      <c r="A1203" s="54">
        <v>2022</v>
      </c>
      <c r="B1203" s="54">
        <v>811025</v>
      </c>
      <c r="C1203" s="55" t="s">
        <v>417</v>
      </c>
      <c r="D1203" s="54" t="s">
        <v>294</v>
      </c>
      <c r="E1203" s="56">
        <v>3523.11</v>
      </c>
      <c r="F1203" s="56">
        <v>3718.38</v>
      </c>
      <c r="G1203" s="56">
        <v>1971.94</v>
      </c>
      <c r="H1203" s="56">
        <v>5078.95</v>
      </c>
      <c r="I1203" s="56">
        <v>3096.21</v>
      </c>
      <c r="J1203" s="56">
        <v>4324.1000000000004</v>
      </c>
      <c r="K1203" s="56">
        <v>2535.2800000000002</v>
      </c>
      <c r="L1203" s="56">
        <v>6490.17</v>
      </c>
      <c r="M1203" s="56">
        <v>4497.9399999999996</v>
      </c>
      <c r="N1203" s="56">
        <v>5316.37</v>
      </c>
      <c r="O1203" s="56">
        <v>3551.33</v>
      </c>
      <c r="P1203" s="56">
        <v>4839.83</v>
      </c>
    </row>
    <row r="1204" spans="1:16" x14ac:dyDescent="0.25">
      <c r="A1204" s="54">
        <v>2022</v>
      </c>
      <c r="B1204" s="54">
        <v>811025</v>
      </c>
      <c r="C1204" s="55" t="s">
        <v>418</v>
      </c>
      <c r="D1204" s="54" t="s">
        <v>296</v>
      </c>
      <c r="E1204" s="56">
        <v>-24.4</v>
      </c>
      <c r="F1204" s="56">
        <v>84.39</v>
      </c>
      <c r="G1204" s="56">
        <v>-13.3</v>
      </c>
      <c r="H1204" s="56">
        <v>-15.15</v>
      </c>
      <c r="I1204" s="56">
        <v>-56.45</v>
      </c>
      <c r="J1204" s="56">
        <v>143.05000000000001</v>
      </c>
      <c r="K1204" s="56">
        <v>62.12</v>
      </c>
      <c r="L1204" s="56">
        <v>-80.12</v>
      </c>
      <c r="M1204" s="56">
        <v>0</v>
      </c>
      <c r="N1204" s="56">
        <v>54</v>
      </c>
      <c r="O1204" s="56">
        <v>0</v>
      </c>
      <c r="P1204" s="56">
        <v>8.9999999999999893</v>
      </c>
    </row>
    <row r="1205" spans="1:16" x14ac:dyDescent="0.25">
      <c r="A1205" s="54">
        <v>2022</v>
      </c>
      <c r="B1205" s="54">
        <v>812659</v>
      </c>
      <c r="C1205" s="55" t="s">
        <v>416</v>
      </c>
      <c r="D1205" s="54" t="s">
        <v>1</v>
      </c>
      <c r="E1205" s="56">
        <v>319.94400000000002</v>
      </c>
      <c r="F1205" s="56">
        <v>751.88800000000003</v>
      </c>
      <c r="G1205" s="56">
        <v>1158.2639999999999</v>
      </c>
      <c r="H1205" s="56">
        <v>1408.5840000000001</v>
      </c>
      <c r="I1205" s="56">
        <v>543.79999999999995</v>
      </c>
      <c r="J1205" s="56">
        <v>1163.048</v>
      </c>
      <c r="K1205" s="56">
        <v>1063.7919999999999</v>
      </c>
      <c r="L1205" s="56">
        <v>567.928</v>
      </c>
      <c r="M1205" s="56">
        <v>209.56</v>
      </c>
      <c r="N1205" s="56">
        <v>527.93600000000004</v>
      </c>
      <c r="O1205" s="56">
        <v>143.98400000000001</v>
      </c>
      <c r="P1205" s="56">
        <v>296.68799999999999</v>
      </c>
    </row>
    <row r="1206" spans="1:16" x14ac:dyDescent="0.25">
      <c r="A1206" s="54">
        <v>2022</v>
      </c>
      <c r="B1206" s="54">
        <v>812659</v>
      </c>
      <c r="C1206" s="55" t="s">
        <v>416</v>
      </c>
      <c r="D1206" s="54" t="s">
        <v>294</v>
      </c>
      <c r="E1206" s="56">
        <v>129.54400000000001</v>
      </c>
      <c r="F1206" s="56">
        <v>334.93799999999999</v>
      </c>
      <c r="G1206" s="56">
        <v>347.06400000000002</v>
      </c>
      <c r="H1206" s="56">
        <v>494.03399999999999</v>
      </c>
      <c r="I1206" s="56">
        <v>215.55</v>
      </c>
      <c r="J1206" s="56">
        <v>442.94799999999998</v>
      </c>
      <c r="K1206" s="56">
        <v>363.49200000000002</v>
      </c>
      <c r="L1206" s="56">
        <v>221.428</v>
      </c>
      <c r="M1206" s="56">
        <v>66.36</v>
      </c>
      <c r="N1206" s="56">
        <v>215.93600000000001</v>
      </c>
      <c r="O1206" s="56">
        <v>54.984000000000002</v>
      </c>
      <c r="P1206" s="56">
        <v>83.337999999999994</v>
      </c>
    </row>
    <row r="1207" spans="1:16" x14ac:dyDescent="0.25">
      <c r="A1207" s="54">
        <v>2022</v>
      </c>
      <c r="B1207" s="54">
        <v>812659</v>
      </c>
      <c r="C1207" s="55" t="s">
        <v>416</v>
      </c>
      <c r="D1207" s="54" t="s">
        <v>296</v>
      </c>
      <c r="E1207" s="56">
        <v>-7.25600000000001</v>
      </c>
      <c r="F1207" s="56">
        <v>232.33799999999999</v>
      </c>
      <c r="G1207" s="56">
        <v>141.864</v>
      </c>
      <c r="H1207" s="56">
        <v>414.834</v>
      </c>
      <c r="I1207" s="56">
        <v>170.55</v>
      </c>
      <c r="J1207" s="56">
        <v>237.74799999999999</v>
      </c>
      <c r="K1207" s="56">
        <v>158.292</v>
      </c>
      <c r="L1207" s="56">
        <v>50.427999999999997</v>
      </c>
      <c r="M1207" s="56">
        <v>-36.24</v>
      </c>
      <c r="N1207" s="56">
        <v>79.135999999999996</v>
      </c>
      <c r="O1207" s="56">
        <v>20.783999999999999</v>
      </c>
      <c r="P1207" s="56">
        <v>-19.262</v>
      </c>
    </row>
    <row r="1208" spans="1:16" x14ac:dyDescent="0.25">
      <c r="A1208" s="54">
        <v>2022</v>
      </c>
      <c r="B1208" s="54">
        <v>826226</v>
      </c>
      <c r="C1208" s="55" t="s">
        <v>416</v>
      </c>
      <c r="D1208" s="54" t="s">
        <v>294</v>
      </c>
      <c r="E1208" s="56">
        <v>84.266000000000005</v>
      </c>
      <c r="F1208" s="56">
        <v>398.51119999999997</v>
      </c>
      <c r="G1208" s="56">
        <v>0</v>
      </c>
      <c r="H1208" s="56">
        <v>229.49</v>
      </c>
      <c r="I1208" s="56">
        <v>185.11760000000001</v>
      </c>
      <c r="J1208" s="56">
        <v>39.822399999999902</v>
      </c>
      <c r="K1208" s="56">
        <v>0</v>
      </c>
      <c r="L1208" s="56">
        <v>200.1636</v>
      </c>
      <c r="M1208" s="56">
        <v>842.89079999999899</v>
      </c>
      <c r="N1208" s="56">
        <v>53.4727999999999</v>
      </c>
      <c r="O1208" s="56">
        <v>280.83</v>
      </c>
      <c r="P1208" s="56">
        <v>72.259200000000007</v>
      </c>
    </row>
    <row r="1209" spans="1:16" x14ac:dyDescent="0.25">
      <c r="A1209" s="54">
        <v>2022</v>
      </c>
      <c r="B1209" s="54">
        <v>826226</v>
      </c>
      <c r="C1209" s="55" t="s">
        <v>416</v>
      </c>
      <c r="D1209" s="54" t="s">
        <v>296</v>
      </c>
      <c r="E1209" s="56">
        <v>47.665999999999997</v>
      </c>
      <c r="F1209" s="56">
        <v>277.91120000000001</v>
      </c>
      <c r="G1209" s="56">
        <v>0</v>
      </c>
      <c r="H1209" s="56">
        <v>157.49</v>
      </c>
      <c r="I1209" s="56">
        <v>72.917599999999894</v>
      </c>
      <c r="J1209" s="56">
        <v>2.02239999999991</v>
      </c>
      <c r="K1209" s="56">
        <v>0</v>
      </c>
      <c r="L1209" s="56">
        <v>89.163599999999903</v>
      </c>
      <c r="M1209" s="56">
        <v>573.49079999999901</v>
      </c>
      <c r="N1209" s="56">
        <v>16.872799999999899</v>
      </c>
      <c r="O1209" s="56">
        <v>208.83</v>
      </c>
      <c r="P1209" s="56">
        <v>1.4591999999999701</v>
      </c>
    </row>
    <row r="1210" spans="1:16" x14ac:dyDescent="0.25">
      <c r="A1210" s="54">
        <v>2022</v>
      </c>
      <c r="B1210" s="54">
        <v>826226</v>
      </c>
      <c r="C1210" s="55" t="s">
        <v>416</v>
      </c>
      <c r="D1210" s="54" t="s">
        <v>1</v>
      </c>
      <c r="E1210" s="56">
        <v>278.76600000000002</v>
      </c>
      <c r="F1210" s="56">
        <v>1555.5612000000001</v>
      </c>
      <c r="G1210" s="56">
        <v>0</v>
      </c>
      <c r="H1210" s="56">
        <v>755.99</v>
      </c>
      <c r="I1210" s="56">
        <v>637.71759999999995</v>
      </c>
      <c r="J1210" s="56">
        <v>427.67239999999998</v>
      </c>
      <c r="K1210" s="56">
        <v>0</v>
      </c>
      <c r="L1210" s="56">
        <v>651.96360000000004</v>
      </c>
      <c r="M1210" s="56">
        <v>3236.8407999999999</v>
      </c>
      <c r="N1210" s="56">
        <v>271.97280000000001</v>
      </c>
      <c r="O1210" s="56">
        <v>1461.83</v>
      </c>
      <c r="P1210" s="56">
        <v>217.5592</v>
      </c>
    </row>
    <row r="1211" spans="1:16" x14ac:dyDescent="0.25">
      <c r="A1211" s="54">
        <v>2022</v>
      </c>
      <c r="B1211" s="54">
        <v>826226</v>
      </c>
      <c r="C1211" s="55" t="s">
        <v>418</v>
      </c>
      <c r="D1211" s="54" t="s">
        <v>294</v>
      </c>
      <c r="E1211" s="56">
        <v>0</v>
      </c>
      <c r="F1211" s="56">
        <v>0</v>
      </c>
      <c r="G1211" s="56">
        <v>0</v>
      </c>
      <c r="H1211" s="56">
        <v>32.986400000000003</v>
      </c>
      <c r="I1211" s="56">
        <v>53.632399999999997</v>
      </c>
      <c r="J1211" s="56">
        <v>586.03319999999997</v>
      </c>
      <c r="K1211" s="56">
        <v>23.135200000000001</v>
      </c>
      <c r="L1211" s="56">
        <v>2.3431999999999999</v>
      </c>
      <c r="M1211" s="56">
        <v>642.12559999999905</v>
      </c>
      <c r="N1211" s="56">
        <v>0</v>
      </c>
      <c r="O1211" s="56">
        <v>16.956399999999999</v>
      </c>
      <c r="P1211" s="56">
        <v>91.3719999999999</v>
      </c>
    </row>
    <row r="1212" spans="1:16" x14ac:dyDescent="0.25">
      <c r="A1212" s="54">
        <v>2022</v>
      </c>
      <c r="B1212" s="54">
        <v>826226</v>
      </c>
      <c r="C1212" s="55" t="s">
        <v>418</v>
      </c>
      <c r="D1212" s="54" t="s">
        <v>296</v>
      </c>
      <c r="E1212" s="56">
        <v>0</v>
      </c>
      <c r="F1212" s="56">
        <v>0</v>
      </c>
      <c r="G1212" s="56">
        <v>0</v>
      </c>
      <c r="H1212" s="56">
        <v>-0.21360000000002799</v>
      </c>
      <c r="I1212" s="56">
        <v>-43.767600000000002</v>
      </c>
      <c r="J1212" s="56">
        <v>387.93319999999898</v>
      </c>
      <c r="K1212" s="56">
        <v>-8.9648000000000003</v>
      </c>
      <c r="L1212" s="56">
        <v>-29.756799999999998</v>
      </c>
      <c r="M1212" s="56">
        <v>468.97559999999902</v>
      </c>
      <c r="N1212" s="56">
        <v>0</v>
      </c>
      <c r="O1212" s="56">
        <v>-16.243600000000001</v>
      </c>
      <c r="P1212" s="56">
        <v>-39.228000000000101</v>
      </c>
    </row>
    <row r="1213" spans="1:16" x14ac:dyDescent="0.25">
      <c r="A1213" s="54">
        <v>2022</v>
      </c>
      <c r="B1213" s="54">
        <v>826226</v>
      </c>
      <c r="C1213" s="55" t="s">
        <v>418</v>
      </c>
      <c r="D1213" s="54" t="s">
        <v>1</v>
      </c>
      <c r="E1213" s="56">
        <v>0</v>
      </c>
      <c r="F1213" s="56">
        <v>0</v>
      </c>
      <c r="G1213" s="56">
        <v>0</v>
      </c>
      <c r="H1213" s="56">
        <v>101.9864</v>
      </c>
      <c r="I1213" s="56">
        <v>208.0324</v>
      </c>
      <c r="J1213" s="56">
        <v>2710.1332000000002</v>
      </c>
      <c r="K1213" s="56">
        <v>52.285200000000003</v>
      </c>
      <c r="L1213" s="56">
        <v>6.7931999999999997</v>
      </c>
      <c r="M1213" s="56">
        <v>2025.3255999999999</v>
      </c>
      <c r="N1213" s="56">
        <v>0</v>
      </c>
      <c r="O1213" s="56">
        <v>67.306399999999996</v>
      </c>
      <c r="P1213" s="56">
        <v>352.17200000000003</v>
      </c>
    </row>
    <row r="1214" spans="1:16" x14ac:dyDescent="0.25">
      <c r="A1214" s="54">
        <v>2022</v>
      </c>
      <c r="B1214" s="54">
        <v>828176</v>
      </c>
      <c r="C1214" s="55" t="s">
        <v>416</v>
      </c>
      <c r="D1214" s="54" t="s">
        <v>296</v>
      </c>
      <c r="E1214" s="56">
        <v>220.72</v>
      </c>
      <c r="F1214" s="56">
        <v>-0.77999999999998704</v>
      </c>
      <c r="G1214" s="56">
        <v>0</v>
      </c>
      <c r="H1214" s="56">
        <v>-22.782</v>
      </c>
      <c r="I1214" s="56">
        <v>-36.223999999999997</v>
      </c>
      <c r="J1214" s="56">
        <v>0</v>
      </c>
      <c r="K1214" s="56">
        <v>-57.631999999999998</v>
      </c>
      <c r="L1214" s="56">
        <v>-11.215999999999999</v>
      </c>
      <c r="M1214" s="56">
        <v>16.783999999999999</v>
      </c>
      <c r="N1214" s="56">
        <v>-22.24</v>
      </c>
      <c r="O1214" s="56">
        <v>-8.7080000000000108</v>
      </c>
      <c r="P1214" s="56">
        <v>-53.847999999999999</v>
      </c>
    </row>
    <row r="1215" spans="1:16" x14ac:dyDescent="0.25">
      <c r="A1215" s="54">
        <v>2022</v>
      </c>
      <c r="B1215" s="54">
        <v>828176</v>
      </c>
      <c r="C1215" s="55" t="s">
        <v>416</v>
      </c>
      <c r="D1215" s="54" t="s">
        <v>1</v>
      </c>
      <c r="E1215" s="56">
        <v>639.91999999999996</v>
      </c>
      <c r="F1215" s="56">
        <v>79.92</v>
      </c>
      <c r="G1215" s="56">
        <v>0</v>
      </c>
      <c r="H1215" s="56">
        <v>174.36799999999999</v>
      </c>
      <c r="I1215" s="56">
        <v>79.975999999999999</v>
      </c>
      <c r="J1215" s="56">
        <v>0</v>
      </c>
      <c r="K1215" s="56">
        <v>35.167999999999999</v>
      </c>
      <c r="L1215" s="56">
        <v>159.98400000000001</v>
      </c>
      <c r="M1215" s="56">
        <v>111.98399999999999</v>
      </c>
      <c r="N1215" s="56">
        <v>193.56</v>
      </c>
      <c r="O1215" s="56">
        <v>55.991999999999997</v>
      </c>
      <c r="P1215" s="56">
        <v>188.75200000000001</v>
      </c>
    </row>
    <row r="1216" spans="1:16" x14ac:dyDescent="0.25">
      <c r="A1216" s="54">
        <v>2022</v>
      </c>
      <c r="B1216" s="54">
        <v>828176</v>
      </c>
      <c r="C1216" s="55" t="s">
        <v>416</v>
      </c>
      <c r="D1216" s="54" t="s">
        <v>294</v>
      </c>
      <c r="E1216" s="56">
        <v>254.92</v>
      </c>
      <c r="F1216" s="56">
        <v>33.42</v>
      </c>
      <c r="G1216" s="56">
        <v>0</v>
      </c>
      <c r="H1216" s="56">
        <v>79.817999999999998</v>
      </c>
      <c r="I1216" s="56">
        <v>32.176000000000002</v>
      </c>
      <c r="J1216" s="56">
        <v>0</v>
      </c>
      <c r="K1216" s="56">
        <v>10.768000000000001</v>
      </c>
      <c r="L1216" s="56">
        <v>22.984000000000002</v>
      </c>
      <c r="M1216" s="56">
        <v>50.984000000000002</v>
      </c>
      <c r="N1216" s="56">
        <v>80.36</v>
      </c>
      <c r="O1216" s="56">
        <v>25.492000000000001</v>
      </c>
      <c r="P1216" s="56">
        <v>48.752000000000002</v>
      </c>
    </row>
    <row r="1217" spans="1:16" x14ac:dyDescent="0.25">
      <c r="A1217" s="54">
        <v>2022</v>
      </c>
      <c r="B1217" s="54">
        <v>832569</v>
      </c>
      <c r="C1217" s="55" t="s">
        <v>416</v>
      </c>
      <c r="D1217" s="54" t="s">
        <v>1</v>
      </c>
      <c r="E1217" s="56">
        <v>5163.8230000000003</v>
      </c>
      <c r="F1217" s="56">
        <v>3877.377</v>
      </c>
      <c r="G1217" s="56">
        <v>5440.085</v>
      </c>
      <c r="H1217" s="56">
        <v>1605.52</v>
      </c>
      <c r="I1217" s="56">
        <v>6141.5969999999998</v>
      </c>
      <c r="J1217" s="56">
        <v>1297.3800000000001</v>
      </c>
      <c r="K1217" s="56">
        <v>5038.7049999999999</v>
      </c>
      <c r="L1217" s="56">
        <v>2076.2420000000002</v>
      </c>
      <c r="M1217" s="56">
        <v>7174.5240000000003</v>
      </c>
      <c r="N1217" s="56">
        <v>9724.9599999999991</v>
      </c>
      <c r="O1217" s="56">
        <v>6995.5410000000002</v>
      </c>
      <c r="P1217" s="56">
        <v>1304.5619999999999</v>
      </c>
    </row>
    <row r="1218" spans="1:16" x14ac:dyDescent="0.25">
      <c r="A1218" s="54">
        <v>2022</v>
      </c>
      <c r="B1218" s="54">
        <v>832569</v>
      </c>
      <c r="C1218" s="55" t="s">
        <v>416</v>
      </c>
      <c r="D1218" s="54" t="s">
        <v>296</v>
      </c>
      <c r="E1218" s="56">
        <v>1378.7729999999999</v>
      </c>
      <c r="F1218" s="56">
        <v>792.22699999999998</v>
      </c>
      <c r="G1218" s="56">
        <v>748.73500000000001</v>
      </c>
      <c r="H1218" s="56">
        <v>300.17</v>
      </c>
      <c r="I1218" s="56">
        <v>1367.347</v>
      </c>
      <c r="J1218" s="56">
        <v>62.6799999999999</v>
      </c>
      <c r="K1218" s="56">
        <v>717.20500000000004</v>
      </c>
      <c r="L1218" s="56">
        <v>398.79199999999997</v>
      </c>
      <c r="M1218" s="56">
        <v>2009.924</v>
      </c>
      <c r="N1218" s="56">
        <v>2279.81</v>
      </c>
      <c r="O1218" s="56">
        <v>1310.441</v>
      </c>
      <c r="P1218" s="56">
        <v>100.062</v>
      </c>
    </row>
    <row r="1219" spans="1:16" x14ac:dyDescent="0.25">
      <c r="A1219" s="54">
        <v>2022</v>
      </c>
      <c r="B1219" s="54">
        <v>832569</v>
      </c>
      <c r="C1219" s="55" t="s">
        <v>416</v>
      </c>
      <c r="D1219" s="54" t="s">
        <v>294</v>
      </c>
      <c r="E1219" s="56">
        <v>1671.5730000000001</v>
      </c>
      <c r="F1219" s="56">
        <v>1019.027</v>
      </c>
      <c r="G1219" s="56">
        <v>1088.9349999999999</v>
      </c>
      <c r="H1219" s="56">
        <v>458.57</v>
      </c>
      <c r="I1219" s="56">
        <v>1744.1469999999999</v>
      </c>
      <c r="J1219" s="56">
        <v>276.27999999999997</v>
      </c>
      <c r="K1219" s="56">
        <v>1010.005</v>
      </c>
      <c r="L1219" s="56">
        <v>659.79200000000003</v>
      </c>
      <c r="M1219" s="56">
        <v>2338.1239999999998</v>
      </c>
      <c r="N1219" s="56">
        <v>2584.0100000000002</v>
      </c>
      <c r="O1219" s="56">
        <v>1727.441</v>
      </c>
      <c r="P1219" s="56">
        <v>389.262</v>
      </c>
    </row>
    <row r="1220" spans="1:16" x14ac:dyDescent="0.25">
      <c r="A1220" s="54">
        <v>2022</v>
      </c>
      <c r="B1220" s="54">
        <v>833196</v>
      </c>
      <c r="C1220" s="55" t="s">
        <v>419</v>
      </c>
      <c r="D1220" s="54" t="s">
        <v>296</v>
      </c>
      <c r="E1220" s="56">
        <v>258.67399999999998</v>
      </c>
      <c r="F1220" s="56">
        <v>215.488</v>
      </c>
      <c r="G1220" s="56">
        <v>375.072</v>
      </c>
      <c r="H1220" s="56">
        <v>255.488</v>
      </c>
      <c r="I1220" s="56">
        <v>-17.257999999999999</v>
      </c>
      <c r="J1220" s="56">
        <v>41.21</v>
      </c>
      <c r="K1220" s="56">
        <v>0</v>
      </c>
      <c r="L1220" s="56">
        <v>-8.7579999999999991</v>
      </c>
      <c r="M1220" s="56">
        <v>51.21</v>
      </c>
      <c r="N1220" s="56">
        <v>0</v>
      </c>
      <c r="O1220" s="56">
        <v>4.6540000000000097</v>
      </c>
      <c r="P1220" s="56">
        <v>217.346</v>
      </c>
    </row>
    <row r="1221" spans="1:16" x14ac:dyDescent="0.25">
      <c r="A1221" s="54">
        <v>2022</v>
      </c>
      <c r="B1221" s="54">
        <v>833196</v>
      </c>
      <c r="C1221" s="55" t="s">
        <v>419</v>
      </c>
      <c r="D1221" s="54" t="s">
        <v>294</v>
      </c>
      <c r="E1221" s="56">
        <v>333.67399999999998</v>
      </c>
      <c r="F1221" s="56">
        <v>326.738</v>
      </c>
      <c r="G1221" s="56">
        <v>423.83199999999999</v>
      </c>
      <c r="H1221" s="56">
        <v>331.738</v>
      </c>
      <c r="I1221" s="56">
        <v>18.992000000000001</v>
      </c>
      <c r="J1221" s="56">
        <v>117.46</v>
      </c>
      <c r="K1221" s="56">
        <v>0</v>
      </c>
      <c r="L1221" s="56">
        <v>27.492000000000001</v>
      </c>
      <c r="M1221" s="56">
        <v>127.46</v>
      </c>
      <c r="N1221" s="56">
        <v>0</v>
      </c>
      <c r="O1221" s="56">
        <v>78.403999999999996</v>
      </c>
      <c r="P1221" s="56">
        <v>327.346</v>
      </c>
    </row>
    <row r="1222" spans="1:16" x14ac:dyDescent="0.25">
      <c r="A1222" s="54">
        <v>2022</v>
      </c>
      <c r="B1222" s="54">
        <v>833196</v>
      </c>
      <c r="C1222" s="55" t="s">
        <v>419</v>
      </c>
      <c r="D1222" s="54" t="s">
        <v>1</v>
      </c>
      <c r="E1222" s="56">
        <v>1911.0239999999999</v>
      </c>
      <c r="F1222" s="56">
        <v>767.08799999999997</v>
      </c>
      <c r="G1222" s="56">
        <v>1687.8320000000001</v>
      </c>
      <c r="H1222" s="56">
        <v>782.28800000000001</v>
      </c>
      <c r="I1222" s="56">
        <v>103.992</v>
      </c>
      <c r="J1222" s="56">
        <v>319.95999999999998</v>
      </c>
      <c r="K1222" s="56">
        <v>0</v>
      </c>
      <c r="L1222" s="56">
        <v>71.992000000000004</v>
      </c>
      <c r="M1222" s="56">
        <v>343.96</v>
      </c>
      <c r="N1222" s="56">
        <v>0</v>
      </c>
      <c r="O1222" s="56">
        <v>215.904</v>
      </c>
      <c r="P1222" s="56">
        <v>869.49599999999998</v>
      </c>
    </row>
    <row r="1223" spans="1:16" x14ac:dyDescent="0.25">
      <c r="A1223" s="54">
        <v>2022</v>
      </c>
      <c r="B1223" s="54">
        <v>833290</v>
      </c>
      <c r="C1223" s="55" t="s">
        <v>417</v>
      </c>
      <c r="D1223" s="54" t="s">
        <v>1</v>
      </c>
      <c r="E1223" s="56">
        <v>353.45</v>
      </c>
      <c r="F1223" s="56">
        <v>1070.5</v>
      </c>
      <c r="G1223" s="56">
        <v>1349.15</v>
      </c>
      <c r="H1223" s="56">
        <v>931.1</v>
      </c>
      <c r="I1223" s="56">
        <v>1893.4</v>
      </c>
      <c r="J1223" s="56">
        <v>163.44999999999999</v>
      </c>
      <c r="K1223" s="56">
        <v>2472.6999999999998</v>
      </c>
      <c r="L1223" s="56">
        <v>1823.4</v>
      </c>
      <c r="M1223" s="56">
        <v>824</v>
      </c>
      <c r="N1223" s="56">
        <v>198.35</v>
      </c>
      <c r="O1223" s="56">
        <v>0</v>
      </c>
      <c r="P1223" s="56">
        <v>296.85000000000002</v>
      </c>
    </row>
    <row r="1224" spans="1:16" x14ac:dyDescent="0.25">
      <c r="A1224" s="54">
        <v>2022</v>
      </c>
      <c r="B1224" s="54">
        <v>833290</v>
      </c>
      <c r="C1224" s="55" t="s">
        <v>417</v>
      </c>
      <c r="D1224" s="54" t="s">
        <v>296</v>
      </c>
      <c r="E1224" s="56">
        <v>-96.5</v>
      </c>
      <c r="F1224" s="56">
        <v>-122</v>
      </c>
      <c r="G1224" s="56">
        <v>-128</v>
      </c>
      <c r="H1224" s="56">
        <v>-94</v>
      </c>
      <c r="I1224" s="56">
        <v>-99</v>
      </c>
      <c r="J1224" s="56">
        <v>-60</v>
      </c>
      <c r="K1224" s="56">
        <v>-102</v>
      </c>
      <c r="L1224" s="56">
        <v>-130</v>
      </c>
      <c r="M1224" s="56">
        <v>-102</v>
      </c>
      <c r="N1224" s="56">
        <v>-120</v>
      </c>
      <c r="O1224" s="56">
        <v>0</v>
      </c>
      <c r="P1224" s="56">
        <v>-122</v>
      </c>
    </row>
    <row r="1225" spans="1:16" x14ac:dyDescent="0.25">
      <c r="A1225" s="54">
        <v>2022</v>
      </c>
      <c r="B1225" s="54">
        <v>833290</v>
      </c>
      <c r="C1225" s="55" t="s">
        <v>417</v>
      </c>
      <c r="D1225" s="54" t="s">
        <v>294</v>
      </c>
      <c r="E1225" s="56">
        <v>0</v>
      </c>
      <c r="F1225" s="56">
        <v>0</v>
      </c>
      <c r="G1225" s="56">
        <v>0</v>
      </c>
      <c r="H1225" s="56">
        <v>0</v>
      </c>
      <c r="I1225" s="56">
        <v>0</v>
      </c>
      <c r="J1225" s="56">
        <v>0</v>
      </c>
      <c r="K1225" s="56">
        <v>0</v>
      </c>
      <c r="L1225" s="56">
        <v>0</v>
      </c>
      <c r="M1225" s="56">
        <v>0</v>
      </c>
      <c r="N1225" s="56">
        <v>0</v>
      </c>
      <c r="O1225" s="56">
        <v>0</v>
      </c>
      <c r="P1225" s="56">
        <v>0</v>
      </c>
    </row>
    <row r="1226" spans="1:16" x14ac:dyDescent="0.25">
      <c r="A1226" s="54">
        <v>2022</v>
      </c>
      <c r="B1226" s="54">
        <v>836042</v>
      </c>
      <c r="C1226" s="55" t="s">
        <v>415</v>
      </c>
      <c r="D1226" s="54" t="s">
        <v>296</v>
      </c>
      <c r="E1226" s="56">
        <v>0</v>
      </c>
      <c r="F1226" s="56">
        <v>0</v>
      </c>
      <c r="G1226" s="56">
        <v>0</v>
      </c>
      <c r="H1226" s="56">
        <v>36.356000000000002</v>
      </c>
      <c r="I1226" s="56">
        <v>67.768000000000001</v>
      </c>
      <c r="J1226" s="56">
        <v>-7.6079999999999997</v>
      </c>
      <c r="K1226" s="56">
        <v>17.884</v>
      </c>
      <c r="L1226" s="56">
        <v>-29.757999999999999</v>
      </c>
      <c r="M1226" s="56">
        <v>-20.832000000000001</v>
      </c>
      <c r="N1226" s="56">
        <v>18.783999999999999</v>
      </c>
      <c r="O1226" s="56">
        <v>0</v>
      </c>
      <c r="P1226" s="56">
        <v>-29.216000000000001</v>
      </c>
    </row>
    <row r="1227" spans="1:16" x14ac:dyDescent="0.25">
      <c r="A1227" s="54">
        <v>2022</v>
      </c>
      <c r="B1227" s="54">
        <v>836042</v>
      </c>
      <c r="C1227" s="55" t="s">
        <v>415</v>
      </c>
      <c r="D1227" s="54" t="s">
        <v>1</v>
      </c>
      <c r="E1227" s="56">
        <v>0</v>
      </c>
      <c r="F1227" s="56">
        <v>0</v>
      </c>
      <c r="G1227" s="56">
        <v>0</v>
      </c>
      <c r="H1227" s="56">
        <v>399.85599999999999</v>
      </c>
      <c r="I1227" s="56">
        <v>239.96799999999999</v>
      </c>
      <c r="J1227" s="56">
        <v>63.991999999999997</v>
      </c>
      <c r="K1227" s="56">
        <v>111.98399999999999</v>
      </c>
      <c r="L1227" s="56">
        <v>6.3920000000000003</v>
      </c>
      <c r="M1227" s="56">
        <v>28.768000000000001</v>
      </c>
      <c r="N1227" s="56">
        <v>127.98399999999999</v>
      </c>
      <c r="O1227" s="56">
        <v>0</v>
      </c>
      <c r="P1227" s="56">
        <v>17.584</v>
      </c>
    </row>
    <row r="1228" spans="1:16" x14ac:dyDescent="0.25">
      <c r="A1228" s="54">
        <v>2022</v>
      </c>
      <c r="B1228" s="54">
        <v>836042</v>
      </c>
      <c r="C1228" s="55" t="s">
        <v>415</v>
      </c>
      <c r="D1228" s="54" t="s">
        <v>294</v>
      </c>
      <c r="E1228" s="56">
        <v>0</v>
      </c>
      <c r="F1228" s="56">
        <v>0</v>
      </c>
      <c r="G1228" s="56">
        <v>0</v>
      </c>
      <c r="H1228" s="56">
        <v>138.95599999999999</v>
      </c>
      <c r="I1228" s="56">
        <v>101.968</v>
      </c>
      <c r="J1228" s="56">
        <v>25.492000000000001</v>
      </c>
      <c r="K1228" s="56">
        <v>50.984000000000002</v>
      </c>
      <c r="L1228" s="56">
        <v>3.3420000000000001</v>
      </c>
      <c r="M1228" s="56">
        <v>13.368</v>
      </c>
      <c r="N1228" s="56">
        <v>52.984000000000002</v>
      </c>
      <c r="O1228" s="56">
        <v>0</v>
      </c>
      <c r="P1228" s="56">
        <v>3.8839999999999999</v>
      </c>
    </row>
    <row r="1229" spans="1:16" x14ac:dyDescent="0.25">
      <c r="A1229" s="54">
        <v>2022</v>
      </c>
      <c r="B1229" s="54">
        <v>852031</v>
      </c>
      <c r="C1229" s="55" t="s">
        <v>415</v>
      </c>
      <c r="D1229" s="54" t="s">
        <v>1</v>
      </c>
      <c r="E1229" s="56">
        <v>1217.2752</v>
      </c>
      <c r="F1229" s="56">
        <v>633.52080000000001</v>
      </c>
      <c r="G1229" s="56">
        <v>0</v>
      </c>
      <c r="H1229" s="56">
        <v>222.43680000000001</v>
      </c>
      <c r="I1229" s="56">
        <v>266.36399999999998</v>
      </c>
      <c r="J1229" s="56">
        <v>208.76400000000001</v>
      </c>
      <c r="K1229" s="56">
        <v>254.8296</v>
      </c>
      <c r="L1229" s="56">
        <v>809.11440000000005</v>
      </c>
      <c r="M1229" s="56">
        <v>64.7928</v>
      </c>
      <c r="N1229" s="56">
        <v>1261.2167999999999</v>
      </c>
      <c r="O1229" s="56">
        <v>1624.1184000000001</v>
      </c>
      <c r="P1229" s="56">
        <v>273.50639999999999</v>
      </c>
    </row>
    <row r="1230" spans="1:16" x14ac:dyDescent="0.25">
      <c r="A1230" s="54">
        <v>2022</v>
      </c>
      <c r="B1230" s="54">
        <v>852031</v>
      </c>
      <c r="C1230" s="55" t="s">
        <v>415</v>
      </c>
      <c r="D1230" s="54" t="s">
        <v>294</v>
      </c>
      <c r="E1230" s="56">
        <v>390.72519999999997</v>
      </c>
      <c r="F1230" s="56">
        <v>210.02080000000001</v>
      </c>
      <c r="G1230" s="56">
        <v>0</v>
      </c>
      <c r="H1230" s="56">
        <v>84.136799999999994</v>
      </c>
      <c r="I1230" s="56">
        <v>97.864000000000004</v>
      </c>
      <c r="J1230" s="56">
        <v>65.963999999999999</v>
      </c>
      <c r="K1230" s="56">
        <v>83.679599999999994</v>
      </c>
      <c r="L1230" s="56">
        <v>237.61439999999999</v>
      </c>
      <c r="M1230" s="56">
        <v>18.2928</v>
      </c>
      <c r="N1230" s="56">
        <v>269.36680000000001</v>
      </c>
      <c r="O1230" s="56">
        <v>419.01839999999999</v>
      </c>
      <c r="P1230" s="56">
        <v>55.506399999999999</v>
      </c>
    </row>
    <row r="1231" spans="1:16" x14ac:dyDescent="0.25">
      <c r="A1231" s="54">
        <v>2022</v>
      </c>
      <c r="B1231" s="54">
        <v>852031</v>
      </c>
      <c r="C1231" s="55" t="s">
        <v>415</v>
      </c>
      <c r="D1231" s="54" t="s">
        <v>296</v>
      </c>
      <c r="E1231" s="56">
        <v>245.12520000000001</v>
      </c>
      <c r="F1231" s="56">
        <v>176.92080000000001</v>
      </c>
      <c r="G1231" s="56">
        <v>0</v>
      </c>
      <c r="H1231" s="56">
        <v>14.636799999999999</v>
      </c>
      <c r="I1231" s="56">
        <v>62.564</v>
      </c>
      <c r="J1231" s="56">
        <v>30.664000000000001</v>
      </c>
      <c r="K1231" s="56">
        <v>14.179600000000001</v>
      </c>
      <c r="L1231" s="56">
        <v>169.21440000000001</v>
      </c>
      <c r="M1231" s="56">
        <v>-14.8072</v>
      </c>
      <c r="N1231" s="56">
        <v>132.5668</v>
      </c>
      <c r="O1231" s="56">
        <v>316.41840000000002</v>
      </c>
      <c r="P1231" s="56">
        <v>-11.7936</v>
      </c>
    </row>
    <row r="1232" spans="1:16" x14ac:dyDescent="0.25">
      <c r="A1232" s="54">
        <v>2022</v>
      </c>
      <c r="B1232" s="54">
        <v>852968</v>
      </c>
      <c r="C1232" s="55" t="s">
        <v>419</v>
      </c>
      <c r="D1232" s="54" t="s">
        <v>296</v>
      </c>
      <c r="E1232" s="56">
        <v>530.06600000000003</v>
      </c>
      <c r="F1232" s="56">
        <v>-14.257999999999999</v>
      </c>
      <c r="G1232" s="56">
        <v>0</v>
      </c>
      <c r="H1232" s="56">
        <v>759.16399999999999</v>
      </c>
      <c r="I1232" s="56">
        <v>16.626000000000001</v>
      </c>
      <c r="J1232" s="56">
        <v>516.79200000000003</v>
      </c>
      <c r="K1232" s="56">
        <v>29.06</v>
      </c>
      <c r="L1232" s="56">
        <v>14.076000000000001</v>
      </c>
      <c r="M1232" s="56">
        <v>-1.6819999999999999</v>
      </c>
      <c r="N1232" s="56">
        <v>6.8179999999999996</v>
      </c>
      <c r="O1232" s="56">
        <v>-15.757999999999999</v>
      </c>
      <c r="P1232" s="56">
        <v>265.00400000000002</v>
      </c>
    </row>
    <row r="1233" spans="1:16" x14ac:dyDescent="0.25">
      <c r="A1233" s="54">
        <v>2022</v>
      </c>
      <c r="B1233" s="54">
        <v>852968</v>
      </c>
      <c r="C1233" s="55" t="s">
        <v>419</v>
      </c>
      <c r="D1233" s="54" t="s">
        <v>1</v>
      </c>
      <c r="E1233" s="56">
        <v>1615.816</v>
      </c>
      <c r="F1233" s="56">
        <v>71.992000000000004</v>
      </c>
      <c r="G1233" s="56">
        <v>0</v>
      </c>
      <c r="H1233" s="56">
        <v>2135.6640000000002</v>
      </c>
      <c r="I1233" s="56">
        <v>142.376</v>
      </c>
      <c r="J1233" s="56">
        <v>1839.7919999999999</v>
      </c>
      <c r="K1233" s="56">
        <v>238.36</v>
      </c>
      <c r="L1233" s="56">
        <v>150.376</v>
      </c>
      <c r="M1233" s="56">
        <v>239.96799999999999</v>
      </c>
      <c r="N1233" s="56">
        <v>199.96799999999999</v>
      </c>
      <c r="O1233" s="56">
        <v>79.992000000000004</v>
      </c>
      <c r="P1233" s="56">
        <v>782.30399999999997</v>
      </c>
    </row>
    <row r="1234" spans="1:16" x14ac:dyDescent="0.25">
      <c r="A1234" s="54">
        <v>2022</v>
      </c>
      <c r="B1234" s="54">
        <v>852968</v>
      </c>
      <c r="C1234" s="55" t="s">
        <v>419</v>
      </c>
      <c r="D1234" s="54" t="s">
        <v>294</v>
      </c>
      <c r="E1234" s="56">
        <v>606.31600000000003</v>
      </c>
      <c r="F1234" s="56">
        <v>21.992000000000001</v>
      </c>
      <c r="G1234" s="56">
        <v>0</v>
      </c>
      <c r="H1234" s="56">
        <v>906.66399999999999</v>
      </c>
      <c r="I1234" s="56">
        <v>55.375999999999998</v>
      </c>
      <c r="J1234" s="56">
        <v>631.79200000000003</v>
      </c>
      <c r="K1234" s="56">
        <v>105.31</v>
      </c>
      <c r="L1234" s="56">
        <v>52.826000000000001</v>
      </c>
      <c r="M1234" s="56">
        <v>73.317999999999998</v>
      </c>
      <c r="N1234" s="56">
        <v>81.817999999999998</v>
      </c>
      <c r="O1234" s="56">
        <v>20.492000000000001</v>
      </c>
      <c r="P1234" s="56">
        <v>303.75400000000002</v>
      </c>
    </row>
    <row r="1235" spans="1:16" x14ac:dyDescent="0.25">
      <c r="A1235" s="54">
        <v>2022</v>
      </c>
      <c r="B1235" s="54">
        <v>857703</v>
      </c>
      <c r="C1235" s="55" t="s">
        <v>416</v>
      </c>
      <c r="D1235" s="54" t="s">
        <v>1</v>
      </c>
      <c r="E1235" s="56">
        <v>10926.74</v>
      </c>
      <c r="F1235" s="56">
        <v>7506.95</v>
      </c>
      <c r="G1235" s="56">
        <v>16677.759999999998</v>
      </c>
      <c r="H1235" s="56">
        <v>11393.635</v>
      </c>
      <c r="I1235" s="56">
        <v>16161.695</v>
      </c>
      <c r="J1235" s="56">
        <v>13311.375</v>
      </c>
      <c r="K1235" s="56">
        <v>12950.025</v>
      </c>
      <c r="L1235" s="56">
        <v>13178.22</v>
      </c>
      <c r="M1235" s="56">
        <v>23036.584999999999</v>
      </c>
      <c r="N1235" s="56">
        <v>8397.6749999999993</v>
      </c>
      <c r="O1235" s="56">
        <v>12857.735000000001</v>
      </c>
      <c r="P1235" s="56">
        <v>19084.834999999999</v>
      </c>
    </row>
    <row r="1236" spans="1:16" x14ac:dyDescent="0.25">
      <c r="A1236" s="54">
        <v>2022</v>
      </c>
      <c r="B1236" s="54">
        <v>857703</v>
      </c>
      <c r="C1236" s="55" t="s">
        <v>416</v>
      </c>
      <c r="D1236" s="54" t="s">
        <v>294</v>
      </c>
      <c r="E1236" s="56">
        <v>993.34</v>
      </c>
      <c r="F1236" s="56">
        <v>682.45</v>
      </c>
      <c r="G1236" s="56">
        <v>1516.16</v>
      </c>
      <c r="H1236" s="56">
        <v>1035.7850000000001</v>
      </c>
      <c r="I1236" s="56">
        <v>1469.2449999999999</v>
      </c>
      <c r="J1236" s="56">
        <v>1210.125</v>
      </c>
      <c r="K1236" s="56">
        <v>1177.2750000000001</v>
      </c>
      <c r="L1236" s="56">
        <v>1198.02</v>
      </c>
      <c r="M1236" s="56">
        <v>2094.2350000000001</v>
      </c>
      <c r="N1236" s="56">
        <v>763.42500000000098</v>
      </c>
      <c r="O1236" s="56">
        <v>1168.885</v>
      </c>
      <c r="P1236" s="56">
        <v>1734.9849999999999</v>
      </c>
    </row>
    <row r="1237" spans="1:16" x14ac:dyDescent="0.25">
      <c r="A1237" s="54">
        <v>2022</v>
      </c>
      <c r="B1237" s="54">
        <v>857703</v>
      </c>
      <c r="C1237" s="55" t="s">
        <v>416</v>
      </c>
      <c r="D1237" s="54" t="s">
        <v>296</v>
      </c>
      <c r="E1237" s="56">
        <v>253.54</v>
      </c>
      <c r="F1237" s="56">
        <v>22.4500000000005</v>
      </c>
      <c r="G1237" s="56">
        <v>653.96000000000095</v>
      </c>
      <c r="H1237" s="56">
        <v>298.38500000000101</v>
      </c>
      <c r="I1237" s="56">
        <v>676.04500000000098</v>
      </c>
      <c r="J1237" s="56">
        <v>386.92500000000098</v>
      </c>
      <c r="K1237" s="56">
        <v>472.275000000001</v>
      </c>
      <c r="L1237" s="56">
        <v>344.22000000000099</v>
      </c>
      <c r="M1237" s="56">
        <v>1295.0350000000001</v>
      </c>
      <c r="N1237" s="56">
        <v>23.025000000000599</v>
      </c>
      <c r="O1237" s="56">
        <v>429.68500000000103</v>
      </c>
      <c r="P1237" s="56">
        <v>953.78500000000201</v>
      </c>
    </row>
    <row r="1238" spans="1:16" x14ac:dyDescent="0.25">
      <c r="A1238" s="54">
        <v>2022</v>
      </c>
      <c r="B1238" s="54">
        <v>861673</v>
      </c>
      <c r="C1238" s="55" t="s">
        <v>414</v>
      </c>
      <c r="D1238" s="54" t="s">
        <v>1</v>
      </c>
      <c r="E1238" s="56">
        <v>392.553</v>
      </c>
      <c r="F1238" s="56">
        <v>13.286</v>
      </c>
      <c r="G1238" s="56">
        <v>0</v>
      </c>
      <c r="H1238" s="56">
        <v>601.846</v>
      </c>
      <c r="I1238" s="56">
        <v>258.846</v>
      </c>
      <c r="J1238" s="56">
        <v>194.572</v>
      </c>
      <c r="K1238" s="56">
        <v>258.97199999999998</v>
      </c>
      <c r="L1238" s="56">
        <v>1105.846</v>
      </c>
      <c r="M1238" s="56">
        <v>839.89499999999998</v>
      </c>
      <c r="N1238" s="56">
        <v>615.923</v>
      </c>
      <c r="O1238" s="56">
        <v>223.965</v>
      </c>
      <c r="P1238" s="56">
        <v>0</v>
      </c>
    </row>
    <row r="1239" spans="1:16" x14ac:dyDescent="0.25">
      <c r="A1239" s="54">
        <v>2022</v>
      </c>
      <c r="B1239" s="54">
        <v>861673</v>
      </c>
      <c r="C1239" s="55" t="s">
        <v>414</v>
      </c>
      <c r="D1239" s="54" t="s">
        <v>296</v>
      </c>
      <c r="E1239" s="56">
        <v>44.953000000000003</v>
      </c>
      <c r="F1239" s="56">
        <v>-28.213999999999999</v>
      </c>
      <c r="G1239" s="56">
        <v>0</v>
      </c>
      <c r="H1239" s="56">
        <v>163.946</v>
      </c>
      <c r="I1239" s="56">
        <v>-9.0540000000000003</v>
      </c>
      <c r="J1239" s="56">
        <v>-27.378</v>
      </c>
      <c r="K1239" s="56">
        <v>-59.427999999999997</v>
      </c>
      <c r="L1239" s="56">
        <v>314.29599999999999</v>
      </c>
      <c r="M1239" s="56">
        <v>133.79499999999999</v>
      </c>
      <c r="N1239" s="56">
        <v>128.22300000000001</v>
      </c>
      <c r="O1239" s="56">
        <v>-29.035</v>
      </c>
      <c r="P1239" s="56">
        <v>0</v>
      </c>
    </row>
    <row r="1240" spans="1:16" x14ac:dyDescent="0.25">
      <c r="A1240" s="54">
        <v>2022</v>
      </c>
      <c r="B1240" s="54">
        <v>861673</v>
      </c>
      <c r="C1240" s="55" t="s">
        <v>414</v>
      </c>
      <c r="D1240" s="54" t="s">
        <v>294</v>
      </c>
      <c r="E1240" s="56">
        <v>119.60299999999999</v>
      </c>
      <c r="F1240" s="56">
        <v>4.9859999999999998</v>
      </c>
      <c r="G1240" s="56">
        <v>0</v>
      </c>
      <c r="H1240" s="56">
        <v>230.346</v>
      </c>
      <c r="I1240" s="56">
        <v>57.345999999999997</v>
      </c>
      <c r="J1240" s="56">
        <v>39.021999999999998</v>
      </c>
      <c r="K1240" s="56">
        <v>37.972000000000001</v>
      </c>
      <c r="L1240" s="56">
        <v>380.69600000000003</v>
      </c>
      <c r="M1240" s="56">
        <v>264.39499999999998</v>
      </c>
      <c r="N1240" s="56">
        <v>192.423</v>
      </c>
      <c r="O1240" s="56">
        <v>69.465000000000003</v>
      </c>
      <c r="P1240" s="56">
        <v>0</v>
      </c>
    </row>
    <row r="1241" spans="1:16" x14ac:dyDescent="0.25">
      <c r="A1241" s="54">
        <v>2022</v>
      </c>
      <c r="B1241" s="54">
        <v>864241</v>
      </c>
      <c r="C1241" s="55" t="s">
        <v>416</v>
      </c>
      <c r="D1241" s="54" t="s">
        <v>296</v>
      </c>
      <c r="E1241" s="56">
        <v>-51.094999999999999</v>
      </c>
      <c r="F1241" s="56">
        <v>-23.749999999999801</v>
      </c>
      <c r="G1241" s="56">
        <v>0</v>
      </c>
      <c r="H1241" s="56">
        <v>-25.05</v>
      </c>
      <c r="I1241" s="56">
        <v>-33.4</v>
      </c>
      <c r="J1241" s="56">
        <v>0</v>
      </c>
      <c r="K1241" s="56">
        <v>0</v>
      </c>
      <c r="L1241" s="56">
        <v>-29.2</v>
      </c>
      <c r="M1241" s="56">
        <v>5.55000000000011</v>
      </c>
      <c r="N1241" s="56">
        <v>-33.284999999999997</v>
      </c>
      <c r="O1241" s="56">
        <v>-32.700000000000003</v>
      </c>
      <c r="P1241" s="56">
        <v>80.780000000000101</v>
      </c>
    </row>
    <row r="1242" spans="1:16" x14ac:dyDescent="0.25">
      <c r="A1242" s="54">
        <v>2022</v>
      </c>
      <c r="B1242" s="54">
        <v>864241</v>
      </c>
      <c r="C1242" s="55" t="s">
        <v>415</v>
      </c>
      <c r="D1242" s="54" t="s">
        <v>294</v>
      </c>
      <c r="E1242" s="56">
        <v>315.07499999999999</v>
      </c>
      <c r="F1242" s="56">
        <v>504.14499999999998</v>
      </c>
      <c r="G1242" s="56">
        <v>268.3</v>
      </c>
      <c r="H1242" s="56">
        <v>180.51</v>
      </c>
      <c r="I1242" s="56">
        <v>459.76500000000101</v>
      </c>
      <c r="J1242" s="56">
        <v>543.36</v>
      </c>
      <c r="K1242" s="56">
        <v>462.38500000000101</v>
      </c>
      <c r="L1242" s="56">
        <v>144.285</v>
      </c>
      <c r="M1242" s="56">
        <v>1039.115</v>
      </c>
      <c r="N1242" s="56">
        <v>136.21</v>
      </c>
      <c r="O1242" s="56">
        <v>36.250000000000099</v>
      </c>
      <c r="P1242" s="56">
        <v>518.18499999999995</v>
      </c>
    </row>
    <row r="1243" spans="1:16" x14ac:dyDescent="0.25">
      <c r="A1243" s="54">
        <v>2022</v>
      </c>
      <c r="B1243" s="54">
        <v>864241</v>
      </c>
      <c r="C1243" s="55" t="s">
        <v>415</v>
      </c>
      <c r="D1243" s="54" t="s">
        <v>1</v>
      </c>
      <c r="E1243" s="56">
        <v>3465.8249999999998</v>
      </c>
      <c r="F1243" s="56">
        <v>5545.5950000000003</v>
      </c>
      <c r="G1243" s="56">
        <v>2951.3</v>
      </c>
      <c r="H1243" s="56">
        <v>1985.61</v>
      </c>
      <c r="I1243" s="56">
        <v>5057.415</v>
      </c>
      <c r="J1243" s="56">
        <v>5976.96</v>
      </c>
      <c r="K1243" s="56">
        <v>5086.2349999999997</v>
      </c>
      <c r="L1243" s="56">
        <v>1587.135</v>
      </c>
      <c r="M1243" s="56">
        <v>11430.264999999999</v>
      </c>
      <c r="N1243" s="56">
        <v>1498.31</v>
      </c>
      <c r="O1243" s="56">
        <v>398.75</v>
      </c>
      <c r="P1243" s="56">
        <v>5700.0349999999999</v>
      </c>
    </row>
    <row r="1244" spans="1:16" x14ac:dyDescent="0.25">
      <c r="A1244" s="54">
        <v>2022</v>
      </c>
      <c r="B1244" s="54">
        <v>864241</v>
      </c>
      <c r="C1244" s="55" t="s">
        <v>416</v>
      </c>
      <c r="D1244" s="54" t="s">
        <v>1</v>
      </c>
      <c r="E1244" s="56">
        <v>190.35499999999999</v>
      </c>
      <c r="F1244" s="56">
        <v>1619.75</v>
      </c>
      <c r="G1244" s="56">
        <v>0</v>
      </c>
      <c r="H1244" s="56">
        <v>100.65</v>
      </c>
      <c r="I1244" s="56">
        <v>8.8000000000000007</v>
      </c>
      <c r="J1244" s="56">
        <v>0</v>
      </c>
      <c r="K1244" s="56">
        <v>0</v>
      </c>
      <c r="L1244" s="56">
        <v>55</v>
      </c>
      <c r="M1244" s="56">
        <v>1189.6500000000001</v>
      </c>
      <c r="N1244" s="56">
        <v>10.065</v>
      </c>
      <c r="O1244" s="56">
        <v>16.5</v>
      </c>
      <c r="P1244" s="56">
        <v>1759.78</v>
      </c>
    </row>
    <row r="1245" spans="1:16" x14ac:dyDescent="0.25">
      <c r="A1245" s="54">
        <v>2022</v>
      </c>
      <c r="B1245" s="54">
        <v>864241</v>
      </c>
      <c r="C1245" s="55" t="s">
        <v>415</v>
      </c>
      <c r="D1245" s="54" t="s">
        <v>296</v>
      </c>
      <c r="E1245" s="56">
        <v>232.92500000000001</v>
      </c>
      <c r="F1245" s="56">
        <v>325.44500000000102</v>
      </c>
      <c r="G1245" s="56">
        <v>154.69999999999999</v>
      </c>
      <c r="H1245" s="56">
        <v>-4.2399999999998297</v>
      </c>
      <c r="I1245" s="56">
        <v>336.26500000000101</v>
      </c>
      <c r="J1245" s="56">
        <v>339.91</v>
      </c>
      <c r="K1245" s="56">
        <v>382.43500000000103</v>
      </c>
      <c r="L1245" s="56">
        <v>37.285000000000103</v>
      </c>
      <c r="M1245" s="56">
        <v>767.26500000000101</v>
      </c>
      <c r="N1245" s="56">
        <v>22.610000000000301</v>
      </c>
      <c r="O1245" s="56">
        <v>2.05000000000005</v>
      </c>
      <c r="P1245" s="56">
        <v>288.78500000000003</v>
      </c>
    </row>
    <row r="1246" spans="1:16" x14ac:dyDescent="0.25">
      <c r="A1246" s="54">
        <v>2022</v>
      </c>
      <c r="B1246" s="54">
        <v>864241</v>
      </c>
      <c r="C1246" s="55" t="s">
        <v>416</v>
      </c>
      <c r="D1246" s="54" t="s">
        <v>294</v>
      </c>
      <c r="E1246" s="56">
        <v>17.305</v>
      </c>
      <c r="F1246" s="56">
        <v>147.25</v>
      </c>
      <c r="G1246" s="56">
        <v>0</v>
      </c>
      <c r="H1246" s="56">
        <v>9.1500000000000092</v>
      </c>
      <c r="I1246" s="56">
        <v>0.80000000000000104</v>
      </c>
      <c r="J1246" s="56">
        <v>0</v>
      </c>
      <c r="K1246" s="56">
        <v>0</v>
      </c>
      <c r="L1246" s="56">
        <v>5.0000000000000098</v>
      </c>
      <c r="M1246" s="56">
        <v>108.15</v>
      </c>
      <c r="N1246" s="56">
        <v>0.91500000000000103</v>
      </c>
      <c r="O1246" s="56">
        <v>1.5</v>
      </c>
      <c r="P1246" s="56">
        <v>159.97999999999999</v>
      </c>
    </row>
    <row r="1247" spans="1:16" x14ac:dyDescent="0.25">
      <c r="A1247" s="54">
        <v>2022</v>
      </c>
      <c r="B1247" s="54">
        <v>865220</v>
      </c>
      <c r="C1247" s="55" t="s">
        <v>418</v>
      </c>
      <c r="D1247" s="54" t="s">
        <v>296</v>
      </c>
      <c r="E1247" s="56">
        <v>780.28599999999994</v>
      </c>
      <c r="F1247" s="56">
        <v>280.64999999999998</v>
      </c>
      <c r="G1247" s="56">
        <v>0</v>
      </c>
      <c r="H1247" s="56">
        <v>-27.398</v>
      </c>
      <c r="I1247" s="56">
        <v>-37.840000000000003</v>
      </c>
      <c r="J1247" s="56">
        <v>65.87</v>
      </c>
      <c r="K1247" s="56">
        <v>-9.5399999999999903</v>
      </c>
      <c r="L1247" s="56">
        <v>324.10000000000002</v>
      </c>
      <c r="M1247" s="56">
        <v>218.45400000000001</v>
      </c>
      <c r="N1247" s="56">
        <v>-13.215999999999999</v>
      </c>
      <c r="O1247" s="56">
        <v>-22.065999999999999</v>
      </c>
      <c r="P1247" s="56">
        <v>-96.947999999999993</v>
      </c>
    </row>
    <row r="1248" spans="1:16" x14ac:dyDescent="0.25">
      <c r="A1248" s="54">
        <v>2022</v>
      </c>
      <c r="B1248" s="54">
        <v>865220</v>
      </c>
      <c r="C1248" s="55" t="s">
        <v>418</v>
      </c>
      <c r="D1248" s="54" t="s">
        <v>1</v>
      </c>
      <c r="E1248" s="56">
        <v>2281.3359999999998</v>
      </c>
      <c r="F1248" s="56">
        <v>1638.2</v>
      </c>
      <c r="G1248" s="56">
        <v>0</v>
      </c>
      <c r="H1248" s="56">
        <v>355.15199999999999</v>
      </c>
      <c r="I1248" s="56">
        <v>158.36000000000001</v>
      </c>
      <c r="J1248" s="56">
        <v>783.72</v>
      </c>
      <c r="K1248" s="56">
        <v>351.96</v>
      </c>
      <c r="L1248" s="56">
        <v>1255.8</v>
      </c>
      <c r="M1248" s="56">
        <v>703.10400000000004</v>
      </c>
      <c r="N1248" s="56">
        <v>127.98399999999999</v>
      </c>
      <c r="O1248" s="56">
        <v>440.584</v>
      </c>
      <c r="P1248" s="56">
        <v>115.952</v>
      </c>
    </row>
    <row r="1249" spans="1:16" x14ac:dyDescent="0.25">
      <c r="A1249" s="54">
        <v>2022</v>
      </c>
      <c r="B1249" s="54">
        <v>865220</v>
      </c>
      <c r="C1249" s="55" t="s">
        <v>418</v>
      </c>
      <c r="D1249" s="54" t="s">
        <v>294</v>
      </c>
      <c r="E1249" s="56">
        <v>879.88599999999997</v>
      </c>
      <c r="F1249" s="56">
        <v>452.7</v>
      </c>
      <c r="G1249" s="56">
        <v>0</v>
      </c>
      <c r="H1249" s="56">
        <v>103.202</v>
      </c>
      <c r="I1249" s="56">
        <v>60.66</v>
      </c>
      <c r="J1249" s="56">
        <v>270.57</v>
      </c>
      <c r="K1249" s="56">
        <v>119.96</v>
      </c>
      <c r="L1249" s="56">
        <v>486.8</v>
      </c>
      <c r="M1249" s="56">
        <v>283.75400000000002</v>
      </c>
      <c r="N1249" s="56">
        <v>50.984000000000002</v>
      </c>
      <c r="O1249" s="56">
        <v>173.834</v>
      </c>
      <c r="P1249" s="56">
        <v>33.652000000000001</v>
      </c>
    </row>
    <row r="1250" spans="1:16" x14ac:dyDescent="0.25">
      <c r="A1250" s="54">
        <v>2022</v>
      </c>
      <c r="B1250" s="54">
        <v>866033</v>
      </c>
      <c r="C1250" s="55" t="s">
        <v>416</v>
      </c>
      <c r="D1250" s="54" t="s">
        <v>294</v>
      </c>
      <c r="E1250" s="56">
        <v>911.45699999999897</v>
      </c>
      <c r="F1250" s="56">
        <v>1270.1489999999999</v>
      </c>
      <c r="G1250" s="56">
        <v>556.25099999999998</v>
      </c>
      <c r="H1250" s="56">
        <v>788.25599999999997</v>
      </c>
      <c r="I1250" s="56">
        <v>690.26400000000103</v>
      </c>
      <c r="J1250" s="56">
        <v>1074.7260000000001</v>
      </c>
      <c r="K1250" s="56">
        <v>671.904</v>
      </c>
      <c r="L1250" s="56">
        <v>1809.57</v>
      </c>
      <c r="M1250" s="56">
        <v>1064.28</v>
      </c>
      <c r="N1250" s="56">
        <v>588.20399999999995</v>
      </c>
      <c r="O1250" s="56">
        <v>1217.2529999999999</v>
      </c>
      <c r="P1250" s="56">
        <v>890.478000000002</v>
      </c>
    </row>
    <row r="1251" spans="1:16" x14ac:dyDescent="0.25">
      <c r="A1251" s="54">
        <v>2022</v>
      </c>
      <c r="B1251" s="54">
        <v>866033</v>
      </c>
      <c r="C1251" s="55" t="s">
        <v>416</v>
      </c>
      <c r="D1251" s="54" t="s">
        <v>296</v>
      </c>
      <c r="E1251" s="56">
        <v>580.25699999999904</v>
      </c>
      <c r="F1251" s="56">
        <v>795.54899999999805</v>
      </c>
      <c r="G1251" s="56">
        <v>213.65100000000001</v>
      </c>
      <c r="H1251" s="56">
        <v>329.85599999999999</v>
      </c>
      <c r="I1251" s="56">
        <v>312.864000000001</v>
      </c>
      <c r="J1251" s="56">
        <v>673.92600000000095</v>
      </c>
      <c r="K1251" s="56">
        <v>505.10399999999998</v>
      </c>
      <c r="L1251" s="56">
        <v>1281.57</v>
      </c>
      <c r="M1251" s="56">
        <v>501.48</v>
      </c>
      <c r="N1251" s="56">
        <v>311.60399999999998</v>
      </c>
      <c r="O1251" s="56">
        <v>816.45299999999997</v>
      </c>
      <c r="P1251" s="56">
        <v>531.07800000000202</v>
      </c>
    </row>
    <row r="1252" spans="1:16" x14ac:dyDescent="0.25">
      <c r="A1252" s="54">
        <v>2022</v>
      </c>
      <c r="B1252" s="54">
        <v>866033</v>
      </c>
      <c r="C1252" s="55" t="s">
        <v>416</v>
      </c>
      <c r="D1252" s="54" t="s">
        <v>1</v>
      </c>
      <c r="E1252" s="56">
        <v>16102.406999999999</v>
      </c>
      <c r="F1252" s="56">
        <v>22439.298999999999</v>
      </c>
      <c r="G1252" s="56">
        <v>9827.1010000000006</v>
      </c>
      <c r="H1252" s="56">
        <v>13925.856</v>
      </c>
      <c r="I1252" s="56">
        <v>12194.664000000001</v>
      </c>
      <c r="J1252" s="56">
        <v>18986.826000000001</v>
      </c>
      <c r="K1252" s="56">
        <v>11870.304</v>
      </c>
      <c r="L1252" s="56">
        <v>31969.07</v>
      </c>
      <c r="M1252" s="56">
        <v>18802.28</v>
      </c>
      <c r="N1252" s="56">
        <v>10391.603999999999</v>
      </c>
      <c r="O1252" s="56">
        <v>21504.803</v>
      </c>
      <c r="P1252" s="56">
        <v>15731.778</v>
      </c>
    </row>
    <row r="1253" spans="1:16" x14ac:dyDescent="0.25">
      <c r="A1253" s="54">
        <v>2022</v>
      </c>
      <c r="B1253" s="54">
        <v>866033</v>
      </c>
      <c r="C1253" s="55" t="s">
        <v>417</v>
      </c>
      <c r="D1253" s="54" t="s">
        <v>1</v>
      </c>
      <c r="E1253" s="56">
        <v>10126.550999999999</v>
      </c>
      <c r="F1253" s="56">
        <v>6573.9610000000002</v>
      </c>
      <c r="G1253" s="56">
        <v>15563.662</v>
      </c>
      <c r="H1253" s="56">
        <v>13533.444</v>
      </c>
      <c r="I1253" s="56">
        <v>4262.5249999999996</v>
      </c>
      <c r="J1253" s="56">
        <v>19848.5</v>
      </c>
      <c r="K1253" s="56">
        <v>3105.3760000000002</v>
      </c>
      <c r="L1253" s="56">
        <v>5596.6409999999996</v>
      </c>
      <c r="M1253" s="56">
        <v>22786.396000000001</v>
      </c>
      <c r="N1253" s="56">
        <v>12760.439</v>
      </c>
      <c r="O1253" s="56">
        <v>16457.507000000001</v>
      </c>
      <c r="P1253" s="56">
        <v>10722.906999999999</v>
      </c>
    </row>
    <row r="1254" spans="1:16" x14ac:dyDescent="0.25">
      <c r="A1254" s="54">
        <v>2022</v>
      </c>
      <c r="B1254" s="54">
        <v>866033</v>
      </c>
      <c r="C1254" s="55" t="s">
        <v>417</v>
      </c>
      <c r="D1254" s="54" t="s">
        <v>296</v>
      </c>
      <c r="E1254" s="56">
        <v>401.20100000000002</v>
      </c>
      <c r="F1254" s="56">
        <v>300.61099999999999</v>
      </c>
      <c r="G1254" s="56">
        <v>634.46200000000204</v>
      </c>
      <c r="H1254" s="56">
        <v>495.04399999999998</v>
      </c>
      <c r="I1254" s="56">
        <v>53.274999999999501</v>
      </c>
      <c r="J1254" s="56">
        <v>910.99999999999898</v>
      </c>
      <c r="K1254" s="56">
        <v>79.776000000000295</v>
      </c>
      <c r="L1254" s="56">
        <v>87.790999999999897</v>
      </c>
      <c r="M1254" s="56">
        <v>983.29600000000096</v>
      </c>
      <c r="N1254" s="56">
        <v>611.78899999999999</v>
      </c>
      <c r="O1254" s="56">
        <v>711.55700000000002</v>
      </c>
      <c r="P1254" s="56">
        <v>466.95699999999999</v>
      </c>
    </row>
    <row r="1255" spans="1:16" x14ac:dyDescent="0.25">
      <c r="A1255" s="54">
        <v>2022</v>
      </c>
      <c r="B1255" s="54">
        <v>866033</v>
      </c>
      <c r="C1255" s="55" t="s">
        <v>417</v>
      </c>
      <c r="D1255" s="54" t="s">
        <v>294</v>
      </c>
      <c r="E1255" s="56">
        <v>573.20100000000002</v>
      </c>
      <c r="F1255" s="56">
        <v>372.11099999999999</v>
      </c>
      <c r="G1255" s="56">
        <v>880.96200000000204</v>
      </c>
      <c r="H1255" s="56">
        <v>766.04399999999998</v>
      </c>
      <c r="I1255" s="56">
        <v>241.27500000000001</v>
      </c>
      <c r="J1255" s="56">
        <v>1123.5</v>
      </c>
      <c r="K1255" s="56">
        <v>175.77600000000001</v>
      </c>
      <c r="L1255" s="56">
        <v>316.791</v>
      </c>
      <c r="M1255" s="56">
        <v>1289.796</v>
      </c>
      <c r="N1255" s="56">
        <v>722.28899999999999</v>
      </c>
      <c r="O1255" s="56">
        <v>931.55700000000002</v>
      </c>
      <c r="P1255" s="56">
        <v>606.95699999999999</v>
      </c>
    </row>
    <row r="1256" spans="1:16" x14ac:dyDescent="0.25">
      <c r="A1256" s="54">
        <v>2022</v>
      </c>
      <c r="B1256" s="54">
        <v>866033</v>
      </c>
      <c r="C1256" s="55" t="s">
        <v>414</v>
      </c>
      <c r="D1256" s="54" t="s">
        <v>1</v>
      </c>
      <c r="E1256" s="56">
        <v>10393.883</v>
      </c>
      <c r="F1256" s="56">
        <v>6445.3829999999998</v>
      </c>
      <c r="G1256" s="56">
        <v>11110.442999999999</v>
      </c>
      <c r="H1256" s="56">
        <v>11532.111000000001</v>
      </c>
      <c r="I1256" s="56">
        <v>8997.0679999999993</v>
      </c>
      <c r="J1256" s="56">
        <v>6429.5360000000001</v>
      </c>
      <c r="K1256" s="56">
        <v>4449.5619999999999</v>
      </c>
      <c r="L1256" s="56">
        <v>7893.8729999999996</v>
      </c>
      <c r="M1256" s="56">
        <v>11685.016</v>
      </c>
      <c r="N1256" s="56">
        <v>3740.1039999999998</v>
      </c>
      <c r="O1256" s="56">
        <v>3916.9119999999998</v>
      </c>
      <c r="P1256" s="56">
        <v>6682.8230000000003</v>
      </c>
    </row>
    <row r="1257" spans="1:16" x14ac:dyDescent="0.25">
      <c r="A1257" s="54">
        <v>2022</v>
      </c>
      <c r="B1257" s="54">
        <v>866033</v>
      </c>
      <c r="C1257" s="55" t="s">
        <v>414</v>
      </c>
      <c r="D1257" s="54" t="s">
        <v>294</v>
      </c>
      <c r="E1257" s="56">
        <v>588.33299999999997</v>
      </c>
      <c r="F1257" s="56">
        <v>364.83300000000003</v>
      </c>
      <c r="G1257" s="56">
        <v>628.89300000000105</v>
      </c>
      <c r="H1257" s="56">
        <v>652.76099999999997</v>
      </c>
      <c r="I1257" s="56">
        <v>509.26799999999997</v>
      </c>
      <c r="J1257" s="56">
        <v>363.93599999999998</v>
      </c>
      <c r="K1257" s="56">
        <v>251.86199999999999</v>
      </c>
      <c r="L1257" s="56">
        <v>446.82299999999998</v>
      </c>
      <c r="M1257" s="56">
        <v>661.41600000000005</v>
      </c>
      <c r="N1257" s="56">
        <v>211.70400000000001</v>
      </c>
      <c r="O1257" s="56">
        <v>221.71199999999999</v>
      </c>
      <c r="P1257" s="56">
        <v>378.27300000000002</v>
      </c>
    </row>
    <row r="1258" spans="1:16" x14ac:dyDescent="0.25">
      <c r="A1258" s="54">
        <v>2022</v>
      </c>
      <c r="B1258" s="54">
        <v>866033</v>
      </c>
      <c r="C1258" s="55" t="s">
        <v>414</v>
      </c>
      <c r="D1258" s="54" t="s">
        <v>296</v>
      </c>
      <c r="E1258" s="56">
        <v>-36.766999999999797</v>
      </c>
      <c r="F1258" s="56">
        <v>-278.06700000000001</v>
      </c>
      <c r="G1258" s="56">
        <v>122.293000000001</v>
      </c>
      <c r="H1258" s="56">
        <v>75.160999999999902</v>
      </c>
      <c r="I1258" s="56">
        <v>-63.931999999999903</v>
      </c>
      <c r="J1258" s="56">
        <v>-281.16399999999999</v>
      </c>
      <c r="K1258" s="56">
        <v>-190.738</v>
      </c>
      <c r="L1258" s="56">
        <v>-337.67700000000002</v>
      </c>
      <c r="M1258" s="56">
        <v>-64.383999999999602</v>
      </c>
      <c r="N1258" s="56">
        <v>-360.39600000000002</v>
      </c>
      <c r="O1258" s="56">
        <v>-320.488</v>
      </c>
      <c r="P1258" s="56">
        <v>-198.227</v>
      </c>
    </row>
    <row r="1259" spans="1:16" x14ac:dyDescent="0.25">
      <c r="A1259" s="54">
        <v>2022</v>
      </c>
      <c r="B1259" s="54">
        <v>866033</v>
      </c>
      <c r="C1259" s="55" t="s">
        <v>415</v>
      </c>
      <c r="D1259" s="54" t="s">
        <v>294</v>
      </c>
      <c r="E1259" s="56">
        <v>302.82600000000002</v>
      </c>
      <c r="F1259" s="56">
        <v>363.339</v>
      </c>
      <c r="G1259" s="56">
        <v>539.90099999999995</v>
      </c>
      <c r="H1259" s="56">
        <v>206.745</v>
      </c>
      <c r="I1259" s="56">
        <v>396.87900000000002</v>
      </c>
      <c r="J1259" s="56">
        <v>691.50900000000001</v>
      </c>
      <c r="K1259" s="56">
        <v>303.48899999999998</v>
      </c>
      <c r="L1259" s="56">
        <v>275.86799999999999</v>
      </c>
      <c r="M1259" s="56">
        <v>519.17100000000005</v>
      </c>
      <c r="N1259" s="56">
        <v>236.142</v>
      </c>
      <c r="O1259" s="56">
        <v>321.399</v>
      </c>
      <c r="P1259" s="56">
        <v>645.24900000000002</v>
      </c>
    </row>
    <row r="1260" spans="1:16" x14ac:dyDescent="0.25">
      <c r="A1260" s="54">
        <v>2022</v>
      </c>
      <c r="B1260" s="54">
        <v>866033</v>
      </c>
      <c r="C1260" s="55" t="s">
        <v>415</v>
      </c>
      <c r="D1260" s="54" t="s">
        <v>296</v>
      </c>
      <c r="E1260" s="56">
        <v>-323.774</v>
      </c>
      <c r="F1260" s="56">
        <v>-214.11099999999999</v>
      </c>
      <c r="G1260" s="56">
        <v>12.601000000000401</v>
      </c>
      <c r="H1260" s="56">
        <v>-382.35500000000002</v>
      </c>
      <c r="I1260" s="56">
        <v>-250.071</v>
      </c>
      <c r="J1260" s="56">
        <v>58.858999999999902</v>
      </c>
      <c r="K1260" s="56">
        <v>-198.411</v>
      </c>
      <c r="L1260" s="56">
        <v>-381.63200000000001</v>
      </c>
      <c r="M1260" s="56">
        <v>-182.429</v>
      </c>
      <c r="N1260" s="56">
        <v>-352.95800000000003</v>
      </c>
      <c r="O1260" s="56">
        <v>-263.30099999999999</v>
      </c>
      <c r="P1260" s="56">
        <v>-64.050999999999604</v>
      </c>
    </row>
    <row r="1261" spans="1:16" x14ac:dyDescent="0.25">
      <c r="A1261" s="54">
        <v>2022</v>
      </c>
      <c r="B1261" s="54">
        <v>866033</v>
      </c>
      <c r="C1261" s="55" t="s">
        <v>415</v>
      </c>
      <c r="D1261" s="54" t="s">
        <v>1</v>
      </c>
      <c r="E1261" s="56">
        <v>5349.9260000000004</v>
      </c>
      <c r="F1261" s="56">
        <v>6418.9889999999996</v>
      </c>
      <c r="G1261" s="56">
        <v>9538.2510000000002</v>
      </c>
      <c r="H1261" s="56">
        <v>3652.4949999999999</v>
      </c>
      <c r="I1261" s="56">
        <v>7011.5290000000005</v>
      </c>
      <c r="J1261" s="56">
        <v>12216.659</v>
      </c>
      <c r="K1261" s="56">
        <v>5361.6390000000001</v>
      </c>
      <c r="L1261" s="56">
        <v>4873.6679999999997</v>
      </c>
      <c r="M1261" s="56">
        <v>9172.0210000000006</v>
      </c>
      <c r="N1261" s="56">
        <v>4171.8419999999996</v>
      </c>
      <c r="O1261" s="56">
        <v>5678.049</v>
      </c>
      <c r="P1261" s="56">
        <v>11399.398999999999</v>
      </c>
    </row>
    <row r="1262" spans="1:16" x14ac:dyDescent="0.25">
      <c r="A1262" s="54">
        <v>2022</v>
      </c>
      <c r="B1262" s="54">
        <v>867297</v>
      </c>
      <c r="C1262" s="55" t="s">
        <v>414</v>
      </c>
      <c r="D1262" s="54" t="s">
        <v>296</v>
      </c>
      <c r="E1262" s="56">
        <v>244.346</v>
      </c>
      <c r="F1262" s="56">
        <v>124.67</v>
      </c>
      <c r="G1262" s="56">
        <v>672.94600000000003</v>
      </c>
      <c r="H1262" s="56">
        <v>-15.582000000000001</v>
      </c>
      <c r="I1262" s="56">
        <v>22.026</v>
      </c>
      <c r="J1262" s="56">
        <v>85.766000000000005</v>
      </c>
      <c r="K1262" s="56">
        <v>17.026</v>
      </c>
      <c r="L1262" s="56">
        <v>213.70599999999999</v>
      </c>
      <c r="M1262" s="56">
        <v>1189.28</v>
      </c>
      <c r="N1262" s="56">
        <v>25.794</v>
      </c>
      <c r="O1262" s="56">
        <v>-13.21</v>
      </c>
      <c r="P1262" s="56">
        <v>271.238</v>
      </c>
    </row>
    <row r="1263" spans="1:16" x14ac:dyDescent="0.25">
      <c r="A1263" s="54">
        <v>2022</v>
      </c>
      <c r="B1263" s="54">
        <v>867297</v>
      </c>
      <c r="C1263" s="55" t="s">
        <v>414</v>
      </c>
      <c r="D1263" s="54" t="s">
        <v>294</v>
      </c>
      <c r="E1263" s="56">
        <v>310.74599999999998</v>
      </c>
      <c r="F1263" s="56">
        <v>432.27</v>
      </c>
      <c r="G1263" s="56">
        <v>950.096</v>
      </c>
      <c r="H1263" s="56">
        <v>81.817999999999998</v>
      </c>
      <c r="I1263" s="56">
        <v>56.326000000000001</v>
      </c>
      <c r="J1263" s="56">
        <v>287.166</v>
      </c>
      <c r="K1263" s="56">
        <v>51.326000000000001</v>
      </c>
      <c r="L1263" s="56">
        <v>378.60599999999999</v>
      </c>
      <c r="M1263" s="56">
        <v>1365.18</v>
      </c>
      <c r="N1263" s="56">
        <v>157.494</v>
      </c>
      <c r="O1263" s="56">
        <v>184.89</v>
      </c>
      <c r="P1263" s="56">
        <v>338.738</v>
      </c>
    </row>
    <row r="1264" spans="1:16" x14ac:dyDescent="0.25">
      <c r="A1264" s="54">
        <v>2022</v>
      </c>
      <c r="B1264" s="54">
        <v>867297</v>
      </c>
      <c r="C1264" s="55" t="s">
        <v>414</v>
      </c>
      <c r="D1264" s="54" t="s">
        <v>1</v>
      </c>
      <c r="E1264" s="56">
        <v>776.69600000000003</v>
      </c>
      <c r="F1264" s="56">
        <v>1107.72</v>
      </c>
      <c r="G1264" s="56">
        <v>2459.4960000000001</v>
      </c>
      <c r="H1264" s="56">
        <v>199.16800000000001</v>
      </c>
      <c r="I1264" s="56">
        <v>142.376</v>
      </c>
      <c r="J1264" s="56">
        <v>736.61599999999999</v>
      </c>
      <c r="K1264" s="56">
        <v>159.17599999999999</v>
      </c>
      <c r="L1264" s="56">
        <v>981.45600000000002</v>
      </c>
      <c r="M1264" s="56">
        <v>3565.88</v>
      </c>
      <c r="N1264" s="56">
        <v>376.74400000000003</v>
      </c>
      <c r="O1264" s="56">
        <v>507.04</v>
      </c>
      <c r="P1264" s="56">
        <v>775.08799999999997</v>
      </c>
    </row>
    <row r="1265" spans="1:16" x14ac:dyDescent="0.25">
      <c r="A1265" s="54">
        <v>2022</v>
      </c>
      <c r="B1265" s="54">
        <v>868970</v>
      </c>
      <c r="C1265" s="55" t="s">
        <v>417</v>
      </c>
      <c r="D1265" s="54" t="s">
        <v>1</v>
      </c>
      <c r="E1265" s="56">
        <v>148.27680000000001</v>
      </c>
      <c r="F1265" s="56">
        <v>1893.4056</v>
      </c>
      <c r="G1265" s="56">
        <v>331.78320000000002</v>
      </c>
      <c r="H1265" s="56">
        <v>2925.5111999999999</v>
      </c>
      <c r="I1265" s="56">
        <v>367.85520000000002</v>
      </c>
      <c r="J1265" s="56">
        <v>1051.7832000000001</v>
      </c>
      <c r="K1265" s="56">
        <v>417.53519999999997</v>
      </c>
      <c r="L1265" s="56">
        <v>2382.7536</v>
      </c>
      <c r="M1265" s="56">
        <v>1121.5655999999999</v>
      </c>
      <c r="N1265" s="56">
        <v>943.09199999999998</v>
      </c>
      <c r="O1265" s="56">
        <v>791.91359999999997</v>
      </c>
      <c r="P1265" s="56">
        <v>3326.5295999999998</v>
      </c>
    </row>
    <row r="1266" spans="1:16" x14ac:dyDescent="0.25">
      <c r="A1266" s="54">
        <v>2022</v>
      </c>
      <c r="B1266" s="54">
        <v>868970</v>
      </c>
      <c r="C1266" s="55" t="s">
        <v>417</v>
      </c>
      <c r="D1266" s="54" t="s">
        <v>296</v>
      </c>
      <c r="E1266" s="56">
        <v>-40.423200000000001</v>
      </c>
      <c r="F1266" s="56">
        <v>232.90559999999999</v>
      </c>
      <c r="G1266" s="56">
        <v>44.833199999999998</v>
      </c>
      <c r="H1266" s="56">
        <v>536.26119999999901</v>
      </c>
      <c r="I1266" s="56">
        <v>24.905200000000001</v>
      </c>
      <c r="J1266" s="56">
        <v>221.9332</v>
      </c>
      <c r="K1266" s="56">
        <v>82.135199999999998</v>
      </c>
      <c r="L1266" s="56">
        <v>665.60360000000003</v>
      </c>
      <c r="M1266" s="56">
        <v>251.56559999999999</v>
      </c>
      <c r="N1266" s="56">
        <v>212.59200000000001</v>
      </c>
      <c r="O1266" s="56">
        <v>217.9136</v>
      </c>
      <c r="P1266" s="56">
        <v>952.67960000000005</v>
      </c>
    </row>
    <row r="1267" spans="1:16" x14ac:dyDescent="0.25">
      <c r="A1267" s="54">
        <v>2022</v>
      </c>
      <c r="B1267" s="54">
        <v>868970</v>
      </c>
      <c r="C1267" s="55" t="s">
        <v>417</v>
      </c>
      <c r="D1267" s="54" t="s">
        <v>294</v>
      </c>
      <c r="E1267" s="56">
        <v>46.576799999999999</v>
      </c>
      <c r="F1267" s="56">
        <v>294.90559999999999</v>
      </c>
      <c r="G1267" s="56">
        <v>106.83320000000001</v>
      </c>
      <c r="H1267" s="56">
        <v>703.26119999999901</v>
      </c>
      <c r="I1267" s="56">
        <v>113.90519999999999</v>
      </c>
      <c r="J1267" s="56">
        <v>312.9332</v>
      </c>
      <c r="K1267" s="56">
        <v>143.1352</v>
      </c>
      <c r="L1267" s="56">
        <v>845.60360000000003</v>
      </c>
      <c r="M1267" s="56">
        <v>373.56560000000002</v>
      </c>
      <c r="N1267" s="56">
        <v>299.59199999999998</v>
      </c>
      <c r="O1267" s="56">
        <v>247.9136</v>
      </c>
      <c r="P1267" s="56">
        <v>1114.6795999999999</v>
      </c>
    </row>
    <row r="1268" spans="1:16" x14ac:dyDescent="0.25">
      <c r="A1268" s="54">
        <v>2022</v>
      </c>
      <c r="B1268" s="54">
        <v>870139</v>
      </c>
      <c r="C1268" s="55" t="s">
        <v>417</v>
      </c>
      <c r="D1268" s="54" t="s">
        <v>296</v>
      </c>
      <c r="E1268" s="56">
        <v>0</v>
      </c>
      <c r="F1268" s="56">
        <v>-38.8479999999999</v>
      </c>
      <c r="G1268" s="56">
        <v>0</v>
      </c>
      <c r="H1268" s="56">
        <v>-31.713999999999899</v>
      </c>
      <c r="I1268" s="56">
        <v>28.650000000000102</v>
      </c>
      <c r="J1268" s="56">
        <v>34.840000000000103</v>
      </c>
      <c r="K1268" s="56">
        <v>48.250000000000099</v>
      </c>
      <c r="L1268" s="56">
        <v>18.440000000000101</v>
      </c>
      <c r="M1268" s="56">
        <v>-48.519999999999797</v>
      </c>
      <c r="N1268" s="56">
        <v>-38.715999999999902</v>
      </c>
      <c r="O1268" s="56">
        <v>102.54</v>
      </c>
      <c r="P1268" s="56">
        <v>-90.567999999999898</v>
      </c>
    </row>
    <row r="1269" spans="1:16" x14ac:dyDescent="0.25">
      <c r="A1269" s="54">
        <v>2022</v>
      </c>
      <c r="B1269" s="54">
        <v>870139</v>
      </c>
      <c r="C1269" s="55" t="s">
        <v>417</v>
      </c>
      <c r="D1269" s="54" t="s">
        <v>294</v>
      </c>
      <c r="E1269" s="56">
        <v>0</v>
      </c>
      <c r="F1269" s="56">
        <v>82.1520000000001</v>
      </c>
      <c r="G1269" s="56">
        <v>0</v>
      </c>
      <c r="H1269" s="56">
        <v>155.286</v>
      </c>
      <c r="I1269" s="56">
        <v>148.65</v>
      </c>
      <c r="J1269" s="56">
        <v>99.840000000000103</v>
      </c>
      <c r="K1269" s="56">
        <v>80.250000000000099</v>
      </c>
      <c r="L1269" s="56">
        <v>109.44</v>
      </c>
      <c r="M1269" s="56">
        <v>132.47999999999999</v>
      </c>
      <c r="N1269" s="56">
        <v>112.28400000000001</v>
      </c>
      <c r="O1269" s="56">
        <v>165.54</v>
      </c>
      <c r="P1269" s="56">
        <v>120.432</v>
      </c>
    </row>
    <row r="1270" spans="1:16" x14ac:dyDescent="0.25">
      <c r="A1270" s="54">
        <v>2022</v>
      </c>
      <c r="B1270" s="54">
        <v>870139</v>
      </c>
      <c r="C1270" s="55" t="s">
        <v>417</v>
      </c>
      <c r="D1270" s="54" t="s">
        <v>1</v>
      </c>
      <c r="E1270" s="56">
        <v>0</v>
      </c>
      <c r="F1270" s="56">
        <v>766.75199999999995</v>
      </c>
      <c r="G1270" s="56">
        <v>0</v>
      </c>
      <c r="H1270" s="56">
        <v>1449.336</v>
      </c>
      <c r="I1270" s="56">
        <v>1387.4</v>
      </c>
      <c r="J1270" s="56">
        <v>931.84</v>
      </c>
      <c r="K1270" s="56">
        <v>749</v>
      </c>
      <c r="L1270" s="56">
        <v>1021.44</v>
      </c>
      <c r="M1270" s="56">
        <v>1236.48</v>
      </c>
      <c r="N1270" s="56">
        <v>1047.9839999999999</v>
      </c>
      <c r="O1270" s="56">
        <v>1545.04</v>
      </c>
      <c r="P1270" s="56">
        <v>1124.0319999999999</v>
      </c>
    </row>
    <row r="1271" spans="1:16" x14ac:dyDescent="0.25">
      <c r="A1271" s="54">
        <v>2022</v>
      </c>
      <c r="B1271" s="54">
        <v>870139</v>
      </c>
      <c r="C1271" s="55" t="s">
        <v>416</v>
      </c>
      <c r="D1271" s="54" t="s">
        <v>294</v>
      </c>
      <c r="E1271" s="56">
        <v>504.64800000000002</v>
      </c>
      <c r="F1271" s="56">
        <v>590.61</v>
      </c>
      <c r="G1271" s="56">
        <v>400.29599999999999</v>
      </c>
      <c r="H1271" s="56">
        <v>288.24599999999998</v>
      </c>
      <c r="I1271" s="56">
        <v>270.50400000000002</v>
      </c>
      <c r="J1271" s="56">
        <v>420.768000000001</v>
      </c>
      <c r="K1271" s="56">
        <v>109.998</v>
      </c>
      <c r="L1271" s="56">
        <v>510.162000000001</v>
      </c>
      <c r="M1271" s="56">
        <v>315.846</v>
      </c>
      <c r="N1271" s="56">
        <v>892.41600000000096</v>
      </c>
      <c r="O1271" s="56">
        <v>534.07200000000103</v>
      </c>
      <c r="P1271" s="56">
        <v>361.56</v>
      </c>
    </row>
    <row r="1272" spans="1:16" x14ac:dyDescent="0.25">
      <c r="A1272" s="54">
        <v>2022</v>
      </c>
      <c r="B1272" s="54">
        <v>870139</v>
      </c>
      <c r="C1272" s="55" t="s">
        <v>416</v>
      </c>
      <c r="D1272" s="54" t="s">
        <v>1</v>
      </c>
      <c r="E1272" s="56">
        <v>4710.0479999999998</v>
      </c>
      <c r="F1272" s="56">
        <v>5512.36</v>
      </c>
      <c r="G1272" s="56">
        <v>3736.096</v>
      </c>
      <c r="H1272" s="56">
        <v>2690.2959999999998</v>
      </c>
      <c r="I1272" s="56">
        <v>2524.7040000000002</v>
      </c>
      <c r="J1272" s="56">
        <v>3927.1680000000001</v>
      </c>
      <c r="K1272" s="56">
        <v>1026.6479999999999</v>
      </c>
      <c r="L1272" s="56">
        <v>4761.5119999999997</v>
      </c>
      <c r="M1272" s="56">
        <v>2947.8960000000002</v>
      </c>
      <c r="N1272" s="56">
        <v>8329.2160000000003</v>
      </c>
      <c r="O1272" s="56">
        <v>4984.6719999999996</v>
      </c>
      <c r="P1272" s="56">
        <v>3374.56</v>
      </c>
    </row>
    <row r="1273" spans="1:16" x14ac:dyDescent="0.25">
      <c r="A1273" s="54">
        <v>2022</v>
      </c>
      <c r="B1273" s="54">
        <v>870139</v>
      </c>
      <c r="C1273" s="55" t="s">
        <v>416</v>
      </c>
      <c r="D1273" s="54" t="s">
        <v>296</v>
      </c>
      <c r="E1273" s="56">
        <v>213.048</v>
      </c>
      <c r="F1273" s="56">
        <v>470.01</v>
      </c>
      <c r="G1273" s="56">
        <v>136.89599999999999</v>
      </c>
      <c r="H1273" s="56">
        <v>29.646000000000299</v>
      </c>
      <c r="I1273" s="56">
        <v>17.904000000000298</v>
      </c>
      <c r="J1273" s="56">
        <v>163.36800000000099</v>
      </c>
      <c r="K1273" s="56">
        <v>-73.001999999999896</v>
      </c>
      <c r="L1273" s="56">
        <v>280.36200000000099</v>
      </c>
      <c r="M1273" s="56">
        <v>158.64599999999999</v>
      </c>
      <c r="N1273" s="56">
        <v>604.41600000000096</v>
      </c>
      <c r="O1273" s="56">
        <v>186.67200000000099</v>
      </c>
      <c r="P1273" s="56">
        <v>98.160000000000196</v>
      </c>
    </row>
    <row r="1274" spans="1:16" x14ac:dyDescent="0.25">
      <c r="A1274" s="54">
        <v>2022</v>
      </c>
      <c r="B1274" s="54">
        <v>870139</v>
      </c>
      <c r="C1274" s="55" t="s">
        <v>419</v>
      </c>
      <c r="D1274" s="54" t="s">
        <v>294</v>
      </c>
      <c r="E1274" s="56">
        <v>630.66000000000099</v>
      </c>
      <c r="F1274" s="56">
        <v>346.602000000001</v>
      </c>
      <c r="G1274" s="56">
        <v>0</v>
      </c>
      <c r="H1274" s="56">
        <v>40.481999999999999</v>
      </c>
      <c r="I1274" s="56">
        <v>749.17200000000196</v>
      </c>
      <c r="J1274" s="56">
        <v>38.802</v>
      </c>
      <c r="K1274" s="56">
        <v>85.932000000000102</v>
      </c>
      <c r="L1274" s="56">
        <v>5.3339999999999996</v>
      </c>
      <c r="M1274" s="56">
        <v>199.06800000000001</v>
      </c>
      <c r="N1274" s="56">
        <v>0</v>
      </c>
      <c r="O1274" s="56">
        <v>187.62</v>
      </c>
      <c r="P1274" s="56">
        <v>55.86</v>
      </c>
    </row>
    <row r="1275" spans="1:16" x14ac:dyDescent="0.25">
      <c r="A1275" s="54">
        <v>2022</v>
      </c>
      <c r="B1275" s="54">
        <v>870139</v>
      </c>
      <c r="C1275" s="55" t="s">
        <v>419</v>
      </c>
      <c r="D1275" s="54" t="s">
        <v>296</v>
      </c>
      <c r="E1275" s="56">
        <v>464.41000000000099</v>
      </c>
      <c r="F1275" s="56">
        <v>170.96200000000101</v>
      </c>
      <c r="G1275" s="56">
        <v>0</v>
      </c>
      <c r="H1275" s="56">
        <v>-2.01799999999997</v>
      </c>
      <c r="I1275" s="56">
        <v>582.29200000000196</v>
      </c>
      <c r="J1275" s="56">
        <v>-37.448</v>
      </c>
      <c r="K1275" s="56">
        <v>-27.817999999999898</v>
      </c>
      <c r="L1275" s="56">
        <v>-67.165999999999997</v>
      </c>
      <c r="M1275" s="56">
        <v>114.068</v>
      </c>
      <c r="N1275" s="56">
        <v>0</v>
      </c>
      <c r="O1275" s="56">
        <v>28.8700000000002</v>
      </c>
      <c r="P1275" s="56">
        <v>-19.14</v>
      </c>
    </row>
    <row r="1276" spans="1:16" x14ac:dyDescent="0.25">
      <c r="A1276" s="54">
        <v>2022</v>
      </c>
      <c r="B1276" s="54">
        <v>870139</v>
      </c>
      <c r="C1276" s="55" t="s">
        <v>419</v>
      </c>
      <c r="D1276" s="54" t="s">
        <v>1</v>
      </c>
      <c r="E1276" s="56">
        <v>5886.16</v>
      </c>
      <c r="F1276" s="56">
        <v>3234.9520000000002</v>
      </c>
      <c r="G1276" s="56">
        <v>0</v>
      </c>
      <c r="H1276" s="56">
        <v>377.83199999999999</v>
      </c>
      <c r="I1276" s="56">
        <v>6992.2719999999999</v>
      </c>
      <c r="J1276" s="56">
        <v>362.15199999999999</v>
      </c>
      <c r="K1276" s="56">
        <v>802.03200000000004</v>
      </c>
      <c r="L1276" s="56">
        <v>49.783999999999999</v>
      </c>
      <c r="M1276" s="56">
        <v>1857.9680000000001</v>
      </c>
      <c r="N1276" s="56">
        <v>0</v>
      </c>
      <c r="O1276" s="56">
        <v>1751.12</v>
      </c>
      <c r="P1276" s="56">
        <v>521.36</v>
      </c>
    </row>
    <row r="1277" spans="1:16" x14ac:dyDescent="0.25">
      <c r="A1277" s="54">
        <v>2022</v>
      </c>
      <c r="B1277" s="54">
        <v>873279</v>
      </c>
      <c r="C1277" s="55" t="s">
        <v>417</v>
      </c>
      <c r="D1277" s="54" t="s">
        <v>294</v>
      </c>
      <c r="E1277" s="56">
        <v>-5.5682000000000498</v>
      </c>
      <c r="F1277" s="56">
        <v>0</v>
      </c>
      <c r="G1277" s="56">
        <v>0</v>
      </c>
      <c r="H1277" s="56">
        <v>0</v>
      </c>
      <c r="I1277" s="56">
        <v>65.056600000000003</v>
      </c>
      <c r="J1277" s="56">
        <v>0</v>
      </c>
      <c r="K1277" s="56">
        <v>0</v>
      </c>
      <c r="L1277" s="56">
        <v>4.9913999999999996</v>
      </c>
      <c r="M1277" s="56">
        <v>0</v>
      </c>
      <c r="N1277" s="56">
        <v>0</v>
      </c>
      <c r="O1277" s="56">
        <v>0</v>
      </c>
      <c r="P1277" s="56">
        <v>142.517</v>
      </c>
    </row>
    <row r="1278" spans="1:16" x14ac:dyDescent="0.25">
      <c r="A1278" s="54">
        <v>2022</v>
      </c>
      <c r="B1278" s="54">
        <v>873279</v>
      </c>
      <c r="C1278" s="55" t="s">
        <v>417</v>
      </c>
      <c r="D1278" s="54" t="s">
        <v>296</v>
      </c>
      <c r="E1278" s="56">
        <v>-34.568199999999997</v>
      </c>
      <c r="F1278" s="56">
        <v>0</v>
      </c>
      <c r="G1278" s="56">
        <v>0</v>
      </c>
      <c r="H1278" s="56">
        <v>0</v>
      </c>
      <c r="I1278" s="56">
        <v>33.056600000000003</v>
      </c>
      <c r="J1278" s="56">
        <v>0</v>
      </c>
      <c r="K1278" s="56">
        <v>0</v>
      </c>
      <c r="L1278" s="56">
        <v>-25.008600000000001</v>
      </c>
      <c r="M1278" s="56">
        <v>0</v>
      </c>
      <c r="N1278" s="56">
        <v>0</v>
      </c>
      <c r="O1278" s="56">
        <v>0</v>
      </c>
      <c r="P1278" s="56">
        <v>110.517</v>
      </c>
    </row>
    <row r="1279" spans="1:16" x14ac:dyDescent="0.25">
      <c r="A1279" s="54">
        <v>2022</v>
      </c>
      <c r="B1279" s="54">
        <v>873279</v>
      </c>
      <c r="C1279" s="55" t="s">
        <v>417</v>
      </c>
      <c r="D1279" s="54" t="s">
        <v>1</v>
      </c>
      <c r="E1279" s="56">
        <v>681.93179999999995</v>
      </c>
      <c r="F1279" s="56">
        <v>0</v>
      </c>
      <c r="G1279" s="56">
        <v>0</v>
      </c>
      <c r="H1279" s="56">
        <v>0</v>
      </c>
      <c r="I1279" s="56">
        <v>452.5566</v>
      </c>
      <c r="J1279" s="56">
        <v>0</v>
      </c>
      <c r="K1279" s="56">
        <v>0</v>
      </c>
      <c r="L1279" s="56">
        <v>17.3414</v>
      </c>
      <c r="M1279" s="56">
        <v>0</v>
      </c>
      <c r="N1279" s="56">
        <v>0</v>
      </c>
      <c r="O1279" s="56">
        <v>0</v>
      </c>
      <c r="P1279" s="56">
        <v>674.46699999999998</v>
      </c>
    </row>
    <row r="1280" spans="1:16" x14ac:dyDescent="0.25">
      <c r="A1280" s="54">
        <v>2022</v>
      </c>
      <c r="B1280" s="54">
        <v>873602</v>
      </c>
      <c r="C1280" s="55" t="s">
        <v>415</v>
      </c>
      <c r="D1280" s="54" t="s">
        <v>294</v>
      </c>
      <c r="E1280" s="56">
        <v>413.90800000000002</v>
      </c>
      <c r="F1280" s="56">
        <v>65.018000000000001</v>
      </c>
      <c r="G1280" s="56">
        <v>395.87200000000001</v>
      </c>
      <c r="H1280" s="56">
        <v>1059.4580000000001</v>
      </c>
      <c r="I1280" s="56">
        <v>379.88</v>
      </c>
      <c r="J1280" s="56">
        <v>300.41199999999998</v>
      </c>
      <c r="K1280" s="56">
        <v>299.83199999999999</v>
      </c>
      <c r="L1280" s="56">
        <v>36.762</v>
      </c>
      <c r="M1280" s="56">
        <v>771.12199999999996</v>
      </c>
      <c r="N1280" s="56">
        <v>48.326000000000001</v>
      </c>
      <c r="O1280" s="56">
        <v>385.13400000000001</v>
      </c>
      <c r="P1280" s="56">
        <v>682.51</v>
      </c>
    </row>
    <row r="1281" spans="1:16" x14ac:dyDescent="0.25">
      <c r="A1281" s="54">
        <v>2022</v>
      </c>
      <c r="B1281" s="54">
        <v>873602</v>
      </c>
      <c r="C1281" s="55" t="s">
        <v>415</v>
      </c>
      <c r="D1281" s="54" t="s">
        <v>1</v>
      </c>
      <c r="E1281" s="56">
        <v>1343.008</v>
      </c>
      <c r="F1281" s="56">
        <v>200.768</v>
      </c>
      <c r="G1281" s="56">
        <v>1055.8720000000001</v>
      </c>
      <c r="H1281" s="56">
        <v>3302.808</v>
      </c>
      <c r="I1281" s="56">
        <v>983.88</v>
      </c>
      <c r="J1281" s="56">
        <v>783.91200000000003</v>
      </c>
      <c r="K1281" s="56">
        <v>879.83199999999999</v>
      </c>
      <c r="L1281" s="56">
        <v>71.111999999999995</v>
      </c>
      <c r="M1281" s="56">
        <v>2022.0719999999999</v>
      </c>
      <c r="N1281" s="56">
        <v>158.376</v>
      </c>
      <c r="O1281" s="56">
        <v>1035.7840000000001</v>
      </c>
      <c r="P1281" s="56">
        <v>1724.56</v>
      </c>
    </row>
    <row r="1282" spans="1:16" x14ac:dyDescent="0.25">
      <c r="A1282" s="54">
        <v>2022</v>
      </c>
      <c r="B1282" s="54">
        <v>873602</v>
      </c>
      <c r="C1282" s="55" t="s">
        <v>415</v>
      </c>
      <c r="D1282" s="54" t="s">
        <v>296</v>
      </c>
      <c r="E1282" s="56">
        <v>205.40799999999999</v>
      </c>
      <c r="F1282" s="56">
        <v>-67.382000000000005</v>
      </c>
      <c r="G1282" s="56">
        <v>164.172</v>
      </c>
      <c r="H1282" s="56">
        <v>917.15800000000104</v>
      </c>
      <c r="I1282" s="56">
        <v>181.28</v>
      </c>
      <c r="J1282" s="56">
        <v>234.21199999999999</v>
      </c>
      <c r="K1282" s="56">
        <v>200.53200000000001</v>
      </c>
      <c r="L1282" s="56">
        <v>-29.437999999999999</v>
      </c>
      <c r="M1282" s="56">
        <v>595.72199999999998</v>
      </c>
      <c r="N1282" s="56">
        <v>-50.973999999999997</v>
      </c>
      <c r="O1282" s="56">
        <v>87.234000000000094</v>
      </c>
      <c r="P1282" s="56">
        <v>573.30999999999995</v>
      </c>
    </row>
    <row r="1283" spans="1:16" x14ac:dyDescent="0.25">
      <c r="A1283" s="54">
        <v>2022</v>
      </c>
      <c r="B1283" s="54">
        <v>874423</v>
      </c>
      <c r="C1283" s="55" t="s">
        <v>414</v>
      </c>
      <c r="D1283" s="54" t="s">
        <v>1</v>
      </c>
      <c r="E1283" s="56">
        <v>3554.6640000000002</v>
      </c>
      <c r="F1283" s="56">
        <v>311.94400000000002</v>
      </c>
      <c r="G1283" s="56">
        <v>1181.424</v>
      </c>
      <c r="H1283" s="56">
        <v>401.44</v>
      </c>
      <c r="I1283" s="56">
        <v>1310.96</v>
      </c>
      <c r="J1283" s="56">
        <v>598.30399999999997</v>
      </c>
      <c r="K1283" s="56">
        <v>1822.184</v>
      </c>
      <c r="L1283" s="56">
        <v>1205.296</v>
      </c>
      <c r="M1283" s="56">
        <v>2798.7040000000002</v>
      </c>
      <c r="N1283" s="56">
        <v>1518.184</v>
      </c>
      <c r="O1283" s="56">
        <v>383.94400000000002</v>
      </c>
      <c r="P1283" s="56">
        <v>233.56</v>
      </c>
    </row>
    <row r="1284" spans="1:16" x14ac:dyDescent="0.25">
      <c r="A1284" s="54">
        <v>2022</v>
      </c>
      <c r="B1284" s="54">
        <v>874423</v>
      </c>
      <c r="C1284" s="55" t="s">
        <v>414</v>
      </c>
      <c r="D1284" s="54" t="s">
        <v>296</v>
      </c>
      <c r="E1284" s="56">
        <v>738.71400000000006</v>
      </c>
      <c r="F1284" s="56">
        <v>32.944000000000003</v>
      </c>
      <c r="G1284" s="56">
        <v>304.22399999999999</v>
      </c>
      <c r="H1284" s="56">
        <v>39.04</v>
      </c>
      <c r="I1284" s="56">
        <v>308.36</v>
      </c>
      <c r="J1284" s="56">
        <v>70.903999999999996</v>
      </c>
      <c r="K1284" s="56">
        <v>615.18399999999997</v>
      </c>
      <c r="L1284" s="56">
        <v>372.846</v>
      </c>
      <c r="M1284" s="56">
        <v>927.80399999999997</v>
      </c>
      <c r="N1284" s="56">
        <v>384.53399999999999</v>
      </c>
      <c r="O1284" s="56">
        <v>60.694000000000003</v>
      </c>
      <c r="P1284" s="56">
        <v>8.7099999999999795</v>
      </c>
    </row>
    <row r="1285" spans="1:16" x14ac:dyDescent="0.25">
      <c r="A1285" s="54">
        <v>2022</v>
      </c>
      <c r="B1285" s="54">
        <v>874423</v>
      </c>
      <c r="C1285" s="55" t="s">
        <v>414</v>
      </c>
      <c r="D1285" s="54" t="s">
        <v>294</v>
      </c>
      <c r="E1285" s="56">
        <v>945.06399999999996</v>
      </c>
      <c r="F1285" s="56">
        <v>131.44399999999999</v>
      </c>
      <c r="G1285" s="56">
        <v>469.12400000000002</v>
      </c>
      <c r="H1285" s="56">
        <v>171.84</v>
      </c>
      <c r="I1285" s="56">
        <v>472.16</v>
      </c>
      <c r="J1285" s="56">
        <v>203.70400000000001</v>
      </c>
      <c r="K1285" s="56">
        <v>713.68399999999997</v>
      </c>
      <c r="L1285" s="56">
        <v>472.44600000000003</v>
      </c>
      <c r="M1285" s="56">
        <v>1069.954</v>
      </c>
      <c r="N1285" s="56">
        <v>459.18400000000003</v>
      </c>
      <c r="O1285" s="56">
        <v>160.29400000000001</v>
      </c>
      <c r="P1285" s="56">
        <v>106.11</v>
      </c>
    </row>
    <row r="1286" spans="1:16" x14ac:dyDescent="0.25">
      <c r="A1286" s="54">
        <v>2022</v>
      </c>
      <c r="B1286" s="54">
        <v>875444</v>
      </c>
      <c r="C1286" s="55" t="s">
        <v>418</v>
      </c>
      <c r="D1286" s="54" t="s">
        <v>296</v>
      </c>
      <c r="E1286" s="56">
        <v>1282.0119999999999</v>
      </c>
      <c r="F1286" s="56">
        <v>-13.215999999999999</v>
      </c>
      <c r="G1286" s="56">
        <v>1046.4079999999999</v>
      </c>
      <c r="H1286" s="56">
        <v>-2.71599999999999</v>
      </c>
      <c r="I1286" s="56">
        <v>18.18</v>
      </c>
      <c r="J1286" s="56">
        <v>48.3</v>
      </c>
      <c r="K1286" s="56">
        <v>-28.757999999999999</v>
      </c>
      <c r="L1286" s="56">
        <v>1646.06</v>
      </c>
      <c r="M1286" s="56">
        <v>251.88</v>
      </c>
      <c r="N1286" s="56">
        <v>50.378</v>
      </c>
      <c r="O1286" s="56">
        <v>368.58600000000001</v>
      </c>
      <c r="P1286" s="56">
        <v>2060.2359999999999</v>
      </c>
    </row>
    <row r="1287" spans="1:16" x14ac:dyDescent="0.25">
      <c r="A1287" s="54">
        <v>2022</v>
      </c>
      <c r="B1287" s="54">
        <v>875444</v>
      </c>
      <c r="C1287" s="55" t="s">
        <v>418</v>
      </c>
      <c r="D1287" s="54" t="s">
        <v>294</v>
      </c>
      <c r="E1287" s="56">
        <v>1422.5119999999999</v>
      </c>
      <c r="F1287" s="56">
        <v>50.984000000000002</v>
      </c>
      <c r="G1287" s="56">
        <v>1213.508</v>
      </c>
      <c r="H1287" s="56">
        <v>30.484000000000002</v>
      </c>
      <c r="I1287" s="56">
        <v>117.78</v>
      </c>
      <c r="J1287" s="56">
        <v>149</v>
      </c>
      <c r="K1287" s="56">
        <v>3.3420000000000001</v>
      </c>
      <c r="L1287" s="56">
        <v>1824.71</v>
      </c>
      <c r="M1287" s="56">
        <v>351.48</v>
      </c>
      <c r="N1287" s="56">
        <v>184.27799999999999</v>
      </c>
      <c r="O1287" s="56">
        <v>476.98599999999999</v>
      </c>
      <c r="P1287" s="56">
        <v>2159.8359999999998</v>
      </c>
    </row>
    <row r="1288" spans="1:16" x14ac:dyDescent="0.25">
      <c r="A1288" s="54">
        <v>2022</v>
      </c>
      <c r="B1288" s="54">
        <v>875444</v>
      </c>
      <c r="C1288" s="55" t="s">
        <v>418</v>
      </c>
      <c r="D1288" s="54" t="s">
        <v>1</v>
      </c>
      <c r="E1288" s="56">
        <v>5359.1120000000001</v>
      </c>
      <c r="F1288" s="56">
        <v>119.98399999999999</v>
      </c>
      <c r="G1288" s="56">
        <v>2862.808</v>
      </c>
      <c r="H1288" s="56">
        <v>79.983999999999995</v>
      </c>
      <c r="I1288" s="56">
        <v>279.08</v>
      </c>
      <c r="J1288" s="56">
        <v>365.4</v>
      </c>
      <c r="K1288" s="56">
        <v>6.3920000000000003</v>
      </c>
      <c r="L1288" s="56">
        <v>4697.76</v>
      </c>
      <c r="M1288" s="56">
        <v>937.48</v>
      </c>
      <c r="N1288" s="56">
        <v>599.928</v>
      </c>
      <c r="O1288" s="56">
        <v>1276.5360000000001</v>
      </c>
      <c r="P1288" s="56">
        <v>5079.3360000000002</v>
      </c>
    </row>
    <row r="1289" spans="1:16" x14ac:dyDescent="0.25">
      <c r="A1289" s="54">
        <v>2022</v>
      </c>
      <c r="B1289" s="54">
        <v>879751</v>
      </c>
      <c r="C1289" s="55" t="s">
        <v>414</v>
      </c>
      <c r="D1289" s="54" t="s">
        <v>294</v>
      </c>
      <c r="E1289" s="56">
        <v>19.600000000000001</v>
      </c>
      <c r="F1289" s="56">
        <v>0</v>
      </c>
      <c r="G1289" s="56">
        <v>70.67</v>
      </c>
      <c r="H1289" s="56">
        <v>66</v>
      </c>
      <c r="I1289" s="56">
        <v>118.31</v>
      </c>
      <c r="J1289" s="56">
        <v>15.93</v>
      </c>
      <c r="K1289" s="56">
        <v>18</v>
      </c>
      <c r="L1289" s="56">
        <v>98.41</v>
      </c>
      <c r="M1289" s="56">
        <v>126.96</v>
      </c>
      <c r="N1289" s="56">
        <v>9.89</v>
      </c>
      <c r="O1289" s="56">
        <v>7.96</v>
      </c>
      <c r="P1289" s="56">
        <v>35.86</v>
      </c>
    </row>
    <row r="1290" spans="1:16" x14ac:dyDescent="0.25">
      <c r="A1290" s="54">
        <v>2022</v>
      </c>
      <c r="B1290" s="54">
        <v>879751</v>
      </c>
      <c r="C1290" s="55" t="s">
        <v>414</v>
      </c>
      <c r="D1290" s="54" t="s">
        <v>1</v>
      </c>
      <c r="E1290" s="56">
        <v>117.6</v>
      </c>
      <c r="F1290" s="56">
        <v>0</v>
      </c>
      <c r="G1290" s="56">
        <v>424.02</v>
      </c>
      <c r="H1290" s="56">
        <v>396</v>
      </c>
      <c r="I1290" s="56">
        <v>709.86</v>
      </c>
      <c r="J1290" s="56">
        <v>95.58</v>
      </c>
      <c r="K1290" s="56">
        <v>108</v>
      </c>
      <c r="L1290" s="56">
        <v>590.46</v>
      </c>
      <c r="M1290" s="56">
        <v>761.76</v>
      </c>
      <c r="N1290" s="56">
        <v>59.34</v>
      </c>
      <c r="O1290" s="56">
        <v>47.76</v>
      </c>
      <c r="P1290" s="56">
        <v>215.16</v>
      </c>
    </row>
    <row r="1291" spans="1:16" x14ac:dyDescent="0.25">
      <c r="A1291" s="54">
        <v>2022</v>
      </c>
      <c r="B1291" s="54">
        <v>879751</v>
      </c>
      <c r="C1291" s="55" t="s">
        <v>414</v>
      </c>
      <c r="D1291" s="54" t="s">
        <v>296</v>
      </c>
      <c r="E1291" s="56">
        <v>-44.6</v>
      </c>
      <c r="F1291" s="56">
        <v>0</v>
      </c>
      <c r="G1291" s="56">
        <v>-25.63</v>
      </c>
      <c r="H1291" s="56">
        <v>-158.69999999999999</v>
      </c>
      <c r="I1291" s="56">
        <v>22.01</v>
      </c>
      <c r="J1291" s="56">
        <v>-80.37</v>
      </c>
      <c r="K1291" s="56">
        <v>-46.2</v>
      </c>
      <c r="L1291" s="56">
        <v>-94.19</v>
      </c>
      <c r="M1291" s="56">
        <v>-1.4400000000001101</v>
      </c>
      <c r="N1291" s="56">
        <v>-86.41</v>
      </c>
      <c r="O1291" s="56">
        <v>-88.34</v>
      </c>
      <c r="P1291" s="56">
        <v>-124.64</v>
      </c>
    </row>
    <row r="1292" spans="1:16" x14ac:dyDescent="0.25">
      <c r="A1292" s="54">
        <v>2022</v>
      </c>
      <c r="B1292" s="54">
        <v>883141</v>
      </c>
      <c r="C1292" s="55" t="s">
        <v>417</v>
      </c>
      <c r="D1292" s="54" t="s">
        <v>294</v>
      </c>
      <c r="E1292" s="56">
        <v>6324.3739999999998</v>
      </c>
      <c r="F1292" s="56">
        <v>2722.0145000000002</v>
      </c>
      <c r="G1292" s="56">
        <v>3204.7384999999999</v>
      </c>
      <c r="H1292" s="56">
        <v>2982.174</v>
      </c>
      <c r="I1292" s="56">
        <v>3709.4245000000001</v>
      </c>
      <c r="J1292" s="56">
        <v>2900.1315</v>
      </c>
      <c r="K1292" s="56">
        <v>3048.491</v>
      </c>
      <c r="L1292" s="56">
        <v>2729.4290000000001</v>
      </c>
      <c r="M1292" s="56">
        <v>4340.8365000000003</v>
      </c>
      <c r="N1292" s="56">
        <v>1414.3420000000001</v>
      </c>
      <c r="O1292" s="56">
        <v>0</v>
      </c>
      <c r="P1292" s="56">
        <v>0</v>
      </c>
    </row>
    <row r="1293" spans="1:16" x14ac:dyDescent="0.25">
      <c r="A1293" s="54">
        <v>2022</v>
      </c>
      <c r="B1293" s="54">
        <v>883141</v>
      </c>
      <c r="C1293" s="55" t="s">
        <v>417</v>
      </c>
      <c r="D1293" s="54" t="s">
        <v>1</v>
      </c>
      <c r="E1293" s="56">
        <v>37360.673999999999</v>
      </c>
      <c r="F1293" s="56">
        <v>11724.264499999999</v>
      </c>
      <c r="G1293" s="56">
        <v>15562.488499999999</v>
      </c>
      <c r="H1293" s="56">
        <v>14774.474</v>
      </c>
      <c r="I1293" s="56">
        <v>20856.374500000002</v>
      </c>
      <c r="J1293" s="56">
        <v>13279.8315</v>
      </c>
      <c r="K1293" s="56">
        <v>13002.040999999999</v>
      </c>
      <c r="L1293" s="56">
        <v>16186.728999999999</v>
      </c>
      <c r="M1293" s="56">
        <v>21881.086500000001</v>
      </c>
      <c r="N1293" s="56">
        <v>8582.3919999999998</v>
      </c>
      <c r="O1293" s="56">
        <v>0</v>
      </c>
      <c r="P1293" s="56">
        <v>0</v>
      </c>
    </row>
    <row r="1294" spans="1:16" x14ac:dyDescent="0.25">
      <c r="A1294" s="54">
        <v>2022</v>
      </c>
      <c r="B1294" s="54">
        <v>883141</v>
      </c>
      <c r="C1294" s="55" t="s">
        <v>417</v>
      </c>
      <c r="D1294" s="54" t="s">
        <v>296</v>
      </c>
      <c r="E1294" s="56">
        <v>5780.8739999999998</v>
      </c>
      <c r="F1294" s="56">
        <v>2485.5145000000002</v>
      </c>
      <c r="G1294" s="56">
        <v>2922.2384999999999</v>
      </c>
      <c r="H1294" s="56">
        <v>2601.674</v>
      </c>
      <c r="I1294" s="56">
        <v>3414.4245000000001</v>
      </c>
      <c r="J1294" s="56">
        <v>2568.1315</v>
      </c>
      <c r="K1294" s="56">
        <v>2729.491</v>
      </c>
      <c r="L1294" s="56">
        <v>2281.4290000000001</v>
      </c>
      <c r="M1294" s="56">
        <v>3793.8364999999999</v>
      </c>
      <c r="N1294" s="56">
        <v>1200.8420000000001</v>
      </c>
      <c r="O1294" s="56">
        <v>0</v>
      </c>
      <c r="P1294" s="56">
        <v>0</v>
      </c>
    </row>
    <row r="1295" spans="1:16" x14ac:dyDescent="0.25">
      <c r="A1295" s="54">
        <v>2022</v>
      </c>
      <c r="B1295" s="54">
        <v>884431</v>
      </c>
      <c r="C1295" s="55" t="s">
        <v>414</v>
      </c>
      <c r="D1295" s="54" t="s">
        <v>294</v>
      </c>
      <c r="E1295" s="56">
        <v>478.97399999999999</v>
      </c>
      <c r="F1295" s="56">
        <v>643.94399999999996</v>
      </c>
      <c r="G1295" s="56">
        <v>558.38400000000001</v>
      </c>
      <c r="H1295" s="56">
        <v>665.83800000000099</v>
      </c>
      <c r="I1295" s="56">
        <v>406.97399999999999</v>
      </c>
      <c r="J1295" s="56">
        <v>358.02600000000001</v>
      </c>
      <c r="K1295" s="56">
        <v>296.322</v>
      </c>
      <c r="L1295" s="56">
        <v>421.404</v>
      </c>
      <c r="M1295" s="56">
        <v>637.96199999999999</v>
      </c>
      <c r="N1295" s="56">
        <v>348.94799999999998</v>
      </c>
      <c r="O1295" s="56">
        <v>642.51599999999996</v>
      </c>
      <c r="P1295" s="56">
        <v>524.47199999999998</v>
      </c>
    </row>
    <row r="1296" spans="1:16" x14ac:dyDescent="0.25">
      <c r="A1296" s="54">
        <v>2022</v>
      </c>
      <c r="B1296" s="54">
        <v>884431</v>
      </c>
      <c r="C1296" s="55" t="s">
        <v>414</v>
      </c>
      <c r="D1296" s="54" t="s">
        <v>1</v>
      </c>
      <c r="E1296" s="56">
        <v>4470.424</v>
      </c>
      <c r="F1296" s="56">
        <v>6010.1440000000002</v>
      </c>
      <c r="G1296" s="56">
        <v>5211.5839999999998</v>
      </c>
      <c r="H1296" s="56">
        <v>6214.4880000000003</v>
      </c>
      <c r="I1296" s="56">
        <v>3798.424</v>
      </c>
      <c r="J1296" s="56">
        <v>3341.576</v>
      </c>
      <c r="K1296" s="56">
        <v>2765.672</v>
      </c>
      <c r="L1296" s="56">
        <v>3933.1039999999998</v>
      </c>
      <c r="M1296" s="56">
        <v>5954.3119999999999</v>
      </c>
      <c r="N1296" s="56">
        <v>3256.848</v>
      </c>
      <c r="O1296" s="56">
        <v>5996.8159999999998</v>
      </c>
      <c r="P1296" s="56">
        <v>4895.0720000000001</v>
      </c>
    </row>
    <row r="1297" spans="1:16" x14ac:dyDescent="0.25">
      <c r="A1297" s="54">
        <v>2022</v>
      </c>
      <c r="B1297" s="54">
        <v>884431</v>
      </c>
      <c r="C1297" s="55" t="s">
        <v>416</v>
      </c>
      <c r="D1297" s="54" t="s">
        <v>1</v>
      </c>
      <c r="E1297" s="56">
        <v>7600.9359999999997</v>
      </c>
      <c r="F1297" s="56">
        <v>5476.24</v>
      </c>
      <c r="G1297" s="56">
        <v>4236.3999999999996</v>
      </c>
      <c r="H1297" s="56">
        <v>3835.7759999999998</v>
      </c>
      <c r="I1297" s="56">
        <v>4204.8159999999998</v>
      </c>
      <c r="J1297" s="56">
        <v>6291.4319999999998</v>
      </c>
      <c r="K1297" s="56">
        <v>3858.7919999999999</v>
      </c>
      <c r="L1297" s="56">
        <v>14205.632</v>
      </c>
      <c r="M1297" s="56">
        <v>4906.9440000000004</v>
      </c>
      <c r="N1297" s="56">
        <v>2930.9279999999999</v>
      </c>
      <c r="O1297" s="56">
        <v>2397.3040000000001</v>
      </c>
      <c r="P1297" s="56">
        <v>2972.5920000000001</v>
      </c>
    </row>
    <row r="1298" spans="1:16" x14ac:dyDescent="0.25">
      <c r="A1298" s="54">
        <v>2022</v>
      </c>
      <c r="B1298" s="54">
        <v>884431</v>
      </c>
      <c r="C1298" s="55" t="s">
        <v>416</v>
      </c>
      <c r="D1298" s="54" t="s">
        <v>294</v>
      </c>
      <c r="E1298" s="56">
        <v>814.38599999999997</v>
      </c>
      <c r="F1298" s="56">
        <v>586.74000000000103</v>
      </c>
      <c r="G1298" s="56">
        <v>453.9</v>
      </c>
      <c r="H1298" s="56">
        <v>410.976</v>
      </c>
      <c r="I1298" s="56">
        <v>450.51600000000002</v>
      </c>
      <c r="J1298" s="56">
        <v>674.08199999999999</v>
      </c>
      <c r="K1298" s="56">
        <v>413.44200000000001</v>
      </c>
      <c r="L1298" s="56">
        <v>1522.0319999999999</v>
      </c>
      <c r="M1298" s="56">
        <v>525.74400000000003</v>
      </c>
      <c r="N1298" s="56">
        <v>314.02800000000002</v>
      </c>
      <c r="O1298" s="56">
        <v>256.85399999999998</v>
      </c>
      <c r="P1298" s="56">
        <v>318.49200000000002</v>
      </c>
    </row>
    <row r="1299" spans="1:16" x14ac:dyDescent="0.25">
      <c r="A1299" s="54">
        <v>2022</v>
      </c>
      <c r="B1299" s="54">
        <v>884431</v>
      </c>
      <c r="C1299" s="55" t="s">
        <v>414</v>
      </c>
      <c r="D1299" s="54" t="s">
        <v>296</v>
      </c>
      <c r="E1299" s="56">
        <v>237.774</v>
      </c>
      <c r="F1299" s="56">
        <v>325.89400000000001</v>
      </c>
      <c r="G1299" s="56">
        <v>316.084</v>
      </c>
      <c r="H1299" s="56">
        <v>426.83800000000099</v>
      </c>
      <c r="I1299" s="56">
        <v>3.0740000000004502</v>
      </c>
      <c r="J1299" s="56">
        <v>252.92599999999999</v>
      </c>
      <c r="K1299" s="56">
        <v>92.722000000000193</v>
      </c>
      <c r="L1299" s="56">
        <v>144.804</v>
      </c>
      <c r="M1299" s="56">
        <v>354.76200000000102</v>
      </c>
      <c r="N1299" s="56">
        <v>35.848000000000503</v>
      </c>
      <c r="O1299" s="56">
        <v>263.01600000000002</v>
      </c>
      <c r="P1299" s="56">
        <v>246.77200000000099</v>
      </c>
    </row>
    <row r="1300" spans="1:16" x14ac:dyDescent="0.25">
      <c r="A1300" s="54">
        <v>2022</v>
      </c>
      <c r="B1300" s="54">
        <v>884431</v>
      </c>
      <c r="C1300" s="55" t="s">
        <v>417</v>
      </c>
      <c r="D1300" s="54" t="s">
        <v>296</v>
      </c>
      <c r="E1300" s="56">
        <v>1245.8240000000001</v>
      </c>
      <c r="F1300" s="56">
        <v>1545.1120000000001</v>
      </c>
      <c r="G1300" s="56">
        <v>405.20000000000101</v>
      </c>
      <c r="H1300" s="56">
        <v>874.42200000000105</v>
      </c>
      <c r="I1300" s="56">
        <v>1549.732</v>
      </c>
      <c r="J1300" s="56">
        <v>385.18800000000101</v>
      </c>
      <c r="K1300" s="56">
        <v>850.42000000000098</v>
      </c>
      <c r="L1300" s="56">
        <v>115.036</v>
      </c>
      <c r="M1300" s="56">
        <v>0</v>
      </c>
      <c r="N1300" s="56">
        <v>0</v>
      </c>
      <c r="O1300" s="56">
        <v>0</v>
      </c>
      <c r="P1300" s="56">
        <v>0</v>
      </c>
    </row>
    <row r="1301" spans="1:16" x14ac:dyDescent="0.25">
      <c r="A1301" s="54">
        <v>2022</v>
      </c>
      <c r="B1301" s="54">
        <v>884431</v>
      </c>
      <c r="C1301" s="55" t="s">
        <v>417</v>
      </c>
      <c r="D1301" s="54" t="s">
        <v>1</v>
      </c>
      <c r="E1301" s="56">
        <v>13779.023999999999</v>
      </c>
      <c r="F1301" s="56">
        <v>17463.712</v>
      </c>
      <c r="G1301" s="56">
        <v>5317.2</v>
      </c>
      <c r="H1301" s="56">
        <v>10135.272000000001</v>
      </c>
      <c r="I1301" s="56">
        <v>18094.831999999999</v>
      </c>
      <c r="J1301" s="56">
        <v>5051.0879999999997</v>
      </c>
      <c r="K1301" s="56">
        <v>9803.92</v>
      </c>
      <c r="L1301" s="56">
        <v>1400.336</v>
      </c>
      <c r="M1301" s="56">
        <v>0</v>
      </c>
      <c r="N1301" s="56">
        <v>0</v>
      </c>
      <c r="O1301" s="56">
        <v>0</v>
      </c>
      <c r="P1301" s="56">
        <v>0</v>
      </c>
    </row>
    <row r="1302" spans="1:16" x14ac:dyDescent="0.25">
      <c r="A1302" s="54">
        <v>2022</v>
      </c>
      <c r="B1302" s="54">
        <v>884431</v>
      </c>
      <c r="C1302" s="55" t="s">
        <v>417</v>
      </c>
      <c r="D1302" s="54" t="s">
        <v>294</v>
      </c>
      <c r="E1302" s="56">
        <v>1476.3240000000001</v>
      </c>
      <c r="F1302" s="56">
        <v>1871.1120000000001</v>
      </c>
      <c r="G1302" s="56">
        <v>569.70000000000095</v>
      </c>
      <c r="H1302" s="56">
        <v>1085.922</v>
      </c>
      <c r="I1302" s="56">
        <v>1938.732</v>
      </c>
      <c r="J1302" s="56">
        <v>541.18800000000101</v>
      </c>
      <c r="K1302" s="56">
        <v>1050.42</v>
      </c>
      <c r="L1302" s="56">
        <v>150.036</v>
      </c>
      <c r="M1302" s="56">
        <v>0</v>
      </c>
      <c r="N1302" s="56">
        <v>0</v>
      </c>
      <c r="O1302" s="56">
        <v>0</v>
      </c>
      <c r="P1302" s="56">
        <v>0</v>
      </c>
    </row>
    <row r="1303" spans="1:16" x14ac:dyDescent="0.25">
      <c r="A1303" s="54">
        <v>2022</v>
      </c>
      <c r="B1303" s="54">
        <v>884431</v>
      </c>
      <c r="C1303" s="55" t="s">
        <v>416</v>
      </c>
      <c r="D1303" s="54" t="s">
        <v>296</v>
      </c>
      <c r="E1303" s="56">
        <v>151.38600000000099</v>
      </c>
      <c r="F1303" s="56">
        <v>-130.259999999999</v>
      </c>
      <c r="G1303" s="56">
        <v>-283.49999999999898</v>
      </c>
      <c r="H1303" s="56">
        <v>-333.62400000000002</v>
      </c>
      <c r="I1303" s="56">
        <v>-292.28399999999999</v>
      </c>
      <c r="J1303" s="56">
        <v>-67.517999999999702</v>
      </c>
      <c r="K1303" s="56">
        <v>-165.55799999999999</v>
      </c>
      <c r="L1303" s="56">
        <v>693.43200000000104</v>
      </c>
      <c r="M1303" s="56">
        <v>-217.05600000000001</v>
      </c>
      <c r="N1303" s="56">
        <v>-438.37200000000001</v>
      </c>
      <c r="O1303" s="56">
        <v>-439.14600000000002</v>
      </c>
      <c r="P1303" s="56">
        <v>-412.90800000000002</v>
      </c>
    </row>
    <row r="1304" spans="1:16" x14ac:dyDescent="0.25">
      <c r="A1304" s="54">
        <v>2022</v>
      </c>
      <c r="B1304" s="54">
        <v>884431</v>
      </c>
      <c r="C1304" s="55" t="s">
        <v>419</v>
      </c>
      <c r="D1304" s="54" t="s">
        <v>294</v>
      </c>
      <c r="E1304" s="56">
        <v>0</v>
      </c>
      <c r="F1304" s="56">
        <v>0</v>
      </c>
      <c r="G1304" s="56">
        <v>0</v>
      </c>
      <c r="H1304" s="56">
        <v>0</v>
      </c>
      <c r="I1304" s="56">
        <v>0</v>
      </c>
      <c r="J1304" s="56">
        <v>4.62</v>
      </c>
      <c r="K1304" s="56">
        <v>6.0000000000000098</v>
      </c>
      <c r="L1304" s="56">
        <v>46.440000000000097</v>
      </c>
      <c r="M1304" s="56">
        <v>15</v>
      </c>
      <c r="N1304" s="56">
        <v>97.200000000000202</v>
      </c>
      <c r="O1304" s="56">
        <v>118.548</v>
      </c>
      <c r="P1304" s="56">
        <v>115.494</v>
      </c>
    </row>
    <row r="1305" spans="1:16" x14ac:dyDescent="0.25">
      <c r="A1305" s="54">
        <v>2022</v>
      </c>
      <c r="B1305" s="54">
        <v>884431</v>
      </c>
      <c r="C1305" s="55" t="s">
        <v>419</v>
      </c>
      <c r="D1305" s="54" t="s">
        <v>1</v>
      </c>
      <c r="E1305" s="56">
        <v>0</v>
      </c>
      <c r="F1305" s="56">
        <v>0</v>
      </c>
      <c r="G1305" s="56">
        <v>0</v>
      </c>
      <c r="H1305" s="56">
        <v>0</v>
      </c>
      <c r="I1305" s="56">
        <v>0</v>
      </c>
      <c r="J1305" s="56">
        <v>43.12</v>
      </c>
      <c r="K1305" s="56">
        <v>56</v>
      </c>
      <c r="L1305" s="56">
        <v>433.44</v>
      </c>
      <c r="M1305" s="56">
        <v>140</v>
      </c>
      <c r="N1305" s="56">
        <v>907.2</v>
      </c>
      <c r="O1305" s="56">
        <v>1106.4480000000001</v>
      </c>
      <c r="P1305" s="56">
        <v>1077.944</v>
      </c>
    </row>
    <row r="1306" spans="1:16" x14ac:dyDescent="0.25">
      <c r="A1306" s="54">
        <v>2022</v>
      </c>
      <c r="B1306" s="54">
        <v>884431</v>
      </c>
      <c r="C1306" s="55" t="s">
        <v>419</v>
      </c>
      <c r="D1306" s="54" t="s">
        <v>296</v>
      </c>
      <c r="E1306" s="56">
        <v>0</v>
      </c>
      <c r="F1306" s="56">
        <v>0</v>
      </c>
      <c r="G1306" s="56">
        <v>0</v>
      </c>
      <c r="H1306" s="56">
        <v>0</v>
      </c>
      <c r="I1306" s="56">
        <v>0</v>
      </c>
      <c r="J1306" s="56">
        <v>-31.63</v>
      </c>
      <c r="K1306" s="56">
        <v>-30.25</v>
      </c>
      <c r="L1306" s="56">
        <v>-66.059999999999903</v>
      </c>
      <c r="M1306" s="56">
        <v>-21.25</v>
      </c>
      <c r="N1306" s="56">
        <v>-17.799999999999802</v>
      </c>
      <c r="O1306" s="56">
        <v>-32.701999999999899</v>
      </c>
      <c r="P1306" s="56">
        <v>-73.255999999999901</v>
      </c>
    </row>
    <row r="1307" spans="1:16" x14ac:dyDescent="0.25">
      <c r="A1307" s="54">
        <v>2022</v>
      </c>
      <c r="B1307" s="54">
        <v>886262</v>
      </c>
      <c r="C1307" s="55" t="s">
        <v>415</v>
      </c>
      <c r="D1307" s="54" t="s">
        <v>1</v>
      </c>
      <c r="E1307" s="56">
        <v>942.24</v>
      </c>
      <c r="F1307" s="56">
        <v>303.952</v>
      </c>
      <c r="G1307" s="56">
        <v>207.976</v>
      </c>
      <c r="H1307" s="56">
        <v>0</v>
      </c>
      <c r="I1307" s="56">
        <v>207.976</v>
      </c>
      <c r="J1307" s="56">
        <v>142.36799999999999</v>
      </c>
      <c r="K1307" s="56">
        <v>215.96799999999999</v>
      </c>
      <c r="L1307" s="56">
        <v>783.91200000000003</v>
      </c>
      <c r="M1307" s="56">
        <v>1055.0719999999999</v>
      </c>
      <c r="N1307" s="56">
        <v>55.991999999999997</v>
      </c>
      <c r="O1307" s="56">
        <v>899.024</v>
      </c>
      <c r="P1307" s="56">
        <v>271.96800000000002</v>
      </c>
    </row>
    <row r="1308" spans="1:16" x14ac:dyDescent="0.25">
      <c r="A1308" s="54">
        <v>2022</v>
      </c>
      <c r="B1308" s="54">
        <v>886262</v>
      </c>
      <c r="C1308" s="55" t="s">
        <v>415</v>
      </c>
      <c r="D1308" s="54" t="s">
        <v>294</v>
      </c>
      <c r="E1308" s="56">
        <v>390.69</v>
      </c>
      <c r="F1308" s="56">
        <v>96.052000000000007</v>
      </c>
      <c r="G1308" s="56">
        <v>62.475999999999999</v>
      </c>
      <c r="H1308" s="56">
        <v>0</v>
      </c>
      <c r="I1308" s="56">
        <v>78.475999999999999</v>
      </c>
      <c r="J1308" s="56">
        <v>58.817999999999998</v>
      </c>
      <c r="K1308" s="56">
        <v>72.468000000000004</v>
      </c>
      <c r="L1308" s="56">
        <v>300.41199999999998</v>
      </c>
      <c r="M1308" s="56">
        <v>386.22199999999998</v>
      </c>
      <c r="N1308" s="56">
        <v>25.492000000000001</v>
      </c>
      <c r="O1308" s="56">
        <v>310.024</v>
      </c>
      <c r="P1308" s="56">
        <v>95.968000000000004</v>
      </c>
    </row>
    <row r="1309" spans="1:16" x14ac:dyDescent="0.25">
      <c r="A1309" s="54">
        <v>2022</v>
      </c>
      <c r="B1309" s="54">
        <v>886262</v>
      </c>
      <c r="C1309" s="55" t="s">
        <v>415</v>
      </c>
      <c r="D1309" s="54" t="s">
        <v>296</v>
      </c>
      <c r="E1309" s="56">
        <v>250.59</v>
      </c>
      <c r="F1309" s="56">
        <v>-38.548000000000002</v>
      </c>
      <c r="G1309" s="56">
        <v>-36.823999999999998</v>
      </c>
      <c r="H1309" s="56">
        <v>0</v>
      </c>
      <c r="I1309" s="56">
        <v>11.176</v>
      </c>
      <c r="J1309" s="56">
        <v>-9.5819999999999901</v>
      </c>
      <c r="K1309" s="56">
        <v>4.0679999999999996</v>
      </c>
      <c r="L1309" s="56">
        <v>266.21199999999999</v>
      </c>
      <c r="M1309" s="56">
        <v>250.52199999999999</v>
      </c>
      <c r="N1309" s="56">
        <v>-7.6079999999999997</v>
      </c>
      <c r="O1309" s="56">
        <v>241.624</v>
      </c>
      <c r="P1309" s="56">
        <v>27.568000000000001</v>
      </c>
    </row>
    <row r="1310" spans="1:16" x14ac:dyDescent="0.25">
      <c r="A1310" s="54">
        <v>2022</v>
      </c>
      <c r="B1310" s="54">
        <v>888162</v>
      </c>
      <c r="C1310" s="55" t="s">
        <v>414</v>
      </c>
      <c r="D1310" s="54" t="s">
        <v>294</v>
      </c>
      <c r="E1310" s="56">
        <v>90.940799999999996</v>
      </c>
      <c r="F1310" s="56">
        <v>130.4442</v>
      </c>
      <c r="G1310" s="56">
        <v>272.25639999999999</v>
      </c>
      <c r="H1310" s="56">
        <v>720.31399999999996</v>
      </c>
      <c r="I1310" s="56">
        <v>83.970399999999998</v>
      </c>
      <c r="J1310" s="56">
        <v>85.305599999999899</v>
      </c>
      <c r="K1310" s="56">
        <v>549.03620000000001</v>
      </c>
      <c r="L1310" s="56">
        <v>616.54100000000005</v>
      </c>
      <c r="M1310" s="56">
        <v>292.36380000000003</v>
      </c>
      <c r="N1310" s="56">
        <v>319.00240000000002</v>
      </c>
      <c r="O1310" s="56">
        <v>0</v>
      </c>
      <c r="P1310" s="56">
        <v>42.5852</v>
      </c>
    </row>
    <row r="1311" spans="1:16" x14ac:dyDescent="0.25">
      <c r="A1311" s="54">
        <v>2022</v>
      </c>
      <c r="B1311" s="54">
        <v>888162</v>
      </c>
      <c r="C1311" s="55" t="s">
        <v>414</v>
      </c>
      <c r="D1311" s="54" t="s">
        <v>296</v>
      </c>
      <c r="E1311" s="56">
        <v>-39.659199999999998</v>
      </c>
      <c r="F1311" s="56">
        <v>62.944200000000002</v>
      </c>
      <c r="G1311" s="56">
        <v>205.85640000000001</v>
      </c>
      <c r="H1311" s="56">
        <v>567.71399999999903</v>
      </c>
      <c r="I1311" s="56">
        <v>50.770400000000002</v>
      </c>
      <c r="J1311" s="56">
        <v>18.9055999999999</v>
      </c>
      <c r="K1311" s="56">
        <v>409.63619999999997</v>
      </c>
      <c r="L1311" s="56">
        <v>515.84100000000001</v>
      </c>
      <c r="M1311" s="56">
        <v>227.06379999999999</v>
      </c>
      <c r="N1311" s="56">
        <v>276.45240000000001</v>
      </c>
      <c r="O1311" s="56">
        <v>0</v>
      </c>
      <c r="P1311" s="56">
        <v>10.485200000000001</v>
      </c>
    </row>
    <row r="1312" spans="1:16" x14ac:dyDescent="0.25">
      <c r="A1312" s="54">
        <v>2022</v>
      </c>
      <c r="B1312" s="54">
        <v>888162</v>
      </c>
      <c r="C1312" s="55" t="s">
        <v>414</v>
      </c>
      <c r="D1312" s="54" t="s">
        <v>1</v>
      </c>
      <c r="E1312" s="56">
        <v>258.94080000000002</v>
      </c>
      <c r="F1312" s="56">
        <v>471.99419999999998</v>
      </c>
      <c r="G1312" s="56">
        <v>787.25639999999999</v>
      </c>
      <c r="H1312" s="56">
        <v>3216.114</v>
      </c>
      <c r="I1312" s="56">
        <v>221.97040000000001</v>
      </c>
      <c r="J1312" s="56">
        <v>310.75560000000002</v>
      </c>
      <c r="K1312" s="56">
        <v>1941.4862000000001</v>
      </c>
      <c r="L1312" s="56">
        <v>1679.5409999999999</v>
      </c>
      <c r="M1312" s="56">
        <v>898.26379999999995</v>
      </c>
      <c r="N1312" s="56">
        <v>1133.5024000000001</v>
      </c>
      <c r="O1312" s="56">
        <v>0</v>
      </c>
      <c r="P1312" s="56">
        <v>103.5852</v>
      </c>
    </row>
    <row r="1313" spans="1:16" x14ac:dyDescent="0.25">
      <c r="A1313" s="54">
        <v>2022</v>
      </c>
      <c r="B1313" s="54">
        <v>888177</v>
      </c>
      <c r="C1313" s="55" t="s">
        <v>414</v>
      </c>
      <c r="D1313" s="54" t="s">
        <v>296</v>
      </c>
      <c r="E1313" s="56">
        <v>0</v>
      </c>
      <c r="F1313" s="56">
        <v>-4.6079999999999997</v>
      </c>
      <c r="G1313" s="56">
        <v>10.81</v>
      </c>
      <c r="H1313" s="56">
        <v>-2.3659999999999899</v>
      </c>
      <c r="I1313" s="56">
        <v>0</v>
      </c>
      <c r="J1313" s="56">
        <v>247.21199999999999</v>
      </c>
      <c r="K1313" s="56">
        <v>-13.124000000000001</v>
      </c>
      <c r="L1313" s="56">
        <v>-11.608000000000001</v>
      </c>
      <c r="M1313" s="56">
        <v>-29.257999999999999</v>
      </c>
      <c r="N1313" s="56">
        <v>222.82</v>
      </c>
      <c r="O1313" s="56">
        <v>-29.257999999999999</v>
      </c>
      <c r="P1313" s="56">
        <v>-16.632000000000001</v>
      </c>
    </row>
    <row r="1314" spans="1:16" x14ac:dyDescent="0.25">
      <c r="A1314" s="54">
        <v>2022</v>
      </c>
      <c r="B1314" s="54">
        <v>888177</v>
      </c>
      <c r="C1314" s="55" t="s">
        <v>414</v>
      </c>
      <c r="D1314" s="54" t="s">
        <v>1</v>
      </c>
      <c r="E1314" s="56">
        <v>0</v>
      </c>
      <c r="F1314" s="56">
        <v>71.992000000000004</v>
      </c>
      <c r="G1314" s="56">
        <v>270.36</v>
      </c>
      <c r="H1314" s="56">
        <v>79.983999999999995</v>
      </c>
      <c r="I1314" s="56">
        <v>0</v>
      </c>
      <c r="J1314" s="56">
        <v>623.91200000000003</v>
      </c>
      <c r="K1314" s="56">
        <v>155.17599999999999</v>
      </c>
      <c r="L1314" s="56">
        <v>79.992000000000004</v>
      </c>
      <c r="M1314" s="56">
        <v>8.7919999999999998</v>
      </c>
      <c r="N1314" s="56">
        <v>559.91999999999996</v>
      </c>
      <c r="O1314" s="56">
        <v>8.7919999999999998</v>
      </c>
      <c r="P1314" s="56">
        <v>159.16800000000001</v>
      </c>
    </row>
    <row r="1315" spans="1:16" x14ac:dyDescent="0.25">
      <c r="A1315" s="54">
        <v>2022</v>
      </c>
      <c r="B1315" s="54">
        <v>888177</v>
      </c>
      <c r="C1315" s="55" t="s">
        <v>414</v>
      </c>
      <c r="D1315" s="54" t="s">
        <v>294</v>
      </c>
      <c r="E1315" s="56">
        <v>0</v>
      </c>
      <c r="F1315" s="56">
        <v>27.492000000000001</v>
      </c>
      <c r="G1315" s="56">
        <v>109.31</v>
      </c>
      <c r="H1315" s="56">
        <v>30.834</v>
      </c>
      <c r="I1315" s="56">
        <v>0</v>
      </c>
      <c r="J1315" s="56">
        <v>280.41199999999998</v>
      </c>
      <c r="K1315" s="56">
        <v>52.176000000000002</v>
      </c>
      <c r="L1315" s="56">
        <v>20.492000000000001</v>
      </c>
      <c r="M1315" s="56">
        <v>2.8420000000000001</v>
      </c>
      <c r="N1315" s="56">
        <v>254.92</v>
      </c>
      <c r="O1315" s="56">
        <v>2.8420000000000001</v>
      </c>
      <c r="P1315" s="56">
        <v>49.768000000000001</v>
      </c>
    </row>
    <row r="1316" spans="1:16" x14ac:dyDescent="0.25">
      <c r="A1316" s="54">
        <v>2022</v>
      </c>
      <c r="B1316" s="54">
        <v>892554</v>
      </c>
      <c r="C1316" s="55" t="s">
        <v>416</v>
      </c>
      <c r="D1316" s="54" t="s">
        <v>294</v>
      </c>
      <c r="E1316" s="56">
        <v>644.86199999999997</v>
      </c>
      <c r="F1316" s="56">
        <v>102.352</v>
      </c>
      <c r="G1316" s="56">
        <v>1004.624</v>
      </c>
      <c r="H1316" s="56">
        <v>53.975999999999999</v>
      </c>
      <c r="I1316" s="56">
        <v>104.468</v>
      </c>
      <c r="J1316" s="56">
        <v>0</v>
      </c>
      <c r="K1316" s="56">
        <v>451.89400000000001</v>
      </c>
      <c r="L1316" s="56">
        <v>499.70800000000003</v>
      </c>
      <c r="M1316" s="56">
        <v>0</v>
      </c>
      <c r="N1316" s="56">
        <v>540.39200000000005</v>
      </c>
      <c r="O1316" s="56">
        <v>38.326000000000001</v>
      </c>
      <c r="P1316" s="56">
        <v>325.00799999999998</v>
      </c>
    </row>
    <row r="1317" spans="1:16" x14ac:dyDescent="0.25">
      <c r="A1317" s="54">
        <v>2022</v>
      </c>
      <c r="B1317" s="54">
        <v>892554</v>
      </c>
      <c r="C1317" s="55" t="s">
        <v>416</v>
      </c>
      <c r="D1317" s="54" t="s">
        <v>296</v>
      </c>
      <c r="E1317" s="56">
        <v>538.66200000000003</v>
      </c>
      <c r="F1317" s="56">
        <v>31.552</v>
      </c>
      <c r="G1317" s="56">
        <v>824.024</v>
      </c>
      <c r="H1317" s="56">
        <v>18.576000000000001</v>
      </c>
      <c r="I1317" s="56">
        <v>67.867999999999995</v>
      </c>
      <c r="J1317" s="56">
        <v>0</v>
      </c>
      <c r="K1317" s="56">
        <v>342.09399999999999</v>
      </c>
      <c r="L1317" s="56">
        <v>358.108</v>
      </c>
      <c r="M1317" s="56">
        <v>0</v>
      </c>
      <c r="N1317" s="56">
        <v>396.392</v>
      </c>
      <c r="O1317" s="56">
        <v>-30.074000000000002</v>
      </c>
      <c r="P1317" s="56">
        <v>218.80799999999999</v>
      </c>
    </row>
    <row r="1318" spans="1:16" x14ac:dyDescent="0.25">
      <c r="A1318" s="54">
        <v>2022</v>
      </c>
      <c r="B1318" s="54">
        <v>892554</v>
      </c>
      <c r="C1318" s="55" t="s">
        <v>416</v>
      </c>
      <c r="D1318" s="54" t="s">
        <v>1</v>
      </c>
      <c r="E1318" s="56">
        <v>1567.712</v>
      </c>
      <c r="F1318" s="56">
        <v>286.35199999999998</v>
      </c>
      <c r="G1318" s="56">
        <v>2775.6239999999998</v>
      </c>
      <c r="H1318" s="56">
        <v>135.976</v>
      </c>
      <c r="I1318" s="56">
        <v>287.96800000000002</v>
      </c>
      <c r="J1318" s="56">
        <v>0</v>
      </c>
      <c r="K1318" s="56">
        <v>1265.3440000000001</v>
      </c>
      <c r="L1318" s="56">
        <v>1388.6079999999999</v>
      </c>
      <c r="M1318" s="56">
        <v>0</v>
      </c>
      <c r="N1318" s="56">
        <v>1423.7919999999999</v>
      </c>
      <c r="O1318" s="56">
        <v>166.376</v>
      </c>
      <c r="P1318" s="56">
        <v>799.80799999999999</v>
      </c>
    </row>
    <row r="1319" spans="1:16" x14ac:dyDescent="0.25">
      <c r="A1319" s="54">
        <v>2022</v>
      </c>
      <c r="B1319" s="54">
        <v>892687</v>
      </c>
      <c r="C1319" s="55" t="s">
        <v>414</v>
      </c>
      <c r="D1319" s="54" t="s">
        <v>296</v>
      </c>
      <c r="E1319" s="56">
        <v>-28.558</v>
      </c>
      <c r="F1319" s="56">
        <v>624.83600000000001</v>
      </c>
      <c r="G1319" s="56">
        <v>521.65200000000004</v>
      </c>
      <c r="H1319" s="56">
        <v>-15.34</v>
      </c>
      <c r="I1319" s="56">
        <v>174.68</v>
      </c>
      <c r="J1319" s="56">
        <v>217.45</v>
      </c>
      <c r="K1319" s="56">
        <v>231.584</v>
      </c>
      <c r="L1319" s="56">
        <v>890.76200000000097</v>
      </c>
      <c r="M1319" s="56">
        <v>465.108</v>
      </c>
      <c r="N1319" s="56">
        <v>385.19799999999998</v>
      </c>
      <c r="O1319" s="56">
        <v>269.77999999999997</v>
      </c>
      <c r="P1319" s="56">
        <v>-27.931999999999999</v>
      </c>
    </row>
    <row r="1320" spans="1:16" x14ac:dyDescent="0.25">
      <c r="A1320" s="54">
        <v>2022</v>
      </c>
      <c r="B1320" s="54">
        <v>892687</v>
      </c>
      <c r="C1320" s="55" t="s">
        <v>414</v>
      </c>
      <c r="D1320" s="54" t="s">
        <v>294</v>
      </c>
      <c r="E1320" s="56">
        <v>3.5419999999999998</v>
      </c>
      <c r="F1320" s="56">
        <v>765.33600000000001</v>
      </c>
      <c r="G1320" s="56">
        <v>659.952</v>
      </c>
      <c r="H1320" s="56">
        <v>83.16</v>
      </c>
      <c r="I1320" s="56">
        <v>305.27999999999997</v>
      </c>
      <c r="J1320" s="56">
        <v>380.15</v>
      </c>
      <c r="K1320" s="56">
        <v>396.48399999999998</v>
      </c>
      <c r="L1320" s="56">
        <v>1093.8119999999999</v>
      </c>
      <c r="M1320" s="56">
        <v>564.70799999999997</v>
      </c>
      <c r="N1320" s="56">
        <v>527.34799999999996</v>
      </c>
      <c r="O1320" s="56">
        <v>400.38</v>
      </c>
      <c r="P1320" s="56">
        <v>100.468</v>
      </c>
    </row>
    <row r="1321" spans="1:16" x14ac:dyDescent="0.25">
      <c r="A1321" s="54">
        <v>2022</v>
      </c>
      <c r="B1321" s="54">
        <v>892687</v>
      </c>
      <c r="C1321" s="55" t="s">
        <v>414</v>
      </c>
      <c r="D1321" s="54" t="s">
        <v>1</v>
      </c>
      <c r="E1321" s="56">
        <v>7.992</v>
      </c>
      <c r="F1321" s="56">
        <v>2014.136</v>
      </c>
      <c r="G1321" s="56">
        <v>2114.9520000000002</v>
      </c>
      <c r="H1321" s="56">
        <v>204.76</v>
      </c>
      <c r="I1321" s="56">
        <v>918.28</v>
      </c>
      <c r="J1321" s="56">
        <v>1070.2</v>
      </c>
      <c r="K1321" s="56">
        <v>998.98400000000004</v>
      </c>
      <c r="L1321" s="56">
        <v>3970.712</v>
      </c>
      <c r="M1321" s="56">
        <v>1367.808</v>
      </c>
      <c r="N1321" s="56">
        <v>1534.048</v>
      </c>
      <c r="O1321" s="56">
        <v>999.88</v>
      </c>
      <c r="P1321" s="56">
        <v>255.96799999999999</v>
      </c>
    </row>
    <row r="1322" spans="1:16" x14ac:dyDescent="0.25">
      <c r="A1322" s="54">
        <v>2022</v>
      </c>
      <c r="B1322" s="54">
        <v>899280</v>
      </c>
      <c r="C1322" s="55" t="s">
        <v>418</v>
      </c>
      <c r="D1322" s="54" t="s">
        <v>296</v>
      </c>
      <c r="E1322" s="56">
        <v>199.03800000000001</v>
      </c>
      <c r="F1322" s="56">
        <v>-55.024000000000001</v>
      </c>
      <c r="G1322" s="56">
        <v>-58.915999999999997</v>
      </c>
      <c r="H1322" s="56">
        <v>-9.8740000000000094</v>
      </c>
      <c r="I1322" s="56">
        <v>27.768000000000001</v>
      </c>
      <c r="J1322" s="56">
        <v>-6.5320000000000098</v>
      </c>
      <c r="K1322" s="56">
        <v>-17.824000000000002</v>
      </c>
      <c r="L1322" s="56">
        <v>-29.408000000000001</v>
      </c>
      <c r="M1322" s="56">
        <v>201.88800000000001</v>
      </c>
      <c r="N1322" s="56">
        <v>16.276</v>
      </c>
      <c r="O1322" s="56">
        <v>0</v>
      </c>
      <c r="P1322" s="56">
        <v>-16.481999999999999</v>
      </c>
    </row>
    <row r="1323" spans="1:16" x14ac:dyDescent="0.25">
      <c r="A1323" s="54">
        <v>2022</v>
      </c>
      <c r="B1323" s="54">
        <v>899280</v>
      </c>
      <c r="C1323" s="55" t="s">
        <v>418</v>
      </c>
      <c r="D1323" s="54" t="s">
        <v>294</v>
      </c>
      <c r="E1323" s="56">
        <v>327.43799999999999</v>
      </c>
      <c r="F1323" s="56">
        <v>9.1760000000000002</v>
      </c>
      <c r="G1323" s="56">
        <v>5.2839999999999998</v>
      </c>
      <c r="H1323" s="56">
        <v>54.326000000000001</v>
      </c>
      <c r="I1323" s="56">
        <v>91.968000000000004</v>
      </c>
      <c r="J1323" s="56">
        <v>57.667999999999999</v>
      </c>
      <c r="K1323" s="56">
        <v>78.475999999999999</v>
      </c>
      <c r="L1323" s="56">
        <v>2.6920000000000002</v>
      </c>
      <c r="M1323" s="56">
        <v>298.18799999999999</v>
      </c>
      <c r="N1323" s="56">
        <v>80.475999999999999</v>
      </c>
      <c r="O1323" s="56">
        <v>0</v>
      </c>
      <c r="P1323" s="56">
        <v>79.817999999999998</v>
      </c>
    </row>
    <row r="1324" spans="1:16" x14ac:dyDescent="0.25">
      <c r="A1324" s="54">
        <v>2022</v>
      </c>
      <c r="B1324" s="54">
        <v>899280</v>
      </c>
      <c r="C1324" s="55" t="s">
        <v>418</v>
      </c>
      <c r="D1324" s="54" t="s">
        <v>1</v>
      </c>
      <c r="E1324" s="56">
        <v>784.68799999999999</v>
      </c>
      <c r="F1324" s="56">
        <v>22.376000000000001</v>
      </c>
      <c r="G1324" s="56">
        <v>15.984</v>
      </c>
      <c r="H1324" s="56">
        <v>119.176</v>
      </c>
      <c r="I1324" s="56">
        <v>287.96800000000002</v>
      </c>
      <c r="J1324" s="56">
        <v>124.768</v>
      </c>
      <c r="K1324" s="56">
        <v>191.976</v>
      </c>
      <c r="L1324" s="56">
        <v>11.192</v>
      </c>
      <c r="M1324" s="56">
        <v>739.08799999999997</v>
      </c>
      <c r="N1324" s="56">
        <v>199.976</v>
      </c>
      <c r="O1324" s="56">
        <v>0</v>
      </c>
      <c r="P1324" s="56">
        <v>199.16800000000001</v>
      </c>
    </row>
    <row r="1325" spans="1:16" x14ac:dyDescent="0.25">
      <c r="A1325" s="54">
        <v>2022</v>
      </c>
      <c r="B1325" s="54">
        <v>903842</v>
      </c>
      <c r="C1325" s="55" t="s">
        <v>415</v>
      </c>
      <c r="D1325" s="54" t="s">
        <v>296</v>
      </c>
      <c r="E1325" s="56">
        <v>1684.3224</v>
      </c>
      <c r="F1325" s="56">
        <v>984.67679999999996</v>
      </c>
      <c r="G1325" s="56">
        <v>2939.5747999999999</v>
      </c>
      <c r="H1325" s="56">
        <v>775.18200000000002</v>
      </c>
      <c r="I1325" s="56">
        <v>1758.1479999999999</v>
      </c>
      <c r="J1325" s="56">
        <v>1977.7768000000001</v>
      </c>
      <c r="K1325" s="56">
        <v>1518.5784000000001</v>
      </c>
      <c r="L1325" s="56">
        <v>498.95280000000002</v>
      </c>
      <c r="M1325" s="56">
        <v>885.79439999999897</v>
      </c>
      <c r="N1325" s="56">
        <v>1184.4048</v>
      </c>
      <c r="O1325" s="56">
        <v>992.87120000000004</v>
      </c>
      <c r="P1325" s="56">
        <v>2238.7860000000001</v>
      </c>
    </row>
    <row r="1326" spans="1:16" x14ac:dyDescent="0.25">
      <c r="A1326" s="54">
        <v>2022</v>
      </c>
      <c r="B1326" s="54">
        <v>903842</v>
      </c>
      <c r="C1326" s="55" t="s">
        <v>415</v>
      </c>
      <c r="D1326" s="54" t="s">
        <v>294</v>
      </c>
      <c r="E1326" s="56">
        <v>1942.4223999999999</v>
      </c>
      <c r="F1326" s="56">
        <v>1251.0268000000001</v>
      </c>
      <c r="G1326" s="56">
        <v>3390.1248000000001</v>
      </c>
      <c r="H1326" s="56">
        <v>984.78200000000004</v>
      </c>
      <c r="I1326" s="56">
        <v>1968.848</v>
      </c>
      <c r="J1326" s="56">
        <v>2161.9767999999999</v>
      </c>
      <c r="K1326" s="56">
        <v>1732.5784000000001</v>
      </c>
      <c r="L1326" s="56">
        <v>673.25279999999998</v>
      </c>
      <c r="M1326" s="56">
        <v>1062.2944</v>
      </c>
      <c r="N1326" s="56">
        <v>1405.0047999999999</v>
      </c>
      <c r="O1326" s="56">
        <v>1214.5712000000001</v>
      </c>
      <c r="P1326" s="56">
        <v>2538.7860000000001</v>
      </c>
    </row>
    <row r="1327" spans="1:16" x14ac:dyDescent="0.25">
      <c r="A1327" s="54">
        <v>2022</v>
      </c>
      <c r="B1327" s="54">
        <v>903842</v>
      </c>
      <c r="C1327" s="55" t="s">
        <v>415</v>
      </c>
      <c r="D1327" s="54" t="s">
        <v>1</v>
      </c>
      <c r="E1327" s="56">
        <v>9044.2224000000006</v>
      </c>
      <c r="F1327" s="56">
        <v>5291.7767999999996</v>
      </c>
      <c r="G1327" s="56">
        <v>13361.8248</v>
      </c>
      <c r="H1327" s="56">
        <v>3583.3319999999999</v>
      </c>
      <c r="I1327" s="56">
        <v>5523.0479999999998</v>
      </c>
      <c r="J1327" s="56">
        <v>7160.1768000000002</v>
      </c>
      <c r="K1327" s="56">
        <v>6123.5784000000003</v>
      </c>
      <c r="L1327" s="56">
        <v>2797.5527999999999</v>
      </c>
      <c r="M1327" s="56">
        <v>3751.3944000000001</v>
      </c>
      <c r="N1327" s="56">
        <v>5352.9048000000003</v>
      </c>
      <c r="O1327" s="56">
        <v>5151.5712000000003</v>
      </c>
      <c r="P1327" s="56">
        <v>10624.536</v>
      </c>
    </row>
    <row r="1328" spans="1:16" x14ac:dyDescent="0.25">
      <c r="A1328" s="54">
        <v>2022</v>
      </c>
      <c r="B1328" s="54">
        <v>906206</v>
      </c>
      <c r="C1328" s="55" t="s">
        <v>415</v>
      </c>
      <c r="D1328" s="54" t="s">
        <v>296</v>
      </c>
      <c r="E1328" s="56">
        <v>-47.806600000000003</v>
      </c>
      <c r="F1328" s="56">
        <v>166.5898</v>
      </c>
      <c r="G1328" s="56">
        <v>895.80279999999902</v>
      </c>
      <c r="H1328" s="56">
        <v>737.7894</v>
      </c>
      <c r="I1328" s="56">
        <v>569.22220000000004</v>
      </c>
      <c r="J1328" s="56">
        <v>775.69039999999995</v>
      </c>
      <c r="K1328" s="56">
        <v>554.89380000000006</v>
      </c>
      <c r="L1328" s="56">
        <v>43.176400000000001</v>
      </c>
      <c r="M1328" s="56">
        <v>216.01480000000001</v>
      </c>
      <c r="N1328" s="56">
        <v>1118.1985999999999</v>
      </c>
      <c r="O1328" s="56">
        <v>469.38139999999999</v>
      </c>
      <c r="P1328" s="56">
        <v>153.9042</v>
      </c>
    </row>
    <row r="1329" spans="1:16" x14ac:dyDescent="0.25">
      <c r="A1329" s="54">
        <v>2022</v>
      </c>
      <c r="B1329" s="54">
        <v>906206</v>
      </c>
      <c r="C1329" s="55" t="s">
        <v>415</v>
      </c>
      <c r="D1329" s="54" t="s">
        <v>1</v>
      </c>
      <c r="E1329" s="56">
        <v>321.09339999999997</v>
      </c>
      <c r="F1329" s="56">
        <v>979.58979999999997</v>
      </c>
      <c r="G1329" s="56">
        <v>3560.3027999999999</v>
      </c>
      <c r="H1329" s="56">
        <v>3236.9893999999999</v>
      </c>
      <c r="I1329" s="56">
        <v>2702.8721999999998</v>
      </c>
      <c r="J1329" s="56">
        <v>3189.7404000000001</v>
      </c>
      <c r="K1329" s="56">
        <v>2673.8937999999998</v>
      </c>
      <c r="L1329" s="56">
        <v>619.27639999999997</v>
      </c>
      <c r="M1329" s="56">
        <v>1714.9648</v>
      </c>
      <c r="N1329" s="56">
        <v>3203.7485999999999</v>
      </c>
      <c r="O1329" s="56">
        <v>2410.6314000000002</v>
      </c>
      <c r="P1329" s="56">
        <v>985.55420000000004</v>
      </c>
    </row>
    <row r="1330" spans="1:16" x14ac:dyDescent="0.25">
      <c r="A1330" s="54">
        <v>2022</v>
      </c>
      <c r="B1330" s="54">
        <v>906206</v>
      </c>
      <c r="C1330" s="55" t="s">
        <v>415</v>
      </c>
      <c r="D1330" s="54" t="s">
        <v>294</v>
      </c>
      <c r="E1330" s="56">
        <v>118.79340000000001</v>
      </c>
      <c r="F1330" s="56">
        <v>368.4898</v>
      </c>
      <c r="G1330" s="56">
        <v>1140.7028</v>
      </c>
      <c r="H1330" s="56">
        <v>949.0394</v>
      </c>
      <c r="I1330" s="56">
        <v>872.62220000000002</v>
      </c>
      <c r="J1330" s="56">
        <v>977.59040000000005</v>
      </c>
      <c r="K1330" s="56">
        <v>766.69380000000001</v>
      </c>
      <c r="L1330" s="56">
        <v>145.7764</v>
      </c>
      <c r="M1330" s="56">
        <v>518.31479999999999</v>
      </c>
      <c r="N1330" s="56">
        <v>1252.7986000000001</v>
      </c>
      <c r="O1330" s="56">
        <v>706.58140000000003</v>
      </c>
      <c r="P1330" s="56">
        <v>320.50420000000003</v>
      </c>
    </row>
    <row r="1331" spans="1:16" x14ac:dyDescent="0.25">
      <c r="A1331" s="54">
        <v>2022</v>
      </c>
      <c r="B1331" s="54">
        <v>910039</v>
      </c>
      <c r="C1331" s="55" t="s">
        <v>418</v>
      </c>
      <c r="D1331" s="54" t="s">
        <v>296</v>
      </c>
      <c r="E1331" s="56">
        <v>-8.5560000000000205</v>
      </c>
      <c r="F1331" s="56">
        <v>-39.42</v>
      </c>
      <c r="G1331" s="56">
        <v>12.944000000000001</v>
      </c>
      <c r="H1331" s="56">
        <v>22.884</v>
      </c>
      <c r="I1331" s="56">
        <v>-4.3660000000000103</v>
      </c>
      <c r="J1331" s="56">
        <v>18.884</v>
      </c>
      <c r="K1331" s="56">
        <v>-61.281999999999996</v>
      </c>
      <c r="L1331" s="56">
        <v>586.48400000000004</v>
      </c>
      <c r="M1331" s="56">
        <v>414.11599999999999</v>
      </c>
      <c r="N1331" s="56">
        <v>288.98</v>
      </c>
      <c r="O1331" s="56">
        <v>18.884</v>
      </c>
      <c r="P1331" s="56">
        <v>277.18</v>
      </c>
    </row>
    <row r="1332" spans="1:16" x14ac:dyDescent="0.25">
      <c r="A1332" s="54">
        <v>2022</v>
      </c>
      <c r="B1332" s="54">
        <v>910039</v>
      </c>
      <c r="C1332" s="55" t="s">
        <v>418</v>
      </c>
      <c r="D1332" s="54" t="s">
        <v>1</v>
      </c>
      <c r="E1332" s="56">
        <v>201.54400000000001</v>
      </c>
      <c r="F1332" s="56">
        <v>460.68</v>
      </c>
      <c r="G1332" s="56">
        <v>271.94400000000002</v>
      </c>
      <c r="H1332" s="56">
        <v>143.98400000000001</v>
      </c>
      <c r="I1332" s="56">
        <v>71.983999999999995</v>
      </c>
      <c r="J1332" s="56">
        <v>127.98399999999999</v>
      </c>
      <c r="K1332" s="56">
        <v>87.968000000000004</v>
      </c>
      <c r="L1332" s="56">
        <v>1768.5840000000001</v>
      </c>
      <c r="M1332" s="56">
        <v>1767.616</v>
      </c>
      <c r="N1332" s="56">
        <v>903.88</v>
      </c>
      <c r="O1332" s="56">
        <v>111.98399999999999</v>
      </c>
      <c r="P1332" s="56">
        <v>775.88</v>
      </c>
    </row>
    <row r="1333" spans="1:16" x14ac:dyDescent="0.25">
      <c r="A1333" s="54">
        <v>2022</v>
      </c>
      <c r="B1333" s="54">
        <v>910039</v>
      </c>
      <c r="C1333" s="55" t="s">
        <v>418</v>
      </c>
      <c r="D1333" s="54" t="s">
        <v>294</v>
      </c>
      <c r="E1333" s="56">
        <v>88.843999999999994</v>
      </c>
      <c r="F1333" s="56">
        <v>156.47999999999999</v>
      </c>
      <c r="G1333" s="56">
        <v>111.444</v>
      </c>
      <c r="H1333" s="56">
        <v>54.984000000000002</v>
      </c>
      <c r="I1333" s="56">
        <v>28.834</v>
      </c>
      <c r="J1333" s="56">
        <v>50.984000000000002</v>
      </c>
      <c r="K1333" s="56">
        <v>35.018000000000001</v>
      </c>
      <c r="L1333" s="56">
        <v>662.23400000000004</v>
      </c>
      <c r="M1333" s="56">
        <v>740.61599999999999</v>
      </c>
      <c r="N1333" s="56">
        <v>386.38</v>
      </c>
      <c r="O1333" s="56">
        <v>50.984000000000002</v>
      </c>
      <c r="P1333" s="56">
        <v>342.48</v>
      </c>
    </row>
    <row r="1334" spans="1:16" x14ac:dyDescent="0.25">
      <c r="A1334" s="54">
        <v>2022</v>
      </c>
      <c r="B1334" s="54">
        <v>911084</v>
      </c>
      <c r="C1334" s="55" t="s">
        <v>419</v>
      </c>
      <c r="D1334" s="54" t="s">
        <v>294</v>
      </c>
      <c r="E1334" s="56">
        <v>892.8664</v>
      </c>
      <c r="F1334" s="56">
        <v>175.88720000000001</v>
      </c>
      <c r="G1334" s="56">
        <v>772.90440000000001</v>
      </c>
      <c r="H1334" s="56">
        <v>15.195600000000001</v>
      </c>
      <c r="I1334" s="56">
        <v>35.7864</v>
      </c>
      <c r="J1334" s="56">
        <v>366.47719999999998</v>
      </c>
      <c r="K1334" s="56">
        <v>22.288399999999999</v>
      </c>
      <c r="L1334" s="56">
        <v>42.4084</v>
      </c>
      <c r="M1334" s="56">
        <v>168.82079999999999</v>
      </c>
      <c r="N1334" s="56">
        <v>0</v>
      </c>
      <c r="O1334" s="56">
        <v>0</v>
      </c>
      <c r="P1334" s="56">
        <v>20.2928</v>
      </c>
    </row>
    <row r="1335" spans="1:16" x14ac:dyDescent="0.25">
      <c r="A1335" s="54">
        <v>2022</v>
      </c>
      <c r="B1335" s="54">
        <v>911084</v>
      </c>
      <c r="C1335" s="55" t="s">
        <v>419</v>
      </c>
      <c r="D1335" s="54" t="s">
        <v>1</v>
      </c>
      <c r="E1335" s="56">
        <v>2829.8663999999999</v>
      </c>
      <c r="F1335" s="56">
        <v>775.98720000000003</v>
      </c>
      <c r="G1335" s="56">
        <v>3206.3544000000002</v>
      </c>
      <c r="H1335" s="56">
        <v>77.745599999999996</v>
      </c>
      <c r="I1335" s="56">
        <v>161.18639999999999</v>
      </c>
      <c r="J1335" s="56">
        <v>1130.2272</v>
      </c>
      <c r="K1335" s="56">
        <v>135.33840000000001</v>
      </c>
      <c r="L1335" s="56">
        <v>107.25839999999999</v>
      </c>
      <c r="M1335" s="56">
        <v>770.32079999999996</v>
      </c>
      <c r="N1335" s="56">
        <v>0</v>
      </c>
      <c r="O1335" s="56">
        <v>0</v>
      </c>
      <c r="P1335" s="56">
        <v>64.7928</v>
      </c>
    </row>
    <row r="1336" spans="1:16" x14ac:dyDescent="0.25">
      <c r="A1336" s="54">
        <v>2022</v>
      </c>
      <c r="B1336" s="54">
        <v>911084</v>
      </c>
      <c r="C1336" s="55" t="s">
        <v>419</v>
      </c>
      <c r="D1336" s="54" t="s">
        <v>296</v>
      </c>
      <c r="E1336" s="56">
        <v>657.8664</v>
      </c>
      <c r="F1336" s="56">
        <v>22.1372</v>
      </c>
      <c r="G1336" s="56">
        <v>644.77440000000001</v>
      </c>
      <c r="H1336" s="56">
        <v>-22.304400000000001</v>
      </c>
      <c r="I1336" s="56">
        <v>-37.9636</v>
      </c>
      <c r="J1336" s="56">
        <v>248.97720000000001</v>
      </c>
      <c r="K1336" s="56">
        <v>-15.211600000000001</v>
      </c>
      <c r="L1336" s="56">
        <v>4.9084000000000003</v>
      </c>
      <c r="M1336" s="56">
        <v>91.320800000000006</v>
      </c>
      <c r="N1336" s="56">
        <v>0</v>
      </c>
      <c r="O1336" s="56">
        <v>0</v>
      </c>
      <c r="P1336" s="56">
        <v>-15.9572</v>
      </c>
    </row>
    <row r="1337" spans="1:16" x14ac:dyDescent="0.25">
      <c r="A1337" s="54">
        <v>2022</v>
      </c>
      <c r="B1337" s="54">
        <v>913384</v>
      </c>
      <c r="C1337" s="55" t="s">
        <v>419</v>
      </c>
      <c r="D1337" s="54" t="s">
        <v>1</v>
      </c>
      <c r="E1337" s="56">
        <v>3725.0160000000001</v>
      </c>
      <c r="F1337" s="56">
        <v>2774.7759999999998</v>
      </c>
      <c r="G1337" s="56">
        <v>2470.8240000000001</v>
      </c>
      <c r="H1337" s="56">
        <v>11834.415999999999</v>
      </c>
      <c r="I1337" s="56">
        <v>6167.1279999999997</v>
      </c>
      <c r="J1337" s="56">
        <v>4981.2719999999999</v>
      </c>
      <c r="K1337" s="56">
        <v>1251.8240000000001</v>
      </c>
      <c r="L1337" s="56">
        <v>2773.712</v>
      </c>
      <c r="M1337" s="56">
        <v>4037.0079999999998</v>
      </c>
      <c r="N1337" s="56">
        <v>4717.68</v>
      </c>
      <c r="O1337" s="56">
        <v>2772.32</v>
      </c>
      <c r="P1337" s="56">
        <v>5735.232</v>
      </c>
    </row>
    <row r="1338" spans="1:16" x14ac:dyDescent="0.25">
      <c r="A1338" s="54">
        <v>2022</v>
      </c>
      <c r="B1338" s="54">
        <v>913384</v>
      </c>
      <c r="C1338" s="55" t="s">
        <v>419</v>
      </c>
      <c r="D1338" s="54" t="s">
        <v>294</v>
      </c>
      <c r="E1338" s="56">
        <v>1399.066</v>
      </c>
      <c r="F1338" s="56">
        <v>1066.576</v>
      </c>
      <c r="G1338" s="56">
        <v>1096.4739999999999</v>
      </c>
      <c r="H1338" s="56">
        <v>3245.616</v>
      </c>
      <c r="I1338" s="56">
        <v>2559.1280000000002</v>
      </c>
      <c r="J1338" s="56">
        <v>2036.3219999999999</v>
      </c>
      <c r="K1338" s="56">
        <v>358.22399999999999</v>
      </c>
      <c r="L1338" s="56">
        <v>1005.7619999999999</v>
      </c>
      <c r="M1338" s="56">
        <v>1622.308</v>
      </c>
      <c r="N1338" s="56">
        <v>1573.18</v>
      </c>
      <c r="O1338" s="56">
        <v>1114.22</v>
      </c>
      <c r="P1338" s="56">
        <v>2064.6320000000001</v>
      </c>
    </row>
    <row r="1339" spans="1:16" x14ac:dyDescent="0.25">
      <c r="A1339" s="54">
        <v>2022</v>
      </c>
      <c r="B1339" s="54">
        <v>913384</v>
      </c>
      <c r="C1339" s="55" t="s">
        <v>416</v>
      </c>
      <c r="D1339" s="54" t="s">
        <v>294</v>
      </c>
      <c r="E1339" s="56">
        <v>237.32400000000001</v>
      </c>
      <c r="F1339" s="56">
        <v>94.701999999999998</v>
      </c>
      <c r="G1339" s="56">
        <v>25.492000000000001</v>
      </c>
      <c r="H1339" s="56">
        <v>400.37599999999998</v>
      </c>
      <c r="I1339" s="56">
        <v>0</v>
      </c>
      <c r="J1339" s="56">
        <v>1256.4659999999999</v>
      </c>
      <c r="K1339" s="56">
        <v>2.992</v>
      </c>
      <c r="L1339" s="56">
        <v>29.434000000000001</v>
      </c>
      <c r="M1339" s="56">
        <v>285.75400000000002</v>
      </c>
      <c r="N1339" s="56">
        <v>56.195999999999998</v>
      </c>
      <c r="O1339" s="56">
        <v>197.43600000000001</v>
      </c>
      <c r="P1339" s="56">
        <v>395.65</v>
      </c>
    </row>
    <row r="1340" spans="1:16" x14ac:dyDescent="0.25">
      <c r="A1340" s="54">
        <v>2022</v>
      </c>
      <c r="B1340" s="54">
        <v>913384</v>
      </c>
      <c r="C1340" s="55" t="s">
        <v>416</v>
      </c>
      <c r="D1340" s="54" t="s">
        <v>296</v>
      </c>
      <c r="E1340" s="56">
        <v>122.724</v>
      </c>
      <c r="F1340" s="56">
        <v>-11.497999999999999</v>
      </c>
      <c r="G1340" s="56">
        <v>-8.7080000000000108</v>
      </c>
      <c r="H1340" s="56">
        <v>256.37599999999998</v>
      </c>
      <c r="I1340" s="56">
        <v>0</v>
      </c>
      <c r="J1340" s="56">
        <v>1176.6659999999999</v>
      </c>
      <c r="K1340" s="56">
        <v>-31.207999999999998</v>
      </c>
      <c r="L1340" s="56">
        <v>-5.9659999999999904</v>
      </c>
      <c r="M1340" s="56">
        <v>249.154</v>
      </c>
      <c r="N1340" s="56">
        <v>-14.603999999999999</v>
      </c>
      <c r="O1340" s="56">
        <v>55.835999999999999</v>
      </c>
      <c r="P1340" s="56">
        <v>255.25</v>
      </c>
    </row>
    <row r="1341" spans="1:16" x14ac:dyDescent="0.25">
      <c r="A1341" s="54">
        <v>2022</v>
      </c>
      <c r="B1341" s="54">
        <v>913384</v>
      </c>
      <c r="C1341" s="55" t="s">
        <v>419</v>
      </c>
      <c r="D1341" s="54" t="s">
        <v>296</v>
      </c>
      <c r="E1341" s="56">
        <v>1038.4359999999999</v>
      </c>
      <c r="F1341" s="56">
        <v>861.57600000000002</v>
      </c>
      <c r="G1341" s="56">
        <v>946.47400000000005</v>
      </c>
      <c r="H1341" s="56">
        <v>2815.616</v>
      </c>
      <c r="I1341" s="56">
        <v>2364.1280000000002</v>
      </c>
      <c r="J1341" s="56">
        <v>1568.8219999999999</v>
      </c>
      <c r="K1341" s="56">
        <v>96.974000000000004</v>
      </c>
      <c r="L1341" s="56">
        <v>759.51199999999994</v>
      </c>
      <c r="M1341" s="56">
        <v>1356.058</v>
      </c>
      <c r="N1341" s="56">
        <v>1287.54</v>
      </c>
      <c r="O1341" s="56">
        <v>654.22</v>
      </c>
      <c r="P1341" s="56">
        <v>1710.8820000000001</v>
      </c>
    </row>
    <row r="1342" spans="1:16" x14ac:dyDescent="0.25">
      <c r="A1342" s="54">
        <v>2022</v>
      </c>
      <c r="B1342" s="54">
        <v>913384</v>
      </c>
      <c r="C1342" s="55" t="s">
        <v>416</v>
      </c>
      <c r="D1342" s="54" t="s">
        <v>1</v>
      </c>
      <c r="E1342" s="56">
        <v>687.82399999999996</v>
      </c>
      <c r="F1342" s="56">
        <v>315.952</v>
      </c>
      <c r="G1342" s="56">
        <v>55.991999999999997</v>
      </c>
      <c r="H1342" s="56">
        <v>914.976</v>
      </c>
      <c r="I1342" s="56">
        <v>0</v>
      </c>
      <c r="J1342" s="56">
        <v>3102.0160000000001</v>
      </c>
      <c r="K1342" s="56">
        <v>7.992</v>
      </c>
      <c r="L1342" s="56">
        <v>80.784000000000006</v>
      </c>
      <c r="M1342" s="56">
        <v>638.30399999999997</v>
      </c>
      <c r="N1342" s="56">
        <v>159.096</v>
      </c>
      <c r="O1342" s="56">
        <v>535.93600000000004</v>
      </c>
      <c r="P1342" s="56">
        <v>951.8</v>
      </c>
    </row>
    <row r="1343" spans="1:16" x14ac:dyDescent="0.25">
      <c r="A1343" s="54">
        <v>2022</v>
      </c>
      <c r="B1343" s="54">
        <v>915359</v>
      </c>
      <c r="C1343" s="55" t="s">
        <v>416</v>
      </c>
      <c r="D1343" s="54" t="s">
        <v>1</v>
      </c>
      <c r="E1343" s="56">
        <v>14557.437400000001</v>
      </c>
      <c r="F1343" s="56">
        <v>10463.316000000001</v>
      </c>
      <c r="G1343" s="56">
        <v>6519.2</v>
      </c>
      <c r="H1343" s="56">
        <v>9505.9737999999998</v>
      </c>
      <c r="I1343" s="56">
        <v>8522.52</v>
      </c>
      <c r="J1343" s="56">
        <v>5322.9210000000003</v>
      </c>
      <c r="K1343" s="56">
        <v>9545.9125999999997</v>
      </c>
      <c r="L1343" s="56">
        <v>6008.5158000000001</v>
      </c>
      <c r="M1343" s="56">
        <v>10393.1824</v>
      </c>
      <c r="N1343" s="56">
        <v>14506.768599999999</v>
      </c>
      <c r="O1343" s="56">
        <v>9343.9914000000008</v>
      </c>
      <c r="P1343" s="56">
        <v>18364.389200000001</v>
      </c>
    </row>
    <row r="1344" spans="1:16" x14ac:dyDescent="0.25">
      <c r="A1344" s="54">
        <v>2022</v>
      </c>
      <c r="B1344" s="54">
        <v>915359</v>
      </c>
      <c r="C1344" s="55" t="s">
        <v>416</v>
      </c>
      <c r="D1344" s="54" t="s">
        <v>294</v>
      </c>
      <c r="E1344" s="56">
        <v>1724.2873999999999</v>
      </c>
      <c r="F1344" s="56">
        <v>1153.566</v>
      </c>
      <c r="G1344" s="56">
        <v>892.65</v>
      </c>
      <c r="H1344" s="56">
        <v>1072.6238000000001</v>
      </c>
      <c r="I1344" s="56">
        <v>1442.37</v>
      </c>
      <c r="J1344" s="56">
        <v>472.32100000000003</v>
      </c>
      <c r="K1344" s="56">
        <v>1365.2626</v>
      </c>
      <c r="L1344" s="56">
        <v>907.31579999999997</v>
      </c>
      <c r="M1344" s="56">
        <v>1437.1324</v>
      </c>
      <c r="N1344" s="56">
        <v>1704.6686</v>
      </c>
      <c r="O1344" s="56">
        <v>1033.4914000000001</v>
      </c>
      <c r="P1344" s="56">
        <v>2208.9892</v>
      </c>
    </row>
    <row r="1345" spans="1:16" x14ac:dyDescent="0.25">
      <c r="A1345" s="54">
        <v>2022</v>
      </c>
      <c r="B1345" s="54">
        <v>915359</v>
      </c>
      <c r="C1345" s="55" t="s">
        <v>416</v>
      </c>
      <c r="D1345" s="54" t="s">
        <v>296</v>
      </c>
      <c r="E1345" s="56">
        <v>994.68740000000105</v>
      </c>
      <c r="F1345" s="56">
        <v>493.566000000001</v>
      </c>
      <c r="G1345" s="56">
        <v>356.85</v>
      </c>
      <c r="H1345" s="56">
        <v>359.82380000000097</v>
      </c>
      <c r="I1345" s="56">
        <v>834.57000000000096</v>
      </c>
      <c r="J1345" s="56">
        <v>76.921000000000504</v>
      </c>
      <c r="K1345" s="56">
        <v>918.86260000000004</v>
      </c>
      <c r="L1345" s="56">
        <v>412.91579999999999</v>
      </c>
      <c r="M1345" s="56">
        <v>886.93240000000003</v>
      </c>
      <c r="N1345" s="56">
        <v>1083.6686</v>
      </c>
      <c r="O1345" s="56">
        <v>442.4914</v>
      </c>
      <c r="P1345" s="56">
        <v>1487.1892</v>
      </c>
    </row>
    <row r="1346" spans="1:16" x14ac:dyDescent="0.25">
      <c r="A1346" s="54">
        <v>2022</v>
      </c>
      <c r="B1346" s="54">
        <v>916061</v>
      </c>
      <c r="C1346" s="55" t="s">
        <v>417</v>
      </c>
      <c r="D1346" s="54" t="s">
        <v>1</v>
      </c>
      <c r="E1346" s="56">
        <v>0</v>
      </c>
      <c r="F1346" s="56">
        <v>0</v>
      </c>
      <c r="G1346" s="56">
        <v>0</v>
      </c>
      <c r="H1346" s="56">
        <v>0</v>
      </c>
      <c r="I1346" s="56">
        <v>0</v>
      </c>
      <c r="J1346" s="56">
        <v>921.47040000000004</v>
      </c>
      <c r="K1346" s="56">
        <v>280.76400000000001</v>
      </c>
      <c r="L1346" s="56">
        <v>316.7568</v>
      </c>
      <c r="M1346" s="56">
        <v>100.7856</v>
      </c>
      <c r="N1346" s="56">
        <v>293.71679999999998</v>
      </c>
      <c r="O1346" s="56">
        <v>2123.6687999999999</v>
      </c>
      <c r="P1346" s="56">
        <v>194.3784</v>
      </c>
    </row>
    <row r="1347" spans="1:16" x14ac:dyDescent="0.25">
      <c r="A1347" s="54">
        <v>2022</v>
      </c>
      <c r="B1347" s="54">
        <v>916061</v>
      </c>
      <c r="C1347" s="55" t="s">
        <v>417</v>
      </c>
      <c r="D1347" s="54" t="s">
        <v>296</v>
      </c>
      <c r="E1347" s="56">
        <v>0</v>
      </c>
      <c r="F1347" s="56">
        <v>0</v>
      </c>
      <c r="G1347" s="56">
        <v>0</v>
      </c>
      <c r="H1347" s="56">
        <v>0</v>
      </c>
      <c r="I1347" s="56">
        <v>0</v>
      </c>
      <c r="J1347" s="56">
        <v>170.47040000000001</v>
      </c>
      <c r="K1347" s="56">
        <v>-17.736000000000001</v>
      </c>
      <c r="L1347" s="56">
        <v>-40.243200000000002</v>
      </c>
      <c r="M1347" s="56">
        <v>-27.714400000000001</v>
      </c>
      <c r="N1347" s="56">
        <v>-33.783200000000001</v>
      </c>
      <c r="O1347" s="56">
        <v>451.31880000000001</v>
      </c>
      <c r="P1347" s="56">
        <v>-3.1215999999999999</v>
      </c>
    </row>
    <row r="1348" spans="1:16" x14ac:dyDescent="0.25">
      <c r="A1348" s="54">
        <v>2022</v>
      </c>
      <c r="B1348" s="54">
        <v>916061</v>
      </c>
      <c r="C1348" s="55" t="s">
        <v>417</v>
      </c>
      <c r="D1348" s="54" t="s">
        <v>294</v>
      </c>
      <c r="E1348" s="56">
        <v>0</v>
      </c>
      <c r="F1348" s="56">
        <v>0</v>
      </c>
      <c r="G1348" s="56">
        <v>0</v>
      </c>
      <c r="H1348" s="56">
        <v>0</v>
      </c>
      <c r="I1348" s="56">
        <v>0</v>
      </c>
      <c r="J1348" s="56">
        <v>315.47039999999998</v>
      </c>
      <c r="K1348" s="56">
        <v>98.263999999999996</v>
      </c>
      <c r="L1348" s="56">
        <v>75.756799999999998</v>
      </c>
      <c r="M1348" s="56">
        <v>30.285599999999999</v>
      </c>
      <c r="N1348" s="56">
        <v>82.216800000000006</v>
      </c>
      <c r="O1348" s="56">
        <v>585.31880000000001</v>
      </c>
      <c r="P1348" s="56">
        <v>54.878399999999999</v>
      </c>
    </row>
    <row r="1349" spans="1:16" x14ac:dyDescent="0.25">
      <c r="A1349" s="54">
        <v>2022</v>
      </c>
      <c r="B1349" s="54">
        <v>917647</v>
      </c>
      <c r="C1349" s="55" t="s">
        <v>416</v>
      </c>
      <c r="D1349" s="54" t="s">
        <v>1</v>
      </c>
      <c r="E1349" s="56">
        <v>0</v>
      </c>
      <c r="F1349" s="56">
        <v>0</v>
      </c>
      <c r="G1349" s="56">
        <v>0</v>
      </c>
      <c r="H1349" s="56">
        <v>0</v>
      </c>
      <c r="I1349" s="56">
        <v>0</v>
      </c>
      <c r="J1349" s="56">
        <v>0</v>
      </c>
      <c r="K1349" s="56">
        <v>791.83199999999999</v>
      </c>
      <c r="L1349" s="56">
        <v>119.98399999999999</v>
      </c>
      <c r="M1349" s="56">
        <v>817.42399999999998</v>
      </c>
      <c r="N1349" s="56">
        <v>446.33600000000001</v>
      </c>
      <c r="O1349" s="56">
        <v>223.16</v>
      </c>
      <c r="P1349" s="56">
        <v>246.352</v>
      </c>
    </row>
    <row r="1350" spans="1:16" x14ac:dyDescent="0.25">
      <c r="A1350" s="54">
        <v>2022</v>
      </c>
      <c r="B1350" s="54">
        <v>917647</v>
      </c>
      <c r="C1350" s="55" t="s">
        <v>416</v>
      </c>
      <c r="D1350" s="54" t="s">
        <v>296</v>
      </c>
      <c r="E1350" s="56">
        <v>0</v>
      </c>
      <c r="F1350" s="56">
        <v>0</v>
      </c>
      <c r="G1350" s="56">
        <v>0</v>
      </c>
      <c r="H1350" s="56">
        <v>0</v>
      </c>
      <c r="I1350" s="56">
        <v>0</v>
      </c>
      <c r="J1350" s="56">
        <v>0</v>
      </c>
      <c r="K1350" s="56">
        <v>242.732</v>
      </c>
      <c r="L1350" s="56">
        <v>-17.416</v>
      </c>
      <c r="M1350" s="56">
        <v>246.17400000000001</v>
      </c>
      <c r="N1350" s="56">
        <v>-26.763999999999999</v>
      </c>
      <c r="O1350" s="56">
        <v>-19.84</v>
      </c>
      <c r="P1350" s="56">
        <v>-68.998000000000005</v>
      </c>
    </row>
    <row r="1351" spans="1:16" x14ac:dyDescent="0.25">
      <c r="A1351" s="54">
        <v>2022</v>
      </c>
      <c r="B1351" s="54">
        <v>917647</v>
      </c>
      <c r="C1351" s="55" t="s">
        <v>416</v>
      </c>
      <c r="D1351" s="54" t="s">
        <v>294</v>
      </c>
      <c r="E1351" s="56">
        <v>0</v>
      </c>
      <c r="F1351" s="56">
        <v>0</v>
      </c>
      <c r="G1351" s="56">
        <v>0</v>
      </c>
      <c r="H1351" s="56">
        <v>0</v>
      </c>
      <c r="I1351" s="56">
        <v>0</v>
      </c>
      <c r="J1351" s="56">
        <v>0</v>
      </c>
      <c r="K1351" s="56">
        <v>312.33199999999999</v>
      </c>
      <c r="L1351" s="56">
        <v>50.984000000000002</v>
      </c>
      <c r="M1351" s="56">
        <v>316.97399999999999</v>
      </c>
      <c r="N1351" s="56">
        <v>147.83600000000001</v>
      </c>
      <c r="O1351" s="56">
        <v>85.16</v>
      </c>
      <c r="P1351" s="56">
        <v>70.201999999999998</v>
      </c>
    </row>
    <row r="1352" spans="1:16" x14ac:dyDescent="0.25">
      <c r="A1352" s="54">
        <v>2022</v>
      </c>
      <c r="B1352" s="54">
        <v>921547</v>
      </c>
      <c r="C1352" s="55" t="s">
        <v>417</v>
      </c>
      <c r="D1352" s="54" t="s">
        <v>294</v>
      </c>
      <c r="E1352" s="56">
        <v>1579.84</v>
      </c>
      <c r="F1352" s="56">
        <v>807.96</v>
      </c>
      <c r="G1352" s="56">
        <v>3103.88</v>
      </c>
      <c r="H1352" s="56">
        <v>1365.06</v>
      </c>
      <c r="I1352" s="56">
        <v>4582.32</v>
      </c>
      <c r="J1352" s="56">
        <v>1851.16</v>
      </c>
      <c r="K1352" s="56">
        <v>2409.9</v>
      </c>
      <c r="L1352" s="56">
        <v>1009.24</v>
      </c>
      <c r="M1352" s="56">
        <v>2228.96</v>
      </c>
      <c r="N1352" s="56">
        <v>6348.26</v>
      </c>
      <c r="O1352" s="56">
        <v>1003.9</v>
      </c>
      <c r="P1352" s="56">
        <v>2221.48</v>
      </c>
    </row>
    <row r="1353" spans="1:16" x14ac:dyDescent="0.25">
      <c r="A1353" s="54">
        <v>2022</v>
      </c>
      <c r="B1353" s="54">
        <v>921547</v>
      </c>
      <c r="C1353" s="55" t="s">
        <v>417</v>
      </c>
      <c r="D1353" s="54" t="s">
        <v>1</v>
      </c>
      <c r="E1353" s="56">
        <v>5529.44</v>
      </c>
      <c r="F1353" s="56">
        <v>2827.86</v>
      </c>
      <c r="G1353" s="56">
        <v>10863.58</v>
      </c>
      <c r="H1353" s="56">
        <v>4777.71</v>
      </c>
      <c r="I1353" s="56">
        <v>16038.12</v>
      </c>
      <c r="J1353" s="56">
        <v>6479.06</v>
      </c>
      <c r="K1353" s="56">
        <v>8434.65</v>
      </c>
      <c r="L1353" s="56">
        <v>3532.34</v>
      </c>
      <c r="M1353" s="56">
        <v>7801.36</v>
      </c>
      <c r="N1353" s="56">
        <v>22218.91</v>
      </c>
      <c r="O1353" s="56">
        <v>3513.65</v>
      </c>
      <c r="P1353" s="56">
        <v>7775.18</v>
      </c>
    </row>
    <row r="1354" spans="1:16" x14ac:dyDescent="0.25">
      <c r="A1354" s="54">
        <v>2022</v>
      </c>
      <c r="B1354" s="54">
        <v>921547</v>
      </c>
      <c r="C1354" s="55" t="s">
        <v>417</v>
      </c>
      <c r="D1354" s="54" t="s">
        <v>296</v>
      </c>
      <c r="E1354" s="56">
        <v>1420.84</v>
      </c>
      <c r="F1354" s="56">
        <v>672.46</v>
      </c>
      <c r="G1354" s="56">
        <v>2847.38</v>
      </c>
      <c r="H1354" s="56">
        <v>1255.56</v>
      </c>
      <c r="I1354" s="56">
        <v>4362.07</v>
      </c>
      <c r="J1354" s="56">
        <v>1675.16</v>
      </c>
      <c r="K1354" s="56">
        <v>2273.4</v>
      </c>
      <c r="L1354" s="56">
        <v>865.73999999999899</v>
      </c>
      <c r="M1354" s="56">
        <v>2055.46</v>
      </c>
      <c r="N1354" s="56">
        <v>6096.76</v>
      </c>
      <c r="O1354" s="56">
        <v>867.4</v>
      </c>
      <c r="P1354" s="56">
        <v>2073.48</v>
      </c>
    </row>
    <row r="1355" spans="1:16" x14ac:dyDescent="0.25">
      <c r="A1355" s="54">
        <v>2022</v>
      </c>
      <c r="B1355" s="54">
        <v>923218</v>
      </c>
      <c r="C1355" s="55" t="s">
        <v>418</v>
      </c>
      <c r="D1355" s="54" t="s">
        <v>296</v>
      </c>
      <c r="E1355" s="56">
        <v>256.02199999999999</v>
      </c>
      <c r="F1355" s="56">
        <v>16.809999999999999</v>
      </c>
      <c r="G1355" s="56">
        <v>40.572000000000003</v>
      </c>
      <c r="H1355" s="56">
        <v>9.32</v>
      </c>
      <c r="I1355" s="56">
        <v>0</v>
      </c>
      <c r="J1355" s="56">
        <v>51.46</v>
      </c>
      <c r="K1355" s="56">
        <v>296.95</v>
      </c>
      <c r="L1355" s="56">
        <v>16.809999999999999</v>
      </c>
      <c r="M1355" s="56">
        <v>36.701999999999998</v>
      </c>
      <c r="N1355" s="56">
        <v>165.608</v>
      </c>
      <c r="O1355" s="56">
        <v>498.44200000000001</v>
      </c>
      <c r="P1355" s="56">
        <v>649.74400000000003</v>
      </c>
    </row>
    <row r="1356" spans="1:16" x14ac:dyDescent="0.25">
      <c r="A1356" s="54">
        <v>2022</v>
      </c>
      <c r="B1356" s="54">
        <v>923218</v>
      </c>
      <c r="C1356" s="55" t="s">
        <v>418</v>
      </c>
      <c r="D1356" s="54" t="s">
        <v>1</v>
      </c>
      <c r="E1356" s="56">
        <v>943.072</v>
      </c>
      <c r="F1356" s="56">
        <v>214.36</v>
      </c>
      <c r="G1356" s="56">
        <v>375.072</v>
      </c>
      <c r="H1356" s="56">
        <v>95.92</v>
      </c>
      <c r="I1356" s="56">
        <v>0</v>
      </c>
      <c r="J1356" s="56">
        <v>303.95999999999998</v>
      </c>
      <c r="K1356" s="56">
        <v>991</v>
      </c>
      <c r="L1356" s="56">
        <v>215.16</v>
      </c>
      <c r="M1356" s="56">
        <v>302.35199999999998</v>
      </c>
      <c r="N1356" s="56">
        <v>953.40800000000002</v>
      </c>
      <c r="O1356" s="56">
        <v>1517.3920000000001</v>
      </c>
      <c r="P1356" s="56">
        <v>1934.144</v>
      </c>
    </row>
    <row r="1357" spans="1:16" x14ac:dyDescent="0.25">
      <c r="A1357" s="54">
        <v>2022</v>
      </c>
      <c r="B1357" s="54">
        <v>923218</v>
      </c>
      <c r="C1357" s="55" t="s">
        <v>418</v>
      </c>
      <c r="D1357" s="54" t="s">
        <v>294</v>
      </c>
      <c r="E1357" s="56">
        <v>387.72199999999998</v>
      </c>
      <c r="F1357" s="56">
        <v>84.31</v>
      </c>
      <c r="G1357" s="56">
        <v>141.27199999999999</v>
      </c>
      <c r="H1357" s="56">
        <v>41.42</v>
      </c>
      <c r="I1357" s="56">
        <v>0</v>
      </c>
      <c r="J1357" s="56">
        <v>118.96</v>
      </c>
      <c r="K1357" s="56">
        <v>397.65</v>
      </c>
      <c r="L1357" s="56">
        <v>84.31</v>
      </c>
      <c r="M1357" s="56">
        <v>105.30200000000001</v>
      </c>
      <c r="N1357" s="56">
        <v>430.108</v>
      </c>
      <c r="O1357" s="56">
        <v>631.24199999999996</v>
      </c>
      <c r="P1357" s="56">
        <v>726.59400000000005</v>
      </c>
    </row>
    <row r="1358" spans="1:16" x14ac:dyDescent="0.25">
      <c r="A1358" s="54">
        <v>2022</v>
      </c>
      <c r="B1358" s="54">
        <v>925350</v>
      </c>
      <c r="C1358" s="55" t="s">
        <v>417</v>
      </c>
      <c r="D1358" s="54" t="s">
        <v>294</v>
      </c>
      <c r="E1358" s="56">
        <v>1034.8</v>
      </c>
      <c r="F1358" s="56">
        <v>1329.47</v>
      </c>
      <c r="G1358" s="56">
        <v>1128.67</v>
      </c>
      <c r="H1358" s="56">
        <v>605.33000000000004</v>
      </c>
      <c r="I1358" s="56">
        <v>487.67</v>
      </c>
      <c r="J1358" s="56">
        <v>953.11</v>
      </c>
      <c r="K1358" s="56">
        <v>902.25</v>
      </c>
      <c r="L1358" s="56">
        <v>1287.68</v>
      </c>
      <c r="M1358" s="56">
        <v>666.18</v>
      </c>
      <c r="N1358" s="56">
        <v>1488.15</v>
      </c>
      <c r="O1358" s="56">
        <v>461.96</v>
      </c>
      <c r="P1358" s="56">
        <v>923.35</v>
      </c>
    </row>
    <row r="1359" spans="1:16" x14ac:dyDescent="0.25">
      <c r="A1359" s="54">
        <v>2022</v>
      </c>
      <c r="B1359" s="54">
        <v>925350</v>
      </c>
      <c r="C1359" s="55" t="s">
        <v>417</v>
      </c>
      <c r="D1359" s="54" t="s">
        <v>296</v>
      </c>
      <c r="E1359" s="56">
        <v>467.8</v>
      </c>
      <c r="F1359" s="56">
        <v>735.469999999999</v>
      </c>
      <c r="G1359" s="56">
        <v>440.17</v>
      </c>
      <c r="H1359" s="56">
        <v>11.33</v>
      </c>
      <c r="I1359" s="56">
        <v>-130.33000000000001</v>
      </c>
      <c r="J1359" s="56">
        <v>377.11</v>
      </c>
      <c r="K1359" s="56">
        <v>334.25</v>
      </c>
      <c r="L1359" s="56">
        <v>621.17999999999995</v>
      </c>
      <c r="M1359" s="56">
        <v>45.179999999999801</v>
      </c>
      <c r="N1359" s="56">
        <v>889.65</v>
      </c>
      <c r="O1359" s="56">
        <v>-128.04</v>
      </c>
      <c r="P1359" s="56">
        <v>288.85000000000002</v>
      </c>
    </row>
    <row r="1360" spans="1:16" x14ac:dyDescent="0.25">
      <c r="A1360" s="54">
        <v>2022</v>
      </c>
      <c r="B1360" s="54">
        <v>925350</v>
      </c>
      <c r="C1360" s="55" t="s">
        <v>416</v>
      </c>
      <c r="D1360" s="54" t="s">
        <v>1</v>
      </c>
      <c r="E1360" s="56">
        <v>4524.3</v>
      </c>
      <c r="F1360" s="56">
        <v>8687.1</v>
      </c>
      <c r="G1360" s="56">
        <v>5380.14</v>
      </c>
      <c r="H1360" s="56">
        <v>8353.56</v>
      </c>
      <c r="I1360" s="56">
        <v>3173.82</v>
      </c>
      <c r="J1360" s="56">
        <v>3959.34</v>
      </c>
      <c r="K1360" s="56">
        <v>3150.6</v>
      </c>
      <c r="L1360" s="56">
        <v>7436.1</v>
      </c>
      <c r="M1360" s="56">
        <v>13559.1</v>
      </c>
      <c r="N1360" s="56">
        <v>5164.4399999999996</v>
      </c>
      <c r="O1360" s="56">
        <v>8266.98</v>
      </c>
      <c r="P1360" s="56">
        <v>2439.9</v>
      </c>
    </row>
    <row r="1361" spans="1:16" x14ac:dyDescent="0.25">
      <c r="A1361" s="54">
        <v>2022</v>
      </c>
      <c r="B1361" s="54">
        <v>925350</v>
      </c>
      <c r="C1361" s="55" t="s">
        <v>416</v>
      </c>
      <c r="D1361" s="54" t="s">
        <v>296</v>
      </c>
      <c r="E1361" s="56">
        <v>328.05</v>
      </c>
      <c r="F1361" s="56">
        <v>1052.45</v>
      </c>
      <c r="G1361" s="56">
        <v>415.48999999999899</v>
      </c>
      <c r="H1361" s="56">
        <v>990.86</v>
      </c>
      <c r="I1361" s="56">
        <v>30.969999999999899</v>
      </c>
      <c r="J1361" s="56">
        <v>448.68999999999897</v>
      </c>
      <c r="K1361" s="56">
        <v>276.10000000000002</v>
      </c>
      <c r="L1361" s="56">
        <v>766.54999999999905</v>
      </c>
      <c r="M1361" s="56">
        <v>1614.25</v>
      </c>
      <c r="N1361" s="56">
        <v>453.94</v>
      </c>
      <c r="O1361" s="56">
        <v>876.23</v>
      </c>
      <c r="P1361" s="56">
        <v>156.44999999999999</v>
      </c>
    </row>
    <row r="1362" spans="1:16" x14ac:dyDescent="0.25">
      <c r="A1362" s="54">
        <v>2022</v>
      </c>
      <c r="B1362" s="54">
        <v>925350</v>
      </c>
      <c r="C1362" s="55" t="s">
        <v>415</v>
      </c>
      <c r="D1362" s="54" t="s">
        <v>296</v>
      </c>
      <c r="E1362" s="56">
        <v>458.55</v>
      </c>
      <c r="F1362" s="56">
        <v>187.74</v>
      </c>
      <c r="G1362" s="56">
        <v>417.34</v>
      </c>
      <c r="H1362" s="56">
        <v>102.33</v>
      </c>
      <c r="I1362" s="56">
        <v>-45.520000000000103</v>
      </c>
      <c r="J1362" s="56">
        <v>104.33</v>
      </c>
      <c r="K1362" s="56">
        <v>-14</v>
      </c>
      <c r="L1362" s="56">
        <v>-193.31</v>
      </c>
      <c r="M1362" s="56">
        <v>30.689999999999898</v>
      </c>
      <c r="N1362" s="56">
        <v>-65.17</v>
      </c>
      <c r="O1362" s="56">
        <v>-168.71</v>
      </c>
      <c r="P1362" s="56">
        <v>-44.38</v>
      </c>
    </row>
    <row r="1363" spans="1:16" x14ac:dyDescent="0.25">
      <c r="A1363" s="54">
        <v>2022</v>
      </c>
      <c r="B1363" s="54">
        <v>925350</v>
      </c>
      <c r="C1363" s="55" t="s">
        <v>415</v>
      </c>
      <c r="D1363" s="54" t="s">
        <v>1</v>
      </c>
      <c r="E1363" s="56">
        <v>4869.3</v>
      </c>
      <c r="F1363" s="56">
        <v>2351.04</v>
      </c>
      <c r="G1363" s="56">
        <v>4582.4399999999996</v>
      </c>
      <c r="H1363" s="56">
        <v>1487.58</v>
      </c>
      <c r="I1363" s="56">
        <v>739.68</v>
      </c>
      <c r="J1363" s="56">
        <v>2118.48</v>
      </c>
      <c r="K1363" s="56">
        <v>525</v>
      </c>
      <c r="L1363" s="56">
        <v>435.54</v>
      </c>
      <c r="M1363" s="56">
        <v>2692.74</v>
      </c>
      <c r="N1363" s="56">
        <v>859.98</v>
      </c>
      <c r="O1363" s="56">
        <v>622.74</v>
      </c>
      <c r="P1363" s="56">
        <v>1401.72</v>
      </c>
    </row>
    <row r="1364" spans="1:16" x14ac:dyDescent="0.25">
      <c r="A1364" s="54">
        <v>2022</v>
      </c>
      <c r="B1364" s="54">
        <v>925350</v>
      </c>
      <c r="C1364" s="55" t="s">
        <v>416</v>
      </c>
      <c r="D1364" s="54" t="s">
        <v>294</v>
      </c>
      <c r="E1364" s="56">
        <v>754.05</v>
      </c>
      <c r="F1364" s="56">
        <v>1447.85</v>
      </c>
      <c r="G1364" s="56">
        <v>896.69</v>
      </c>
      <c r="H1364" s="56">
        <v>1392.26</v>
      </c>
      <c r="I1364" s="56">
        <v>528.97</v>
      </c>
      <c r="J1364" s="56">
        <v>659.89</v>
      </c>
      <c r="K1364" s="56">
        <v>525.1</v>
      </c>
      <c r="L1364" s="56">
        <v>1239.3499999999999</v>
      </c>
      <c r="M1364" s="56">
        <v>2259.85</v>
      </c>
      <c r="N1364" s="56">
        <v>860.74</v>
      </c>
      <c r="O1364" s="56">
        <v>1377.83</v>
      </c>
      <c r="P1364" s="56">
        <v>406.65</v>
      </c>
    </row>
    <row r="1365" spans="1:16" x14ac:dyDescent="0.25">
      <c r="A1365" s="54">
        <v>2022</v>
      </c>
      <c r="B1365" s="54">
        <v>925350</v>
      </c>
      <c r="C1365" s="55" t="s">
        <v>415</v>
      </c>
      <c r="D1365" s="54" t="s">
        <v>294</v>
      </c>
      <c r="E1365" s="56">
        <v>811.55</v>
      </c>
      <c r="F1365" s="56">
        <v>391.84</v>
      </c>
      <c r="G1365" s="56">
        <v>763.74</v>
      </c>
      <c r="H1365" s="56">
        <v>247.93</v>
      </c>
      <c r="I1365" s="56">
        <v>123.28</v>
      </c>
      <c r="J1365" s="56">
        <v>353.08</v>
      </c>
      <c r="K1365" s="56">
        <v>87.5</v>
      </c>
      <c r="L1365" s="56">
        <v>72.59</v>
      </c>
      <c r="M1365" s="56">
        <v>448.79</v>
      </c>
      <c r="N1365" s="56">
        <v>143.33000000000001</v>
      </c>
      <c r="O1365" s="56">
        <v>103.79</v>
      </c>
      <c r="P1365" s="56">
        <v>233.62</v>
      </c>
    </row>
    <row r="1366" spans="1:16" x14ac:dyDescent="0.25">
      <c r="A1366" s="54">
        <v>2022</v>
      </c>
      <c r="B1366" s="54">
        <v>925350</v>
      </c>
      <c r="C1366" s="55" t="s">
        <v>417</v>
      </c>
      <c r="D1366" s="54" t="s">
        <v>1</v>
      </c>
      <c r="E1366" s="56">
        <v>6208.8</v>
      </c>
      <c r="F1366" s="56">
        <v>7976.82</v>
      </c>
      <c r="G1366" s="56">
        <v>6772.02</v>
      </c>
      <c r="H1366" s="56">
        <v>3631.98</v>
      </c>
      <c r="I1366" s="56">
        <v>2926.02</v>
      </c>
      <c r="J1366" s="56">
        <v>5718.66</v>
      </c>
      <c r="K1366" s="56">
        <v>5413.5</v>
      </c>
      <c r="L1366" s="56">
        <v>7726.08</v>
      </c>
      <c r="M1366" s="56">
        <v>3997.08</v>
      </c>
      <c r="N1366" s="56">
        <v>8928.9</v>
      </c>
      <c r="O1366" s="56">
        <v>2771.76</v>
      </c>
      <c r="P1366" s="56">
        <v>5540.1</v>
      </c>
    </row>
    <row r="1367" spans="1:16" x14ac:dyDescent="0.25">
      <c r="A1367" s="54">
        <v>2022</v>
      </c>
      <c r="B1367" s="54">
        <v>927217</v>
      </c>
      <c r="C1367" s="55" t="s">
        <v>417</v>
      </c>
      <c r="D1367" s="54" t="s">
        <v>1</v>
      </c>
      <c r="E1367" s="56">
        <v>0</v>
      </c>
      <c r="F1367" s="56">
        <v>0</v>
      </c>
      <c r="G1367" s="56">
        <v>0</v>
      </c>
      <c r="H1367" s="56">
        <v>0</v>
      </c>
      <c r="I1367" s="56">
        <v>0</v>
      </c>
      <c r="J1367" s="56">
        <v>0</v>
      </c>
      <c r="K1367" s="56">
        <v>0</v>
      </c>
      <c r="L1367" s="56">
        <v>0</v>
      </c>
      <c r="M1367" s="56">
        <v>0</v>
      </c>
      <c r="N1367" s="56">
        <v>0</v>
      </c>
      <c r="O1367" s="56">
        <v>269.97300000000001</v>
      </c>
      <c r="P1367" s="56">
        <v>0</v>
      </c>
    </row>
    <row r="1368" spans="1:16" x14ac:dyDescent="0.25">
      <c r="A1368" s="54">
        <v>2022</v>
      </c>
      <c r="B1368" s="54">
        <v>927217</v>
      </c>
      <c r="C1368" s="55" t="s">
        <v>417</v>
      </c>
      <c r="D1368" s="54" t="s">
        <v>294</v>
      </c>
      <c r="E1368" s="56">
        <v>0</v>
      </c>
      <c r="F1368" s="56">
        <v>0</v>
      </c>
      <c r="G1368" s="56">
        <v>0</v>
      </c>
      <c r="H1368" s="56">
        <v>0</v>
      </c>
      <c r="I1368" s="56">
        <v>0</v>
      </c>
      <c r="J1368" s="56">
        <v>0</v>
      </c>
      <c r="K1368" s="56">
        <v>0</v>
      </c>
      <c r="L1368" s="56">
        <v>0</v>
      </c>
      <c r="M1368" s="56">
        <v>0</v>
      </c>
      <c r="N1368" s="56">
        <v>0</v>
      </c>
      <c r="O1368" s="56">
        <v>91.472999999999999</v>
      </c>
      <c r="P1368" s="56">
        <v>0</v>
      </c>
    </row>
    <row r="1369" spans="1:16" x14ac:dyDescent="0.25">
      <c r="A1369" s="54">
        <v>2022</v>
      </c>
      <c r="B1369" s="54">
        <v>927217</v>
      </c>
      <c r="C1369" s="55" t="s">
        <v>417</v>
      </c>
      <c r="D1369" s="54" t="s">
        <v>296</v>
      </c>
      <c r="E1369" s="56">
        <v>0</v>
      </c>
      <c r="F1369" s="56">
        <v>0</v>
      </c>
      <c r="G1369" s="56">
        <v>0</v>
      </c>
      <c r="H1369" s="56">
        <v>0</v>
      </c>
      <c r="I1369" s="56">
        <v>0</v>
      </c>
      <c r="J1369" s="56">
        <v>0</v>
      </c>
      <c r="K1369" s="56">
        <v>0</v>
      </c>
      <c r="L1369" s="56">
        <v>0</v>
      </c>
      <c r="M1369" s="56">
        <v>0</v>
      </c>
      <c r="N1369" s="56">
        <v>0</v>
      </c>
      <c r="O1369" s="56">
        <v>62.472999999999999</v>
      </c>
      <c r="P1369" s="56">
        <v>0</v>
      </c>
    </row>
    <row r="1370" spans="1:16" x14ac:dyDescent="0.25">
      <c r="A1370" s="54">
        <v>2022</v>
      </c>
      <c r="B1370" s="54">
        <v>934743</v>
      </c>
      <c r="C1370" s="55" t="s">
        <v>414</v>
      </c>
      <c r="D1370" s="54" t="s">
        <v>294</v>
      </c>
      <c r="E1370" s="56">
        <v>274.88799999999998</v>
      </c>
      <c r="F1370" s="56">
        <v>245.69</v>
      </c>
      <c r="G1370" s="56">
        <v>50.984000000000002</v>
      </c>
      <c r="H1370" s="56">
        <v>30.376000000000001</v>
      </c>
      <c r="I1370" s="56">
        <v>10.026</v>
      </c>
      <c r="J1370" s="56">
        <v>76.475999999999999</v>
      </c>
      <c r="K1370" s="56">
        <v>112.652</v>
      </c>
      <c r="L1370" s="56">
        <v>0</v>
      </c>
      <c r="M1370" s="56">
        <v>4.9340000000000002</v>
      </c>
      <c r="N1370" s="56">
        <v>0</v>
      </c>
      <c r="O1370" s="56">
        <v>114.92</v>
      </c>
      <c r="P1370" s="56">
        <v>54.984000000000002</v>
      </c>
    </row>
    <row r="1371" spans="1:16" x14ac:dyDescent="0.25">
      <c r="A1371" s="54">
        <v>2022</v>
      </c>
      <c r="B1371" s="54">
        <v>934743</v>
      </c>
      <c r="C1371" s="55" t="s">
        <v>414</v>
      </c>
      <c r="D1371" s="54" t="s">
        <v>296</v>
      </c>
      <c r="E1371" s="56">
        <v>208.488</v>
      </c>
      <c r="F1371" s="56">
        <v>115.09</v>
      </c>
      <c r="G1371" s="56">
        <v>18.884</v>
      </c>
      <c r="H1371" s="56">
        <v>-34.923999999999999</v>
      </c>
      <c r="I1371" s="56">
        <v>-23.173999999999999</v>
      </c>
      <c r="J1371" s="56">
        <v>43.276000000000003</v>
      </c>
      <c r="K1371" s="56">
        <v>47.351999999999997</v>
      </c>
      <c r="L1371" s="56">
        <v>0</v>
      </c>
      <c r="M1371" s="56">
        <v>-28.265999999999998</v>
      </c>
      <c r="N1371" s="56">
        <v>0</v>
      </c>
      <c r="O1371" s="56">
        <v>82.820000000000107</v>
      </c>
      <c r="P1371" s="56">
        <v>22.884</v>
      </c>
    </row>
    <row r="1372" spans="1:16" x14ac:dyDescent="0.25">
      <c r="A1372" s="54">
        <v>2022</v>
      </c>
      <c r="B1372" s="54">
        <v>934743</v>
      </c>
      <c r="C1372" s="55" t="s">
        <v>414</v>
      </c>
      <c r="D1372" s="54" t="s">
        <v>1</v>
      </c>
      <c r="E1372" s="56">
        <v>1095.8879999999999</v>
      </c>
      <c r="F1372" s="56">
        <v>727.04</v>
      </c>
      <c r="G1372" s="56">
        <v>111.98399999999999</v>
      </c>
      <c r="H1372" s="56">
        <v>78.376000000000005</v>
      </c>
      <c r="I1372" s="56">
        <v>22.376000000000001</v>
      </c>
      <c r="J1372" s="56">
        <v>183.976</v>
      </c>
      <c r="K1372" s="56">
        <v>271.952</v>
      </c>
      <c r="L1372" s="56">
        <v>0</v>
      </c>
      <c r="M1372" s="56">
        <v>16.783999999999999</v>
      </c>
      <c r="N1372" s="56">
        <v>0</v>
      </c>
      <c r="O1372" s="56">
        <v>799.92</v>
      </c>
      <c r="P1372" s="56">
        <v>143.98400000000001</v>
      </c>
    </row>
    <row r="1373" spans="1:16" x14ac:dyDescent="0.25">
      <c r="A1373" s="54">
        <v>2022</v>
      </c>
      <c r="B1373" s="54">
        <v>937176</v>
      </c>
      <c r="C1373" s="55" t="s">
        <v>419</v>
      </c>
      <c r="D1373" s="54" t="s">
        <v>296</v>
      </c>
      <c r="E1373" s="56">
        <v>0</v>
      </c>
      <c r="F1373" s="56">
        <v>896.56799999999896</v>
      </c>
      <c r="G1373" s="56">
        <v>-28.274000000000001</v>
      </c>
      <c r="H1373" s="56">
        <v>242.91200000000001</v>
      </c>
      <c r="I1373" s="56">
        <v>41.904000000000003</v>
      </c>
      <c r="J1373" s="56">
        <v>0</v>
      </c>
      <c r="K1373" s="56">
        <v>0</v>
      </c>
      <c r="L1373" s="56">
        <v>0</v>
      </c>
      <c r="M1373" s="56">
        <v>0</v>
      </c>
      <c r="N1373" s="56">
        <v>0</v>
      </c>
      <c r="O1373" s="56">
        <v>0</v>
      </c>
      <c r="P1373" s="56">
        <v>0</v>
      </c>
    </row>
    <row r="1374" spans="1:16" x14ac:dyDescent="0.25">
      <c r="A1374" s="54">
        <v>2022</v>
      </c>
      <c r="B1374" s="54">
        <v>937176</v>
      </c>
      <c r="C1374" s="55" t="s">
        <v>419</v>
      </c>
      <c r="D1374" s="54" t="s">
        <v>1</v>
      </c>
      <c r="E1374" s="56">
        <v>0</v>
      </c>
      <c r="F1374" s="56">
        <v>3160.4479999999999</v>
      </c>
      <c r="G1374" s="56">
        <v>21.576000000000001</v>
      </c>
      <c r="H1374" s="56">
        <v>695.91200000000003</v>
      </c>
      <c r="I1374" s="56">
        <v>199.904</v>
      </c>
      <c r="J1374" s="56">
        <v>0</v>
      </c>
      <c r="K1374" s="56">
        <v>0</v>
      </c>
      <c r="L1374" s="56">
        <v>0</v>
      </c>
      <c r="M1374" s="56">
        <v>0</v>
      </c>
      <c r="N1374" s="56">
        <v>0</v>
      </c>
      <c r="O1374" s="56">
        <v>0</v>
      </c>
      <c r="P1374" s="56">
        <v>0</v>
      </c>
    </row>
    <row r="1375" spans="1:16" x14ac:dyDescent="0.25">
      <c r="A1375" s="54">
        <v>2022</v>
      </c>
      <c r="B1375" s="54">
        <v>937176</v>
      </c>
      <c r="C1375" s="55" t="s">
        <v>419</v>
      </c>
      <c r="D1375" s="54" t="s">
        <v>294</v>
      </c>
      <c r="E1375" s="56">
        <v>0</v>
      </c>
      <c r="F1375" s="56">
        <v>944.69799999999896</v>
      </c>
      <c r="G1375" s="56">
        <v>9.2260000000000009</v>
      </c>
      <c r="H1375" s="56">
        <v>280.41199999999998</v>
      </c>
      <c r="I1375" s="56">
        <v>79.403999999999996</v>
      </c>
      <c r="J1375" s="56">
        <v>0</v>
      </c>
      <c r="K1375" s="56">
        <v>0</v>
      </c>
      <c r="L1375" s="56">
        <v>0</v>
      </c>
      <c r="M1375" s="56">
        <v>0</v>
      </c>
      <c r="N1375" s="56">
        <v>0</v>
      </c>
      <c r="O1375" s="56">
        <v>0</v>
      </c>
      <c r="P1375" s="56">
        <v>0</v>
      </c>
    </row>
    <row r="1376" spans="1:16" x14ac:dyDescent="0.25">
      <c r="A1376" s="54">
        <v>2022</v>
      </c>
      <c r="B1376" s="54">
        <v>940550</v>
      </c>
      <c r="C1376" s="55" t="s">
        <v>419</v>
      </c>
      <c r="D1376" s="54" t="s">
        <v>1</v>
      </c>
      <c r="E1376" s="56">
        <v>3484.92</v>
      </c>
      <c r="F1376" s="56">
        <v>806.16</v>
      </c>
      <c r="G1376" s="56">
        <v>153.24</v>
      </c>
      <c r="H1376" s="56">
        <v>554.4</v>
      </c>
      <c r="I1376" s="56">
        <v>294.18</v>
      </c>
      <c r="J1376" s="56">
        <v>161.82</v>
      </c>
      <c r="K1376" s="56">
        <v>1910.34</v>
      </c>
      <c r="L1376" s="56">
        <v>1503.6</v>
      </c>
      <c r="M1376" s="56">
        <v>345</v>
      </c>
      <c r="N1376" s="56">
        <v>1085.94</v>
      </c>
      <c r="O1376" s="56">
        <v>1379.34</v>
      </c>
      <c r="P1376" s="56">
        <v>2263.56</v>
      </c>
    </row>
    <row r="1377" spans="1:16" x14ac:dyDescent="0.25">
      <c r="A1377" s="54">
        <v>2022</v>
      </c>
      <c r="B1377" s="54">
        <v>940550</v>
      </c>
      <c r="C1377" s="55" t="s">
        <v>419</v>
      </c>
      <c r="D1377" s="54" t="s">
        <v>296</v>
      </c>
      <c r="E1377" s="56">
        <v>387.06999999999903</v>
      </c>
      <c r="F1377" s="56">
        <v>-49.39</v>
      </c>
      <c r="G1377" s="56">
        <v>-46.96</v>
      </c>
      <c r="H1377" s="56">
        <v>-17.600000000000001</v>
      </c>
      <c r="I1377" s="56">
        <v>-97.22</v>
      </c>
      <c r="J1377" s="56">
        <v>-48.03</v>
      </c>
      <c r="K1377" s="56">
        <v>132.13999999999999</v>
      </c>
      <c r="L1377" s="56">
        <v>65.599999999999994</v>
      </c>
      <c r="M1377" s="56">
        <v>-17.5</v>
      </c>
      <c r="N1377" s="56">
        <v>105.99</v>
      </c>
      <c r="O1377" s="56">
        <v>109.26</v>
      </c>
      <c r="P1377" s="56">
        <v>217.26</v>
      </c>
    </row>
    <row r="1378" spans="1:16" x14ac:dyDescent="0.25">
      <c r="A1378" s="54">
        <v>2022</v>
      </c>
      <c r="B1378" s="54">
        <v>940550</v>
      </c>
      <c r="C1378" s="55" t="s">
        <v>419</v>
      </c>
      <c r="D1378" s="54" t="s">
        <v>294</v>
      </c>
      <c r="E1378" s="56">
        <v>580.81999999999903</v>
      </c>
      <c r="F1378" s="56">
        <v>134.36000000000001</v>
      </c>
      <c r="G1378" s="56">
        <v>25.54</v>
      </c>
      <c r="H1378" s="56">
        <v>92.4</v>
      </c>
      <c r="I1378" s="56">
        <v>49.03</v>
      </c>
      <c r="J1378" s="56">
        <v>26.97</v>
      </c>
      <c r="K1378" s="56">
        <v>318.39</v>
      </c>
      <c r="L1378" s="56">
        <v>250.6</v>
      </c>
      <c r="M1378" s="56">
        <v>57.5</v>
      </c>
      <c r="N1378" s="56">
        <v>180.99</v>
      </c>
      <c r="O1378" s="56">
        <v>229.89</v>
      </c>
      <c r="P1378" s="56">
        <v>377.26</v>
      </c>
    </row>
    <row r="1379" spans="1:16" x14ac:dyDescent="0.25">
      <c r="A1379" s="54">
        <v>2022</v>
      </c>
      <c r="B1379" s="54">
        <v>944227</v>
      </c>
      <c r="C1379" s="55" t="s">
        <v>418</v>
      </c>
      <c r="D1379" s="54" t="s">
        <v>1</v>
      </c>
      <c r="E1379" s="56">
        <v>206.36</v>
      </c>
      <c r="F1379" s="56">
        <v>114.352</v>
      </c>
      <c r="G1379" s="56">
        <v>312.76</v>
      </c>
      <c r="H1379" s="56">
        <v>89.575999999999993</v>
      </c>
      <c r="I1379" s="56">
        <v>129.56800000000001</v>
      </c>
      <c r="J1379" s="56">
        <v>1015.072</v>
      </c>
      <c r="K1379" s="56">
        <v>224.75200000000001</v>
      </c>
      <c r="L1379" s="56">
        <v>1471.6880000000001</v>
      </c>
      <c r="M1379" s="56">
        <v>503.93599999999998</v>
      </c>
      <c r="N1379" s="56">
        <v>1339.712</v>
      </c>
      <c r="O1379" s="56">
        <v>168.68799999999999</v>
      </c>
      <c r="P1379" s="56">
        <v>123.176</v>
      </c>
    </row>
    <row r="1380" spans="1:16" x14ac:dyDescent="0.25">
      <c r="A1380" s="54">
        <v>2022</v>
      </c>
      <c r="B1380" s="54">
        <v>944227</v>
      </c>
      <c r="C1380" s="55" t="s">
        <v>418</v>
      </c>
      <c r="D1380" s="54" t="s">
        <v>294</v>
      </c>
      <c r="E1380" s="56">
        <v>83.16</v>
      </c>
      <c r="F1380" s="56">
        <v>41.002000000000002</v>
      </c>
      <c r="G1380" s="56">
        <v>79.91</v>
      </c>
      <c r="H1380" s="56">
        <v>33.176000000000002</v>
      </c>
      <c r="I1380" s="56">
        <v>54.868000000000002</v>
      </c>
      <c r="J1380" s="56">
        <v>395.72199999999998</v>
      </c>
      <c r="K1380" s="56">
        <v>87.102000000000004</v>
      </c>
      <c r="L1380" s="56">
        <v>537.98800000000006</v>
      </c>
      <c r="M1380" s="56">
        <v>187.93600000000001</v>
      </c>
      <c r="N1380" s="56">
        <v>538.81200000000001</v>
      </c>
      <c r="O1380" s="56">
        <v>63.838000000000001</v>
      </c>
      <c r="P1380" s="56">
        <v>53.676000000000002</v>
      </c>
    </row>
    <row r="1381" spans="1:16" x14ac:dyDescent="0.25">
      <c r="A1381" s="54">
        <v>2022</v>
      </c>
      <c r="B1381" s="54">
        <v>944227</v>
      </c>
      <c r="C1381" s="55" t="s">
        <v>418</v>
      </c>
      <c r="D1381" s="54" t="s">
        <v>296</v>
      </c>
      <c r="E1381" s="56">
        <v>-13.14</v>
      </c>
      <c r="F1381" s="56">
        <v>-87.397999999999996</v>
      </c>
      <c r="G1381" s="56">
        <v>-16.39</v>
      </c>
      <c r="H1381" s="56">
        <v>-31.024000000000001</v>
      </c>
      <c r="I1381" s="56">
        <v>-9.3320000000000096</v>
      </c>
      <c r="J1381" s="56">
        <v>235.22200000000001</v>
      </c>
      <c r="K1381" s="56">
        <v>-41.298000000000002</v>
      </c>
      <c r="L1381" s="56">
        <v>399.68799999999999</v>
      </c>
      <c r="M1381" s="56">
        <v>27.436</v>
      </c>
      <c r="N1381" s="56">
        <v>432.61200000000002</v>
      </c>
      <c r="O1381" s="56">
        <v>-32.462000000000003</v>
      </c>
      <c r="P1381" s="56">
        <v>-42.624000000000002</v>
      </c>
    </row>
    <row r="1382" spans="1:16" x14ac:dyDescent="0.25">
      <c r="A1382" s="54">
        <v>2022</v>
      </c>
      <c r="B1382" s="54">
        <v>946372</v>
      </c>
      <c r="C1382" s="55" t="s">
        <v>418</v>
      </c>
      <c r="D1382" s="54" t="s">
        <v>1</v>
      </c>
      <c r="E1382" s="56">
        <v>469.74</v>
      </c>
      <c r="F1382" s="56">
        <v>427.14</v>
      </c>
      <c r="G1382" s="56">
        <v>54.54</v>
      </c>
      <c r="H1382" s="56">
        <v>84.36</v>
      </c>
      <c r="I1382" s="56">
        <v>219.6</v>
      </c>
      <c r="J1382" s="56">
        <v>678.6</v>
      </c>
      <c r="K1382" s="56">
        <v>504.6</v>
      </c>
      <c r="L1382" s="56">
        <v>9.24</v>
      </c>
      <c r="M1382" s="56">
        <v>0</v>
      </c>
      <c r="N1382" s="56">
        <v>139.80000000000001</v>
      </c>
      <c r="O1382" s="56">
        <v>349.8</v>
      </c>
      <c r="P1382" s="56">
        <v>0</v>
      </c>
    </row>
    <row r="1383" spans="1:16" x14ac:dyDescent="0.25">
      <c r="A1383" s="54">
        <v>2022</v>
      </c>
      <c r="B1383" s="54">
        <v>946372</v>
      </c>
      <c r="C1383" s="55" t="s">
        <v>418</v>
      </c>
      <c r="D1383" s="54" t="s">
        <v>296</v>
      </c>
      <c r="E1383" s="56">
        <v>-85.51</v>
      </c>
      <c r="F1383" s="56">
        <v>-28.41</v>
      </c>
      <c r="G1383" s="56">
        <v>-55.11</v>
      </c>
      <c r="H1383" s="56">
        <v>-50.14</v>
      </c>
      <c r="I1383" s="56">
        <v>-28.7</v>
      </c>
      <c r="J1383" s="56">
        <v>46.7</v>
      </c>
      <c r="K1383" s="56">
        <v>19.899999999999999</v>
      </c>
      <c r="L1383" s="56">
        <v>-30.56</v>
      </c>
      <c r="M1383" s="56">
        <v>0</v>
      </c>
      <c r="N1383" s="56">
        <v>-42</v>
      </c>
      <c r="O1383" s="56">
        <v>-40.200000000000003</v>
      </c>
      <c r="P1383" s="56">
        <v>0</v>
      </c>
    </row>
    <row r="1384" spans="1:16" x14ac:dyDescent="0.25">
      <c r="A1384" s="54">
        <v>2022</v>
      </c>
      <c r="B1384" s="54">
        <v>946372</v>
      </c>
      <c r="C1384" s="55" t="s">
        <v>418</v>
      </c>
      <c r="D1384" s="54" t="s">
        <v>294</v>
      </c>
      <c r="E1384" s="56">
        <v>78.290000000000006</v>
      </c>
      <c r="F1384" s="56">
        <v>71.19</v>
      </c>
      <c r="G1384" s="56">
        <v>9.09</v>
      </c>
      <c r="H1384" s="56">
        <v>14.06</v>
      </c>
      <c r="I1384" s="56">
        <v>36.6</v>
      </c>
      <c r="J1384" s="56">
        <v>113.1</v>
      </c>
      <c r="K1384" s="56">
        <v>84.1</v>
      </c>
      <c r="L1384" s="56">
        <v>1.54</v>
      </c>
      <c r="M1384" s="56">
        <v>0</v>
      </c>
      <c r="N1384" s="56">
        <v>23.3</v>
      </c>
      <c r="O1384" s="56">
        <v>58.3</v>
      </c>
      <c r="P1384" s="56">
        <v>0</v>
      </c>
    </row>
    <row r="1385" spans="1:16" x14ac:dyDescent="0.25">
      <c r="A1385" s="54">
        <v>2022</v>
      </c>
      <c r="B1385" s="54">
        <v>947664</v>
      </c>
      <c r="C1385" s="55" t="s">
        <v>415</v>
      </c>
      <c r="D1385" s="54" t="s">
        <v>296</v>
      </c>
      <c r="E1385" s="56">
        <v>537.81320000000005</v>
      </c>
      <c r="F1385" s="56">
        <v>760.647999999999</v>
      </c>
      <c r="G1385" s="56">
        <v>1682.3271999999999</v>
      </c>
      <c r="H1385" s="56">
        <v>563.630799999999</v>
      </c>
      <c r="I1385" s="56">
        <v>974.98159999999905</v>
      </c>
      <c r="J1385" s="56">
        <v>427.12279999999998</v>
      </c>
      <c r="K1385" s="56">
        <v>281.464</v>
      </c>
      <c r="L1385" s="56">
        <v>283.6592</v>
      </c>
      <c r="M1385" s="56">
        <v>359.77280000000002</v>
      </c>
      <c r="N1385" s="56">
        <v>796.73479999999904</v>
      </c>
      <c r="O1385" s="56">
        <v>1325.0336</v>
      </c>
      <c r="P1385" s="56">
        <v>625.69479999999896</v>
      </c>
    </row>
    <row r="1386" spans="1:16" x14ac:dyDescent="0.25">
      <c r="A1386" s="54">
        <v>2022</v>
      </c>
      <c r="B1386" s="54">
        <v>947664</v>
      </c>
      <c r="C1386" s="55" t="s">
        <v>415</v>
      </c>
      <c r="D1386" s="54" t="s">
        <v>294</v>
      </c>
      <c r="E1386" s="56">
        <v>905.11320000000001</v>
      </c>
      <c r="F1386" s="56">
        <v>1113.6479999999999</v>
      </c>
      <c r="G1386" s="56">
        <v>1977.9272000000001</v>
      </c>
      <c r="H1386" s="56">
        <v>882.43079999999895</v>
      </c>
      <c r="I1386" s="56">
        <v>1224.2816</v>
      </c>
      <c r="J1386" s="56">
        <v>790.02279999999996</v>
      </c>
      <c r="K1386" s="56">
        <v>569.91399999999999</v>
      </c>
      <c r="L1386" s="56">
        <v>535.15920000000006</v>
      </c>
      <c r="M1386" s="56">
        <v>470.07279999999997</v>
      </c>
      <c r="N1386" s="56">
        <v>1189.4348</v>
      </c>
      <c r="O1386" s="56">
        <v>1532.4336000000001</v>
      </c>
      <c r="P1386" s="56">
        <v>988.59479999999905</v>
      </c>
    </row>
    <row r="1387" spans="1:16" x14ac:dyDescent="0.25">
      <c r="A1387" s="54">
        <v>2022</v>
      </c>
      <c r="B1387" s="54">
        <v>947664</v>
      </c>
      <c r="C1387" s="55" t="s">
        <v>415</v>
      </c>
      <c r="D1387" s="54" t="s">
        <v>1</v>
      </c>
      <c r="E1387" s="56">
        <v>3593.1131999999998</v>
      </c>
      <c r="F1387" s="56">
        <v>5093.9480000000003</v>
      </c>
      <c r="G1387" s="56">
        <v>8006.1772000000001</v>
      </c>
      <c r="H1387" s="56">
        <v>2851.2808</v>
      </c>
      <c r="I1387" s="56">
        <v>4307.8815999999997</v>
      </c>
      <c r="J1387" s="56">
        <v>3620.1228000000001</v>
      </c>
      <c r="K1387" s="56">
        <v>2707.114</v>
      </c>
      <c r="L1387" s="56">
        <v>2437.7592</v>
      </c>
      <c r="M1387" s="56">
        <v>1535.9228000000001</v>
      </c>
      <c r="N1387" s="56">
        <v>4818.3847999999998</v>
      </c>
      <c r="O1387" s="56">
        <v>4976.9336000000003</v>
      </c>
      <c r="P1387" s="56">
        <v>4043.6948000000002</v>
      </c>
    </row>
    <row r="1388" spans="1:16" x14ac:dyDescent="0.25">
      <c r="A1388" s="54">
        <v>2022</v>
      </c>
      <c r="B1388" s="54">
        <v>948416</v>
      </c>
      <c r="C1388" s="55" t="s">
        <v>414</v>
      </c>
      <c r="D1388" s="54" t="s">
        <v>296</v>
      </c>
      <c r="E1388" s="56">
        <v>0</v>
      </c>
      <c r="F1388" s="56">
        <v>0</v>
      </c>
      <c r="G1388" s="56">
        <v>0</v>
      </c>
      <c r="H1388" s="56">
        <v>0</v>
      </c>
      <c r="I1388" s="56">
        <v>0</v>
      </c>
      <c r="J1388" s="56">
        <v>0</v>
      </c>
      <c r="K1388" s="56">
        <v>149.476</v>
      </c>
      <c r="L1388" s="56">
        <v>165.20400000000001</v>
      </c>
      <c r="M1388" s="56">
        <v>106.88</v>
      </c>
      <c r="N1388" s="56">
        <v>174.096</v>
      </c>
      <c r="O1388" s="56">
        <v>-7.98200000000001</v>
      </c>
      <c r="P1388" s="56">
        <v>293.11399999999998</v>
      </c>
    </row>
    <row r="1389" spans="1:16" x14ac:dyDescent="0.25">
      <c r="A1389" s="54">
        <v>2022</v>
      </c>
      <c r="B1389" s="54">
        <v>948416</v>
      </c>
      <c r="C1389" s="55" t="s">
        <v>414</v>
      </c>
      <c r="D1389" s="54" t="s">
        <v>1</v>
      </c>
      <c r="E1389" s="56">
        <v>0</v>
      </c>
      <c r="F1389" s="56">
        <v>0</v>
      </c>
      <c r="G1389" s="56">
        <v>0</v>
      </c>
      <c r="H1389" s="56">
        <v>0</v>
      </c>
      <c r="I1389" s="56">
        <v>0</v>
      </c>
      <c r="J1389" s="56">
        <v>0</v>
      </c>
      <c r="K1389" s="56">
        <v>962.976</v>
      </c>
      <c r="L1389" s="56">
        <v>783.904</v>
      </c>
      <c r="M1389" s="56">
        <v>739.08</v>
      </c>
      <c r="N1389" s="56">
        <v>1247.896</v>
      </c>
      <c r="O1389" s="56">
        <v>127.16800000000001</v>
      </c>
      <c r="P1389" s="56">
        <v>1257.2639999999999</v>
      </c>
    </row>
    <row r="1390" spans="1:16" x14ac:dyDescent="0.25">
      <c r="A1390" s="54">
        <v>2022</v>
      </c>
      <c r="B1390" s="54">
        <v>948416</v>
      </c>
      <c r="C1390" s="55" t="s">
        <v>414</v>
      </c>
      <c r="D1390" s="54" t="s">
        <v>294</v>
      </c>
      <c r="E1390" s="56">
        <v>0</v>
      </c>
      <c r="F1390" s="56">
        <v>0</v>
      </c>
      <c r="G1390" s="56">
        <v>0</v>
      </c>
      <c r="H1390" s="56">
        <v>0</v>
      </c>
      <c r="I1390" s="56">
        <v>0</v>
      </c>
      <c r="J1390" s="56">
        <v>0</v>
      </c>
      <c r="K1390" s="56">
        <v>347.57600000000002</v>
      </c>
      <c r="L1390" s="56">
        <v>296.904</v>
      </c>
      <c r="M1390" s="56">
        <v>271.77999999999997</v>
      </c>
      <c r="N1390" s="56">
        <v>270.39600000000002</v>
      </c>
      <c r="O1390" s="56">
        <v>57.317999999999998</v>
      </c>
      <c r="P1390" s="56">
        <v>490.11399999999998</v>
      </c>
    </row>
    <row r="1391" spans="1:16" x14ac:dyDescent="0.25">
      <c r="A1391" s="54">
        <v>2022</v>
      </c>
      <c r="B1391" s="54">
        <v>952514</v>
      </c>
      <c r="C1391" s="55" t="s">
        <v>416</v>
      </c>
      <c r="D1391" s="54" t="s">
        <v>1</v>
      </c>
      <c r="E1391" s="56">
        <v>975.87199999999996</v>
      </c>
      <c r="F1391" s="56">
        <v>846.96799999999996</v>
      </c>
      <c r="G1391" s="56">
        <v>215.976</v>
      </c>
      <c r="H1391" s="56">
        <v>1319.808</v>
      </c>
      <c r="I1391" s="56">
        <v>71.975999999999999</v>
      </c>
      <c r="J1391" s="56">
        <v>239.96799999999999</v>
      </c>
      <c r="K1391" s="56">
        <v>438.34399999999999</v>
      </c>
      <c r="L1391" s="56">
        <v>278.36</v>
      </c>
      <c r="M1391" s="56">
        <v>0</v>
      </c>
      <c r="N1391" s="56">
        <v>1223.856</v>
      </c>
      <c r="O1391" s="56">
        <v>207.096</v>
      </c>
      <c r="P1391" s="56">
        <v>823.91200000000003</v>
      </c>
    </row>
    <row r="1392" spans="1:16" x14ac:dyDescent="0.25">
      <c r="A1392" s="54">
        <v>2022</v>
      </c>
      <c r="B1392" s="54">
        <v>952514</v>
      </c>
      <c r="C1392" s="55" t="s">
        <v>416</v>
      </c>
      <c r="D1392" s="54" t="s">
        <v>294</v>
      </c>
      <c r="E1392" s="56">
        <v>417.87200000000001</v>
      </c>
      <c r="F1392" s="56">
        <v>337.01799999999997</v>
      </c>
      <c r="G1392" s="56">
        <v>82.475999999999999</v>
      </c>
      <c r="H1392" s="56">
        <v>262.65800000000002</v>
      </c>
      <c r="I1392" s="56">
        <v>31.475999999999999</v>
      </c>
      <c r="J1392" s="56">
        <v>101.968</v>
      </c>
      <c r="K1392" s="56">
        <v>132.29400000000001</v>
      </c>
      <c r="L1392" s="56">
        <v>109.31</v>
      </c>
      <c r="M1392" s="56">
        <v>0</v>
      </c>
      <c r="N1392" s="56">
        <v>457.35599999999999</v>
      </c>
      <c r="O1392" s="56">
        <v>82.745999999999995</v>
      </c>
      <c r="P1392" s="56">
        <v>293.91199999999998</v>
      </c>
    </row>
    <row r="1393" spans="1:16" x14ac:dyDescent="0.25">
      <c r="A1393" s="54">
        <v>2022</v>
      </c>
      <c r="B1393" s="54">
        <v>952514</v>
      </c>
      <c r="C1393" s="55" t="s">
        <v>416</v>
      </c>
      <c r="D1393" s="54" t="s">
        <v>296</v>
      </c>
      <c r="E1393" s="56">
        <v>281.072</v>
      </c>
      <c r="F1393" s="56">
        <v>223.61799999999999</v>
      </c>
      <c r="G1393" s="56">
        <v>14.076000000000001</v>
      </c>
      <c r="H1393" s="56">
        <v>125.858</v>
      </c>
      <c r="I1393" s="56">
        <v>-36.923999999999999</v>
      </c>
      <c r="J1393" s="56">
        <v>33.567999999999998</v>
      </c>
      <c r="K1393" s="56">
        <v>-4.5060000000000002</v>
      </c>
      <c r="L1393" s="56">
        <v>6.7099999999999902</v>
      </c>
      <c r="M1393" s="56">
        <v>0</v>
      </c>
      <c r="N1393" s="56">
        <v>252.15600000000001</v>
      </c>
      <c r="O1393" s="56">
        <v>-54.054000000000002</v>
      </c>
      <c r="P1393" s="56">
        <v>225.512</v>
      </c>
    </row>
    <row r="1394" spans="1:16" x14ac:dyDescent="0.25">
      <c r="A1394" s="54">
        <v>2022</v>
      </c>
      <c r="B1394" s="54">
        <v>957289</v>
      </c>
      <c r="C1394" s="55" t="s">
        <v>415</v>
      </c>
      <c r="D1394" s="54" t="s">
        <v>296</v>
      </c>
      <c r="E1394" s="56">
        <v>-134.06180000000001</v>
      </c>
      <c r="F1394" s="56">
        <v>-149.3492</v>
      </c>
      <c r="G1394" s="56">
        <v>-159.82660000000001</v>
      </c>
      <c r="H1394" s="56">
        <v>105.2376</v>
      </c>
      <c r="I1394" s="56">
        <v>150.8596</v>
      </c>
      <c r="J1394" s="56">
        <v>-197.38399999999999</v>
      </c>
      <c r="K1394" s="56">
        <v>224.2876</v>
      </c>
      <c r="L1394" s="56">
        <v>-66.8596</v>
      </c>
      <c r="M1394" s="56">
        <v>80.758999999999901</v>
      </c>
      <c r="N1394" s="56">
        <v>-116.4984</v>
      </c>
      <c r="O1394" s="56">
        <v>12.103599999999901</v>
      </c>
      <c r="P1394" s="56">
        <v>-130.94919999999999</v>
      </c>
    </row>
    <row r="1395" spans="1:16" x14ac:dyDescent="0.25">
      <c r="A1395" s="54">
        <v>2022</v>
      </c>
      <c r="B1395" s="54">
        <v>957289</v>
      </c>
      <c r="C1395" s="55" t="s">
        <v>415</v>
      </c>
      <c r="D1395" s="54" t="s">
        <v>294</v>
      </c>
      <c r="E1395" s="56">
        <v>97.638199999999998</v>
      </c>
      <c r="F1395" s="56">
        <v>115.4508</v>
      </c>
      <c r="G1395" s="56">
        <v>138.07339999999999</v>
      </c>
      <c r="H1395" s="56">
        <v>379.93759999999997</v>
      </c>
      <c r="I1395" s="56">
        <v>415.65960000000001</v>
      </c>
      <c r="J1395" s="56">
        <v>133.61600000000001</v>
      </c>
      <c r="K1395" s="56">
        <v>489.08760000000001</v>
      </c>
      <c r="L1395" s="56">
        <v>65.540400000000005</v>
      </c>
      <c r="M1395" s="56">
        <v>279.35899999999998</v>
      </c>
      <c r="N1395" s="56">
        <v>115.2016</v>
      </c>
      <c r="O1395" s="56">
        <v>276.90359999999998</v>
      </c>
      <c r="P1395" s="56">
        <v>133.85079999999999</v>
      </c>
    </row>
    <row r="1396" spans="1:16" x14ac:dyDescent="0.25">
      <c r="A1396" s="54">
        <v>2022</v>
      </c>
      <c r="B1396" s="54">
        <v>957289</v>
      </c>
      <c r="C1396" s="55" t="s">
        <v>415</v>
      </c>
      <c r="D1396" s="54" t="s">
        <v>1</v>
      </c>
      <c r="E1396" s="56">
        <v>385.48820000000001</v>
      </c>
      <c r="F1396" s="56">
        <v>321.10079999999999</v>
      </c>
      <c r="G1396" s="56">
        <v>429.8734</v>
      </c>
      <c r="H1396" s="56">
        <v>1129.7876000000001</v>
      </c>
      <c r="I1396" s="56">
        <v>3255.6596</v>
      </c>
      <c r="J1396" s="56">
        <v>378.06599999999997</v>
      </c>
      <c r="K1396" s="56">
        <v>1414.6876</v>
      </c>
      <c r="L1396" s="56">
        <v>176.09039999999999</v>
      </c>
      <c r="M1396" s="56">
        <v>923.40899999999999</v>
      </c>
      <c r="N1396" s="56">
        <v>346.20159999999998</v>
      </c>
      <c r="O1396" s="56">
        <v>1204.4536000000001</v>
      </c>
      <c r="P1396" s="56">
        <v>443.20080000000002</v>
      </c>
    </row>
    <row r="1397" spans="1:16" x14ac:dyDescent="0.25">
      <c r="A1397" s="54">
        <v>2022</v>
      </c>
      <c r="B1397" s="54">
        <v>960888</v>
      </c>
      <c r="C1397" s="55" t="s">
        <v>416</v>
      </c>
      <c r="D1397" s="54" t="s">
        <v>1</v>
      </c>
      <c r="E1397" s="56">
        <v>0</v>
      </c>
      <c r="F1397" s="56">
        <v>0</v>
      </c>
      <c r="G1397" s="56">
        <v>0</v>
      </c>
      <c r="H1397" s="56">
        <v>1055.896</v>
      </c>
      <c r="I1397" s="56">
        <v>0</v>
      </c>
      <c r="J1397" s="56">
        <v>287.96800000000002</v>
      </c>
      <c r="K1397" s="56">
        <v>55.991999999999997</v>
      </c>
      <c r="L1397" s="56">
        <v>7.992</v>
      </c>
      <c r="M1397" s="56">
        <v>175.96799999999999</v>
      </c>
      <c r="N1397" s="56">
        <v>143.98400000000001</v>
      </c>
      <c r="O1397" s="56">
        <v>270.35199999999998</v>
      </c>
      <c r="P1397" s="56">
        <v>0</v>
      </c>
    </row>
    <row r="1398" spans="1:16" x14ac:dyDescent="0.25">
      <c r="A1398" s="54">
        <v>2022</v>
      </c>
      <c r="B1398" s="54">
        <v>960888</v>
      </c>
      <c r="C1398" s="55" t="s">
        <v>416</v>
      </c>
      <c r="D1398" s="54" t="s">
        <v>294</v>
      </c>
      <c r="E1398" s="56">
        <v>0</v>
      </c>
      <c r="F1398" s="56">
        <v>0</v>
      </c>
      <c r="G1398" s="56">
        <v>0</v>
      </c>
      <c r="H1398" s="56">
        <v>411.39600000000002</v>
      </c>
      <c r="I1398" s="56">
        <v>0</v>
      </c>
      <c r="J1398" s="56">
        <v>73.968000000000004</v>
      </c>
      <c r="K1398" s="56">
        <v>25.492000000000001</v>
      </c>
      <c r="L1398" s="56">
        <v>2.992</v>
      </c>
      <c r="M1398" s="56">
        <v>46.968000000000004</v>
      </c>
      <c r="N1398" s="56">
        <v>43.984000000000002</v>
      </c>
      <c r="O1398" s="56">
        <v>108.652</v>
      </c>
      <c r="P1398" s="56">
        <v>0</v>
      </c>
    </row>
    <row r="1399" spans="1:16" x14ac:dyDescent="0.25">
      <c r="A1399" s="54">
        <v>2022</v>
      </c>
      <c r="B1399" s="54">
        <v>960888</v>
      </c>
      <c r="C1399" s="55" t="s">
        <v>416</v>
      </c>
      <c r="D1399" s="54" t="s">
        <v>296</v>
      </c>
      <c r="E1399" s="56">
        <v>0</v>
      </c>
      <c r="F1399" s="56">
        <v>0</v>
      </c>
      <c r="G1399" s="56">
        <v>0</v>
      </c>
      <c r="H1399" s="56">
        <v>341.79599999999999</v>
      </c>
      <c r="I1399" s="56">
        <v>0</v>
      </c>
      <c r="J1399" s="56">
        <v>38.567999999999998</v>
      </c>
      <c r="K1399" s="56">
        <v>-8.7080000000000108</v>
      </c>
      <c r="L1399" s="56">
        <v>-31.207999999999998</v>
      </c>
      <c r="M1399" s="56">
        <v>11.568</v>
      </c>
      <c r="N1399" s="56">
        <v>9.7840000000000096</v>
      </c>
      <c r="O1399" s="56">
        <v>37.851999999999997</v>
      </c>
      <c r="P1399" s="56">
        <v>0</v>
      </c>
    </row>
    <row r="1400" spans="1:16" x14ac:dyDescent="0.25">
      <c r="A1400" s="54">
        <v>2022</v>
      </c>
      <c r="B1400" s="54">
        <v>961606</v>
      </c>
      <c r="C1400" s="55" t="s">
        <v>418</v>
      </c>
      <c r="D1400" s="54" t="s">
        <v>1</v>
      </c>
      <c r="E1400" s="56">
        <v>0</v>
      </c>
      <c r="F1400" s="56">
        <v>0</v>
      </c>
      <c r="G1400" s="56">
        <v>0</v>
      </c>
      <c r="H1400" s="56">
        <v>0</v>
      </c>
      <c r="I1400" s="56">
        <v>0</v>
      </c>
      <c r="J1400" s="56">
        <v>0</v>
      </c>
      <c r="K1400" s="56">
        <v>5100.6719999999996</v>
      </c>
      <c r="L1400" s="56">
        <v>6445.6737999999996</v>
      </c>
      <c r="M1400" s="56">
        <v>4723.9380000000001</v>
      </c>
      <c r="N1400" s="56">
        <v>12793.415999999999</v>
      </c>
      <c r="O1400" s="56">
        <v>6876.2502000000004</v>
      </c>
      <c r="P1400" s="56">
        <v>2838.6178</v>
      </c>
    </row>
    <row r="1401" spans="1:16" x14ac:dyDescent="0.25">
      <c r="A1401" s="54">
        <v>2022</v>
      </c>
      <c r="B1401" s="54">
        <v>961606</v>
      </c>
      <c r="C1401" s="55" t="s">
        <v>418</v>
      </c>
      <c r="D1401" s="54" t="s">
        <v>294</v>
      </c>
      <c r="E1401" s="56">
        <v>0</v>
      </c>
      <c r="F1401" s="56">
        <v>0</v>
      </c>
      <c r="G1401" s="56">
        <v>0</v>
      </c>
      <c r="H1401" s="56">
        <v>0</v>
      </c>
      <c r="I1401" s="56">
        <v>0</v>
      </c>
      <c r="J1401" s="56">
        <v>0</v>
      </c>
      <c r="K1401" s="56">
        <v>1708.0219999999999</v>
      </c>
      <c r="L1401" s="56">
        <v>2118.2737999999999</v>
      </c>
      <c r="M1401" s="56">
        <v>1496.4880000000001</v>
      </c>
      <c r="N1401" s="56">
        <v>4229.5659999999998</v>
      </c>
      <c r="O1401" s="56">
        <v>2185.2002000000002</v>
      </c>
      <c r="P1401" s="56">
        <v>896.26779999999997</v>
      </c>
    </row>
    <row r="1402" spans="1:16" x14ac:dyDescent="0.25">
      <c r="A1402" s="54">
        <v>2022</v>
      </c>
      <c r="B1402" s="54">
        <v>961606</v>
      </c>
      <c r="C1402" s="55" t="s">
        <v>418</v>
      </c>
      <c r="D1402" s="54" t="s">
        <v>296</v>
      </c>
      <c r="E1402" s="56">
        <v>0</v>
      </c>
      <c r="F1402" s="56">
        <v>0</v>
      </c>
      <c r="G1402" s="56">
        <v>0</v>
      </c>
      <c r="H1402" s="56">
        <v>0</v>
      </c>
      <c r="I1402" s="56">
        <v>0</v>
      </c>
      <c r="J1402" s="56">
        <v>0</v>
      </c>
      <c r="K1402" s="56">
        <v>1492.8720000000001</v>
      </c>
      <c r="L1402" s="56">
        <v>1906.9738</v>
      </c>
      <c r="M1402" s="56">
        <v>1251.9880000000001</v>
      </c>
      <c r="N1402" s="56">
        <v>3815.7660000000001</v>
      </c>
      <c r="O1402" s="56">
        <v>1905.3001999999999</v>
      </c>
      <c r="P1402" s="56">
        <v>647.36779999999999</v>
      </c>
    </row>
    <row r="1403" spans="1:16" x14ac:dyDescent="0.25">
      <c r="A1403" s="54">
        <v>2022</v>
      </c>
      <c r="B1403" s="54">
        <v>962009</v>
      </c>
      <c r="C1403" s="55" t="s">
        <v>418</v>
      </c>
      <c r="D1403" s="54" t="s">
        <v>1</v>
      </c>
      <c r="E1403" s="56">
        <v>150.41999999999999</v>
      </c>
      <c r="F1403" s="56">
        <v>574.67999999999995</v>
      </c>
      <c r="G1403" s="56">
        <v>121.26</v>
      </c>
      <c r="H1403" s="56">
        <v>0</v>
      </c>
      <c r="I1403" s="56">
        <v>196.08</v>
      </c>
      <c r="J1403" s="56">
        <v>10.68</v>
      </c>
      <c r="K1403" s="56">
        <v>263.39999999999998</v>
      </c>
      <c r="L1403" s="56">
        <v>706.2</v>
      </c>
      <c r="M1403" s="56">
        <v>194.4</v>
      </c>
      <c r="N1403" s="56">
        <v>106.8</v>
      </c>
      <c r="O1403" s="56">
        <v>1727.4</v>
      </c>
      <c r="P1403" s="56">
        <v>16.62</v>
      </c>
    </row>
    <row r="1404" spans="1:16" x14ac:dyDescent="0.25">
      <c r="A1404" s="54">
        <v>2022</v>
      </c>
      <c r="B1404" s="54">
        <v>962009</v>
      </c>
      <c r="C1404" s="55" t="s">
        <v>418</v>
      </c>
      <c r="D1404" s="54" t="s">
        <v>296</v>
      </c>
      <c r="E1404" s="56">
        <v>-41.33</v>
      </c>
      <c r="F1404" s="56">
        <v>-35.92</v>
      </c>
      <c r="G1404" s="56">
        <v>-77.19</v>
      </c>
      <c r="H1404" s="56">
        <v>0</v>
      </c>
      <c r="I1404" s="56">
        <v>-32.619999999999997</v>
      </c>
      <c r="J1404" s="56">
        <v>-30.32</v>
      </c>
      <c r="K1404" s="56">
        <v>-52.4</v>
      </c>
      <c r="L1404" s="56">
        <v>51.299999999999898</v>
      </c>
      <c r="M1404" s="56">
        <v>-32.9</v>
      </c>
      <c r="N1404" s="56">
        <v>-14.3</v>
      </c>
      <c r="O1404" s="56">
        <v>156.19999999999999</v>
      </c>
      <c r="P1404" s="56">
        <v>-30.43</v>
      </c>
    </row>
    <row r="1405" spans="1:16" x14ac:dyDescent="0.25">
      <c r="A1405" s="54">
        <v>2022</v>
      </c>
      <c r="B1405" s="54">
        <v>962009</v>
      </c>
      <c r="C1405" s="55" t="s">
        <v>418</v>
      </c>
      <c r="D1405" s="54" t="s">
        <v>294</v>
      </c>
      <c r="E1405" s="56">
        <v>25.07</v>
      </c>
      <c r="F1405" s="56">
        <v>95.78</v>
      </c>
      <c r="G1405" s="56">
        <v>20.21</v>
      </c>
      <c r="H1405" s="56">
        <v>0</v>
      </c>
      <c r="I1405" s="56">
        <v>32.68</v>
      </c>
      <c r="J1405" s="56">
        <v>1.78</v>
      </c>
      <c r="K1405" s="56">
        <v>43.9</v>
      </c>
      <c r="L1405" s="56">
        <v>117.7</v>
      </c>
      <c r="M1405" s="56">
        <v>32.4</v>
      </c>
      <c r="N1405" s="56">
        <v>17.8</v>
      </c>
      <c r="O1405" s="56">
        <v>287.89999999999998</v>
      </c>
      <c r="P1405" s="56">
        <v>2.77</v>
      </c>
    </row>
    <row r="1406" spans="1:16" x14ac:dyDescent="0.25">
      <c r="A1406" s="54">
        <v>2022</v>
      </c>
      <c r="B1406" s="54">
        <v>964263</v>
      </c>
      <c r="C1406" s="55" t="s">
        <v>417</v>
      </c>
      <c r="D1406" s="54" t="s">
        <v>296</v>
      </c>
      <c r="E1406" s="56">
        <v>-53.964800000000103</v>
      </c>
      <c r="F1406" s="56">
        <v>27.905599999999801</v>
      </c>
      <c r="G1406" s="56">
        <v>734.38119999999901</v>
      </c>
      <c r="H1406" s="56">
        <v>777.05159999999898</v>
      </c>
      <c r="I1406" s="56">
        <v>148.31960000000001</v>
      </c>
      <c r="J1406" s="56">
        <v>369.74239999999998</v>
      </c>
      <c r="K1406" s="56">
        <v>1673.0912000000001</v>
      </c>
      <c r="L1406" s="56">
        <v>1372.4472000000001</v>
      </c>
      <c r="M1406" s="56">
        <v>1416.9176</v>
      </c>
      <c r="N1406" s="56">
        <v>579.89839999999901</v>
      </c>
      <c r="O1406" s="56">
        <v>2063.6379999999999</v>
      </c>
      <c r="P1406" s="56">
        <v>330.43239999999997</v>
      </c>
    </row>
    <row r="1407" spans="1:16" x14ac:dyDescent="0.25">
      <c r="A1407" s="54">
        <v>2022</v>
      </c>
      <c r="B1407" s="54">
        <v>964263</v>
      </c>
      <c r="C1407" s="55" t="s">
        <v>417</v>
      </c>
      <c r="D1407" s="54" t="s">
        <v>1</v>
      </c>
      <c r="E1407" s="56">
        <v>833.43520000000001</v>
      </c>
      <c r="F1407" s="56">
        <v>877.65560000000005</v>
      </c>
      <c r="G1407" s="56">
        <v>5295.7312000000002</v>
      </c>
      <c r="H1407" s="56">
        <v>4514.6016</v>
      </c>
      <c r="I1407" s="56">
        <v>1203.9195999999999</v>
      </c>
      <c r="J1407" s="56">
        <v>2839.2923999999998</v>
      </c>
      <c r="K1407" s="56">
        <v>7225.7412000000004</v>
      </c>
      <c r="L1407" s="56">
        <v>6507.7972</v>
      </c>
      <c r="M1407" s="56">
        <v>8516.3675999999996</v>
      </c>
      <c r="N1407" s="56">
        <v>3942.0484000000001</v>
      </c>
      <c r="O1407" s="56">
        <v>11687.737999999999</v>
      </c>
      <c r="P1407" s="56">
        <v>2225.9324000000001</v>
      </c>
    </row>
    <row r="1408" spans="1:16" x14ac:dyDescent="0.25">
      <c r="A1408" s="54">
        <v>2022</v>
      </c>
      <c r="B1408" s="54">
        <v>964263</v>
      </c>
      <c r="C1408" s="55" t="s">
        <v>416</v>
      </c>
      <c r="D1408" s="54" t="s">
        <v>294</v>
      </c>
      <c r="E1408" s="56">
        <v>450.58080000000001</v>
      </c>
      <c r="F1408" s="56">
        <v>108.8652</v>
      </c>
      <c r="G1408" s="56">
        <v>1757.9172000000001</v>
      </c>
      <c r="H1408" s="56">
        <v>1144.8091999999999</v>
      </c>
      <c r="I1408" s="56">
        <v>235.2304</v>
      </c>
      <c r="J1408" s="56">
        <v>1110.1723999999999</v>
      </c>
      <c r="K1408" s="56">
        <v>823.54319999999996</v>
      </c>
      <c r="L1408" s="56">
        <v>969.31839999999897</v>
      </c>
      <c r="M1408" s="56">
        <v>653.05719999999997</v>
      </c>
      <c r="N1408" s="56">
        <v>594.80039999999997</v>
      </c>
      <c r="O1408" s="56">
        <v>152.8116</v>
      </c>
      <c r="P1408" s="56">
        <v>1100.8384000000001</v>
      </c>
    </row>
    <row r="1409" spans="1:16" x14ac:dyDescent="0.25">
      <c r="A1409" s="54">
        <v>2022</v>
      </c>
      <c r="B1409" s="54">
        <v>964263</v>
      </c>
      <c r="C1409" s="55" t="s">
        <v>416</v>
      </c>
      <c r="D1409" s="54" t="s">
        <v>296</v>
      </c>
      <c r="E1409" s="56">
        <v>102.5808</v>
      </c>
      <c r="F1409" s="56">
        <v>-98.734800000000106</v>
      </c>
      <c r="G1409" s="56">
        <v>1295.9172000000001</v>
      </c>
      <c r="H1409" s="56">
        <v>900.60919999999896</v>
      </c>
      <c r="I1409" s="56">
        <v>-19.169600000000099</v>
      </c>
      <c r="J1409" s="56">
        <v>729.77239999999904</v>
      </c>
      <c r="K1409" s="56">
        <v>495.94319999999999</v>
      </c>
      <c r="L1409" s="56">
        <v>585.918399999999</v>
      </c>
      <c r="M1409" s="56">
        <v>302.65719999999999</v>
      </c>
      <c r="N1409" s="56">
        <v>236.60040000000001</v>
      </c>
      <c r="O1409" s="56">
        <v>-90.188400000000101</v>
      </c>
      <c r="P1409" s="56">
        <v>811.038399999999</v>
      </c>
    </row>
    <row r="1410" spans="1:16" x14ac:dyDescent="0.25">
      <c r="A1410" s="54">
        <v>2022</v>
      </c>
      <c r="B1410" s="54">
        <v>964263</v>
      </c>
      <c r="C1410" s="55" t="s">
        <v>416</v>
      </c>
      <c r="D1410" s="54" t="s">
        <v>1</v>
      </c>
      <c r="E1410" s="56">
        <v>1452.1808000000001</v>
      </c>
      <c r="F1410" s="56">
        <v>542.5652</v>
      </c>
      <c r="G1410" s="56">
        <v>6674.5672000000004</v>
      </c>
      <c r="H1410" s="56">
        <v>4142.0092000000004</v>
      </c>
      <c r="I1410" s="56">
        <v>914.28039999999999</v>
      </c>
      <c r="J1410" s="56">
        <v>5540.4224000000004</v>
      </c>
      <c r="K1410" s="56">
        <v>3509.6432</v>
      </c>
      <c r="L1410" s="56">
        <v>3541.0183999999999</v>
      </c>
      <c r="M1410" s="56">
        <v>2474.2071999999998</v>
      </c>
      <c r="N1410" s="56">
        <v>2056.8503999999998</v>
      </c>
      <c r="O1410" s="56">
        <v>605.11159999999995</v>
      </c>
      <c r="P1410" s="56">
        <v>4450.6884</v>
      </c>
    </row>
    <row r="1411" spans="1:16" x14ac:dyDescent="0.25">
      <c r="A1411" s="54">
        <v>2022</v>
      </c>
      <c r="B1411" s="54">
        <v>964263</v>
      </c>
      <c r="C1411" s="55" t="s">
        <v>417</v>
      </c>
      <c r="D1411" s="54" t="s">
        <v>294</v>
      </c>
      <c r="E1411" s="56">
        <v>183.0352</v>
      </c>
      <c r="F1411" s="56">
        <v>206.90559999999999</v>
      </c>
      <c r="G1411" s="56">
        <v>1100.3812</v>
      </c>
      <c r="H1411" s="56">
        <v>966.05159999999898</v>
      </c>
      <c r="I1411" s="56">
        <v>359.31959999999998</v>
      </c>
      <c r="J1411" s="56">
        <v>556.74239999999998</v>
      </c>
      <c r="K1411" s="56">
        <v>1988.5912000000001</v>
      </c>
      <c r="L1411" s="56">
        <v>1761.4472000000001</v>
      </c>
      <c r="M1411" s="56">
        <v>1755.9176</v>
      </c>
      <c r="N1411" s="56">
        <v>878.89839999999901</v>
      </c>
      <c r="O1411" s="56">
        <v>2354.6379999999999</v>
      </c>
      <c r="P1411" s="56">
        <v>628.43240000000003</v>
      </c>
    </row>
    <row r="1412" spans="1:16" x14ac:dyDescent="0.25">
      <c r="A1412" s="54">
        <v>2022</v>
      </c>
      <c r="B1412" s="54">
        <v>968160</v>
      </c>
      <c r="C1412" s="55" t="s">
        <v>418</v>
      </c>
      <c r="D1412" s="54" t="s">
        <v>1</v>
      </c>
      <c r="E1412" s="56">
        <v>935.4692</v>
      </c>
      <c r="F1412" s="56">
        <v>936.91079999999999</v>
      </c>
      <c r="G1412" s="56">
        <v>1516.2367999999999</v>
      </c>
      <c r="H1412" s="56">
        <v>1131.3499999999999</v>
      </c>
      <c r="I1412" s="56">
        <v>2268.8335999999999</v>
      </c>
      <c r="J1412" s="56">
        <v>0</v>
      </c>
      <c r="K1412" s="56">
        <v>441.88440000000003</v>
      </c>
      <c r="L1412" s="56">
        <v>1489.6828</v>
      </c>
      <c r="M1412" s="56">
        <v>774.35680000000002</v>
      </c>
      <c r="N1412" s="56">
        <v>2065.5408000000002</v>
      </c>
      <c r="O1412" s="56">
        <v>217.5728</v>
      </c>
      <c r="P1412" s="56">
        <v>720.56880000000001</v>
      </c>
    </row>
    <row r="1413" spans="1:16" x14ac:dyDescent="0.25">
      <c r="A1413" s="54">
        <v>2022</v>
      </c>
      <c r="B1413" s="54">
        <v>968160</v>
      </c>
      <c r="C1413" s="55" t="s">
        <v>418</v>
      </c>
      <c r="D1413" s="54" t="s">
        <v>294</v>
      </c>
      <c r="E1413" s="56">
        <v>219.5692</v>
      </c>
      <c r="F1413" s="56">
        <v>185.96080000000001</v>
      </c>
      <c r="G1413" s="56">
        <v>269.73680000000002</v>
      </c>
      <c r="H1413" s="56">
        <v>281.95</v>
      </c>
      <c r="I1413" s="56">
        <v>667.43359999999996</v>
      </c>
      <c r="J1413" s="56">
        <v>0</v>
      </c>
      <c r="K1413" s="56">
        <v>130.3844</v>
      </c>
      <c r="L1413" s="56">
        <v>383.2328</v>
      </c>
      <c r="M1413" s="56">
        <v>231.5068</v>
      </c>
      <c r="N1413" s="56">
        <v>605.89080000000001</v>
      </c>
      <c r="O1413" s="56">
        <v>65.572800000000001</v>
      </c>
      <c r="P1413" s="56">
        <v>249.36879999999999</v>
      </c>
    </row>
    <row r="1414" spans="1:16" x14ac:dyDescent="0.25">
      <c r="A1414" s="54">
        <v>2022</v>
      </c>
      <c r="B1414" s="54">
        <v>968160</v>
      </c>
      <c r="C1414" s="55" t="s">
        <v>418</v>
      </c>
      <c r="D1414" s="54" t="s">
        <v>296</v>
      </c>
      <c r="E1414" s="56">
        <v>-21.080800000000199</v>
      </c>
      <c r="F1414" s="56">
        <v>-42.0392000000002</v>
      </c>
      <c r="G1414" s="56">
        <v>139.13679999999999</v>
      </c>
      <c r="H1414" s="56">
        <v>109.9</v>
      </c>
      <c r="I1414" s="56">
        <v>406.23360000000002</v>
      </c>
      <c r="J1414" s="56">
        <v>0</v>
      </c>
      <c r="K1414" s="56">
        <v>-64.415600000000097</v>
      </c>
      <c r="L1414" s="56">
        <v>154.1328</v>
      </c>
      <c r="M1414" s="56">
        <v>100.9068</v>
      </c>
      <c r="N1414" s="56">
        <v>432.19080000000002</v>
      </c>
      <c r="O1414" s="56">
        <v>-0.82720000000004701</v>
      </c>
      <c r="P1414" s="56">
        <v>117.6688</v>
      </c>
    </row>
    <row r="1415" spans="1:16" x14ac:dyDescent="0.25">
      <c r="A1415" s="54">
        <v>2022</v>
      </c>
      <c r="B1415" s="54">
        <v>969030</v>
      </c>
      <c r="C1415" s="55" t="s">
        <v>415</v>
      </c>
      <c r="D1415" s="54" t="s">
        <v>294</v>
      </c>
      <c r="E1415" s="56">
        <v>160.28800000000001</v>
      </c>
      <c r="F1415" s="56">
        <v>316.02199999999999</v>
      </c>
      <c r="G1415" s="56">
        <v>607.72</v>
      </c>
      <c r="H1415" s="56">
        <v>296.45800000000003</v>
      </c>
      <c r="I1415" s="56">
        <v>55.968000000000004</v>
      </c>
      <c r="J1415" s="56">
        <v>251.11199999999999</v>
      </c>
      <c r="K1415" s="56">
        <v>959.18799999999999</v>
      </c>
      <c r="L1415" s="56">
        <v>372.24</v>
      </c>
      <c r="M1415" s="56">
        <v>627.58399999999995</v>
      </c>
      <c r="N1415" s="56">
        <v>681.70399999999995</v>
      </c>
      <c r="O1415" s="56">
        <v>133.46</v>
      </c>
      <c r="P1415" s="56">
        <v>54.526000000000003</v>
      </c>
    </row>
    <row r="1416" spans="1:16" x14ac:dyDescent="0.25">
      <c r="A1416" s="54">
        <v>2022</v>
      </c>
      <c r="B1416" s="54">
        <v>969030</v>
      </c>
      <c r="C1416" s="55" t="s">
        <v>415</v>
      </c>
      <c r="D1416" s="54" t="s">
        <v>296</v>
      </c>
      <c r="E1416" s="56">
        <v>-73.611999999999995</v>
      </c>
      <c r="F1416" s="56">
        <v>215.62200000000001</v>
      </c>
      <c r="G1416" s="56">
        <v>497.42</v>
      </c>
      <c r="H1416" s="56">
        <v>94.558000000000007</v>
      </c>
      <c r="I1416" s="56">
        <v>21.768000000000001</v>
      </c>
      <c r="J1416" s="56">
        <v>115.41200000000001</v>
      </c>
      <c r="K1416" s="56">
        <v>822.38800000000003</v>
      </c>
      <c r="L1416" s="56">
        <v>203.44</v>
      </c>
      <c r="M1416" s="56">
        <v>494.084</v>
      </c>
      <c r="N1416" s="56">
        <v>546.00400000000002</v>
      </c>
      <c r="O1416" s="56">
        <v>34.159999999999997</v>
      </c>
      <c r="P1416" s="56">
        <v>20.326000000000001</v>
      </c>
    </row>
    <row r="1417" spans="1:16" x14ac:dyDescent="0.25">
      <c r="A1417" s="54">
        <v>2022</v>
      </c>
      <c r="B1417" s="54">
        <v>969030</v>
      </c>
      <c r="C1417" s="55" t="s">
        <v>415</v>
      </c>
      <c r="D1417" s="54" t="s">
        <v>1</v>
      </c>
      <c r="E1417" s="56">
        <v>391.88799999999998</v>
      </c>
      <c r="F1417" s="56">
        <v>833.47199999999998</v>
      </c>
      <c r="G1417" s="56">
        <v>2153.3200000000002</v>
      </c>
      <c r="H1417" s="56">
        <v>870.20799999999997</v>
      </c>
      <c r="I1417" s="56">
        <v>127.968</v>
      </c>
      <c r="J1417" s="56">
        <v>617.51199999999994</v>
      </c>
      <c r="K1417" s="56">
        <v>2503.6880000000001</v>
      </c>
      <c r="L1417" s="56">
        <v>916.64</v>
      </c>
      <c r="M1417" s="56">
        <v>1538.9839999999999</v>
      </c>
      <c r="N1417" s="56">
        <v>1879.704</v>
      </c>
      <c r="O1417" s="56">
        <v>327.96</v>
      </c>
      <c r="P1417" s="56">
        <v>151.976</v>
      </c>
    </row>
    <row r="1418" spans="1:16" x14ac:dyDescent="0.25">
      <c r="A1418" s="54">
        <v>2022</v>
      </c>
      <c r="B1418" s="54">
        <v>970339</v>
      </c>
      <c r="C1418" s="55" t="s">
        <v>414</v>
      </c>
      <c r="D1418" s="54" t="s">
        <v>294</v>
      </c>
      <c r="E1418" s="56">
        <v>0</v>
      </c>
      <c r="F1418" s="56">
        <v>0</v>
      </c>
      <c r="G1418" s="56">
        <v>0</v>
      </c>
      <c r="H1418" s="56">
        <v>0</v>
      </c>
      <c r="I1418" s="56">
        <v>0</v>
      </c>
      <c r="J1418" s="56">
        <v>0</v>
      </c>
      <c r="K1418" s="56">
        <v>0</v>
      </c>
      <c r="L1418" s="56">
        <v>113.238</v>
      </c>
      <c r="M1418" s="56">
        <v>54.984000000000002</v>
      </c>
      <c r="N1418" s="56">
        <v>373.464</v>
      </c>
      <c r="O1418" s="56">
        <v>115.952</v>
      </c>
      <c r="P1418" s="56">
        <v>0</v>
      </c>
    </row>
    <row r="1419" spans="1:16" x14ac:dyDescent="0.25">
      <c r="A1419" s="54">
        <v>2022</v>
      </c>
      <c r="B1419" s="54">
        <v>970339</v>
      </c>
      <c r="C1419" s="55" t="s">
        <v>414</v>
      </c>
      <c r="D1419" s="54" t="s">
        <v>296</v>
      </c>
      <c r="E1419" s="56">
        <v>0</v>
      </c>
      <c r="F1419" s="56">
        <v>0</v>
      </c>
      <c r="G1419" s="56">
        <v>0</v>
      </c>
      <c r="H1419" s="56">
        <v>0</v>
      </c>
      <c r="I1419" s="56">
        <v>0</v>
      </c>
      <c r="J1419" s="56">
        <v>0</v>
      </c>
      <c r="K1419" s="56">
        <v>0</v>
      </c>
      <c r="L1419" s="56">
        <v>78.938000000000002</v>
      </c>
      <c r="M1419" s="56">
        <v>22.884</v>
      </c>
      <c r="N1419" s="56">
        <v>305.964</v>
      </c>
      <c r="O1419" s="56">
        <v>50.652000000000001</v>
      </c>
      <c r="P1419" s="56">
        <v>0</v>
      </c>
    </row>
    <row r="1420" spans="1:16" x14ac:dyDescent="0.25">
      <c r="A1420" s="54">
        <v>2022</v>
      </c>
      <c r="B1420" s="54">
        <v>970339</v>
      </c>
      <c r="C1420" s="55" t="s">
        <v>414</v>
      </c>
      <c r="D1420" s="54" t="s">
        <v>1</v>
      </c>
      <c r="E1420" s="56">
        <v>0</v>
      </c>
      <c r="F1420" s="56">
        <v>0</v>
      </c>
      <c r="G1420" s="56">
        <v>0</v>
      </c>
      <c r="H1420" s="56">
        <v>0</v>
      </c>
      <c r="I1420" s="56">
        <v>0</v>
      </c>
      <c r="J1420" s="56">
        <v>0</v>
      </c>
      <c r="K1420" s="56">
        <v>0</v>
      </c>
      <c r="L1420" s="56">
        <v>238.28800000000001</v>
      </c>
      <c r="M1420" s="56">
        <v>143.98400000000001</v>
      </c>
      <c r="N1420" s="56">
        <v>991.86400000000003</v>
      </c>
      <c r="O1420" s="56">
        <v>303.952</v>
      </c>
      <c r="P1420" s="56">
        <v>0</v>
      </c>
    </row>
    <row r="1421" spans="1:16" x14ac:dyDescent="0.25">
      <c r="A1421" s="54">
        <v>2022</v>
      </c>
      <c r="B1421" s="54">
        <v>970419</v>
      </c>
      <c r="C1421" s="55" t="s">
        <v>414</v>
      </c>
      <c r="D1421" s="54" t="s">
        <v>294</v>
      </c>
      <c r="E1421" s="56">
        <v>109.968</v>
      </c>
      <c r="F1421" s="56">
        <v>356.88799999999998</v>
      </c>
      <c r="G1421" s="56">
        <v>37.701999999999998</v>
      </c>
      <c r="H1421" s="56">
        <v>106.002</v>
      </c>
      <c r="I1421" s="56">
        <v>666.79200000000003</v>
      </c>
      <c r="J1421" s="56">
        <v>391.8</v>
      </c>
      <c r="K1421" s="56">
        <v>78.475999999999999</v>
      </c>
      <c r="L1421" s="56">
        <v>120.572</v>
      </c>
      <c r="M1421" s="56">
        <v>162.786</v>
      </c>
      <c r="N1421" s="56">
        <v>386.23</v>
      </c>
      <c r="O1421" s="56">
        <v>9.2260000000000009</v>
      </c>
      <c r="P1421" s="56">
        <v>5.3840000000000003</v>
      </c>
    </row>
    <row r="1422" spans="1:16" x14ac:dyDescent="0.25">
      <c r="A1422" s="54">
        <v>2022</v>
      </c>
      <c r="B1422" s="54">
        <v>970419</v>
      </c>
      <c r="C1422" s="55" t="s">
        <v>414</v>
      </c>
      <c r="D1422" s="54" t="s">
        <v>1</v>
      </c>
      <c r="E1422" s="56">
        <v>287.96800000000002</v>
      </c>
      <c r="F1422" s="56">
        <v>863.88800000000003</v>
      </c>
      <c r="G1422" s="56">
        <v>97.552000000000007</v>
      </c>
      <c r="H1422" s="56">
        <v>313.55200000000002</v>
      </c>
      <c r="I1422" s="56">
        <v>1575.7919999999999</v>
      </c>
      <c r="J1422" s="56">
        <v>975.8</v>
      </c>
      <c r="K1422" s="56">
        <v>199.976</v>
      </c>
      <c r="L1422" s="56">
        <v>404.67200000000003</v>
      </c>
      <c r="M1422" s="56">
        <v>382.33600000000001</v>
      </c>
      <c r="N1422" s="56">
        <v>998.28</v>
      </c>
      <c r="O1422" s="56">
        <v>25.576000000000001</v>
      </c>
      <c r="P1422" s="56">
        <v>22.384</v>
      </c>
    </row>
    <row r="1423" spans="1:16" x14ac:dyDescent="0.25">
      <c r="A1423" s="54">
        <v>2022</v>
      </c>
      <c r="B1423" s="54">
        <v>970419</v>
      </c>
      <c r="C1423" s="55" t="s">
        <v>414</v>
      </c>
      <c r="D1423" s="54" t="s">
        <v>296</v>
      </c>
      <c r="E1423" s="56">
        <v>45.768000000000001</v>
      </c>
      <c r="F1423" s="56">
        <v>260.58800000000002</v>
      </c>
      <c r="G1423" s="56">
        <v>-90.697999999999993</v>
      </c>
      <c r="H1423" s="56">
        <v>-54.497999999999998</v>
      </c>
      <c r="I1423" s="56">
        <v>538.39200000000005</v>
      </c>
      <c r="J1423" s="56">
        <v>263.39999999999998</v>
      </c>
      <c r="K1423" s="56">
        <v>14.276</v>
      </c>
      <c r="L1423" s="56">
        <v>-39.927999999999997</v>
      </c>
      <c r="M1423" s="56">
        <v>-29.814</v>
      </c>
      <c r="N1423" s="56">
        <v>225.73</v>
      </c>
      <c r="O1423" s="56">
        <v>-54.973999999999997</v>
      </c>
      <c r="P1423" s="56">
        <v>-26.716000000000001</v>
      </c>
    </row>
    <row r="1424" spans="1:16" x14ac:dyDescent="0.25">
      <c r="A1424" s="54">
        <v>2022</v>
      </c>
      <c r="B1424" s="54">
        <v>972717</v>
      </c>
      <c r="C1424" s="55" t="s">
        <v>418</v>
      </c>
      <c r="D1424" s="54" t="s">
        <v>1</v>
      </c>
      <c r="E1424" s="56">
        <v>876.67200000000003</v>
      </c>
      <c r="F1424" s="56">
        <v>566.32000000000005</v>
      </c>
      <c r="G1424" s="56">
        <v>79.992000000000004</v>
      </c>
      <c r="H1424" s="56">
        <v>1351.8320000000001</v>
      </c>
      <c r="I1424" s="56">
        <v>926.27200000000005</v>
      </c>
      <c r="J1424" s="56">
        <v>759.89599999999996</v>
      </c>
      <c r="K1424" s="56">
        <v>1663.8</v>
      </c>
      <c r="L1424" s="56">
        <v>519.86400000000003</v>
      </c>
      <c r="M1424" s="56">
        <v>423.952</v>
      </c>
      <c r="N1424" s="56">
        <v>199.976</v>
      </c>
      <c r="O1424" s="56">
        <v>325.54399999999998</v>
      </c>
      <c r="P1424" s="56">
        <v>463.85599999999999</v>
      </c>
    </row>
    <row r="1425" spans="1:16" x14ac:dyDescent="0.25">
      <c r="A1425" s="54">
        <v>2022</v>
      </c>
      <c r="B1425" s="54">
        <v>972717</v>
      </c>
      <c r="C1425" s="55" t="s">
        <v>418</v>
      </c>
      <c r="D1425" s="54" t="s">
        <v>294</v>
      </c>
      <c r="E1425" s="56">
        <v>361.67200000000003</v>
      </c>
      <c r="F1425" s="56">
        <v>196.77</v>
      </c>
      <c r="G1425" s="56">
        <v>11.492000000000001</v>
      </c>
      <c r="H1425" s="56">
        <v>557.33199999999999</v>
      </c>
      <c r="I1425" s="56">
        <v>367.572</v>
      </c>
      <c r="J1425" s="56">
        <v>331.39600000000002</v>
      </c>
      <c r="K1425" s="56">
        <v>521.9</v>
      </c>
      <c r="L1425" s="56">
        <v>170.714</v>
      </c>
      <c r="M1425" s="56">
        <v>162.952</v>
      </c>
      <c r="N1425" s="56">
        <v>59.475999999999999</v>
      </c>
      <c r="O1425" s="56">
        <v>136.14400000000001</v>
      </c>
      <c r="P1425" s="56">
        <v>178.10599999999999</v>
      </c>
    </row>
    <row r="1426" spans="1:16" x14ac:dyDescent="0.25">
      <c r="A1426" s="54">
        <v>2022</v>
      </c>
      <c r="B1426" s="54">
        <v>972717</v>
      </c>
      <c r="C1426" s="55" t="s">
        <v>418</v>
      </c>
      <c r="D1426" s="54" t="s">
        <v>296</v>
      </c>
      <c r="E1426" s="56">
        <v>233.27199999999999</v>
      </c>
      <c r="F1426" s="56">
        <v>4.1699999999999902</v>
      </c>
      <c r="G1426" s="56">
        <v>-20.608000000000001</v>
      </c>
      <c r="H1426" s="56">
        <v>461.03199999999998</v>
      </c>
      <c r="I1426" s="56">
        <v>239.172</v>
      </c>
      <c r="J1426" s="56">
        <v>267.19600000000003</v>
      </c>
      <c r="K1426" s="56">
        <v>329.3</v>
      </c>
      <c r="L1426" s="56">
        <v>10.214</v>
      </c>
      <c r="M1426" s="56">
        <v>34.552</v>
      </c>
      <c r="N1426" s="56">
        <v>-4.7240000000000002</v>
      </c>
      <c r="O1426" s="56">
        <v>-24.356000000000002</v>
      </c>
      <c r="P1426" s="56">
        <v>-14.494</v>
      </c>
    </row>
    <row r="1427" spans="1:16" x14ac:dyDescent="0.25">
      <c r="A1427" s="54">
        <v>2022</v>
      </c>
      <c r="B1427" s="54">
        <v>976942</v>
      </c>
      <c r="C1427" s="55" t="s">
        <v>415</v>
      </c>
      <c r="D1427" s="54" t="s">
        <v>1</v>
      </c>
      <c r="E1427" s="56">
        <v>991.88</v>
      </c>
      <c r="F1427" s="56">
        <v>757.47199999999998</v>
      </c>
      <c r="G1427" s="56">
        <v>440.73599999999999</v>
      </c>
      <c r="H1427" s="56">
        <v>143.98400000000001</v>
      </c>
      <c r="I1427" s="56">
        <v>159.98400000000001</v>
      </c>
      <c r="J1427" s="56">
        <v>415.15199999999999</v>
      </c>
      <c r="K1427" s="56">
        <v>463.94400000000002</v>
      </c>
      <c r="L1427" s="56">
        <v>603.11199999999997</v>
      </c>
      <c r="M1427" s="56">
        <v>386.30399999999997</v>
      </c>
      <c r="N1427" s="56">
        <v>167.976</v>
      </c>
      <c r="O1427" s="56">
        <v>662.29600000000005</v>
      </c>
      <c r="P1427" s="56">
        <v>681.51199999999994</v>
      </c>
    </row>
    <row r="1428" spans="1:16" x14ac:dyDescent="0.25">
      <c r="A1428" s="54">
        <v>2022</v>
      </c>
      <c r="B1428" s="54">
        <v>976942</v>
      </c>
      <c r="C1428" s="55" t="s">
        <v>415</v>
      </c>
      <c r="D1428" s="54" t="s">
        <v>294</v>
      </c>
      <c r="E1428" s="56">
        <v>382.23</v>
      </c>
      <c r="F1428" s="56">
        <v>336.12200000000001</v>
      </c>
      <c r="G1428" s="56">
        <v>141.886</v>
      </c>
      <c r="H1428" s="56">
        <v>45.984000000000002</v>
      </c>
      <c r="I1428" s="56">
        <v>34.984000000000002</v>
      </c>
      <c r="J1428" s="56">
        <v>119.80200000000001</v>
      </c>
      <c r="K1428" s="56">
        <v>177.44399999999999</v>
      </c>
      <c r="L1428" s="56">
        <v>253.61199999999999</v>
      </c>
      <c r="M1428" s="56">
        <v>154.85400000000001</v>
      </c>
      <c r="N1428" s="56">
        <v>76.475999999999999</v>
      </c>
      <c r="O1428" s="56">
        <v>260.846</v>
      </c>
      <c r="P1428" s="56">
        <v>205.36199999999999</v>
      </c>
    </row>
    <row r="1429" spans="1:16" x14ac:dyDescent="0.25">
      <c r="A1429" s="54">
        <v>2022</v>
      </c>
      <c r="B1429" s="54">
        <v>976942</v>
      </c>
      <c r="C1429" s="55" t="s">
        <v>415</v>
      </c>
      <c r="D1429" s="54" t="s">
        <v>296</v>
      </c>
      <c r="E1429" s="56">
        <v>280.73</v>
      </c>
      <c r="F1429" s="56">
        <v>234.62200000000001</v>
      </c>
      <c r="G1429" s="56">
        <v>7.2859999999999898</v>
      </c>
      <c r="H1429" s="56">
        <v>-20.216000000000001</v>
      </c>
      <c r="I1429" s="56">
        <v>1.8840000000000101</v>
      </c>
      <c r="J1429" s="56">
        <v>51.402000000000001</v>
      </c>
      <c r="K1429" s="56">
        <v>75.944000000000003</v>
      </c>
      <c r="L1429" s="56">
        <v>84.811999999999998</v>
      </c>
      <c r="M1429" s="56">
        <v>-48.146000000000001</v>
      </c>
      <c r="N1429" s="56">
        <v>42.276000000000003</v>
      </c>
      <c r="O1429" s="56">
        <v>58.945999999999998</v>
      </c>
      <c r="P1429" s="56">
        <v>69.662000000000106</v>
      </c>
    </row>
    <row r="1430" spans="1:16" x14ac:dyDescent="0.25">
      <c r="A1430" s="54">
        <v>2022</v>
      </c>
      <c r="B1430" s="54">
        <v>980507</v>
      </c>
      <c r="C1430" s="55" t="s">
        <v>415</v>
      </c>
      <c r="D1430" s="54" t="s">
        <v>1</v>
      </c>
      <c r="E1430" s="56">
        <v>0</v>
      </c>
      <c r="F1430" s="56">
        <v>0</v>
      </c>
      <c r="G1430" s="56">
        <v>0</v>
      </c>
      <c r="H1430" s="56">
        <v>0</v>
      </c>
      <c r="I1430" s="56">
        <v>13.584</v>
      </c>
      <c r="J1430" s="56">
        <v>0</v>
      </c>
      <c r="K1430" s="56">
        <v>0</v>
      </c>
      <c r="L1430" s="56">
        <v>0</v>
      </c>
      <c r="M1430" s="56">
        <v>79.992000000000004</v>
      </c>
      <c r="N1430" s="56">
        <v>231.16</v>
      </c>
      <c r="O1430" s="56">
        <v>0</v>
      </c>
      <c r="P1430" s="56">
        <v>0</v>
      </c>
    </row>
    <row r="1431" spans="1:16" x14ac:dyDescent="0.25">
      <c r="A1431" s="54">
        <v>2022</v>
      </c>
      <c r="B1431" s="54">
        <v>980507</v>
      </c>
      <c r="C1431" s="55" t="s">
        <v>415</v>
      </c>
      <c r="D1431" s="54" t="s">
        <v>294</v>
      </c>
      <c r="E1431" s="56">
        <v>0</v>
      </c>
      <c r="F1431" s="56">
        <v>0</v>
      </c>
      <c r="G1431" s="56">
        <v>0</v>
      </c>
      <c r="H1431" s="56">
        <v>0</v>
      </c>
      <c r="I1431" s="56">
        <v>6.6840000000000002</v>
      </c>
      <c r="J1431" s="56">
        <v>0</v>
      </c>
      <c r="K1431" s="56">
        <v>0</v>
      </c>
      <c r="L1431" s="56">
        <v>0</v>
      </c>
      <c r="M1431" s="56">
        <v>17.492000000000001</v>
      </c>
      <c r="N1431" s="56">
        <v>101.31</v>
      </c>
      <c r="O1431" s="56">
        <v>0</v>
      </c>
      <c r="P1431" s="56">
        <v>0</v>
      </c>
    </row>
    <row r="1432" spans="1:16" x14ac:dyDescent="0.25">
      <c r="A1432" s="54">
        <v>2022</v>
      </c>
      <c r="B1432" s="54">
        <v>980507</v>
      </c>
      <c r="C1432" s="55" t="s">
        <v>415</v>
      </c>
      <c r="D1432" s="54" t="s">
        <v>296</v>
      </c>
      <c r="E1432" s="56">
        <v>0</v>
      </c>
      <c r="F1432" s="56">
        <v>0</v>
      </c>
      <c r="G1432" s="56">
        <v>0</v>
      </c>
      <c r="H1432" s="56">
        <v>0</v>
      </c>
      <c r="I1432" s="56">
        <v>-59.515999999999998</v>
      </c>
      <c r="J1432" s="56">
        <v>0</v>
      </c>
      <c r="K1432" s="56">
        <v>0</v>
      </c>
      <c r="L1432" s="56">
        <v>0</v>
      </c>
      <c r="M1432" s="56">
        <v>-15.608000000000001</v>
      </c>
      <c r="N1432" s="56">
        <v>-0.190000000000005</v>
      </c>
      <c r="O1432" s="56">
        <v>0</v>
      </c>
      <c r="P1432" s="56">
        <v>0</v>
      </c>
    </row>
    <row r="1433" spans="1:16" x14ac:dyDescent="0.25">
      <c r="A1433" s="54">
        <v>2022</v>
      </c>
      <c r="B1433" s="54">
        <v>981931</v>
      </c>
      <c r="C1433" s="55" t="s">
        <v>419</v>
      </c>
      <c r="D1433" s="54" t="s">
        <v>294</v>
      </c>
      <c r="E1433" s="56">
        <v>850.42039999999997</v>
      </c>
      <c r="F1433" s="56">
        <v>470.63720000000001</v>
      </c>
      <c r="G1433" s="56">
        <v>559.80100000000004</v>
      </c>
      <c r="H1433" s="56">
        <v>896.82</v>
      </c>
      <c r="I1433" s="56">
        <v>241.23159999999999</v>
      </c>
      <c r="J1433" s="56">
        <v>437.53359999999998</v>
      </c>
      <c r="K1433" s="56">
        <v>206.11680000000001</v>
      </c>
      <c r="L1433" s="56">
        <v>703.149</v>
      </c>
      <c r="M1433" s="56">
        <v>553.30520000000001</v>
      </c>
      <c r="N1433" s="56">
        <v>1161.9078</v>
      </c>
      <c r="O1433" s="56">
        <v>154.60599999999999</v>
      </c>
      <c r="P1433" s="56">
        <v>844.83779999999899</v>
      </c>
    </row>
    <row r="1434" spans="1:16" x14ac:dyDescent="0.25">
      <c r="A1434" s="54">
        <v>2022</v>
      </c>
      <c r="B1434" s="54">
        <v>981931</v>
      </c>
      <c r="C1434" s="55" t="s">
        <v>419</v>
      </c>
      <c r="D1434" s="54" t="s">
        <v>1</v>
      </c>
      <c r="E1434" s="56">
        <v>2558.5203999999999</v>
      </c>
      <c r="F1434" s="56">
        <v>1383.6371999999999</v>
      </c>
      <c r="G1434" s="56">
        <v>1763.9010000000001</v>
      </c>
      <c r="H1434" s="56">
        <v>2483.0700000000002</v>
      </c>
      <c r="I1434" s="56">
        <v>754.6816</v>
      </c>
      <c r="J1434" s="56">
        <v>1309.5336</v>
      </c>
      <c r="K1434" s="56">
        <v>647.36680000000001</v>
      </c>
      <c r="L1434" s="56">
        <v>2498.4989999999998</v>
      </c>
      <c r="M1434" s="56">
        <v>2042.7552000000001</v>
      </c>
      <c r="N1434" s="56">
        <v>5438.6077999999998</v>
      </c>
      <c r="O1434" s="56">
        <v>467.60599999999999</v>
      </c>
      <c r="P1434" s="56">
        <v>2550.3878</v>
      </c>
    </row>
    <row r="1435" spans="1:16" x14ac:dyDescent="0.25">
      <c r="A1435" s="54">
        <v>2022</v>
      </c>
      <c r="B1435" s="54">
        <v>981931</v>
      </c>
      <c r="C1435" s="55" t="s">
        <v>419</v>
      </c>
      <c r="D1435" s="54" t="s">
        <v>296</v>
      </c>
      <c r="E1435" s="56">
        <v>547.92039999999997</v>
      </c>
      <c r="F1435" s="56">
        <v>433.13720000000001</v>
      </c>
      <c r="G1435" s="56">
        <v>409.80099999999999</v>
      </c>
      <c r="H1435" s="56">
        <v>635.57000000000005</v>
      </c>
      <c r="I1435" s="56">
        <v>57.481599999999901</v>
      </c>
      <c r="J1435" s="56">
        <v>210.03360000000001</v>
      </c>
      <c r="K1435" s="56">
        <v>57.366799999999998</v>
      </c>
      <c r="L1435" s="56">
        <v>504.38900000000001</v>
      </c>
      <c r="M1435" s="56">
        <v>391.42520000000002</v>
      </c>
      <c r="N1435" s="56">
        <v>878.77779999999996</v>
      </c>
      <c r="O1435" s="56">
        <v>7.1059999999999404</v>
      </c>
      <c r="P1435" s="56">
        <v>572.957799999999</v>
      </c>
    </row>
    <row r="1436" spans="1:16" x14ac:dyDescent="0.25">
      <c r="A1436" s="54">
        <v>2022</v>
      </c>
      <c r="B1436" s="54">
        <v>984391</v>
      </c>
      <c r="C1436" s="55" t="s">
        <v>416</v>
      </c>
      <c r="D1436" s="54" t="s">
        <v>1</v>
      </c>
      <c r="E1436" s="56">
        <v>7162.884</v>
      </c>
      <c r="F1436" s="56">
        <v>6209.19</v>
      </c>
      <c r="G1436" s="56">
        <v>12026.3</v>
      </c>
      <c r="H1436" s="56">
        <v>7007.1540000000005</v>
      </c>
      <c r="I1436" s="56">
        <v>7882.6059999999998</v>
      </c>
      <c r="J1436" s="56">
        <v>6527.0879999999997</v>
      </c>
      <c r="K1436" s="56">
        <v>9527.8340000000007</v>
      </c>
      <c r="L1436" s="56">
        <v>6961.8559999999998</v>
      </c>
      <c r="M1436" s="56">
        <v>3913.3180000000002</v>
      </c>
      <c r="N1436" s="56">
        <v>6670.87</v>
      </c>
      <c r="O1436" s="56">
        <v>7197.0460000000003</v>
      </c>
      <c r="P1436" s="56">
        <v>3559.866</v>
      </c>
    </row>
    <row r="1437" spans="1:16" x14ac:dyDescent="0.25">
      <c r="A1437" s="54">
        <v>2022</v>
      </c>
      <c r="B1437" s="54">
        <v>984391</v>
      </c>
      <c r="C1437" s="55" t="s">
        <v>416</v>
      </c>
      <c r="D1437" s="54" t="s">
        <v>296</v>
      </c>
      <c r="E1437" s="56">
        <v>281.183999999999</v>
      </c>
      <c r="F1437" s="56">
        <v>136.439999999999</v>
      </c>
      <c r="G1437" s="56">
        <v>868.59999999999798</v>
      </c>
      <c r="H1437" s="56">
        <v>274.10399999999902</v>
      </c>
      <c r="I1437" s="56">
        <v>333.65599999999898</v>
      </c>
      <c r="J1437" s="56">
        <v>127.487999999999</v>
      </c>
      <c r="K1437" s="56">
        <v>609.78399999999897</v>
      </c>
      <c r="L1437" s="56">
        <v>156.855999999999</v>
      </c>
      <c r="M1437" s="56">
        <v>-156.232</v>
      </c>
      <c r="N1437" s="56">
        <v>201.91999999999899</v>
      </c>
      <c r="O1437" s="56">
        <v>248.096</v>
      </c>
      <c r="P1437" s="56">
        <v>-237.98400000000001</v>
      </c>
    </row>
    <row r="1438" spans="1:16" x14ac:dyDescent="0.25">
      <c r="A1438" s="54">
        <v>2022</v>
      </c>
      <c r="B1438" s="54">
        <v>984391</v>
      </c>
      <c r="C1438" s="55" t="s">
        <v>416</v>
      </c>
      <c r="D1438" s="54" t="s">
        <v>294</v>
      </c>
      <c r="E1438" s="56">
        <v>987.98399999999901</v>
      </c>
      <c r="F1438" s="56">
        <v>856.43999999999903</v>
      </c>
      <c r="G1438" s="56">
        <v>1658.8</v>
      </c>
      <c r="H1438" s="56">
        <v>966.503999999999</v>
      </c>
      <c r="I1438" s="56">
        <v>1087.2560000000001</v>
      </c>
      <c r="J1438" s="56">
        <v>900.28799999999899</v>
      </c>
      <c r="K1438" s="56">
        <v>1314.184</v>
      </c>
      <c r="L1438" s="56">
        <v>960.25599999999997</v>
      </c>
      <c r="M1438" s="56">
        <v>539.76800000000003</v>
      </c>
      <c r="N1438" s="56">
        <v>920.11999999999898</v>
      </c>
      <c r="O1438" s="56">
        <v>992.69600000000003</v>
      </c>
      <c r="P1438" s="56">
        <v>491.01600000000002</v>
      </c>
    </row>
    <row r="1439" spans="1:16" x14ac:dyDescent="0.25">
      <c r="A1439" s="54">
        <v>2022</v>
      </c>
      <c r="B1439" s="54">
        <v>984729</v>
      </c>
      <c r="C1439" s="55" t="s">
        <v>414</v>
      </c>
      <c r="D1439" s="54" t="s">
        <v>296</v>
      </c>
      <c r="E1439" s="56">
        <v>579.25199999999995</v>
      </c>
      <c r="F1439" s="56">
        <v>15.176</v>
      </c>
      <c r="G1439" s="56">
        <v>222.82</v>
      </c>
      <c r="H1439" s="56">
        <v>222.29599999999999</v>
      </c>
      <c r="I1439" s="56">
        <v>421.15800000000002</v>
      </c>
      <c r="J1439" s="56">
        <v>192.77600000000001</v>
      </c>
      <c r="K1439" s="56">
        <v>-38.340000000000003</v>
      </c>
      <c r="L1439" s="56">
        <v>-94.64</v>
      </c>
      <c r="M1439" s="56">
        <v>1.5519999999999901</v>
      </c>
      <c r="N1439" s="56">
        <v>-6.8700000000000099</v>
      </c>
      <c r="O1439" s="56">
        <v>326.63400000000001</v>
      </c>
      <c r="P1439" s="56">
        <v>230.49600000000001</v>
      </c>
    </row>
    <row r="1440" spans="1:16" x14ac:dyDescent="0.25">
      <c r="A1440" s="54">
        <v>2022</v>
      </c>
      <c r="B1440" s="54">
        <v>984729</v>
      </c>
      <c r="C1440" s="55" t="s">
        <v>414</v>
      </c>
      <c r="D1440" s="54" t="s">
        <v>1</v>
      </c>
      <c r="E1440" s="56">
        <v>1662.952</v>
      </c>
      <c r="F1440" s="56">
        <v>207.976</v>
      </c>
      <c r="G1440" s="56">
        <v>559.91999999999996</v>
      </c>
      <c r="H1440" s="56">
        <v>643.89599999999996</v>
      </c>
      <c r="I1440" s="56">
        <v>1429.4079999999999</v>
      </c>
      <c r="J1440" s="56">
        <v>1287.7760000000001</v>
      </c>
      <c r="K1440" s="56">
        <v>247.96</v>
      </c>
      <c r="L1440" s="56">
        <v>77.56</v>
      </c>
      <c r="M1440" s="56">
        <v>331.15199999999999</v>
      </c>
      <c r="N1440" s="56">
        <v>296.68</v>
      </c>
      <c r="O1440" s="56">
        <v>1349.384</v>
      </c>
      <c r="P1440" s="56">
        <v>759.89599999999996</v>
      </c>
    </row>
    <row r="1441" spans="1:16" x14ac:dyDescent="0.25">
      <c r="A1441" s="54">
        <v>2022</v>
      </c>
      <c r="B1441" s="54">
        <v>984729</v>
      </c>
      <c r="C1441" s="55" t="s">
        <v>414</v>
      </c>
      <c r="D1441" s="54" t="s">
        <v>294</v>
      </c>
      <c r="E1441" s="56">
        <v>717.55200000000002</v>
      </c>
      <c r="F1441" s="56">
        <v>80.475999999999999</v>
      </c>
      <c r="G1441" s="56">
        <v>254.92</v>
      </c>
      <c r="H1441" s="56">
        <v>288.69600000000003</v>
      </c>
      <c r="I1441" s="56">
        <v>582.75800000000004</v>
      </c>
      <c r="J1441" s="56">
        <v>389.77600000000001</v>
      </c>
      <c r="K1441" s="56">
        <v>60.16</v>
      </c>
      <c r="L1441" s="56">
        <v>34.86</v>
      </c>
      <c r="M1441" s="56">
        <v>132.15199999999999</v>
      </c>
      <c r="N1441" s="56">
        <v>123.73</v>
      </c>
      <c r="O1441" s="56">
        <v>500.88400000000001</v>
      </c>
      <c r="P1441" s="56">
        <v>327.89600000000002</v>
      </c>
    </row>
    <row r="1442" spans="1:16" x14ac:dyDescent="0.25">
      <c r="A1442" s="54">
        <v>2022</v>
      </c>
      <c r="B1442" s="54">
        <v>988636</v>
      </c>
      <c r="C1442" s="55" t="s">
        <v>415</v>
      </c>
      <c r="D1442" s="54" t="s">
        <v>296</v>
      </c>
      <c r="E1442" s="56">
        <v>275.48</v>
      </c>
      <c r="F1442" s="56">
        <v>137.87</v>
      </c>
      <c r="G1442" s="56">
        <v>0</v>
      </c>
      <c r="H1442" s="56">
        <v>347.08</v>
      </c>
      <c r="I1442" s="56">
        <v>-14.022</v>
      </c>
      <c r="J1442" s="56">
        <v>117.652</v>
      </c>
      <c r="K1442" s="56">
        <v>0</v>
      </c>
      <c r="L1442" s="56">
        <v>145.988</v>
      </c>
      <c r="M1442" s="56">
        <v>27.276</v>
      </c>
      <c r="N1442" s="56">
        <v>0</v>
      </c>
      <c r="O1442" s="56">
        <v>-7.6079999999999997</v>
      </c>
      <c r="P1442" s="56">
        <v>16.783999999999999</v>
      </c>
    </row>
    <row r="1443" spans="1:16" x14ac:dyDescent="0.25">
      <c r="A1443" s="54">
        <v>2022</v>
      </c>
      <c r="B1443" s="54">
        <v>988636</v>
      </c>
      <c r="C1443" s="55" t="s">
        <v>415</v>
      </c>
      <c r="D1443" s="54" t="s">
        <v>294</v>
      </c>
      <c r="E1443" s="56">
        <v>375.88</v>
      </c>
      <c r="F1443" s="56">
        <v>208.47</v>
      </c>
      <c r="G1443" s="56">
        <v>0</v>
      </c>
      <c r="H1443" s="56">
        <v>382.38</v>
      </c>
      <c r="I1443" s="56">
        <v>120.578</v>
      </c>
      <c r="J1443" s="56">
        <v>152.952</v>
      </c>
      <c r="K1443" s="56">
        <v>0</v>
      </c>
      <c r="L1443" s="56">
        <v>214.38800000000001</v>
      </c>
      <c r="M1443" s="56">
        <v>61.475999999999999</v>
      </c>
      <c r="N1443" s="56">
        <v>0</v>
      </c>
      <c r="O1443" s="56">
        <v>25.492000000000001</v>
      </c>
      <c r="P1443" s="56">
        <v>50.984000000000002</v>
      </c>
    </row>
    <row r="1444" spans="1:16" x14ac:dyDescent="0.25">
      <c r="A1444" s="54">
        <v>2022</v>
      </c>
      <c r="B1444" s="54">
        <v>988636</v>
      </c>
      <c r="C1444" s="55" t="s">
        <v>415</v>
      </c>
      <c r="D1444" s="54" t="s">
        <v>1</v>
      </c>
      <c r="E1444" s="56">
        <v>991.88</v>
      </c>
      <c r="F1444" s="56">
        <v>509.52</v>
      </c>
      <c r="G1444" s="56">
        <v>0</v>
      </c>
      <c r="H1444" s="56">
        <v>855.88</v>
      </c>
      <c r="I1444" s="56">
        <v>334.32799999999997</v>
      </c>
      <c r="J1444" s="56">
        <v>351.952</v>
      </c>
      <c r="K1444" s="56">
        <v>0</v>
      </c>
      <c r="L1444" s="56">
        <v>1111.8879999999999</v>
      </c>
      <c r="M1444" s="56">
        <v>215.976</v>
      </c>
      <c r="N1444" s="56">
        <v>0</v>
      </c>
      <c r="O1444" s="56">
        <v>63.991999999999997</v>
      </c>
      <c r="P1444" s="56">
        <v>119.98399999999999</v>
      </c>
    </row>
    <row r="1445" spans="1:16" x14ac:dyDescent="0.25">
      <c r="A1445" s="54">
        <v>2022</v>
      </c>
      <c r="B1445" s="54">
        <v>998761</v>
      </c>
      <c r="C1445" s="55" t="s">
        <v>417</v>
      </c>
      <c r="D1445" s="54" t="s">
        <v>294</v>
      </c>
      <c r="E1445" s="56">
        <v>2172.6439999999998</v>
      </c>
      <c r="F1445" s="56">
        <v>4976.6454999999996</v>
      </c>
      <c r="G1445" s="56">
        <v>5859.9849999999997</v>
      </c>
      <c r="H1445" s="56">
        <v>4358.13</v>
      </c>
      <c r="I1445" s="56">
        <v>3412.127</v>
      </c>
      <c r="J1445" s="56">
        <v>2774.9144999999999</v>
      </c>
      <c r="K1445" s="56">
        <v>4053.6754999999998</v>
      </c>
      <c r="L1445" s="56">
        <v>4898.4775</v>
      </c>
      <c r="M1445" s="56">
        <v>7901.1959999999999</v>
      </c>
      <c r="N1445" s="56">
        <v>4754.2629999999999</v>
      </c>
      <c r="O1445" s="56">
        <v>5142.8954999999996</v>
      </c>
      <c r="P1445" s="56">
        <v>2668.1709999999998</v>
      </c>
    </row>
    <row r="1446" spans="1:16" x14ac:dyDescent="0.25">
      <c r="A1446" s="54">
        <v>2022</v>
      </c>
      <c r="B1446" s="54">
        <v>998761</v>
      </c>
      <c r="C1446" s="55" t="s">
        <v>417</v>
      </c>
      <c r="D1446" s="54" t="s">
        <v>296</v>
      </c>
      <c r="E1446" s="56">
        <v>1563.644</v>
      </c>
      <c r="F1446" s="56">
        <v>4353.6454999999996</v>
      </c>
      <c r="G1446" s="56">
        <v>5192.9849999999997</v>
      </c>
      <c r="H1446" s="56">
        <v>3661.13</v>
      </c>
      <c r="I1446" s="56">
        <v>2723.627</v>
      </c>
      <c r="J1446" s="56">
        <v>2171.9144999999999</v>
      </c>
      <c r="K1446" s="56">
        <v>3451.1754999999998</v>
      </c>
      <c r="L1446" s="56">
        <v>4163.4775</v>
      </c>
      <c r="M1446" s="56">
        <v>7194.1959999999999</v>
      </c>
      <c r="N1446" s="56">
        <v>4061.2629999999999</v>
      </c>
      <c r="O1446" s="56">
        <v>4484.8954999999996</v>
      </c>
      <c r="P1446" s="56">
        <v>2059.1709999999998</v>
      </c>
    </row>
    <row r="1447" spans="1:16" x14ac:dyDescent="0.25">
      <c r="A1447" s="54">
        <v>2022</v>
      </c>
      <c r="B1447" s="54">
        <v>998761</v>
      </c>
      <c r="C1447" s="55" t="s">
        <v>417</v>
      </c>
      <c r="D1447" s="54" t="s">
        <v>1</v>
      </c>
      <c r="E1447" s="56">
        <v>14177.644</v>
      </c>
      <c r="F1447" s="56">
        <v>21122.445500000002</v>
      </c>
      <c r="G1447" s="56">
        <v>24740.884999999998</v>
      </c>
      <c r="H1447" s="56">
        <v>22980.880000000001</v>
      </c>
      <c r="I1447" s="56">
        <v>17192.877</v>
      </c>
      <c r="J1447" s="56">
        <v>14897.5645</v>
      </c>
      <c r="K1447" s="56">
        <v>17810.825499999999</v>
      </c>
      <c r="L1447" s="56">
        <v>21521.077499999999</v>
      </c>
      <c r="M1447" s="56">
        <v>35527.595999999998</v>
      </c>
      <c r="N1447" s="56">
        <v>22935.913</v>
      </c>
      <c r="O1447" s="56">
        <v>30284.845499999999</v>
      </c>
      <c r="P1447" s="56">
        <v>12647.271000000001</v>
      </c>
    </row>
    <row r="1448" spans="1:16" x14ac:dyDescent="0.25">
      <c r="A1448" s="54">
        <v>2022</v>
      </c>
      <c r="B1448" s="54">
        <v>998890</v>
      </c>
      <c r="C1448" s="55" t="s">
        <v>418</v>
      </c>
      <c r="D1448" s="54" t="s">
        <v>294</v>
      </c>
      <c r="E1448" s="56">
        <v>0</v>
      </c>
      <c r="F1448" s="56">
        <v>0</v>
      </c>
      <c r="G1448" s="56">
        <v>50.396000000000001</v>
      </c>
      <c r="H1448" s="56">
        <v>109.968</v>
      </c>
      <c r="I1448" s="56">
        <v>1132.3779999999999</v>
      </c>
      <c r="J1448" s="56">
        <v>0</v>
      </c>
      <c r="K1448" s="56">
        <v>12.068</v>
      </c>
      <c r="L1448" s="56">
        <v>68.475999999999999</v>
      </c>
      <c r="M1448" s="56">
        <v>0</v>
      </c>
      <c r="N1448" s="56">
        <v>414.8</v>
      </c>
      <c r="O1448" s="56">
        <v>0</v>
      </c>
      <c r="P1448" s="56">
        <v>25.492000000000001</v>
      </c>
    </row>
    <row r="1449" spans="1:16" x14ac:dyDescent="0.25">
      <c r="A1449" s="54">
        <v>2022</v>
      </c>
      <c r="B1449" s="54">
        <v>998890</v>
      </c>
      <c r="C1449" s="55" t="s">
        <v>418</v>
      </c>
      <c r="D1449" s="54" t="s">
        <v>1</v>
      </c>
      <c r="E1449" s="56">
        <v>0</v>
      </c>
      <c r="F1449" s="56">
        <v>0</v>
      </c>
      <c r="G1449" s="56">
        <v>168.696</v>
      </c>
      <c r="H1449" s="56">
        <v>287.96800000000002</v>
      </c>
      <c r="I1449" s="56">
        <v>2732.328</v>
      </c>
      <c r="J1449" s="56">
        <v>0</v>
      </c>
      <c r="K1449" s="56">
        <v>31.968</v>
      </c>
      <c r="L1449" s="56">
        <v>231.976</v>
      </c>
      <c r="M1449" s="56">
        <v>0</v>
      </c>
      <c r="N1449" s="56">
        <v>975.8</v>
      </c>
      <c r="O1449" s="56">
        <v>0</v>
      </c>
      <c r="P1449" s="56">
        <v>55.991999999999997</v>
      </c>
    </row>
    <row r="1450" spans="1:16" x14ac:dyDescent="0.25">
      <c r="A1450" s="54">
        <v>2022</v>
      </c>
      <c r="B1450" s="54">
        <v>998890</v>
      </c>
      <c r="C1450" s="55" t="s">
        <v>418</v>
      </c>
      <c r="D1450" s="54" t="s">
        <v>296</v>
      </c>
      <c r="E1450" s="56">
        <v>0</v>
      </c>
      <c r="F1450" s="56">
        <v>0</v>
      </c>
      <c r="G1450" s="56">
        <v>-14.904</v>
      </c>
      <c r="H1450" s="56">
        <v>76.768000000000001</v>
      </c>
      <c r="I1450" s="56">
        <v>1056.078</v>
      </c>
      <c r="J1450" s="56">
        <v>0</v>
      </c>
      <c r="K1450" s="56">
        <v>-21.132000000000001</v>
      </c>
      <c r="L1450" s="56">
        <v>35.276000000000003</v>
      </c>
      <c r="M1450" s="56">
        <v>0</v>
      </c>
      <c r="N1450" s="56">
        <v>348.4</v>
      </c>
      <c r="O1450" s="56">
        <v>0</v>
      </c>
      <c r="P1450" s="56">
        <v>-6.6079999999999997</v>
      </c>
    </row>
    <row r="1451" spans="1:16" x14ac:dyDescent="0.25">
      <c r="A1451" s="54">
        <v>2023</v>
      </c>
      <c r="B1451" s="54">
        <v>104983</v>
      </c>
      <c r="C1451" s="55" t="s">
        <v>417</v>
      </c>
      <c r="D1451" s="54" t="s">
        <v>294</v>
      </c>
      <c r="E1451" s="56">
        <v>692.33199999999999</v>
      </c>
      <c r="F1451" s="56">
        <v>136.91200000000001</v>
      </c>
      <c r="G1451" s="56">
        <v>26.103999999999999</v>
      </c>
      <c r="H1451" s="56">
        <v>181.49199999999999</v>
      </c>
      <c r="I1451" s="56">
        <v>308.90800000000002</v>
      </c>
      <c r="J1451" s="56">
        <v>79.968000000000004</v>
      </c>
      <c r="K1451" s="56">
        <v>20.992000000000001</v>
      </c>
      <c r="L1451" s="56">
        <v>25.51</v>
      </c>
      <c r="M1451" s="56">
        <v>234.78</v>
      </c>
      <c r="N1451" s="56">
        <v>64.552000000000007</v>
      </c>
      <c r="O1451" s="56">
        <v>476.16199999999998</v>
      </c>
      <c r="P1451" s="56">
        <v>61.996000000000002</v>
      </c>
    </row>
    <row r="1452" spans="1:16" x14ac:dyDescent="0.25">
      <c r="A1452" s="54">
        <v>2023</v>
      </c>
      <c r="B1452" s="54">
        <v>104983</v>
      </c>
      <c r="C1452" s="55" t="s">
        <v>417</v>
      </c>
      <c r="D1452" s="54" t="s">
        <v>1</v>
      </c>
      <c r="E1452" s="56">
        <v>2798.8319999999999</v>
      </c>
      <c r="F1452" s="56">
        <v>791.91200000000003</v>
      </c>
      <c r="G1452" s="56">
        <v>71.103999999999999</v>
      </c>
      <c r="H1452" s="56">
        <v>1806.992</v>
      </c>
      <c r="I1452" s="56">
        <v>1441.4079999999999</v>
      </c>
      <c r="J1452" s="56">
        <v>239.96799999999999</v>
      </c>
      <c r="K1452" s="56">
        <v>55.991999999999997</v>
      </c>
      <c r="L1452" s="56">
        <v>172.76</v>
      </c>
      <c r="M1452" s="56">
        <v>886.28</v>
      </c>
      <c r="N1452" s="56">
        <v>217.55199999999999</v>
      </c>
      <c r="O1452" s="56">
        <v>1578.912</v>
      </c>
      <c r="P1452" s="56">
        <v>205.49600000000001</v>
      </c>
    </row>
    <row r="1453" spans="1:16" x14ac:dyDescent="0.25">
      <c r="A1453" s="54">
        <v>2023</v>
      </c>
      <c r="B1453" s="54">
        <v>104983</v>
      </c>
      <c r="C1453" s="55" t="s">
        <v>417</v>
      </c>
      <c r="D1453" s="54" t="s">
        <v>296</v>
      </c>
      <c r="E1453" s="56">
        <v>505.83199999999999</v>
      </c>
      <c r="F1453" s="56">
        <v>106.91200000000001</v>
      </c>
      <c r="G1453" s="56">
        <v>-32.896000000000001</v>
      </c>
      <c r="H1453" s="56">
        <v>5.4920000000001501</v>
      </c>
      <c r="I1453" s="56">
        <v>190.90799999999999</v>
      </c>
      <c r="J1453" s="56">
        <v>-8.032</v>
      </c>
      <c r="K1453" s="56">
        <v>-8.0079999999999991</v>
      </c>
      <c r="L1453" s="56">
        <v>-63.49</v>
      </c>
      <c r="M1453" s="56">
        <v>116.78</v>
      </c>
      <c r="N1453" s="56">
        <v>-53.448</v>
      </c>
      <c r="O1453" s="56">
        <v>327.16199999999998</v>
      </c>
      <c r="P1453" s="56">
        <v>1.99600000000001</v>
      </c>
    </row>
    <row r="1454" spans="1:16" x14ac:dyDescent="0.25">
      <c r="A1454" s="54">
        <v>2023</v>
      </c>
      <c r="B1454" s="54">
        <v>105021</v>
      </c>
      <c r="C1454" s="55" t="s">
        <v>418</v>
      </c>
      <c r="D1454" s="54" t="s">
        <v>296</v>
      </c>
      <c r="E1454" s="56">
        <v>727.03399999999897</v>
      </c>
      <c r="F1454" s="56">
        <v>206.48599999999999</v>
      </c>
      <c r="G1454" s="56">
        <v>660.30599999999902</v>
      </c>
      <c r="H1454" s="56">
        <v>243.422</v>
      </c>
      <c r="I1454" s="56">
        <v>496.85599999999903</v>
      </c>
      <c r="J1454" s="56">
        <v>-49.236000000000097</v>
      </c>
      <c r="K1454" s="56">
        <v>-16.649999999999899</v>
      </c>
      <c r="L1454" s="56">
        <v>226.66</v>
      </c>
      <c r="M1454" s="56">
        <v>837.76399999999899</v>
      </c>
      <c r="N1454" s="56">
        <v>74.281999999999996</v>
      </c>
      <c r="O1454" s="56">
        <v>329.56599999999997</v>
      </c>
      <c r="P1454" s="56">
        <v>36.189999999999898</v>
      </c>
    </row>
    <row r="1455" spans="1:16" x14ac:dyDescent="0.25">
      <c r="A1455" s="54">
        <v>2023</v>
      </c>
      <c r="B1455" s="54">
        <v>105021</v>
      </c>
      <c r="C1455" s="55" t="s">
        <v>418</v>
      </c>
      <c r="D1455" s="54" t="s">
        <v>294</v>
      </c>
      <c r="E1455" s="56">
        <v>1164.9739999999999</v>
      </c>
      <c r="F1455" s="56">
        <v>420.08600000000001</v>
      </c>
      <c r="G1455" s="56">
        <v>1205.646</v>
      </c>
      <c r="H1455" s="56">
        <v>571.62199999999996</v>
      </c>
      <c r="I1455" s="56">
        <v>714.05600000000004</v>
      </c>
      <c r="J1455" s="56">
        <v>131.364</v>
      </c>
      <c r="K1455" s="56">
        <v>55.350000000000101</v>
      </c>
      <c r="L1455" s="56">
        <v>478.06</v>
      </c>
      <c r="M1455" s="56">
        <v>984.16399999999896</v>
      </c>
      <c r="N1455" s="56">
        <v>180.482</v>
      </c>
      <c r="O1455" s="56">
        <v>625.90600000000097</v>
      </c>
      <c r="P1455" s="56">
        <v>319.39</v>
      </c>
    </row>
    <row r="1456" spans="1:16" x14ac:dyDescent="0.25">
      <c r="A1456" s="54">
        <v>2023</v>
      </c>
      <c r="B1456" s="54">
        <v>105021</v>
      </c>
      <c r="C1456" s="55" t="s">
        <v>418</v>
      </c>
      <c r="D1456" s="54" t="s">
        <v>1</v>
      </c>
      <c r="E1456" s="56">
        <v>8268.4740000000002</v>
      </c>
      <c r="F1456" s="56">
        <v>2981.5859999999998</v>
      </c>
      <c r="G1456" s="56">
        <v>8557.1460000000006</v>
      </c>
      <c r="H1456" s="56">
        <v>4057.1219999999998</v>
      </c>
      <c r="I1456" s="56">
        <v>5068.0559999999996</v>
      </c>
      <c r="J1456" s="56">
        <v>932.36400000000003</v>
      </c>
      <c r="K1456" s="56">
        <v>392.85</v>
      </c>
      <c r="L1456" s="56">
        <v>3393.06</v>
      </c>
      <c r="M1456" s="56">
        <v>6985.1639999999998</v>
      </c>
      <c r="N1456" s="56">
        <v>1280.982</v>
      </c>
      <c r="O1456" s="56">
        <v>4442.4059999999999</v>
      </c>
      <c r="P1456" s="56">
        <v>2266.89</v>
      </c>
    </row>
    <row r="1457" spans="1:16" x14ac:dyDescent="0.25">
      <c r="A1457" s="54">
        <v>2023</v>
      </c>
      <c r="B1457" s="54">
        <v>105397</v>
      </c>
      <c r="C1457" s="55" t="s">
        <v>415</v>
      </c>
      <c r="D1457" s="54" t="s">
        <v>296</v>
      </c>
      <c r="E1457" s="56">
        <v>122.29600000000001</v>
      </c>
      <c r="F1457" s="56">
        <v>-120.236</v>
      </c>
      <c r="G1457" s="56">
        <v>-52.832000000000001</v>
      </c>
      <c r="H1457" s="56">
        <v>0</v>
      </c>
      <c r="I1457" s="56">
        <v>155.494</v>
      </c>
      <c r="J1457" s="56">
        <v>-80.819999999999993</v>
      </c>
      <c r="K1457" s="56">
        <v>53.506000000000199</v>
      </c>
      <c r="L1457" s="56">
        <v>-44.24</v>
      </c>
      <c r="M1457" s="56">
        <v>-42.223999999999997</v>
      </c>
      <c r="N1457" s="56">
        <v>-92.031999999999996</v>
      </c>
      <c r="O1457" s="56">
        <v>49.176000000000101</v>
      </c>
      <c r="P1457" s="56">
        <v>325.44400000000002</v>
      </c>
    </row>
    <row r="1458" spans="1:16" x14ac:dyDescent="0.25">
      <c r="A1458" s="54">
        <v>2023</v>
      </c>
      <c r="B1458" s="54">
        <v>105397</v>
      </c>
      <c r="C1458" s="55" t="s">
        <v>415</v>
      </c>
      <c r="D1458" s="54" t="s">
        <v>294</v>
      </c>
      <c r="E1458" s="56">
        <v>188.49600000000001</v>
      </c>
      <c r="F1458" s="56">
        <v>45.264000000000102</v>
      </c>
      <c r="G1458" s="56">
        <v>46.468000000000004</v>
      </c>
      <c r="H1458" s="56">
        <v>0</v>
      </c>
      <c r="I1458" s="56">
        <v>340.79399999999998</v>
      </c>
      <c r="J1458" s="56">
        <v>84.68</v>
      </c>
      <c r="K1458" s="56">
        <v>129.60599999999999</v>
      </c>
      <c r="L1458" s="56">
        <v>55.06</v>
      </c>
      <c r="M1458" s="56">
        <v>23.975999999999999</v>
      </c>
      <c r="N1458" s="56">
        <v>40.368000000000002</v>
      </c>
      <c r="O1458" s="56">
        <v>247.77600000000001</v>
      </c>
      <c r="P1458" s="56">
        <v>424.74400000000003</v>
      </c>
    </row>
    <row r="1459" spans="1:16" x14ac:dyDescent="0.25">
      <c r="A1459" s="54">
        <v>2023</v>
      </c>
      <c r="B1459" s="54">
        <v>105397</v>
      </c>
      <c r="C1459" s="55" t="s">
        <v>415</v>
      </c>
      <c r="D1459" s="54" t="s">
        <v>1</v>
      </c>
      <c r="E1459" s="56">
        <v>809.49599999999998</v>
      </c>
      <c r="F1459" s="56">
        <v>1046.2639999999999</v>
      </c>
      <c r="G1459" s="56">
        <v>127.968</v>
      </c>
      <c r="H1459" s="56">
        <v>0</v>
      </c>
      <c r="I1459" s="56">
        <v>1408.5440000000001</v>
      </c>
      <c r="J1459" s="56">
        <v>276.68</v>
      </c>
      <c r="K1459" s="56">
        <v>727.85599999999999</v>
      </c>
      <c r="L1459" s="56">
        <v>281.56</v>
      </c>
      <c r="M1459" s="56">
        <v>223.976</v>
      </c>
      <c r="N1459" s="56">
        <v>174.36799999999999</v>
      </c>
      <c r="O1459" s="56">
        <v>2047.7760000000001</v>
      </c>
      <c r="P1459" s="56">
        <v>1559.7439999999999</v>
      </c>
    </row>
    <row r="1460" spans="1:16" x14ac:dyDescent="0.25">
      <c r="A1460" s="54">
        <v>2023</v>
      </c>
      <c r="B1460" s="54">
        <v>106224</v>
      </c>
      <c r="C1460" s="55" t="s">
        <v>418</v>
      </c>
      <c r="D1460" s="54" t="s">
        <v>1</v>
      </c>
      <c r="E1460" s="56">
        <v>15537.788</v>
      </c>
      <c r="F1460" s="56">
        <v>7096.95</v>
      </c>
      <c r="G1460" s="56">
        <v>5060.2160000000003</v>
      </c>
      <c r="H1460" s="56">
        <v>9003.1409999999996</v>
      </c>
      <c r="I1460" s="56">
        <v>2678.431</v>
      </c>
      <c r="J1460" s="56">
        <v>8436.3160000000007</v>
      </c>
      <c r="K1460" s="56">
        <v>11550.231</v>
      </c>
      <c r="L1460" s="56">
        <v>7019.0190000000002</v>
      </c>
      <c r="M1460" s="56">
        <v>12173.455</v>
      </c>
      <c r="N1460" s="56">
        <v>4961.7470000000003</v>
      </c>
      <c r="O1460" s="56">
        <v>9721.2990000000009</v>
      </c>
      <c r="P1460" s="56">
        <v>9591.5540000000001</v>
      </c>
    </row>
    <row r="1461" spans="1:16" x14ac:dyDescent="0.25">
      <c r="A1461" s="54">
        <v>2023</v>
      </c>
      <c r="B1461" s="54">
        <v>106224</v>
      </c>
      <c r="C1461" s="55" t="s">
        <v>418</v>
      </c>
      <c r="D1461" s="54" t="s">
        <v>294</v>
      </c>
      <c r="E1461" s="56">
        <v>1053.788</v>
      </c>
      <c r="F1461" s="56">
        <v>955.69999999999902</v>
      </c>
      <c r="G1461" s="56">
        <v>994.21599999999899</v>
      </c>
      <c r="H1461" s="56">
        <v>1187.6410000000001</v>
      </c>
      <c r="I1461" s="56">
        <v>369.93099999999998</v>
      </c>
      <c r="J1461" s="56">
        <v>1440.066</v>
      </c>
      <c r="K1461" s="56">
        <v>1733.231</v>
      </c>
      <c r="L1461" s="56">
        <v>1186.019</v>
      </c>
      <c r="M1461" s="56">
        <v>647.95499999999902</v>
      </c>
      <c r="N1461" s="56">
        <v>421.24700000000001</v>
      </c>
      <c r="O1461" s="56">
        <v>1190.299</v>
      </c>
      <c r="P1461" s="56">
        <v>389.55399999999798</v>
      </c>
    </row>
    <row r="1462" spans="1:16" x14ac:dyDescent="0.25">
      <c r="A1462" s="54">
        <v>2023</v>
      </c>
      <c r="B1462" s="54">
        <v>106224</v>
      </c>
      <c r="C1462" s="55" t="s">
        <v>418</v>
      </c>
      <c r="D1462" s="54" t="s">
        <v>296</v>
      </c>
      <c r="E1462" s="56">
        <v>595.44799999999805</v>
      </c>
      <c r="F1462" s="56">
        <v>626.29999999999905</v>
      </c>
      <c r="G1462" s="56">
        <v>733.21599999999899</v>
      </c>
      <c r="H1462" s="56">
        <v>737.700999999999</v>
      </c>
      <c r="I1462" s="56">
        <v>7.5309999999997697</v>
      </c>
      <c r="J1462" s="56">
        <v>1036.2660000000001</v>
      </c>
      <c r="K1462" s="56">
        <v>1309.1510000000001</v>
      </c>
      <c r="L1462" s="56">
        <v>917.248999999999</v>
      </c>
      <c r="M1462" s="56">
        <v>140.354999999999</v>
      </c>
      <c r="N1462" s="56">
        <v>-25.153000000000201</v>
      </c>
      <c r="O1462" s="56">
        <v>663.67899999999702</v>
      </c>
      <c r="P1462" s="56">
        <v>-8.2460000000015103</v>
      </c>
    </row>
    <row r="1463" spans="1:16" x14ac:dyDescent="0.25">
      <c r="A1463" s="54">
        <v>2023</v>
      </c>
      <c r="B1463" s="54">
        <v>107439</v>
      </c>
      <c r="C1463" s="55" t="s">
        <v>414</v>
      </c>
      <c r="D1463" s="54" t="s">
        <v>296</v>
      </c>
      <c r="E1463" s="56">
        <v>-1213.4880000000001</v>
      </c>
      <c r="F1463" s="56">
        <v>-267.86000000000098</v>
      </c>
      <c r="G1463" s="56">
        <v>-787.81800000000101</v>
      </c>
      <c r="H1463" s="56">
        <v>-233.74600000000001</v>
      </c>
      <c r="I1463" s="56">
        <v>-218.542</v>
      </c>
      <c r="J1463" s="56">
        <v>53.255999999999403</v>
      </c>
      <c r="K1463" s="56">
        <v>-507.17200000000099</v>
      </c>
      <c r="L1463" s="56">
        <v>-141.97999999999999</v>
      </c>
      <c r="M1463" s="56">
        <v>-418.60599999999999</v>
      </c>
      <c r="N1463" s="56">
        <v>-1237.57</v>
      </c>
      <c r="O1463" s="56">
        <v>-789.41399999999999</v>
      </c>
      <c r="P1463" s="56">
        <v>-361.75200000000001</v>
      </c>
    </row>
    <row r="1464" spans="1:16" x14ac:dyDescent="0.25">
      <c r="A1464" s="54">
        <v>2023</v>
      </c>
      <c r="B1464" s="54">
        <v>107439</v>
      </c>
      <c r="C1464" s="55" t="s">
        <v>414</v>
      </c>
      <c r="D1464" s="54" t="s">
        <v>1</v>
      </c>
      <c r="E1464" s="56">
        <v>4625.4120000000003</v>
      </c>
      <c r="F1464" s="56">
        <v>4963.4399999999996</v>
      </c>
      <c r="G1464" s="56">
        <v>4640.232</v>
      </c>
      <c r="H1464" s="56">
        <v>2007.654</v>
      </c>
      <c r="I1464" s="56">
        <v>2404.4580000000001</v>
      </c>
      <c r="J1464" s="56">
        <v>2981.556</v>
      </c>
      <c r="K1464" s="56">
        <v>3943.578</v>
      </c>
      <c r="L1464" s="56">
        <v>2488.92</v>
      </c>
      <c r="M1464" s="56">
        <v>5201.0940000000001</v>
      </c>
      <c r="N1464" s="56">
        <v>7177.53</v>
      </c>
      <c r="O1464" s="56">
        <v>4954.2359999999999</v>
      </c>
      <c r="P1464" s="56">
        <v>2225.598</v>
      </c>
    </row>
    <row r="1465" spans="1:16" x14ac:dyDescent="0.25">
      <c r="A1465" s="54">
        <v>2023</v>
      </c>
      <c r="B1465" s="54">
        <v>107439</v>
      </c>
      <c r="C1465" s="55" t="s">
        <v>414</v>
      </c>
      <c r="D1465" s="54" t="s">
        <v>294</v>
      </c>
      <c r="E1465" s="56">
        <v>-674.58800000000099</v>
      </c>
      <c r="F1465" s="56">
        <v>109.44</v>
      </c>
      <c r="G1465" s="56">
        <v>-309.26799999999997</v>
      </c>
      <c r="H1465" s="56">
        <v>139.154</v>
      </c>
      <c r="I1465" s="56">
        <v>113.458</v>
      </c>
      <c r="J1465" s="56">
        <v>295.55599999999902</v>
      </c>
      <c r="K1465" s="56">
        <v>-65.672000000000693</v>
      </c>
      <c r="L1465" s="56">
        <v>225.42</v>
      </c>
      <c r="M1465" s="56">
        <v>-16.9060000000004</v>
      </c>
      <c r="N1465" s="56">
        <v>-971.97000000000105</v>
      </c>
      <c r="O1465" s="56">
        <v>-557.01400000000001</v>
      </c>
      <c r="P1465" s="56">
        <v>52.597999999999701</v>
      </c>
    </row>
    <row r="1466" spans="1:16" x14ac:dyDescent="0.25">
      <c r="A1466" s="54">
        <v>2023</v>
      </c>
      <c r="B1466" s="54">
        <v>107439</v>
      </c>
      <c r="C1466" s="55" t="s">
        <v>417</v>
      </c>
      <c r="D1466" s="54" t="s">
        <v>296</v>
      </c>
      <c r="E1466" s="56">
        <v>-893.08799999999997</v>
      </c>
      <c r="F1466" s="56">
        <v>-853.33800000000099</v>
      </c>
      <c r="G1466" s="56">
        <v>-1127.7139999999999</v>
      </c>
      <c r="H1466" s="56">
        <v>-133.960000000001</v>
      </c>
      <c r="I1466" s="56">
        <v>-421.00200000000001</v>
      </c>
      <c r="J1466" s="56">
        <v>-898.53</v>
      </c>
      <c r="K1466" s="56">
        <v>-882.61200000000099</v>
      </c>
      <c r="L1466" s="56">
        <v>-783.01200000000097</v>
      </c>
      <c r="M1466" s="56">
        <v>-503.47800000000097</v>
      </c>
      <c r="N1466" s="56">
        <v>-489.91400000000198</v>
      </c>
      <c r="O1466" s="56">
        <v>-596.63000000000102</v>
      </c>
      <c r="P1466" s="56">
        <v>-839.84800000000098</v>
      </c>
    </row>
    <row r="1467" spans="1:16" x14ac:dyDescent="0.25">
      <c r="A1467" s="54">
        <v>2023</v>
      </c>
      <c r="B1467" s="54">
        <v>107439</v>
      </c>
      <c r="C1467" s="55" t="s">
        <v>417</v>
      </c>
      <c r="D1467" s="54" t="s">
        <v>294</v>
      </c>
      <c r="E1467" s="56">
        <v>-259.08800000000002</v>
      </c>
      <c r="F1467" s="56">
        <v>-242.33800000000099</v>
      </c>
      <c r="G1467" s="56">
        <v>-469.71400000000102</v>
      </c>
      <c r="H1467" s="56">
        <v>437.039999999999</v>
      </c>
      <c r="I1467" s="56">
        <v>241.997999999999</v>
      </c>
      <c r="J1467" s="56">
        <v>-215.530000000001</v>
      </c>
      <c r="K1467" s="56">
        <v>-281.61200000000099</v>
      </c>
      <c r="L1467" s="56">
        <v>-73.512000000000498</v>
      </c>
      <c r="M1467" s="56">
        <v>115.521999999999</v>
      </c>
      <c r="N1467" s="56">
        <v>177.58599999999799</v>
      </c>
      <c r="O1467" s="56">
        <v>45.369999999999301</v>
      </c>
      <c r="P1467" s="56">
        <v>-236.84800000000101</v>
      </c>
    </row>
    <row r="1468" spans="1:16" x14ac:dyDescent="0.25">
      <c r="A1468" s="54">
        <v>2023</v>
      </c>
      <c r="B1468" s="54">
        <v>107439</v>
      </c>
      <c r="C1468" s="55" t="s">
        <v>417</v>
      </c>
      <c r="D1468" s="54" t="s">
        <v>1</v>
      </c>
      <c r="E1468" s="56">
        <v>5850.9120000000003</v>
      </c>
      <c r="F1468" s="56">
        <v>5435.4120000000003</v>
      </c>
      <c r="G1468" s="56">
        <v>8661.0360000000001</v>
      </c>
      <c r="H1468" s="56">
        <v>6876.54</v>
      </c>
      <c r="I1468" s="56">
        <v>5068.9979999999996</v>
      </c>
      <c r="J1468" s="56">
        <v>6209.97</v>
      </c>
      <c r="K1468" s="56">
        <v>7749.1379999999999</v>
      </c>
      <c r="L1468" s="56">
        <v>5372.9880000000003</v>
      </c>
      <c r="M1468" s="56">
        <v>8607.5220000000008</v>
      </c>
      <c r="N1468" s="56">
        <v>8629.0859999999993</v>
      </c>
      <c r="O1468" s="56">
        <v>6711.12</v>
      </c>
      <c r="P1468" s="56">
        <v>9559.902</v>
      </c>
    </row>
    <row r="1469" spans="1:16" x14ac:dyDescent="0.25">
      <c r="A1469" s="54">
        <v>2023</v>
      </c>
      <c r="B1469" s="54">
        <v>107439</v>
      </c>
      <c r="C1469" s="55" t="s">
        <v>416</v>
      </c>
      <c r="D1469" s="54" t="s">
        <v>296</v>
      </c>
      <c r="E1469" s="56">
        <v>-766.69000000000096</v>
      </c>
      <c r="F1469" s="56">
        <v>-1036.8420000000001</v>
      </c>
      <c r="G1469" s="56">
        <v>-711.04200000000003</v>
      </c>
      <c r="H1469" s="56">
        <v>-652.42200000000105</v>
      </c>
      <c r="I1469" s="56">
        <v>-840.84</v>
      </c>
      <c r="J1469" s="56">
        <v>-969.300000000002</v>
      </c>
      <c r="K1469" s="56">
        <v>-1555.114</v>
      </c>
      <c r="L1469" s="56">
        <v>-629.82200000000103</v>
      </c>
      <c r="M1469" s="56">
        <v>-743.00400000000002</v>
      </c>
      <c r="N1469" s="56">
        <v>-613.86000000000104</v>
      </c>
      <c r="O1469" s="56">
        <v>-820.79200000000105</v>
      </c>
      <c r="P1469" s="56">
        <v>-851.03399999999999</v>
      </c>
    </row>
    <row r="1470" spans="1:16" x14ac:dyDescent="0.25">
      <c r="A1470" s="54">
        <v>2023</v>
      </c>
      <c r="B1470" s="54">
        <v>107439</v>
      </c>
      <c r="C1470" s="55" t="s">
        <v>416</v>
      </c>
      <c r="D1470" s="54" t="s">
        <v>294</v>
      </c>
      <c r="E1470" s="56">
        <v>-85.640000000000697</v>
      </c>
      <c r="F1470" s="56">
        <v>-395.042000000001</v>
      </c>
      <c r="G1470" s="56">
        <v>8.1579999999996495</v>
      </c>
      <c r="H1470" s="56">
        <v>10.477999999999399</v>
      </c>
      <c r="I1470" s="56">
        <v>-176.840000000001</v>
      </c>
      <c r="J1470" s="56">
        <v>-296.50000000000199</v>
      </c>
      <c r="K1470" s="56">
        <v>-903.41400000000101</v>
      </c>
      <c r="L1470" s="56">
        <v>82.777999999998897</v>
      </c>
      <c r="M1470" s="56">
        <v>-65.804000000000102</v>
      </c>
      <c r="N1470" s="56">
        <v>-71.660000000000807</v>
      </c>
      <c r="O1470" s="56">
        <v>-171.292000000001</v>
      </c>
      <c r="P1470" s="56">
        <v>-216.934</v>
      </c>
    </row>
    <row r="1471" spans="1:16" x14ac:dyDescent="0.25">
      <c r="A1471" s="54">
        <v>2023</v>
      </c>
      <c r="B1471" s="54">
        <v>107439</v>
      </c>
      <c r="C1471" s="55" t="s">
        <v>416</v>
      </c>
      <c r="D1471" s="54" t="s">
        <v>1</v>
      </c>
      <c r="E1471" s="56">
        <v>4626.3599999999997</v>
      </c>
      <c r="F1471" s="56">
        <v>5866.4579999999996</v>
      </c>
      <c r="G1471" s="56">
        <v>7348.1580000000004</v>
      </c>
      <c r="H1471" s="56">
        <v>6667.7280000000001</v>
      </c>
      <c r="I1471" s="56">
        <v>6870.66</v>
      </c>
      <c r="J1471" s="56">
        <v>8214</v>
      </c>
      <c r="K1471" s="56">
        <v>8398.8359999999993</v>
      </c>
      <c r="L1471" s="56">
        <v>8329.2780000000002</v>
      </c>
      <c r="M1471" s="56">
        <v>4155.6959999999999</v>
      </c>
      <c r="N1471" s="56">
        <v>6735.09</v>
      </c>
      <c r="O1471" s="56">
        <v>7085.9579999999996</v>
      </c>
      <c r="P1471" s="56">
        <v>4247.3159999999998</v>
      </c>
    </row>
    <row r="1472" spans="1:16" x14ac:dyDescent="0.25">
      <c r="A1472" s="54">
        <v>2023</v>
      </c>
      <c r="B1472" s="54">
        <v>110765</v>
      </c>
      <c r="C1472" s="55" t="s">
        <v>418</v>
      </c>
      <c r="D1472" s="54" t="s">
        <v>296</v>
      </c>
      <c r="E1472" s="56">
        <v>505.23639999999801</v>
      </c>
      <c r="F1472" s="56">
        <v>269.921999999999</v>
      </c>
      <c r="G1472" s="56">
        <v>129.56359999999901</v>
      </c>
      <c r="H1472" s="56">
        <v>362.04039999999901</v>
      </c>
      <c r="I1472" s="56">
        <v>254.63359999999901</v>
      </c>
      <c r="J1472" s="56">
        <v>518.14319999999896</v>
      </c>
      <c r="K1472" s="56">
        <v>607.79079999999703</v>
      </c>
      <c r="L1472" s="56">
        <v>120.435999999999</v>
      </c>
      <c r="M1472" s="56">
        <v>479.41919999999902</v>
      </c>
      <c r="N1472" s="56">
        <v>734.34879999999896</v>
      </c>
      <c r="O1472" s="56">
        <v>74.092799999999201</v>
      </c>
      <c r="P1472" s="56">
        <v>176.698399999999</v>
      </c>
    </row>
    <row r="1473" spans="1:16" x14ac:dyDescent="0.25">
      <c r="A1473" s="54">
        <v>2023</v>
      </c>
      <c r="B1473" s="54">
        <v>110765</v>
      </c>
      <c r="C1473" s="55" t="s">
        <v>418</v>
      </c>
      <c r="D1473" s="54" t="s">
        <v>1</v>
      </c>
      <c r="E1473" s="56">
        <v>13174.4764</v>
      </c>
      <c r="F1473" s="56">
        <v>7848.3220000000001</v>
      </c>
      <c r="G1473" s="56">
        <v>6541.1036000000004</v>
      </c>
      <c r="H1473" s="56">
        <v>5430.8404</v>
      </c>
      <c r="I1473" s="56">
        <v>7473.3836000000001</v>
      </c>
      <c r="J1473" s="56">
        <v>6176.0932000000003</v>
      </c>
      <c r="K1473" s="56">
        <v>14653.3608</v>
      </c>
      <c r="L1473" s="56">
        <v>8243.7759999999998</v>
      </c>
      <c r="M1473" s="56">
        <v>14336.3992</v>
      </c>
      <c r="N1473" s="56">
        <v>11066.7688</v>
      </c>
      <c r="O1473" s="56">
        <v>5116.2928000000002</v>
      </c>
      <c r="P1473" s="56">
        <v>4399.3483999999999</v>
      </c>
    </row>
    <row r="1474" spans="1:16" x14ac:dyDescent="0.25">
      <c r="A1474" s="54">
        <v>2023</v>
      </c>
      <c r="B1474" s="54">
        <v>110765</v>
      </c>
      <c r="C1474" s="55" t="s">
        <v>418</v>
      </c>
      <c r="D1474" s="54" t="s">
        <v>294</v>
      </c>
      <c r="E1474" s="56">
        <v>1031.9764</v>
      </c>
      <c r="F1474" s="56">
        <v>782.32199999999898</v>
      </c>
      <c r="G1474" s="56">
        <v>511.10359999999901</v>
      </c>
      <c r="H1474" s="56">
        <v>738.84039999999902</v>
      </c>
      <c r="I1474" s="56">
        <v>704.63359999999898</v>
      </c>
      <c r="J1474" s="56">
        <v>963.343199999999</v>
      </c>
      <c r="K1474" s="56">
        <v>998.36079999999697</v>
      </c>
      <c r="L1474" s="56">
        <v>671.77599999999904</v>
      </c>
      <c r="M1474" s="56">
        <v>917.14919999999904</v>
      </c>
      <c r="N1474" s="56">
        <v>1149.5188000000001</v>
      </c>
      <c r="O1474" s="56">
        <v>297.29279999999898</v>
      </c>
      <c r="P1474" s="56">
        <v>473.098399999999</v>
      </c>
    </row>
    <row r="1475" spans="1:16" x14ac:dyDescent="0.25">
      <c r="A1475" s="54">
        <v>2023</v>
      </c>
      <c r="B1475" s="54">
        <v>113724</v>
      </c>
      <c r="C1475" s="55" t="s">
        <v>416</v>
      </c>
      <c r="D1475" s="54" t="s">
        <v>296</v>
      </c>
      <c r="E1475" s="56">
        <v>31.0640000000001</v>
      </c>
      <c r="F1475" s="56">
        <v>-2.9320000000000199</v>
      </c>
      <c r="G1475" s="56">
        <v>-34.823999999999998</v>
      </c>
      <c r="H1475" s="56">
        <v>106.27</v>
      </c>
      <c r="I1475" s="56">
        <v>57.712000000000003</v>
      </c>
      <c r="J1475" s="56">
        <v>178.77600000000001</v>
      </c>
      <c r="K1475" s="56">
        <v>-58.356000000000002</v>
      </c>
      <c r="L1475" s="56">
        <v>-52.141999999999904</v>
      </c>
      <c r="M1475" s="56">
        <v>150.18799999999999</v>
      </c>
      <c r="N1475" s="56">
        <v>167.78800000000001</v>
      </c>
      <c r="O1475" s="56">
        <v>0</v>
      </c>
      <c r="P1475" s="56">
        <v>0</v>
      </c>
    </row>
    <row r="1476" spans="1:16" x14ac:dyDescent="0.25">
      <c r="A1476" s="54">
        <v>2023</v>
      </c>
      <c r="B1476" s="54">
        <v>113724</v>
      </c>
      <c r="C1476" s="55" t="s">
        <v>416</v>
      </c>
      <c r="D1476" s="54" t="s">
        <v>294</v>
      </c>
      <c r="E1476" s="56">
        <v>194.864</v>
      </c>
      <c r="F1476" s="56">
        <v>63.468000000000004</v>
      </c>
      <c r="G1476" s="56">
        <v>30.475999999999999</v>
      </c>
      <c r="H1476" s="56">
        <v>372.97</v>
      </c>
      <c r="I1476" s="56">
        <v>90.912000000000006</v>
      </c>
      <c r="J1476" s="56">
        <v>344.77600000000001</v>
      </c>
      <c r="K1476" s="56">
        <v>73.343999999999994</v>
      </c>
      <c r="L1476" s="56">
        <v>243.358</v>
      </c>
      <c r="M1476" s="56">
        <v>248.68799999999999</v>
      </c>
      <c r="N1476" s="56">
        <v>235.28800000000001</v>
      </c>
      <c r="O1476" s="56">
        <v>0</v>
      </c>
      <c r="P1476" s="56">
        <v>0</v>
      </c>
    </row>
    <row r="1477" spans="1:16" x14ac:dyDescent="0.25">
      <c r="A1477" s="54">
        <v>2023</v>
      </c>
      <c r="B1477" s="54">
        <v>113724</v>
      </c>
      <c r="C1477" s="55" t="s">
        <v>416</v>
      </c>
      <c r="D1477" s="54" t="s">
        <v>1</v>
      </c>
      <c r="E1477" s="56">
        <v>1063.864</v>
      </c>
      <c r="F1477" s="56">
        <v>183.96799999999999</v>
      </c>
      <c r="G1477" s="56">
        <v>143.976</v>
      </c>
      <c r="H1477" s="56">
        <v>1347.72</v>
      </c>
      <c r="I1477" s="56">
        <v>775.91200000000003</v>
      </c>
      <c r="J1477" s="56">
        <v>1051.7760000000001</v>
      </c>
      <c r="K1477" s="56">
        <v>446.34399999999999</v>
      </c>
      <c r="L1477" s="56">
        <v>1360.6079999999999</v>
      </c>
      <c r="M1477" s="56">
        <v>840.68799999999999</v>
      </c>
      <c r="N1477" s="56">
        <v>774.28800000000001</v>
      </c>
      <c r="O1477" s="56">
        <v>0</v>
      </c>
      <c r="P1477" s="56">
        <v>0</v>
      </c>
    </row>
    <row r="1478" spans="1:16" x14ac:dyDescent="0.25">
      <c r="A1478" s="54">
        <v>2023</v>
      </c>
      <c r="B1478" s="54">
        <v>114251</v>
      </c>
      <c r="C1478" s="55" t="s">
        <v>416</v>
      </c>
      <c r="D1478" s="54" t="s">
        <v>294</v>
      </c>
      <c r="E1478" s="56">
        <v>2.0920000000000001</v>
      </c>
      <c r="F1478" s="56">
        <v>0</v>
      </c>
      <c r="G1478" s="56">
        <v>0</v>
      </c>
      <c r="H1478" s="56">
        <v>0</v>
      </c>
      <c r="I1478" s="56">
        <v>192.41200000000001</v>
      </c>
      <c r="J1478" s="56">
        <v>192.81200000000001</v>
      </c>
      <c r="K1478" s="56">
        <v>37.984000000000002</v>
      </c>
      <c r="L1478" s="56">
        <v>32.984000000000002</v>
      </c>
      <c r="M1478" s="56">
        <v>0</v>
      </c>
      <c r="N1478" s="56">
        <v>23.484000000000002</v>
      </c>
      <c r="O1478" s="56">
        <v>0</v>
      </c>
      <c r="P1478" s="56">
        <v>0</v>
      </c>
    </row>
    <row r="1479" spans="1:16" x14ac:dyDescent="0.25">
      <c r="A1479" s="54">
        <v>2023</v>
      </c>
      <c r="B1479" s="54">
        <v>114251</v>
      </c>
      <c r="C1479" s="55" t="s">
        <v>416</v>
      </c>
      <c r="D1479" s="54" t="s">
        <v>296</v>
      </c>
      <c r="E1479" s="56">
        <v>-30.007999999999999</v>
      </c>
      <c r="F1479" s="56">
        <v>0</v>
      </c>
      <c r="G1479" s="56">
        <v>0</v>
      </c>
      <c r="H1479" s="56">
        <v>0</v>
      </c>
      <c r="I1479" s="56">
        <v>159.21199999999999</v>
      </c>
      <c r="J1479" s="56">
        <v>159.61199999999999</v>
      </c>
      <c r="K1479" s="56">
        <v>4.78399999999999</v>
      </c>
      <c r="L1479" s="56">
        <v>-0.215999999999994</v>
      </c>
      <c r="M1479" s="56">
        <v>0</v>
      </c>
      <c r="N1479" s="56">
        <v>-40.716000000000001</v>
      </c>
      <c r="O1479" s="56">
        <v>0</v>
      </c>
      <c r="P1479" s="56">
        <v>0</v>
      </c>
    </row>
    <row r="1480" spans="1:16" x14ac:dyDescent="0.25">
      <c r="A1480" s="54">
        <v>2023</v>
      </c>
      <c r="B1480" s="54">
        <v>114251</v>
      </c>
      <c r="C1480" s="55" t="s">
        <v>416</v>
      </c>
      <c r="D1480" s="54" t="s">
        <v>1</v>
      </c>
      <c r="E1480" s="56">
        <v>5.5919999999999996</v>
      </c>
      <c r="F1480" s="56">
        <v>0</v>
      </c>
      <c r="G1480" s="56">
        <v>0</v>
      </c>
      <c r="H1480" s="56">
        <v>0</v>
      </c>
      <c r="I1480" s="56">
        <v>647.91200000000003</v>
      </c>
      <c r="J1480" s="56">
        <v>646.31200000000001</v>
      </c>
      <c r="K1480" s="56">
        <v>127.98399999999999</v>
      </c>
      <c r="L1480" s="56">
        <v>127.98399999999999</v>
      </c>
      <c r="M1480" s="56">
        <v>0</v>
      </c>
      <c r="N1480" s="56">
        <v>63.984000000000002</v>
      </c>
      <c r="O1480" s="56">
        <v>0</v>
      </c>
      <c r="P1480" s="56">
        <v>0</v>
      </c>
    </row>
    <row r="1481" spans="1:16" x14ac:dyDescent="0.25">
      <c r="A1481" s="54">
        <v>2023</v>
      </c>
      <c r="B1481" s="54">
        <v>116138</v>
      </c>
      <c r="C1481" s="55" t="s">
        <v>417</v>
      </c>
      <c r="D1481" s="54" t="s">
        <v>294</v>
      </c>
      <c r="E1481" s="56">
        <v>203.94220000000001</v>
      </c>
      <c r="F1481" s="56">
        <v>51.66</v>
      </c>
      <c r="G1481" s="56">
        <v>0</v>
      </c>
      <c r="H1481" s="56">
        <v>48.79</v>
      </c>
      <c r="I1481" s="56">
        <v>5.7973999999999997</v>
      </c>
      <c r="J1481" s="56">
        <v>9.9301999999999992</v>
      </c>
      <c r="K1481" s="56">
        <v>33.292000000000002</v>
      </c>
      <c r="L1481" s="56">
        <v>26.978000000000002</v>
      </c>
      <c r="M1481" s="56">
        <v>57.428699999999999</v>
      </c>
      <c r="N1481" s="56">
        <v>239.1284</v>
      </c>
      <c r="O1481" s="56">
        <v>75.308800000000005</v>
      </c>
      <c r="P1481" s="56">
        <v>133.68459999999999</v>
      </c>
    </row>
    <row r="1482" spans="1:16" x14ac:dyDescent="0.25">
      <c r="A1482" s="54">
        <v>2023</v>
      </c>
      <c r="B1482" s="54">
        <v>116138</v>
      </c>
      <c r="C1482" s="55" t="s">
        <v>416</v>
      </c>
      <c r="D1482" s="54" t="s">
        <v>1</v>
      </c>
      <c r="E1482" s="56">
        <v>9224.4125999999997</v>
      </c>
      <c r="F1482" s="56">
        <v>11125.425300000001</v>
      </c>
      <c r="G1482" s="56">
        <v>20718.558000000001</v>
      </c>
      <c r="H1482" s="56">
        <v>12953.418600000001</v>
      </c>
      <c r="I1482" s="56">
        <v>13202.297699999999</v>
      </c>
      <c r="J1482" s="56">
        <v>18260.702700000002</v>
      </c>
      <c r="K1482" s="56">
        <v>23343.912</v>
      </c>
      <c r="L1482" s="56">
        <v>13370.353800000001</v>
      </c>
      <c r="M1482" s="56">
        <v>11654.676600000001</v>
      </c>
      <c r="N1482" s="56">
        <v>19329.238499999999</v>
      </c>
      <c r="O1482" s="56">
        <v>14804.822700000001</v>
      </c>
      <c r="P1482" s="56">
        <v>15739.861199999999</v>
      </c>
    </row>
    <row r="1483" spans="1:16" x14ac:dyDescent="0.25">
      <c r="A1483" s="54">
        <v>2023</v>
      </c>
      <c r="B1483" s="54">
        <v>116138</v>
      </c>
      <c r="C1483" s="55" t="s">
        <v>416</v>
      </c>
      <c r="D1483" s="54" t="s">
        <v>294</v>
      </c>
      <c r="E1483" s="56">
        <v>949.9126</v>
      </c>
      <c r="F1483" s="56">
        <v>1145.6753000000001</v>
      </c>
      <c r="G1483" s="56">
        <v>2133.558</v>
      </c>
      <c r="H1483" s="56">
        <v>1333.9186</v>
      </c>
      <c r="I1483" s="56">
        <v>1359.5477000000001</v>
      </c>
      <c r="J1483" s="56">
        <v>1880.4527</v>
      </c>
      <c r="K1483" s="56">
        <v>2403.9119999999998</v>
      </c>
      <c r="L1483" s="56">
        <v>1376.8538000000001</v>
      </c>
      <c r="M1483" s="56">
        <v>1200.1766</v>
      </c>
      <c r="N1483" s="56">
        <v>1990.4884999999999</v>
      </c>
      <c r="O1483" s="56">
        <v>1524.5726999999999</v>
      </c>
      <c r="P1483" s="56">
        <v>1620.8612000000001</v>
      </c>
    </row>
    <row r="1484" spans="1:16" x14ac:dyDescent="0.25">
      <c r="A1484" s="54">
        <v>2023</v>
      </c>
      <c r="B1484" s="54">
        <v>116138</v>
      </c>
      <c r="C1484" s="55" t="s">
        <v>418</v>
      </c>
      <c r="D1484" s="54" t="s">
        <v>1</v>
      </c>
      <c r="E1484" s="56">
        <v>0</v>
      </c>
      <c r="F1484" s="56">
        <v>0</v>
      </c>
      <c r="G1484" s="56">
        <v>395.19659999999999</v>
      </c>
      <c r="H1484" s="56">
        <v>681.97889999999995</v>
      </c>
      <c r="I1484" s="56">
        <v>1281.4626000000001</v>
      </c>
      <c r="J1484" s="56">
        <v>1761.384</v>
      </c>
      <c r="K1484" s="56">
        <v>60.199199999999998</v>
      </c>
      <c r="L1484" s="56">
        <v>362.31</v>
      </c>
      <c r="M1484" s="56">
        <v>353.39159999999998</v>
      </c>
      <c r="N1484" s="56">
        <v>158.85900000000001</v>
      </c>
      <c r="O1484" s="56">
        <v>77.4786</v>
      </c>
      <c r="P1484" s="56">
        <v>39.018000000000001</v>
      </c>
    </row>
    <row r="1485" spans="1:16" x14ac:dyDescent="0.25">
      <c r="A1485" s="54">
        <v>2023</v>
      </c>
      <c r="B1485" s="54">
        <v>116138</v>
      </c>
      <c r="C1485" s="55" t="s">
        <v>417</v>
      </c>
      <c r="D1485" s="54" t="s">
        <v>296</v>
      </c>
      <c r="E1485" s="56">
        <v>111.9422</v>
      </c>
      <c r="F1485" s="56">
        <v>22.66</v>
      </c>
      <c r="G1485" s="56">
        <v>0</v>
      </c>
      <c r="H1485" s="56">
        <v>-99.21</v>
      </c>
      <c r="I1485" s="56">
        <v>-52.202599999999997</v>
      </c>
      <c r="J1485" s="56">
        <v>-50.069800000000001</v>
      </c>
      <c r="K1485" s="56">
        <v>2.29200000000003</v>
      </c>
      <c r="L1485" s="56">
        <v>-4.0219999999999896</v>
      </c>
      <c r="M1485" s="56">
        <v>-62.571300000000001</v>
      </c>
      <c r="N1485" s="56">
        <v>138.6284</v>
      </c>
      <c r="O1485" s="56">
        <v>-12.6912</v>
      </c>
      <c r="P1485" s="56">
        <v>-15.3153999999998</v>
      </c>
    </row>
    <row r="1486" spans="1:16" x14ac:dyDescent="0.25">
      <c r="A1486" s="54">
        <v>2023</v>
      </c>
      <c r="B1486" s="54">
        <v>116138</v>
      </c>
      <c r="C1486" s="55" t="s">
        <v>417</v>
      </c>
      <c r="D1486" s="54" t="s">
        <v>1</v>
      </c>
      <c r="E1486" s="56">
        <v>1980.4422</v>
      </c>
      <c r="F1486" s="56">
        <v>501.66</v>
      </c>
      <c r="G1486" s="56">
        <v>0</v>
      </c>
      <c r="H1486" s="56">
        <v>473.79</v>
      </c>
      <c r="I1486" s="56">
        <v>56.297400000000003</v>
      </c>
      <c r="J1486" s="56">
        <v>96.430199999999999</v>
      </c>
      <c r="K1486" s="56">
        <v>323.29199999999997</v>
      </c>
      <c r="L1486" s="56">
        <v>261.97800000000001</v>
      </c>
      <c r="M1486" s="56">
        <v>557.67870000000005</v>
      </c>
      <c r="N1486" s="56">
        <v>2322.1284000000001</v>
      </c>
      <c r="O1486" s="56">
        <v>731.30880000000002</v>
      </c>
      <c r="P1486" s="56">
        <v>1298.1846</v>
      </c>
    </row>
    <row r="1487" spans="1:16" x14ac:dyDescent="0.25">
      <c r="A1487" s="54">
        <v>2023</v>
      </c>
      <c r="B1487" s="54">
        <v>116138</v>
      </c>
      <c r="C1487" s="55" t="s">
        <v>418</v>
      </c>
      <c r="D1487" s="54" t="s">
        <v>296</v>
      </c>
      <c r="E1487" s="56">
        <v>0</v>
      </c>
      <c r="F1487" s="56">
        <v>0</v>
      </c>
      <c r="G1487" s="56">
        <v>-27.703399999999998</v>
      </c>
      <c r="H1487" s="56">
        <v>-34.771099999999898</v>
      </c>
      <c r="I1487" s="56">
        <v>50.992600000000401</v>
      </c>
      <c r="J1487" s="56">
        <v>145.98400000000001</v>
      </c>
      <c r="K1487" s="56">
        <v>-29.200800000000001</v>
      </c>
      <c r="L1487" s="56">
        <v>-32.29</v>
      </c>
      <c r="M1487" s="56">
        <v>-68.608400000000003</v>
      </c>
      <c r="N1487" s="56">
        <v>-52.040999999999997</v>
      </c>
      <c r="O1487" s="56">
        <v>-27.421399999999998</v>
      </c>
      <c r="P1487" s="56">
        <v>-30.181999999999999</v>
      </c>
    </row>
    <row r="1488" spans="1:16" x14ac:dyDescent="0.25">
      <c r="A1488" s="54">
        <v>2023</v>
      </c>
      <c r="B1488" s="54">
        <v>116138</v>
      </c>
      <c r="C1488" s="55" t="s">
        <v>416</v>
      </c>
      <c r="D1488" s="54" t="s">
        <v>296</v>
      </c>
      <c r="E1488" s="56">
        <v>271.61259999999999</v>
      </c>
      <c r="F1488" s="56">
        <v>492.875300000001</v>
      </c>
      <c r="G1488" s="56">
        <v>1353.6579999999999</v>
      </c>
      <c r="H1488" s="56">
        <v>653.41860000000099</v>
      </c>
      <c r="I1488" s="56">
        <v>592.84770000000105</v>
      </c>
      <c r="J1488" s="56">
        <v>1149.1527000000001</v>
      </c>
      <c r="K1488" s="56">
        <v>1697.5619999999999</v>
      </c>
      <c r="L1488" s="56">
        <v>628.85379999999998</v>
      </c>
      <c r="M1488" s="56">
        <v>524.07660000000101</v>
      </c>
      <c r="N1488" s="56">
        <v>1264.1385</v>
      </c>
      <c r="O1488" s="56">
        <v>796.57270000000096</v>
      </c>
      <c r="P1488" s="56">
        <v>901.86120000000199</v>
      </c>
    </row>
    <row r="1489" spans="1:16" x14ac:dyDescent="0.25">
      <c r="A1489" s="54">
        <v>2023</v>
      </c>
      <c r="B1489" s="54">
        <v>116138</v>
      </c>
      <c r="C1489" s="55" t="s">
        <v>418</v>
      </c>
      <c r="D1489" s="54" t="s">
        <v>294</v>
      </c>
      <c r="E1489" s="56">
        <v>0</v>
      </c>
      <c r="F1489" s="56">
        <v>0</v>
      </c>
      <c r="G1489" s="56">
        <v>40.696599999999997</v>
      </c>
      <c r="H1489" s="56">
        <v>70.228900000000095</v>
      </c>
      <c r="I1489" s="56">
        <v>131.96260000000001</v>
      </c>
      <c r="J1489" s="56">
        <v>181.38399999999999</v>
      </c>
      <c r="K1489" s="56">
        <v>6.1992000000000003</v>
      </c>
      <c r="L1489" s="56">
        <v>37.31</v>
      </c>
      <c r="M1489" s="56">
        <v>36.391599999999997</v>
      </c>
      <c r="N1489" s="56">
        <v>16.359000000000002</v>
      </c>
      <c r="O1489" s="56">
        <v>7.9786000000000001</v>
      </c>
      <c r="P1489" s="56">
        <v>4.0179999999999998</v>
      </c>
    </row>
    <row r="1490" spans="1:16" x14ac:dyDescent="0.25">
      <c r="A1490" s="54">
        <v>2023</v>
      </c>
      <c r="B1490" s="54">
        <v>117127</v>
      </c>
      <c r="C1490" s="55" t="s">
        <v>416</v>
      </c>
      <c r="D1490" s="54" t="s">
        <v>1</v>
      </c>
      <c r="E1490" s="56">
        <v>1614.1679999999999</v>
      </c>
      <c r="F1490" s="56">
        <v>438.32799999999997</v>
      </c>
      <c r="G1490" s="56">
        <v>3868.328</v>
      </c>
      <c r="H1490" s="56">
        <v>1999.7280000000001</v>
      </c>
      <c r="I1490" s="56">
        <v>1654.9280000000001</v>
      </c>
      <c r="J1490" s="56">
        <v>1623.7439999999999</v>
      </c>
      <c r="K1490" s="56">
        <v>5060.1679999999997</v>
      </c>
      <c r="L1490" s="56">
        <v>133.57599999999999</v>
      </c>
      <c r="M1490" s="56">
        <v>207.98400000000001</v>
      </c>
      <c r="N1490" s="56">
        <v>144.77600000000001</v>
      </c>
      <c r="O1490" s="56">
        <v>1088.6479999999999</v>
      </c>
      <c r="P1490" s="56">
        <v>92.76</v>
      </c>
    </row>
    <row r="1491" spans="1:16" x14ac:dyDescent="0.25">
      <c r="A1491" s="54">
        <v>2023</v>
      </c>
      <c r="B1491" s="54">
        <v>117127</v>
      </c>
      <c r="C1491" s="55" t="s">
        <v>416</v>
      </c>
      <c r="D1491" s="54" t="s">
        <v>296</v>
      </c>
      <c r="E1491" s="56">
        <v>416.86799999999999</v>
      </c>
      <c r="F1491" s="56">
        <v>-5.1719999999999704</v>
      </c>
      <c r="G1491" s="56">
        <v>645.42800000000102</v>
      </c>
      <c r="H1491" s="56">
        <v>493.928</v>
      </c>
      <c r="I1491" s="56">
        <v>61.428000000000097</v>
      </c>
      <c r="J1491" s="56">
        <v>292.74400000000003</v>
      </c>
      <c r="K1491" s="56">
        <v>992.26800000000003</v>
      </c>
      <c r="L1491" s="56">
        <v>6.8759999999999897</v>
      </c>
      <c r="M1491" s="56">
        <v>-19.116</v>
      </c>
      <c r="N1491" s="56">
        <v>-32.524000000000001</v>
      </c>
      <c r="O1491" s="56">
        <v>-5.0520000000001302</v>
      </c>
      <c r="P1491" s="56">
        <v>-5.5399999999999903</v>
      </c>
    </row>
    <row r="1492" spans="1:16" x14ac:dyDescent="0.25">
      <c r="A1492" s="54">
        <v>2023</v>
      </c>
      <c r="B1492" s="54">
        <v>117127</v>
      </c>
      <c r="C1492" s="55" t="s">
        <v>416</v>
      </c>
      <c r="D1492" s="54" t="s">
        <v>294</v>
      </c>
      <c r="E1492" s="56">
        <v>549.66800000000001</v>
      </c>
      <c r="F1492" s="56">
        <v>93.328000000000003</v>
      </c>
      <c r="G1492" s="56">
        <v>722.828000000001</v>
      </c>
      <c r="H1492" s="56">
        <v>626.72799999999995</v>
      </c>
      <c r="I1492" s="56">
        <v>159.928</v>
      </c>
      <c r="J1492" s="56">
        <v>427.74400000000003</v>
      </c>
      <c r="K1492" s="56">
        <v>1095.1679999999999</v>
      </c>
      <c r="L1492" s="56">
        <v>40.076000000000001</v>
      </c>
      <c r="M1492" s="56">
        <v>12.984</v>
      </c>
      <c r="N1492" s="56">
        <v>32.776000000000003</v>
      </c>
      <c r="O1492" s="56">
        <v>126.648</v>
      </c>
      <c r="P1492" s="56">
        <v>28.76</v>
      </c>
    </row>
    <row r="1493" spans="1:16" x14ac:dyDescent="0.25">
      <c r="A1493" s="54">
        <v>2023</v>
      </c>
      <c r="B1493" s="54">
        <v>119707</v>
      </c>
      <c r="C1493" s="55" t="s">
        <v>419</v>
      </c>
      <c r="D1493" s="54" t="s">
        <v>296</v>
      </c>
      <c r="E1493" s="56">
        <v>-9.6320000000000103</v>
      </c>
      <c r="F1493" s="56">
        <v>0</v>
      </c>
      <c r="G1493" s="56">
        <v>-2.9239999999999902</v>
      </c>
      <c r="H1493" s="56">
        <v>-22.382000000000001</v>
      </c>
      <c r="I1493" s="56">
        <v>0</v>
      </c>
      <c r="J1493" s="56">
        <v>309.952</v>
      </c>
      <c r="K1493" s="56">
        <v>-10.423999999999999</v>
      </c>
      <c r="L1493" s="56">
        <v>-33.777999999999999</v>
      </c>
      <c r="M1493" s="56">
        <v>-19.611999999999998</v>
      </c>
      <c r="N1493" s="56">
        <v>49.368000000000002</v>
      </c>
      <c r="O1493" s="56">
        <v>0</v>
      </c>
      <c r="P1493" s="56">
        <v>-30.916</v>
      </c>
    </row>
    <row r="1494" spans="1:16" x14ac:dyDescent="0.25">
      <c r="A1494" s="54">
        <v>2023</v>
      </c>
      <c r="B1494" s="54">
        <v>119707</v>
      </c>
      <c r="C1494" s="55" t="s">
        <v>419</v>
      </c>
      <c r="D1494" s="54" t="s">
        <v>294</v>
      </c>
      <c r="E1494" s="56">
        <v>26.968</v>
      </c>
      <c r="F1494" s="56">
        <v>0</v>
      </c>
      <c r="G1494" s="56">
        <v>33.676000000000002</v>
      </c>
      <c r="H1494" s="56">
        <v>48.417999999999999</v>
      </c>
      <c r="I1494" s="56">
        <v>0</v>
      </c>
      <c r="J1494" s="56">
        <v>380.75200000000001</v>
      </c>
      <c r="K1494" s="56">
        <v>24.975999999999999</v>
      </c>
      <c r="L1494" s="56">
        <v>37.021999999999998</v>
      </c>
      <c r="M1494" s="56">
        <v>49.988</v>
      </c>
      <c r="N1494" s="56">
        <v>85.968000000000004</v>
      </c>
      <c r="O1494" s="56">
        <v>0</v>
      </c>
      <c r="P1494" s="56">
        <v>4.484</v>
      </c>
    </row>
    <row r="1495" spans="1:16" x14ac:dyDescent="0.25">
      <c r="A1495" s="54">
        <v>2023</v>
      </c>
      <c r="B1495" s="54">
        <v>119707</v>
      </c>
      <c r="C1495" s="55" t="s">
        <v>419</v>
      </c>
      <c r="D1495" s="54" t="s">
        <v>1</v>
      </c>
      <c r="E1495" s="56">
        <v>79.968000000000004</v>
      </c>
      <c r="F1495" s="56">
        <v>0</v>
      </c>
      <c r="G1495" s="56">
        <v>143.17599999999999</v>
      </c>
      <c r="H1495" s="56">
        <v>203.16800000000001</v>
      </c>
      <c r="I1495" s="56">
        <v>0</v>
      </c>
      <c r="J1495" s="56">
        <v>2135.752</v>
      </c>
      <c r="K1495" s="56">
        <v>71.975999999999999</v>
      </c>
      <c r="L1495" s="56">
        <v>126.27200000000001</v>
      </c>
      <c r="M1495" s="56">
        <v>161.488</v>
      </c>
      <c r="N1495" s="56">
        <v>295.96800000000002</v>
      </c>
      <c r="O1495" s="56">
        <v>0</v>
      </c>
      <c r="P1495" s="56">
        <v>15.984</v>
      </c>
    </row>
    <row r="1496" spans="1:16" x14ac:dyDescent="0.25">
      <c r="A1496" s="54">
        <v>2023</v>
      </c>
      <c r="B1496" s="54">
        <v>122003</v>
      </c>
      <c r="C1496" s="55" t="s">
        <v>418</v>
      </c>
      <c r="D1496" s="54" t="s">
        <v>296</v>
      </c>
      <c r="E1496" s="56">
        <v>20.36</v>
      </c>
      <c r="F1496" s="56">
        <v>0</v>
      </c>
      <c r="G1496" s="56">
        <v>0</v>
      </c>
      <c r="H1496" s="56">
        <v>0</v>
      </c>
      <c r="I1496" s="56">
        <v>0</v>
      </c>
      <c r="J1496" s="56">
        <v>44.567999999999998</v>
      </c>
      <c r="K1496" s="56">
        <v>0</v>
      </c>
      <c r="L1496" s="56">
        <v>0</v>
      </c>
      <c r="M1496" s="56">
        <v>37.212000000000302</v>
      </c>
      <c r="N1496" s="56">
        <v>0</v>
      </c>
      <c r="O1496" s="56">
        <v>0</v>
      </c>
      <c r="P1496" s="56">
        <v>87.711999999999904</v>
      </c>
    </row>
    <row r="1497" spans="1:16" x14ac:dyDescent="0.25">
      <c r="A1497" s="54">
        <v>2023</v>
      </c>
      <c r="B1497" s="54">
        <v>122003</v>
      </c>
      <c r="C1497" s="55" t="s">
        <v>418</v>
      </c>
      <c r="D1497" s="54" t="s">
        <v>1</v>
      </c>
      <c r="E1497" s="56">
        <v>223.96</v>
      </c>
      <c r="F1497" s="56">
        <v>0</v>
      </c>
      <c r="G1497" s="56">
        <v>0</v>
      </c>
      <c r="H1497" s="56">
        <v>0</v>
      </c>
      <c r="I1497" s="56">
        <v>0</v>
      </c>
      <c r="J1497" s="56">
        <v>239.96799999999999</v>
      </c>
      <c r="K1497" s="56">
        <v>0</v>
      </c>
      <c r="L1497" s="56">
        <v>0</v>
      </c>
      <c r="M1497" s="56">
        <v>1143.912</v>
      </c>
      <c r="N1497" s="56">
        <v>0</v>
      </c>
      <c r="O1497" s="56">
        <v>0</v>
      </c>
      <c r="P1497" s="56">
        <v>1598.912</v>
      </c>
    </row>
    <row r="1498" spans="1:16" x14ac:dyDescent="0.25">
      <c r="A1498" s="54">
        <v>2023</v>
      </c>
      <c r="B1498" s="54">
        <v>122003</v>
      </c>
      <c r="C1498" s="55" t="s">
        <v>418</v>
      </c>
      <c r="D1498" s="54" t="s">
        <v>294</v>
      </c>
      <c r="E1498" s="56">
        <v>56.96</v>
      </c>
      <c r="F1498" s="56">
        <v>0</v>
      </c>
      <c r="G1498" s="56">
        <v>0</v>
      </c>
      <c r="H1498" s="56">
        <v>0</v>
      </c>
      <c r="I1498" s="56">
        <v>0</v>
      </c>
      <c r="J1498" s="56">
        <v>79.968000000000004</v>
      </c>
      <c r="K1498" s="56">
        <v>0</v>
      </c>
      <c r="L1498" s="56">
        <v>0</v>
      </c>
      <c r="M1498" s="56">
        <v>71.412000000000305</v>
      </c>
      <c r="N1498" s="56">
        <v>0</v>
      </c>
      <c r="O1498" s="56">
        <v>0</v>
      </c>
      <c r="P1498" s="56">
        <v>166.91200000000001</v>
      </c>
    </row>
    <row r="1499" spans="1:16" x14ac:dyDescent="0.25">
      <c r="A1499" s="54">
        <v>2023</v>
      </c>
      <c r="B1499" s="54">
        <v>122095</v>
      </c>
      <c r="C1499" s="55" t="s">
        <v>417</v>
      </c>
      <c r="D1499" s="54" t="s">
        <v>296</v>
      </c>
      <c r="E1499" s="56">
        <v>0</v>
      </c>
      <c r="F1499" s="56">
        <v>0</v>
      </c>
      <c r="G1499" s="56">
        <v>0</v>
      </c>
      <c r="H1499" s="56">
        <v>-357.87400000000099</v>
      </c>
      <c r="I1499" s="56">
        <v>-695.50599999999997</v>
      </c>
      <c r="J1499" s="56">
        <v>-881.92000000000098</v>
      </c>
      <c r="K1499" s="56">
        <v>-742.12400000000105</v>
      </c>
      <c r="L1499" s="56">
        <v>-776.98600000000204</v>
      </c>
      <c r="M1499" s="56">
        <v>-714.98200000000099</v>
      </c>
      <c r="N1499" s="56">
        <v>-705.82200000000103</v>
      </c>
      <c r="O1499" s="56">
        <v>-1235.998</v>
      </c>
      <c r="P1499" s="56">
        <v>-1106.682</v>
      </c>
    </row>
    <row r="1500" spans="1:16" x14ac:dyDescent="0.25">
      <c r="A1500" s="54">
        <v>2023</v>
      </c>
      <c r="B1500" s="54">
        <v>122095</v>
      </c>
      <c r="C1500" s="55" t="s">
        <v>417</v>
      </c>
      <c r="D1500" s="54" t="s">
        <v>1</v>
      </c>
      <c r="E1500" s="56">
        <v>0</v>
      </c>
      <c r="F1500" s="56">
        <v>0</v>
      </c>
      <c r="G1500" s="56">
        <v>0</v>
      </c>
      <c r="H1500" s="56">
        <v>5556.8760000000002</v>
      </c>
      <c r="I1500" s="56">
        <v>3904.4940000000001</v>
      </c>
      <c r="J1500" s="56">
        <v>7942.08</v>
      </c>
      <c r="K1500" s="56">
        <v>6340.6260000000002</v>
      </c>
      <c r="L1500" s="56">
        <v>9928.0139999999992</v>
      </c>
      <c r="M1500" s="56">
        <v>4554.768</v>
      </c>
      <c r="N1500" s="56">
        <v>6425.9279999999999</v>
      </c>
      <c r="O1500" s="56">
        <v>9233.5020000000004</v>
      </c>
      <c r="P1500" s="56">
        <v>6171.3180000000002</v>
      </c>
    </row>
    <row r="1501" spans="1:16" x14ac:dyDescent="0.25">
      <c r="A1501" s="54">
        <v>2023</v>
      </c>
      <c r="B1501" s="54">
        <v>122095</v>
      </c>
      <c r="C1501" s="55" t="s">
        <v>415</v>
      </c>
      <c r="D1501" s="54" t="s">
        <v>296</v>
      </c>
      <c r="E1501" s="56">
        <v>0</v>
      </c>
      <c r="F1501" s="56">
        <v>0</v>
      </c>
      <c r="G1501" s="56">
        <v>0</v>
      </c>
      <c r="H1501" s="56">
        <v>-587.67800000000204</v>
      </c>
      <c r="I1501" s="56">
        <v>-1036.2840000000001</v>
      </c>
      <c r="J1501" s="56">
        <v>-328.90200000000198</v>
      </c>
      <c r="K1501" s="56">
        <v>-670.20600000000297</v>
      </c>
      <c r="L1501" s="56">
        <v>-943.722000000001</v>
      </c>
      <c r="M1501" s="56">
        <v>-954.01000000000101</v>
      </c>
      <c r="N1501" s="56">
        <v>-963.26800000000196</v>
      </c>
      <c r="O1501" s="56">
        <v>-1182.3900000000001</v>
      </c>
      <c r="P1501" s="56">
        <v>-1116.46</v>
      </c>
    </row>
    <row r="1502" spans="1:16" x14ac:dyDescent="0.25">
      <c r="A1502" s="54">
        <v>2023</v>
      </c>
      <c r="B1502" s="54">
        <v>122095</v>
      </c>
      <c r="C1502" s="55" t="s">
        <v>414</v>
      </c>
      <c r="D1502" s="54" t="s">
        <v>294</v>
      </c>
      <c r="E1502" s="56">
        <v>0</v>
      </c>
      <c r="F1502" s="56">
        <v>0</v>
      </c>
      <c r="G1502" s="56">
        <v>0</v>
      </c>
      <c r="H1502" s="56">
        <v>-594.44000000000005</v>
      </c>
      <c r="I1502" s="56">
        <v>-41.7400000000003</v>
      </c>
      <c r="J1502" s="56">
        <v>-482.48</v>
      </c>
      <c r="K1502" s="56">
        <v>-10.5980000000004</v>
      </c>
      <c r="L1502" s="56">
        <v>-269.14800000000099</v>
      </c>
      <c r="M1502" s="56">
        <v>-213.17</v>
      </c>
      <c r="N1502" s="56">
        <v>168.92999999999901</v>
      </c>
      <c r="O1502" s="56">
        <v>-188.08200000000099</v>
      </c>
      <c r="P1502" s="56">
        <v>108.535999999998</v>
      </c>
    </row>
    <row r="1503" spans="1:16" x14ac:dyDescent="0.25">
      <c r="A1503" s="54">
        <v>2023</v>
      </c>
      <c r="B1503" s="54">
        <v>122095</v>
      </c>
      <c r="C1503" s="55" t="s">
        <v>415</v>
      </c>
      <c r="D1503" s="54" t="s">
        <v>294</v>
      </c>
      <c r="E1503" s="56">
        <v>0</v>
      </c>
      <c r="F1503" s="56">
        <v>0</v>
      </c>
      <c r="G1503" s="56">
        <v>0</v>
      </c>
      <c r="H1503" s="56">
        <v>126.021999999998</v>
      </c>
      <c r="I1503" s="56">
        <v>-296.73400000000203</v>
      </c>
      <c r="J1503" s="56">
        <v>411.29799999999801</v>
      </c>
      <c r="K1503" s="56">
        <v>58.893999999997497</v>
      </c>
      <c r="L1503" s="56">
        <v>-191.42200000000099</v>
      </c>
      <c r="M1503" s="56">
        <v>-249.11000000000101</v>
      </c>
      <c r="N1503" s="56">
        <v>-180.61800000000201</v>
      </c>
      <c r="O1503" s="56">
        <v>-415.24000000000098</v>
      </c>
      <c r="P1503" s="56">
        <v>-398.36000000000098</v>
      </c>
    </row>
    <row r="1504" spans="1:16" x14ac:dyDescent="0.25">
      <c r="A1504" s="54">
        <v>2023</v>
      </c>
      <c r="B1504" s="54">
        <v>122095</v>
      </c>
      <c r="C1504" s="55" t="s">
        <v>417</v>
      </c>
      <c r="D1504" s="54" t="s">
        <v>294</v>
      </c>
      <c r="E1504" s="56">
        <v>0</v>
      </c>
      <c r="F1504" s="56">
        <v>0</v>
      </c>
      <c r="G1504" s="56">
        <v>0</v>
      </c>
      <c r="H1504" s="56">
        <v>220.12599999999901</v>
      </c>
      <c r="I1504" s="56">
        <v>-26.506000000000299</v>
      </c>
      <c r="J1504" s="56">
        <v>-204.42000000000101</v>
      </c>
      <c r="K1504" s="56">
        <v>-152.12400000000099</v>
      </c>
      <c r="L1504" s="56">
        <v>-101.98600000000199</v>
      </c>
      <c r="M1504" s="56">
        <v>-106.98200000000099</v>
      </c>
      <c r="N1504" s="56">
        <v>-40.8220000000006</v>
      </c>
      <c r="O1504" s="56">
        <v>-642.99800000000096</v>
      </c>
      <c r="P1504" s="56">
        <v>-489.68200000000098</v>
      </c>
    </row>
    <row r="1505" spans="1:16" x14ac:dyDescent="0.25">
      <c r="A1505" s="54">
        <v>2023</v>
      </c>
      <c r="B1505" s="54">
        <v>122095</v>
      </c>
      <c r="C1505" s="55" t="s">
        <v>414</v>
      </c>
      <c r="D1505" s="54" t="s">
        <v>1</v>
      </c>
      <c r="E1505" s="56">
        <v>0</v>
      </c>
      <c r="F1505" s="56">
        <v>0</v>
      </c>
      <c r="G1505" s="56">
        <v>0</v>
      </c>
      <c r="H1505" s="56">
        <v>4587.0600000000004</v>
      </c>
      <c r="I1505" s="56">
        <v>1709.76</v>
      </c>
      <c r="J1505" s="56">
        <v>4084.02</v>
      </c>
      <c r="K1505" s="56">
        <v>2276.652</v>
      </c>
      <c r="L1505" s="56">
        <v>5872.6019999999999</v>
      </c>
      <c r="M1505" s="56">
        <v>8737.83</v>
      </c>
      <c r="N1505" s="56">
        <v>3401.43</v>
      </c>
      <c r="O1505" s="56">
        <v>4938.9179999999997</v>
      </c>
      <c r="P1505" s="56">
        <v>7378.5360000000001</v>
      </c>
    </row>
    <row r="1506" spans="1:16" x14ac:dyDescent="0.25">
      <c r="A1506" s="54">
        <v>2023</v>
      </c>
      <c r="B1506" s="54">
        <v>122095</v>
      </c>
      <c r="C1506" s="55" t="s">
        <v>414</v>
      </c>
      <c r="D1506" s="54" t="s">
        <v>296</v>
      </c>
      <c r="E1506" s="56">
        <v>0</v>
      </c>
      <c r="F1506" s="56">
        <v>0</v>
      </c>
      <c r="G1506" s="56">
        <v>0</v>
      </c>
      <c r="H1506" s="56">
        <v>-936.34</v>
      </c>
      <c r="I1506" s="56">
        <v>-249.74</v>
      </c>
      <c r="J1506" s="56">
        <v>-728.08000000000095</v>
      </c>
      <c r="K1506" s="56">
        <v>-386.798</v>
      </c>
      <c r="L1506" s="56">
        <v>-617.64800000000105</v>
      </c>
      <c r="M1506" s="56">
        <v>-575.97</v>
      </c>
      <c r="N1506" s="56">
        <v>-146.370000000001</v>
      </c>
      <c r="O1506" s="56">
        <v>-529.43200000000104</v>
      </c>
      <c r="P1506" s="56">
        <v>-269.31400000000201</v>
      </c>
    </row>
    <row r="1507" spans="1:16" x14ac:dyDescent="0.25">
      <c r="A1507" s="54">
        <v>2023</v>
      </c>
      <c r="B1507" s="54">
        <v>122095</v>
      </c>
      <c r="C1507" s="55" t="s">
        <v>415</v>
      </c>
      <c r="D1507" s="54" t="s">
        <v>1</v>
      </c>
      <c r="E1507" s="56">
        <v>0</v>
      </c>
      <c r="F1507" s="56">
        <v>0</v>
      </c>
      <c r="G1507" s="56">
        <v>0</v>
      </c>
      <c r="H1507" s="56">
        <v>8936.7720000000008</v>
      </c>
      <c r="I1507" s="56">
        <v>15366.516</v>
      </c>
      <c r="J1507" s="56">
        <v>11490.798000000001</v>
      </c>
      <c r="K1507" s="56">
        <v>15360.144</v>
      </c>
      <c r="L1507" s="56">
        <v>12491.328</v>
      </c>
      <c r="M1507" s="56">
        <v>13915.14</v>
      </c>
      <c r="N1507" s="56">
        <v>10899.132</v>
      </c>
      <c r="O1507" s="56">
        <v>9306.51</v>
      </c>
      <c r="P1507" s="56">
        <v>13123.14</v>
      </c>
    </row>
    <row r="1508" spans="1:16" x14ac:dyDescent="0.25">
      <c r="A1508" s="54">
        <v>2023</v>
      </c>
      <c r="B1508" s="54">
        <v>123654</v>
      </c>
      <c r="C1508" s="55" t="s">
        <v>416</v>
      </c>
      <c r="D1508" s="54" t="s">
        <v>294</v>
      </c>
      <c r="E1508" s="56">
        <v>58.798499999999699</v>
      </c>
      <c r="F1508" s="56">
        <v>1109.8409999999999</v>
      </c>
      <c r="G1508" s="56">
        <v>655.22799999999995</v>
      </c>
      <c r="H1508" s="56">
        <v>560.99749999999904</v>
      </c>
      <c r="I1508" s="56">
        <v>1004.0425</v>
      </c>
      <c r="J1508" s="56">
        <v>548.01</v>
      </c>
      <c r="K1508" s="56">
        <v>448.97300000000001</v>
      </c>
      <c r="L1508" s="56">
        <v>1081.9034999999999</v>
      </c>
      <c r="M1508" s="56">
        <v>-149.12150000000099</v>
      </c>
      <c r="N1508" s="56">
        <v>1121.9905000000001</v>
      </c>
      <c r="O1508" s="56">
        <v>-109.09050000000001</v>
      </c>
      <c r="P1508" s="56">
        <v>371.29899999999998</v>
      </c>
    </row>
    <row r="1509" spans="1:16" x14ac:dyDescent="0.25">
      <c r="A1509" s="54">
        <v>2023</v>
      </c>
      <c r="B1509" s="54">
        <v>123654</v>
      </c>
      <c r="C1509" s="55" t="s">
        <v>416</v>
      </c>
      <c r="D1509" s="54" t="s">
        <v>1</v>
      </c>
      <c r="E1509" s="56">
        <v>8183.2984999999999</v>
      </c>
      <c r="F1509" s="56">
        <v>14823.341</v>
      </c>
      <c r="G1509" s="56">
        <v>12916.227999999999</v>
      </c>
      <c r="H1509" s="56">
        <v>13208.747499999999</v>
      </c>
      <c r="I1509" s="56">
        <v>11599.5425</v>
      </c>
      <c r="J1509" s="56">
        <v>10761.01</v>
      </c>
      <c r="K1509" s="56">
        <v>9911.473</v>
      </c>
      <c r="L1509" s="56">
        <v>12623.9035</v>
      </c>
      <c r="M1509" s="56">
        <v>18351.378499999999</v>
      </c>
      <c r="N1509" s="56">
        <v>15236.2405</v>
      </c>
      <c r="O1509" s="56">
        <v>16087.9095</v>
      </c>
      <c r="P1509" s="56">
        <v>4118.049</v>
      </c>
    </row>
    <row r="1510" spans="1:16" x14ac:dyDescent="0.25">
      <c r="A1510" s="54">
        <v>2023</v>
      </c>
      <c r="B1510" s="54">
        <v>123654</v>
      </c>
      <c r="C1510" s="55" t="s">
        <v>416</v>
      </c>
      <c r="D1510" s="54" t="s">
        <v>296</v>
      </c>
      <c r="E1510" s="56">
        <v>-490.00150000000002</v>
      </c>
      <c r="F1510" s="56">
        <v>472.640999999999</v>
      </c>
      <c r="G1510" s="56">
        <v>57.2779999999998</v>
      </c>
      <c r="H1510" s="56">
        <v>-91.802500000000606</v>
      </c>
      <c r="I1510" s="56">
        <v>341.34249999999997</v>
      </c>
      <c r="J1510" s="56">
        <v>-70.490000000000407</v>
      </c>
      <c r="K1510" s="56">
        <v>-95.427000000000106</v>
      </c>
      <c r="L1510" s="56">
        <v>521.00349999999901</v>
      </c>
      <c r="M1510" s="56">
        <v>-816.22150000000101</v>
      </c>
      <c r="N1510" s="56">
        <v>491.94049999999902</v>
      </c>
      <c r="O1510" s="56">
        <v>-735.29049999999995</v>
      </c>
      <c r="P1510" s="56">
        <v>-194.20099999999999</v>
      </c>
    </row>
    <row r="1511" spans="1:16" x14ac:dyDescent="0.25">
      <c r="A1511" s="54">
        <v>2023</v>
      </c>
      <c r="B1511" s="54">
        <v>126102</v>
      </c>
      <c r="C1511" s="55" t="s">
        <v>418</v>
      </c>
      <c r="D1511" s="54" t="s">
        <v>1</v>
      </c>
      <c r="E1511" s="56">
        <v>1023.888</v>
      </c>
      <c r="F1511" s="56">
        <v>336.67200000000003</v>
      </c>
      <c r="G1511" s="56">
        <v>119.98399999999999</v>
      </c>
      <c r="H1511" s="56">
        <v>119.976</v>
      </c>
      <c r="I1511" s="56">
        <v>2240.5439999999999</v>
      </c>
      <c r="J1511" s="56">
        <v>401.536</v>
      </c>
      <c r="K1511" s="56">
        <v>735.10400000000004</v>
      </c>
      <c r="L1511" s="56">
        <v>875.72799999999995</v>
      </c>
      <c r="M1511" s="56">
        <v>256.75200000000001</v>
      </c>
      <c r="N1511" s="56">
        <v>0</v>
      </c>
      <c r="O1511" s="56">
        <v>326.35199999999998</v>
      </c>
      <c r="P1511" s="56">
        <v>643.10400000000004</v>
      </c>
    </row>
    <row r="1512" spans="1:16" x14ac:dyDescent="0.25">
      <c r="A1512" s="54">
        <v>2023</v>
      </c>
      <c r="B1512" s="54">
        <v>126102</v>
      </c>
      <c r="C1512" s="55" t="s">
        <v>418</v>
      </c>
      <c r="D1512" s="54" t="s">
        <v>296</v>
      </c>
      <c r="E1512" s="56">
        <v>99.388000000000005</v>
      </c>
      <c r="F1512" s="56">
        <v>-1.72799999999999</v>
      </c>
      <c r="G1512" s="56">
        <v>4.5839999999999996</v>
      </c>
      <c r="H1512" s="56">
        <v>-35.624000000000002</v>
      </c>
      <c r="I1512" s="56">
        <v>359.00400000000002</v>
      </c>
      <c r="J1512" s="56">
        <v>-25.314</v>
      </c>
      <c r="K1512" s="56">
        <v>138.00399999999999</v>
      </c>
      <c r="L1512" s="56">
        <v>99.787999999999997</v>
      </c>
      <c r="M1512" s="56">
        <v>-61.448</v>
      </c>
      <c r="N1512" s="56">
        <v>0</v>
      </c>
      <c r="O1512" s="56">
        <v>19.652000000000001</v>
      </c>
      <c r="P1512" s="56">
        <v>191.75399999999999</v>
      </c>
    </row>
    <row r="1513" spans="1:16" x14ac:dyDescent="0.25">
      <c r="A1513" s="54">
        <v>2023</v>
      </c>
      <c r="B1513" s="54">
        <v>126102</v>
      </c>
      <c r="C1513" s="55" t="s">
        <v>418</v>
      </c>
      <c r="D1513" s="54" t="s">
        <v>294</v>
      </c>
      <c r="E1513" s="56">
        <v>171.38800000000001</v>
      </c>
      <c r="F1513" s="56">
        <v>105.672</v>
      </c>
      <c r="G1513" s="56">
        <v>39.984000000000002</v>
      </c>
      <c r="H1513" s="56">
        <v>33.975999999999999</v>
      </c>
      <c r="I1513" s="56">
        <v>473.54399999999998</v>
      </c>
      <c r="J1513" s="56">
        <v>83.286000000000001</v>
      </c>
      <c r="K1513" s="56">
        <v>174.60400000000001</v>
      </c>
      <c r="L1513" s="56">
        <v>216.72800000000001</v>
      </c>
      <c r="M1513" s="56">
        <v>77.751999999999995</v>
      </c>
      <c r="N1513" s="56">
        <v>0</v>
      </c>
      <c r="O1513" s="56">
        <v>92.852000000000004</v>
      </c>
      <c r="P1513" s="56">
        <v>228.35400000000001</v>
      </c>
    </row>
    <row r="1514" spans="1:16" x14ac:dyDescent="0.25">
      <c r="A1514" s="54">
        <v>2023</v>
      </c>
      <c r="B1514" s="54">
        <v>126747</v>
      </c>
      <c r="C1514" s="55" t="s">
        <v>416</v>
      </c>
      <c r="D1514" s="54" t="s">
        <v>1</v>
      </c>
      <c r="E1514" s="56">
        <v>737.40800000000002</v>
      </c>
      <c r="F1514" s="56">
        <v>5273.6239999999998</v>
      </c>
      <c r="G1514" s="56">
        <v>1095.048</v>
      </c>
      <c r="H1514" s="56">
        <v>2378.88</v>
      </c>
      <c r="I1514" s="56">
        <v>329.45600000000002</v>
      </c>
      <c r="J1514" s="56">
        <v>2503.672</v>
      </c>
      <c r="K1514" s="56">
        <v>3613.9520000000002</v>
      </c>
      <c r="L1514" s="56">
        <v>1171.76</v>
      </c>
      <c r="M1514" s="56">
        <v>6307.9359999999997</v>
      </c>
      <c r="N1514" s="56">
        <v>341.44799999999998</v>
      </c>
      <c r="O1514" s="56">
        <v>3686.768</v>
      </c>
      <c r="P1514" s="56">
        <v>4769.6880000000001</v>
      </c>
    </row>
    <row r="1515" spans="1:16" x14ac:dyDescent="0.25">
      <c r="A1515" s="54">
        <v>2023</v>
      </c>
      <c r="B1515" s="54">
        <v>126747</v>
      </c>
      <c r="C1515" s="55" t="s">
        <v>416</v>
      </c>
      <c r="D1515" s="54" t="s">
        <v>294</v>
      </c>
      <c r="E1515" s="56">
        <v>181.90799999999999</v>
      </c>
      <c r="F1515" s="56">
        <v>909.12400000000105</v>
      </c>
      <c r="G1515" s="56">
        <v>222.548</v>
      </c>
      <c r="H1515" s="56">
        <v>662.88</v>
      </c>
      <c r="I1515" s="56">
        <v>69.206000000000003</v>
      </c>
      <c r="J1515" s="56">
        <v>823.67200000000003</v>
      </c>
      <c r="K1515" s="56">
        <v>897.452</v>
      </c>
      <c r="L1515" s="56">
        <v>318.26</v>
      </c>
      <c r="M1515" s="56">
        <v>1222.4359999999999</v>
      </c>
      <c r="N1515" s="56">
        <v>72.447999999999993</v>
      </c>
      <c r="O1515" s="56">
        <v>874.76800000000003</v>
      </c>
      <c r="P1515" s="56">
        <v>1095.6880000000001</v>
      </c>
    </row>
    <row r="1516" spans="1:16" x14ac:dyDescent="0.25">
      <c r="A1516" s="54">
        <v>2023</v>
      </c>
      <c r="B1516" s="54">
        <v>126747</v>
      </c>
      <c r="C1516" s="55" t="s">
        <v>416</v>
      </c>
      <c r="D1516" s="54" t="s">
        <v>296</v>
      </c>
      <c r="E1516" s="56">
        <v>39.208000000000098</v>
      </c>
      <c r="F1516" s="56">
        <v>760.37400000000105</v>
      </c>
      <c r="G1516" s="56">
        <v>90.848000000000098</v>
      </c>
      <c r="H1516" s="56">
        <v>594.28</v>
      </c>
      <c r="I1516" s="56">
        <v>-30.393999999999998</v>
      </c>
      <c r="J1516" s="56">
        <v>689.77200000000005</v>
      </c>
      <c r="K1516" s="56">
        <v>721.55200000000002</v>
      </c>
      <c r="L1516" s="56">
        <v>150.06</v>
      </c>
      <c r="M1516" s="56">
        <v>917.03600000000097</v>
      </c>
      <c r="N1516" s="56">
        <v>-60.351999999999997</v>
      </c>
      <c r="O1516" s="56">
        <v>808.36800000000096</v>
      </c>
      <c r="P1516" s="56">
        <v>888.23800000000006</v>
      </c>
    </row>
    <row r="1517" spans="1:16" x14ac:dyDescent="0.25">
      <c r="A1517" s="54">
        <v>2023</v>
      </c>
      <c r="B1517" s="54">
        <v>127511</v>
      </c>
      <c r="C1517" s="55" t="s">
        <v>418</v>
      </c>
      <c r="D1517" s="54" t="s">
        <v>1</v>
      </c>
      <c r="E1517" s="56">
        <v>151.96799999999999</v>
      </c>
      <c r="F1517" s="56">
        <v>854.29600000000005</v>
      </c>
      <c r="G1517" s="56">
        <v>79.983999999999995</v>
      </c>
      <c r="H1517" s="56">
        <v>199.976</v>
      </c>
      <c r="I1517" s="56">
        <v>71.183999999999997</v>
      </c>
      <c r="J1517" s="56">
        <v>103.904</v>
      </c>
      <c r="K1517" s="56">
        <v>55.991999999999997</v>
      </c>
      <c r="L1517" s="56">
        <v>143.17599999999999</v>
      </c>
      <c r="M1517" s="56">
        <v>127.98399999999999</v>
      </c>
      <c r="N1517" s="56">
        <v>272.76</v>
      </c>
      <c r="O1517" s="56">
        <v>265.56</v>
      </c>
      <c r="P1517" s="56">
        <v>119.98399999999999</v>
      </c>
    </row>
    <row r="1518" spans="1:16" x14ac:dyDescent="0.25">
      <c r="A1518" s="54">
        <v>2023</v>
      </c>
      <c r="B1518" s="54">
        <v>127511</v>
      </c>
      <c r="C1518" s="55" t="s">
        <v>418</v>
      </c>
      <c r="D1518" s="54" t="s">
        <v>296</v>
      </c>
      <c r="E1518" s="56">
        <v>-97.331999999999994</v>
      </c>
      <c r="F1518" s="56">
        <v>-31.003999999999898</v>
      </c>
      <c r="G1518" s="56">
        <v>-54.915999999999997</v>
      </c>
      <c r="H1518" s="56">
        <v>-47.624000000000002</v>
      </c>
      <c r="I1518" s="56">
        <v>-46.716000000000001</v>
      </c>
      <c r="J1518" s="56">
        <v>-84.195999999999998</v>
      </c>
      <c r="K1518" s="56">
        <v>-13.208</v>
      </c>
      <c r="L1518" s="56">
        <v>-68.924000000000007</v>
      </c>
      <c r="M1518" s="56">
        <v>-35.415999999999997</v>
      </c>
      <c r="N1518" s="56">
        <v>-102.99</v>
      </c>
      <c r="O1518" s="56">
        <v>-99.44</v>
      </c>
      <c r="P1518" s="56">
        <v>-28.416</v>
      </c>
    </row>
    <row r="1519" spans="1:16" x14ac:dyDescent="0.25">
      <c r="A1519" s="54">
        <v>2023</v>
      </c>
      <c r="B1519" s="54">
        <v>127511</v>
      </c>
      <c r="C1519" s="55" t="s">
        <v>418</v>
      </c>
      <c r="D1519" s="54" t="s">
        <v>294</v>
      </c>
      <c r="E1519" s="56">
        <v>39.468000000000004</v>
      </c>
      <c r="F1519" s="56">
        <v>105.79600000000001</v>
      </c>
      <c r="G1519" s="56">
        <v>13.484</v>
      </c>
      <c r="H1519" s="56">
        <v>54.975999999999999</v>
      </c>
      <c r="I1519" s="56">
        <v>21.684000000000001</v>
      </c>
      <c r="J1519" s="56">
        <v>18.404</v>
      </c>
      <c r="K1519" s="56">
        <v>20.992000000000001</v>
      </c>
      <c r="L1519" s="56">
        <v>33.676000000000002</v>
      </c>
      <c r="M1519" s="56">
        <v>32.984000000000002</v>
      </c>
      <c r="N1519" s="56">
        <v>68.010000000000005</v>
      </c>
      <c r="O1519" s="56">
        <v>71.56</v>
      </c>
      <c r="P1519" s="56">
        <v>39.984000000000002</v>
      </c>
    </row>
    <row r="1520" spans="1:16" x14ac:dyDescent="0.25">
      <c r="A1520" s="54">
        <v>2023</v>
      </c>
      <c r="B1520" s="54">
        <v>128453</v>
      </c>
      <c r="C1520" s="55" t="s">
        <v>414</v>
      </c>
      <c r="D1520" s="54" t="s">
        <v>296</v>
      </c>
      <c r="E1520" s="56">
        <v>68.294399999999797</v>
      </c>
      <c r="F1520" s="56">
        <v>-39.294400000000003</v>
      </c>
      <c r="G1520" s="56">
        <v>194.976</v>
      </c>
      <c r="H1520" s="56">
        <v>166.23679999999999</v>
      </c>
      <c r="I1520" s="56">
        <v>164.23439999999999</v>
      </c>
      <c r="J1520" s="56">
        <v>-63.398400000000002</v>
      </c>
      <c r="K1520" s="56">
        <v>180.3092</v>
      </c>
      <c r="L1520" s="56">
        <v>-121.5072</v>
      </c>
      <c r="M1520" s="56">
        <v>122.6224</v>
      </c>
      <c r="N1520" s="56">
        <v>-4.8408000000000904</v>
      </c>
      <c r="O1520" s="56">
        <v>319.64879999999999</v>
      </c>
      <c r="P1520" s="56">
        <v>147.8424</v>
      </c>
    </row>
    <row r="1521" spans="1:16" x14ac:dyDescent="0.25">
      <c r="A1521" s="54">
        <v>2023</v>
      </c>
      <c r="B1521" s="54">
        <v>128453</v>
      </c>
      <c r="C1521" s="55" t="s">
        <v>415</v>
      </c>
      <c r="D1521" s="54" t="s">
        <v>294</v>
      </c>
      <c r="E1521" s="56">
        <v>481.34</v>
      </c>
      <c r="F1521" s="56">
        <v>0</v>
      </c>
      <c r="G1521" s="56">
        <v>0</v>
      </c>
      <c r="H1521" s="56">
        <v>0</v>
      </c>
      <c r="I1521" s="56">
        <v>0</v>
      </c>
      <c r="J1521" s="56">
        <v>0</v>
      </c>
      <c r="K1521" s="56">
        <v>0</v>
      </c>
      <c r="L1521" s="56">
        <v>0</v>
      </c>
      <c r="M1521" s="56">
        <v>558.68240000000105</v>
      </c>
      <c r="N1521" s="56">
        <v>390.74639999999999</v>
      </c>
      <c r="O1521" s="56">
        <v>0</v>
      </c>
      <c r="P1521" s="56">
        <v>0</v>
      </c>
    </row>
    <row r="1522" spans="1:16" x14ac:dyDescent="0.25">
      <c r="A1522" s="54">
        <v>2023</v>
      </c>
      <c r="B1522" s="54">
        <v>128453</v>
      </c>
      <c r="C1522" s="55" t="s">
        <v>414</v>
      </c>
      <c r="D1522" s="54" t="s">
        <v>294</v>
      </c>
      <c r="E1522" s="56">
        <v>424.69439999999997</v>
      </c>
      <c r="F1522" s="56">
        <v>321.50560000000002</v>
      </c>
      <c r="G1522" s="56">
        <v>489.37599999999998</v>
      </c>
      <c r="H1522" s="56">
        <v>411.83679999999998</v>
      </c>
      <c r="I1522" s="56">
        <v>590.33439999999996</v>
      </c>
      <c r="J1522" s="56">
        <v>266.40159999999997</v>
      </c>
      <c r="K1522" s="56">
        <v>320.25920000000002</v>
      </c>
      <c r="L1522" s="56">
        <v>141.89279999999999</v>
      </c>
      <c r="M1522" s="56">
        <v>580.82240000000002</v>
      </c>
      <c r="N1522" s="56">
        <v>385.85919999999999</v>
      </c>
      <c r="O1522" s="56">
        <v>614.04880000000003</v>
      </c>
      <c r="P1522" s="56">
        <v>442.24239999999998</v>
      </c>
    </row>
    <row r="1523" spans="1:16" x14ac:dyDescent="0.25">
      <c r="A1523" s="54">
        <v>2023</v>
      </c>
      <c r="B1523" s="54">
        <v>128453</v>
      </c>
      <c r="C1523" s="55" t="s">
        <v>418</v>
      </c>
      <c r="D1523" s="54" t="s">
        <v>296</v>
      </c>
      <c r="E1523" s="56">
        <v>99.825599999999696</v>
      </c>
      <c r="F1523" s="56">
        <v>410.78519999999997</v>
      </c>
      <c r="G1523" s="56">
        <v>501.12479999999903</v>
      </c>
      <c r="H1523" s="56">
        <v>-102.75360000000001</v>
      </c>
      <c r="I1523" s="56">
        <v>-37.332800000000198</v>
      </c>
      <c r="J1523" s="56">
        <v>121.164</v>
      </c>
      <c r="K1523" s="56">
        <v>577.64319999999998</v>
      </c>
      <c r="L1523" s="56">
        <v>383.24439999999998</v>
      </c>
      <c r="M1523" s="56">
        <v>535.38959999999997</v>
      </c>
      <c r="N1523" s="56">
        <v>-23.308800000000002</v>
      </c>
      <c r="O1523" s="56">
        <v>-222.94159999999999</v>
      </c>
      <c r="P1523" s="56">
        <v>477.74599999999998</v>
      </c>
    </row>
    <row r="1524" spans="1:16" x14ac:dyDescent="0.25">
      <c r="A1524" s="54">
        <v>2023</v>
      </c>
      <c r="B1524" s="54">
        <v>128453</v>
      </c>
      <c r="C1524" s="55" t="s">
        <v>416</v>
      </c>
      <c r="D1524" s="54" t="s">
        <v>296</v>
      </c>
      <c r="E1524" s="56">
        <v>501.45359999999999</v>
      </c>
      <c r="F1524" s="56">
        <v>89.424799999999905</v>
      </c>
      <c r="G1524" s="56">
        <v>172.75839999999999</v>
      </c>
      <c r="H1524" s="56">
        <v>14.759199999999799</v>
      </c>
      <c r="I1524" s="56">
        <v>34.749599999999901</v>
      </c>
      <c r="J1524" s="56">
        <v>671.85599999999999</v>
      </c>
      <c r="K1524" s="56">
        <v>69.599999999999895</v>
      </c>
      <c r="L1524" s="56">
        <v>-86.378400000000099</v>
      </c>
      <c r="M1524" s="56">
        <v>-120.4616</v>
      </c>
      <c r="N1524" s="56">
        <v>38.147199999999899</v>
      </c>
      <c r="O1524" s="56">
        <v>225.988</v>
      </c>
      <c r="P1524" s="56">
        <v>-73.963200000000001</v>
      </c>
    </row>
    <row r="1525" spans="1:16" x14ac:dyDescent="0.25">
      <c r="A1525" s="54">
        <v>2023</v>
      </c>
      <c r="B1525" s="54">
        <v>128453</v>
      </c>
      <c r="C1525" s="55" t="s">
        <v>419</v>
      </c>
      <c r="D1525" s="54" t="s">
        <v>1</v>
      </c>
      <c r="E1525" s="56">
        <v>1544.3707999999999</v>
      </c>
      <c r="F1525" s="56">
        <v>94.455200000000005</v>
      </c>
      <c r="G1525" s="56">
        <v>0</v>
      </c>
      <c r="H1525" s="56">
        <v>5.0903999999999998</v>
      </c>
      <c r="I1525" s="56">
        <v>101.80800000000001</v>
      </c>
      <c r="J1525" s="56">
        <v>0</v>
      </c>
      <c r="K1525" s="56">
        <v>0</v>
      </c>
      <c r="L1525" s="56">
        <v>296.94</v>
      </c>
      <c r="M1525" s="56">
        <v>10.1808</v>
      </c>
      <c r="N1525" s="56">
        <v>62.216000000000001</v>
      </c>
      <c r="O1525" s="56">
        <v>227.37119999999999</v>
      </c>
      <c r="P1525" s="56">
        <v>50.904000000000003</v>
      </c>
    </row>
    <row r="1526" spans="1:16" x14ac:dyDescent="0.25">
      <c r="A1526" s="54">
        <v>2023</v>
      </c>
      <c r="B1526" s="54">
        <v>128453</v>
      </c>
      <c r="C1526" s="55" t="s">
        <v>418</v>
      </c>
      <c r="D1526" s="54" t="s">
        <v>1</v>
      </c>
      <c r="E1526" s="56">
        <v>4228.4255999999996</v>
      </c>
      <c r="F1526" s="56">
        <v>6174.6552000000001</v>
      </c>
      <c r="G1526" s="56">
        <v>7993.6247999999996</v>
      </c>
      <c r="H1526" s="56">
        <v>1566.1464000000001</v>
      </c>
      <c r="I1526" s="56">
        <v>3004.4672</v>
      </c>
      <c r="J1526" s="56">
        <v>3253.614</v>
      </c>
      <c r="K1526" s="56">
        <v>6516.8432000000003</v>
      </c>
      <c r="L1526" s="56">
        <v>7380.5144</v>
      </c>
      <c r="M1526" s="56">
        <v>9581.8295999999991</v>
      </c>
      <c r="N1526" s="56">
        <v>3239.1912000000002</v>
      </c>
      <c r="O1526" s="56">
        <v>2319.8083999999999</v>
      </c>
      <c r="P1526" s="56">
        <v>8277.5560000000005</v>
      </c>
    </row>
    <row r="1527" spans="1:16" x14ac:dyDescent="0.25">
      <c r="A1527" s="54">
        <v>2023</v>
      </c>
      <c r="B1527" s="54">
        <v>128453</v>
      </c>
      <c r="C1527" s="55" t="s">
        <v>417</v>
      </c>
      <c r="D1527" s="54" t="s">
        <v>1</v>
      </c>
      <c r="E1527" s="56">
        <v>416.56439999999998</v>
      </c>
      <c r="F1527" s="56">
        <v>471.71039999999999</v>
      </c>
      <c r="G1527" s="56">
        <v>421.93759999999997</v>
      </c>
      <c r="H1527" s="56">
        <v>1480.7408</v>
      </c>
      <c r="I1527" s="56">
        <v>298.07119999999998</v>
      </c>
      <c r="J1527" s="56">
        <v>531.66399999999999</v>
      </c>
      <c r="K1527" s="56">
        <v>2253.3503999999998</v>
      </c>
      <c r="L1527" s="56">
        <v>3961.4623999999999</v>
      </c>
      <c r="M1527" s="56">
        <v>651.00559999999996</v>
      </c>
      <c r="N1527" s="56">
        <v>956.99519999999995</v>
      </c>
      <c r="O1527" s="56">
        <v>1717.1615999999999</v>
      </c>
      <c r="P1527" s="56">
        <v>458.13600000000002</v>
      </c>
    </row>
    <row r="1528" spans="1:16" x14ac:dyDescent="0.25">
      <c r="A1528" s="54">
        <v>2023</v>
      </c>
      <c r="B1528" s="54">
        <v>128453</v>
      </c>
      <c r="C1528" s="55" t="s">
        <v>419</v>
      </c>
      <c r="D1528" s="54" t="s">
        <v>296</v>
      </c>
      <c r="E1528" s="56">
        <v>29.1207999999998</v>
      </c>
      <c r="F1528" s="56">
        <v>-24.444800000000001</v>
      </c>
      <c r="G1528" s="56">
        <v>0</v>
      </c>
      <c r="H1528" s="56">
        <v>-33.6096</v>
      </c>
      <c r="I1528" s="56">
        <v>-23.591999999999999</v>
      </c>
      <c r="J1528" s="56">
        <v>0</v>
      </c>
      <c r="K1528" s="56">
        <v>0</v>
      </c>
      <c r="L1528" s="56">
        <v>-105.96</v>
      </c>
      <c r="M1528" s="56">
        <v>-67.219200000000001</v>
      </c>
      <c r="N1528" s="56">
        <v>-26.984000000000002</v>
      </c>
      <c r="O1528" s="56">
        <v>-44.428800000000003</v>
      </c>
      <c r="P1528" s="56">
        <v>-28.295999999999999</v>
      </c>
    </row>
    <row r="1529" spans="1:16" x14ac:dyDescent="0.25">
      <c r="A1529" s="54">
        <v>2023</v>
      </c>
      <c r="B1529" s="54">
        <v>128453</v>
      </c>
      <c r="C1529" s="55" t="s">
        <v>419</v>
      </c>
      <c r="D1529" s="54" t="s">
        <v>294</v>
      </c>
      <c r="E1529" s="56">
        <v>179.1208</v>
      </c>
      <c r="F1529" s="56">
        <v>10.9552</v>
      </c>
      <c r="G1529" s="56">
        <v>0</v>
      </c>
      <c r="H1529" s="56">
        <v>0.59040000000000004</v>
      </c>
      <c r="I1529" s="56">
        <v>11.808</v>
      </c>
      <c r="J1529" s="56">
        <v>0</v>
      </c>
      <c r="K1529" s="56">
        <v>0</v>
      </c>
      <c r="L1529" s="56">
        <v>34.44</v>
      </c>
      <c r="M1529" s="56">
        <v>1.1808000000000001</v>
      </c>
      <c r="N1529" s="56">
        <v>7.2160000000000002</v>
      </c>
      <c r="O1529" s="56">
        <v>26.371200000000002</v>
      </c>
      <c r="P1529" s="56">
        <v>5.9039999999999999</v>
      </c>
    </row>
    <row r="1530" spans="1:16" x14ac:dyDescent="0.25">
      <c r="A1530" s="54">
        <v>2023</v>
      </c>
      <c r="B1530" s="54">
        <v>128453</v>
      </c>
      <c r="C1530" s="55" t="s">
        <v>415</v>
      </c>
      <c r="D1530" s="54" t="s">
        <v>1</v>
      </c>
      <c r="E1530" s="56">
        <v>4150.09</v>
      </c>
      <c r="F1530" s="56">
        <v>0</v>
      </c>
      <c r="G1530" s="56">
        <v>0</v>
      </c>
      <c r="H1530" s="56">
        <v>0</v>
      </c>
      <c r="I1530" s="56">
        <v>0</v>
      </c>
      <c r="J1530" s="56">
        <v>0</v>
      </c>
      <c r="K1530" s="56">
        <v>0</v>
      </c>
      <c r="L1530" s="56">
        <v>0</v>
      </c>
      <c r="M1530" s="56">
        <v>4816.9323999999997</v>
      </c>
      <c r="N1530" s="56">
        <v>3368.9964</v>
      </c>
      <c r="O1530" s="56">
        <v>0</v>
      </c>
      <c r="P1530" s="56">
        <v>0</v>
      </c>
    </row>
    <row r="1531" spans="1:16" x14ac:dyDescent="0.25">
      <c r="A1531" s="54">
        <v>2023</v>
      </c>
      <c r="B1531" s="54">
        <v>128453</v>
      </c>
      <c r="C1531" s="55" t="s">
        <v>415</v>
      </c>
      <c r="D1531" s="54" t="s">
        <v>296</v>
      </c>
      <c r="E1531" s="56">
        <v>392.59</v>
      </c>
      <c r="F1531" s="56">
        <v>0</v>
      </c>
      <c r="G1531" s="56">
        <v>0</v>
      </c>
      <c r="H1531" s="56">
        <v>0</v>
      </c>
      <c r="I1531" s="56">
        <v>0</v>
      </c>
      <c r="J1531" s="56">
        <v>0</v>
      </c>
      <c r="K1531" s="56">
        <v>0</v>
      </c>
      <c r="L1531" s="56">
        <v>0</v>
      </c>
      <c r="M1531" s="56">
        <v>473.78240000000102</v>
      </c>
      <c r="N1531" s="56">
        <v>305.84640000000002</v>
      </c>
      <c r="O1531" s="56">
        <v>0</v>
      </c>
      <c r="P1531" s="56">
        <v>0</v>
      </c>
    </row>
    <row r="1532" spans="1:16" x14ac:dyDescent="0.25">
      <c r="A1532" s="54">
        <v>2023</v>
      </c>
      <c r="B1532" s="54">
        <v>128453</v>
      </c>
      <c r="C1532" s="55" t="s">
        <v>417</v>
      </c>
      <c r="D1532" s="54" t="s">
        <v>294</v>
      </c>
      <c r="E1532" s="56">
        <v>48.314399999999999</v>
      </c>
      <c r="F1532" s="56">
        <v>54.7104</v>
      </c>
      <c r="G1532" s="56">
        <v>48.937600000000003</v>
      </c>
      <c r="H1532" s="56">
        <v>171.74080000000001</v>
      </c>
      <c r="I1532" s="56">
        <v>34.571199999999997</v>
      </c>
      <c r="J1532" s="56">
        <v>61.664000000000001</v>
      </c>
      <c r="K1532" s="56">
        <v>261.35039999999998</v>
      </c>
      <c r="L1532" s="56">
        <v>459.4624</v>
      </c>
      <c r="M1532" s="56">
        <v>75.505600000000001</v>
      </c>
      <c r="N1532" s="56">
        <v>110.9952</v>
      </c>
      <c r="O1532" s="56">
        <v>199.16159999999999</v>
      </c>
      <c r="P1532" s="56">
        <v>53.136000000000003</v>
      </c>
    </row>
    <row r="1533" spans="1:16" x14ac:dyDescent="0.25">
      <c r="A1533" s="54">
        <v>2023</v>
      </c>
      <c r="B1533" s="54">
        <v>128453</v>
      </c>
      <c r="C1533" s="55" t="s">
        <v>417</v>
      </c>
      <c r="D1533" s="54" t="s">
        <v>296</v>
      </c>
      <c r="E1533" s="56">
        <v>-212.68559999999999</v>
      </c>
      <c r="F1533" s="56">
        <v>-177.28960000000001</v>
      </c>
      <c r="G1533" s="56">
        <v>-183.0624</v>
      </c>
      <c r="H1533" s="56">
        <v>-31.259200000000099</v>
      </c>
      <c r="I1533" s="56">
        <v>-139.4288</v>
      </c>
      <c r="J1533" s="56">
        <v>-170.33600000000001</v>
      </c>
      <c r="K1533" s="56">
        <v>165.35040000000001</v>
      </c>
      <c r="L1533" s="56">
        <v>218.4624</v>
      </c>
      <c r="M1533" s="56">
        <v>-156.49440000000001</v>
      </c>
      <c r="N1533" s="56">
        <v>-43.004799999999904</v>
      </c>
      <c r="O1533" s="56">
        <v>25.161600000000099</v>
      </c>
      <c r="P1533" s="56">
        <v>-120.864</v>
      </c>
    </row>
    <row r="1534" spans="1:16" x14ac:dyDescent="0.25">
      <c r="A1534" s="54">
        <v>2023</v>
      </c>
      <c r="B1534" s="54">
        <v>128453</v>
      </c>
      <c r="C1534" s="55" t="s">
        <v>416</v>
      </c>
      <c r="D1534" s="54" t="s">
        <v>294</v>
      </c>
      <c r="E1534" s="56">
        <v>843.35360000000003</v>
      </c>
      <c r="F1534" s="56">
        <v>287.52480000000003</v>
      </c>
      <c r="G1534" s="56">
        <v>338.75839999999999</v>
      </c>
      <c r="H1534" s="56">
        <v>279.25920000000002</v>
      </c>
      <c r="I1534" s="56">
        <v>439.74959999999999</v>
      </c>
      <c r="J1534" s="56">
        <v>771.45600000000002</v>
      </c>
      <c r="K1534" s="56">
        <v>237.8</v>
      </c>
      <c r="L1534" s="56">
        <v>246.7216</v>
      </c>
      <c r="M1534" s="56">
        <v>313.33839999999998</v>
      </c>
      <c r="N1534" s="56">
        <v>204.1472</v>
      </c>
      <c r="O1534" s="56">
        <v>466.08800000000002</v>
      </c>
      <c r="P1534" s="56">
        <v>92.036799999999999</v>
      </c>
    </row>
    <row r="1535" spans="1:16" x14ac:dyDescent="0.25">
      <c r="A1535" s="54">
        <v>2023</v>
      </c>
      <c r="B1535" s="54">
        <v>128453</v>
      </c>
      <c r="C1535" s="55" t="s">
        <v>414</v>
      </c>
      <c r="D1535" s="54" t="s">
        <v>1</v>
      </c>
      <c r="E1535" s="56">
        <v>3661.6943999999999</v>
      </c>
      <c r="F1535" s="56">
        <v>2772.0056</v>
      </c>
      <c r="G1535" s="56">
        <v>4219.3760000000002</v>
      </c>
      <c r="H1535" s="56">
        <v>3550.8368</v>
      </c>
      <c r="I1535" s="56">
        <v>5089.8343999999997</v>
      </c>
      <c r="J1535" s="56">
        <v>2296.9016000000001</v>
      </c>
      <c r="K1535" s="56">
        <v>2761.2592</v>
      </c>
      <c r="L1535" s="56">
        <v>1223.3928000000001</v>
      </c>
      <c r="M1535" s="56">
        <v>5007.8224</v>
      </c>
      <c r="N1535" s="56">
        <v>3326.8591999999999</v>
      </c>
      <c r="O1535" s="56">
        <v>5294.2987999999996</v>
      </c>
      <c r="P1535" s="56">
        <v>3812.9924000000001</v>
      </c>
    </row>
    <row r="1536" spans="1:16" x14ac:dyDescent="0.25">
      <c r="A1536" s="54">
        <v>2023</v>
      </c>
      <c r="B1536" s="54">
        <v>128453</v>
      </c>
      <c r="C1536" s="55" t="s">
        <v>418</v>
      </c>
      <c r="D1536" s="54" t="s">
        <v>294</v>
      </c>
      <c r="E1536" s="56">
        <v>490.42559999999997</v>
      </c>
      <c r="F1536" s="56">
        <v>716.15520000000004</v>
      </c>
      <c r="G1536" s="56">
        <v>927.12479999999903</v>
      </c>
      <c r="H1536" s="56">
        <v>181.6464</v>
      </c>
      <c r="I1536" s="56">
        <v>348.46719999999999</v>
      </c>
      <c r="J1536" s="56">
        <v>377.36399999999998</v>
      </c>
      <c r="K1536" s="56">
        <v>755.84320000000002</v>
      </c>
      <c r="L1536" s="56">
        <v>856.01440000000002</v>
      </c>
      <c r="M1536" s="56">
        <v>1111.3296</v>
      </c>
      <c r="N1536" s="56">
        <v>375.69119999999998</v>
      </c>
      <c r="O1536" s="56">
        <v>269.05840000000001</v>
      </c>
      <c r="P1536" s="56">
        <v>960.05600000000004</v>
      </c>
    </row>
    <row r="1537" spans="1:16" x14ac:dyDescent="0.25">
      <c r="A1537" s="54">
        <v>2023</v>
      </c>
      <c r="B1537" s="54">
        <v>128453</v>
      </c>
      <c r="C1537" s="55" t="s">
        <v>416</v>
      </c>
      <c r="D1537" s="54" t="s">
        <v>1</v>
      </c>
      <c r="E1537" s="56">
        <v>7271.3536000000004</v>
      </c>
      <c r="F1537" s="56">
        <v>2479.0248000000001</v>
      </c>
      <c r="G1537" s="56">
        <v>2920.7584000000002</v>
      </c>
      <c r="H1537" s="56">
        <v>2407.7592</v>
      </c>
      <c r="I1537" s="56">
        <v>3791.4996000000001</v>
      </c>
      <c r="J1537" s="56">
        <v>6651.4560000000001</v>
      </c>
      <c r="K1537" s="56">
        <v>2050.3000000000002</v>
      </c>
      <c r="L1537" s="56">
        <v>2127.2215999999999</v>
      </c>
      <c r="M1537" s="56">
        <v>2701.5884000000001</v>
      </c>
      <c r="N1537" s="56">
        <v>1760.1472000000001</v>
      </c>
      <c r="O1537" s="56">
        <v>4018.5880000000002</v>
      </c>
      <c r="P1537" s="56">
        <v>793.53679999999997</v>
      </c>
    </row>
    <row r="1538" spans="1:16" x14ac:dyDescent="0.25">
      <c r="A1538" s="54">
        <v>2023</v>
      </c>
      <c r="B1538" s="54">
        <v>129543</v>
      </c>
      <c r="C1538" s="55" t="s">
        <v>417</v>
      </c>
      <c r="D1538" s="54" t="s">
        <v>294</v>
      </c>
      <c r="E1538" s="56">
        <v>209.92</v>
      </c>
      <c r="F1538" s="56">
        <v>65.563999999999993</v>
      </c>
      <c r="G1538" s="56">
        <v>0</v>
      </c>
      <c r="H1538" s="56">
        <v>95.3960000000002</v>
      </c>
      <c r="I1538" s="56">
        <v>5.3840000000000003</v>
      </c>
      <c r="J1538" s="56">
        <v>230.91200000000001</v>
      </c>
      <c r="K1538" s="56">
        <v>19.984000000000002</v>
      </c>
      <c r="L1538" s="56">
        <v>0</v>
      </c>
      <c r="M1538" s="56">
        <v>0</v>
      </c>
      <c r="N1538" s="56">
        <v>32.295999999999999</v>
      </c>
      <c r="O1538" s="56">
        <v>53.96</v>
      </c>
      <c r="P1538" s="56">
        <v>37.984000000000002</v>
      </c>
    </row>
    <row r="1539" spans="1:16" x14ac:dyDescent="0.25">
      <c r="A1539" s="54">
        <v>2023</v>
      </c>
      <c r="B1539" s="54">
        <v>129543</v>
      </c>
      <c r="C1539" s="55" t="s">
        <v>417</v>
      </c>
      <c r="D1539" s="54" t="s">
        <v>296</v>
      </c>
      <c r="E1539" s="56">
        <v>180.92</v>
      </c>
      <c r="F1539" s="56">
        <v>-22.436</v>
      </c>
      <c r="G1539" s="56">
        <v>0</v>
      </c>
      <c r="H1539" s="56">
        <v>65.3960000000002</v>
      </c>
      <c r="I1539" s="56">
        <v>-24.616</v>
      </c>
      <c r="J1539" s="56">
        <v>201.91200000000001</v>
      </c>
      <c r="K1539" s="56">
        <v>-9.0159999999999894</v>
      </c>
      <c r="L1539" s="56">
        <v>0</v>
      </c>
      <c r="M1539" s="56">
        <v>0</v>
      </c>
      <c r="N1539" s="56">
        <v>-26.704000000000001</v>
      </c>
      <c r="O1539" s="56">
        <v>22.96</v>
      </c>
      <c r="P1539" s="56">
        <v>8.9839999999999893</v>
      </c>
    </row>
    <row r="1540" spans="1:16" x14ac:dyDescent="0.25">
      <c r="A1540" s="54">
        <v>2023</v>
      </c>
      <c r="B1540" s="54">
        <v>129543</v>
      </c>
      <c r="C1540" s="55" t="s">
        <v>417</v>
      </c>
      <c r="D1540" s="54" t="s">
        <v>1</v>
      </c>
      <c r="E1540" s="56">
        <v>559.91999999999996</v>
      </c>
      <c r="F1540" s="56">
        <v>243.06399999999999</v>
      </c>
      <c r="G1540" s="56">
        <v>0</v>
      </c>
      <c r="H1540" s="56">
        <v>1287.896</v>
      </c>
      <c r="I1540" s="56">
        <v>14.384</v>
      </c>
      <c r="J1540" s="56">
        <v>615.91200000000003</v>
      </c>
      <c r="K1540" s="56">
        <v>159.98400000000001</v>
      </c>
      <c r="L1540" s="56">
        <v>0</v>
      </c>
      <c r="M1540" s="56">
        <v>0</v>
      </c>
      <c r="N1540" s="56">
        <v>102.29600000000001</v>
      </c>
      <c r="O1540" s="56">
        <v>279.95999999999998</v>
      </c>
      <c r="P1540" s="56">
        <v>127.98399999999999</v>
      </c>
    </row>
    <row r="1541" spans="1:16" x14ac:dyDescent="0.25">
      <c r="A1541" s="54">
        <v>2023</v>
      </c>
      <c r="B1541" s="54">
        <v>130897</v>
      </c>
      <c r="C1541" s="55" t="s">
        <v>416</v>
      </c>
      <c r="D1541" s="54" t="s">
        <v>1</v>
      </c>
      <c r="E1541" s="56">
        <v>0</v>
      </c>
      <c r="F1541" s="56">
        <v>0</v>
      </c>
      <c r="G1541" s="56">
        <v>0</v>
      </c>
      <c r="H1541" s="56">
        <v>55.991999999999997</v>
      </c>
      <c r="I1541" s="56">
        <v>0</v>
      </c>
      <c r="J1541" s="56">
        <v>0</v>
      </c>
      <c r="K1541" s="56">
        <v>79.983999999999995</v>
      </c>
      <c r="L1541" s="56">
        <v>127.98399999999999</v>
      </c>
      <c r="M1541" s="56">
        <v>0</v>
      </c>
      <c r="N1541" s="56">
        <v>135.98400000000001</v>
      </c>
      <c r="O1541" s="56">
        <v>79.992000000000004</v>
      </c>
      <c r="P1541" s="56">
        <v>79.92</v>
      </c>
    </row>
    <row r="1542" spans="1:16" x14ac:dyDescent="0.25">
      <c r="A1542" s="54">
        <v>2023</v>
      </c>
      <c r="B1542" s="54">
        <v>130897</v>
      </c>
      <c r="C1542" s="55" t="s">
        <v>416</v>
      </c>
      <c r="D1542" s="54" t="s">
        <v>294</v>
      </c>
      <c r="E1542" s="56">
        <v>0</v>
      </c>
      <c r="F1542" s="56">
        <v>0</v>
      </c>
      <c r="G1542" s="56">
        <v>0</v>
      </c>
      <c r="H1542" s="56">
        <v>20.992000000000001</v>
      </c>
      <c r="I1542" s="56">
        <v>0</v>
      </c>
      <c r="J1542" s="56">
        <v>0</v>
      </c>
      <c r="K1542" s="56">
        <v>9.4840000000000106</v>
      </c>
      <c r="L1542" s="56">
        <v>37.984000000000002</v>
      </c>
      <c r="M1542" s="56">
        <v>0</v>
      </c>
      <c r="N1542" s="56">
        <v>35.984000000000002</v>
      </c>
      <c r="O1542" s="56">
        <v>9.9920000000000009</v>
      </c>
      <c r="P1542" s="56">
        <v>19.920000000000002</v>
      </c>
    </row>
    <row r="1543" spans="1:16" x14ac:dyDescent="0.25">
      <c r="A1543" s="54">
        <v>2023</v>
      </c>
      <c r="B1543" s="54">
        <v>130897</v>
      </c>
      <c r="C1543" s="55" t="s">
        <v>416</v>
      </c>
      <c r="D1543" s="54" t="s">
        <v>296</v>
      </c>
      <c r="E1543" s="56">
        <v>0</v>
      </c>
      <c r="F1543" s="56">
        <v>0</v>
      </c>
      <c r="G1543" s="56">
        <v>0</v>
      </c>
      <c r="H1543" s="56">
        <v>-11.108000000000001</v>
      </c>
      <c r="I1543" s="56">
        <v>0</v>
      </c>
      <c r="J1543" s="56">
        <v>0</v>
      </c>
      <c r="K1543" s="56">
        <v>-23.716000000000001</v>
      </c>
      <c r="L1543" s="56">
        <v>4.78399999999999</v>
      </c>
      <c r="M1543" s="56">
        <v>0</v>
      </c>
      <c r="N1543" s="56">
        <v>2.78400000000001</v>
      </c>
      <c r="O1543" s="56">
        <v>-22.108000000000001</v>
      </c>
      <c r="P1543" s="56">
        <v>-12.18</v>
      </c>
    </row>
    <row r="1544" spans="1:16" x14ac:dyDescent="0.25">
      <c r="A1544" s="54">
        <v>2023</v>
      </c>
      <c r="B1544" s="54">
        <v>131289</v>
      </c>
      <c r="C1544" s="55" t="s">
        <v>417</v>
      </c>
      <c r="D1544" s="54" t="s">
        <v>1</v>
      </c>
      <c r="E1544" s="56">
        <v>876.73680000000002</v>
      </c>
      <c r="F1544" s="56">
        <v>1054.104</v>
      </c>
      <c r="G1544" s="56">
        <v>5745.8136000000004</v>
      </c>
      <c r="H1544" s="56">
        <v>3339.0479999999998</v>
      </c>
      <c r="I1544" s="56">
        <v>1138.6848</v>
      </c>
      <c r="J1544" s="56">
        <v>1799.2356</v>
      </c>
      <c r="K1544" s="56">
        <v>811.72320000000002</v>
      </c>
      <c r="L1544" s="56">
        <v>2430.12</v>
      </c>
      <c r="M1544" s="56">
        <v>2991.2568000000001</v>
      </c>
      <c r="N1544" s="56">
        <v>143.9136</v>
      </c>
      <c r="O1544" s="56">
        <v>4133.0976000000001</v>
      </c>
      <c r="P1544" s="56">
        <v>1737.0624</v>
      </c>
    </row>
    <row r="1545" spans="1:16" x14ac:dyDescent="0.25">
      <c r="A1545" s="54">
        <v>2023</v>
      </c>
      <c r="B1545" s="54">
        <v>131289</v>
      </c>
      <c r="C1545" s="55" t="s">
        <v>417</v>
      </c>
      <c r="D1545" s="54" t="s">
        <v>294</v>
      </c>
      <c r="E1545" s="56">
        <v>182.23679999999999</v>
      </c>
      <c r="F1545" s="56">
        <v>219.10400000000001</v>
      </c>
      <c r="G1545" s="56">
        <v>1194.3136</v>
      </c>
      <c r="H1545" s="56">
        <v>694.048</v>
      </c>
      <c r="I1545" s="56">
        <v>236.6848</v>
      </c>
      <c r="J1545" s="56">
        <v>373.98559999999998</v>
      </c>
      <c r="K1545" s="56">
        <v>168.72319999999999</v>
      </c>
      <c r="L1545" s="56">
        <v>505.12</v>
      </c>
      <c r="M1545" s="56">
        <v>621.75679999999898</v>
      </c>
      <c r="N1545" s="56">
        <v>29.913599999999999</v>
      </c>
      <c r="O1545" s="56">
        <v>859.09760000000006</v>
      </c>
      <c r="P1545" s="56">
        <v>361.06240000000003</v>
      </c>
    </row>
    <row r="1546" spans="1:16" x14ac:dyDescent="0.25">
      <c r="A1546" s="54">
        <v>2023</v>
      </c>
      <c r="B1546" s="54">
        <v>131289</v>
      </c>
      <c r="C1546" s="55" t="s">
        <v>417</v>
      </c>
      <c r="D1546" s="54" t="s">
        <v>296</v>
      </c>
      <c r="E1546" s="56">
        <v>59.236799999999903</v>
      </c>
      <c r="F1546" s="56">
        <v>126.104</v>
      </c>
      <c r="G1546" s="56">
        <v>1058.3136</v>
      </c>
      <c r="H1546" s="56">
        <v>570.048</v>
      </c>
      <c r="I1546" s="56">
        <v>110.6848</v>
      </c>
      <c r="J1546" s="56">
        <v>250.98560000000001</v>
      </c>
      <c r="K1546" s="56">
        <v>104.72320000000001</v>
      </c>
      <c r="L1546" s="56">
        <v>436.12</v>
      </c>
      <c r="M1546" s="56">
        <v>583.25679999999898</v>
      </c>
      <c r="N1546" s="56">
        <v>-58.086399999999998</v>
      </c>
      <c r="O1546" s="56">
        <v>735.09760000000006</v>
      </c>
      <c r="P1546" s="56">
        <v>240.0624</v>
      </c>
    </row>
    <row r="1547" spans="1:16" x14ac:dyDescent="0.25">
      <c r="A1547" s="54">
        <v>2023</v>
      </c>
      <c r="B1547" s="54">
        <v>133279</v>
      </c>
      <c r="C1547" s="55" t="s">
        <v>414</v>
      </c>
      <c r="D1547" s="54" t="s">
        <v>294</v>
      </c>
      <c r="E1547" s="56">
        <v>147.822</v>
      </c>
      <c r="F1547" s="56">
        <v>7.3259999999999996</v>
      </c>
      <c r="G1547" s="56">
        <v>224.56800000000001</v>
      </c>
      <c r="H1547" s="56">
        <v>79.968000000000004</v>
      </c>
      <c r="I1547" s="56">
        <v>189.83199999999999</v>
      </c>
      <c r="J1547" s="56">
        <v>20.533999999999999</v>
      </c>
      <c r="K1547" s="56">
        <v>58.975999999999999</v>
      </c>
      <c r="L1547" s="56">
        <v>50.975999999999999</v>
      </c>
      <c r="M1547" s="56">
        <v>11.992000000000001</v>
      </c>
      <c r="N1547" s="56">
        <v>1.542</v>
      </c>
      <c r="O1547" s="56">
        <v>0</v>
      </c>
      <c r="P1547" s="56">
        <v>18.992000000000001</v>
      </c>
    </row>
    <row r="1548" spans="1:16" x14ac:dyDescent="0.25">
      <c r="A1548" s="54">
        <v>2023</v>
      </c>
      <c r="B1548" s="54">
        <v>133279</v>
      </c>
      <c r="C1548" s="55" t="s">
        <v>414</v>
      </c>
      <c r="D1548" s="54" t="s">
        <v>1</v>
      </c>
      <c r="E1548" s="56">
        <v>783.072</v>
      </c>
      <c r="F1548" s="56">
        <v>25.576000000000001</v>
      </c>
      <c r="G1548" s="56">
        <v>1172.568</v>
      </c>
      <c r="H1548" s="56">
        <v>279.96800000000002</v>
      </c>
      <c r="I1548" s="56">
        <v>879.83199999999999</v>
      </c>
      <c r="J1548" s="56">
        <v>72.784000000000006</v>
      </c>
      <c r="K1548" s="56">
        <v>183.976</v>
      </c>
      <c r="L1548" s="56">
        <v>175.976</v>
      </c>
      <c r="M1548" s="56">
        <v>71.992000000000004</v>
      </c>
      <c r="N1548" s="56">
        <v>8.7919999999999998</v>
      </c>
      <c r="O1548" s="56">
        <v>0</v>
      </c>
      <c r="P1548" s="56">
        <v>63.991999999999997</v>
      </c>
    </row>
    <row r="1549" spans="1:16" x14ac:dyDescent="0.25">
      <c r="A1549" s="54">
        <v>2023</v>
      </c>
      <c r="B1549" s="54">
        <v>133279</v>
      </c>
      <c r="C1549" s="55" t="s">
        <v>414</v>
      </c>
      <c r="D1549" s="54" t="s">
        <v>296</v>
      </c>
      <c r="E1549" s="56">
        <v>-86.777999999999906</v>
      </c>
      <c r="F1549" s="56">
        <v>-88.974000000000004</v>
      </c>
      <c r="G1549" s="56">
        <v>150.46799999999999</v>
      </c>
      <c r="H1549" s="56">
        <v>-48.432000000000002</v>
      </c>
      <c r="I1549" s="56">
        <v>93.532000000000096</v>
      </c>
      <c r="J1549" s="56">
        <v>-43.665999999999997</v>
      </c>
      <c r="K1549" s="56">
        <v>-37.323999999999998</v>
      </c>
      <c r="L1549" s="56">
        <v>-45.323999999999998</v>
      </c>
      <c r="M1549" s="56">
        <v>-20.108000000000001</v>
      </c>
      <c r="N1549" s="56">
        <v>-30.558</v>
      </c>
      <c r="O1549" s="56">
        <v>0</v>
      </c>
      <c r="P1549" s="56">
        <v>-13.108000000000001</v>
      </c>
    </row>
    <row r="1550" spans="1:16" x14ac:dyDescent="0.25">
      <c r="A1550" s="54">
        <v>2023</v>
      </c>
      <c r="B1550" s="54">
        <v>134581</v>
      </c>
      <c r="C1550" s="55" t="s">
        <v>416</v>
      </c>
      <c r="D1550" s="54" t="s">
        <v>296</v>
      </c>
      <c r="E1550" s="56">
        <v>-484.41860000000003</v>
      </c>
      <c r="F1550" s="56">
        <v>-1653.1134</v>
      </c>
      <c r="G1550" s="56">
        <v>-761.67519999999899</v>
      </c>
      <c r="H1550" s="56">
        <v>-565.04459999999995</v>
      </c>
      <c r="I1550" s="56">
        <v>-1688.5609999999999</v>
      </c>
      <c r="J1550" s="56">
        <v>-470.82380000000001</v>
      </c>
      <c r="K1550" s="56">
        <v>-509.77859999999902</v>
      </c>
      <c r="L1550" s="56">
        <v>-1572.3671999999999</v>
      </c>
      <c r="M1550" s="56">
        <v>-2246.4086000000002</v>
      </c>
      <c r="N1550" s="56">
        <v>0</v>
      </c>
      <c r="O1550" s="56">
        <v>0</v>
      </c>
      <c r="P1550" s="56">
        <v>0</v>
      </c>
    </row>
    <row r="1551" spans="1:16" x14ac:dyDescent="0.25">
      <c r="A1551" s="54">
        <v>2023</v>
      </c>
      <c r="B1551" s="54">
        <v>134581</v>
      </c>
      <c r="C1551" s="55" t="s">
        <v>416</v>
      </c>
      <c r="D1551" s="54" t="s">
        <v>1</v>
      </c>
      <c r="E1551" s="56">
        <v>6728.4813999999997</v>
      </c>
      <c r="F1551" s="56">
        <v>13430.926600000001</v>
      </c>
      <c r="G1551" s="56">
        <v>8539.3747999999996</v>
      </c>
      <c r="H1551" s="56">
        <v>5158.3054000000002</v>
      </c>
      <c r="I1551" s="56">
        <v>12480.179</v>
      </c>
      <c r="J1551" s="56">
        <v>5047.6761999999999</v>
      </c>
      <c r="K1551" s="56">
        <v>5789.1714000000002</v>
      </c>
      <c r="L1551" s="56">
        <v>10692.6828</v>
      </c>
      <c r="M1551" s="56">
        <v>12671.741400000001</v>
      </c>
      <c r="N1551" s="56">
        <v>0</v>
      </c>
      <c r="O1551" s="56">
        <v>0</v>
      </c>
      <c r="P1551" s="56">
        <v>0</v>
      </c>
    </row>
    <row r="1552" spans="1:16" x14ac:dyDescent="0.25">
      <c r="A1552" s="54">
        <v>2023</v>
      </c>
      <c r="B1552" s="54">
        <v>134581</v>
      </c>
      <c r="C1552" s="55" t="s">
        <v>416</v>
      </c>
      <c r="D1552" s="54" t="s">
        <v>294</v>
      </c>
      <c r="E1552" s="56">
        <v>-219.01859999999999</v>
      </c>
      <c r="F1552" s="56">
        <v>-1383.3234</v>
      </c>
      <c r="G1552" s="56">
        <v>-548.37519999999904</v>
      </c>
      <c r="H1552" s="56">
        <v>-375.94459999999998</v>
      </c>
      <c r="I1552" s="56">
        <v>-1382.8209999999999</v>
      </c>
      <c r="J1552" s="56">
        <v>-355.82380000000001</v>
      </c>
      <c r="K1552" s="56">
        <v>-311.32859999999903</v>
      </c>
      <c r="L1552" s="56">
        <v>-1156.5672</v>
      </c>
      <c r="M1552" s="56">
        <v>-1967.2585999999999</v>
      </c>
      <c r="N1552" s="56">
        <v>0</v>
      </c>
      <c r="O1552" s="56">
        <v>0</v>
      </c>
      <c r="P1552" s="56">
        <v>0</v>
      </c>
    </row>
    <row r="1553" spans="1:16" x14ac:dyDescent="0.25">
      <c r="A1553" s="54">
        <v>2023</v>
      </c>
      <c r="B1553" s="54">
        <v>135228</v>
      </c>
      <c r="C1553" s="55" t="s">
        <v>419</v>
      </c>
      <c r="D1553" s="54" t="s">
        <v>296</v>
      </c>
      <c r="E1553" s="56">
        <v>7.5679999999999996</v>
      </c>
      <c r="F1553" s="56">
        <v>11.568</v>
      </c>
      <c r="G1553" s="56">
        <v>0</v>
      </c>
      <c r="H1553" s="56">
        <v>0</v>
      </c>
      <c r="I1553" s="56">
        <v>0</v>
      </c>
      <c r="J1553" s="56">
        <v>-31.116</v>
      </c>
      <c r="K1553" s="56">
        <v>0</v>
      </c>
      <c r="L1553" s="56">
        <v>-31.308</v>
      </c>
      <c r="M1553" s="56">
        <v>3.78399999999999</v>
      </c>
      <c r="N1553" s="56">
        <v>0</v>
      </c>
      <c r="O1553" s="56">
        <v>0</v>
      </c>
      <c r="P1553" s="56">
        <v>0</v>
      </c>
    </row>
    <row r="1554" spans="1:16" x14ac:dyDescent="0.25">
      <c r="A1554" s="54">
        <v>2023</v>
      </c>
      <c r="B1554" s="54">
        <v>135228</v>
      </c>
      <c r="C1554" s="55" t="s">
        <v>419</v>
      </c>
      <c r="D1554" s="54" t="s">
        <v>294</v>
      </c>
      <c r="E1554" s="56">
        <v>75.968000000000004</v>
      </c>
      <c r="F1554" s="56">
        <v>79.968000000000004</v>
      </c>
      <c r="G1554" s="56">
        <v>0</v>
      </c>
      <c r="H1554" s="56">
        <v>0</v>
      </c>
      <c r="I1554" s="56">
        <v>0</v>
      </c>
      <c r="J1554" s="56">
        <v>3.0840000000000001</v>
      </c>
      <c r="K1554" s="56">
        <v>0</v>
      </c>
      <c r="L1554" s="56">
        <v>2.8919999999999999</v>
      </c>
      <c r="M1554" s="56">
        <v>37.984000000000002</v>
      </c>
      <c r="N1554" s="56">
        <v>0</v>
      </c>
      <c r="O1554" s="56">
        <v>0</v>
      </c>
      <c r="P1554" s="56">
        <v>0</v>
      </c>
    </row>
    <row r="1555" spans="1:16" x14ac:dyDescent="0.25">
      <c r="A1555" s="54">
        <v>2023</v>
      </c>
      <c r="B1555" s="54">
        <v>135228</v>
      </c>
      <c r="C1555" s="55" t="s">
        <v>419</v>
      </c>
      <c r="D1555" s="54" t="s">
        <v>1</v>
      </c>
      <c r="E1555" s="56">
        <v>255.96799999999999</v>
      </c>
      <c r="F1555" s="56">
        <v>239.96799999999999</v>
      </c>
      <c r="G1555" s="56">
        <v>0</v>
      </c>
      <c r="H1555" s="56">
        <v>0</v>
      </c>
      <c r="I1555" s="56">
        <v>0</v>
      </c>
      <c r="J1555" s="56">
        <v>17.584</v>
      </c>
      <c r="K1555" s="56">
        <v>0</v>
      </c>
      <c r="L1555" s="56">
        <v>6.3920000000000003</v>
      </c>
      <c r="M1555" s="56">
        <v>127.98399999999999</v>
      </c>
      <c r="N1555" s="56">
        <v>0</v>
      </c>
      <c r="O1555" s="56">
        <v>0</v>
      </c>
      <c r="P1555" s="56">
        <v>0</v>
      </c>
    </row>
    <row r="1556" spans="1:16" x14ac:dyDescent="0.25">
      <c r="A1556" s="54">
        <v>2023</v>
      </c>
      <c r="B1556" s="54">
        <v>135718</v>
      </c>
      <c r="C1556" s="55" t="s">
        <v>414</v>
      </c>
      <c r="D1556" s="54" t="s">
        <v>296</v>
      </c>
      <c r="E1556" s="56">
        <v>175.92439999999999</v>
      </c>
      <c r="F1556" s="56">
        <v>-8.2288000000000192</v>
      </c>
      <c r="G1556" s="56">
        <v>-48.322400000000002</v>
      </c>
      <c r="H1556" s="56">
        <v>217.892</v>
      </c>
      <c r="I1556" s="56">
        <v>-92.710400000000007</v>
      </c>
      <c r="J1556" s="56">
        <v>-26.362400000000001</v>
      </c>
      <c r="K1556" s="56">
        <v>169.04079999999999</v>
      </c>
      <c r="L1556" s="56">
        <v>-103.5672</v>
      </c>
      <c r="M1556" s="56">
        <v>220.17599999999999</v>
      </c>
      <c r="N1556" s="56">
        <v>170.00800000000001</v>
      </c>
      <c r="O1556" s="56">
        <v>95.962400000000002</v>
      </c>
      <c r="P1556" s="56">
        <v>123.3152</v>
      </c>
    </row>
    <row r="1557" spans="1:16" x14ac:dyDescent="0.25">
      <c r="A1557" s="54">
        <v>2023</v>
      </c>
      <c r="B1557" s="54">
        <v>135718</v>
      </c>
      <c r="C1557" s="55" t="s">
        <v>414</v>
      </c>
      <c r="D1557" s="54" t="s">
        <v>294</v>
      </c>
      <c r="E1557" s="56">
        <v>346.87439999999998</v>
      </c>
      <c r="F1557" s="56">
        <v>55.971200000000003</v>
      </c>
      <c r="G1557" s="56">
        <v>80.077600000000004</v>
      </c>
      <c r="H1557" s="56">
        <v>446.99200000000002</v>
      </c>
      <c r="I1557" s="56">
        <v>35.689599999999999</v>
      </c>
      <c r="J1557" s="56">
        <v>71.037599999999998</v>
      </c>
      <c r="K1557" s="56">
        <v>398.14080000000001</v>
      </c>
      <c r="L1557" s="56">
        <v>92.332800000000006</v>
      </c>
      <c r="M1557" s="56">
        <v>385.07600000000002</v>
      </c>
      <c r="N1557" s="56">
        <v>298.40800000000002</v>
      </c>
      <c r="O1557" s="56">
        <v>259.76240000000001</v>
      </c>
      <c r="P1557" s="56">
        <v>417.71519999999998</v>
      </c>
    </row>
    <row r="1558" spans="1:16" x14ac:dyDescent="0.25">
      <c r="A1558" s="54">
        <v>2023</v>
      </c>
      <c r="B1558" s="54">
        <v>135718</v>
      </c>
      <c r="C1558" s="55" t="s">
        <v>414</v>
      </c>
      <c r="D1558" s="54" t="s">
        <v>1</v>
      </c>
      <c r="E1558" s="56">
        <v>5211.3743999999997</v>
      </c>
      <c r="F1558" s="56">
        <v>215.97120000000001</v>
      </c>
      <c r="G1558" s="56">
        <v>475.07760000000002</v>
      </c>
      <c r="H1558" s="56">
        <v>3288.4920000000002</v>
      </c>
      <c r="I1558" s="56">
        <v>264.18959999999998</v>
      </c>
      <c r="J1558" s="56">
        <v>254.0376</v>
      </c>
      <c r="K1558" s="56">
        <v>1809.6407999999999</v>
      </c>
      <c r="L1558" s="56">
        <v>1716.8327999999999</v>
      </c>
      <c r="M1558" s="56">
        <v>1490.076</v>
      </c>
      <c r="N1558" s="56">
        <v>1531.9079999999999</v>
      </c>
      <c r="O1558" s="56">
        <v>2438.7624000000001</v>
      </c>
      <c r="P1558" s="56">
        <v>2613.7152000000001</v>
      </c>
    </row>
    <row r="1559" spans="1:16" x14ac:dyDescent="0.25">
      <c r="A1559" s="54">
        <v>2023</v>
      </c>
      <c r="B1559" s="54">
        <v>136833</v>
      </c>
      <c r="C1559" s="55" t="s">
        <v>416</v>
      </c>
      <c r="D1559" s="54" t="s">
        <v>296</v>
      </c>
      <c r="E1559" s="56">
        <v>25.776</v>
      </c>
      <c r="F1559" s="56">
        <v>-29.512</v>
      </c>
      <c r="G1559" s="56">
        <v>-16.332000000000001</v>
      </c>
      <c r="H1559" s="56">
        <v>10.029999999999999</v>
      </c>
      <c r="I1559" s="56">
        <v>-43.665999999999997</v>
      </c>
      <c r="J1559" s="56">
        <v>-61.095999999999997</v>
      </c>
      <c r="K1559" s="56">
        <v>60.631999999999998</v>
      </c>
      <c r="L1559" s="56">
        <v>129.74799999999999</v>
      </c>
      <c r="M1559" s="56">
        <v>217.43</v>
      </c>
      <c r="N1559" s="56">
        <v>145.19999999999999</v>
      </c>
      <c r="O1559" s="56">
        <v>374.44400000000002</v>
      </c>
      <c r="P1559" s="56">
        <v>-25.108000000000001</v>
      </c>
    </row>
    <row r="1560" spans="1:16" x14ac:dyDescent="0.25">
      <c r="A1560" s="54">
        <v>2023</v>
      </c>
      <c r="B1560" s="54">
        <v>136833</v>
      </c>
      <c r="C1560" s="55" t="s">
        <v>416</v>
      </c>
      <c r="D1560" s="54" t="s">
        <v>294</v>
      </c>
      <c r="E1560" s="56">
        <v>58.975999999999999</v>
      </c>
      <c r="F1560" s="56">
        <v>67.888000000000005</v>
      </c>
      <c r="G1560" s="56">
        <v>79.968000000000004</v>
      </c>
      <c r="H1560" s="56">
        <v>176.03</v>
      </c>
      <c r="I1560" s="56">
        <v>20.533999999999999</v>
      </c>
      <c r="J1560" s="56">
        <v>132.60400000000001</v>
      </c>
      <c r="K1560" s="56">
        <v>192.33199999999999</v>
      </c>
      <c r="L1560" s="56">
        <v>291.34800000000001</v>
      </c>
      <c r="M1560" s="56">
        <v>356.83</v>
      </c>
      <c r="N1560" s="56">
        <v>243.7</v>
      </c>
      <c r="O1560" s="56">
        <v>612.34400000000005</v>
      </c>
      <c r="P1560" s="56">
        <v>6.992</v>
      </c>
    </row>
    <row r="1561" spans="1:16" x14ac:dyDescent="0.25">
      <c r="A1561" s="54">
        <v>2023</v>
      </c>
      <c r="B1561" s="54">
        <v>136833</v>
      </c>
      <c r="C1561" s="55" t="s">
        <v>416</v>
      </c>
      <c r="D1561" s="54" t="s">
        <v>1</v>
      </c>
      <c r="E1561" s="56">
        <v>183.976</v>
      </c>
      <c r="F1561" s="56">
        <v>303.88799999999998</v>
      </c>
      <c r="G1561" s="56">
        <v>239.96799999999999</v>
      </c>
      <c r="H1561" s="56">
        <v>714.28</v>
      </c>
      <c r="I1561" s="56">
        <v>72.784000000000006</v>
      </c>
      <c r="J1561" s="56">
        <v>539.10400000000004</v>
      </c>
      <c r="K1561" s="56">
        <v>767.83199999999999</v>
      </c>
      <c r="L1561" s="56">
        <v>999.84799999999996</v>
      </c>
      <c r="M1561" s="56">
        <v>1534.08</v>
      </c>
      <c r="N1561" s="56">
        <v>878.2</v>
      </c>
      <c r="O1561" s="56">
        <v>2948.3440000000001</v>
      </c>
      <c r="P1561" s="56">
        <v>71.992000000000004</v>
      </c>
    </row>
    <row r="1562" spans="1:16" x14ac:dyDescent="0.25">
      <c r="A1562" s="54">
        <v>2023</v>
      </c>
      <c r="B1562" s="54">
        <v>141109</v>
      </c>
      <c r="C1562" s="55" t="s">
        <v>416</v>
      </c>
      <c r="D1562" s="54" t="s">
        <v>1</v>
      </c>
      <c r="E1562" s="56">
        <v>6082.4232000000002</v>
      </c>
      <c r="F1562" s="56">
        <v>9694.8143999999993</v>
      </c>
      <c r="G1562" s="56">
        <v>6868.9440000000004</v>
      </c>
      <c r="H1562" s="56">
        <v>5650.2791999999999</v>
      </c>
      <c r="I1562" s="56">
        <v>10775.4264</v>
      </c>
      <c r="J1562" s="56">
        <v>8620.8624</v>
      </c>
      <c r="K1562" s="56">
        <v>1809.3887999999999</v>
      </c>
      <c r="L1562" s="56">
        <v>6250.1040000000003</v>
      </c>
      <c r="M1562" s="56">
        <v>6206.9975999999997</v>
      </c>
      <c r="N1562" s="56">
        <v>8008.5672000000004</v>
      </c>
      <c r="O1562" s="56">
        <v>8695.4184000000005</v>
      </c>
      <c r="P1562" s="56">
        <v>1991.1384</v>
      </c>
    </row>
    <row r="1563" spans="1:16" x14ac:dyDescent="0.25">
      <c r="A1563" s="54">
        <v>2023</v>
      </c>
      <c r="B1563" s="54">
        <v>141109</v>
      </c>
      <c r="C1563" s="55" t="s">
        <v>416</v>
      </c>
      <c r="D1563" s="54" t="s">
        <v>296</v>
      </c>
      <c r="E1563" s="56">
        <v>215.82320000000001</v>
      </c>
      <c r="F1563" s="56">
        <v>694.21439999999996</v>
      </c>
      <c r="G1563" s="56">
        <v>384.64400000000001</v>
      </c>
      <c r="H1563" s="56">
        <v>891.37919999999895</v>
      </c>
      <c r="I1563" s="56">
        <v>1118.8764000000001</v>
      </c>
      <c r="J1563" s="56">
        <v>1166.1623999999999</v>
      </c>
      <c r="K1563" s="56">
        <v>281.08879999999999</v>
      </c>
      <c r="L1563" s="56">
        <v>94.403999999999598</v>
      </c>
      <c r="M1563" s="56">
        <v>258.5976</v>
      </c>
      <c r="N1563" s="56">
        <v>772.71720000000005</v>
      </c>
      <c r="O1563" s="56">
        <v>631.61839999999904</v>
      </c>
      <c r="P1563" s="56">
        <v>232.13839999999999</v>
      </c>
    </row>
    <row r="1564" spans="1:16" x14ac:dyDescent="0.25">
      <c r="A1564" s="54">
        <v>2023</v>
      </c>
      <c r="B1564" s="54">
        <v>141109</v>
      </c>
      <c r="C1564" s="55" t="s">
        <v>416</v>
      </c>
      <c r="D1564" s="54" t="s">
        <v>294</v>
      </c>
      <c r="E1564" s="56">
        <v>523.42319999999995</v>
      </c>
      <c r="F1564" s="56">
        <v>1007.3144</v>
      </c>
      <c r="G1564" s="56">
        <v>778.44399999999996</v>
      </c>
      <c r="H1564" s="56">
        <v>1202.2791999999999</v>
      </c>
      <c r="I1564" s="56">
        <v>1512.6764000000001</v>
      </c>
      <c r="J1564" s="56">
        <v>1423.8624</v>
      </c>
      <c r="K1564" s="56">
        <v>413.8888</v>
      </c>
      <c r="L1564" s="56">
        <v>445.10399999999998</v>
      </c>
      <c r="M1564" s="56">
        <v>496.49759999999998</v>
      </c>
      <c r="N1564" s="56">
        <v>1203.5672</v>
      </c>
      <c r="O1564" s="56">
        <v>1098.4184</v>
      </c>
      <c r="P1564" s="56">
        <v>403.63839999999999</v>
      </c>
    </row>
    <row r="1565" spans="1:16" x14ac:dyDescent="0.25">
      <c r="A1565" s="54">
        <v>2023</v>
      </c>
      <c r="B1565" s="54">
        <v>141852</v>
      </c>
      <c r="C1565" s="55" t="s">
        <v>415</v>
      </c>
      <c r="D1565" s="54" t="s">
        <v>1</v>
      </c>
      <c r="E1565" s="56">
        <v>767.904</v>
      </c>
      <c r="F1565" s="56">
        <v>0</v>
      </c>
      <c r="G1565" s="56">
        <v>0</v>
      </c>
      <c r="H1565" s="56">
        <v>791.91200000000003</v>
      </c>
      <c r="I1565" s="56">
        <v>0</v>
      </c>
      <c r="J1565" s="56">
        <v>0</v>
      </c>
      <c r="K1565" s="56">
        <v>0</v>
      </c>
      <c r="L1565" s="56">
        <v>0</v>
      </c>
      <c r="M1565" s="56">
        <v>0</v>
      </c>
      <c r="N1565" s="56">
        <v>0</v>
      </c>
      <c r="O1565" s="56">
        <v>103.992</v>
      </c>
      <c r="P1565" s="56">
        <v>0</v>
      </c>
    </row>
    <row r="1566" spans="1:16" x14ac:dyDescent="0.25">
      <c r="A1566" s="54">
        <v>2023</v>
      </c>
      <c r="B1566" s="54">
        <v>141852</v>
      </c>
      <c r="C1566" s="55" t="s">
        <v>415</v>
      </c>
      <c r="D1566" s="54" t="s">
        <v>294</v>
      </c>
      <c r="E1566" s="56">
        <v>227.904</v>
      </c>
      <c r="F1566" s="56">
        <v>0</v>
      </c>
      <c r="G1566" s="56">
        <v>0</v>
      </c>
      <c r="H1566" s="56">
        <v>131.91200000000001</v>
      </c>
      <c r="I1566" s="56">
        <v>0</v>
      </c>
      <c r="J1566" s="56">
        <v>0</v>
      </c>
      <c r="K1566" s="56">
        <v>0</v>
      </c>
      <c r="L1566" s="56">
        <v>0</v>
      </c>
      <c r="M1566" s="56">
        <v>0</v>
      </c>
      <c r="N1566" s="56">
        <v>0</v>
      </c>
      <c r="O1566" s="56">
        <v>6.4920000000000204</v>
      </c>
      <c r="P1566" s="56">
        <v>0</v>
      </c>
    </row>
    <row r="1567" spans="1:16" x14ac:dyDescent="0.25">
      <c r="A1567" s="54">
        <v>2023</v>
      </c>
      <c r="B1567" s="54">
        <v>141852</v>
      </c>
      <c r="C1567" s="55" t="s">
        <v>415</v>
      </c>
      <c r="D1567" s="54" t="s">
        <v>296</v>
      </c>
      <c r="E1567" s="56">
        <v>161.70400000000001</v>
      </c>
      <c r="F1567" s="56">
        <v>0</v>
      </c>
      <c r="G1567" s="56">
        <v>0</v>
      </c>
      <c r="H1567" s="56">
        <v>98.811999999999998</v>
      </c>
      <c r="I1567" s="56">
        <v>0</v>
      </c>
      <c r="J1567" s="56">
        <v>0</v>
      </c>
      <c r="K1567" s="56">
        <v>0</v>
      </c>
      <c r="L1567" s="56">
        <v>0</v>
      </c>
      <c r="M1567" s="56">
        <v>0</v>
      </c>
      <c r="N1567" s="56">
        <v>0</v>
      </c>
      <c r="O1567" s="56">
        <v>-26.608000000000001</v>
      </c>
      <c r="P1567" s="56">
        <v>0</v>
      </c>
    </row>
    <row r="1568" spans="1:16" x14ac:dyDescent="0.25">
      <c r="A1568" s="54">
        <v>2023</v>
      </c>
      <c r="B1568" s="54">
        <v>143836</v>
      </c>
      <c r="C1568" s="55" t="s">
        <v>417</v>
      </c>
      <c r="D1568" s="54" t="s">
        <v>294</v>
      </c>
      <c r="E1568" s="56">
        <v>75.44</v>
      </c>
      <c r="F1568" s="56">
        <v>8.2409999999999908</v>
      </c>
      <c r="G1568" s="56">
        <v>112.34</v>
      </c>
      <c r="H1568" s="56">
        <v>9.4299999999999908</v>
      </c>
      <c r="I1568" s="56">
        <v>36.08</v>
      </c>
      <c r="J1568" s="56">
        <v>17.178999999999998</v>
      </c>
      <c r="K1568" s="56">
        <v>9.8399999999999892</v>
      </c>
      <c r="L1568" s="56">
        <v>15.58</v>
      </c>
      <c r="M1568" s="56">
        <v>7.9539999999999997</v>
      </c>
      <c r="N1568" s="56">
        <v>147.43600000000001</v>
      </c>
      <c r="O1568" s="56">
        <v>80.031999999999996</v>
      </c>
      <c r="P1568" s="56">
        <v>228.78</v>
      </c>
    </row>
    <row r="1569" spans="1:16" x14ac:dyDescent="0.25">
      <c r="A1569" s="54">
        <v>2023</v>
      </c>
      <c r="B1569" s="54">
        <v>143836</v>
      </c>
      <c r="C1569" s="55" t="s">
        <v>417</v>
      </c>
      <c r="D1569" s="54" t="s">
        <v>1</v>
      </c>
      <c r="E1569" s="56">
        <v>535.44000000000005</v>
      </c>
      <c r="F1569" s="56">
        <v>58.491</v>
      </c>
      <c r="G1569" s="56">
        <v>797.34</v>
      </c>
      <c r="H1569" s="56">
        <v>66.930000000000007</v>
      </c>
      <c r="I1569" s="56">
        <v>256.08</v>
      </c>
      <c r="J1569" s="56">
        <v>121.929</v>
      </c>
      <c r="K1569" s="56">
        <v>69.84</v>
      </c>
      <c r="L1569" s="56">
        <v>110.58</v>
      </c>
      <c r="M1569" s="56">
        <v>56.454000000000001</v>
      </c>
      <c r="N1569" s="56">
        <v>1046.4359999999999</v>
      </c>
      <c r="O1569" s="56">
        <v>568.03200000000004</v>
      </c>
      <c r="P1569" s="56">
        <v>1623.78</v>
      </c>
    </row>
    <row r="1570" spans="1:16" x14ac:dyDescent="0.25">
      <c r="A1570" s="54">
        <v>2023</v>
      </c>
      <c r="B1570" s="54">
        <v>143836</v>
      </c>
      <c r="C1570" s="55" t="s">
        <v>419</v>
      </c>
      <c r="D1570" s="54" t="s">
        <v>296</v>
      </c>
      <c r="E1570" s="56">
        <v>442.11099999999902</v>
      </c>
      <c r="F1570" s="56">
        <v>747.20399999999904</v>
      </c>
      <c r="G1570" s="56">
        <v>-55.709000000000202</v>
      </c>
      <c r="H1570" s="56">
        <v>113.93199999999899</v>
      </c>
      <c r="I1570" s="56">
        <v>756.94299999999998</v>
      </c>
      <c r="J1570" s="56">
        <v>408.18099999999902</v>
      </c>
      <c r="K1570" s="56">
        <v>262.69400000000002</v>
      </c>
      <c r="L1570" s="56">
        <v>494.72</v>
      </c>
      <c r="M1570" s="56">
        <v>-99.0030000000001</v>
      </c>
      <c r="N1570" s="56">
        <v>287.95800000000003</v>
      </c>
      <c r="O1570" s="56">
        <v>362.67899999999997</v>
      </c>
      <c r="P1570" s="56">
        <v>912.25799999999902</v>
      </c>
    </row>
    <row r="1571" spans="1:16" x14ac:dyDescent="0.25">
      <c r="A1571" s="54">
        <v>2023</v>
      </c>
      <c r="B1571" s="54">
        <v>143836</v>
      </c>
      <c r="C1571" s="55" t="s">
        <v>419</v>
      </c>
      <c r="D1571" s="54" t="s">
        <v>294</v>
      </c>
      <c r="E1571" s="56">
        <v>913.11099999999897</v>
      </c>
      <c r="F1571" s="56">
        <v>1002.204</v>
      </c>
      <c r="G1571" s="56">
        <v>305.49099999999999</v>
      </c>
      <c r="H1571" s="56">
        <v>510.53199999999902</v>
      </c>
      <c r="I1571" s="56">
        <v>1272.3530000000001</v>
      </c>
      <c r="J1571" s="56">
        <v>628.98099999999999</v>
      </c>
      <c r="K1571" s="56">
        <v>628.69399999999996</v>
      </c>
      <c r="L1571" s="56">
        <v>783.92</v>
      </c>
      <c r="M1571" s="56">
        <v>152.39699999999999</v>
      </c>
      <c r="N1571" s="56">
        <v>707.98800000000006</v>
      </c>
      <c r="O1571" s="56">
        <v>759.279</v>
      </c>
      <c r="P1571" s="56">
        <v>1401.298</v>
      </c>
    </row>
    <row r="1572" spans="1:16" x14ac:dyDescent="0.25">
      <c r="A1572" s="54">
        <v>2023</v>
      </c>
      <c r="B1572" s="54">
        <v>143836</v>
      </c>
      <c r="C1572" s="55" t="s">
        <v>418</v>
      </c>
      <c r="D1572" s="54" t="s">
        <v>296</v>
      </c>
      <c r="E1572" s="56">
        <v>-282.93700000000001</v>
      </c>
      <c r="F1572" s="56">
        <v>-57.168000000000497</v>
      </c>
      <c r="G1572" s="56">
        <v>319.23500000000001</v>
      </c>
      <c r="H1572" s="56">
        <v>720.68999999999903</v>
      </c>
      <c r="I1572" s="56">
        <v>158.31200000000001</v>
      </c>
      <c r="J1572" s="56">
        <v>439.12599999999901</v>
      </c>
      <c r="K1572" s="56">
        <v>-27.5560000000002</v>
      </c>
      <c r="L1572" s="56">
        <v>460.23499999999899</v>
      </c>
      <c r="M1572" s="56">
        <v>1239.105</v>
      </c>
      <c r="N1572" s="56">
        <v>435.63399999999899</v>
      </c>
      <c r="O1572" s="56">
        <v>654.14700000000005</v>
      </c>
      <c r="P1572" s="56">
        <v>93.7879999999994</v>
      </c>
    </row>
    <row r="1573" spans="1:16" x14ac:dyDescent="0.25">
      <c r="A1573" s="54">
        <v>2023</v>
      </c>
      <c r="B1573" s="54">
        <v>143836</v>
      </c>
      <c r="C1573" s="55" t="s">
        <v>418</v>
      </c>
      <c r="D1573" s="54" t="s">
        <v>294</v>
      </c>
      <c r="E1573" s="56">
        <v>480.233</v>
      </c>
      <c r="F1573" s="56">
        <v>588.43200000000002</v>
      </c>
      <c r="G1573" s="56">
        <v>1160.915</v>
      </c>
      <c r="H1573" s="56">
        <v>1455.09</v>
      </c>
      <c r="I1573" s="56">
        <v>944.31199999999899</v>
      </c>
      <c r="J1573" s="56">
        <v>1233.5260000000001</v>
      </c>
      <c r="K1573" s="56">
        <v>659.44399999999996</v>
      </c>
      <c r="L1573" s="56">
        <v>1288.835</v>
      </c>
      <c r="M1573" s="56">
        <v>1945.2449999999999</v>
      </c>
      <c r="N1573" s="56">
        <v>1159.2339999999999</v>
      </c>
      <c r="O1573" s="56">
        <v>1410.6869999999999</v>
      </c>
      <c r="P1573" s="56">
        <v>792.03799999999899</v>
      </c>
    </row>
    <row r="1574" spans="1:16" x14ac:dyDescent="0.25">
      <c r="A1574" s="54">
        <v>2023</v>
      </c>
      <c r="B1574" s="54">
        <v>143836</v>
      </c>
      <c r="C1574" s="55" t="s">
        <v>417</v>
      </c>
      <c r="D1574" s="54" t="s">
        <v>296</v>
      </c>
      <c r="E1574" s="56">
        <v>-11.56</v>
      </c>
      <c r="F1574" s="56">
        <v>-78.759</v>
      </c>
      <c r="G1574" s="56">
        <v>-3.6600000000000801</v>
      </c>
      <c r="H1574" s="56">
        <v>-77.569999999999993</v>
      </c>
      <c r="I1574" s="56">
        <v>-108.92</v>
      </c>
      <c r="J1574" s="56">
        <v>-69.820999999999998</v>
      </c>
      <c r="K1574" s="56">
        <v>-19.16</v>
      </c>
      <c r="L1574" s="56">
        <v>-42.42</v>
      </c>
      <c r="M1574" s="56">
        <v>-50.045999999999999</v>
      </c>
      <c r="N1574" s="56">
        <v>-64.563999999999893</v>
      </c>
      <c r="O1574" s="56">
        <v>-35.968000000000004</v>
      </c>
      <c r="P1574" s="56">
        <v>74.779999999999802</v>
      </c>
    </row>
    <row r="1575" spans="1:16" x14ac:dyDescent="0.25">
      <c r="A1575" s="54">
        <v>2023</v>
      </c>
      <c r="B1575" s="54">
        <v>143836</v>
      </c>
      <c r="C1575" s="55" t="s">
        <v>419</v>
      </c>
      <c r="D1575" s="54" t="s">
        <v>1</v>
      </c>
      <c r="E1575" s="56">
        <v>6480.8609999999999</v>
      </c>
      <c r="F1575" s="56">
        <v>7113.2039999999997</v>
      </c>
      <c r="G1575" s="56">
        <v>2168.241</v>
      </c>
      <c r="H1575" s="56">
        <v>3623.5320000000002</v>
      </c>
      <c r="I1575" s="56">
        <v>9030.6029999999992</v>
      </c>
      <c r="J1575" s="56">
        <v>4464.2309999999998</v>
      </c>
      <c r="K1575" s="56">
        <v>4462.1940000000004</v>
      </c>
      <c r="L1575" s="56">
        <v>5563.92</v>
      </c>
      <c r="M1575" s="56">
        <v>1081.6469999999999</v>
      </c>
      <c r="N1575" s="56">
        <v>5024.9880000000003</v>
      </c>
      <c r="O1575" s="56">
        <v>5389.0290000000005</v>
      </c>
      <c r="P1575" s="56">
        <v>9945.7980000000007</v>
      </c>
    </row>
    <row r="1576" spans="1:16" x14ac:dyDescent="0.25">
      <c r="A1576" s="54">
        <v>2023</v>
      </c>
      <c r="B1576" s="54">
        <v>143836</v>
      </c>
      <c r="C1576" s="55" t="s">
        <v>418</v>
      </c>
      <c r="D1576" s="54" t="s">
        <v>1</v>
      </c>
      <c r="E1576" s="56">
        <v>3408.4830000000002</v>
      </c>
      <c r="F1576" s="56">
        <v>4176.4319999999998</v>
      </c>
      <c r="G1576" s="56">
        <v>8239.6650000000009</v>
      </c>
      <c r="H1576" s="56">
        <v>10327.59</v>
      </c>
      <c r="I1576" s="56">
        <v>6702.3119999999999</v>
      </c>
      <c r="J1576" s="56">
        <v>8755.0259999999998</v>
      </c>
      <c r="K1576" s="56">
        <v>4680.4440000000004</v>
      </c>
      <c r="L1576" s="56">
        <v>9147.5849999999991</v>
      </c>
      <c r="M1576" s="56">
        <v>13806.495000000001</v>
      </c>
      <c r="N1576" s="56">
        <v>8227.7340000000004</v>
      </c>
      <c r="O1576" s="56">
        <v>10012.437</v>
      </c>
      <c r="P1576" s="56">
        <v>5621.5379999999996</v>
      </c>
    </row>
    <row r="1577" spans="1:16" x14ac:dyDescent="0.25">
      <c r="A1577" s="54">
        <v>2023</v>
      </c>
      <c r="B1577" s="54">
        <v>144503</v>
      </c>
      <c r="C1577" s="55" t="s">
        <v>414</v>
      </c>
      <c r="D1577" s="54" t="s">
        <v>296</v>
      </c>
      <c r="E1577" s="56">
        <v>29.388000000000101</v>
      </c>
      <c r="F1577" s="56">
        <v>-15.236000000000001</v>
      </c>
      <c r="G1577" s="56">
        <v>355.53399999999999</v>
      </c>
      <c r="H1577" s="56">
        <v>154.03</v>
      </c>
      <c r="I1577" s="56">
        <v>19.768000000000001</v>
      </c>
      <c r="J1577" s="56">
        <v>575.44000000000005</v>
      </c>
      <c r="K1577" s="56">
        <v>146.95599999999999</v>
      </c>
      <c r="L1577" s="56">
        <v>-20.431999999999999</v>
      </c>
      <c r="M1577" s="56">
        <v>-71.611999999999995</v>
      </c>
      <c r="N1577" s="56">
        <v>-88.555999999999997</v>
      </c>
      <c r="O1577" s="56">
        <v>187.70400000000001</v>
      </c>
      <c r="P1577" s="56">
        <v>14.168000000000101</v>
      </c>
    </row>
    <row r="1578" spans="1:16" x14ac:dyDescent="0.25">
      <c r="A1578" s="54">
        <v>2023</v>
      </c>
      <c r="B1578" s="54">
        <v>144503</v>
      </c>
      <c r="C1578" s="55" t="s">
        <v>414</v>
      </c>
      <c r="D1578" s="54" t="s">
        <v>1</v>
      </c>
      <c r="E1578" s="56">
        <v>972.68799999999999</v>
      </c>
      <c r="F1578" s="56">
        <v>494.26400000000001</v>
      </c>
      <c r="G1578" s="56">
        <v>3088.384</v>
      </c>
      <c r="H1578" s="56">
        <v>824.68</v>
      </c>
      <c r="I1578" s="56">
        <v>223.96799999999999</v>
      </c>
      <c r="J1578" s="56">
        <v>2603.64</v>
      </c>
      <c r="K1578" s="56">
        <v>1041.4559999999999</v>
      </c>
      <c r="L1578" s="56">
        <v>140.768</v>
      </c>
      <c r="M1578" s="56">
        <v>1032.6880000000001</v>
      </c>
      <c r="N1578" s="56">
        <v>367.94400000000002</v>
      </c>
      <c r="O1578" s="56">
        <v>671.904</v>
      </c>
      <c r="P1578" s="56">
        <v>1810.1679999999999</v>
      </c>
    </row>
    <row r="1579" spans="1:16" x14ac:dyDescent="0.25">
      <c r="A1579" s="54">
        <v>2023</v>
      </c>
      <c r="B1579" s="54">
        <v>144503</v>
      </c>
      <c r="C1579" s="55" t="s">
        <v>414</v>
      </c>
      <c r="D1579" s="54" t="s">
        <v>294</v>
      </c>
      <c r="E1579" s="56">
        <v>125.688</v>
      </c>
      <c r="F1579" s="56">
        <v>145.26400000000001</v>
      </c>
      <c r="G1579" s="56">
        <v>590.13400000000001</v>
      </c>
      <c r="H1579" s="56">
        <v>282.43</v>
      </c>
      <c r="I1579" s="56">
        <v>83.968000000000004</v>
      </c>
      <c r="J1579" s="56">
        <v>681.64</v>
      </c>
      <c r="K1579" s="56">
        <v>307.45600000000002</v>
      </c>
      <c r="L1579" s="56">
        <v>43.768000000000001</v>
      </c>
      <c r="M1579" s="56">
        <v>24.687999999999999</v>
      </c>
      <c r="N1579" s="56">
        <v>71.944000000000003</v>
      </c>
      <c r="O1579" s="56">
        <v>251.904</v>
      </c>
      <c r="P1579" s="56">
        <v>216.66800000000001</v>
      </c>
    </row>
    <row r="1580" spans="1:16" x14ac:dyDescent="0.25">
      <c r="A1580" s="54">
        <v>2023</v>
      </c>
      <c r="B1580" s="54">
        <v>145784</v>
      </c>
      <c r="C1580" s="55" t="s">
        <v>417</v>
      </c>
      <c r="D1580" s="54" t="s">
        <v>294</v>
      </c>
      <c r="E1580" s="56">
        <v>140.328</v>
      </c>
      <c r="F1580" s="56">
        <v>150.78800000000001</v>
      </c>
      <c r="G1580" s="56">
        <v>875.75999999999897</v>
      </c>
      <c r="H1580" s="56">
        <v>53.787999999999997</v>
      </c>
      <c r="I1580" s="56">
        <v>98.896000000000001</v>
      </c>
      <c r="J1580" s="56">
        <v>223.34800000000001</v>
      </c>
      <c r="K1580" s="56">
        <v>975.74</v>
      </c>
      <c r="L1580" s="56">
        <v>737.90800000000002</v>
      </c>
      <c r="M1580" s="56">
        <v>58.735999999999997</v>
      </c>
      <c r="N1580" s="56">
        <v>99.951999999999998</v>
      </c>
      <c r="O1580" s="56">
        <v>569.75199999999995</v>
      </c>
      <c r="P1580" s="56">
        <v>40.994</v>
      </c>
    </row>
    <row r="1581" spans="1:16" x14ac:dyDescent="0.25">
      <c r="A1581" s="54">
        <v>2023</v>
      </c>
      <c r="B1581" s="54">
        <v>145784</v>
      </c>
      <c r="C1581" s="55" t="s">
        <v>417</v>
      </c>
      <c r="D1581" s="54" t="s">
        <v>296</v>
      </c>
      <c r="E1581" s="56">
        <v>50.328000000000003</v>
      </c>
      <c r="F1581" s="56">
        <v>57.787999999999997</v>
      </c>
      <c r="G1581" s="56">
        <v>777.75999999999897</v>
      </c>
      <c r="H1581" s="56">
        <v>-5.2119999999999997</v>
      </c>
      <c r="I1581" s="56">
        <v>39.896000000000001</v>
      </c>
      <c r="J1581" s="56">
        <v>16.347999999999999</v>
      </c>
      <c r="K1581" s="56">
        <v>877.24</v>
      </c>
      <c r="L1581" s="56">
        <v>598.40800000000002</v>
      </c>
      <c r="M1581" s="56">
        <v>27.736000000000001</v>
      </c>
      <c r="N1581" s="56">
        <v>11.952</v>
      </c>
      <c r="O1581" s="56">
        <v>471.75200000000001</v>
      </c>
      <c r="P1581" s="56">
        <v>-48.006</v>
      </c>
    </row>
    <row r="1582" spans="1:16" x14ac:dyDescent="0.25">
      <c r="A1582" s="54">
        <v>2023</v>
      </c>
      <c r="B1582" s="54">
        <v>145784</v>
      </c>
      <c r="C1582" s="55" t="s">
        <v>417</v>
      </c>
      <c r="D1582" s="54" t="s">
        <v>1</v>
      </c>
      <c r="E1582" s="56">
        <v>454.32799999999997</v>
      </c>
      <c r="F1582" s="56">
        <v>638.28800000000001</v>
      </c>
      <c r="G1582" s="56">
        <v>2858.76</v>
      </c>
      <c r="H1582" s="56">
        <v>158.28800000000001</v>
      </c>
      <c r="I1582" s="56">
        <v>943.89599999999996</v>
      </c>
      <c r="J1582" s="56">
        <v>807.84799999999996</v>
      </c>
      <c r="K1582" s="56">
        <v>3996.24</v>
      </c>
      <c r="L1582" s="56">
        <v>4127.4080000000004</v>
      </c>
      <c r="M1582" s="56">
        <v>463.73599999999999</v>
      </c>
      <c r="N1582" s="56">
        <v>399.952</v>
      </c>
      <c r="O1582" s="56">
        <v>2079.752</v>
      </c>
      <c r="P1582" s="56">
        <v>176.744</v>
      </c>
    </row>
    <row r="1583" spans="1:16" x14ac:dyDescent="0.25">
      <c r="A1583" s="54">
        <v>2023</v>
      </c>
      <c r="B1583" s="54">
        <v>145944</v>
      </c>
      <c r="C1583" s="55" t="s">
        <v>419</v>
      </c>
      <c r="D1583" s="54" t="s">
        <v>1</v>
      </c>
      <c r="E1583" s="56">
        <v>0</v>
      </c>
      <c r="F1583" s="56">
        <v>0</v>
      </c>
      <c r="G1583" s="56">
        <v>0</v>
      </c>
      <c r="H1583" s="56">
        <v>0</v>
      </c>
      <c r="I1583" s="56">
        <v>18875.5972</v>
      </c>
      <c r="J1583" s="56">
        <v>8348.5354000000007</v>
      </c>
      <c r="K1583" s="56">
        <v>18713.049599999998</v>
      </c>
      <c r="L1583" s="56">
        <v>15382.119000000001</v>
      </c>
      <c r="M1583" s="56">
        <v>15310.2354</v>
      </c>
      <c r="N1583" s="56">
        <v>12267.163</v>
      </c>
      <c r="O1583" s="56">
        <v>15982.768</v>
      </c>
      <c r="P1583" s="56">
        <v>10219.451800000001</v>
      </c>
    </row>
    <row r="1584" spans="1:16" x14ac:dyDescent="0.25">
      <c r="A1584" s="54">
        <v>2023</v>
      </c>
      <c r="B1584" s="54">
        <v>145944</v>
      </c>
      <c r="C1584" s="55" t="s">
        <v>419</v>
      </c>
      <c r="D1584" s="54" t="s">
        <v>294</v>
      </c>
      <c r="E1584" s="56">
        <v>0</v>
      </c>
      <c r="F1584" s="56">
        <v>0</v>
      </c>
      <c r="G1584" s="56">
        <v>0</v>
      </c>
      <c r="H1584" s="56">
        <v>0</v>
      </c>
      <c r="I1584" s="56">
        <v>4302.0972000000002</v>
      </c>
      <c r="J1584" s="56">
        <v>1902.7854</v>
      </c>
      <c r="K1584" s="56">
        <v>4265.0496000000003</v>
      </c>
      <c r="L1584" s="56">
        <v>3505.8690000000001</v>
      </c>
      <c r="M1584" s="56">
        <v>3489.4854</v>
      </c>
      <c r="N1584" s="56">
        <v>2795.913</v>
      </c>
      <c r="O1584" s="56">
        <v>3642.768</v>
      </c>
      <c r="P1584" s="56">
        <v>2329.2017999999998</v>
      </c>
    </row>
    <row r="1585" spans="1:16" x14ac:dyDescent="0.25">
      <c r="A1585" s="54">
        <v>2023</v>
      </c>
      <c r="B1585" s="54">
        <v>145944</v>
      </c>
      <c r="C1585" s="55" t="s">
        <v>419</v>
      </c>
      <c r="D1585" s="54" t="s">
        <v>296</v>
      </c>
      <c r="E1585" s="56">
        <v>0</v>
      </c>
      <c r="F1585" s="56">
        <v>0</v>
      </c>
      <c r="G1585" s="56">
        <v>0</v>
      </c>
      <c r="H1585" s="56">
        <v>0</v>
      </c>
      <c r="I1585" s="56">
        <v>3525.0972000000002</v>
      </c>
      <c r="J1585" s="56">
        <v>1136.5853999999999</v>
      </c>
      <c r="K1585" s="56">
        <v>3495.7896000000001</v>
      </c>
      <c r="L1585" s="56">
        <v>2643.0189999999998</v>
      </c>
      <c r="M1585" s="56">
        <v>2738.2854000000002</v>
      </c>
      <c r="N1585" s="56">
        <v>1972.693</v>
      </c>
      <c r="O1585" s="56">
        <v>2880.098</v>
      </c>
      <c r="P1585" s="56">
        <v>1630.2018</v>
      </c>
    </row>
    <row r="1586" spans="1:16" x14ac:dyDescent="0.25">
      <c r="A1586" s="54">
        <v>2023</v>
      </c>
      <c r="B1586" s="54">
        <v>146932</v>
      </c>
      <c r="C1586" s="55" t="s">
        <v>415</v>
      </c>
      <c r="D1586" s="54" t="s">
        <v>294</v>
      </c>
      <c r="E1586" s="56">
        <v>0</v>
      </c>
      <c r="F1586" s="56">
        <v>0</v>
      </c>
      <c r="G1586" s="56">
        <v>1054.338</v>
      </c>
      <c r="H1586" s="56">
        <v>498.44600000000003</v>
      </c>
      <c r="I1586" s="56">
        <v>836.65799999999899</v>
      </c>
      <c r="J1586" s="56">
        <v>318.23099999999903</v>
      </c>
      <c r="K1586" s="56">
        <v>819.52099999999996</v>
      </c>
      <c r="L1586" s="56">
        <v>597.86799999999903</v>
      </c>
      <c r="M1586" s="56">
        <v>454.28199999999998</v>
      </c>
      <c r="N1586" s="56">
        <v>705.32399999999905</v>
      </c>
      <c r="O1586" s="56">
        <v>520.29399999999896</v>
      </c>
      <c r="P1586" s="56">
        <v>818.17600000000004</v>
      </c>
    </row>
    <row r="1587" spans="1:16" x14ac:dyDescent="0.25">
      <c r="A1587" s="54">
        <v>2023</v>
      </c>
      <c r="B1587" s="54">
        <v>146932</v>
      </c>
      <c r="C1587" s="55" t="s">
        <v>415</v>
      </c>
      <c r="D1587" s="54" t="s">
        <v>296</v>
      </c>
      <c r="E1587" s="56">
        <v>0</v>
      </c>
      <c r="F1587" s="56">
        <v>0</v>
      </c>
      <c r="G1587" s="56">
        <v>758.73799999999903</v>
      </c>
      <c r="H1587" s="56">
        <v>252.446</v>
      </c>
      <c r="I1587" s="56">
        <v>592.85799999999904</v>
      </c>
      <c r="J1587" s="56">
        <v>42.430999999999401</v>
      </c>
      <c r="K1587" s="56">
        <v>429.02100000000002</v>
      </c>
      <c r="L1587" s="56">
        <v>317.66799999999898</v>
      </c>
      <c r="M1587" s="56">
        <v>207.18199999999999</v>
      </c>
      <c r="N1587" s="56">
        <v>494.623999999999</v>
      </c>
      <c r="O1587" s="56">
        <v>223.04399999999899</v>
      </c>
      <c r="P1587" s="56">
        <v>396.77600000000001</v>
      </c>
    </row>
    <row r="1588" spans="1:16" x14ac:dyDescent="0.25">
      <c r="A1588" s="54">
        <v>2023</v>
      </c>
      <c r="B1588" s="54">
        <v>146932</v>
      </c>
      <c r="C1588" s="55" t="s">
        <v>415</v>
      </c>
      <c r="D1588" s="54" t="s">
        <v>1</v>
      </c>
      <c r="E1588" s="56">
        <v>0</v>
      </c>
      <c r="F1588" s="56">
        <v>0</v>
      </c>
      <c r="G1588" s="56">
        <v>7082.8379999999997</v>
      </c>
      <c r="H1588" s="56">
        <v>4000.6959999999999</v>
      </c>
      <c r="I1588" s="56">
        <v>5107.1580000000004</v>
      </c>
      <c r="J1588" s="56">
        <v>3671.7310000000002</v>
      </c>
      <c r="K1588" s="56">
        <v>4366.2709999999997</v>
      </c>
      <c r="L1588" s="56">
        <v>3196.3679999999999</v>
      </c>
      <c r="M1588" s="56">
        <v>2340.2820000000002</v>
      </c>
      <c r="N1588" s="56">
        <v>7814.3239999999996</v>
      </c>
      <c r="O1588" s="56">
        <v>7910.2939999999999</v>
      </c>
      <c r="P1588" s="56">
        <v>5758.6760000000004</v>
      </c>
    </row>
    <row r="1589" spans="1:16" x14ac:dyDescent="0.25">
      <c r="A1589" s="54">
        <v>2023</v>
      </c>
      <c r="B1589" s="54">
        <v>153936</v>
      </c>
      <c r="C1589" s="55" t="s">
        <v>414</v>
      </c>
      <c r="D1589" s="54" t="s">
        <v>1</v>
      </c>
      <c r="E1589" s="56">
        <v>7487.6040000000003</v>
      </c>
      <c r="F1589" s="56">
        <v>230.3064</v>
      </c>
      <c r="G1589" s="56">
        <v>3606.7824000000001</v>
      </c>
      <c r="H1589" s="56">
        <v>2475.0720000000001</v>
      </c>
      <c r="I1589" s="56">
        <v>644.89679999999998</v>
      </c>
      <c r="J1589" s="56">
        <v>151.1352</v>
      </c>
      <c r="K1589" s="56">
        <v>214.524</v>
      </c>
      <c r="L1589" s="56">
        <v>1543.4208000000001</v>
      </c>
      <c r="M1589" s="56">
        <v>11947.3704</v>
      </c>
      <c r="N1589" s="56">
        <v>0</v>
      </c>
      <c r="O1589" s="56">
        <v>840.83040000000005</v>
      </c>
      <c r="P1589" s="56">
        <v>151.17840000000001</v>
      </c>
    </row>
    <row r="1590" spans="1:16" x14ac:dyDescent="0.25">
      <c r="A1590" s="54">
        <v>2023</v>
      </c>
      <c r="B1590" s="54">
        <v>153936</v>
      </c>
      <c r="C1590" s="55" t="s">
        <v>414</v>
      </c>
      <c r="D1590" s="54" t="s">
        <v>294</v>
      </c>
      <c r="E1590" s="56">
        <v>898.10399999999902</v>
      </c>
      <c r="F1590" s="56">
        <v>45.306399999999996</v>
      </c>
      <c r="G1590" s="56">
        <v>511.2824</v>
      </c>
      <c r="H1590" s="56">
        <v>276.072</v>
      </c>
      <c r="I1590" s="56">
        <v>126.8968</v>
      </c>
      <c r="J1590" s="56">
        <v>39.135199999999998</v>
      </c>
      <c r="K1590" s="56">
        <v>15.523999999999999</v>
      </c>
      <c r="L1590" s="56">
        <v>356.92079999999999</v>
      </c>
      <c r="M1590" s="56">
        <v>1235.8704</v>
      </c>
      <c r="N1590" s="56">
        <v>0</v>
      </c>
      <c r="O1590" s="56">
        <v>236.8304</v>
      </c>
      <c r="P1590" s="56">
        <v>46.178400000000003</v>
      </c>
    </row>
    <row r="1591" spans="1:16" x14ac:dyDescent="0.25">
      <c r="A1591" s="54">
        <v>2023</v>
      </c>
      <c r="B1591" s="54">
        <v>153936</v>
      </c>
      <c r="C1591" s="55" t="s">
        <v>414</v>
      </c>
      <c r="D1591" s="54" t="s">
        <v>296</v>
      </c>
      <c r="E1591" s="56">
        <v>682.40399999999897</v>
      </c>
      <c r="F1591" s="56">
        <v>12.106400000000001</v>
      </c>
      <c r="G1591" s="56">
        <v>439.38240000000002</v>
      </c>
      <c r="H1591" s="56">
        <v>169.87200000000001</v>
      </c>
      <c r="I1591" s="56">
        <v>22.896799999999999</v>
      </c>
      <c r="J1591" s="56">
        <v>2.6352000000000002</v>
      </c>
      <c r="K1591" s="56">
        <v>-18.776</v>
      </c>
      <c r="L1591" s="56">
        <v>220.82079999999999</v>
      </c>
      <c r="M1591" s="56">
        <v>974.87039999999899</v>
      </c>
      <c r="N1591" s="56">
        <v>0</v>
      </c>
      <c r="O1591" s="56">
        <v>168.2304</v>
      </c>
      <c r="P1591" s="56">
        <v>14.0784</v>
      </c>
    </row>
    <row r="1592" spans="1:16" x14ac:dyDescent="0.25">
      <c r="A1592" s="54">
        <v>2023</v>
      </c>
      <c r="B1592" s="54">
        <v>155535</v>
      </c>
      <c r="C1592" s="55" t="s">
        <v>415</v>
      </c>
      <c r="D1592" s="54" t="s">
        <v>294</v>
      </c>
      <c r="E1592" s="56">
        <v>246.88800000000001</v>
      </c>
      <c r="F1592" s="56">
        <v>466.58800000000002</v>
      </c>
      <c r="G1592" s="56">
        <v>333.37400000000002</v>
      </c>
      <c r="H1592" s="56">
        <v>59.904000000000003</v>
      </c>
      <c r="I1592" s="56">
        <v>235.89599999999999</v>
      </c>
      <c r="J1592" s="56">
        <v>136.91200000000001</v>
      </c>
      <c r="K1592" s="56">
        <v>101.596</v>
      </c>
      <c r="L1592" s="56">
        <v>31.911999999999999</v>
      </c>
      <c r="M1592" s="56">
        <v>64.468000000000004</v>
      </c>
      <c r="N1592" s="56">
        <v>7.984</v>
      </c>
      <c r="O1592" s="56">
        <v>147.78800000000001</v>
      </c>
      <c r="P1592" s="56">
        <v>510.75200000000001</v>
      </c>
    </row>
    <row r="1593" spans="1:16" x14ac:dyDescent="0.25">
      <c r="A1593" s="54">
        <v>2023</v>
      </c>
      <c r="B1593" s="54">
        <v>155535</v>
      </c>
      <c r="C1593" s="55" t="s">
        <v>415</v>
      </c>
      <c r="D1593" s="54" t="s">
        <v>1</v>
      </c>
      <c r="E1593" s="56">
        <v>911.88800000000003</v>
      </c>
      <c r="F1593" s="56">
        <v>1846.088</v>
      </c>
      <c r="G1593" s="56">
        <v>1296.624</v>
      </c>
      <c r="H1593" s="56">
        <v>199.904</v>
      </c>
      <c r="I1593" s="56">
        <v>775.89599999999996</v>
      </c>
      <c r="J1593" s="56">
        <v>791.91200000000003</v>
      </c>
      <c r="K1593" s="56">
        <v>871.096</v>
      </c>
      <c r="L1593" s="56">
        <v>151.91200000000001</v>
      </c>
      <c r="M1593" s="56">
        <v>271.96800000000002</v>
      </c>
      <c r="N1593" s="56">
        <v>127.98399999999999</v>
      </c>
      <c r="O1593" s="56">
        <v>738.28800000000001</v>
      </c>
      <c r="P1593" s="56">
        <v>1759.752</v>
      </c>
    </row>
    <row r="1594" spans="1:16" x14ac:dyDescent="0.25">
      <c r="A1594" s="54">
        <v>2023</v>
      </c>
      <c r="B1594" s="54">
        <v>155535</v>
      </c>
      <c r="C1594" s="55" t="s">
        <v>415</v>
      </c>
      <c r="D1594" s="54" t="s">
        <v>296</v>
      </c>
      <c r="E1594" s="56">
        <v>81.388000000000005</v>
      </c>
      <c r="F1594" s="56">
        <v>357.38799999999998</v>
      </c>
      <c r="G1594" s="56">
        <v>200.97399999999999</v>
      </c>
      <c r="H1594" s="56">
        <v>-39.396000000000001</v>
      </c>
      <c r="I1594" s="56">
        <v>103.496</v>
      </c>
      <c r="J1594" s="56">
        <v>70.712000000000103</v>
      </c>
      <c r="K1594" s="56">
        <v>-30.803999999999899</v>
      </c>
      <c r="L1594" s="56">
        <v>-34.287999999999997</v>
      </c>
      <c r="M1594" s="56">
        <v>-67.932000000000002</v>
      </c>
      <c r="N1594" s="56">
        <v>-58.216000000000001</v>
      </c>
      <c r="O1594" s="56">
        <v>-27.611999999999899</v>
      </c>
      <c r="P1594" s="56">
        <v>368.452</v>
      </c>
    </row>
    <row r="1595" spans="1:16" x14ac:dyDescent="0.25">
      <c r="A1595" s="54">
        <v>2023</v>
      </c>
      <c r="B1595" s="54">
        <v>160544</v>
      </c>
      <c r="C1595" s="55" t="s">
        <v>419</v>
      </c>
      <c r="D1595" s="54" t="s">
        <v>1</v>
      </c>
      <c r="E1595" s="56">
        <v>326.35199999999998</v>
      </c>
      <c r="F1595" s="56">
        <v>1200.6479999999999</v>
      </c>
      <c r="G1595" s="56">
        <v>719.92</v>
      </c>
      <c r="H1595" s="56">
        <v>1716.384</v>
      </c>
      <c r="I1595" s="56">
        <v>79.975999999999999</v>
      </c>
      <c r="J1595" s="56">
        <v>1800.576</v>
      </c>
      <c r="K1595" s="56">
        <v>464.73599999999999</v>
      </c>
      <c r="L1595" s="56">
        <v>1037.4000000000001</v>
      </c>
      <c r="M1595" s="56">
        <v>225.55199999999999</v>
      </c>
      <c r="N1595" s="56">
        <v>383.88</v>
      </c>
      <c r="O1595" s="56">
        <v>303.96800000000002</v>
      </c>
      <c r="P1595" s="56">
        <v>1850.9280000000001</v>
      </c>
    </row>
    <row r="1596" spans="1:16" x14ac:dyDescent="0.25">
      <c r="A1596" s="54">
        <v>2023</v>
      </c>
      <c r="B1596" s="54">
        <v>160544</v>
      </c>
      <c r="C1596" s="55" t="s">
        <v>419</v>
      </c>
      <c r="D1596" s="54" t="s">
        <v>294</v>
      </c>
      <c r="E1596" s="56">
        <v>82.852000000000004</v>
      </c>
      <c r="F1596" s="56">
        <v>287.64800000000002</v>
      </c>
      <c r="G1596" s="56">
        <v>129.91999999999999</v>
      </c>
      <c r="H1596" s="56">
        <v>468.38400000000001</v>
      </c>
      <c r="I1596" s="56">
        <v>22.975999999999999</v>
      </c>
      <c r="J1596" s="56">
        <v>352.32600000000002</v>
      </c>
      <c r="K1596" s="56">
        <v>116.736</v>
      </c>
      <c r="L1596" s="56">
        <v>212.15</v>
      </c>
      <c r="M1596" s="56">
        <v>56.052</v>
      </c>
      <c r="N1596" s="56">
        <v>78.38</v>
      </c>
      <c r="O1596" s="56">
        <v>33.968000000000004</v>
      </c>
      <c r="P1596" s="56">
        <v>467.428</v>
      </c>
    </row>
    <row r="1597" spans="1:16" x14ac:dyDescent="0.25">
      <c r="A1597" s="54">
        <v>2023</v>
      </c>
      <c r="B1597" s="54">
        <v>160544</v>
      </c>
      <c r="C1597" s="55" t="s">
        <v>419</v>
      </c>
      <c r="D1597" s="54" t="s">
        <v>296</v>
      </c>
      <c r="E1597" s="56">
        <v>10.852</v>
      </c>
      <c r="F1597" s="56">
        <v>181.44800000000001</v>
      </c>
      <c r="G1597" s="56">
        <v>-10.48</v>
      </c>
      <c r="H1597" s="56">
        <v>317.774</v>
      </c>
      <c r="I1597" s="56">
        <v>-45.423999999999999</v>
      </c>
      <c r="J1597" s="56">
        <v>211.92599999999999</v>
      </c>
      <c r="K1597" s="56">
        <v>43.536000000000001</v>
      </c>
      <c r="L1597" s="56">
        <v>95.150000000000105</v>
      </c>
      <c r="M1597" s="56">
        <v>-48.948</v>
      </c>
      <c r="N1597" s="56">
        <v>7.5800000000000303</v>
      </c>
      <c r="O1597" s="56">
        <v>-1.43199999999998</v>
      </c>
      <c r="P1597" s="56">
        <v>322.22800000000001</v>
      </c>
    </row>
    <row r="1598" spans="1:16" x14ac:dyDescent="0.25">
      <c r="A1598" s="54">
        <v>2023</v>
      </c>
      <c r="B1598" s="54">
        <v>160574</v>
      </c>
      <c r="C1598" s="55" t="s">
        <v>415</v>
      </c>
      <c r="D1598" s="54" t="s">
        <v>1</v>
      </c>
      <c r="E1598" s="56">
        <v>0</v>
      </c>
      <c r="F1598" s="56">
        <v>0</v>
      </c>
      <c r="G1598" s="56">
        <v>470.83800000000002</v>
      </c>
      <c r="H1598" s="56">
        <v>768.24</v>
      </c>
      <c r="I1598" s="56">
        <v>2704.5540000000001</v>
      </c>
      <c r="J1598" s="56">
        <v>145.5</v>
      </c>
      <c r="K1598" s="56">
        <v>480.15</v>
      </c>
      <c r="L1598" s="56">
        <v>151.32</v>
      </c>
      <c r="M1598" s="56">
        <v>359.67599999999999</v>
      </c>
      <c r="N1598" s="56">
        <v>1356.6420000000001</v>
      </c>
      <c r="O1598" s="56">
        <v>76.823999999999998</v>
      </c>
      <c r="P1598" s="56">
        <v>225.23400000000001</v>
      </c>
    </row>
    <row r="1599" spans="1:16" x14ac:dyDescent="0.25">
      <c r="A1599" s="54">
        <v>2023</v>
      </c>
      <c r="B1599" s="54">
        <v>160574</v>
      </c>
      <c r="C1599" s="55" t="s">
        <v>415</v>
      </c>
      <c r="D1599" s="54" t="s">
        <v>294</v>
      </c>
      <c r="E1599" s="56">
        <v>0</v>
      </c>
      <c r="F1599" s="56">
        <v>0</v>
      </c>
      <c r="G1599" s="56">
        <v>66.337999999999994</v>
      </c>
      <c r="H1599" s="56">
        <v>108.24</v>
      </c>
      <c r="I1599" s="56">
        <v>381.05399999999997</v>
      </c>
      <c r="J1599" s="56">
        <v>20.5</v>
      </c>
      <c r="K1599" s="56">
        <v>67.649999999999906</v>
      </c>
      <c r="L1599" s="56">
        <v>21.32</v>
      </c>
      <c r="M1599" s="56">
        <v>50.676000000000002</v>
      </c>
      <c r="N1599" s="56">
        <v>191.142</v>
      </c>
      <c r="O1599" s="56">
        <v>10.824</v>
      </c>
      <c r="P1599" s="56">
        <v>31.734000000000002</v>
      </c>
    </row>
    <row r="1600" spans="1:16" x14ac:dyDescent="0.25">
      <c r="A1600" s="54">
        <v>2023</v>
      </c>
      <c r="B1600" s="54">
        <v>160574</v>
      </c>
      <c r="C1600" s="55" t="s">
        <v>415</v>
      </c>
      <c r="D1600" s="54" t="s">
        <v>296</v>
      </c>
      <c r="E1600" s="56">
        <v>0</v>
      </c>
      <c r="F1600" s="56">
        <v>0</v>
      </c>
      <c r="G1600" s="56">
        <v>-2.06200000000003</v>
      </c>
      <c r="H1600" s="56">
        <v>75.139999999999901</v>
      </c>
      <c r="I1600" s="56">
        <v>203.45400000000001</v>
      </c>
      <c r="J1600" s="56">
        <v>-13.7</v>
      </c>
      <c r="K1600" s="56">
        <v>-34.950000000000102</v>
      </c>
      <c r="L1600" s="56">
        <v>-11.78</v>
      </c>
      <c r="M1600" s="56">
        <v>-49.724000000000103</v>
      </c>
      <c r="N1600" s="56">
        <v>56.541999999999803</v>
      </c>
      <c r="O1600" s="56">
        <v>-23.376000000000001</v>
      </c>
      <c r="P1600" s="56">
        <v>-35.566000000000003</v>
      </c>
    </row>
    <row r="1601" spans="1:16" x14ac:dyDescent="0.25">
      <c r="A1601" s="54">
        <v>2023</v>
      </c>
      <c r="B1601" s="54">
        <v>162866</v>
      </c>
      <c r="C1601" s="55" t="s">
        <v>415</v>
      </c>
      <c r="D1601" s="54" t="s">
        <v>296</v>
      </c>
      <c r="E1601" s="56">
        <v>35.58</v>
      </c>
      <c r="F1601" s="56">
        <v>-28.216000000000001</v>
      </c>
      <c r="G1601" s="56">
        <v>-26.183999999999902</v>
      </c>
      <c r="H1601" s="56">
        <v>-59.323999999999998</v>
      </c>
      <c r="I1601" s="56">
        <v>-107.232</v>
      </c>
      <c r="J1601" s="56">
        <v>23.88</v>
      </c>
      <c r="K1601" s="56">
        <v>-83.932000000000002</v>
      </c>
      <c r="L1601" s="56">
        <v>156.82</v>
      </c>
      <c r="M1601" s="56">
        <v>194.03</v>
      </c>
      <c r="N1601" s="56">
        <v>3.6040000000000698</v>
      </c>
      <c r="O1601" s="56">
        <v>69.596000000000103</v>
      </c>
      <c r="P1601" s="56">
        <v>124.468</v>
      </c>
    </row>
    <row r="1602" spans="1:16" x14ac:dyDescent="0.25">
      <c r="A1602" s="54">
        <v>2023</v>
      </c>
      <c r="B1602" s="54">
        <v>162866</v>
      </c>
      <c r="C1602" s="55" t="s">
        <v>415</v>
      </c>
      <c r="D1602" s="54" t="s">
        <v>1</v>
      </c>
      <c r="E1602" s="56">
        <v>736.68</v>
      </c>
      <c r="F1602" s="56">
        <v>127.98399999999999</v>
      </c>
      <c r="G1602" s="56">
        <v>766.21600000000001</v>
      </c>
      <c r="H1602" s="56">
        <v>135.976</v>
      </c>
      <c r="I1602" s="56">
        <v>87.168000000000006</v>
      </c>
      <c r="J1602" s="56">
        <v>781.48</v>
      </c>
      <c r="K1602" s="56">
        <v>295.96800000000002</v>
      </c>
      <c r="L1602" s="56">
        <v>639.91999999999996</v>
      </c>
      <c r="M1602" s="56">
        <v>1458.08</v>
      </c>
      <c r="N1602" s="56">
        <v>847.904</v>
      </c>
      <c r="O1602" s="56">
        <v>873.49599999999998</v>
      </c>
      <c r="P1602" s="56">
        <v>1884.568</v>
      </c>
    </row>
    <row r="1603" spans="1:16" x14ac:dyDescent="0.25">
      <c r="A1603" s="54">
        <v>2023</v>
      </c>
      <c r="B1603" s="54">
        <v>162866</v>
      </c>
      <c r="C1603" s="55" t="s">
        <v>415</v>
      </c>
      <c r="D1603" s="54" t="s">
        <v>294</v>
      </c>
      <c r="E1603" s="56">
        <v>234.18</v>
      </c>
      <c r="F1603" s="56">
        <v>37.984000000000002</v>
      </c>
      <c r="G1603" s="56">
        <v>149.21600000000001</v>
      </c>
      <c r="H1603" s="56">
        <v>39.975999999999999</v>
      </c>
      <c r="I1603" s="56">
        <v>25.167999999999999</v>
      </c>
      <c r="J1603" s="56">
        <v>222.48</v>
      </c>
      <c r="K1603" s="56">
        <v>48.468000000000004</v>
      </c>
      <c r="L1603" s="56">
        <v>189.92</v>
      </c>
      <c r="M1603" s="56">
        <v>336.33</v>
      </c>
      <c r="N1603" s="56">
        <v>102.904</v>
      </c>
      <c r="O1603" s="56">
        <v>201.99600000000001</v>
      </c>
      <c r="P1603" s="56">
        <v>200.56800000000001</v>
      </c>
    </row>
    <row r="1604" spans="1:16" x14ac:dyDescent="0.25">
      <c r="A1604" s="54">
        <v>2023</v>
      </c>
      <c r="B1604" s="54">
        <v>166523</v>
      </c>
      <c r="C1604" s="55" t="s">
        <v>414</v>
      </c>
      <c r="D1604" s="54" t="s">
        <v>1</v>
      </c>
      <c r="E1604" s="56">
        <v>7.992</v>
      </c>
      <c r="F1604" s="56">
        <v>87.975999999999999</v>
      </c>
      <c r="G1604" s="56">
        <v>231.96</v>
      </c>
      <c r="H1604" s="56">
        <v>111.98399999999999</v>
      </c>
      <c r="I1604" s="56">
        <v>198.36</v>
      </c>
      <c r="J1604" s="56">
        <v>0</v>
      </c>
      <c r="K1604" s="56">
        <v>1070.248</v>
      </c>
      <c r="L1604" s="56">
        <v>111.98399999999999</v>
      </c>
      <c r="M1604" s="56">
        <v>719.92</v>
      </c>
      <c r="N1604" s="56">
        <v>145.56800000000001</v>
      </c>
      <c r="O1604" s="56">
        <v>80.775999999999996</v>
      </c>
      <c r="P1604" s="56">
        <v>2958.0479999999998</v>
      </c>
    </row>
    <row r="1605" spans="1:16" x14ac:dyDescent="0.25">
      <c r="A1605" s="54">
        <v>2023</v>
      </c>
      <c r="B1605" s="54">
        <v>166523</v>
      </c>
      <c r="C1605" s="55" t="s">
        <v>414</v>
      </c>
      <c r="D1605" s="54" t="s">
        <v>294</v>
      </c>
      <c r="E1605" s="56">
        <v>1.992</v>
      </c>
      <c r="F1605" s="56">
        <v>19.975999999999999</v>
      </c>
      <c r="G1605" s="56">
        <v>45.96</v>
      </c>
      <c r="H1605" s="56">
        <v>41.984000000000002</v>
      </c>
      <c r="I1605" s="56">
        <v>54.36</v>
      </c>
      <c r="J1605" s="56">
        <v>0</v>
      </c>
      <c r="K1605" s="56">
        <v>246.74799999999999</v>
      </c>
      <c r="L1605" s="56">
        <v>41.984000000000002</v>
      </c>
      <c r="M1605" s="56">
        <v>119.92</v>
      </c>
      <c r="N1605" s="56">
        <v>41.067999999999998</v>
      </c>
      <c r="O1605" s="56">
        <v>21.776</v>
      </c>
      <c r="P1605" s="56">
        <v>519.548</v>
      </c>
    </row>
    <row r="1606" spans="1:16" x14ac:dyDescent="0.25">
      <c r="A1606" s="54">
        <v>2023</v>
      </c>
      <c r="B1606" s="54">
        <v>166523</v>
      </c>
      <c r="C1606" s="55" t="s">
        <v>414</v>
      </c>
      <c r="D1606" s="54" t="s">
        <v>296</v>
      </c>
      <c r="E1606" s="56">
        <v>-30.108000000000001</v>
      </c>
      <c r="F1606" s="56">
        <v>-44.223999999999997</v>
      </c>
      <c r="G1606" s="56">
        <v>-50.34</v>
      </c>
      <c r="H1606" s="56">
        <v>-22.216000000000001</v>
      </c>
      <c r="I1606" s="56">
        <v>-41.94</v>
      </c>
      <c r="J1606" s="56">
        <v>0</v>
      </c>
      <c r="K1606" s="56">
        <v>172.648</v>
      </c>
      <c r="L1606" s="56">
        <v>9.8839999999999897</v>
      </c>
      <c r="M1606" s="56">
        <v>87.820000000000107</v>
      </c>
      <c r="N1606" s="56">
        <v>-23.132000000000001</v>
      </c>
      <c r="O1606" s="56">
        <v>-74.524000000000001</v>
      </c>
      <c r="P1606" s="56">
        <v>445.44799999999998</v>
      </c>
    </row>
    <row r="1607" spans="1:16" x14ac:dyDescent="0.25">
      <c r="A1607" s="54">
        <v>2023</v>
      </c>
      <c r="B1607" s="54">
        <v>167210</v>
      </c>
      <c r="C1607" s="55" t="s">
        <v>418</v>
      </c>
      <c r="D1607" s="54" t="s">
        <v>1</v>
      </c>
      <c r="E1607" s="56">
        <v>823.88800000000003</v>
      </c>
      <c r="F1607" s="56">
        <v>479.87200000000001</v>
      </c>
      <c r="G1607" s="56">
        <v>735.87199999999996</v>
      </c>
      <c r="H1607" s="56">
        <v>1647.7919999999999</v>
      </c>
      <c r="I1607" s="56">
        <v>535.93600000000004</v>
      </c>
      <c r="J1607" s="56">
        <v>228.76</v>
      </c>
      <c r="K1607" s="56">
        <v>1407.7919999999999</v>
      </c>
      <c r="L1607" s="56">
        <v>1152.616</v>
      </c>
      <c r="M1607" s="56">
        <v>0</v>
      </c>
      <c r="N1607" s="56">
        <v>24.776</v>
      </c>
      <c r="O1607" s="56">
        <v>797.48800000000006</v>
      </c>
      <c r="P1607" s="56">
        <v>1237.3520000000001</v>
      </c>
    </row>
    <row r="1608" spans="1:16" x14ac:dyDescent="0.25">
      <c r="A1608" s="54">
        <v>2023</v>
      </c>
      <c r="B1608" s="54">
        <v>167210</v>
      </c>
      <c r="C1608" s="55" t="s">
        <v>418</v>
      </c>
      <c r="D1608" s="54" t="s">
        <v>294</v>
      </c>
      <c r="E1608" s="56">
        <v>273.88799999999998</v>
      </c>
      <c r="F1608" s="56">
        <v>154.87200000000001</v>
      </c>
      <c r="G1608" s="56">
        <v>139.12200000000001</v>
      </c>
      <c r="H1608" s="56">
        <v>299.79199999999997</v>
      </c>
      <c r="I1608" s="56">
        <v>135.93600000000001</v>
      </c>
      <c r="J1608" s="56">
        <v>31.76</v>
      </c>
      <c r="K1608" s="56">
        <v>374.54199999999997</v>
      </c>
      <c r="L1608" s="56">
        <v>285.61599999999999</v>
      </c>
      <c r="M1608" s="56">
        <v>0</v>
      </c>
      <c r="N1608" s="56">
        <v>5.7759999999999998</v>
      </c>
      <c r="O1608" s="56">
        <v>171.488</v>
      </c>
      <c r="P1608" s="56">
        <v>353.35199999999998</v>
      </c>
    </row>
    <row r="1609" spans="1:16" x14ac:dyDescent="0.25">
      <c r="A1609" s="54">
        <v>2023</v>
      </c>
      <c r="B1609" s="54">
        <v>167210</v>
      </c>
      <c r="C1609" s="55" t="s">
        <v>418</v>
      </c>
      <c r="D1609" s="54" t="s">
        <v>296</v>
      </c>
      <c r="E1609" s="56">
        <v>237.28800000000001</v>
      </c>
      <c r="F1609" s="56">
        <v>49.872</v>
      </c>
      <c r="G1609" s="56">
        <v>-72.078000000000003</v>
      </c>
      <c r="H1609" s="56">
        <v>227.792</v>
      </c>
      <c r="I1609" s="56">
        <v>63.936</v>
      </c>
      <c r="J1609" s="56">
        <v>-4.8400000000000096</v>
      </c>
      <c r="K1609" s="56">
        <v>196.34200000000001</v>
      </c>
      <c r="L1609" s="56">
        <v>167.416</v>
      </c>
      <c r="M1609" s="56">
        <v>0</v>
      </c>
      <c r="N1609" s="56">
        <v>-62.624000000000002</v>
      </c>
      <c r="O1609" s="56">
        <v>-6.7119999999999704</v>
      </c>
      <c r="P1609" s="56">
        <v>210.55199999999999</v>
      </c>
    </row>
    <row r="1610" spans="1:16" x14ac:dyDescent="0.25">
      <c r="A1610" s="54">
        <v>2023</v>
      </c>
      <c r="B1610" s="54">
        <v>167223</v>
      </c>
      <c r="C1610" s="55" t="s">
        <v>414</v>
      </c>
      <c r="D1610" s="54" t="s">
        <v>1</v>
      </c>
      <c r="E1610" s="56">
        <v>5951.3616000000002</v>
      </c>
      <c r="F1610" s="56">
        <v>2274.7824000000001</v>
      </c>
      <c r="G1610" s="56">
        <v>2145.1104</v>
      </c>
      <c r="H1610" s="56">
        <v>5549.0255999999999</v>
      </c>
      <c r="I1610" s="56">
        <v>3331.5551999999998</v>
      </c>
      <c r="J1610" s="56">
        <v>3076.0992000000001</v>
      </c>
      <c r="K1610" s="56">
        <v>8420.0759999999991</v>
      </c>
      <c r="L1610" s="56">
        <v>2516.7600000000002</v>
      </c>
      <c r="M1610" s="56">
        <v>13254.84</v>
      </c>
      <c r="N1610" s="56">
        <v>4899.3912</v>
      </c>
      <c r="O1610" s="56">
        <v>12981.1824</v>
      </c>
      <c r="P1610" s="56">
        <v>13966.9272</v>
      </c>
    </row>
    <row r="1611" spans="1:16" x14ac:dyDescent="0.25">
      <c r="A1611" s="54">
        <v>2023</v>
      </c>
      <c r="B1611" s="54">
        <v>167223</v>
      </c>
      <c r="C1611" s="55" t="s">
        <v>414</v>
      </c>
      <c r="D1611" s="54" t="s">
        <v>296</v>
      </c>
      <c r="E1611" s="56">
        <v>674.36159999999995</v>
      </c>
      <c r="F1611" s="56">
        <v>13.4323999999998</v>
      </c>
      <c r="G1611" s="56">
        <v>117.1604</v>
      </c>
      <c r="H1611" s="56">
        <v>510.57560000000001</v>
      </c>
      <c r="I1611" s="56">
        <v>352.7552</v>
      </c>
      <c r="J1611" s="56">
        <v>128.29920000000001</v>
      </c>
      <c r="K1611" s="56">
        <v>650.976</v>
      </c>
      <c r="L1611" s="56">
        <v>57.259999999999899</v>
      </c>
      <c r="M1611" s="56">
        <v>962.88999999999896</v>
      </c>
      <c r="N1611" s="56">
        <v>147.44120000000001</v>
      </c>
      <c r="O1611" s="56">
        <v>1046.7824000000001</v>
      </c>
      <c r="P1611" s="56">
        <v>1711.4272000000001</v>
      </c>
    </row>
    <row r="1612" spans="1:16" x14ac:dyDescent="0.25">
      <c r="A1612" s="54">
        <v>2023</v>
      </c>
      <c r="B1612" s="54">
        <v>167223</v>
      </c>
      <c r="C1612" s="55" t="s">
        <v>414</v>
      </c>
      <c r="D1612" s="54" t="s">
        <v>294</v>
      </c>
      <c r="E1612" s="56">
        <v>955.36159999999995</v>
      </c>
      <c r="F1612" s="56">
        <v>290.0324</v>
      </c>
      <c r="G1612" s="56">
        <v>332.86040000000003</v>
      </c>
      <c r="H1612" s="56">
        <v>782.77560000000005</v>
      </c>
      <c r="I1612" s="56">
        <v>699.05520000000001</v>
      </c>
      <c r="J1612" s="56">
        <v>376.0992</v>
      </c>
      <c r="K1612" s="56">
        <v>953.07600000000002</v>
      </c>
      <c r="L1612" s="56">
        <v>259.76</v>
      </c>
      <c r="M1612" s="56">
        <v>1400.34</v>
      </c>
      <c r="N1612" s="56">
        <v>565.64120000000003</v>
      </c>
      <c r="O1612" s="56">
        <v>1483.6823999999999</v>
      </c>
      <c r="P1612" s="56">
        <v>2174.9272000000001</v>
      </c>
    </row>
    <row r="1613" spans="1:16" x14ac:dyDescent="0.25">
      <c r="A1613" s="54">
        <v>2023</v>
      </c>
      <c r="B1613" s="54">
        <v>167602</v>
      </c>
      <c r="C1613" s="55" t="s">
        <v>417</v>
      </c>
      <c r="D1613" s="54" t="s">
        <v>294</v>
      </c>
      <c r="E1613" s="56">
        <v>-27.442400000001701</v>
      </c>
      <c r="F1613" s="56">
        <v>337.64</v>
      </c>
      <c r="G1613" s="56">
        <v>-27.1696000000005</v>
      </c>
      <c r="H1613" s="56">
        <v>275.1712</v>
      </c>
      <c r="I1613" s="56">
        <v>-194.50040000000101</v>
      </c>
      <c r="J1613" s="56">
        <v>-405.92739999999998</v>
      </c>
      <c r="K1613" s="56">
        <v>-718.85940000000096</v>
      </c>
      <c r="L1613" s="56">
        <v>486.49279999999999</v>
      </c>
      <c r="M1613" s="56">
        <v>155.47380000000001</v>
      </c>
      <c r="N1613" s="56">
        <v>-998.60960000000102</v>
      </c>
      <c r="O1613" s="56">
        <v>-513.15340000000106</v>
      </c>
      <c r="P1613" s="56">
        <v>-238.6934</v>
      </c>
    </row>
    <row r="1614" spans="1:16" x14ac:dyDescent="0.25">
      <c r="A1614" s="54">
        <v>2023</v>
      </c>
      <c r="B1614" s="54">
        <v>167602</v>
      </c>
      <c r="C1614" s="55" t="s">
        <v>417</v>
      </c>
      <c r="D1614" s="54" t="s">
        <v>296</v>
      </c>
      <c r="E1614" s="56">
        <v>-398.44240000000201</v>
      </c>
      <c r="F1614" s="56">
        <v>-27.360000000000401</v>
      </c>
      <c r="G1614" s="56">
        <v>-290.16960000000103</v>
      </c>
      <c r="H1614" s="56">
        <v>-169.3288</v>
      </c>
      <c r="I1614" s="56">
        <v>-632.50040000000001</v>
      </c>
      <c r="J1614" s="56">
        <v>-575.92740000000003</v>
      </c>
      <c r="K1614" s="56">
        <v>-887.35940000000096</v>
      </c>
      <c r="L1614" s="56">
        <v>257.49279999999999</v>
      </c>
      <c r="M1614" s="56">
        <v>-200.52619999999999</v>
      </c>
      <c r="N1614" s="56">
        <v>-1199.6096</v>
      </c>
      <c r="O1614" s="56">
        <v>-679.65340000000106</v>
      </c>
      <c r="P1614" s="56">
        <v>-542.6934</v>
      </c>
    </row>
    <row r="1615" spans="1:16" x14ac:dyDescent="0.25">
      <c r="A1615" s="54">
        <v>2023</v>
      </c>
      <c r="B1615" s="54">
        <v>167602</v>
      </c>
      <c r="C1615" s="55" t="s">
        <v>417</v>
      </c>
      <c r="D1615" s="54" t="s">
        <v>1</v>
      </c>
      <c r="E1615" s="56">
        <v>20141.3076</v>
      </c>
      <c r="F1615" s="56">
        <v>10452.89</v>
      </c>
      <c r="G1615" s="56">
        <v>8322.8304000000007</v>
      </c>
      <c r="H1615" s="56">
        <v>16018.171200000001</v>
      </c>
      <c r="I1615" s="56">
        <v>18575.249599999999</v>
      </c>
      <c r="J1615" s="56">
        <v>7131.0726000000004</v>
      </c>
      <c r="K1615" s="56">
        <v>8998.1406000000006</v>
      </c>
      <c r="L1615" s="56">
        <v>11047.7428</v>
      </c>
      <c r="M1615" s="56">
        <v>13440.9738</v>
      </c>
      <c r="N1615" s="56">
        <v>13368.3904</v>
      </c>
      <c r="O1615" s="56">
        <v>5818.3465999999999</v>
      </c>
      <c r="P1615" s="56">
        <v>12232.5566</v>
      </c>
    </row>
    <row r="1616" spans="1:16" x14ac:dyDescent="0.25">
      <c r="A1616" s="54">
        <v>2023</v>
      </c>
      <c r="B1616" s="54">
        <v>167602</v>
      </c>
      <c r="C1616" s="55" t="s">
        <v>418</v>
      </c>
      <c r="D1616" s="54" t="s">
        <v>294</v>
      </c>
      <c r="E1616" s="56">
        <v>82.442799999999707</v>
      </c>
      <c r="F1616" s="56">
        <v>45.818399999999897</v>
      </c>
      <c r="G1616" s="56">
        <v>210.43680000000001</v>
      </c>
      <c r="H1616" s="56">
        <v>37.523199999999797</v>
      </c>
      <c r="I1616" s="56">
        <v>224.2996</v>
      </c>
      <c r="J1616" s="56">
        <v>46.567999999999898</v>
      </c>
      <c r="K1616" s="56">
        <v>40.225199999999901</v>
      </c>
      <c r="L1616" s="56">
        <v>218.80959999999999</v>
      </c>
      <c r="M1616" s="56">
        <v>54.404799999999902</v>
      </c>
      <c r="N1616" s="56">
        <v>75.3235999999999</v>
      </c>
      <c r="O1616" s="56">
        <v>193.864</v>
      </c>
      <c r="P1616" s="56">
        <v>87.243599999999802</v>
      </c>
    </row>
    <row r="1617" spans="1:16" x14ac:dyDescent="0.25">
      <c r="A1617" s="54">
        <v>2023</v>
      </c>
      <c r="B1617" s="54">
        <v>167602</v>
      </c>
      <c r="C1617" s="55" t="s">
        <v>418</v>
      </c>
      <c r="D1617" s="54" t="s">
        <v>1</v>
      </c>
      <c r="E1617" s="56">
        <v>1562.4428</v>
      </c>
      <c r="F1617" s="56">
        <v>530.3184</v>
      </c>
      <c r="G1617" s="56">
        <v>1271.4367999999999</v>
      </c>
      <c r="H1617" s="56">
        <v>1387.0232000000001</v>
      </c>
      <c r="I1617" s="56">
        <v>2404.7995999999998</v>
      </c>
      <c r="J1617" s="56">
        <v>675.81799999999998</v>
      </c>
      <c r="K1617" s="56">
        <v>652.72519999999997</v>
      </c>
      <c r="L1617" s="56">
        <v>1563.8096</v>
      </c>
      <c r="M1617" s="56">
        <v>458.90480000000002</v>
      </c>
      <c r="N1617" s="56">
        <v>636.32360000000006</v>
      </c>
      <c r="O1617" s="56">
        <v>1053.864</v>
      </c>
      <c r="P1617" s="56">
        <v>1312.2436</v>
      </c>
    </row>
    <row r="1618" spans="1:16" x14ac:dyDescent="0.25">
      <c r="A1618" s="54">
        <v>2023</v>
      </c>
      <c r="B1618" s="54">
        <v>167602</v>
      </c>
      <c r="C1618" s="55" t="s">
        <v>418</v>
      </c>
      <c r="D1618" s="54" t="s">
        <v>296</v>
      </c>
      <c r="E1618" s="56">
        <v>-57.957200000000299</v>
      </c>
      <c r="F1618" s="56">
        <v>-57.9816000000001</v>
      </c>
      <c r="G1618" s="56">
        <v>68.836799999999698</v>
      </c>
      <c r="H1618" s="56">
        <v>-134.67679999999999</v>
      </c>
      <c r="I1618" s="56">
        <v>-29.500400000000401</v>
      </c>
      <c r="J1618" s="56">
        <v>-59.632000000000097</v>
      </c>
      <c r="K1618" s="56">
        <v>-63.574800000000103</v>
      </c>
      <c r="L1618" s="56">
        <v>12.4095999999998</v>
      </c>
      <c r="M1618" s="56">
        <v>-84.795200000000094</v>
      </c>
      <c r="N1618" s="56">
        <v>-62.6764000000001</v>
      </c>
      <c r="O1618" s="56">
        <v>88.863999999999706</v>
      </c>
      <c r="P1618" s="56">
        <v>-51.956400000000201</v>
      </c>
    </row>
    <row r="1619" spans="1:16" x14ac:dyDescent="0.25">
      <c r="A1619" s="54">
        <v>2023</v>
      </c>
      <c r="B1619" s="54">
        <v>169318</v>
      </c>
      <c r="C1619" s="55" t="s">
        <v>418</v>
      </c>
      <c r="D1619" s="54" t="s">
        <v>294</v>
      </c>
      <c r="E1619" s="56">
        <v>41.984000000000002</v>
      </c>
      <c r="F1619" s="56">
        <v>0</v>
      </c>
      <c r="G1619" s="56">
        <v>355.7</v>
      </c>
      <c r="H1619" s="56">
        <v>2.8919999999999999</v>
      </c>
      <c r="I1619" s="56">
        <v>40.167999999999999</v>
      </c>
      <c r="J1619" s="56">
        <v>0</v>
      </c>
      <c r="K1619" s="56">
        <v>23.884</v>
      </c>
      <c r="L1619" s="56">
        <v>1.792</v>
      </c>
      <c r="M1619" s="56">
        <v>11.992000000000001</v>
      </c>
      <c r="N1619" s="56">
        <v>11.992000000000001</v>
      </c>
      <c r="O1619" s="56">
        <v>16.992000000000001</v>
      </c>
      <c r="P1619" s="56">
        <v>0</v>
      </c>
    </row>
    <row r="1620" spans="1:16" x14ac:dyDescent="0.25">
      <c r="A1620" s="54">
        <v>2023</v>
      </c>
      <c r="B1620" s="54">
        <v>169318</v>
      </c>
      <c r="C1620" s="55" t="s">
        <v>418</v>
      </c>
      <c r="D1620" s="54" t="s">
        <v>296</v>
      </c>
      <c r="E1620" s="56">
        <v>-26.416</v>
      </c>
      <c r="F1620" s="56">
        <v>0</v>
      </c>
      <c r="G1620" s="56">
        <v>105.5</v>
      </c>
      <c r="H1620" s="56">
        <v>-31.308</v>
      </c>
      <c r="I1620" s="56">
        <v>-96.632000000000005</v>
      </c>
      <c r="J1620" s="56">
        <v>0</v>
      </c>
      <c r="K1620" s="56">
        <v>-44.515999999999998</v>
      </c>
      <c r="L1620" s="56">
        <v>-32.408000000000001</v>
      </c>
      <c r="M1620" s="56">
        <v>-22.207999999999998</v>
      </c>
      <c r="N1620" s="56">
        <v>-22.207999999999998</v>
      </c>
      <c r="O1620" s="56">
        <v>-17.207999999999998</v>
      </c>
      <c r="P1620" s="56">
        <v>0</v>
      </c>
    </row>
    <row r="1621" spans="1:16" x14ac:dyDescent="0.25">
      <c r="A1621" s="54">
        <v>2023</v>
      </c>
      <c r="B1621" s="54">
        <v>169318</v>
      </c>
      <c r="C1621" s="55" t="s">
        <v>418</v>
      </c>
      <c r="D1621" s="54" t="s">
        <v>1</v>
      </c>
      <c r="E1621" s="56">
        <v>151.98400000000001</v>
      </c>
      <c r="F1621" s="56">
        <v>0</v>
      </c>
      <c r="G1621" s="56">
        <v>1630.2</v>
      </c>
      <c r="H1621" s="56">
        <v>6.3920000000000003</v>
      </c>
      <c r="I1621" s="56">
        <v>151.16800000000001</v>
      </c>
      <c r="J1621" s="56">
        <v>0</v>
      </c>
      <c r="K1621" s="56">
        <v>62.384</v>
      </c>
      <c r="L1621" s="56">
        <v>8.7919999999999998</v>
      </c>
      <c r="M1621" s="56">
        <v>71.992000000000004</v>
      </c>
      <c r="N1621" s="56">
        <v>71.992000000000004</v>
      </c>
      <c r="O1621" s="56">
        <v>71.992000000000004</v>
      </c>
      <c r="P1621" s="56">
        <v>0</v>
      </c>
    </row>
    <row r="1622" spans="1:16" x14ac:dyDescent="0.25">
      <c r="A1622" s="54">
        <v>2023</v>
      </c>
      <c r="B1622" s="54">
        <v>173044</v>
      </c>
      <c r="C1622" s="55" t="s">
        <v>415</v>
      </c>
      <c r="D1622" s="54" t="s">
        <v>294</v>
      </c>
      <c r="E1622" s="56">
        <v>42.975999999999999</v>
      </c>
      <c r="F1622" s="56">
        <v>6.992</v>
      </c>
      <c r="G1622" s="56">
        <v>0</v>
      </c>
      <c r="H1622" s="56">
        <v>186.672</v>
      </c>
      <c r="I1622" s="56">
        <v>252.39599999999999</v>
      </c>
      <c r="J1622" s="56">
        <v>95.688000000000002</v>
      </c>
      <c r="K1622" s="56">
        <v>657.04399999999998</v>
      </c>
      <c r="L1622" s="56">
        <v>224.89599999999999</v>
      </c>
      <c r="M1622" s="56">
        <v>57.468000000000004</v>
      </c>
      <c r="N1622" s="56">
        <v>54.975999999999999</v>
      </c>
      <c r="O1622" s="56">
        <v>171.88800000000001</v>
      </c>
      <c r="P1622" s="56">
        <v>235.816</v>
      </c>
    </row>
    <row r="1623" spans="1:16" x14ac:dyDescent="0.25">
      <c r="A1623" s="54">
        <v>2023</v>
      </c>
      <c r="B1623" s="54">
        <v>173044</v>
      </c>
      <c r="C1623" s="55" t="s">
        <v>415</v>
      </c>
      <c r="D1623" s="54" t="s">
        <v>296</v>
      </c>
      <c r="E1623" s="56">
        <v>-24.324000000000002</v>
      </c>
      <c r="F1623" s="56">
        <v>-26.108000000000001</v>
      </c>
      <c r="G1623" s="56">
        <v>0</v>
      </c>
      <c r="H1623" s="56">
        <v>76.372</v>
      </c>
      <c r="I1623" s="56">
        <v>151.99600000000001</v>
      </c>
      <c r="J1623" s="56">
        <v>-5.8119999999999701</v>
      </c>
      <c r="K1623" s="56">
        <v>475.04399999999902</v>
      </c>
      <c r="L1623" s="56">
        <v>156.49600000000001</v>
      </c>
      <c r="M1623" s="56">
        <v>-10.932</v>
      </c>
      <c r="N1623" s="56">
        <v>-12.324</v>
      </c>
      <c r="O1623" s="56">
        <v>70.388000000000105</v>
      </c>
      <c r="P1623" s="56">
        <v>166.316</v>
      </c>
    </row>
    <row r="1624" spans="1:16" x14ac:dyDescent="0.25">
      <c r="A1624" s="54">
        <v>2023</v>
      </c>
      <c r="B1624" s="54">
        <v>173044</v>
      </c>
      <c r="C1624" s="55" t="s">
        <v>415</v>
      </c>
      <c r="D1624" s="54" t="s">
        <v>1</v>
      </c>
      <c r="E1624" s="56">
        <v>207.976</v>
      </c>
      <c r="F1624" s="56">
        <v>71.992000000000004</v>
      </c>
      <c r="G1624" s="56">
        <v>0</v>
      </c>
      <c r="H1624" s="56">
        <v>663.67200000000003</v>
      </c>
      <c r="I1624" s="56">
        <v>687.89599999999996</v>
      </c>
      <c r="J1624" s="56">
        <v>928.68799999999999</v>
      </c>
      <c r="K1624" s="56">
        <v>2215.5439999999999</v>
      </c>
      <c r="L1624" s="56">
        <v>919.89599999999996</v>
      </c>
      <c r="M1624" s="56">
        <v>279.96800000000002</v>
      </c>
      <c r="N1624" s="56">
        <v>159.976</v>
      </c>
      <c r="O1624" s="56">
        <v>1031.8879999999999</v>
      </c>
      <c r="P1624" s="56">
        <v>871.81600000000003</v>
      </c>
    </row>
    <row r="1625" spans="1:16" x14ac:dyDescent="0.25">
      <c r="A1625" s="54">
        <v>2023</v>
      </c>
      <c r="B1625" s="54">
        <v>178150</v>
      </c>
      <c r="C1625" s="55" t="s">
        <v>415</v>
      </c>
      <c r="D1625" s="54" t="s">
        <v>1</v>
      </c>
      <c r="E1625" s="56">
        <v>167.91200000000001</v>
      </c>
      <c r="F1625" s="56">
        <v>135.98400000000001</v>
      </c>
      <c r="G1625" s="56">
        <v>159.98400000000001</v>
      </c>
      <c r="H1625" s="56">
        <v>854.26400000000001</v>
      </c>
      <c r="I1625" s="56">
        <v>807.904</v>
      </c>
      <c r="J1625" s="56">
        <v>600.55200000000002</v>
      </c>
      <c r="K1625" s="56">
        <v>0</v>
      </c>
      <c r="L1625" s="56">
        <v>911.04</v>
      </c>
      <c r="M1625" s="56">
        <v>911.89599999999996</v>
      </c>
      <c r="N1625" s="56">
        <v>631.91200000000003</v>
      </c>
      <c r="O1625" s="56">
        <v>151.98400000000001</v>
      </c>
      <c r="P1625" s="56">
        <v>95.975999999999999</v>
      </c>
    </row>
    <row r="1626" spans="1:16" x14ac:dyDescent="0.25">
      <c r="A1626" s="54">
        <v>2023</v>
      </c>
      <c r="B1626" s="54">
        <v>178150</v>
      </c>
      <c r="C1626" s="55" t="s">
        <v>415</v>
      </c>
      <c r="D1626" s="54" t="s">
        <v>296</v>
      </c>
      <c r="E1626" s="56">
        <v>-30.788</v>
      </c>
      <c r="F1626" s="56">
        <v>-3.21599999999999</v>
      </c>
      <c r="G1626" s="56">
        <v>-26.216000000000001</v>
      </c>
      <c r="H1626" s="56">
        <v>89.963999999999899</v>
      </c>
      <c r="I1626" s="56">
        <v>54.603999999999999</v>
      </c>
      <c r="J1626" s="56">
        <v>63.052000000000099</v>
      </c>
      <c r="K1626" s="56">
        <v>0</v>
      </c>
      <c r="L1626" s="56">
        <v>185.69</v>
      </c>
      <c r="M1626" s="56">
        <v>150.99600000000001</v>
      </c>
      <c r="N1626" s="56">
        <v>182.71199999999999</v>
      </c>
      <c r="O1626" s="56">
        <v>-22.216000000000001</v>
      </c>
      <c r="P1626" s="56">
        <v>-52.823999999999998</v>
      </c>
    </row>
    <row r="1627" spans="1:16" x14ac:dyDescent="0.25">
      <c r="A1627" s="54">
        <v>2023</v>
      </c>
      <c r="B1627" s="54">
        <v>178150</v>
      </c>
      <c r="C1627" s="55" t="s">
        <v>415</v>
      </c>
      <c r="D1627" s="54" t="s">
        <v>294</v>
      </c>
      <c r="E1627" s="56">
        <v>35.411999999999999</v>
      </c>
      <c r="F1627" s="56">
        <v>30.984000000000002</v>
      </c>
      <c r="G1627" s="56">
        <v>39.984000000000002</v>
      </c>
      <c r="H1627" s="56">
        <v>258.76400000000001</v>
      </c>
      <c r="I1627" s="56">
        <v>121.904</v>
      </c>
      <c r="J1627" s="56">
        <v>140.80199999999999</v>
      </c>
      <c r="K1627" s="56">
        <v>0</v>
      </c>
      <c r="L1627" s="56">
        <v>261.79000000000002</v>
      </c>
      <c r="M1627" s="56">
        <v>219.39599999999999</v>
      </c>
      <c r="N1627" s="56">
        <v>216.91200000000001</v>
      </c>
      <c r="O1627" s="56">
        <v>11.984</v>
      </c>
      <c r="P1627" s="56">
        <v>14.476000000000001</v>
      </c>
    </row>
    <row r="1628" spans="1:16" x14ac:dyDescent="0.25">
      <c r="A1628" s="54">
        <v>2023</v>
      </c>
      <c r="B1628" s="54">
        <v>178362</v>
      </c>
      <c r="C1628" s="55" t="s">
        <v>417</v>
      </c>
      <c r="D1628" s="54" t="s">
        <v>294</v>
      </c>
      <c r="E1628" s="56">
        <v>502.42219999999998</v>
      </c>
      <c r="F1628" s="56">
        <v>529.74459999999999</v>
      </c>
      <c r="G1628" s="56">
        <v>400.59460000000001</v>
      </c>
      <c r="H1628" s="56">
        <v>237.46379999999999</v>
      </c>
      <c r="I1628" s="56">
        <v>718.96370000000002</v>
      </c>
      <c r="J1628" s="56">
        <v>433.94400000000002</v>
      </c>
      <c r="K1628" s="56">
        <v>195.07390000000001</v>
      </c>
      <c r="L1628" s="56">
        <v>832.64440000000002</v>
      </c>
      <c r="M1628" s="56">
        <v>335.73259999999999</v>
      </c>
      <c r="N1628" s="56">
        <v>216.5702</v>
      </c>
      <c r="O1628" s="56">
        <v>464.88260000000002</v>
      </c>
      <c r="P1628" s="56">
        <v>373.78879999999998</v>
      </c>
    </row>
    <row r="1629" spans="1:16" x14ac:dyDescent="0.25">
      <c r="A1629" s="54">
        <v>2023</v>
      </c>
      <c r="B1629" s="54">
        <v>178362</v>
      </c>
      <c r="C1629" s="55" t="s">
        <v>417</v>
      </c>
      <c r="D1629" s="54" t="s">
        <v>1</v>
      </c>
      <c r="E1629" s="56">
        <v>4878.9222</v>
      </c>
      <c r="F1629" s="56">
        <v>5144.2446</v>
      </c>
      <c r="G1629" s="56">
        <v>3890.0945999999999</v>
      </c>
      <c r="H1629" s="56">
        <v>2305.9638</v>
      </c>
      <c r="I1629" s="56">
        <v>6981.7137000000002</v>
      </c>
      <c r="J1629" s="56">
        <v>4213.9440000000004</v>
      </c>
      <c r="K1629" s="56">
        <v>1894.3239000000001</v>
      </c>
      <c r="L1629" s="56">
        <v>8085.6444000000001</v>
      </c>
      <c r="M1629" s="56">
        <v>3260.2325999999998</v>
      </c>
      <c r="N1629" s="56">
        <v>2103.0702000000001</v>
      </c>
      <c r="O1629" s="56">
        <v>4514.3825999999999</v>
      </c>
      <c r="P1629" s="56">
        <v>3629.7887999999998</v>
      </c>
    </row>
    <row r="1630" spans="1:16" x14ac:dyDescent="0.25">
      <c r="A1630" s="54">
        <v>2023</v>
      </c>
      <c r="B1630" s="54">
        <v>178362</v>
      </c>
      <c r="C1630" s="55" t="s">
        <v>417</v>
      </c>
      <c r="D1630" s="54" t="s">
        <v>296</v>
      </c>
      <c r="E1630" s="56">
        <v>-66.577799999999897</v>
      </c>
      <c r="F1630" s="56">
        <v>-30.255399999999799</v>
      </c>
      <c r="G1630" s="56">
        <v>-237.40539999999999</v>
      </c>
      <c r="H1630" s="56">
        <v>-313.53620000000001</v>
      </c>
      <c r="I1630" s="56">
        <v>71.963700000000003</v>
      </c>
      <c r="J1630" s="56">
        <v>-175.05600000000001</v>
      </c>
      <c r="K1630" s="56">
        <v>-364.92610000000002</v>
      </c>
      <c r="L1630" s="56">
        <v>156.64439999999999</v>
      </c>
      <c r="M1630" s="56">
        <v>-253.26740000000001</v>
      </c>
      <c r="N1630" s="56">
        <v>-421.4298</v>
      </c>
      <c r="O1630" s="56">
        <v>-144.1174</v>
      </c>
      <c r="P1630" s="56">
        <v>-206.21119999999999</v>
      </c>
    </row>
    <row r="1631" spans="1:16" x14ac:dyDescent="0.25">
      <c r="A1631" s="54">
        <v>2023</v>
      </c>
      <c r="B1631" s="54">
        <v>178828</v>
      </c>
      <c r="C1631" s="55" t="s">
        <v>414</v>
      </c>
      <c r="D1631" s="54" t="s">
        <v>1</v>
      </c>
      <c r="E1631" s="56">
        <v>1223.6479999999999</v>
      </c>
      <c r="F1631" s="56">
        <v>1143.912</v>
      </c>
      <c r="G1631" s="56">
        <v>119.176</v>
      </c>
      <c r="H1631" s="56">
        <v>0</v>
      </c>
      <c r="I1631" s="56">
        <v>0</v>
      </c>
      <c r="J1631" s="56">
        <v>63.984000000000002</v>
      </c>
      <c r="K1631" s="56">
        <v>287.96800000000002</v>
      </c>
      <c r="L1631" s="56">
        <v>1119.8399999999999</v>
      </c>
      <c r="M1631" s="56">
        <v>0</v>
      </c>
      <c r="N1631" s="56">
        <v>999.88800000000003</v>
      </c>
      <c r="O1631" s="56">
        <v>897.44799999999998</v>
      </c>
      <c r="P1631" s="56">
        <v>7.992</v>
      </c>
    </row>
    <row r="1632" spans="1:16" x14ac:dyDescent="0.25">
      <c r="A1632" s="54">
        <v>2023</v>
      </c>
      <c r="B1632" s="54">
        <v>178828</v>
      </c>
      <c r="C1632" s="55" t="s">
        <v>414</v>
      </c>
      <c r="D1632" s="54" t="s">
        <v>296</v>
      </c>
      <c r="E1632" s="56">
        <v>241.048</v>
      </c>
      <c r="F1632" s="56">
        <v>39.312000000000303</v>
      </c>
      <c r="G1632" s="56">
        <v>-19.524000000000001</v>
      </c>
      <c r="H1632" s="56">
        <v>0</v>
      </c>
      <c r="I1632" s="56">
        <v>0</v>
      </c>
      <c r="J1632" s="56">
        <v>-61.716000000000001</v>
      </c>
      <c r="K1632" s="56">
        <v>-16.231999999999999</v>
      </c>
      <c r="L1632" s="56">
        <v>255.64</v>
      </c>
      <c r="M1632" s="56">
        <v>0</v>
      </c>
      <c r="N1632" s="56">
        <v>107.88800000000001</v>
      </c>
      <c r="O1632" s="56">
        <v>183.34800000000001</v>
      </c>
      <c r="P1632" s="56">
        <v>-30.108000000000001</v>
      </c>
    </row>
    <row r="1633" spans="1:16" x14ac:dyDescent="0.25">
      <c r="A1633" s="54">
        <v>2023</v>
      </c>
      <c r="B1633" s="54">
        <v>178828</v>
      </c>
      <c r="C1633" s="55" t="s">
        <v>414</v>
      </c>
      <c r="D1633" s="54" t="s">
        <v>294</v>
      </c>
      <c r="E1633" s="56">
        <v>315.14800000000002</v>
      </c>
      <c r="F1633" s="56">
        <v>71.412000000000305</v>
      </c>
      <c r="G1633" s="56">
        <v>44.676000000000002</v>
      </c>
      <c r="H1633" s="56">
        <v>0</v>
      </c>
      <c r="I1633" s="56">
        <v>0</v>
      </c>
      <c r="J1633" s="56">
        <v>2.484</v>
      </c>
      <c r="K1633" s="56">
        <v>47.968000000000004</v>
      </c>
      <c r="L1633" s="56">
        <v>319.83999999999997</v>
      </c>
      <c r="M1633" s="56">
        <v>0</v>
      </c>
      <c r="N1633" s="56">
        <v>149.88800000000001</v>
      </c>
      <c r="O1633" s="56">
        <v>257.44799999999998</v>
      </c>
      <c r="P1633" s="56">
        <v>1.992</v>
      </c>
    </row>
    <row r="1634" spans="1:16" x14ac:dyDescent="0.25">
      <c r="A1634" s="54">
        <v>2023</v>
      </c>
      <c r="B1634" s="54">
        <v>181012</v>
      </c>
      <c r="C1634" s="55" t="s">
        <v>417</v>
      </c>
      <c r="D1634" s="54" t="s">
        <v>1</v>
      </c>
      <c r="E1634" s="56">
        <v>7481.0352000000003</v>
      </c>
      <c r="F1634" s="56">
        <v>6878.7848000000004</v>
      </c>
      <c r="G1634" s="56">
        <v>3650.9648000000002</v>
      </c>
      <c r="H1634" s="56">
        <v>2780.424</v>
      </c>
      <c r="I1634" s="56">
        <v>1904.0504000000001</v>
      </c>
      <c r="J1634" s="56">
        <v>4351.9772000000003</v>
      </c>
      <c r="K1634" s="56">
        <v>5471.4147999999996</v>
      </c>
      <c r="L1634" s="56">
        <v>0</v>
      </c>
      <c r="M1634" s="56">
        <v>0</v>
      </c>
      <c r="N1634" s="56">
        <v>0</v>
      </c>
      <c r="O1634" s="56">
        <v>0</v>
      </c>
      <c r="P1634" s="56">
        <v>0</v>
      </c>
    </row>
    <row r="1635" spans="1:16" x14ac:dyDescent="0.25">
      <c r="A1635" s="54">
        <v>2023</v>
      </c>
      <c r="B1635" s="54">
        <v>181012</v>
      </c>
      <c r="C1635" s="55" t="s">
        <v>417</v>
      </c>
      <c r="D1635" s="54" t="s">
        <v>296</v>
      </c>
      <c r="E1635" s="56">
        <v>2243.5351999999998</v>
      </c>
      <c r="F1635" s="56">
        <v>1922.2847999999999</v>
      </c>
      <c r="G1635" s="56">
        <v>1142.9648</v>
      </c>
      <c r="H1635" s="56">
        <v>915.92399999999998</v>
      </c>
      <c r="I1635" s="56">
        <v>424.55040000000002</v>
      </c>
      <c r="J1635" s="56">
        <v>1251.4772</v>
      </c>
      <c r="K1635" s="56">
        <v>1885.4148</v>
      </c>
      <c r="L1635" s="56">
        <v>0</v>
      </c>
      <c r="M1635" s="56">
        <v>0</v>
      </c>
      <c r="N1635" s="56">
        <v>0</v>
      </c>
      <c r="O1635" s="56">
        <v>0</v>
      </c>
      <c r="P1635" s="56">
        <v>0</v>
      </c>
    </row>
    <row r="1636" spans="1:16" x14ac:dyDescent="0.25">
      <c r="A1636" s="54">
        <v>2023</v>
      </c>
      <c r="B1636" s="54">
        <v>181012</v>
      </c>
      <c r="C1636" s="55" t="s">
        <v>417</v>
      </c>
      <c r="D1636" s="54" t="s">
        <v>294</v>
      </c>
      <c r="E1636" s="56">
        <v>2564.0351999999998</v>
      </c>
      <c r="F1636" s="56">
        <v>2238.2847999999999</v>
      </c>
      <c r="G1636" s="56">
        <v>1270.9648</v>
      </c>
      <c r="H1636" s="56">
        <v>1154.924</v>
      </c>
      <c r="I1636" s="56">
        <v>609.55039999999997</v>
      </c>
      <c r="J1636" s="56">
        <v>1375.4772</v>
      </c>
      <c r="K1636" s="56">
        <v>2079.4148</v>
      </c>
      <c r="L1636" s="56">
        <v>0</v>
      </c>
      <c r="M1636" s="56">
        <v>0</v>
      </c>
      <c r="N1636" s="56">
        <v>0</v>
      </c>
      <c r="O1636" s="56">
        <v>0</v>
      </c>
      <c r="P1636" s="56">
        <v>0</v>
      </c>
    </row>
    <row r="1637" spans="1:16" x14ac:dyDescent="0.25">
      <c r="A1637" s="54">
        <v>2023</v>
      </c>
      <c r="B1637" s="54">
        <v>185163</v>
      </c>
      <c r="C1637" s="55" t="s">
        <v>414</v>
      </c>
      <c r="D1637" s="54" t="s">
        <v>1</v>
      </c>
      <c r="E1637" s="56">
        <v>207.976</v>
      </c>
      <c r="F1637" s="56">
        <v>0</v>
      </c>
      <c r="G1637" s="56">
        <v>1039.8</v>
      </c>
      <c r="H1637" s="56">
        <v>2138.848</v>
      </c>
      <c r="I1637" s="56">
        <v>71.975999999999999</v>
      </c>
      <c r="J1637" s="56">
        <v>151.91200000000001</v>
      </c>
      <c r="K1637" s="56">
        <v>1136.6320000000001</v>
      </c>
      <c r="L1637" s="56">
        <v>999.06399999999996</v>
      </c>
      <c r="M1637" s="56">
        <v>1504.624</v>
      </c>
      <c r="N1637" s="56">
        <v>1039.7760000000001</v>
      </c>
      <c r="O1637" s="56">
        <v>487.096</v>
      </c>
      <c r="P1637" s="56">
        <v>1311.816</v>
      </c>
    </row>
    <row r="1638" spans="1:16" x14ac:dyDescent="0.25">
      <c r="A1638" s="54">
        <v>2023</v>
      </c>
      <c r="B1638" s="54">
        <v>185163</v>
      </c>
      <c r="C1638" s="55" t="s">
        <v>414</v>
      </c>
      <c r="D1638" s="54" t="s">
        <v>294</v>
      </c>
      <c r="E1638" s="56">
        <v>47.975999999999999</v>
      </c>
      <c r="F1638" s="56">
        <v>0</v>
      </c>
      <c r="G1638" s="56">
        <v>278.8</v>
      </c>
      <c r="H1638" s="56">
        <v>507.34800000000001</v>
      </c>
      <c r="I1638" s="56">
        <v>25.475999999999999</v>
      </c>
      <c r="J1638" s="56">
        <v>31.911999999999999</v>
      </c>
      <c r="K1638" s="56">
        <v>83.632000000000104</v>
      </c>
      <c r="L1638" s="56">
        <v>288.06400000000002</v>
      </c>
      <c r="M1638" s="56">
        <v>362.62400000000002</v>
      </c>
      <c r="N1638" s="56">
        <v>271.27600000000001</v>
      </c>
      <c r="O1638" s="56">
        <v>144.596</v>
      </c>
      <c r="P1638" s="56">
        <v>362.81599999999997</v>
      </c>
    </row>
    <row r="1639" spans="1:16" x14ac:dyDescent="0.25">
      <c r="A1639" s="54">
        <v>2023</v>
      </c>
      <c r="B1639" s="54">
        <v>185163</v>
      </c>
      <c r="C1639" s="55" t="s">
        <v>414</v>
      </c>
      <c r="D1639" s="54" t="s">
        <v>296</v>
      </c>
      <c r="E1639" s="56">
        <v>13.676</v>
      </c>
      <c r="F1639" s="56">
        <v>0</v>
      </c>
      <c r="G1639" s="56">
        <v>178.1</v>
      </c>
      <c r="H1639" s="56">
        <v>364.64800000000002</v>
      </c>
      <c r="I1639" s="56">
        <v>-8.8239999999999998</v>
      </c>
      <c r="J1639" s="56">
        <v>-1.2879999999999701</v>
      </c>
      <c r="K1639" s="56">
        <v>49.3320000000001</v>
      </c>
      <c r="L1639" s="56">
        <v>93.263999999999996</v>
      </c>
      <c r="M1639" s="56">
        <v>296.22399999999999</v>
      </c>
      <c r="N1639" s="56">
        <v>64.376000000000104</v>
      </c>
      <c r="O1639" s="56">
        <v>69.396000000000001</v>
      </c>
      <c r="P1639" s="56">
        <v>161.416</v>
      </c>
    </row>
    <row r="1640" spans="1:16" x14ac:dyDescent="0.25">
      <c r="A1640" s="54">
        <v>2023</v>
      </c>
      <c r="B1640" s="54">
        <v>186360</v>
      </c>
      <c r="C1640" s="55" t="s">
        <v>417</v>
      </c>
      <c r="D1640" s="54" t="s">
        <v>296</v>
      </c>
      <c r="E1640" s="56">
        <v>0</v>
      </c>
      <c r="F1640" s="56">
        <v>0</v>
      </c>
      <c r="G1640" s="56">
        <v>-27.507000000000001</v>
      </c>
      <c r="H1640" s="56">
        <v>0</v>
      </c>
      <c r="I1640" s="56">
        <v>0</v>
      </c>
      <c r="J1640" s="56">
        <v>-15.007</v>
      </c>
      <c r="K1640" s="56">
        <v>0</v>
      </c>
      <c r="L1640" s="56">
        <v>0</v>
      </c>
      <c r="M1640" s="56">
        <v>0</v>
      </c>
      <c r="N1640" s="56">
        <v>0</v>
      </c>
      <c r="O1640" s="56">
        <v>0</v>
      </c>
      <c r="P1640" s="56">
        <v>0</v>
      </c>
    </row>
    <row r="1641" spans="1:16" x14ac:dyDescent="0.25">
      <c r="A1641" s="54">
        <v>2023</v>
      </c>
      <c r="B1641" s="54">
        <v>186360</v>
      </c>
      <c r="C1641" s="55" t="s">
        <v>417</v>
      </c>
      <c r="D1641" s="54" t="s">
        <v>1</v>
      </c>
      <c r="E1641" s="56">
        <v>0</v>
      </c>
      <c r="F1641" s="56">
        <v>0</v>
      </c>
      <c r="G1641" s="56">
        <v>6.9930000000000003</v>
      </c>
      <c r="H1641" s="56">
        <v>0</v>
      </c>
      <c r="I1641" s="56">
        <v>0</v>
      </c>
      <c r="J1641" s="56">
        <v>48.993000000000002</v>
      </c>
      <c r="K1641" s="56">
        <v>0</v>
      </c>
      <c r="L1641" s="56">
        <v>0</v>
      </c>
      <c r="M1641" s="56">
        <v>0</v>
      </c>
      <c r="N1641" s="56">
        <v>0</v>
      </c>
      <c r="O1641" s="56">
        <v>0</v>
      </c>
      <c r="P1641" s="56">
        <v>0</v>
      </c>
    </row>
    <row r="1642" spans="1:16" x14ac:dyDescent="0.25">
      <c r="A1642" s="54">
        <v>2023</v>
      </c>
      <c r="B1642" s="54">
        <v>186360</v>
      </c>
      <c r="C1642" s="55" t="s">
        <v>417</v>
      </c>
      <c r="D1642" s="54" t="s">
        <v>294</v>
      </c>
      <c r="E1642" s="56">
        <v>0</v>
      </c>
      <c r="F1642" s="56">
        <v>0</v>
      </c>
      <c r="G1642" s="56">
        <v>1.4930000000000001</v>
      </c>
      <c r="H1642" s="56">
        <v>0</v>
      </c>
      <c r="I1642" s="56">
        <v>0</v>
      </c>
      <c r="J1642" s="56">
        <v>13.993</v>
      </c>
      <c r="K1642" s="56">
        <v>0</v>
      </c>
      <c r="L1642" s="56">
        <v>0</v>
      </c>
      <c r="M1642" s="56">
        <v>0</v>
      </c>
      <c r="N1642" s="56">
        <v>0</v>
      </c>
      <c r="O1642" s="56">
        <v>0</v>
      </c>
      <c r="P1642" s="56">
        <v>0</v>
      </c>
    </row>
    <row r="1643" spans="1:16" x14ac:dyDescent="0.25">
      <c r="A1643" s="54">
        <v>2023</v>
      </c>
      <c r="B1643" s="54">
        <v>187782</v>
      </c>
      <c r="C1643" s="55" t="s">
        <v>419</v>
      </c>
      <c r="D1643" s="54" t="s">
        <v>294</v>
      </c>
      <c r="E1643" s="56">
        <v>118.902</v>
      </c>
      <c r="F1643" s="56">
        <v>21.443999999999999</v>
      </c>
      <c r="G1643" s="56">
        <v>291.95499999999998</v>
      </c>
      <c r="H1643" s="56">
        <v>117.988</v>
      </c>
      <c r="I1643" s="56">
        <v>44.414999999999999</v>
      </c>
      <c r="J1643" s="56">
        <v>171.50200000000001</v>
      </c>
      <c r="K1643" s="56">
        <v>0</v>
      </c>
      <c r="L1643" s="56">
        <v>45.414999999999999</v>
      </c>
      <c r="M1643" s="56">
        <v>6.2789999999999999</v>
      </c>
      <c r="N1643" s="56">
        <v>0</v>
      </c>
      <c r="O1643" s="56">
        <v>64.953000000000003</v>
      </c>
      <c r="P1643" s="56">
        <v>35.915999999999897</v>
      </c>
    </row>
    <row r="1644" spans="1:16" x14ac:dyDescent="0.25">
      <c r="A1644" s="54">
        <v>2023</v>
      </c>
      <c r="B1644" s="54">
        <v>187782</v>
      </c>
      <c r="C1644" s="55" t="s">
        <v>419</v>
      </c>
      <c r="D1644" s="54" t="s">
        <v>296</v>
      </c>
      <c r="E1644" s="56">
        <v>45.701999999999899</v>
      </c>
      <c r="F1644" s="56">
        <v>-49.356000000000002</v>
      </c>
      <c r="G1644" s="56">
        <v>176.155</v>
      </c>
      <c r="H1644" s="56">
        <v>48.387999999999899</v>
      </c>
      <c r="I1644" s="56">
        <v>6.61499999999997</v>
      </c>
      <c r="J1644" s="56">
        <v>134.90199999999999</v>
      </c>
      <c r="K1644" s="56">
        <v>0</v>
      </c>
      <c r="L1644" s="56">
        <v>8.8149999999999906</v>
      </c>
      <c r="M1644" s="56">
        <v>-27.920999999999999</v>
      </c>
      <c r="N1644" s="56">
        <v>0</v>
      </c>
      <c r="O1644" s="56">
        <v>-42.447000000000003</v>
      </c>
      <c r="P1644" s="56">
        <v>-1.8840000000000601</v>
      </c>
    </row>
    <row r="1645" spans="1:16" x14ac:dyDescent="0.25">
      <c r="A1645" s="54">
        <v>2023</v>
      </c>
      <c r="B1645" s="54">
        <v>187782</v>
      </c>
      <c r="C1645" s="55" t="s">
        <v>419</v>
      </c>
      <c r="D1645" s="54" t="s">
        <v>1</v>
      </c>
      <c r="E1645" s="56">
        <v>573.90200000000004</v>
      </c>
      <c r="F1645" s="56">
        <v>573.94399999999996</v>
      </c>
      <c r="G1645" s="56">
        <v>1687.4549999999999</v>
      </c>
      <c r="H1645" s="56">
        <v>813.98800000000006</v>
      </c>
      <c r="I1645" s="56">
        <v>231.66499999999999</v>
      </c>
      <c r="J1645" s="56">
        <v>600.50199999999995</v>
      </c>
      <c r="K1645" s="56">
        <v>0</v>
      </c>
      <c r="L1645" s="56">
        <v>217.66499999999999</v>
      </c>
      <c r="M1645" s="56">
        <v>16.779</v>
      </c>
      <c r="N1645" s="56">
        <v>0</v>
      </c>
      <c r="O1645" s="56">
        <v>449.95299999999997</v>
      </c>
      <c r="P1645" s="56">
        <v>755.91600000000005</v>
      </c>
    </row>
    <row r="1646" spans="1:16" x14ac:dyDescent="0.25">
      <c r="A1646" s="54">
        <v>2023</v>
      </c>
      <c r="B1646" s="54">
        <v>188132</v>
      </c>
      <c r="C1646" s="55" t="s">
        <v>417</v>
      </c>
      <c r="D1646" s="54" t="s">
        <v>294</v>
      </c>
      <c r="E1646" s="56">
        <v>0</v>
      </c>
      <c r="F1646" s="56">
        <v>0</v>
      </c>
      <c r="G1646" s="56">
        <v>0</v>
      </c>
      <c r="H1646" s="56">
        <v>0</v>
      </c>
      <c r="I1646" s="56">
        <v>22.96</v>
      </c>
      <c r="J1646" s="56">
        <v>2.2959999999999998</v>
      </c>
      <c r="K1646" s="56">
        <v>0</v>
      </c>
      <c r="L1646" s="56">
        <v>9.9220000000000006</v>
      </c>
      <c r="M1646" s="56">
        <v>0</v>
      </c>
      <c r="N1646" s="56">
        <v>0</v>
      </c>
      <c r="O1646" s="56">
        <v>0</v>
      </c>
      <c r="P1646" s="56">
        <v>0</v>
      </c>
    </row>
    <row r="1647" spans="1:16" x14ac:dyDescent="0.25">
      <c r="A1647" s="54">
        <v>2023</v>
      </c>
      <c r="B1647" s="54">
        <v>188132</v>
      </c>
      <c r="C1647" s="55" t="s">
        <v>419</v>
      </c>
      <c r="D1647" s="54" t="s">
        <v>296</v>
      </c>
      <c r="E1647" s="56">
        <v>643.77099999999905</v>
      </c>
      <c r="F1647" s="56">
        <v>410.26499999999902</v>
      </c>
      <c r="G1647" s="56">
        <v>0.460999999999743</v>
      </c>
      <c r="H1647" s="56">
        <v>311.13</v>
      </c>
      <c r="I1647" s="56">
        <v>415.69299999999998</v>
      </c>
      <c r="J1647" s="56">
        <v>204.446</v>
      </c>
      <c r="K1647" s="56">
        <v>-58.516000000000098</v>
      </c>
      <c r="L1647" s="56">
        <v>720.36900000000003</v>
      </c>
      <c r="M1647" s="56">
        <v>66.243999999999502</v>
      </c>
      <c r="N1647" s="56">
        <v>120.622</v>
      </c>
      <c r="O1647" s="56">
        <v>1359.4739999999999</v>
      </c>
      <c r="P1647" s="56">
        <v>448.42899999999901</v>
      </c>
    </row>
    <row r="1648" spans="1:16" x14ac:dyDescent="0.25">
      <c r="A1648" s="54">
        <v>2023</v>
      </c>
      <c r="B1648" s="54">
        <v>188132</v>
      </c>
      <c r="C1648" s="55" t="s">
        <v>414</v>
      </c>
      <c r="D1648" s="54" t="s">
        <v>1</v>
      </c>
      <c r="E1648" s="56">
        <v>1361.298</v>
      </c>
      <c r="F1648" s="56">
        <v>0</v>
      </c>
      <c r="G1648" s="56">
        <v>238.62</v>
      </c>
      <c r="H1648" s="56">
        <v>0</v>
      </c>
      <c r="I1648" s="56">
        <v>0</v>
      </c>
      <c r="J1648" s="56">
        <v>0</v>
      </c>
      <c r="K1648" s="56">
        <v>843.9</v>
      </c>
      <c r="L1648" s="56">
        <v>0</v>
      </c>
      <c r="M1648" s="56">
        <v>759.51</v>
      </c>
      <c r="N1648" s="56">
        <v>0</v>
      </c>
      <c r="O1648" s="56">
        <v>980.67</v>
      </c>
      <c r="P1648" s="56">
        <v>268.30200000000002</v>
      </c>
    </row>
    <row r="1649" spans="1:16" x14ac:dyDescent="0.25">
      <c r="A1649" s="54">
        <v>2023</v>
      </c>
      <c r="B1649" s="54">
        <v>188132</v>
      </c>
      <c r="C1649" s="55" t="s">
        <v>414</v>
      </c>
      <c r="D1649" s="54" t="s">
        <v>296</v>
      </c>
      <c r="E1649" s="56">
        <v>120.998</v>
      </c>
      <c r="F1649" s="56">
        <v>0</v>
      </c>
      <c r="G1649" s="56">
        <v>-1.78000000000005</v>
      </c>
      <c r="H1649" s="56">
        <v>0</v>
      </c>
      <c r="I1649" s="56">
        <v>0</v>
      </c>
      <c r="J1649" s="56">
        <v>0</v>
      </c>
      <c r="K1649" s="56">
        <v>50.299999999999798</v>
      </c>
      <c r="L1649" s="56">
        <v>0</v>
      </c>
      <c r="M1649" s="56">
        <v>71.61</v>
      </c>
      <c r="N1649" s="56">
        <v>0</v>
      </c>
      <c r="O1649" s="56">
        <v>104.97</v>
      </c>
      <c r="P1649" s="56">
        <v>0.202000000000019</v>
      </c>
    </row>
    <row r="1650" spans="1:16" x14ac:dyDescent="0.25">
      <c r="A1650" s="54">
        <v>2023</v>
      </c>
      <c r="B1650" s="54">
        <v>188132</v>
      </c>
      <c r="C1650" s="55" t="s">
        <v>417</v>
      </c>
      <c r="D1650" s="54" t="s">
        <v>296</v>
      </c>
      <c r="E1650" s="56">
        <v>0</v>
      </c>
      <c r="F1650" s="56">
        <v>0</v>
      </c>
      <c r="G1650" s="56">
        <v>0</v>
      </c>
      <c r="H1650" s="56">
        <v>0</v>
      </c>
      <c r="I1650" s="56">
        <v>-6.0400000000000196</v>
      </c>
      <c r="J1650" s="56">
        <v>-26.704000000000001</v>
      </c>
      <c r="K1650" s="56">
        <v>0</v>
      </c>
      <c r="L1650" s="56">
        <v>-19.077999999999999</v>
      </c>
      <c r="M1650" s="56">
        <v>0</v>
      </c>
      <c r="N1650" s="56">
        <v>0</v>
      </c>
      <c r="O1650" s="56">
        <v>0</v>
      </c>
      <c r="P1650" s="56">
        <v>0</v>
      </c>
    </row>
    <row r="1651" spans="1:16" x14ac:dyDescent="0.25">
      <c r="A1651" s="54">
        <v>2023</v>
      </c>
      <c r="B1651" s="54">
        <v>188132</v>
      </c>
      <c r="C1651" s="55" t="s">
        <v>419</v>
      </c>
      <c r="D1651" s="54" t="s">
        <v>1</v>
      </c>
      <c r="E1651" s="56">
        <v>8069.7209999999995</v>
      </c>
      <c r="F1651" s="56">
        <v>5198.7150000000001</v>
      </c>
      <c r="G1651" s="56">
        <v>2741.511</v>
      </c>
      <c r="H1651" s="56">
        <v>4286.43</v>
      </c>
      <c r="I1651" s="56">
        <v>6510.5429999999997</v>
      </c>
      <c r="J1651" s="56">
        <v>3435.5459999999998</v>
      </c>
      <c r="K1651" s="56">
        <v>1083.684</v>
      </c>
      <c r="L1651" s="56">
        <v>8677.3289999999997</v>
      </c>
      <c r="M1651" s="56">
        <v>3225.444</v>
      </c>
      <c r="N1651" s="56">
        <v>3125.922</v>
      </c>
      <c r="O1651" s="56">
        <v>12199.884</v>
      </c>
      <c r="P1651" s="56">
        <v>6951.6989999999996</v>
      </c>
    </row>
    <row r="1652" spans="1:16" x14ac:dyDescent="0.25">
      <c r="A1652" s="54">
        <v>2023</v>
      </c>
      <c r="B1652" s="54">
        <v>188132</v>
      </c>
      <c r="C1652" s="55" t="s">
        <v>414</v>
      </c>
      <c r="D1652" s="54" t="s">
        <v>294</v>
      </c>
      <c r="E1652" s="56">
        <v>191.798</v>
      </c>
      <c r="F1652" s="56">
        <v>0</v>
      </c>
      <c r="G1652" s="56">
        <v>33.619999999999898</v>
      </c>
      <c r="H1652" s="56">
        <v>0</v>
      </c>
      <c r="I1652" s="56">
        <v>0</v>
      </c>
      <c r="J1652" s="56">
        <v>0</v>
      </c>
      <c r="K1652" s="56">
        <v>118.9</v>
      </c>
      <c r="L1652" s="56">
        <v>0</v>
      </c>
      <c r="M1652" s="56">
        <v>107.01</v>
      </c>
      <c r="N1652" s="56">
        <v>0</v>
      </c>
      <c r="O1652" s="56">
        <v>138.16999999999999</v>
      </c>
      <c r="P1652" s="56">
        <v>37.802</v>
      </c>
    </row>
    <row r="1653" spans="1:16" x14ac:dyDescent="0.25">
      <c r="A1653" s="54">
        <v>2023</v>
      </c>
      <c r="B1653" s="54">
        <v>188132</v>
      </c>
      <c r="C1653" s="55" t="s">
        <v>419</v>
      </c>
      <c r="D1653" s="54" t="s">
        <v>294</v>
      </c>
      <c r="E1653" s="56">
        <v>1136.971</v>
      </c>
      <c r="F1653" s="56">
        <v>732.46499999999901</v>
      </c>
      <c r="G1653" s="56">
        <v>386.26100000000002</v>
      </c>
      <c r="H1653" s="56">
        <v>603.92999999999995</v>
      </c>
      <c r="I1653" s="56">
        <v>917.29300000000001</v>
      </c>
      <c r="J1653" s="56">
        <v>484.04599999999999</v>
      </c>
      <c r="K1653" s="56">
        <v>152.684</v>
      </c>
      <c r="L1653" s="56">
        <v>1222.579</v>
      </c>
      <c r="M1653" s="56">
        <v>454.44400000000002</v>
      </c>
      <c r="N1653" s="56">
        <v>440.42200000000003</v>
      </c>
      <c r="O1653" s="56">
        <v>1718.884</v>
      </c>
      <c r="P1653" s="56">
        <v>979.44899999999905</v>
      </c>
    </row>
    <row r="1654" spans="1:16" x14ac:dyDescent="0.25">
      <c r="A1654" s="54">
        <v>2023</v>
      </c>
      <c r="B1654" s="54">
        <v>188132</v>
      </c>
      <c r="C1654" s="55" t="s">
        <v>417</v>
      </c>
      <c r="D1654" s="54" t="s">
        <v>1</v>
      </c>
      <c r="E1654" s="56">
        <v>0</v>
      </c>
      <c r="F1654" s="56">
        <v>0</v>
      </c>
      <c r="G1654" s="56">
        <v>0</v>
      </c>
      <c r="H1654" s="56">
        <v>0</v>
      </c>
      <c r="I1654" s="56">
        <v>162.96</v>
      </c>
      <c r="J1654" s="56">
        <v>16.295999999999999</v>
      </c>
      <c r="K1654" s="56">
        <v>0</v>
      </c>
      <c r="L1654" s="56">
        <v>70.421999999999997</v>
      </c>
      <c r="M1654" s="56">
        <v>0</v>
      </c>
      <c r="N1654" s="56">
        <v>0</v>
      </c>
      <c r="O1654" s="56">
        <v>0</v>
      </c>
      <c r="P1654" s="56">
        <v>0</v>
      </c>
    </row>
    <row r="1655" spans="1:16" x14ac:dyDescent="0.25">
      <c r="A1655" s="54">
        <v>2023</v>
      </c>
      <c r="B1655" s="54">
        <v>190859</v>
      </c>
      <c r="C1655" s="55" t="s">
        <v>415</v>
      </c>
      <c r="D1655" s="54" t="s">
        <v>1</v>
      </c>
      <c r="E1655" s="56">
        <v>11640.880800000001</v>
      </c>
      <c r="F1655" s="56">
        <v>9997.9920000000002</v>
      </c>
      <c r="G1655" s="56">
        <v>13298.954400000001</v>
      </c>
      <c r="H1655" s="56">
        <v>17065.317599999998</v>
      </c>
      <c r="I1655" s="56">
        <v>11556.1656</v>
      </c>
      <c r="J1655" s="56">
        <v>10529.46</v>
      </c>
      <c r="K1655" s="56">
        <v>12745.641600000001</v>
      </c>
      <c r="L1655" s="56">
        <v>15985.864799999999</v>
      </c>
      <c r="M1655" s="56">
        <v>21598.912799999998</v>
      </c>
      <c r="N1655" s="56">
        <v>12366.288</v>
      </c>
      <c r="O1655" s="56">
        <v>17821.094400000002</v>
      </c>
      <c r="P1655" s="56">
        <v>13729.7232</v>
      </c>
    </row>
    <row r="1656" spans="1:16" x14ac:dyDescent="0.25">
      <c r="A1656" s="54">
        <v>2023</v>
      </c>
      <c r="B1656" s="54">
        <v>190859</v>
      </c>
      <c r="C1656" s="55" t="s">
        <v>415</v>
      </c>
      <c r="D1656" s="54" t="s">
        <v>296</v>
      </c>
      <c r="E1656" s="56">
        <v>-22.469200000001798</v>
      </c>
      <c r="F1656" s="56">
        <v>-74.008000000001701</v>
      </c>
      <c r="G1656" s="56">
        <v>12.3043999999978</v>
      </c>
      <c r="H1656" s="56">
        <v>354.46759999999801</v>
      </c>
      <c r="I1656" s="56">
        <v>-25.4844000000016</v>
      </c>
      <c r="J1656" s="56">
        <v>-37.990000000001402</v>
      </c>
      <c r="K1656" s="56">
        <v>172.441599999998</v>
      </c>
      <c r="L1656" s="56">
        <v>159.564799999998</v>
      </c>
      <c r="M1656" s="56">
        <v>613.21279999999797</v>
      </c>
      <c r="N1656" s="56">
        <v>-9.2620000000013896</v>
      </c>
      <c r="O1656" s="56">
        <v>365.69439999999798</v>
      </c>
      <c r="P1656" s="56">
        <v>202.123199999999</v>
      </c>
    </row>
    <row r="1657" spans="1:16" x14ac:dyDescent="0.25">
      <c r="A1657" s="54">
        <v>2023</v>
      </c>
      <c r="B1657" s="54">
        <v>190859</v>
      </c>
      <c r="C1657" s="55" t="s">
        <v>415</v>
      </c>
      <c r="D1657" s="54" t="s">
        <v>294</v>
      </c>
      <c r="E1657" s="56">
        <v>716.63079999999798</v>
      </c>
      <c r="F1657" s="56">
        <v>615.49199999999803</v>
      </c>
      <c r="G1657" s="56">
        <v>818.70439999999803</v>
      </c>
      <c r="H1657" s="56">
        <v>1050.5676000000001</v>
      </c>
      <c r="I1657" s="56">
        <v>711.41559999999799</v>
      </c>
      <c r="J1657" s="56">
        <v>648.20999999999901</v>
      </c>
      <c r="K1657" s="56">
        <v>784.64159999999902</v>
      </c>
      <c r="L1657" s="56">
        <v>984.11479999999801</v>
      </c>
      <c r="M1657" s="56">
        <v>1329.6628000000001</v>
      </c>
      <c r="N1657" s="56">
        <v>761.28799999999899</v>
      </c>
      <c r="O1657" s="56">
        <v>1097.0944</v>
      </c>
      <c r="P1657" s="56">
        <v>845.223199999999</v>
      </c>
    </row>
    <row r="1658" spans="1:16" x14ac:dyDescent="0.25">
      <c r="A1658" s="54">
        <v>2023</v>
      </c>
      <c r="B1658" s="54">
        <v>192425</v>
      </c>
      <c r="C1658" s="55" t="s">
        <v>415</v>
      </c>
      <c r="D1658" s="54" t="s">
        <v>1</v>
      </c>
      <c r="E1658" s="56">
        <v>151.10400000000001</v>
      </c>
      <c r="F1658" s="56">
        <v>719.92</v>
      </c>
      <c r="G1658" s="56">
        <v>0</v>
      </c>
      <c r="H1658" s="56">
        <v>84.76</v>
      </c>
      <c r="I1658" s="56">
        <v>159.98400000000001</v>
      </c>
      <c r="J1658" s="56">
        <v>1031.864</v>
      </c>
      <c r="K1658" s="56">
        <v>0</v>
      </c>
      <c r="L1658" s="56">
        <v>868.69600000000003</v>
      </c>
      <c r="M1658" s="56">
        <v>899.04</v>
      </c>
      <c r="N1658" s="56">
        <v>0</v>
      </c>
      <c r="O1658" s="56">
        <v>974.24800000000005</v>
      </c>
      <c r="P1658" s="56">
        <v>63.991999999999997</v>
      </c>
    </row>
    <row r="1659" spans="1:16" x14ac:dyDescent="0.25">
      <c r="A1659" s="54">
        <v>2023</v>
      </c>
      <c r="B1659" s="54">
        <v>192425</v>
      </c>
      <c r="C1659" s="55" t="s">
        <v>415</v>
      </c>
      <c r="D1659" s="54" t="s">
        <v>294</v>
      </c>
      <c r="E1659" s="56">
        <v>36.603999999999999</v>
      </c>
      <c r="F1659" s="56">
        <v>119.92</v>
      </c>
      <c r="G1659" s="56">
        <v>0</v>
      </c>
      <c r="H1659" s="56">
        <v>30.76</v>
      </c>
      <c r="I1659" s="56">
        <v>19.984000000000002</v>
      </c>
      <c r="J1659" s="56">
        <v>311.86399999999998</v>
      </c>
      <c r="K1659" s="56">
        <v>0</v>
      </c>
      <c r="L1659" s="56">
        <v>126.696</v>
      </c>
      <c r="M1659" s="56">
        <v>212.04</v>
      </c>
      <c r="N1659" s="56">
        <v>0</v>
      </c>
      <c r="O1659" s="56">
        <v>328.74799999999999</v>
      </c>
      <c r="P1659" s="56">
        <v>18.992000000000001</v>
      </c>
    </row>
    <row r="1660" spans="1:16" x14ac:dyDescent="0.25">
      <c r="A1660" s="54">
        <v>2023</v>
      </c>
      <c r="B1660" s="54">
        <v>192425</v>
      </c>
      <c r="C1660" s="55" t="s">
        <v>415</v>
      </c>
      <c r="D1660" s="54" t="s">
        <v>296</v>
      </c>
      <c r="E1660" s="56">
        <v>2.4039999999999799</v>
      </c>
      <c r="F1660" s="56">
        <v>86.820000000000107</v>
      </c>
      <c r="G1660" s="56">
        <v>0</v>
      </c>
      <c r="H1660" s="56">
        <v>-36.54</v>
      </c>
      <c r="I1660" s="56">
        <v>-13.116</v>
      </c>
      <c r="J1660" s="56">
        <v>210.364</v>
      </c>
      <c r="K1660" s="56">
        <v>0</v>
      </c>
      <c r="L1660" s="56">
        <v>59.396000000000001</v>
      </c>
      <c r="M1660" s="56">
        <v>67.540000000000106</v>
      </c>
      <c r="N1660" s="56">
        <v>0</v>
      </c>
      <c r="O1660" s="56">
        <v>226.148</v>
      </c>
      <c r="P1660" s="56">
        <v>-14.108000000000001</v>
      </c>
    </row>
    <row r="1661" spans="1:16" x14ac:dyDescent="0.25">
      <c r="A1661" s="54">
        <v>2023</v>
      </c>
      <c r="B1661" s="54">
        <v>193040</v>
      </c>
      <c r="C1661" s="55" t="s">
        <v>417</v>
      </c>
      <c r="D1661" s="54" t="s">
        <v>294</v>
      </c>
      <c r="E1661" s="56">
        <v>230.38720000000001</v>
      </c>
      <c r="F1661" s="56">
        <v>317.6352</v>
      </c>
      <c r="G1661" s="56">
        <v>372.47680000000003</v>
      </c>
      <c r="H1661" s="56">
        <v>482.55360000000002</v>
      </c>
      <c r="I1661" s="56">
        <v>512.86080000000004</v>
      </c>
      <c r="J1661" s="56">
        <v>297.03680000000003</v>
      </c>
      <c r="K1661" s="56">
        <v>233.50319999999999</v>
      </c>
      <c r="L1661" s="56">
        <v>651.40800000000002</v>
      </c>
      <c r="M1661" s="56">
        <v>96.432000000000002</v>
      </c>
      <c r="N1661" s="56">
        <v>430.6968</v>
      </c>
      <c r="O1661" s="56">
        <v>319.47199999999998</v>
      </c>
      <c r="P1661" s="56">
        <v>142.08959999999999</v>
      </c>
    </row>
    <row r="1662" spans="1:16" x14ac:dyDescent="0.25">
      <c r="A1662" s="54">
        <v>2023</v>
      </c>
      <c r="B1662" s="54">
        <v>193040</v>
      </c>
      <c r="C1662" s="55" t="s">
        <v>417</v>
      </c>
      <c r="D1662" s="54" t="s">
        <v>1</v>
      </c>
      <c r="E1662" s="56">
        <v>1986.3871999999999</v>
      </c>
      <c r="F1662" s="56">
        <v>2738.6352000000002</v>
      </c>
      <c r="G1662" s="56">
        <v>3211.4767999999999</v>
      </c>
      <c r="H1662" s="56">
        <v>4160.5536000000002</v>
      </c>
      <c r="I1662" s="56">
        <v>4421.8608000000004</v>
      </c>
      <c r="J1662" s="56">
        <v>2561.0367999999999</v>
      </c>
      <c r="K1662" s="56">
        <v>2013.2532000000001</v>
      </c>
      <c r="L1662" s="56">
        <v>5616.4080000000004</v>
      </c>
      <c r="M1662" s="56">
        <v>831.43200000000002</v>
      </c>
      <c r="N1662" s="56">
        <v>3713.4468000000002</v>
      </c>
      <c r="O1662" s="56">
        <v>2754.4720000000002</v>
      </c>
      <c r="P1662" s="56">
        <v>1225.0896</v>
      </c>
    </row>
    <row r="1663" spans="1:16" x14ac:dyDescent="0.25">
      <c r="A1663" s="54">
        <v>2023</v>
      </c>
      <c r="B1663" s="54">
        <v>193040</v>
      </c>
      <c r="C1663" s="55" t="s">
        <v>417</v>
      </c>
      <c r="D1663" s="54" t="s">
        <v>296</v>
      </c>
      <c r="E1663" s="56">
        <v>103.38720000000001</v>
      </c>
      <c r="F1663" s="56">
        <v>187.6352</v>
      </c>
      <c r="G1663" s="56">
        <v>213.4768</v>
      </c>
      <c r="H1663" s="56">
        <v>325.55360000000002</v>
      </c>
      <c r="I1663" s="56">
        <v>250.36080000000001</v>
      </c>
      <c r="J1663" s="56">
        <v>176.0368</v>
      </c>
      <c r="K1663" s="56">
        <v>137.50319999999999</v>
      </c>
      <c r="L1663" s="56">
        <v>435.40800000000002</v>
      </c>
      <c r="M1663" s="56">
        <v>3.4320000000000199</v>
      </c>
      <c r="N1663" s="56">
        <v>298.1968</v>
      </c>
      <c r="O1663" s="56">
        <v>221.47200000000001</v>
      </c>
      <c r="P1663" s="56">
        <v>-41.910400000000003</v>
      </c>
    </row>
    <row r="1664" spans="1:16" x14ac:dyDescent="0.25">
      <c r="A1664" s="54">
        <v>2023</v>
      </c>
      <c r="B1664" s="54">
        <v>196519</v>
      </c>
      <c r="C1664" s="55" t="s">
        <v>417</v>
      </c>
      <c r="D1664" s="54" t="s">
        <v>296</v>
      </c>
      <c r="E1664" s="56">
        <v>8.1247999999999596</v>
      </c>
      <c r="F1664" s="56">
        <v>-27.1632</v>
      </c>
      <c r="G1664" s="56">
        <v>0</v>
      </c>
      <c r="H1664" s="56">
        <v>0</v>
      </c>
      <c r="I1664" s="56">
        <v>-19.488</v>
      </c>
      <c r="J1664" s="56">
        <v>0</v>
      </c>
      <c r="K1664" s="56">
        <v>-13.256</v>
      </c>
      <c r="L1664" s="56">
        <v>0</v>
      </c>
      <c r="M1664" s="56">
        <v>-24.408000000000001</v>
      </c>
      <c r="N1664" s="56">
        <v>0</v>
      </c>
      <c r="O1664" s="56">
        <v>-28.540800000000001</v>
      </c>
      <c r="P1664" s="56">
        <v>0</v>
      </c>
    </row>
    <row r="1665" spans="1:16" x14ac:dyDescent="0.25">
      <c r="A1665" s="54">
        <v>2023</v>
      </c>
      <c r="B1665" s="54">
        <v>196519</v>
      </c>
      <c r="C1665" s="55" t="s">
        <v>414</v>
      </c>
      <c r="D1665" s="54" t="s">
        <v>1</v>
      </c>
      <c r="E1665" s="56">
        <v>14611.993200000001</v>
      </c>
      <c r="F1665" s="56">
        <v>5620.0843999999997</v>
      </c>
      <c r="G1665" s="56">
        <v>8946.3780000000006</v>
      </c>
      <c r="H1665" s="56">
        <v>5630.2651999999998</v>
      </c>
      <c r="I1665" s="56">
        <v>13665.461600000001</v>
      </c>
      <c r="J1665" s="56">
        <v>7979.7676000000001</v>
      </c>
      <c r="K1665" s="56">
        <v>12404.456399999999</v>
      </c>
      <c r="L1665" s="56">
        <v>5108.2164000000002</v>
      </c>
      <c r="M1665" s="56">
        <v>17243.164400000001</v>
      </c>
      <c r="N1665" s="56">
        <v>9445.52</v>
      </c>
      <c r="O1665" s="56">
        <v>7347.9924000000001</v>
      </c>
      <c r="P1665" s="56">
        <v>9627.0776000000005</v>
      </c>
    </row>
    <row r="1666" spans="1:16" x14ac:dyDescent="0.25">
      <c r="A1666" s="54">
        <v>2023</v>
      </c>
      <c r="B1666" s="54">
        <v>196519</v>
      </c>
      <c r="C1666" s="55" t="s">
        <v>417</v>
      </c>
      <c r="D1666" s="54" t="s">
        <v>1</v>
      </c>
      <c r="E1666" s="56">
        <v>570.12480000000005</v>
      </c>
      <c r="F1666" s="56">
        <v>15.8368</v>
      </c>
      <c r="G1666" s="56">
        <v>0</v>
      </c>
      <c r="H1666" s="56">
        <v>0</v>
      </c>
      <c r="I1666" s="56">
        <v>82.012</v>
      </c>
      <c r="J1666" s="56">
        <v>0</v>
      </c>
      <c r="K1666" s="56">
        <v>135.744</v>
      </c>
      <c r="L1666" s="56">
        <v>0</v>
      </c>
      <c r="M1666" s="56">
        <v>39.591999999999999</v>
      </c>
      <c r="N1666" s="56">
        <v>0</v>
      </c>
      <c r="O1666" s="56">
        <v>3.9592000000000001</v>
      </c>
      <c r="P1666" s="56">
        <v>0</v>
      </c>
    </row>
    <row r="1667" spans="1:16" x14ac:dyDescent="0.25">
      <c r="A1667" s="54">
        <v>2023</v>
      </c>
      <c r="B1667" s="54">
        <v>196519</v>
      </c>
      <c r="C1667" s="55" t="s">
        <v>417</v>
      </c>
      <c r="D1667" s="54" t="s">
        <v>294</v>
      </c>
      <c r="E1667" s="56">
        <v>66.124799999999993</v>
      </c>
      <c r="F1667" s="56">
        <v>1.8368</v>
      </c>
      <c r="G1667" s="56">
        <v>0</v>
      </c>
      <c r="H1667" s="56">
        <v>0</v>
      </c>
      <c r="I1667" s="56">
        <v>9.5120000000000005</v>
      </c>
      <c r="J1667" s="56">
        <v>0</v>
      </c>
      <c r="K1667" s="56">
        <v>15.744</v>
      </c>
      <c r="L1667" s="56">
        <v>0</v>
      </c>
      <c r="M1667" s="56">
        <v>4.5919999999999996</v>
      </c>
      <c r="N1667" s="56">
        <v>0</v>
      </c>
      <c r="O1667" s="56">
        <v>0.4592</v>
      </c>
      <c r="P1667" s="56">
        <v>0</v>
      </c>
    </row>
    <row r="1668" spans="1:16" x14ac:dyDescent="0.25">
      <c r="A1668" s="54">
        <v>2023</v>
      </c>
      <c r="B1668" s="54">
        <v>196519</v>
      </c>
      <c r="C1668" s="55" t="s">
        <v>414</v>
      </c>
      <c r="D1668" s="54" t="s">
        <v>294</v>
      </c>
      <c r="E1668" s="56">
        <v>1694.7431999999999</v>
      </c>
      <c r="F1668" s="56">
        <v>651.83439999999996</v>
      </c>
      <c r="G1668" s="56">
        <v>1037.6279999999999</v>
      </c>
      <c r="H1668" s="56">
        <v>653.01520000000005</v>
      </c>
      <c r="I1668" s="56">
        <v>1584.9616000000001</v>
      </c>
      <c r="J1668" s="56">
        <v>925.51759999999899</v>
      </c>
      <c r="K1668" s="56">
        <v>1438.7064</v>
      </c>
      <c r="L1668" s="56">
        <v>592.46640000000002</v>
      </c>
      <c r="M1668" s="56">
        <v>1999.9143999999999</v>
      </c>
      <c r="N1668" s="56">
        <v>1095.52</v>
      </c>
      <c r="O1668" s="56">
        <v>852.24239999999998</v>
      </c>
      <c r="P1668" s="56">
        <v>1116.5776000000001</v>
      </c>
    </row>
    <row r="1669" spans="1:16" x14ac:dyDescent="0.25">
      <c r="A1669" s="54">
        <v>2023</v>
      </c>
      <c r="B1669" s="54">
        <v>196519</v>
      </c>
      <c r="C1669" s="55" t="s">
        <v>414</v>
      </c>
      <c r="D1669" s="54" t="s">
        <v>296</v>
      </c>
      <c r="E1669" s="56">
        <v>1003.2432</v>
      </c>
      <c r="F1669" s="56">
        <v>76.434399999999997</v>
      </c>
      <c r="G1669" s="56">
        <v>419.12799999999999</v>
      </c>
      <c r="H1669" s="56">
        <v>-12.0848000000003</v>
      </c>
      <c r="I1669" s="56">
        <v>937.66160000000002</v>
      </c>
      <c r="J1669" s="56">
        <v>243.917599999999</v>
      </c>
      <c r="K1669" s="56">
        <v>749.40639999999996</v>
      </c>
      <c r="L1669" s="56">
        <v>-4.0336000000002601</v>
      </c>
      <c r="M1669" s="56">
        <v>1316.1143999999999</v>
      </c>
      <c r="N1669" s="56">
        <v>427.12</v>
      </c>
      <c r="O1669" s="56">
        <v>213.7424</v>
      </c>
      <c r="P1669" s="56">
        <v>446.17759999999998</v>
      </c>
    </row>
    <row r="1670" spans="1:16" x14ac:dyDescent="0.25">
      <c r="A1670" s="54">
        <v>2023</v>
      </c>
      <c r="B1670" s="54">
        <v>202854</v>
      </c>
      <c r="C1670" s="55" t="s">
        <v>414</v>
      </c>
      <c r="D1670" s="54" t="s">
        <v>296</v>
      </c>
      <c r="E1670" s="56">
        <v>890.70899999999995</v>
      </c>
      <c r="F1670" s="56">
        <v>211.92500000000001</v>
      </c>
      <c r="G1670" s="56">
        <v>439.678</v>
      </c>
      <c r="H1670" s="56">
        <v>-71.786000000000001</v>
      </c>
      <c r="I1670" s="56">
        <v>58.930999999999798</v>
      </c>
      <c r="J1670" s="56">
        <v>-33.035000000000103</v>
      </c>
      <c r="K1670" s="56">
        <v>-20.826000000000001</v>
      </c>
      <c r="L1670" s="56">
        <v>-9.3350000000000204</v>
      </c>
      <c r="M1670" s="56">
        <v>203.476</v>
      </c>
      <c r="N1670" s="56">
        <v>459.79500000000002</v>
      </c>
      <c r="O1670" s="56">
        <v>754.56999999999903</v>
      </c>
      <c r="P1670" s="56">
        <v>52.077999999999797</v>
      </c>
    </row>
    <row r="1671" spans="1:16" x14ac:dyDescent="0.25">
      <c r="A1671" s="54">
        <v>2023</v>
      </c>
      <c r="B1671" s="54">
        <v>202854</v>
      </c>
      <c r="C1671" s="55" t="s">
        <v>414</v>
      </c>
      <c r="D1671" s="54" t="s">
        <v>294</v>
      </c>
      <c r="E1671" s="56">
        <v>1173.3589999999999</v>
      </c>
      <c r="F1671" s="56">
        <v>490.17500000000001</v>
      </c>
      <c r="G1671" s="56">
        <v>752.22799999999995</v>
      </c>
      <c r="H1671" s="56">
        <v>126.31399999999999</v>
      </c>
      <c r="I1671" s="56">
        <v>299.03100000000001</v>
      </c>
      <c r="J1671" s="56">
        <v>168.36500000000001</v>
      </c>
      <c r="K1671" s="56">
        <v>218.17400000000001</v>
      </c>
      <c r="L1671" s="56">
        <v>24.965</v>
      </c>
      <c r="M1671" s="56">
        <v>587.92600000000004</v>
      </c>
      <c r="N1671" s="56">
        <v>769.59500000000003</v>
      </c>
      <c r="O1671" s="56">
        <v>1032.82</v>
      </c>
      <c r="P1671" s="56">
        <v>282.27800000000002</v>
      </c>
    </row>
    <row r="1672" spans="1:16" x14ac:dyDescent="0.25">
      <c r="A1672" s="54">
        <v>2023</v>
      </c>
      <c r="B1672" s="54">
        <v>202854</v>
      </c>
      <c r="C1672" s="55" t="s">
        <v>414</v>
      </c>
      <c r="D1672" s="54" t="s">
        <v>1</v>
      </c>
      <c r="E1672" s="56">
        <v>7861.6090000000004</v>
      </c>
      <c r="F1672" s="56">
        <v>3339.1750000000002</v>
      </c>
      <c r="G1672" s="56">
        <v>6792.4780000000001</v>
      </c>
      <c r="H1672" s="56">
        <v>1975.0640000000001</v>
      </c>
      <c r="I1672" s="56">
        <v>2516.0309999999999</v>
      </c>
      <c r="J1672" s="56">
        <v>1683.115</v>
      </c>
      <c r="K1672" s="56">
        <v>2181.424</v>
      </c>
      <c r="L1672" s="56">
        <v>314.96499999999997</v>
      </c>
      <c r="M1672" s="56">
        <v>3646.4259999999999</v>
      </c>
      <c r="N1672" s="56">
        <v>4466.5950000000003</v>
      </c>
      <c r="O1672" s="56">
        <v>6504.82</v>
      </c>
      <c r="P1672" s="56">
        <v>2402.7779999999998</v>
      </c>
    </row>
    <row r="1673" spans="1:16" x14ac:dyDescent="0.25">
      <c r="A1673" s="54">
        <v>2023</v>
      </c>
      <c r="B1673" s="54">
        <v>203761</v>
      </c>
      <c r="C1673" s="55" t="s">
        <v>418</v>
      </c>
      <c r="D1673" s="54" t="s">
        <v>1</v>
      </c>
      <c r="E1673" s="56">
        <v>5017.7129999999997</v>
      </c>
      <c r="F1673" s="56">
        <v>793.84799999999996</v>
      </c>
      <c r="G1673" s="56">
        <v>3331.0770000000002</v>
      </c>
      <c r="H1673" s="56">
        <v>2685.6390000000001</v>
      </c>
      <c r="I1673" s="56">
        <v>3279.57</v>
      </c>
      <c r="J1673" s="56">
        <v>6601.0439999999999</v>
      </c>
      <c r="K1673" s="56">
        <v>3436.1280000000002</v>
      </c>
      <c r="L1673" s="56">
        <v>1981.4190000000001</v>
      </c>
      <c r="M1673" s="56">
        <v>1137.81</v>
      </c>
      <c r="N1673" s="56">
        <v>2228.4780000000001</v>
      </c>
      <c r="O1673" s="56">
        <v>2715.6120000000001</v>
      </c>
      <c r="P1673" s="56">
        <v>3404.1179999999999</v>
      </c>
    </row>
    <row r="1674" spans="1:16" x14ac:dyDescent="0.25">
      <c r="A1674" s="54">
        <v>2023</v>
      </c>
      <c r="B1674" s="54">
        <v>203761</v>
      </c>
      <c r="C1674" s="55" t="s">
        <v>418</v>
      </c>
      <c r="D1674" s="54" t="s">
        <v>296</v>
      </c>
      <c r="E1674" s="56">
        <v>379.96300000000002</v>
      </c>
      <c r="F1674" s="56">
        <v>-68.751999999999995</v>
      </c>
      <c r="G1674" s="56">
        <v>238.417</v>
      </c>
      <c r="H1674" s="56">
        <v>165.989</v>
      </c>
      <c r="I1674" s="56">
        <v>210.67</v>
      </c>
      <c r="J1674" s="56">
        <v>498.04399999999902</v>
      </c>
      <c r="K1674" s="56">
        <v>82.727999999999795</v>
      </c>
      <c r="L1674" s="56">
        <v>60.768999999999998</v>
      </c>
      <c r="M1674" s="56">
        <v>-89.8900000000001</v>
      </c>
      <c r="N1674" s="56">
        <v>-9.4220000000000805</v>
      </c>
      <c r="O1674" s="56">
        <v>122.812</v>
      </c>
      <c r="P1674" s="56">
        <v>262.41800000000001</v>
      </c>
    </row>
    <row r="1675" spans="1:16" x14ac:dyDescent="0.25">
      <c r="A1675" s="54">
        <v>2023</v>
      </c>
      <c r="B1675" s="54">
        <v>203761</v>
      </c>
      <c r="C1675" s="55" t="s">
        <v>418</v>
      </c>
      <c r="D1675" s="54" t="s">
        <v>294</v>
      </c>
      <c r="E1675" s="56">
        <v>706.96299999999997</v>
      </c>
      <c r="F1675" s="56">
        <v>111.848</v>
      </c>
      <c r="G1675" s="56">
        <v>469.327</v>
      </c>
      <c r="H1675" s="56">
        <v>378.38900000000001</v>
      </c>
      <c r="I1675" s="56">
        <v>462.07</v>
      </c>
      <c r="J1675" s="56">
        <v>930.04399999999896</v>
      </c>
      <c r="K1675" s="56">
        <v>484.12799999999999</v>
      </c>
      <c r="L1675" s="56">
        <v>279.16899999999998</v>
      </c>
      <c r="M1675" s="56">
        <v>160.31</v>
      </c>
      <c r="N1675" s="56">
        <v>313.97800000000001</v>
      </c>
      <c r="O1675" s="56">
        <v>382.61200000000002</v>
      </c>
      <c r="P1675" s="56">
        <v>479.61799999999999</v>
      </c>
    </row>
    <row r="1676" spans="1:16" x14ac:dyDescent="0.25">
      <c r="A1676" s="54">
        <v>2023</v>
      </c>
      <c r="B1676" s="54">
        <v>205478</v>
      </c>
      <c r="C1676" s="55" t="s">
        <v>416</v>
      </c>
      <c r="D1676" s="54" t="s">
        <v>294</v>
      </c>
      <c r="E1676" s="56">
        <v>1222.2755999999999</v>
      </c>
      <c r="F1676" s="56">
        <v>1425.7668000000001</v>
      </c>
      <c r="G1676" s="56">
        <v>1849.6002000000001</v>
      </c>
      <c r="H1676" s="56">
        <v>1404.6846</v>
      </c>
      <c r="I1676" s="56">
        <v>1400.9946</v>
      </c>
      <c r="J1676" s="56">
        <v>768.50400000000002</v>
      </c>
      <c r="K1676" s="56">
        <v>1486.9469999999999</v>
      </c>
      <c r="L1676" s="56">
        <v>1477.107</v>
      </c>
      <c r="M1676" s="56">
        <v>1512.9</v>
      </c>
      <c r="N1676" s="56">
        <v>2491.5864000000001</v>
      </c>
      <c r="O1676" s="56">
        <v>1370.9087999999999</v>
      </c>
      <c r="P1676" s="56">
        <v>1061.1210000000001</v>
      </c>
    </row>
    <row r="1677" spans="1:16" x14ac:dyDescent="0.25">
      <c r="A1677" s="54">
        <v>2023</v>
      </c>
      <c r="B1677" s="54">
        <v>205478</v>
      </c>
      <c r="C1677" s="55" t="s">
        <v>416</v>
      </c>
      <c r="D1677" s="54" t="s">
        <v>1</v>
      </c>
      <c r="E1677" s="56">
        <v>13643.775600000001</v>
      </c>
      <c r="F1677" s="56">
        <v>15915.266799999999</v>
      </c>
      <c r="G1677" s="56">
        <v>20646.350200000001</v>
      </c>
      <c r="H1677" s="56">
        <v>15679.934600000001</v>
      </c>
      <c r="I1677" s="56">
        <v>15638.7446</v>
      </c>
      <c r="J1677" s="56">
        <v>8578.5040000000008</v>
      </c>
      <c r="K1677" s="56">
        <v>16598.197</v>
      </c>
      <c r="L1677" s="56">
        <v>16488.357</v>
      </c>
      <c r="M1677" s="56">
        <v>16887.900000000001</v>
      </c>
      <c r="N1677" s="56">
        <v>27812.5864</v>
      </c>
      <c r="O1677" s="56">
        <v>15302.908799999999</v>
      </c>
      <c r="P1677" s="56">
        <v>11844.870999999999</v>
      </c>
    </row>
    <row r="1678" spans="1:16" x14ac:dyDescent="0.25">
      <c r="A1678" s="54">
        <v>2023</v>
      </c>
      <c r="B1678" s="54">
        <v>205478</v>
      </c>
      <c r="C1678" s="55" t="s">
        <v>416</v>
      </c>
      <c r="D1678" s="54" t="s">
        <v>296</v>
      </c>
      <c r="E1678" s="56">
        <v>537.37559999999996</v>
      </c>
      <c r="F1678" s="56">
        <v>754.06679999999994</v>
      </c>
      <c r="G1678" s="56">
        <v>1068.4002</v>
      </c>
      <c r="H1678" s="56">
        <v>741.43460000000096</v>
      </c>
      <c r="I1678" s="56">
        <v>642.54460000000097</v>
      </c>
      <c r="J1678" s="56">
        <v>167.60400000000001</v>
      </c>
      <c r="K1678" s="56">
        <v>840.19700000000103</v>
      </c>
      <c r="L1678" s="56">
        <v>684.90700000000004</v>
      </c>
      <c r="M1678" s="56">
        <v>829.10000000000105</v>
      </c>
      <c r="N1678" s="56">
        <v>1717.7364</v>
      </c>
      <c r="O1678" s="56">
        <v>664.90880000000004</v>
      </c>
      <c r="P1678" s="56">
        <v>410.52100000000098</v>
      </c>
    </row>
    <row r="1679" spans="1:16" x14ac:dyDescent="0.25">
      <c r="A1679" s="54">
        <v>2023</v>
      </c>
      <c r="B1679" s="54">
        <v>205478</v>
      </c>
      <c r="C1679" s="55" t="s">
        <v>417</v>
      </c>
      <c r="D1679" s="54" t="s">
        <v>1</v>
      </c>
      <c r="E1679" s="56">
        <v>20820.995800000001</v>
      </c>
      <c r="F1679" s="56">
        <v>22673.722000000002</v>
      </c>
      <c r="G1679" s="56">
        <v>20368.729599999999</v>
      </c>
      <c r="H1679" s="56">
        <v>20668.592799999999</v>
      </c>
      <c r="I1679" s="56">
        <v>21231.522799999999</v>
      </c>
      <c r="J1679" s="56">
        <v>11162.215399999999</v>
      </c>
      <c r="K1679" s="56">
        <v>16739.616000000002</v>
      </c>
      <c r="L1679" s="56">
        <v>12260.3408</v>
      </c>
      <c r="M1679" s="56">
        <v>20904.1996</v>
      </c>
      <c r="N1679" s="56">
        <v>34671.270600000003</v>
      </c>
      <c r="O1679" s="56">
        <v>16375.221799999999</v>
      </c>
      <c r="P1679" s="56">
        <v>15379.247600000001</v>
      </c>
    </row>
    <row r="1680" spans="1:16" x14ac:dyDescent="0.25">
      <c r="A1680" s="54">
        <v>2023</v>
      </c>
      <c r="B1680" s="54">
        <v>205478</v>
      </c>
      <c r="C1680" s="55" t="s">
        <v>417</v>
      </c>
      <c r="D1680" s="54" t="s">
        <v>294</v>
      </c>
      <c r="E1680" s="56">
        <v>1865.2457999999999</v>
      </c>
      <c r="F1680" s="56">
        <v>2031.222</v>
      </c>
      <c r="G1680" s="56">
        <v>1824.7295999999999</v>
      </c>
      <c r="H1680" s="56">
        <v>1851.5927999999999</v>
      </c>
      <c r="I1680" s="56">
        <v>1902.0228</v>
      </c>
      <c r="J1680" s="56">
        <v>999.96540000000095</v>
      </c>
      <c r="K1680" s="56">
        <v>1499.616</v>
      </c>
      <c r="L1680" s="56">
        <v>1098.3407999999999</v>
      </c>
      <c r="M1680" s="56">
        <v>1872.6995999999999</v>
      </c>
      <c r="N1680" s="56">
        <v>3106.0205999999998</v>
      </c>
      <c r="O1680" s="56">
        <v>1466.9718</v>
      </c>
      <c r="P1680" s="56">
        <v>1377.7475999999999</v>
      </c>
    </row>
    <row r="1681" spans="1:16" x14ac:dyDescent="0.25">
      <c r="A1681" s="54">
        <v>2023</v>
      </c>
      <c r="B1681" s="54">
        <v>205478</v>
      </c>
      <c r="C1681" s="55" t="s">
        <v>417</v>
      </c>
      <c r="D1681" s="54" t="s">
        <v>296</v>
      </c>
      <c r="E1681" s="56">
        <v>1212.2457999999999</v>
      </c>
      <c r="F1681" s="56">
        <v>1397.222</v>
      </c>
      <c r="G1681" s="56">
        <v>1122.7295999999999</v>
      </c>
      <c r="H1681" s="56">
        <v>1258.5927999999999</v>
      </c>
      <c r="I1681" s="56">
        <v>1260.5228</v>
      </c>
      <c r="J1681" s="56">
        <v>362.96540000000101</v>
      </c>
      <c r="K1681" s="56">
        <v>890.61599999999999</v>
      </c>
      <c r="L1681" s="56">
        <v>425.34080000000102</v>
      </c>
      <c r="M1681" s="56">
        <v>1280.1995999999999</v>
      </c>
      <c r="N1681" s="56">
        <v>2399.5205999999998</v>
      </c>
      <c r="O1681" s="56">
        <v>856.97180000000105</v>
      </c>
      <c r="P1681" s="56">
        <v>765.74760000000094</v>
      </c>
    </row>
    <row r="1682" spans="1:16" x14ac:dyDescent="0.25">
      <c r="A1682" s="54">
        <v>2023</v>
      </c>
      <c r="B1682" s="54">
        <v>205478</v>
      </c>
      <c r="C1682" s="55" t="s">
        <v>414</v>
      </c>
      <c r="D1682" s="54" t="s">
        <v>296</v>
      </c>
      <c r="E1682" s="56">
        <v>349.77019999999999</v>
      </c>
      <c r="F1682" s="56">
        <v>1129.761</v>
      </c>
      <c r="G1682" s="56">
        <v>820.52719999999999</v>
      </c>
      <c r="H1682" s="56">
        <v>391.63160000000101</v>
      </c>
      <c r="I1682" s="56">
        <v>744.04600000000005</v>
      </c>
      <c r="J1682" s="56">
        <v>529.09119999999996</v>
      </c>
      <c r="K1682" s="56">
        <v>301.70999999999998</v>
      </c>
      <c r="L1682" s="56">
        <v>1107.0265999999999</v>
      </c>
      <c r="M1682" s="56">
        <v>390.0462</v>
      </c>
      <c r="N1682" s="56">
        <v>359.18700000000098</v>
      </c>
      <c r="O1682" s="56">
        <v>139.82040000000001</v>
      </c>
      <c r="P1682" s="56">
        <v>478.62759999999997</v>
      </c>
    </row>
    <row r="1683" spans="1:16" x14ac:dyDescent="0.25">
      <c r="A1683" s="54">
        <v>2023</v>
      </c>
      <c r="B1683" s="54">
        <v>205478</v>
      </c>
      <c r="C1683" s="55" t="s">
        <v>414</v>
      </c>
      <c r="D1683" s="54" t="s">
        <v>294</v>
      </c>
      <c r="E1683" s="56">
        <v>1067.3202000000001</v>
      </c>
      <c r="F1683" s="56">
        <v>1821.261</v>
      </c>
      <c r="G1683" s="56">
        <v>1597.3271999999999</v>
      </c>
      <c r="H1683" s="56">
        <v>1046.6315999999999</v>
      </c>
      <c r="I1683" s="56">
        <v>1396.296</v>
      </c>
      <c r="J1683" s="56">
        <v>1076.7911999999999</v>
      </c>
      <c r="K1683" s="56">
        <v>845.01</v>
      </c>
      <c r="L1683" s="56">
        <v>1829.5265999999999</v>
      </c>
      <c r="M1683" s="56">
        <v>1074.9462000000001</v>
      </c>
      <c r="N1683" s="56">
        <v>1066.287</v>
      </c>
      <c r="O1683" s="56">
        <v>819.7704</v>
      </c>
      <c r="P1683" s="56">
        <v>1139.1276</v>
      </c>
    </row>
    <row r="1684" spans="1:16" x14ac:dyDescent="0.25">
      <c r="A1684" s="54">
        <v>2023</v>
      </c>
      <c r="B1684" s="54">
        <v>205478</v>
      </c>
      <c r="C1684" s="55" t="s">
        <v>414</v>
      </c>
      <c r="D1684" s="54" t="s">
        <v>1</v>
      </c>
      <c r="E1684" s="56">
        <v>11914.0702</v>
      </c>
      <c r="F1684" s="56">
        <v>20330.010999999999</v>
      </c>
      <c r="G1684" s="56">
        <v>17830.3272</v>
      </c>
      <c r="H1684" s="56">
        <v>11683.131600000001</v>
      </c>
      <c r="I1684" s="56">
        <v>15586.296</v>
      </c>
      <c r="J1684" s="56">
        <v>12019.7912</v>
      </c>
      <c r="K1684" s="56">
        <v>9432.51</v>
      </c>
      <c r="L1684" s="56">
        <v>20422.276600000001</v>
      </c>
      <c r="M1684" s="56">
        <v>11999.1962</v>
      </c>
      <c r="N1684" s="56">
        <v>11902.537</v>
      </c>
      <c r="O1684" s="56">
        <v>9150.7703999999994</v>
      </c>
      <c r="P1684" s="56">
        <v>12715.6276</v>
      </c>
    </row>
    <row r="1685" spans="1:16" x14ac:dyDescent="0.25">
      <c r="A1685" s="54">
        <v>2023</v>
      </c>
      <c r="B1685" s="54">
        <v>206200</v>
      </c>
      <c r="C1685" s="55" t="s">
        <v>416</v>
      </c>
      <c r="D1685" s="54" t="s">
        <v>1</v>
      </c>
      <c r="E1685" s="56">
        <v>15550.578</v>
      </c>
      <c r="F1685" s="56">
        <v>12476.64</v>
      </c>
      <c r="G1685" s="56">
        <v>10544.436</v>
      </c>
      <c r="H1685" s="56">
        <v>17627.826000000001</v>
      </c>
      <c r="I1685" s="56">
        <v>10244.088</v>
      </c>
      <c r="J1685" s="56">
        <v>16454.261999999999</v>
      </c>
      <c r="K1685" s="56">
        <v>6273.8220000000001</v>
      </c>
      <c r="L1685" s="56">
        <v>18022.116000000002</v>
      </c>
      <c r="M1685" s="56">
        <v>18435.126</v>
      </c>
      <c r="N1685" s="56">
        <v>18158.196</v>
      </c>
      <c r="O1685" s="56">
        <v>6031.29</v>
      </c>
      <c r="P1685" s="56">
        <v>12575.31</v>
      </c>
    </row>
    <row r="1686" spans="1:16" x14ac:dyDescent="0.25">
      <c r="A1686" s="54">
        <v>2023</v>
      </c>
      <c r="B1686" s="54">
        <v>206200</v>
      </c>
      <c r="C1686" s="55" t="s">
        <v>416</v>
      </c>
      <c r="D1686" s="54" t="s">
        <v>294</v>
      </c>
      <c r="E1686" s="56">
        <v>-1235.172</v>
      </c>
      <c r="F1686" s="56">
        <v>-230.360000000002</v>
      </c>
      <c r="G1686" s="56">
        <v>-204.56400000000099</v>
      </c>
      <c r="H1686" s="56">
        <v>-1271.174</v>
      </c>
      <c r="I1686" s="56">
        <v>-372.16200000000202</v>
      </c>
      <c r="J1686" s="56">
        <v>-276.23800000000199</v>
      </c>
      <c r="K1686" s="56">
        <v>-42.9280000000008</v>
      </c>
      <c r="L1686" s="56">
        <v>-541.88400000000195</v>
      </c>
      <c r="M1686" s="56">
        <v>-868.87400000000298</v>
      </c>
      <c r="N1686" s="56">
        <v>-969.30400000000202</v>
      </c>
      <c r="O1686" s="56">
        <v>13.2899999999991</v>
      </c>
      <c r="P1686" s="56">
        <v>-463.19000000000301</v>
      </c>
    </row>
    <row r="1687" spans="1:16" x14ac:dyDescent="0.25">
      <c r="A1687" s="54">
        <v>2023</v>
      </c>
      <c r="B1687" s="54">
        <v>206200</v>
      </c>
      <c r="C1687" s="55" t="s">
        <v>416</v>
      </c>
      <c r="D1687" s="54" t="s">
        <v>296</v>
      </c>
      <c r="E1687" s="56">
        <v>-1715.5219999999999</v>
      </c>
      <c r="F1687" s="56">
        <v>-791.61000000000195</v>
      </c>
      <c r="G1687" s="56">
        <v>-633.56400000000099</v>
      </c>
      <c r="H1687" s="56">
        <v>-1767.674</v>
      </c>
      <c r="I1687" s="56">
        <v>-866.46200000000204</v>
      </c>
      <c r="J1687" s="56">
        <v>-814.18800000000203</v>
      </c>
      <c r="K1687" s="56">
        <v>-371.42800000000102</v>
      </c>
      <c r="L1687" s="56">
        <v>-1116.3340000000001</v>
      </c>
      <c r="M1687" s="56">
        <v>-1453.7739999999999</v>
      </c>
      <c r="N1687" s="56">
        <v>-1379.954</v>
      </c>
      <c r="O1687" s="56">
        <v>-248.810000000001</v>
      </c>
      <c r="P1687" s="56">
        <v>-830.94000000000301</v>
      </c>
    </row>
    <row r="1688" spans="1:16" x14ac:dyDescent="0.25">
      <c r="A1688" s="54">
        <v>2023</v>
      </c>
      <c r="B1688" s="54">
        <v>206748</v>
      </c>
      <c r="C1688" s="55" t="s">
        <v>418</v>
      </c>
      <c r="D1688" s="54" t="s">
        <v>294</v>
      </c>
      <c r="E1688" s="56">
        <v>19.920000000000002</v>
      </c>
      <c r="F1688" s="56">
        <v>42.968000000000004</v>
      </c>
      <c r="G1688" s="56">
        <v>35.968000000000004</v>
      </c>
      <c r="H1688" s="56">
        <v>25.175999999999998</v>
      </c>
      <c r="I1688" s="56">
        <v>351.69600000000003</v>
      </c>
      <c r="J1688" s="56">
        <v>19.984000000000002</v>
      </c>
      <c r="K1688" s="56">
        <v>18.992000000000001</v>
      </c>
      <c r="L1688" s="56">
        <v>25.975999999999999</v>
      </c>
      <c r="M1688" s="56">
        <v>492.08399999999898</v>
      </c>
      <c r="N1688" s="56">
        <v>75.704000000000093</v>
      </c>
      <c r="O1688" s="56">
        <v>251.904</v>
      </c>
      <c r="P1688" s="56">
        <v>64.402000000000001</v>
      </c>
    </row>
    <row r="1689" spans="1:16" x14ac:dyDescent="0.25">
      <c r="A1689" s="54">
        <v>2023</v>
      </c>
      <c r="B1689" s="54">
        <v>206748</v>
      </c>
      <c r="C1689" s="55" t="s">
        <v>418</v>
      </c>
      <c r="D1689" s="54" t="s">
        <v>296</v>
      </c>
      <c r="E1689" s="56">
        <v>-14.28</v>
      </c>
      <c r="F1689" s="56">
        <v>-59.631999999999998</v>
      </c>
      <c r="G1689" s="56">
        <v>-32.432000000000002</v>
      </c>
      <c r="H1689" s="56">
        <v>-43.223999999999997</v>
      </c>
      <c r="I1689" s="56">
        <v>238.29599999999999</v>
      </c>
      <c r="J1689" s="56">
        <v>-14.215999999999999</v>
      </c>
      <c r="K1689" s="56">
        <v>-15.208</v>
      </c>
      <c r="L1689" s="56">
        <v>-42.423999999999999</v>
      </c>
      <c r="M1689" s="56">
        <v>447.08399999999898</v>
      </c>
      <c r="N1689" s="56">
        <v>7.3040000000000704</v>
      </c>
      <c r="O1689" s="56">
        <v>183.50399999999999</v>
      </c>
      <c r="P1689" s="56">
        <v>-72.397999999999996</v>
      </c>
    </row>
    <row r="1690" spans="1:16" x14ac:dyDescent="0.25">
      <c r="A1690" s="54">
        <v>2023</v>
      </c>
      <c r="B1690" s="54">
        <v>206748</v>
      </c>
      <c r="C1690" s="55" t="s">
        <v>418</v>
      </c>
      <c r="D1690" s="54" t="s">
        <v>1</v>
      </c>
      <c r="E1690" s="56">
        <v>79.92</v>
      </c>
      <c r="F1690" s="56">
        <v>287.96800000000002</v>
      </c>
      <c r="G1690" s="56">
        <v>255.96799999999999</v>
      </c>
      <c r="H1690" s="56">
        <v>83.176000000000002</v>
      </c>
      <c r="I1690" s="56">
        <v>1983.6959999999999</v>
      </c>
      <c r="J1690" s="56">
        <v>159.98400000000001</v>
      </c>
      <c r="K1690" s="56">
        <v>63.991999999999997</v>
      </c>
      <c r="L1690" s="56">
        <v>71.975999999999999</v>
      </c>
      <c r="M1690" s="56">
        <v>2799.5839999999998</v>
      </c>
      <c r="N1690" s="56">
        <v>732.70399999999995</v>
      </c>
      <c r="O1690" s="56">
        <v>671.904</v>
      </c>
      <c r="P1690" s="56">
        <v>211.15199999999999</v>
      </c>
    </row>
    <row r="1691" spans="1:16" x14ac:dyDescent="0.25">
      <c r="A1691" s="54">
        <v>2023</v>
      </c>
      <c r="B1691" s="54">
        <v>209666</v>
      </c>
      <c r="C1691" s="55" t="s">
        <v>418</v>
      </c>
      <c r="D1691" s="54" t="s">
        <v>1</v>
      </c>
      <c r="E1691" s="56">
        <v>630.24800000000005</v>
      </c>
      <c r="F1691" s="56">
        <v>899.08799999999997</v>
      </c>
      <c r="G1691" s="56">
        <v>702.29600000000005</v>
      </c>
      <c r="H1691" s="56">
        <v>295.15199999999999</v>
      </c>
      <c r="I1691" s="56">
        <v>63.991999999999997</v>
      </c>
      <c r="J1691" s="56">
        <v>150.376</v>
      </c>
      <c r="K1691" s="56">
        <v>2442.7840000000001</v>
      </c>
      <c r="L1691" s="56">
        <v>1039.8720000000001</v>
      </c>
      <c r="M1691" s="56">
        <v>1355.808</v>
      </c>
      <c r="N1691" s="56">
        <v>799.89599999999996</v>
      </c>
      <c r="O1691" s="56">
        <v>47.991999999999997</v>
      </c>
      <c r="P1691" s="56">
        <v>1035.0319999999999</v>
      </c>
    </row>
    <row r="1692" spans="1:16" x14ac:dyDescent="0.25">
      <c r="A1692" s="54">
        <v>2023</v>
      </c>
      <c r="B1692" s="54">
        <v>209666</v>
      </c>
      <c r="C1692" s="55" t="s">
        <v>418</v>
      </c>
      <c r="D1692" s="54" t="s">
        <v>294</v>
      </c>
      <c r="E1692" s="56">
        <v>156.74799999999999</v>
      </c>
      <c r="F1692" s="56">
        <v>174.33799999999999</v>
      </c>
      <c r="G1692" s="56">
        <v>243.79599999999999</v>
      </c>
      <c r="H1692" s="56">
        <v>55.152000000000001</v>
      </c>
      <c r="I1692" s="56">
        <v>18.992000000000001</v>
      </c>
      <c r="J1692" s="56">
        <v>31.876000000000001</v>
      </c>
      <c r="K1692" s="56">
        <v>608.53399999999999</v>
      </c>
      <c r="L1692" s="56">
        <v>289.87200000000001</v>
      </c>
      <c r="M1692" s="56">
        <v>331.80799999999999</v>
      </c>
      <c r="N1692" s="56">
        <v>247.39599999999999</v>
      </c>
      <c r="O1692" s="56">
        <v>12.992000000000001</v>
      </c>
      <c r="P1692" s="56">
        <v>259.78199999999998</v>
      </c>
    </row>
    <row r="1693" spans="1:16" x14ac:dyDescent="0.25">
      <c r="A1693" s="54">
        <v>2023</v>
      </c>
      <c r="B1693" s="54">
        <v>209666</v>
      </c>
      <c r="C1693" s="55" t="s">
        <v>418</v>
      </c>
      <c r="D1693" s="54" t="s">
        <v>296</v>
      </c>
      <c r="E1693" s="56">
        <v>-86.251999999999995</v>
      </c>
      <c r="F1693" s="56">
        <v>69.338000000000093</v>
      </c>
      <c r="G1693" s="56">
        <v>172.99600000000001</v>
      </c>
      <c r="H1693" s="56">
        <v>-18.047999999999998</v>
      </c>
      <c r="I1693" s="56">
        <v>-15.208</v>
      </c>
      <c r="J1693" s="56">
        <v>-37.723999999999997</v>
      </c>
      <c r="K1693" s="56">
        <v>358.334</v>
      </c>
      <c r="L1693" s="56">
        <v>149.47200000000001</v>
      </c>
      <c r="M1693" s="56">
        <v>215.43799999999999</v>
      </c>
      <c r="N1693" s="56">
        <v>176.596</v>
      </c>
      <c r="O1693" s="56">
        <v>-21.207999999999998</v>
      </c>
      <c r="P1693" s="56">
        <v>180.012</v>
      </c>
    </row>
    <row r="1694" spans="1:16" x14ac:dyDescent="0.25">
      <c r="A1694" s="54">
        <v>2023</v>
      </c>
      <c r="B1694" s="54">
        <v>213016</v>
      </c>
      <c r="C1694" s="55" t="s">
        <v>415</v>
      </c>
      <c r="D1694" s="54" t="s">
        <v>294</v>
      </c>
      <c r="E1694" s="56">
        <v>41.984000000000002</v>
      </c>
      <c r="F1694" s="56">
        <v>7.492</v>
      </c>
      <c r="G1694" s="56">
        <v>74.959999999999994</v>
      </c>
      <c r="H1694" s="56">
        <v>101.952</v>
      </c>
      <c r="I1694" s="56">
        <v>37.984000000000002</v>
      </c>
      <c r="J1694" s="56">
        <v>33.351999999999997</v>
      </c>
      <c r="K1694" s="56">
        <v>136.38800000000001</v>
      </c>
      <c r="L1694" s="56">
        <v>136.68799999999999</v>
      </c>
      <c r="M1694" s="56">
        <v>81.968000000000004</v>
      </c>
      <c r="N1694" s="56">
        <v>31.975999999999999</v>
      </c>
      <c r="O1694" s="56">
        <v>41.968000000000004</v>
      </c>
      <c r="P1694" s="56">
        <v>332.06799999999998</v>
      </c>
    </row>
    <row r="1695" spans="1:16" x14ac:dyDescent="0.25">
      <c r="A1695" s="54">
        <v>2023</v>
      </c>
      <c r="B1695" s="54">
        <v>213016</v>
      </c>
      <c r="C1695" s="55" t="s">
        <v>415</v>
      </c>
      <c r="D1695" s="54" t="s">
        <v>1</v>
      </c>
      <c r="E1695" s="56">
        <v>111.98399999999999</v>
      </c>
      <c r="F1695" s="56">
        <v>79.992000000000004</v>
      </c>
      <c r="G1695" s="56">
        <v>319.95999999999998</v>
      </c>
      <c r="H1695" s="56">
        <v>391.952</v>
      </c>
      <c r="I1695" s="56">
        <v>127.98399999999999</v>
      </c>
      <c r="J1695" s="56">
        <v>242.352</v>
      </c>
      <c r="K1695" s="56">
        <v>815.88800000000003</v>
      </c>
      <c r="L1695" s="56">
        <v>616.68799999999999</v>
      </c>
      <c r="M1695" s="56">
        <v>231.96799999999999</v>
      </c>
      <c r="N1695" s="56">
        <v>231.976</v>
      </c>
      <c r="O1695" s="56">
        <v>143.96799999999999</v>
      </c>
      <c r="P1695" s="56">
        <v>980.56799999999998</v>
      </c>
    </row>
    <row r="1696" spans="1:16" x14ac:dyDescent="0.25">
      <c r="A1696" s="54">
        <v>2023</v>
      </c>
      <c r="B1696" s="54">
        <v>213016</v>
      </c>
      <c r="C1696" s="55" t="s">
        <v>415</v>
      </c>
      <c r="D1696" s="54" t="s">
        <v>296</v>
      </c>
      <c r="E1696" s="56">
        <v>8.8839999999999897</v>
      </c>
      <c r="F1696" s="56">
        <v>-25.608000000000001</v>
      </c>
      <c r="G1696" s="56">
        <v>7.66</v>
      </c>
      <c r="H1696" s="56">
        <v>1.5519999999999901</v>
      </c>
      <c r="I1696" s="56">
        <v>4.8839999999999897</v>
      </c>
      <c r="J1696" s="56">
        <v>-67.048000000000002</v>
      </c>
      <c r="K1696" s="56">
        <v>69.088000000000093</v>
      </c>
      <c r="L1696" s="56">
        <v>-65.212000000000003</v>
      </c>
      <c r="M1696" s="56">
        <v>14.667999999999999</v>
      </c>
      <c r="N1696" s="56">
        <v>-34.223999999999997</v>
      </c>
      <c r="O1696" s="56">
        <v>-24.231999999999999</v>
      </c>
      <c r="P1696" s="56">
        <v>163.268</v>
      </c>
    </row>
    <row r="1697" spans="1:16" x14ac:dyDescent="0.25">
      <c r="A1697" s="54">
        <v>2023</v>
      </c>
      <c r="B1697" s="54">
        <v>214228</v>
      </c>
      <c r="C1697" s="55" t="s">
        <v>414</v>
      </c>
      <c r="D1697" s="54" t="s">
        <v>294</v>
      </c>
      <c r="E1697" s="56">
        <v>0</v>
      </c>
      <c r="F1697" s="56">
        <v>0</v>
      </c>
      <c r="G1697" s="56">
        <v>0</v>
      </c>
      <c r="H1697" s="56">
        <v>0</v>
      </c>
      <c r="I1697" s="56">
        <v>0</v>
      </c>
      <c r="J1697" s="56">
        <v>23.684000000000001</v>
      </c>
      <c r="K1697" s="56">
        <v>0</v>
      </c>
      <c r="L1697" s="56">
        <v>270.48</v>
      </c>
      <c r="M1697" s="56">
        <v>81.400000000000006</v>
      </c>
      <c r="N1697" s="56">
        <v>0</v>
      </c>
      <c r="O1697" s="56">
        <v>183.65</v>
      </c>
      <c r="P1697" s="56">
        <v>101.94199999999999</v>
      </c>
    </row>
    <row r="1698" spans="1:16" x14ac:dyDescent="0.25">
      <c r="A1698" s="54">
        <v>2023</v>
      </c>
      <c r="B1698" s="54">
        <v>214228</v>
      </c>
      <c r="C1698" s="55" t="s">
        <v>414</v>
      </c>
      <c r="D1698" s="54" t="s">
        <v>296</v>
      </c>
      <c r="E1698" s="56">
        <v>0</v>
      </c>
      <c r="F1698" s="56">
        <v>0</v>
      </c>
      <c r="G1698" s="56">
        <v>0</v>
      </c>
      <c r="H1698" s="56">
        <v>0</v>
      </c>
      <c r="I1698" s="56">
        <v>0</v>
      </c>
      <c r="J1698" s="56">
        <v>-9.5160000000000107</v>
      </c>
      <c r="K1698" s="56">
        <v>0</v>
      </c>
      <c r="L1698" s="56">
        <v>170.88</v>
      </c>
      <c r="M1698" s="56">
        <v>-19.3</v>
      </c>
      <c r="N1698" s="56">
        <v>0</v>
      </c>
      <c r="O1698" s="56">
        <v>82.950000000000102</v>
      </c>
      <c r="P1698" s="56">
        <v>-30.858000000000001</v>
      </c>
    </row>
    <row r="1699" spans="1:16" x14ac:dyDescent="0.25">
      <c r="A1699" s="54">
        <v>2023</v>
      </c>
      <c r="B1699" s="54">
        <v>214228</v>
      </c>
      <c r="C1699" s="55" t="s">
        <v>414</v>
      </c>
      <c r="D1699" s="54" t="s">
        <v>1</v>
      </c>
      <c r="E1699" s="56">
        <v>0</v>
      </c>
      <c r="F1699" s="56">
        <v>0</v>
      </c>
      <c r="G1699" s="56">
        <v>0</v>
      </c>
      <c r="H1699" s="56">
        <v>0</v>
      </c>
      <c r="I1699" s="56">
        <v>0</v>
      </c>
      <c r="J1699" s="56">
        <v>63.183999999999997</v>
      </c>
      <c r="K1699" s="56">
        <v>0</v>
      </c>
      <c r="L1699" s="56">
        <v>777.48</v>
      </c>
      <c r="M1699" s="56">
        <v>305.39999999999998</v>
      </c>
      <c r="N1699" s="56">
        <v>0</v>
      </c>
      <c r="O1699" s="56">
        <v>953.4</v>
      </c>
      <c r="P1699" s="56">
        <v>426.19200000000001</v>
      </c>
    </row>
    <row r="1700" spans="1:16" x14ac:dyDescent="0.25">
      <c r="A1700" s="54">
        <v>2023</v>
      </c>
      <c r="B1700" s="54">
        <v>219128</v>
      </c>
      <c r="C1700" s="55" t="s">
        <v>417</v>
      </c>
      <c r="D1700" s="54" t="s">
        <v>296</v>
      </c>
      <c r="E1700" s="56">
        <v>341.6</v>
      </c>
      <c r="F1700" s="56">
        <v>-39.648000000000003</v>
      </c>
      <c r="G1700" s="56">
        <v>-101.65600000000001</v>
      </c>
      <c r="H1700" s="56">
        <v>278.81599999999997</v>
      </c>
      <c r="I1700" s="56">
        <v>-113.956</v>
      </c>
      <c r="J1700" s="56">
        <v>-80.463999999999999</v>
      </c>
      <c r="K1700" s="56">
        <v>-44.031999999999996</v>
      </c>
      <c r="L1700" s="56">
        <v>1378.2280000000001</v>
      </c>
      <c r="M1700" s="56">
        <v>-39.131999999999998</v>
      </c>
      <c r="N1700" s="56">
        <v>-28.007999999999999</v>
      </c>
      <c r="O1700" s="56">
        <v>-3.2639999999999798</v>
      </c>
      <c r="P1700" s="56">
        <v>87.438000000000002</v>
      </c>
    </row>
    <row r="1701" spans="1:16" x14ac:dyDescent="0.25">
      <c r="A1701" s="54">
        <v>2023</v>
      </c>
      <c r="B1701" s="54">
        <v>219128</v>
      </c>
      <c r="C1701" s="55" t="s">
        <v>417</v>
      </c>
      <c r="D1701" s="54" t="s">
        <v>294</v>
      </c>
      <c r="E1701" s="56">
        <v>495.6</v>
      </c>
      <c r="F1701" s="56">
        <v>76.352000000000004</v>
      </c>
      <c r="G1701" s="56">
        <v>43.344000000000001</v>
      </c>
      <c r="H1701" s="56">
        <v>365.81599999999997</v>
      </c>
      <c r="I1701" s="56">
        <v>60.043999999999997</v>
      </c>
      <c r="J1701" s="56">
        <v>64.536000000000001</v>
      </c>
      <c r="K1701" s="56">
        <v>42.968000000000004</v>
      </c>
      <c r="L1701" s="56">
        <v>1483.2280000000001</v>
      </c>
      <c r="M1701" s="56">
        <v>47.868000000000002</v>
      </c>
      <c r="N1701" s="56">
        <v>0.991999999999997</v>
      </c>
      <c r="O1701" s="56">
        <v>141.73599999999999</v>
      </c>
      <c r="P1701" s="56">
        <v>203.43799999999999</v>
      </c>
    </row>
    <row r="1702" spans="1:16" x14ac:dyDescent="0.25">
      <c r="A1702" s="54">
        <v>2023</v>
      </c>
      <c r="B1702" s="54">
        <v>219128</v>
      </c>
      <c r="C1702" s="55" t="s">
        <v>417</v>
      </c>
      <c r="D1702" s="54" t="s">
        <v>1</v>
      </c>
      <c r="E1702" s="56">
        <v>2907.6</v>
      </c>
      <c r="F1702" s="56">
        <v>270.35199999999998</v>
      </c>
      <c r="G1702" s="56">
        <v>378.34399999999999</v>
      </c>
      <c r="H1702" s="56">
        <v>1687.816</v>
      </c>
      <c r="I1702" s="56">
        <v>293.54399999999998</v>
      </c>
      <c r="J1702" s="56">
        <v>429.536</v>
      </c>
      <c r="K1702" s="56">
        <v>223.96799999999999</v>
      </c>
      <c r="L1702" s="56">
        <v>5357.7280000000001</v>
      </c>
      <c r="M1702" s="56">
        <v>206.36799999999999</v>
      </c>
      <c r="N1702" s="56">
        <v>55.991999999999997</v>
      </c>
      <c r="O1702" s="56">
        <v>508.73599999999999</v>
      </c>
      <c r="P1702" s="56">
        <v>884.68799999999999</v>
      </c>
    </row>
    <row r="1703" spans="1:16" x14ac:dyDescent="0.25">
      <c r="A1703" s="54">
        <v>2023</v>
      </c>
      <c r="B1703" s="54">
        <v>221841</v>
      </c>
      <c r="C1703" s="55" t="s">
        <v>415</v>
      </c>
      <c r="D1703" s="54" t="s">
        <v>294</v>
      </c>
      <c r="E1703" s="56">
        <v>1008.559</v>
      </c>
      <c r="F1703" s="56">
        <v>243.376</v>
      </c>
      <c r="G1703" s="56">
        <v>1035.4960000000001</v>
      </c>
      <c r="H1703" s="56">
        <v>197.94800000000001</v>
      </c>
      <c r="I1703" s="56">
        <v>1476.164</v>
      </c>
      <c r="J1703" s="56">
        <v>1159.5619999999999</v>
      </c>
      <c r="K1703" s="56">
        <v>289.54199999999997</v>
      </c>
      <c r="L1703" s="56">
        <v>653.21199999999999</v>
      </c>
      <c r="M1703" s="56">
        <v>995.15199999999902</v>
      </c>
      <c r="N1703" s="56">
        <v>948.904</v>
      </c>
      <c r="O1703" s="56">
        <v>320.45600000000002</v>
      </c>
      <c r="P1703" s="56">
        <v>233.61799999999999</v>
      </c>
    </row>
    <row r="1704" spans="1:16" x14ac:dyDescent="0.25">
      <c r="A1704" s="54">
        <v>2023</v>
      </c>
      <c r="B1704" s="54">
        <v>221841</v>
      </c>
      <c r="C1704" s="55" t="s">
        <v>415</v>
      </c>
      <c r="D1704" s="54" t="s">
        <v>296</v>
      </c>
      <c r="E1704" s="56">
        <v>583.85899999999901</v>
      </c>
      <c r="F1704" s="56">
        <v>-33.5240000000001</v>
      </c>
      <c r="G1704" s="56">
        <v>652.695999999999</v>
      </c>
      <c r="H1704" s="56">
        <v>-148.452</v>
      </c>
      <c r="I1704" s="56">
        <v>1076.864</v>
      </c>
      <c r="J1704" s="56">
        <v>732.66199999999901</v>
      </c>
      <c r="K1704" s="56">
        <v>-101.508</v>
      </c>
      <c r="L1704" s="56">
        <v>239.512</v>
      </c>
      <c r="M1704" s="56">
        <v>567.15199999999902</v>
      </c>
      <c r="N1704" s="56">
        <v>495.50400000000002</v>
      </c>
      <c r="O1704" s="56">
        <v>10.455999999999801</v>
      </c>
      <c r="P1704" s="56">
        <v>27.317999999999898</v>
      </c>
    </row>
    <row r="1705" spans="1:16" x14ac:dyDescent="0.25">
      <c r="A1705" s="54">
        <v>2023</v>
      </c>
      <c r="B1705" s="54">
        <v>221841</v>
      </c>
      <c r="C1705" s="55" t="s">
        <v>415</v>
      </c>
      <c r="D1705" s="54" t="s">
        <v>1</v>
      </c>
      <c r="E1705" s="56">
        <v>7158.3090000000002</v>
      </c>
      <c r="F1705" s="56">
        <v>1727.376</v>
      </c>
      <c r="G1705" s="56">
        <v>7349.4960000000001</v>
      </c>
      <c r="H1705" s="56">
        <v>1404.9480000000001</v>
      </c>
      <c r="I1705" s="56">
        <v>10477.164000000001</v>
      </c>
      <c r="J1705" s="56">
        <v>8230.0619999999999</v>
      </c>
      <c r="K1705" s="56">
        <v>2055.0419999999999</v>
      </c>
      <c r="L1705" s="56">
        <v>4636.2120000000004</v>
      </c>
      <c r="M1705" s="56">
        <v>7063.152</v>
      </c>
      <c r="N1705" s="56">
        <v>6734.9040000000005</v>
      </c>
      <c r="O1705" s="56">
        <v>2274.4560000000001</v>
      </c>
      <c r="P1705" s="56">
        <v>1658.1179999999999</v>
      </c>
    </row>
    <row r="1706" spans="1:16" x14ac:dyDescent="0.25">
      <c r="A1706" s="54">
        <v>2023</v>
      </c>
      <c r="B1706" s="54">
        <v>223205</v>
      </c>
      <c r="C1706" s="55" t="s">
        <v>418</v>
      </c>
      <c r="D1706" s="54" t="s">
        <v>296</v>
      </c>
      <c r="E1706" s="56">
        <v>-48.515999999999998</v>
      </c>
      <c r="F1706" s="56">
        <v>0</v>
      </c>
      <c r="G1706" s="56">
        <v>-7.8239999999999901</v>
      </c>
      <c r="H1706" s="56">
        <v>8.3759999999999994</v>
      </c>
      <c r="I1706" s="56">
        <v>0</v>
      </c>
      <c r="J1706" s="56">
        <v>-13.208</v>
      </c>
      <c r="K1706" s="56">
        <v>0</v>
      </c>
      <c r="L1706" s="56">
        <v>-15.208</v>
      </c>
      <c r="M1706" s="56">
        <v>0</v>
      </c>
      <c r="N1706" s="56">
        <v>-6.5739999999999901</v>
      </c>
      <c r="O1706" s="56">
        <v>-31.507999999999999</v>
      </c>
      <c r="P1706" s="56">
        <v>0</v>
      </c>
    </row>
    <row r="1707" spans="1:16" x14ac:dyDescent="0.25">
      <c r="A1707" s="54">
        <v>2023</v>
      </c>
      <c r="B1707" s="54">
        <v>223205</v>
      </c>
      <c r="C1707" s="55" t="s">
        <v>418</v>
      </c>
      <c r="D1707" s="54" t="s">
        <v>294</v>
      </c>
      <c r="E1707" s="56">
        <v>19.884</v>
      </c>
      <c r="F1707" s="56">
        <v>0</v>
      </c>
      <c r="G1707" s="56">
        <v>28.776</v>
      </c>
      <c r="H1707" s="56">
        <v>44.975999999999999</v>
      </c>
      <c r="I1707" s="56">
        <v>0</v>
      </c>
      <c r="J1707" s="56">
        <v>20.992000000000001</v>
      </c>
      <c r="K1707" s="56">
        <v>0</v>
      </c>
      <c r="L1707" s="56">
        <v>18.992000000000001</v>
      </c>
      <c r="M1707" s="56">
        <v>0</v>
      </c>
      <c r="N1707" s="56">
        <v>30.026</v>
      </c>
      <c r="O1707" s="56">
        <v>2.6920000000000002</v>
      </c>
      <c r="P1707" s="56">
        <v>0</v>
      </c>
    </row>
    <row r="1708" spans="1:16" x14ac:dyDescent="0.25">
      <c r="A1708" s="54">
        <v>2023</v>
      </c>
      <c r="B1708" s="54">
        <v>223205</v>
      </c>
      <c r="C1708" s="55" t="s">
        <v>418</v>
      </c>
      <c r="D1708" s="54" t="s">
        <v>1</v>
      </c>
      <c r="E1708" s="56">
        <v>78.384</v>
      </c>
      <c r="F1708" s="56">
        <v>0</v>
      </c>
      <c r="G1708" s="56">
        <v>136.77600000000001</v>
      </c>
      <c r="H1708" s="56">
        <v>199.976</v>
      </c>
      <c r="I1708" s="56">
        <v>0</v>
      </c>
      <c r="J1708" s="56">
        <v>55.991999999999997</v>
      </c>
      <c r="K1708" s="56">
        <v>0</v>
      </c>
      <c r="L1708" s="56">
        <v>63.991999999999997</v>
      </c>
      <c r="M1708" s="56">
        <v>0</v>
      </c>
      <c r="N1708" s="56">
        <v>144.77600000000001</v>
      </c>
      <c r="O1708" s="56">
        <v>7.1920000000000002</v>
      </c>
      <c r="P1708" s="56">
        <v>0</v>
      </c>
    </row>
    <row r="1709" spans="1:16" x14ac:dyDescent="0.25">
      <c r="A1709" s="54">
        <v>2023</v>
      </c>
      <c r="B1709" s="54">
        <v>228068</v>
      </c>
      <c r="C1709" s="55" t="s">
        <v>419</v>
      </c>
      <c r="D1709" s="54" t="s">
        <v>296</v>
      </c>
      <c r="E1709" s="56">
        <v>-173.012</v>
      </c>
      <c r="F1709" s="56">
        <v>81.9849999999999</v>
      </c>
      <c r="G1709" s="56">
        <v>22.8939999999997</v>
      </c>
      <c r="H1709" s="56">
        <v>106.27500000000001</v>
      </c>
      <c r="I1709" s="56">
        <v>65.253999999999806</v>
      </c>
      <c r="J1709" s="56">
        <v>25.7899999999999</v>
      </c>
      <c r="K1709" s="56">
        <v>25.361999999999998</v>
      </c>
      <c r="L1709" s="56">
        <v>-116.76300000000001</v>
      </c>
      <c r="M1709" s="56">
        <v>-57.78</v>
      </c>
      <c r="N1709" s="56">
        <v>-72.319000000000102</v>
      </c>
      <c r="O1709" s="56">
        <v>-22.833000000000101</v>
      </c>
      <c r="P1709" s="56">
        <v>-15.961</v>
      </c>
    </row>
    <row r="1710" spans="1:16" x14ac:dyDescent="0.25">
      <c r="A1710" s="54">
        <v>2023</v>
      </c>
      <c r="B1710" s="54">
        <v>228068</v>
      </c>
      <c r="C1710" s="55" t="s">
        <v>419</v>
      </c>
      <c r="D1710" s="54" t="s">
        <v>294</v>
      </c>
      <c r="E1710" s="56">
        <v>44.188000000000002</v>
      </c>
      <c r="F1710" s="56">
        <v>256.58499999999998</v>
      </c>
      <c r="G1710" s="56">
        <v>280.29399999999998</v>
      </c>
      <c r="H1710" s="56">
        <v>292.28500000000003</v>
      </c>
      <c r="I1710" s="56">
        <v>275.25400000000002</v>
      </c>
      <c r="J1710" s="56">
        <v>205.19</v>
      </c>
      <c r="K1710" s="56">
        <v>165.762</v>
      </c>
      <c r="L1710" s="56">
        <v>92.037000000000006</v>
      </c>
      <c r="M1710" s="56">
        <v>264.42</v>
      </c>
      <c r="N1710" s="56">
        <v>102.28100000000001</v>
      </c>
      <c r="O1710" s="56">
        <v>187.167</v>
      </c>
      <c r="P1710" s="56">
        <v>198.839</v>
      </c>
    </row>
    <row r="1711" spans="1:16" x14ac:dyDescent="0.25">
      <c r="A1711" s="54">
        <v>2023</v>
      </c>
      <c r="B1711" s="54">
        <v>228068</v>
      </c>
      <c r="C1711" s="55" t="s">
        <v>419</v>
      </c>
      <c r="D1711" s="54" t="s">
        <v>1</v>
      </c>
      <c r="E1711" s="56">
        <v>548.68799999999999</v>
      </c>
      <c r="F1711" s="56">
        <v>1499.085</v>
      </c>
      <c r="G1711" s="56">
        <v>2632.2939999999999</v>
      </c>
      <c r="H1711" s="56">
        <v>2409.7849999999999</v>
      </c>
      <c r="I1711" s="56">
        <v>1498.5039999999999</v>
      </c>
      <c r="J1711" s="56">
        <v>1285.69</v>
      </c>
      <c r="K1711" s="56">
        <v>1770.7619999999999</v>
      </c>
      <c r="L1711" s="56">
        <v>460.53699999999998</v>
      </c>
      <c r="M1711" s="56">
        <v>1690.92</v>
      </c>
      <c r="N1711" s="56">
        <v>977.78099999999995</v>
      </c>
      <c r="O1711" s="56">
        <v>860.16700000000003</v>
      </c>
      <c r="P1711" s="56">
        <v>1028.8389999999999</v>
      </c>
    </row>
    <row r="1712" spans="1:16" x14ac:dyDescent="0.25">
      <c r="A1712" s="54">
        <v>2023</v>
      </c>
      <c r="B1712" s="54">
        <v>230574</v>
      </c>
      <c r="C1712" s="55" t="s">
        <v>419</v>
      </c>
      <c r="D1712" s="54" t="s">
        <v>296</v>
      </c>
      <c r="E1712" s="56">
        <v>156.024</v>
      </c>
      <c r="F1712" s="56">
        <v>0</v>
      </c>
      <c r="G1712" s="56">
        <v>-43.624000000000002</v>
      </c>
      <c r="H1712" s="56">
        <v>-89.823999999999998</v>
      </c>
      <c r="I1712" s="56">
        <v>0</v>
      </c>
      <c r="J1712" s="56">
        <v>-15.208</v>
      </c>
      <c r="K1712" s="56">
        <v>-89.132000000000005</v>
      </c>
      <c r="L1712" s="56">
        <v>0</v>
      </c>
      <c r="M1712" s="56">
        <v>246.982</v>
      </c>
      <c r="N1712" s="56">
        <v>0</v>
      </c>
      <c r="O1712" s="56">
        <v>-49.616</v>
      </c>
      <c r="P1712" s="56">
        <v>-86.373999999999995</v>
      </c>
    </row>
    <row r="1713" spans="1:16" x14ac:dyDescent="0.25">
      <c r="A1713" s="54">
        <v>2023</v>
      </c>
      <c r="B1713" s="54">
        <v>230574</v>
      </c>
      <c r="C1713" s="55" t="s">
        <v>419</v>
      </c>
      <c r="D1713" s="54" t="s">
        <v>1</v>
      </c>
      <c r="E1713" s="56">
        <v>1455.8240000000001</v>
      </c>
      <c r="F1713" s="56">
        <v>0</v>
      </c>
      <c r="G1713" s="56">
        <v>183.976</v>
      </c>
      <c r="H1713" s="56">
        <v>160.77600000000001</v>
      </c>
      <c r="I1713" s="56">
        <v>0</v>
      </c>
      <c r="J1713" s="56">
        <v>63.991999999999997</v>
      </c>
      <c r="K1713" s="56">
        <v>207.16800000000001</v>
      </c>
      <c r="L1713" s="56">
        <v>0</v>
      </c>
      <c r="M1713" s="56">
        <v>1312.6320000000001</v>
      </c>
      <c r="N1713" s="56">
        <v>0</v>
      </c>
      <c r="O1713" s="56">
        <v>80.784000000000006</v>
      </c>
      <c r="P1713" s="56">
        <v>87.975999999999999</v>
      </c>
    </row>
    <row r="1714" spans="1:16" x14ac:dyDescent="0.25">
      <c r="A1714" s="54">
        <v>2023</v>
      </c>
      <c r="B1714" s="54">
        <v>230574</v>
      </c>
      <c r="C1714" s="55" t="s">
        <v>419</v>
      </c>
      <c r="D1714" s="54" t="s">
        <v>294</v>
      </c>
      <c r="E1714" s="56">
        <v>292.82400000000001</v>
      </c>
      <c r="F1714" s="56">
        <v>0</v>
      </c>
      <c r="G1714" s="56">
        <v>58.975999999999999</v>
      </c>
      <c r="H1714" s="56">
        <v>12.776</v>
      </c>
      <c r="I1714" s="56">
        <v>0</v>
      </c>
      <c r="J1714" s="56">
        <v>18.992000000000001</v>
      </c>
      <c r="K1714" s="56">
        <v>47.667999999999999</v>
      </c>
      <c r="L1714" s="56">
        <v>0</v>
      </c>
      <c r="M1714" s="56">
        <v>360.38200000000001</v>
      </c>
      <c r="N1714" s="56">
        <v>0</v>
      </c>
      <c r="O1714" s="56">
        <v>18.783999999999999</v>
      </c>
      <c r="P1714" s="56">
        <v>16.225999999999999</v>
      </c>
    </row>
    <row r="1715" spans="1:16" x14ac:dyDescent="0.25">
      <c r="A1715" s="54">
        <v>2023</v>
      </c>
      <c r="B1715" s="54">
        <v>234303</v>
      </c>
      <c r="C1715" s="55" t="s">
        <v>418</v>
      </c>
      <c r="D1715" s="54" t="s">
        <v>1</v>
      </c>
      <c r="E1715" s="56">
        <v>0</v>
      </c>
      <c r="F1715" s="56">
        <v>0</v>
      </c>
      <c r="G1715" s="56">
        <v>1534.2</v>
      </c>
      <c r="H1715" s="56">
        <v>0</v>
      </c>
      <c r="I1715" s="56">
        <v>0</v>
      </c>
      <c r="J1715" s="56">
        <v>0</v>
      </c>
      <c r="K1715" s="56">
        <v>111.98399999999999</v>
      </c>
      <c r="L1715" s="56">
        <v>0</v>
      </c>
      <c r="M1715" s="56">
        <v>0</v>
      </c>
      <c r="N1715" s="56">
        <v>0</v>
      </c>
      <c r="O1715" s="56">
        <v>143.98400000000001</v>
      </c>
      <c r="P1715" s="56">
        <v>0</v>
      </c>
    </row>
    <row r="1716" spans="1:16" x14ac:dyDescent="0.25">
      <c r="A1716" s="54">
        <v>2023</v>
      </c>
      <c r="B1716" s="54">
        <v>234303</v>
      </c>
      <c r="C1716" s="55" t="s">
        <v>418</v>
      </c>
      <c r="D1716" s="54" t="s">
        <v>294</v>
      </c>
      <c r="E1716" s="56">
        <v>0</v>
      </c>
      <c r="F1716" s="56">
        <v>0</v>
      </c>
      <c r="G1716" s="56">
        <v>326.7</v>
      </c>
      <c r="H1716" s="56">
        <v>0</v>
      </c>
      <c r="I1716" s="56">
        <v>0</v>
      </c>
      <c r="J1716" s="56">
        <v>0</v>
      </c>
      <c r="K1716" s="56">
        <v>1.98399999999999</v>
      </c>
      <c r="L1716" s="56">
        <v>0</v>
      </c>
      <c r="M1716" s="56">
        <v>0</v>
      </c>
      <c r="N1716" s="56">
        <v>0</v>
      </c>
      <c r="O1716" s="56">
        <v>23.984000000000002</v>
      </c>
      <c r="P1716" s="56">
        <v>0</v>
      </c>
    </row>
    <row r="1717" spans="1:16" x14ac:dyDescent="0.25">
      <c r="A1717" s="54">
        <v>2023</v>
      </c>
      <c r="B1717" s="54">
        <v>234303</v>
      </c>
      <c r="C1717" s="55" t="s">
        <v>418</v>
      </c>
      <c r="D1717" s="54" t="s">
        <v>296</v>
      </c>
      <c r="E1717" s="56">
        <v>0</v>
      </c>
      <c r="F1717" s="56">
        <v>0</v>
      </c>
      <c r="G1717" s="56">
        <v>281.7</v>
      </c>
      <c r="H1717" s="56">
        <v>0</v>
      </c>
      <c r="I1717" s="56">
        <v>0</v>
      </c>
      <c r="J1717" s="56">
        <v>0</v>
      </c>
      <c r="K1717" s="56">
        <v>-32.216000000000001</v>
      </c>
      <c r="L1717" s="56">
        <v>0</v>
      </c>
      <c r="M1717" s="56">
        <v>0</v>
      </c>
      <c r="N1717" s="56">
        <v>0</v>
      </c>
      <c r="O1717" s="56">
        <v>-10.215999999999999</v>
      </c>
      <c r="P1717" s="56">
        <v>0</v>
      </c>
    </row>
    <row r="1718" spans="1:16" x14ac:dyDescent="0.25">
      <c r="A1718" s="54">
        <v>2023</v>
      </c>
      <c r="B1718" s="54">
        <v>235115</v>
      </c>
      <c r="C1718" s="55" t="s">
        <v>417</v>
      </c>
      <c r="D1718" s="54" t="s">
        <v>1</v>
      </c>
      <c r="E1718" s="56">
        <v>0</v>
      </c>
      <c r="F1718" s="56">
        <v>71.992000000000004</v>
      </c>
      <c r="G1718" s="56">
        <v>0</v>
      </c>
      <c r="H1718" s="56">
        <v>151.91200000000001</v>
      </c>
      <c r="I1718" s="56">
        <v>0</v>
      </c>
      <c r="J1718" s="56">
        <v>0</v>
      </c>
      <c r="K1718" s="56">
        <v>863.91200000000003</v>
      </c>
      <c r="L1718" s="56">
        <v>159.98400000000001</v>
      </c>
      <c r="M1718" s="56">
        <v>55.991999999999997</v>
      </c>
      <c r="N1718" s="56">
        <v>0</v>
      </c>
      <c r="O1718" s="56">
        <v>0</v>
      </c>
      <c r="P1718" s="56">
        <v>0</v>
      </c>
    </row>
    <row r="1719" spans="1:16" x14ac:dyDescent="0.25">
      <c r="A1719" s="54">
        <v>2023</v>
      </c>
      <c r="B1719" s="54">
        <v>235115</v>
      </c>
      <c r="C1719" s="55" t="s">
        <v>417</v>
      </c>
      <c r="D1719" s="54" t="s">
        <v>296</v>
      </c>
      <c r="E1719" s="56">
        <v>0</v>
      </c>
      <c r="F1719" s="56">
        <v>-17.007999999999999</v>
      </c>
      <c r="G1719" s="56">
        <v>0</v>
      </c>
      <c r="H1719" s="56">
        <v>1.9120000000000299</v>
      </c>
      <c r="I1719" s="56">
        <v>0</v>
      </c>
      <c r="J1719" s="56">
        <v>0</v>
      </c>
      <c r="K1719" s="56">
        <v>-39.087999999999901</v>
      </c>
      <c r="L1719" s="56">
        <v>-2.5159999999999898</v>
      </c>
      <c r="M1719" s="56">
        <v>-8.0079999999999991</v>
      </c>
      <c r="N1719" s="56">
        <v>0</v>
      </c>
      <c r="O1719" s="56">
        <v>0</v>
      </c>
      <c r="P1719" s="56">
        <v>0</v>
      </c>
    </row>
    <row r="1720" spans="1:16" x14ac:dyDescent="0.25">
      <c r="A1720" s="54">
        <v>2023</v>
      </c>
      <c r="B1720" s="54">
        <v>235115</v>
      </c>
      <c r="C1720" s="55" t="s">
        <v>417</v>
      </c>
      <c r="D1720" s="54" t="s">
        <v>294</v>
      </c>
      <c r="E1720" s="56">
        <v>0</v>
      </c>
      <c r="F1720" s="56">
        <v>11.992000000000001</v>
      </c>
      <c r="G1720" s="56">
        <v>0</v>
      </c>
      <c r="H1720" s="56">
        <v>31.911999999999999</v>
      </c>
      <c r="I1720" s="56">
        <v>0</v>
      </c>
      <c r="J1720" s="56">
        <v>0</v>
      </c>
      <c r="K1720" s="56">
        <v>18.912000000000099</v>
      </c>
      <c r="L1720" s="56">
        <v>27.484000000000002</v>
      </c>
      <c r="M1720" s="56">
        <v>20.992000000000001</v>
      </c>
      <c r="N1720" s="56">
        <v>0</v>
      </c>
      <c r="O1720" s="56">
        <v>0</v>
      </c>
      <c r="P1720" s="56">
        <v>0</v>
      </c>
    </row>
    <row r="1721" spans="1:16" x14ac:dyDescent="0.25">
      <c r="A1721" s="54">
        <v>2023</v>
      </c>
      <c r="B1721" s="54">
        <v>235689</v>
      </c>
      <c r="C1721" s="55" t="s">
        <v>414</v>
      </c>
      <c r="D1721" s="54" t="s">
        <v>1</v>
      </c>
      <c r="E1721" s="56">
        <v>15.183999999999999</v>
      </c>
      <c r="F1721" s="56">
        <v>327.96</v>
      </c>
      <c r="G1721" s="56">
        <v>0</v>
      </c>
      <c r="H1721" s="56">
        <v>63.991999999999997</v>
      </c>
      <c r="I1721" s="56">
        <v>0</v>
      </c>
      <c r="J1721" s="56">
        <v>0</v>
      </c>
      <c r="K1721" s="56">
        <v>0</v>
      </c>
      <c r="L1721" s="56">
        <v>0</v>
      </c>
      <c r="M1721" s="56">
        <v>0</v>
      </c>
      <c r="N1721" s="56">
        <v>0</v>
      </c>
      <c r="O1721" s="56">
        <v>0</v>
      </c>
      <c r="P1721" s="56">
        <v>0</v>
      </c>
    </row>
    <row r="1722" spans="1:16" x14ac:dyDescent="0.25">
      <c r="A1722" s="54">
        <v>2023</v>
      </c>
      <c r="B1722" s="54">
        <v>235689</v>
      </c>
      <c r="C1722" s="55" t="s">
        <v>414</v>
      </c>
      <c r="D1722" s="54" t="s">
        <v>294</v>
      </c>
      <c r="E1722" s="56">
        <v>4.1840000000000002</v>
      </c>
      <c r="F1722" s="56">
        <v>39.96</v>
      </c>
      <c r="G1722" s="56">
        <v>0</v>
      </c>
      <c r="H1722" s="56">
        <v>18.992000000000001</v>
      </c>
      <c r="I1722" s="56">
        <v>0</v>
      </c>
      <c r="J1722" s="56">
        <v>0</v>
      </c>
      <c r="K1722" s="56">
        <v>0</v>
      </c>
      <c r="L1722" s="56">
        <v>0</v>
      </c>
      <c r="M1722" s="56">
        <v>0</v>
      </c>
      <c r="N1722" s="56">
        <v>0</v>
      </c>
      <c r="O1722" s="56">
        <v>0</v>
      </c>
      <c r="P1722" s="56">
        <v>0</v>
      </c>
    </row>
    <row r="1723" spans="1:16" x14ac:dyDescent="0.25">
      <c r="A1723" s="54">
        <v>2023</v>
      </c>
      <c r="B1723" s="54">
        <v>235689</v>
      </c>
      <c r="C1723" s="55" t="s">
        <v>414</v>
      </c>
      <c r="D1723" s="54" t="s">
        <v>296</v>
      </c>
      <c r="E1723" s="56">
        <v>-29.015999999999998</v>
      </c>
      <c r="F1723" s="56">
        <v>-27.54</v>
      </c>
      <c r="G1723" s="56">
        <v>0</v>
      </c>
      <c r="H1723" s="56">
        <v>-13.108000000000001</v>
      </c>
      <c r="I1723" s="56">
        <v>0</v>
      </c>
      <c r="J1723" s="56">
        <v>0</v>
      </c>
      <c r="K1723" s="56">
        <v>0</v>
      </c>
      <c r="L1723" s="56">
        <v>0</v>
      </c>
      <c r="M1723" s="56">
        <v>0</v>
      </c>
      <c r="N1723" s="56">
        <v>0</v>
      </c>
      <c r="O1723" s="56">
        <v>0</v>
      </c>
      <c r="P1723" s="56">
        <v>0</v>
      </c>
    </row>
    <row r="1724" spans="1:16" x14ac:dyDescent="0.25">
      <c r="A1724" s="54">
        <v>2023</v>
      </c>
      <c r="B1724" s="54">
        <v>235971</v>
      </c>
      <c r="C1724" s="55" t="s">
        <v>416</v>
      </c>
      <c r="D1724" s="54" t="s">
        <v>294</v>
      </c>
      <c r="E1724" s="56">
        <v>18.992000000000001</v>
      </c>
      <c r="F1724" s="56">
        <v>43.804000000000002</v>
      </c>
      <c r="G1724" s="56">
        <v>17.576000000000001</v>
      </c>
      <c r="H1724" s="56">
        <v>0</v>
      </c>
      <c r="I1724" s="56">
        <v>70.251999999999995</v>
      </c>
      <c r="J1724" s="56">
        <v>32.984000000000002</v>
      </c>
      <c r="K1724" s="56">
        <v>257.88799999999998</v>
      </c>
      <c r="L1724" s="56">
        <v>67.396000000000001</v>
      </c>
      <c r="M1724" s="56">
        <v>70.802000000000007</v>
      </c>
      <c r="N1724" s="56">
        <v>0</v>
      </c>
      <c r="O1724" s="56">
        <v>0</v>
      </c>
      <c r="P1724" s="56">
        <v>220.904</v>
      </c>
    </row>
    <row r="1725" spans="1:16" x14ac:dyDescent="0.25">
      <c r="A1725" s="54">
        <v>2023</v>
      </c>
      <c r="B1725" s="54">
        <v>235971</v>
      </c>
      <c r="C1725" s="55" t="s">
        <v>416</v>
      </c>
      <c r="D1725" s="54" t="s">
        <v>296</v>
      </c>
      <c r="E1725" s="56">
        <v>-13.108000000000001</v>
      </c>
      <c r="F1725" s="56">
        <v>-21.495999999999999</v>
      </c>
      <c r="G1725" s="56">
        <v>-47.723999999999997</v>
      </c>
      <c r="H1725" s="56">
        <v>0</v>
      </c>
      <c r="I1725" s="56">
        <v>-29.347999999999999</v>
      </c>
      <c r="J1725" s="56">
        <v>-0.215999999999994</v>
      </c>
      <c r="K1725" s="56">
        <v>159.38800000000001</v>
      </c>
      <c r="L1725" s="56">
        <v>0.99600000000000899</v>
      </c>
      <c r="M1725" s="56">
        <v>-59.798000000000002</v>
      </c>
      <c r="N1725" s="56">
        <v>0</v>
      </c>
      <c r="O1725" s="56">
        <v>0</v>
      </c>
      <c r="P1725" s="56">
        <v>124.604</v>
      </c>
    </row>
    <row r="1726" spans="1:16" x14ac:dyDescent="0.25">
      <c r="A1726" s="54">
        <v>2023</v>
      </c>
      <c r="B1726" s="54">
        <v>235971</v>
      </c>
      <c r="C1726" s="55" t="s">
        <v>416</v>
      </c>
      <c r="D1726" s="54" t="s">
        <v>1</v>
      </c>
      <c r="E1726" s="56">
        <v>63.991999999999997</v>
      </c>
      <c r="F1726" s="56">
        <v>142.304</v>
      </c>
      <c r="G1726" s="56">
        <v>85.575999999999993</v>
      </c>
      <c r="H1726" s="56">
        <v>0</v>
      </c>
      <c r="I1726" s="56">
        <v>384.75200000000001</v>
      </c>
      <c r="J1726" s="56">
        <v>127.98399999999999</v>
      </c>
      <c r="K1726" s="56">
        <v>887.88800000000003</v>
      </c>
      <c r="L1726" s="56">
        <v>279.89600000000002</v>
      </c>
      <c r="M1726" s="56">
        <v>281.55200000000002</v>
      </c>
      <c r="N1726" s="56">
        <v>0</v>
      </c>
      <c r="O1726" s="56">
        <v>0</v>
      </c>
      <c r="P1726" s="56">
        <v>775.904</v>
      </c>
    </row>
    <row r="1727" spans="1:16" x14ac:dyDescent="0.25">
      <c r="A1727" s="54">
        <v>2023</v>
      </c>
      <c r="B1727" s="54">
        <v>243906</v>
      </c>
      <c r="C1727" s="55" t="s">
        <v>418</v>
      </c>
      <c r="D1727" s="54" t="s">
        <v>294</v>
      </c>
      <c r="E1727" s="56">
        <v>30.13</v>
      </c>
      <c r="F1727" s="56">
        <v>18.154999999999902</v>
      </c>
      <c r="G1727" s="56">
        <v>200.08500000000001</v>
      </c>
      <c r="H1727" s="56">
        <v>-9.91900000000002</v>
      </c>
      <c r="I1727" s="56">
        <v>171.404</v>
      </c>
      <c r="J1727" s="56">
        <v>23.978999999999999</v>
      </c>
      <c r="K1727" s="56">
        <v>0</v>
      </c>
      <c r="L1727" s="56">
        <v>157.88800000000001</v>
      </c>
      <c r="M1727" s="56">
        <v>96.74</v>
      </c>
      <c r="N1727" s="56">
        <v>109.51600000000001</v>
      </c>
      <c r="O1727" s="56">
        <v>55.972000000000001</v>
      </c>
      <c r="P1727" s="56">
        <v>272.83199999999999</v>
      </c>
    </row>
    <row r="1728" spans="1:16" x14ac:dyDescent="0.25">
      <c r="A1728" s="54">
        <v>2023</v>
      </c>
      <c r="B1728" s="54">
        <v>243906</v>
      </c>
      <c r="C1728" s="55" t="s">
        <v>418</v>
      </c>
      <c r="D1728" s="54" t="s">
        <v>296</v>
      </c>
      <c r="E1728" s="56">
        <v>-142.07</v>
      </c>
      <c r="F1728" s="56">
        <v>-62.245000000000097</v>
      </c>
      <c r="G1728" s="56">
        <v>26.6849999999997</v>
      </c>
      <c r="H1728" s="56">
        <v>-79.519000000000005</v>
      </c>
      <c r="I1728" s="56">
        <v>67.6039999999998</v>
      </c>
      <c r="J1728" s="56">
        <v>-10.221</v>
      </c>
      <c r="K1728" s="56">
        <v>0</v>
      </c>
      <c r="L1728" s="56">
        <v>51.687999999999903</v>
      </c>
      <c r="M1728" s="56">
        <v>-7.06000000000002</v>
      </c>
      <c r="N1728" s="56">
        <v>4.5159999999999698</v>
      </c>
      <c r="O1728" s="56">
        <v>21.771999999999998</v>
      </c>
      <c r="P1728" s="56">
        <v>203.232</v>
      </c>
    </row>
    <row r="1729" spans="1:16" x14ac:dyDescent="0.25">
      <c r="A1729" s="54">
        <v>2023</v>
      </c>
      <c r="B1729" s="54">
        <v>243906</v>
      </c>
      <c r="C1729" s="55" t="s">
        <v>418</v>
      </c>
      <c r="D1729" s="54" t="s">
        <v>1</v>
      </c>
      <c r="E1729" s="56">
        <v>308.63</v>
      </c>
      <c r="F1729" s="56">
        <v>2080.1550000000002</v>
      </c>
      <c r="G1729" s="56">
        <v>1905.085</v>
      </c>
      <c r="H1729" s="56">
        <v>746.08100000000002</v>
      </c>
      <c r="I1729" s="56">
        <v>1580.404</v>
      </c>
      <c r="J1729" s="56">
        <v>188.97900000000001</v>
      </c>
      <c r="K1729" s="56">
        <v>0</v>
      </c>
      <c r="L1729" s="56">
        <v>867.88800000000003</v>
      </c>
      <c r="M1729" s="56">
        <v>371.49</v>
      </c>
      <c r="N1729" s="56">
        <v>429.01600000000002</v>
      </c>
      <c r="O1729" s="56">
        <v>195.97200000000001</v>
      </c>
      <c r="P1729" s="56">
        <v>1322.8320000000001</v>
      </c>
    </row>
    <row r="1730" spans="1:16" x14ac:dyDescent="0.25">
      <c r="A1730" s="54">
        <v>2023</v>
      </c>
      <c r="B1730" s="54">
        <v>245593</v>
      </c>
      <c r="C1730" s="55" t="s">
        <v>417</v>
      </c>
      <c r="D1730" s="54" t="s">
        <v>1</v>
      </c>
      <c r="E1730" s="56">
        <v>0</v>
      </c>
      <c r="F1730" s="56">
        <v>814.28</v>
      </c>
      <c r="G1730" s="56">
        <v>871.88800000000003</v>
      </c>
      <c r="H1730" s="56">
        <v>422.28</v>
      </c>
      <c r="I1730" s="56">
        <v>378.12799999999999</v>
      </c>
      <c r="J1730" s="56">
        <v>207.16800000000001</v>
      </c>
      <c r="K1730" s="56">
        <v>1055.808</v>
      </c>
      <c r="L1730" s="56">
        <v>127.98399999999999</v>
      </c>
      <c r="M1730" s="56">
        <v>1211.0640000000001</v>
      </c>
      <c r="N1730" s="56">
        <v>2898.8560000000002</v>
      </c>
      <c r="O1730" s="56">
        <v>751.89599999999996</v>
      </c>
      <c r="P1730" s="56">
        <v>623.91200000000003</v>
      </c>
    </row>
    <row r="1731" spans="1:16" x14ac:dyDescent="0.25">
      <c r="A1731" s="54">
        <v>2023</v>
      </c>
      <c r="B1731" s="54">
        <v>245593</v>
      </c>
      <c r="C1731" s="55" t="s">
        <v>417</v>
      </c>
      <c r="D1731" s="54" t="s">
        <v>294</v>
      </c>
      <c r="E1731" s="56">
        <v>0</v>
      </c>
      <c r="F1731" s="56">
        <v>285.77999999999997</v>
      </c>
      <c r="G1731" s="56">
        <v>271.88799999999998</v>
      </c>
      <c r="H1731" s="56">
        <v>92.030000000000101</v>
      </c>
      <c r="I1731" s="56">
        <v>88.628</v>
      </c>
      <c r="J1731" s="56">
        <v>47.667999999999999</v>
      </c>
      <c r="K1731" s="56">
        <v>205.80799999999999</v>
      </c>
      <c r="L1731" s="56">
        <v>37.984000000000002</v>
      </c>
      <c r="M1731" s="56">
        <v>186.31399999999999</v>
      </c>
      <c r="N1731" s="56">
        <v>697.10599999999999</v>
      </c>
      <c r="O1731" s="56">
        <v>261.89600000000002</v>
      </c>
      <c r="P1731" s="56">
        <v>228.91200000000001</v>
      </c>
    </row>
    <row r="1732" spans="1:16" x14ac:dyDescent="0.25">
      <c r="A1732" s="54">
        <v>2023</v>
      </c>
      <c r="B1732" s="54">
        <v>245593</v>
      </c>
      <c r="C1732" s="55" t="s">
        <v>417</v>
      </c>
      <c r="D1732" s="54" t="s">
        <v>296</v>
      </c>
      <c r="E1732" s="56">
        <v>0</v>
      </c>
      <c r="F1732" s="56">
        <v>139.78</v>
      </c>
      <c r="G1732" s="56">
        <v>182.88800000000001</v>
      </c>
      <c r="H1732" s="56">
        <v>-62.469999999999899</v>
      </c>
      <c r="I1732" s="56">
        <v>-30.372</v>
      </c>
      <c r="J1732" s="56">
        <v>-40.332000000000001</v>
      </c>
      <c r="K1732" s="56">
        <v>115.80800000000001</v>
      </c>
      <c r="L1732" s="56">
        <v>7.9840000000000098</v>
      </c>
      <c r="M1732" s="56">
        <v>38.314</v>
      </c>
      <c r="N1732" s="56">
        <v>541.60599999999999</v>
      </c>
      <c r="O1732" s="56">
        <v>173.89599999999999</v>
      </c>
      <c r="P1732" s="56">
        <v>170.91200000000001</v>
      </c>
    </row>
    <row r="1733" spans="1:16" x14ac:dyDescent="0.25">
      <c r="A1733" s="54">
        <v>2023</v>
      </c>
      <c r="B1733" s="54">
        <v>247473</v>
      </c>
      <c r="C1733" s="55" t="s">
        <v>416</v>
      </c>
      <c r="D1733" s="54" t="s">
        <v>294</v>
      </c>
      <c r="E1733" s="56">
        <v>1482.86</v>
      </c>
      <c r="F1733" s="56">
        <v>1369.2696000000001</v>
      </c>
      <c r="G1733" s="56">
        <v>866.75879999999904</v>
      </c>
      <c r="H1733" s="56">
        <v>1294.0483999999999</v>
      </c>
      <c r="I1733" s="56">
        <v>1546.922</v>
      </c>
      <c r="J1733" s="56">
        <v>1943.2475999999999</v>
      </c>
      <c r="K1733" s="56">
        <v>1344.0096000000001</v>
      </c>
      <c r="L1733" s="56">
        <v>1985.5139999999999</v>
      </c>
      <c r="M1733" s="56">
        <v>1429.2672</v>
      </c>
      <c r="N1733" s="56">
        <v>2181.6095999999998</v>
      </c>
      <c r="O1733" s="56">
        <v>442.96719999999999</v>
      </c>
      <c r="P1733" s="56">
        <v>487.9468</v>
      </c>
    </row>
    <row r="1734" spans="1:16" x14ac:dyDescent="0.25">
      <c r="A1734" s="54">
        <v>2023</v>
      </c>
      <c r="B1734" s="54">
        <v>247473</v>
      </c>
      <c r="C1734" s="55" t="s">
        <v>414</v>
      </c>
      <c r="D1734" s="54" t="s">
        <v>294</v>
      </c>
      <c r="E1734" s="56">
        <v>85.299199999999999</v>
      </c>
      <c r="F1734" s="56">
        <v>354.9624</v>
      </c>
      <c r="G1734" s="56">
        <v>603.64800000000002</v>
      </c>
      <c r="H1734" s="56">
        <v>83.966399999999993</v>
      </c>
      <c r="I1734" s="56">
        <v>1092.3712</v>
      </c>
      <c r="J1734" s="56">
        <v>209.376</v>
      </c>
      <c r="K1734" s="56">
        <v>85.704399999999893</v>
      </c>
      <c r="L1734" s="56">
        <v>439.9348</v>
      </c>
      <c r="M1734" s="56">
        <v>141.69919999999999</v>
      </c>
      <c r="N1734" s="56">
        <v>63.828000000000003</v>
      </c>
      <c r="O1734" s="56">
        <v>111.3172</v>
      </c>
      <c r="P1734" s="56">
        <v>111.8352</v>
      </c>
    </row>
    <row r="1735" spans="1:16" x14ac:dyDescent="0.25">
      <c r="A1735" s="54">
        <v>2023</v>
      </c>
      <c r="B1735" s="54">
        <v>247473</v>
      </c>
      <c r="C1735" s="55" t="s">
        <v>416</v>
      </c>
      <c r="D1735" s="54" t="s">
        <v>1</v>
      </c>
      <c r="E1735" s="56">
        <v>11070.36</v>
      </c>
      <c r="F1735" s="56">
        <v>10331.7696</v>
      </c>
      <c r="G1735" s="56">
        <v>10266.5088</v>
      </c>
      <c r="H1735" s="56">
        <v>9035.7983999999997</v>
      </c>
      <c r="I1735" s="56">
        <v>11276.172</v>
      </c>
      <c r="J1735" s="56">
        <v>14675.997600000001</v>
      </c>
      <c r="K1735" s="56">
        <v>7936.5096000000003</v>
      </c>
      <c r="L1735" s="56">
        <v>11634.263999999999</v>
      </c>
      <c r="M1735" s="56">
        <v>13307.7672</v>
      </c>
      <c r="N1735" s="56">
        <v>11342.1096</v>
      </c>
      <c r="O1735" s="56">
        <v>4134.9672</v>
      </c>
      <c r="P1735" s="56">
        <v>3724.6968000000002</v>
      </c>
    </row>
    <row r="1736" spans="1:16" x14ac:dyDescent="0.25">
      <c r="A1736" s="54">
        <v>2023</v>
      </c>
      <c r="B1736" s="54">
        <v>247473</v>
      </c>
      <c r="C1736" s="55" t="s">
        <v>414</v>
      </c>
      <c r="D1736" s="54" t="s">
        <v>296</v>
      </c>
      <c r="E1736" s="56">
        <v>-111.7008</v>
      </c>
      <c r="F1736" s="56">
        <v>190.0624</v>
      </c>
      <c r="G1736" s="56">
        <v>405.548</v>
      </c>
      <c r="H1736" s="56">
        <v>-79.833600000000104</v>
      </c>
      <c r="I1736" s="56">
        <v>782.57119999999998</v>
      </c>
      <c r="J1736" s="56">
        <v>75.4759999999999</v>
      </c>
      <c r="K1736" s="56">
        <v>-80.295600000000107</v>
      </c>
      <c r="L1736" s="56">
        <v>169.9348</v>
      </c>
      <c r="M1736" s="56">
        <v>-153.80080000000001</v>
      </c>
      <c r="N1736" s="56">
        <v>-67.872</v>
      </c>
      <c r="O1736" s="56">
        <v>44.917200000000001</v>
      </c>
      <c r="P1736" s="56">
        <v>-20.9648</v>
      </c>
    </row>
    <row r="1737" spans="1:16" x14ac:dyDescent="0.25">
      <c r="A1737" s="54">
        <v>2023</v>
      </c>
      <c r="B1737" s="54">
        <v>247473</v>
      </c>
      <c r="C1737" s="55" t="s">
        <v>414</v>
      </c>
      <c r="D1737" s="54" t="s">
        <v>1</v>
      </c>
      <c r="E1737" s="56">
        <v>770.29920000000004</v>
      </c>
      <c r="F1737" s="56">
        <v>1914.9623999999999</v>
      </c>
      <c r="G1737" s="56">
        <v>4973.1480000000001</v>
      </c>
      <c r="H1737" s="56">
        <v>574.46640000000002</v>
      </c>
      <c r="I1737" s="56">
        <v>5981.3711999999996</v>
      </c>
      <c r="J1737" s="56">
        <v>1091.376</v>
      </c>
      <c r="K1737" s="56">
        <v>590.95439999999996</v>
      </c>
      <c r="L1737" s="56">
        <v>4528.6848</v>
      </c>
      <c r="M1737" s="56">
        <v>3849.1992</v>
      </c>
      <c r="N1737" s="56">
        <v>518.32799999999997</v>
      </c>
      <c r="O1737" s="56">
        <v>642.06719999999996</v>
      </c>
      <c r="P1737" s="56">
        <v>833.33519999999999</v>
      </c>
    </row>
    <row r="1738" spans="1:16" x14ac:dyDescent="0.25">
      <c r="A1738" s="54">
        <v>2023</v>
      </c>
      <c r="B1738" s="54">
        <v>247473</v>
      </c>
      <c r="C1738" s="55" t="s">
        <v>416</v>
      </c>
      <c r="D1738" s="54" t="s">
        <v>296</v>
      </c>
      <c r="E1738" s="56">
        <v>765.86</v>
      </c>
      <c r="F1738" s="56">
        <v>730.76959999999895</v>
      </c>
      <c r="G1738" s="56">
        <v>94.358799999999107</v>
      </c>
      <c r="H1738" s="56">
        <v>624.54840000000002</v>
      </c>
      <c r="I1738" s="56">
        <v>841.47199999999998</v>
      </c>
      <c r="J1738" s="56">
        <v>1201.8476000000001</v>
      </c>
      <c r="K1738" s="56">
        <v>675.6096</v>
      </c>
      <c r="L1738" s="56">
        <v>1249.0640000000001</v>
      </c>
      <c r="M1738" s="56">
        <v>750.41719999999896</v>
      </c>
      <c r="N1738" s="56">
        <v>1451.2095999999999</v>
      </c>
      <c r="O1738" s="56">
        <v>-218.83279999999999</v>
      </c>
      <c r="P1738" s="56">
        <v>-171.6532</v>
      </c>
    </row>
    <row r="1739" spans="1:16" x14ac:dyDescent="0.25">
      <c r="A1739" s="54">
        <v>2023</v>
      </c>
      <c r="B1739" s="54">
        <v>248351</v>
      </c>
      <c r="C1739" s="55" t="s">
        <v>417</v>
      </c>
      <c r="D1739" s="54" t="s">
        <v>296</v>
      </c>
      <c r="E1739" s="56">
        <v>0</v>
      </c>
      <c r="F1739" s="56">
        <v>0</v>
      </c>
      <c r="G1739" s="56">
        <v>0</v>
      </c>
      <c r="H1739" s="56">
        <v>2.5483999999999898</v>
      </c>
      <c r="I1739" s="56">
        <v>0</v>
      </c>
      <c r="J1739" s="56">
        <v>41.798200000000001</v>
      </c>
      <c r="K1739" s="56">
        <v>0</v>
      </c>
      <c r="L1739" s="56">
        <v>0</v>
      </c>
      <c r="M1739" s="56">
        <v>-4.83440000000002</v>
      </c>
      <c r="N1739" s="56">
        <v>0</v>
      </c>
      <c r="O1739" s="56">
        <v>420.99360000000001</v>
      </c>
      <c r="P1739" s="56">
        <v>0</v>
      </c>
    </row>
    <row r="1740" spans="1:16" x14ac:dyDescent="0.25">
      <c r="A1740" s="54">
        <v>2023</v>
      </c>
      <c r="B1740" s="54">
        <v>248351</v>
      </c>
      <c r="C1740" s="55" t="s">
        <v>417</v>
      </c>
      <c r="D1740" s="54" t="s">
        <v>294</v>
      </c>
      <c r="E1740" s="56">
        <v>0</v>
      </c>
      <c r="F1740" s="56">
        <v>0</v>
      </c>
      <c r="G1740" s="56">
        <v>0</v>
      </c>
      <c r="H1740" s="56">
        <v>33.548400000000001</v>
      </c>
      <c r="I1740" s="56">
        <v>0</v>
      </c>
      <c r="J1740" s="56">
        <v>71.798199999999994</v>
      </c>
      <c r="K1740" s="56">
        <v>0</v>
      </c>
      <c r="L1740" s="56">
        <v>0</v>
      </c>
      <c r="M1740" s="56">
        <v>25.165600000000001</v>
      </c>
      <c r="N1740" s="56">
        <v>0</v>
      </c>
      <c r="O1740" s="56">
        <v>450.99360000000001</v>
      </c>
      <c r="P1740" s="56">
        <v>0</v>
      </c>
    </row>
    <row r="1741" spans="1:16" x14ac:dyDescent="0.25">
      <c r="A1741" s="54">
        <v>2023</v>
      </c>
      <c r="B1741" s="54">
        <v>248351</v>
      </c>
      <c r="C1741" s="55" t="s">
        <v>417</v>
      </c>
      <c r="D1741" s="54" t="s">
        <v>1</v>
      </c>
      <c r="E1741" s="56">
        <v>0</v>
      </c>
      <c r="F1741" s="56">
        <v>0</v>
      </c>
      <c r="G1741" s="56">
        <v>0</v>
      </c>
      <c r="H1741" s="56">
        <v>116.0484</v>
      </c>
      <c r="I1741" s="56">
        <v>0</v>
      </c>
      <c r="J1741" s="56">
        <v>241.54820000000001</v>
      </c>
      <c r="K1741" s="56">
        <v>0</v>
      </c>
      <c r="L1741" s="56">
        <v>0</v>
      </c>
      <c r="M1741" s="56">
        <v>103.1656</v>
      </c>
      <c r="N1741" s="56">
        <v>0</v>
      </c>
      <c r="O1741" s="56">
        <v>1650.9936</v>
      </c>
      <c r="P1741" s="56">
        <v>0</v>
      </c>
    </row>
    <row r="1742" spans="1:16" x14ac:dyDescent="0.25">
      <c r="A1742" s="54">
        <v>2023</v>
      </c>
      <c r="B1742" s="54">
        <v>249077</v>
      </c>
      <c r="C1742" s="55" t="s">
        <v>416</v>
      </c>
      <c r="D1742" s="54" t="s">
        <v>294</v>
      </c>
      <c r="E1742" s="56">
        <v>2008.1103000000001</v>
      </c>
      <c r="F1742" s="56">
        <v>2157.7233999999999</v>
      </c>
      <c r="G1742" s="56">
        <v>1162.2352000000001</v>
      </c>
      <c r="H1742" s="56">
        <v>1601.1442999999999</v>
      </c>
      <c r="I1742" s="56">
        <v>2117.4573</v>
      </c>
      <c r="J1742" s="56">
        <v>1262.7139</v>
      </c>
      <c r="K1742" s="56">
        <v>1354.8696</v>
      </c>
      <c r="L1742" s="56">
        <v>1785.1113</v>
      </c>
      <c r="M1742" s="56">
        <v>1598.2168999999999</v>
      </c>
      <c r="N1742" s="56">
        <v>1670.5121999999999</v>
      </c>
      <c r="O1742" s="56">
        <v>1574.5107</v>
      </c>
      <c r="P1742" s="56">
        <v>1419.3298</v>
      </c>
    </row>
    <row r="1743" spans="1:16" x14ac:dyDescent="0.25">
      <c r="A1743" s="54">
        <v>2023</v>
      </c>
      <c r="B1743" s="54">
        <v>249077</v>
      </c>
      <c r="C1743" s="55" t="s">
        <v>417</v>
      </c>
      <c r="D1743" s="54" t="s">
        <v>296</v>
      </c>
      <c r="E1743" s="56">
        <v>0</v>
      </c>
      <c r="F1743" s="56">
        <v>-22.111999999999998</v>
      </c>
      <c r="G1743" s="56">
        <v>0</v>
      </c>
      <c r="H1743" s="56">
        <v>0</v>
      </c>
      <c r="I1743" s="56">
        <v>0</v>
      </c>
      <c r="J1743" s="56">
        <v>0</v>
      </c>
      <c r="K1743" s="56">
        <v>0</v>
      </c>
      <c r="L1743" s="56">
        <v>0</v>
      </c>
      <c r="M1743" s="56">
        <v>69.576000000000107</v>
      </c>
      <c r="N1743" s="56">
        <v>-28.794599999999999</v>
      </c>
      <c r="O1743" s="56">
        <v>9.5151000000000199</v>
      </c>
      <c r="P1743" s="56">
        <v>-22.111999999999998</v>
      </c>
    </row>
    <row r="1744" spans="1:16" x14ac:dyDescent="0.25">
      <c r="A1744" s="54">
        <v>2023</v>
      </c>
      <c r="B1744" s="54">
        <v>249077</v>
      </c>
      <c r="C1744" s="55" t="s">
        <v>417</v>
      </c>
      <c r="D1744" s="54" t="s">
        <v>294</v>
      </c>
      <c r="E1744" s="56">
        <v>0</v>
      </c>
      <c r="F1744" s="56">
        <v>6.8880000000000097</v>
      </c>
      <c r="G1744" s="56">
        <v>0</v>
      </c>
      <c r="H1744" s="56">
        <v>0</v>
      </c>
      <c r="I1744" s="56">
        <v>0</v>
      </c>
      <c r="J1744" s="56">
        <v>0</v>
      </c>
      <c r="K1744" s="56">
        <v>0</v>
      </c>
      <c r="L1744" s="56">
        <v>0</v>
      </c>
      <c r="M1744" s="56">
        <v>128.57599999999999</v>
      </c>
      <c r="N1744" s="56">
        <v>1.2054</v>
      </c>
      <c r="O1744" s="56">
        <v>48.015099999999997</v>
      </c>
      <c r="P1744" s="56">
        <v>6.8880000000000097</v>
      </c>
    </row>
    <row r="1745" spans="1:16" x14ac:dyDescent="0.25">
      <c r="A1745" s="54">
        <v>2023</v>
      </c>
      <c r="B1745" s="54">
        <v>249077</v>
      </c>
      <c r="C1745" s="55" t="s">
        <v>416</v>
      </c>
      <c r="D1745" s="54" t="s">
        <v>296</v>
      </c>
      <c r="E1745" s="56">
        <v>1306.7103</v>
      </c>
      <c r="F1745" s="56">
        <v>1461.2734</v>
      </c>
      <c r="G1745" s="56">
        <v>450.73520000000099</v>
      </c>
      <c r="H1745" s="56">
        <v>900.29430000000104</v>
      </c>
      <c r="I1745" s="56">
        <v>1345.2573</v>
      </c>
      <c r="J1745" s="56">
        <v>508.1139</v>
      </c>
      <c r="K1745" s="56">
        <v>713.06960000000004</v>
      </c>
      <c r="L1745" s="56">
        <v>1007.9613000000001</v>
      </c>
      <c r="M1745" s="56">
        <v>889.11689999999999</v>
      </c>
      <c r="N1745" s="56">
        <v>901.06220000000098</v>
      </c>
      <c r="O1745" s="56">
        <v>856.96069999999997</v>
      </c>
      <c r="P1745" s="56">
        <v>714.079800000001</v>
      </c>
    </row>
    <row r="1746" spans="1:16" x14ac:dyDescent="0.25">
      <c r="A1746" s="54">
        <v>2023</v>
      </c>
      <c r="B1746" s="54">
        <v>249077</v>
      </c>
      <c r="C1746" s="55" t="s">
        <v>416</v>
      </c>
      <c r="D1746" s="54" t="s">
        <v>1</v>
      </c>
      <c r="E1746" s="56">
        <v>19500.3603</v>
      </c>
      <c r="F1746" s="56">
        <v>20953.223399999999</v>
      </c>
      <c r="G1746" s="56">
        <v>11286.235199999999</v>
      </c>
      <c r="H1746" s="56">
        <v>15548.3943</v>
      </c>
      <c r="I1746" s="56">
        <v>20562.207299999998</v>
      </c>
      <c r="J1746" s="56">
        <v>12261.963900000001</v>
      </c>
      <c r="K1746" s="56">
        <v>13156.8696</v>
      </c>
      <c r="L1746" s="56">
        <v>17334.8613</v>
      </c>
      <c r="M1746" s="56">
        <v>15519.966899999999</v>
      </c>
      <c r="N1746" s="56">
        <v>16222.012199999999</v>
      </c>
      <c r="O1746" s="56">
        <v>15289.760700000001</v>
      </c>
      <c r="P1746" s="56">
        <v>13782.8298</v>
      </c>
    </row>
    <row r="1747" spans="1:16" x14ac:dyDescent="0.25">
      <c r="A1747" s="54">
        <v>2023</v>
      </c>
      <c r="B1747" s="54">
        <v>249077</v>
      </c>
      <c r="C1747" s="55" t="s">
        <v>414</v>
      </c>
      <c r="D1747" s="54" t="s">
        <v>1</v>
      </c>
      <c r="E1747" s="56">
        <v>11474.3577</v>
      </c>
      <c r="F1747" s="56">
        <v>13149.066000000001</v>
      </c>
      <c r="G1747" s="56">
        <v>5375.8442999999997</v>
      </c>
      <c r="H1747" s="56">
        <v>14009.6916</v>
      </c>
      <c r="I1747" s="56">
        <v>7162.8687</v>
      </c>
      <c r="J1747" s="56">
        <v>6495.9395999999997</v>
      </c>
      <c r="K1747" s="56">
        <v>8227.7813999999998</v>
      </c>
      <c r="L1747" s="56">
        <v>13414.667100000001</v>
      </c>
      <c r="M1747" s="56">
        <v>11954.000400000001</v>
      </c>
      <c r="N1747" s="56">
        <v>8228.6175000000003</v>
      </c>
      <c r="O1747" s="56">
        <v>6574.8117000000002</v>
      </c>
      <c r="P1747" s="56">
        <v>6673.1927999999998</v>
      </c>
    </row>
    <row r="1748" spans="1:16" x14ac:dyDescent="0.25">
      <c r="A1748" s="54">
        <v>2023</v>
      </c>
      <c r="B1748" s="54">
        <v>249077</v>
      </c>
      <c r="C1748" s="55" t="s">
        <v>417</v>
      </c>
      <c r="D1748" s="54" t="s">
        <v>1</v>
      </c>
      <c r="E1748" s="56">
        <v>0</v>
      </c>
      <c r="F1748" s="56">
        <v>66.888000000000005</v>
      </c>
      <c r="G1748" s="56">
        <v>0</v>
      </c>
      <c r="H1748" s="56">
        <v>0</v>
      </c>
      <c r="I1748" s="56">
        <v>0</v>
      </c>
      <c r="J1748" s="56">
        <v>0</v>
      </c>
      <c r="K1748" s="56">
        <v>0</v>
      </c>
      <c r="L1748" s="56">
        <v>0</v>
      </c>
      <c r="M1748" s="56">
        <v>1248.576</v>
      </c>
      <c r="N1748" s="56">
        <v>11.705399999999999</v>
      </c>
      <c r="O1748" s="56">
        <v>466.26510000000002</v>
      </c>
      <c r="P1748" s="56">
        <v>66.888000000000005</v>
      </c>
    </row>
    <row r="1749" spans="1:16" x14ac:dyDescent="0.25">
      <c r="A1749" s="54">
        <v>2023</v>
      </c>
      <c r="B1749" s="54">
        <v>249077</v>
      </c>
      <c r="C1749" s="55" t="s">
        <v>414</v>
      </c>
      <c r="D1749" s="54" t="s">
        <v>296</v>
      </c>
      <c r="E1749" s="56">
        <v>498.907700000001</v>
      </c>
      <c r="F1749" s="56">
        <v>674.66600000000096</v>
      </c>
      <c r="G1749" s="56">
        <v>-185.0557</v>
      </c>
      <c r="H1749" s="56">
        <v>753.94160000000102</v>
      </c>
      <c r="I1749" s="56">
        <v>-15.8812999999993</v>
      </c>
      <c r="J1749" s="56">
        <v>196.43960000000001</v>
      </c>
      <c r="K1749" s="56">
        <v>224.38140000000001</v>
      </c>
      <c r="L1749" s="56">
        <v>650.11710000000005</v>
      </c>
      <c r="M1749" s="56">
        <v>545.20039999999995</v>
      </c>
      <c r="N1749" s="56">
        <v>101.0175</v>
      </c>
      <c r="O1749" s="56">
        <v>-25.6382999999995</v>
      </c>
      <c r="P1749" s="56">
        <v>-1.5571999999994399</v>
      </c>
    </row>
    <row r="1750" spans="1:16" x14ac:dyDescent="0.25">
      <c r="A1750" s="54">
        <v>2023</v>
      </c>
      <c r="B1750" s="54">
        <v>249077</v>
      </c>
      <c r="C1750" s="55" t="s">
        <v>414</v>
      </c>
      <c r="D1750" s="54" t="s">
        <v>294</v>
      </c>
      <c r="E1750" s="56">
        <v>1181.6077</v>
      </c>
      <c r="F1750" s="56">
        <v>1354.066</v>
      </c>
      <c r="G1750" s="56">
        <v>553.59429999999998</v>
      </c>
      <c r="H1750" s="56">
        <v>1442.6916000000001</v>
      </c>
      <c r="I1750" s="56">
        <v>737.61870000000101</v>
      </c>
      <c r="J1750" s="56">
        <v>668.93960000000004</v>
      </c>
      <c r="K1750" s="56">
        <v>847.28139999999996</v>
      </c>
      <c r="L1750" s="56">
        <v>1381.4170999999999</v>
      </c>
      <c r="M1750" s="56">
        <v>1231.0003999999999</v>
      </c>
      <c r="N1750" s="56">
        <v>847.36749999999995</v>
      </c>
      <c r="O1750" s="56">
        <v>677.06169999999997</v>
      </c>
      <c r="P1750" s="56">
        <v>687.19280000000003</v>
      </c>
    </row>
    <row r="1751" spans="1:16" x14ac:dyDescent="0.25">
      <c r="A1751" s="54">
        <v>2023</v>
      </c>
      <c r="B1751" s="54">
        <v>250641</v>
      </c>
      <c r="C1751" s="55" t="s">
        <v>417</v>
      </c>
      <c r="D1751" s="54" t="s">
        <v>1</v>
      </c>
      <c r="E1751" s="56">
        <v>129.55680000000001</v>
      </c>
      <c r="F1751" s="56">
        <v>712.72080000000005</v>
      </c>
      <c r="G1751" s="56">
        <v>934.43039999999996</v>
      </c>
      <c r="H1751" s="56">
        <v>417.5496</v>
      </c>
      <c r="I1751" s="56">
        <v>1417.4856</v>
      </c>
      <c r="J1751" s="56">
        <v>539.86320000000001</v>
      </c>
      <c r="K1751" s="56">
        <v>272.83679999999998</v>
      </c>
      <c r="L1751" s="56">
        <v>2371.9247999999998</v>
      </c>
      <c r="M1751" s="56">
        <v>1662.9623999999999</v>
      </c>
      <c r="N1751" s="56">
        <v>2109.1824000000001</v>
      </c>
      <c r="O1751" s="56">
        <v>1657.2167999999999</v>
      </c>
      <c r="P1751" s="56">
        <v>531.20159999999998</v>
      </c>
    </row>
    <row r="1752" spans="1:16" x14ac:dyDescent="0.25">
      <c r="A1752" s="54">
        <v>2023</v>
      </c>
      <c r="B1752" s="54">
        <v>250641</v>
      </c>
      <c r="C1752" s="55" t="s">
        <v>417</v>
      </c>
      <c r="D1752" s="54" t="s">
        <v>296</v>
      </c>
      <c r="E1752" s="56">
        <v>-55.693199999999997</v>
      </c>
      <c r="F1752" s="56">
        <v>-31.2791999999999</v>
      </c>
      <c r="G1752" s="56">
        <v>6.9304000000000698</v>
      </c>
      <c r="H1752" s="56">
        <v>-36.450400000000002</v>
      </c>
      <c r="I1752" s="56">
        <v>244.98560000000001</v>
      </c>
      <c r="J1752" s="56">
        <v>26.863199999999999</v>
      </c>
      <c r="K1752" s="56">
        <v>-35.663200000000003</v>
      </c>
      <c r="L1752" s="56">
        <v>194.4248</v>
      </c>
      <c r="M1752" s="56">
        <v>-14.5376000000002</v>
      </c>
      <c r="N1752" s="56">
        <v>266.18239999999997</v>
      </c>
      <c r="O1752" s="56">
        <v>-52.7832000000001</v>
      </c>
      <c r="P1752" s="56">
        <v>4.7015999999999698</v>
      </c>
    </row>
    <row r="1753" spans="1:16" x14ac:dyDescent="0.25">
      <c r="A1753" s="54">
        <v>2023</v>
      </c>
      <c r="B1753" s="54">
        <v>250641</v>
      </c>
      <c r="C1753" s="55" t="s">
        <v>417</v>
      </c>
      <c r="D1753" s="54" t="s">
        <v>294</v>
      </c>
      <c r="E1753" s="56">
        <v>4.3068</v>
      </c>
      <c r="F1753" s="56">
        <v>-2.2791999999999502</v>
      </c>
      <c r="G1753" s="56">
        <v>97.930400000000105</v>
      </c>
      <c r="H1753" s="56">
        <v>52.549599999999998</v>
      </c>
      <c r="I1753" s="56">
        <v>312.48559999999998</v>
      </c>
      <c r="J1753" s="56">
        <v>88.863200000000006</v>
      </c>
      <c r="K1753" s="56">
        <v>53.336799999999997</v>
      </c>
      <c r="L1753" s="56">
        <v>294.4248</v>
      </c>
      <c r="M1753" s="56">
        <v>107.4624</v>
      </c>
      <c r="N1753" s="56">
        <v>365.18239999999997</v>
      </c>
      <c r="O1753" s="56">
        <v>127.21680000000001</v>
      </c>
      <c r="P1753" s="56">
        <v>97.701599999999999</v>
      </c>
    </row>
    <row r="1754" spans="1:16" x14ac:dyDescent="0.25">
      <c r="A1754" s="54">
        <v>2023</v>
      </c>
      <c r="B1754" s="54">
        <v>251781</v>
      </c>
      <c r="C1754" s="55" t="s">
        <v>416</v>
      </c>
      <c r="D1754" s="54" t="s">
        <v>294</v>
      </c>
      <c r="E1754" s="56">
        <v>21.876000000000001</v>
      </c>
      <c r="F1754" s="56">
        <v>14.226000000000001</v>
      </c>
      <c r="G1754" s="56">
        <v>41.975999999999999</v>
      </c>
      <c r="H1754" s="56">
        <v>0</v>
      </c>
      <c r="I1754" s="56">
        <v>263.89600000000002</v>
      </c>
      <c r="J1754" s="56">
        <v>1.492</v>
      </c>
      <c r="K1754" s="56">
        <v>57.851999999999997</v>
      </c>
      <c r="L1754" s="56">
        <v>42.076000000000001</v>
      </c>
      <c r="M1754" s="56">
        <v>0</v>
      </c>
      <c r="N1754" s="56">
        <v>41.984000000000002</v>
      </c>
      <c r="O1754" s="56">
        <v>54.975999999999999</v>
      </c>
      <c r="P1754" s="56">
        <v>20.992000000000001</v>
      </c>
    </row>
    <row r="1755" spans="1:16" x14ac:dyDescent="0.25">
      <c r="A1755" s="54">
        <v>2023</v>
      </c>
      <c r="B1755" s="54">
        <v>251781</v>
      </c>
      <c r="C1755" s="55" t="s">
        <v>416</v>
      </c>
      <c r="D1755" s="54" t="s">
        <v>296</v>
      </c>
      <c r="E1755" s="56">
        <v>-74.424000000000007</v>
      </c>
      <c r="F1755" s="56">
        <v>-82.073999999999998</v>
      </c>
      <c r="G1755" s="56">
        <v>-54.323999999999998</v>
      </c>
      <c r="H1755" s="56">
        <v>0</v>
      </c>
      <c r="I1755" s="56">
        <v>135.49600000000001</v>
      </c>
      <c r="J1755" s="56">
        <v>-30.608000000000001</v>
      </c>
      <c r="K1755" s="56">
        <v>-134.74799999999999</v>
      </c>
      <c r="L1755" s="56">
        <v>-54.223999999999997</v>
      </c>
      <c r="M1755" s="56">
        <v>0</v>
      </c>
      <c r="N1755" s="56">
        <v>-22.216000000000001</v>
      </c>
      <c r="O1755" s="56">
        <v>-41.323999999999998</v>
      </c>
      <c r="P1755" s="56">
        <v>-11.108000000000001</v>
      </c>
    </row>
    <row r="1756" spans="1:16" x14ac:dyDescent="0.25">
      <c r="A1756" s="54">
        <v>2023</v>
      </c>
      <c r="B1756" s="54">
        <v>251781</v>
      </c>
      <c r="C1756" s="55" t="s">
        <v>416</v>
      </c>
      <c r="D1756" s="54" t="s">
        <v>1</v>
      </c>
      <c r="E1756" s="56">
        <v>86.376000000000005</v>
      </c>
      <c r="F1756" s="56">
        <v>91.975999999999999</v>
      </c>
      <c r="G1756" s="56">
        <v>127.976</v>
      </c>
      <c r="H1756" s="56">
        <v>0</v>
      </c>
      <c r="I1756" s="56">
        <v>743.89599999999996</v>
      </c>
      <c r="J1756" s="56">
        <v>7.992</v>
      </c>
      <c r="K1756" s="56">
        <v>334.35199999999998</v>
      </c>
      <c r="L1756" s="56">
        <v>125.57599999999999</v>
      </c>
      <c r="M1756" s="56">
        <v>0</v>
      </c>
      <c r="N1756" s="56">
        <v>151.98400000000001</v>
      </c>
      <c r="O1756" s="56">
        <v>199.976</v>
      </c>
      <c r="P1756" s="56">
        <v>55.991999999999997</v>
      </c>
    </row>
    <row r="1757" spans="1:16" x14ac:dyDescent="0.25">
      <c r="A1757" s="54">
        <v>2023</v>
      </c>
      <c r="B1757" s="54">
        <v>253723</v>
      </c>
      <c r="C1757" s="55" t="s">
        <v>415</v>
      </c>
      <c r="D1757" s="54" t="s">
        <v>1</v>
      </c>
      <c r="E1757" s="56">
        <v>2060.5360000000001</v>
      </c>
      <c r="F1757" s="56">
        <v>271.89600000000002</v>
      </c>
      <c r="G1757" s="56">
        <v>83.183999999999997</v>
      </c>
      <c r="H1757" s="56">
        <v>247.08</v>
      </c>
      <c r="I1757" s="56">
        <v>241.56</v>
      </c>
      <c r="J1757" s="56">
        <v>98.376000000000005</v>
      </c>
      <c r="K1757" s="56">
        <v>1544.6</v>
      </c>
      <c r="L1757" s="56">
        <v>119.98399999999999</v>
      </c>
      <c r="M1757" s="56">
        <v>855.096</v>
      </c>
      <c r="N1757" s="56">
        <v>3501.9279999999999</v>
      </c>
      <c r="O1757" s="56">
        <v>0</v>
      </c>
      <c r="P1757" s="56">
        <v>191.16800000000001</v>
      </c>
    </row>
    <row r="1758" spans="1:16" x14ac:dyDescent="0.25">
      <c r="A1758" s="54">
        <v>2023</v>
      </c>
      <c r="B1758" s="54">
        <v>253723</v>
      </c>
      <c r="C1758" s="55" t="s">
        <v>415</v>
      </c>
      <c r="D1758" s="54" t="s">
        <v>296</v>
      </c>
      <c r="E1758" s="56">
        <v>328.036</v>
      </c>
      <c r="F1758" s="56">
        <v>8.4960000000000093</v>
      </c>
      <c r="G1758" s="56">
        <v>-15.766</v>
      </c>
      <c r="H1758" s="56">
        <v>-50.52</v>
      </c>
      <c r="I1758" s="56">
        <v>-92.94</v>
      </c>
      <c r="J1758" s="56">
        <v>-87.674000000000007</v>
      </c>
      <c r="K1758" s="56">
        <v>316.89999999999998</v>
      </c>
      <c r="L1758" s="56">
        <v>5.78399999999999</v>
      </c>
      <c r="M1758" s="56">
        <v>142.196</v>
      </c>
      <c r="N1758" s="56">
        <v>448.57799999999997</v>
      </c>
      <c r="O1758" s="56">
        <v>0</v>
      </c>
      <c r="P1758" s="56">
        <v>-50.731999999999999</v>
      </c>
    </row>
    <row r="1759" spans="1:16" x14ac:dyDescent="0.25">
      <c r="A1759" s="54">
        <v>2023</v>
      </c>
      <c r="B1759" s="54">
        <v>253723</v>
      </c>
      <c r="C1759" s="55" t="s">
        <v>415</v>
      </c>
      <c r="D1759" s="54" t="s">
        <v>294</v>
      </c>
      <c r="E1759" s="56">
        <v>472.536</v>
      </c>
      <c r="F1759" s="56">
        <v>76.896000000000001</v>
      </c>
      <c r="G1759" s="56">
        <v>18.434000000000001</v>
      </c>
      <c r="H1759" s="56">
        <v>52.08</v>
      </c>
      <c r="I1759" s="56">
        <v>40.56</v>
      </c>
      <c r="J1759" s="56">
        <v>11.625999999999999</v>
      </c>
      <c r="K1759" s="56">
        <v>452.6</v>
      </c>
      <c r="L1759" s="56">
        <v>39.984000000000002</v>
      </c>
      <c r="M1759" s="56">
        <v>210.596</v>
      </c>
      <c r="N1759" s="56">
        <v>559.428</v>
      </c>
      <c r="O1759" s="56">
        <v>0</v>
      </c>
      <c r="P1759" s="56">
        <v>17.667999999999999</v>
      </c>
    </row>
    <row r="1760" spans="1:16" x14ac:dyDescent="0.25">
      <c r="A1760" s="54">
        <v>2023</v>
      </c>
      <c r="B1760" s="54">
        <v>259545</v>
      </c>
      <c r="C1760" s="55" t="s">
        <v>417</v>
      </c>
      <c r="D1760" s="54" t="s">
        <v>1</v>
      </c>
      <c r="E1760" s="56">
        <v>0</v>
      </c>
      <c r="F1760" s="56">
        <v>0</v>
      </c>
      <c r="G1760" s="56">
        <v>0</v>
      </c>
      <c r="H1760" s="56">
        <v>0</v>
      </c>
      <c r="I1760" s="56">
        <v>0</v>
      </c>
      <c r="J1760" s="56">
        <v>7825.5720000000001</v>
      </c>
      <c r="K1760" s="56">
        <v>8844.6540000000005</v>
      </c>
      <c r="L1760" s="56">
        <v>7120.77</v>
      </c>
      <c r="M1760" s="56">
        <v>15919.155000000001</v>
      </c>
      <c r="N1760" s="56">
        <v>10725.096</v>
      </c>
      <c r="O1760" s="56">
        <v>5164.6679999999997</v>
      </c>
      <c r="P1760" s="56">
        <v>6914.7420000000002</v>
      </c>
    </row>
    <row r="1761" spans="1:16" x14ac:dyDescent="0.25">
      <c r="A1761" s="54">
        <v>2023</v>
      </c>
      <c r="B1761" s="54">
        <v>259545</v>
      </c>
      <c r="C1761" s="55" t="s">
        <v>418</v>
      </c>
      <c r="D1761" s="54" t="s">
        <v>1</v>
      </c>
      <c r="E1761" s="56">
        <v>0</v>
      </c>
      <c r="F1761" s="56">
        <v>0</v>
      </c>
      <c r="G1761" s="56">
        <v>0</v>
      </c>
      <c r="H1761" s="56">
        <v>0</v>
      </c>
      <c r="I1761" s="56">
        <v>0</v>
      </c>
      <c r="J1761" s="56">
        <v>0</v>
      </c>
      <c r="K1761" s="56">
        <v>736.23</v>
      </c>
      <c r="L1761" s="56">
        <v>0</v>
      </c>
      <c r="M1761" s="56">
        <v>2419.3739999999998</v>
      </c>
      <c r="N1761" s="56">
        <v>88.463999999999999</v>
      </c>
      <c r="O1761" s="56">
        <v>0</v>
      </c>
      <c r="P1761" s="56">
        <v>946.33199999999999</v>
      </c>
    </row>
    <row r="1762" spans="1:16" x14ac:dyDescent="0.25">
      <c r="A1762" s="54">
        <v>2023</v>
      </c>
      <c r="B1762" s="54">
        <v>259545</v>
      </c>
      <c r="C1762" s="55" t="s">
        <v>417</v>
      </c>
      <c r="D1762" s="54" t="s">
        <v>296</v>
      </c>
      <c r="E1762" s="56">
        <v>0</v>
      </c>
      <c r="F1762" s="56">
        <v>0</v>
      </c>
      <c r="G1762" s="56">
        <v>0</v>
      </c>
      <c r="H1762" s="56">
        <v>0</v>
      </c>
      <c r="I1762" s="56">
        <v>0</v>
      </c>
      <c r="J1762" s="56">
        <v>845.57199999999898</v>
      </c>
      <c r="K1762" s="56">
        <v>973.15399999999897</v>
      </c>
      <c r="L1762" s="56">
        <v>735.27</v>
      </c>
      <c r="M1762" s="56">
        <v>1866.905</v>
      </c>
      <c r="N1762" s="56">
        <v>1247.096</v>
      </c>
      <c r="O1762" s="56">
        <v>591.66799999999898</v>
      </c>
      <c r="P1762" s="56">
        <v>740.24199999999996</v>
      </c>
    </row>
    <row r="1763" spans="1:16" x14ac:dyDescent="0.25">
      <c r="A1763" s="54">
        <v>2023</v>
      </c>
      <c r="B1763" s="54">
        <v>259545</v>
      </c>
      <c r="C1763" s="55" t="s">
        <v>418</v>
      </c>
      <c r="D1763" s="54" t="s">
        <v>294</v>
      </c>
      <c r="E1763" s="56">
        <v>0</v>
      </c>
      <c r="F1763" s="56">
        <v>0</v>
      </c>
      <c r="G1763" s="56">
        <v>0</v>
      </c>
      <c r="H1763" s="56">
        <v>0</v>
      </c>
      <c r="I1763" s="56">
        <v>0</v>
      </c>
      <c r="J1763" s="56">
        <v>0</v>
      </c>
      <c r="K1763" s="56">
        <v>103.73</v>
      </c>
      <c r="L1763" s="56">
        <v>0</v>
      </c>
      <c r="M1763" s="56">
        <v>340.87400000000002</v>
      </c>
      <c r="N1763" s="56">
        <v>12.464</v>
      </c>
      <c r="O1763" s="56">
        <v>0</v>
      </c>
      <c r="P1763" s="56">
        <v>133.33199999999999</v>
      </c>
    </row>
    <row r="1764" spans="1:16" x14ac:dyDescent="0.25">
      <c r="A1764" s="54">
        <v>2023</v>
      </c>
      <c r="B1764" s="54">
        <v>259545</v>
      </c>
      <c r="C1764" s="55" t="s">
        <v>415</v>
      </c>
      <c r="D1764" s="54" t="s">
        <v>296</v>
      </c>
      <c r="E1764" s="56">
        <v>0</v>
      </c>
      <c r="F1764" s="56">
        <v>0</v>
      </c>
      <c r="G1764" s="56">
        <v>0</v>
      </c>
      <c r="H1764" s="56">
        <v>0</v>
      </c>
      <c r="I1764" s="56">
        <v>0</v>
      </c>
      <c r="J1764" s="56">
        <v>2752.107</v>
      </c>
      <c r="K1764" s="56">
        <v>4656.7420000000002</v>
      </c>
      <c r="L1764" s="56">
        <v>4413.6549999999997</v>
      </c>
      <c r="M1764" s="56">
        <v>4138.9449999999997</v>
      </c>
      <c r="N1764" s="56">
        <v>5725.6390000000001</v>
      </c>
      <c r="O1764" s="56">
        <v>3651.1460000000002</v>
      </c>
      <c r="P1764" s="56">
        <v>2451.498</v>
      </c>
    </row>
    <row r="1765" spans="1:16" x14ac:dyDescent="0.25">
      <c r="A1765" s="54">
        <v>2023</v>
      </c>
      <c r="B1765" s="54">
        <v>259545</v>
      </c>
      <c r="C1765" s="55" t="s">
        <v>415</v>
      </c>
      <c r="D1765" s="54" t="s">
        <v>1</v>
      </c>
      <c r="E1765" s="56">
        <v>0</v>
      </c>
      <c r="F1765" s="56">
        <v>0</v>
      </c>
      <c r="G1765" s="56">
        <v>0</v>
      </c>
      <c r="H1765" s="56">
        <v>0</v>
      </c>
      <c r="I1765" s="56">
        <v>0</v>
      </c>
      <c r="J1765" s="56">
        <v>24437.307000000001</v>
      </c>
      <c r="K1765" s="56">
        <v>38706.491999999998</v>
      </c>
      <c r="L1765" s="56">
        <v>37685.955000000002</v>
      </c>
      <c r="M1765" s="56">
        <v>35029.125</v>
      </c>
      <c r="N1765" s="56">
        <v>46844.889000000003</v>
      </c>
      <c r="O1765" s="56">
        <v>31240.596000000001</v>
      </c>
      <c r="P1765" s="56">
        <v>23011.698</v>
      </c>
    </row>
    <row r="1766" spans="1:16" x14ac:dyDescent="0.25">
      <c r="A1766" s="54">
        <v>2023</v>
      </c>
      <c r="B1766" s="54">
        <v>259545</v>
      </c>
      <c r="C1766" s="55" t="s">
        <v>417</v>
      </c>
      <c r="D1766" s="54" t="s">
        <v>294</v>
      </c>
      <c r="E1766" s="56">
        <v>0</v>
      </c>
      <c r="F1766" s="56">
        <v>0</v>
      </c>
      <c r="G1766" s="56">
        <v>0</v>
      </c>
      <c r="H1766" s="56">
        <v>0</v>
      </c>
      <c r="I1766" s="56">
        <v>0</v>
      </c>
      <c r="J1766" s="56">
        <v>1102.5719999999999</v>
      </c>
      <c r="K1766" s="56">
        <v>1246.154</v>
      </c>
      <c r="L1766" s="56">
        <v>1003.27</v>
      </c>
      <c r="M1766" s="56">
        <v>2242.9050000000002</v>
      </c>
      <c r="N1766" s="56">
        <v>1511.096</v>
      </c>
      <c r="O1766" s="56">
        <v>727.66799999999898</v>
      </c>
      <c r="P1766" s="56">
        <v>974.24199999999996</v>
      </c>
    </row>
    <row r="1767" spans="1:16" x14ac:dyDescent="0.25">
      <c r="A1767" s="54">
        <v>2023</v>
      </c>
      <c r="B1767" s="54">
        <v>259545</v>
      </c>
      <c r="C1767" s="55" t="s">
        <v>415</v>
      </c>
      <c r="D1767" s="54" t="s">
        <v>294</v>
      </c>
      <c r="E1767" s="56">
        <v>0</v>
      </c>
      <c r="F1767" s="56">
        <v>0</v>
      </c>
      <c r="G1767" s="56">
        <v>0</v>
      </c>
      <c r="H1767" s="56">
        <v>0</v>
      </c>
      <c r="I1767" s="56">
        <v>0</v>
      </c>
      <c r="J1767" s="56">
        <v>3443.0569999999998</v>
      </c>
      <c r="K1767" s="56">
        <v>5453.4920000000002</v>
      </c>
      <c r="L1767" s="56">
        <v>5309.7049999999999</v>
      </c>
      <c r="M1767" s="56">
        <v>4935.375</v>
      </c>
      <c r="N1767" s="56">
        <v>6600.1390000000001</v>
      </c>
      <c r="O1767" s="56">
        <v>4401.5959999999995</v>
      </c>
      <c r="P1767" s="56">
        <v>3242.1979999999999</v>
      </c>
    </row>
    <row r="1768" spans="1:16" x14ac:dyDescent="0.25">
      <c r="A1768" s="54">
        <v>2023</v>
      </c>
      <c r="B1768" s="54">
        <v>259545</v>
      </c>
      <c r="C1768" s="55" t="s">
        <v>418</v>
      </c>
      <c r="D1768" s="54" t="s">
        <v>296</v>
      </c>
      <c r="E1768" s="56">
        <v>0</v>
      </c>
      <c r="F1768" s="56">
        <v>0</v>
      </c>
      <c r="G1768" s="56">
        <v>0</v>
      </c>
      <c r="H1768" s="56">
        <v>0</v>
      </c>
      <c r="I1768" s="56">
        <v>0</v>
      </c>
      <c r="J1768" s="56">
        <v>0</v>
      </c>
      <c r="K1768" s="56">
        <v>34.130000000000003</v>
      </c>
      <c r="L1768" s="56">
        <v>0</v>
      </c>
      <c r="M1768" s="56">
        <v>192.70400000000001</v>
      </c>
      <c r="N1768" s="56">
        <v>-22.936</v>
      </c>
      <c r="O1768" s="56">
        <v>0</v>
      </c>
      <c r="P1768" s="56">
        <v>97.931999999999903</v>
      </c>
    </row>
    <row r="1769" spans="1:16" x14ac:dyDescent="0.25">
      <c r="A1769" s="54">
        <v>2023</v>
      </c>
      <c r="B1769" s="54">
        <v>261329</v>
      </c>
      <c r="C1769" s="55" t="s">
        <v>419</v>
      </c>
      <c r="D1769" s="54" t="s">
        <v>296</v>
      </c>
      <c r="E1769" s="56">
        <v>0</v>
      </c>
      <c r="F1769" s="56">
        <v>0</v>
      </c>
      <c r="G1769" s="56">
        <v>0</v>
      </c>
      <c r="H1769" s="56">
        <v>0</v>
      </c>
      <c r="I1769" s="56">
        <v>0</v>
      </c>
      <c r="J1769" s="56">
        <v>0</v>
      </c>
      <c r="K1769" s="56">
        <v>0</v>
      </c>
      <c r="L1769" s="56">
        <v>0</v>
      </c>
      <c r="M1769" s="56">
        <v>0</v>
      </c>
      <c r="N1769" s="56">
        <v>0</v>
      </c>
      <c r="O1769" s="56">
        <v>3.8759999999999999</v>
      </c>
      <c r="P1769" s="56">
        <v>117.06399999999999</v>
      </c>
    </row>
    <row r="1770" spans="1:16" x14ac:dyDescent="0.25">
      <c r="A1770" s="54">
        <v>2023</v>
      </c>
      <c r="B1770" s="54">
        <v>261329</v>
      </c>
      <c r="C1770" s="55" t="s">
        <v>419</v>
      </c>
      <c r="D1770" s="54" t="s">
        <v>1</v>
      </c>
      <c r="E1770" s="56">
        <v>0</v>
      </c>
      <c r="F1770" s="56">
        <v>0</v>
      </c>
      <c r="G1770" s="56">
        <v>0</v>
      </c>
      <c r="H1770" s="56">
        <v>0</v>
      </c>
      <c r="I1770" s="56">
        <v>0</v>
      </c>
      <c r="J1770" s="56">
        <v>0</v>
      </c>
      <c r="K1770" s="56">
        <v>0</v>
      </c>
      <c r="L1770" s="56">
        <v>0</v>
      </c>
      <c r="M1770" s="56">
        <v>0</v>
      </c>
      <c r="N1770" s="56">
        <v>0</v>
      </c>
      <c r="O1770" s="56">
        <v>207.976</v>
      </c>
      <c r="P1770" s="56">
        <v>1008.664</v>
      </c>
    </row>
    <row r="1771" spans="1:16" x14ac:dyDescent="0.25">
      <c r="A1771" s="54">
        <v>2023</v>
      </c>
      <c r="B1771" s="54">
        <v>261329</v>
      </c>
      <c r="C1771" s="55" t="s">
        <v>419</v>
      </c>
      <c r="D1771" s="54" t="s">
        <v>294</v>
      </c>
      <c r="E1771" s="56">
        <v>0</v>
      </c>
      <c r="F1771" s="56">
        <v>0</v>
      </c>
      <c r="G1771" s="56">
        <v>0</v>
      </c>
      <c r="H1771" s="56">
        <v>0</v>
      </c>
      <c r="I1771" s="56">
        <v>0</v>
      </c>
      <c r="J1771" s="56">
        <v>0</v>
      </c>
      <c r="K1771" s="56">
        <v>0</v>
      </c>
      <c r="L1771" s="56">
        <v>0</v>
      </c>
      <c r="M1771" s="56">
        <v>0</v>
      </c>
      <c r="N1771" s="56">
        <v>0</v>
      </c>
      <c r="O1771" s="56">
        <v>40.475999999999999</v>
      </c>
      <c r="P1771" s="56">
        <v>258.66399999999999</v>
      </c>
    </row>
    <row r="1772" spans="1:16" x14ac:dyDescent="0.25">
      <c r="A1772" s="54">
        <v>2023</v>
      </c>
      <c r="B1772" s="54">
        <v>263517</v>
      </c>
      <c r="C1772" s="55" t="s">
        <v>419</v>
      </c>
      <c r="D1772" s="54" t="s">
        <v>296</v>
      </c>
      <c r="E1772" s="56">
        <v>242.49799999999999</v>
      </c>
      <c r="F1772" s="56">
        <v>-57.773000000000003</v>
      </c>
      <c r="G1772" s="56">
        <v>-33.134</v>
      </c>
      <c r="H1772" s="56">
        <v>-25.67</v>
      </c>
      <c r="I1772" s="56">
        <v>22.3</v>
      </c>
      <c r="J1772" s="56">
        <v>-42.643999999999998</v>
      </c>
      <c r="K1772" s="56">
        <v>-46.804000000000002</v>
      </c>
      <c r="L1772" s="56">
        <v>-25.18</v>
      </c>
      <c r="M1772" s="56">
        <v>43.4149999999999</v>
      </c>
      <c r="N1772" s="56">
        <v>0</v>
      </c>
      <c r="O1772" s="56">
        <v>-17.77</v>
      </c>
      <c r="P1772" s="56">
        <v>-50.165999999999997</v>
      </c>
    </row>
    <row r="1773" spans="1:16" x14ac:dyDescent="0.25">
      <c r="A1773" s="54">
        <v>2023</v>
      </c>
      <c r="B1773" s="54">
        <v>263517</v>
      </c>
      <c r="C1773" s="55" t="s">
        <v>416</v>
      </c>
      <c r="D1773" s="54" t="s">
        <v>294</v>
      </c>
      <c r="E1773" s="56">
        <v>1099.9480000000001</v>
      </c>
      <c r="F1773" s="56">
        <v>114.759</v>
      </c>
      <c r="G1773" s="56">
        <v>31.242000000000001</v>
      </c>
      <c r="H1773" s="56">
        <v>153.13499999999999</v>
      </c>
      <c r="I1773" s="56">
        <v>227.63200000000001</v>
      </c>
      <c r="J1773" s="56">
        <v>17.957999999999998</v>
      </c>
      <c r="K1773" s="56">
        <v>245.75399999999999</v>
      </c>
      <c r="L1773" s="56">
        <v>359.98</v>
      </c>
      <c r="M1773" s="56">
        <v>95.119999999999905</v>
      </c>
      <c r="N1773" s="56">
        <v>337.512</v>
      </c>
      <c r="O1773" s="56">
        <v>65.271999999999906</v>
      </c>
      <c r="P1773" s="56">
        <v>84.459999999999894</v>
      </c>
    </row>
    <row r="1774" spans="1:16" x14ac:dyDescent="0.25">
      <c r="A1774" s="54">
        <v>2023</v>
      </c>
      <c r="B1774" s="54">
        <v>263517</v>
      </c>
      <c r="C1774" s="55" t="s">
        <v>414</v>
      </c>
      <c r="D1774" s="54" t="s">
        <v>296</v>
      </c>
      <c r="E1774" s="56">
        <v>466.20399999999898</v>
      </c>
      <c r="F1774" s="56">
        <v>616.55599999999902</v>
      </c>
      <c r="G1774" s="56">
        <v>521.03299999999899</v>
      </c>
      <c r="H1774" s="56">
        <v>1413.6610000000001</v>
      </c>
      <c r="I1774" s="56">
        <v>49.388999999999598</v>
      </c>
      <c r="J1774" s="56">
        <v>-241.76</v>
      </c>
      <c r="K1774" s="56">
        <v>323.74299999999897</v>
      </c>
      <c r="L1774" s="56">
        <v>-111.26</v>
      </c>
      <c r="M1774" s="56">
        <v>-64.597000000000307</v>
      </c>
      <c r="N1774" s="56">
        <v>218.95999999999901</v>
      </c>
      <c r="O1774" s="56">
        <v>597.25499999999897</v>
      </c>
      <c r="P1774" s="56">
        <v>673.21199999999897</v>
      </c>
    </row>
    <row r="1775" spans="1:16" x14ac:dyDescent="0.25">
      <c r="A1775" s="54">
        <v>2023</v>
      </c>
      <c r="B1775" s="54">
        <v>263517</v>
      </c>
      <c r="C1775" s="55" t="s">
        <v>414</v>
      </c>
      <c r="D1775" s="54" t="s">
        <v>1</v>
      </c>
      <c r="E1775" s="56">
        <v>8335.4040000000005</v>
      </c>
      <c r="F1775" s="56">
        <v>9069.3060000000005</v>
      </c>
      <c r="G1775" s="56">
        <v>8893.8330000000005</v>
      </c>
      <c r="H1775" s="56">
        <v>14730.710999999999</v>
      </c>
      <c r="I1775" s="56">
        <v>5522.8890000000001</v>
      </c>
      <c r="J1775" s="56">
        <v>3154.44</v>
      </c>
      <c r="K1775" s="56">
        <v>7092.5429999999997</v>
      </c>
      <c r="L1775" s="56">
        <v>4594.8900000000003</v>
      </c>
      <c r="M1775" s="56">
        <v>4010.8530000000001</v>
      </c>
      <c r="N1775" s="56">
        <v>6564.96</v>
      </c>
      <c r="O1775" s="56">
        <v>9328.0049999999992</v>
      </c>
      <c r="P1775" s="56">
        <v>9263.1119999999992</v>
      </c>
    </row>
    <row r="1776" spans="1:16" x14ac:dyDescent="0.25">
      <c r="A1776" s="54">
        <v>2023</v>
      </c>
      <c r="B1776" s="54">
        <v>263517</v>
      </c>
      <c r="C1776" s="55" t="s">
        <v>418</v>
      </c>
      <c r="D1776" s="54" t="s">
        <v>296</v>
      </c>
      <c r="E1776" s="56">
        <v>0</v>
      </c>
      <c r="F1776" s="56">
        <v>-29.45</v>
      </c>
      <c r="G1776" s="56">
        <v>-33.216000000000001</v>
      </c>
      <c r="H1776" s="56">
        <v>0</v>
      </c>
      <c r="I1776" s="56">
        <v>-19.440000000000001</v>
      </c>
      <c r="J1776" s="56">
        <v>0</v>
      </c>
      <c r="K1776" s="56">
        <v>0</v>
      </c>
      <c r="L1776" s="56">
        <v>0</v>
      </c>
      <c r="M1776" s="56">
        <v>-26.82</v>
      </c>
      <c r="N1776" s="56">
        <v>0</v>
      </c>
      <c r="O1776" s="56">
        <v>0</v>
      </c>
      <c r="P1776" s="56">
        <v>25.079999999999899</v>
      </c>
    </row>
    <row r="1777" spans="1:16" x14ac:dyDescent="0.25">
      <c r="A1777" s="54">
        <v>2023</v>
      </c>
      <c r="B1777" s="54">
        <v>263517</v>
      </c>
      <c r="C1777" s="55" t="s">
        <v>418</v>
      </c>
      <c r="D1777" s="54" t="s">
        <v>1</v>
      </c>
      <c r="E1777" s="56">
        <v>0</v>
      </c>
      <c r="F1777" s="56">
        <v>276.45</v>
      </c>
      <c r="G1777" s="56">
        <v>6.984</v>
      </c>
      <c r="H1777" s="56">
        <v>0</v>
      </c>
      <c r="I1777" s="56">
        <v>104.76</v>
      </c>
      <c r="J1777" s="56">
        <v>0</v>
      </c>
      <c r="K1777" s="56">
        <v>0</v>
      </c>
      <c r="L1777" s="56">
        <v>0</v>
      </c>
      <c r="M1777" s="56">
        <v>52.38</v>
      </c>
      <c r="N1777" s="56">
        <v>0</v>
      </c>
      <c r="O1777" s="56">
        <v>0</v>
      </c>
      <c r="P1777" s="56">
        <v>663.48</v>
      </c>
    </row>
    <row r="1778" spans="1:16" x14ac:dyDescent="0.25">
      <c r="A1778" s="54">
        <v>2023</v>
      </c>
      <c r="B1778" s="54">
        <v>263517</v>
      </c>
      <c r="C1778" s="55" t="s">
        <v>416</v>
      </c>
      <c r="D1778" s="54" t="s">
        <v>296</v>
      </c>
      <c r="E1778" s="56">
        <v>921.29799999999898</v>
      </c>
      <c r="F1778" s="56">
        <v>15.1589999999998</v>
      </c>
      <c r="G1778" s="56">
        <v>-32.957999999999998</v>
      </c>
      <c r="H1778" s="56">
        <v>46.935000000000002</v>
      </c>
      <c r="I1778" s="56">
        <v>93.7319999999999</v>
      </c>
      <c r="J1778" s="56">
        <v>-15.242000000000001</v>
      </c>
      <c r="K1778" s="56">
        <v>145.054</v>
      </c>
      <c r="L1778" s="56">
        <v>192.88</v>
      </c>
      <c r="M1778" s="56">
        <v>27.619999999999902</v>
      </c>
      <c r="N1778" s="56">
        <v>260.66199999999998</v>
      </c>
      <c r="O1778" s="56">
        <v>-2.2280000000000699</v>
      </c>
      <c r="P1778" s="56">
        <v>19.159999999999901</v>
      </c>
    </row>
    <row r="1779" spans="1:16" x14ac:dyDescent="0.25">
      <c r="A1779" s="54">
        <v>2023</v>
      </c>
      <c r="B1779" s="54">
        <v>263517</v>
      </c>
      <c r="C1779" s="55" t="s">
        <v>416</v>
      </c>
      <c r="D1779" s="54" t="s">
        <v>1</v>
      </c>
      <c r="E1779" s="56">
        <v>7806.9480000000003</v>
      </c>
      <c r="F1779" s="56">
        <v>814.50900000000001</v>
      </c>
      <c r="G1779" s="56">
        <v>221.74199999999999</v>
      </c>
      <c r="H1779" s="56">
        <v>1086.885</v>
      </c>
      <c r="I1779" s="56">
        <v>1615.6320000000001</v>
      </c>
      <c r="J1779" s="56">
        <v>127.458</v>
      </c>
      <c r="K1779" s="56">
        <v>1744.2539999999999</v>
      </c>
      <c r="L1779" s="56">
        <v>2554.98</v>
      </c>
      <c r="M1779" s="56">
        <v>675.12</v>
      </c>
      <c r="N1779" s="56">
        <v>2395.5120000000002</v>
      </c>
      <c r="O1779" s="56">
        <v>463.27199999999999</v>
      </c>
      <c r="P1779" s="56">
        <v>599.46</v>
      </c>
    </row>
    <row r="1780" spans="1:16" x14ac:dyDescent="0.25">
      <c r="A1780" s="54">
        <v>2023</v>
      </c>
      <c r="B1780" s="54">
        <v>263517</v>
      </c>
      <c r="C1780" s="55" t="s">
        <v>419</v>
      </c>
      <c r="D1780" s="54" t="s">
        <v>294</v>
      </c>
      <c r="E1780" s="56">
        <v>360.71800000000002</v>
      </c>
      <c r="F1780" s="56">
        <v>14.227</v>
      </c>
      <c r="G1780" s="56">
        <v>1.0660000000000001</v>
      </c>
      <c r="H1780" s="56">
        <v>46.33</v>
      </c>
      <c r="I1780" s="56">
        <v>94.3</v>
      </c>
      <c r="J1780" s="56">
        <v>29.356000000000002</v>
      </c>
      <c r="K1780" s="56">
        <v>22.795999999999999</v>
      </c>
      <c r="L1780" s="56">
        <v>9.02</v>
      </c>
      <c r="M1780" s="56">
        <v>115.41500000000001</v>
      </c>
      <c r="N1780" s="56">
        <v>0</v>
      </c>
      <c r="O1780" s="56">
        <v>17.63</v>
      </c>
      <c r="P1780" s="56">
        <v>19.434000000000001</v>
      </c>
    </row>
    <row r="1781" spans="1:16" x14ac:dyDescent="0.25">
      <c r="A1781" s="54">
        <v>2023</v>
      </c>
      <c r="B1781" s="54">
        <v>263517</v>
      </c>
      <c r="C1781" s="55" t="s">
        <v>419</v>
      </c>
      <c r="D1781" s="54" t="s">
        <v>1</v>
      </c>
      <c r="E1781" s="56">
        <v>2560.2179999999998</v>
      </c>
      <c r="F1781" s="56">
        <v>100.977</v>
      </c>
      <c r="G1781" s="56">
        <v>7.5659999999999998</v>
      </c>
      <c r="H1781" s="56">
        <v>328.83</v>
      </c>
      <c r="I1781" s="56">
        <v>669.3</v>
      </c>
      <c r="J1781" s="56">
        <v>208.35599999999999</v>
      </c>
      <c r="K1781" s="56">
        <v>161.79599999999999</v>
      </c>
      <c r="L1781" s="56">
        <v>64.02</v>
      </c>
      <c r="M1781" s="56">
        <v>819.16499999999996</v>
      </c>
      <c r="N1781" s="56">
        <v>0</v>
      </c>
      <c r="O1781" s="56">
        <v>125.13</v>
      </c>
      <c r="P1781" s="56">
        <v>137.934</v>
      </c>
    </row>
    <row r="1782" spans="1:16" x14ac:dyDescent="0.25">
      <c r="A1782" s="54">
        <v>2023</v>
      </c>
      <c r="B1782" s="54">
        <v>263517</v>
      </c>
      <c r="C1782" s="55" t="s">
        <v>418</v>
      </c>
      <c r="D1782" s="54" t="s">
        <v>294</v>
      </c>
      <c r="E1782" s="56">
        <v>0</v>
      </c>
      <c r="F1782" s="56">
        <v>38.950000000000003</v>
      </c>
      <c r="G1782" s="56">
        <v>0.98399999999999999</v>
      </c>
      <c r="H1782" s="56">
        <v>0</v>
      </c>
      <c r="I1782" s="56">
        <v>14.76</v>
      </c>
      <c r="J1782" s="56">
        <v>0</v>
      </c>
      <c r="K1782" s="56">
        <v>0</v>
      </c>
      <c r="L1782" s="56">
        <v>0</v>
      </c>
      <c r="M1782" s="56">
        <v>7.38</v>
      </c>
      <c r="N1782" s="56">
        <v>0</v>
      </c>
      <c r="O1782" s="56">
        <v>0</v>
      </c>
      <c r="P1782" s="56">
        <v>93.479999999999905</v>
      </c>
    </row>
    <row r="1783" spans="1:16" x14ac:dyDescent="0.25">
      <c r="A1783" s="54">
        <v>2023</v>
      </c>
      <c r="B1783" s="54">
        <v>263517</v>
      </c>
      <c r="C1783" s="55" t="s">
        <v>414</v>
      </c>
      <c r="D1783" s="54" t="s">
        <v>294</v>
      </c>
      <c r="E1783" s="56">
        <v>1174.404</v>
      </c>
      <c r="F1783" s="56">
        <v>1277.806</v>
      </c>
      <c r="G1783" s="56">
        <v>1253.0830000000001</v>
      </c>
      <c r="H1783" s="56">
        <v>2075.4609999999998</v>
      </c>
      <c r="I1783" s="56">
        <v>778.13900000000001</v>
      </c>
      <c r="J1783" s="56">
        <v>444.44</v>
      </c>
      <c r="K1783" s="56">
        <v>999.29299999999898</v>
      </c>
      <c r="L1783" s="56">
        <v>647.39</v>
      </c>
      <c r="M1783" s="56">
        <v>565.10299999999995</v>
      </c>
      <c r="N1783" s="56">
        <v>924.96</v>
      </c>
      <c r="O1783" s="56">
        <v>1314.2550000000001</v>
      </c>
      <c r="P1783" s="56">
        <v>1305.1120000000001</v>
      </c>
    </row>
    <row r="1784" spans="1:16" x14ac:dyDescent="0.25">
      <c r="A1784" s="54">
        <v>2023</v>
      </c>
      <c r="B1784" s="54">
        <v>268288</v>
      </c>
      <c r="C1784" s="55" t="s">
        <v>414</v>
      </c>
      <c r="D1784" s="54" t="s">
        <v>294</v>
      </c>
      <c r="E1784" s="56">
        <v>637.426999999999</v>
      </c>
      <c r="F1784" s="56">
        <v>782.27999999999895</v>
      </c>
      <c r="G1784" s="56">
        <v>452.88600000000002</v>
      </c>
      <c r="H1784" s="56">
        <v>1525.7739999999999</v>
      </c>
      <c r="I1784" s="56">
        <v>409.09800000000001</v>
      </c>
      <c r="J1784" s="56">
        <v>322.42399999999998</v>
      </c>
      <c r="K1784" s="56">
        <v>847.14199999999903</v>
      </c>
      <c r="L1784" s="56">
        <v>115.94799999999999</v>
      </c>
      <c r="M1784" s="56">
        <v>452.18900000000002</v>
      </c>
      <c r="N1784" s="56">
        <v>327.262</v>
      </c>
      <c r="O1784" s="56">
        <v>370.96800000000002</v>
      </c>
      <c r="P1784" s="56">
        <v>283.22800000000001</v>
      </c>
    </row>
    <row r="1785" spans="1:16" x14ac:dyDescent="0.25">
      <c r="A1785" s="54">
        <v>2023</v>
      </c>
      <c r="B1785" s="54">
        <v>268288</v>
      </c>
      <c r="C1785" s="55" t="s">
        <v>414</v>
      </c>
      <c r="D1785" s="54" t="s">
        <v>296</v>
      </c>
      <c r="E1785" s="56">
        <v>106.22699999999899</v>
      </c>
      <c r="F1785" s="56">
        <v>210.17999999999901</v>
      </c>
      <c r="G1785" s="56">
        <v>114.286</v>
      </c>
      <c r="H1785" s="56">
        <v>1043.374</v>
      </c>
      <c r="I1785" s="56">
        <v>-11.302000000000101</v>
      </c>
      <c r="J1785" s="56">
        <v>-51.576000000000199</v>
      </c>
      <c r="K1785" s="56">
        <v>435.54199999999901</v>
      </c>
      <c r="L1785" s="56">
        <v>-150.75200000000001</v>
      </c>
      <c r="M1785" s="56">
        <v>40.5889999999997</v>
      </c>
      <c r="N1785" s="56">
        <v>-43.438000000000301</v>
      </c>
      <c r="O1785" s="56">
        <v>-65.032000000000195</v>
      </c>
      <c r="P1785" s="56">
        <v>-151.672</v>
      </c>
    </row>
    <row r="1786" spans="1:16" x14ac:dyDescent="0.25">
      <c r="A1786" s="54">
        <v>2023</v>
      </c>
      <c r="B1786" s="54">
        <v>268288</v>
      </c>
      <c r="C1786" s="55" t="s">
        <v>414</v>
      </c>
      <c r="D1786" s="54" t="s">
        <v>1</v>
      </c>
      <c r="E1786" s="56">
        <v>4524.1769999999997</v>
      </c>
      <c r="F1786" s="56">
        <v>5552.28</v>
      </c>
      <c r="G1786" s="56">
        <v>3214.386</v>
      </c>
      <c r="H1786" s="56">
        <v>10829.273999999999</v>
      </c>
      <c r="I1786" s="56">
        <v>2903.598</v>
      </c>
      <c r="J1786" s="56">
        <v>2288.424</v>
      </c>
      <c r="K1786" s="56">
        <v>6012.6419999999998</v>
      </c>
      <c r="L1786" s="56">
        <v>822.94799999999998</v>
      </c>
      <c r="M1786" s="56">
        <v>3209.4389999999999</v>
      </c>
      <c r="N1786" s="56">
        <v>2322.7620000000002</v>
      </c>
      <c r="O1786" s="56">
        <v>2632.9679999999998</v>
      </c>
      <c r="P1786" s="56">
        <v>2010.2280000000001</v>
      </c>
    </row>
    <row r="1787" spans="1:16" x14ac:dyDescent="0.25">
      <c r="A1787" s="54">
        <v>2023</v>
      </c>
      <c r="B1787" s="54">
        <v>270575</v>
      </c>
      <c r="C1787" s="55" t="s">
        <v>417</v>
      </c>
      <c r="D1787" s="54" t="s">
        <v>296</v>
      </c>
      <c r="E1787" s="56">
        <v>-136.94900000000001</v>
      </c>
      <c r="F1787" s="56">
        <v>44.582999999999899</v>
      </c>
      <c r="G1787" s="56">
        <v>-47.014000000000003</v>
      </c>
      <c r="H1787" s="56">
        <v>-15.007</v>
      </c>
      <c r="I1787" s="56">
        <v>-54.014000000000003</v>
      </c>
      <c r="J1787" s="56">
        <v>124.86</v>
      </c>
      <c r="K1787" s="56">
        <v>117.846</v>
      </c>
      <c r="L1787" s="56">
        <v>-188.756</v>
      </c>
      <c r="M1787" s="56">
        <v>-92.028000000000006</v>
      </c>
      <c r="N1787" s="56">
        <v>-154.548</v>
      </c>
      <c r="O1787" s="56">
        <v>-127.91200000000001</v>
      </c>
      <c r="P1787" s="56">
        <v>-44.014000000000003</v>
      </c>
    </row>
    <row r="1788" spans="1:16" x14ac:dyDescent="0.25">
      <c r="A1788" s="54">
        <v>2023</v>
      </c>
      <c r="B1788" s="54">
        <v>270575</v>
      </c>
      <c r="C1788" s="55" t="s">
        <v>417</v>
      </c>
      <c r="D1788" s="54" t="s">
        <v>294</v>
      </c>
      <c r="E1788" s="56">
        <v>66.051000000000002</v>
      </c>
      <c r="F1788" s="56">
        <v>169.583</v>
      </c>
      <c r="G1788" s="56">
        <v>10.986000000000001</v>
      </c>
      <c r="H1788" s="56">
        <v>13.993</v>
      </c>
      <c r="I1788" s="56">
        <v>3.98599999999999</v>
      </c>
      <c r="J1788" s="56">
        <v>191.86</v>
      </c>
      <c r="K1788" s="56">
        <v>233.846</v>
      </c>
      <c r="L1788" s="56">
        <v>43.244</v>
      </c>
      <c r="M1788" s="56">
        <v>23.972000000000001</v>
      </c>
      <c r="N1788" s="56">
        <v>-9.5480000000000693</v>
      </c>
      <c r="O1788" s="56">
        <v>75.087999999999894</v>
      </c>
      <c r="P1788" s="56">
        <v>13.986000000000001</v>
      </c>
    </row>
    <row r="1789" spans="1:16" x14ac:dyDescent="0.25">
      <c r="A1789" s="54">
        <v>2023</v>
      </c>
      <c r="B1789" s="54">
        <v>270575</v>
      </c>
      <c r="C1789" s="55" t="s">
        <v>417</v>
      </c>
      <c r="D1789" s="54" t="s">
        <v>1</v>
      </c>
      <c r="E1789" s="56">
        <v>334.55099999999999</v>
      </c>
      <c r="F1789" s="56">
        <v>1805.0830000000001</v>
      </c>
      <c r="G1789" s="56">
        <v>125.986</v>
      </c>
      <c r="H1789" s="56">
        <v>48.993000000000002</v>
      </c>
      <c r="I1789" s="56">
        <v>118.986</v>
      </c>
      <c r="J1789" s="56">
        <v>1035.8599999999999</v>
      </c>
      <c r="K1789" s="56">
        <v>1238.846</v>
      </c>
      <c r="L1789" s="56">
        <v>405.24400000000003</v>
      </c>
      <c r="M1789" s="56">
        <v>125.97199999999999</v>
      </c>
      <c r="N1789" s="56">
        <v>912.702</v>
      </c>
      <c r="O1789" s="56">
        <v>924.58799999999997</v>
      </c>
      <c r="P1789" s="56">
        <v>118.986</v>
      </c>
    </row>
    <row r="1790" spans="1:16" x14ac:dyDescent="0.25">
      <c r="A1790" s="54">
        <v>2023</v>
      </c>
      <c r="B1790" s="54">
        <v>271885</v>
      </c>
      <c r="C1790" s="55" t="s">
        <v>416</v>
      </c>
      <c r="D1790" s="54" t="s">
        <v>1</v>
      </c>
      <c r="E1790" s="56">
        <v>6146.0972000000002</v>
      </c>
      <c r="F1790" s="56">
        <v>7805.7795999999998</v>
      </c>
      <c r="G1790" s="56">
        <v>3439.6396</v>
      </c>
      <c r="H1790" s="56">
        <v>8492.8287999999993</v>
      </c>
      <c r="I1790" s="56">
        <v>5362.9380000000001</v>
      </c>
      <c r="J1790" s="56">
        <v>11667.2048</v>
      </c>
      <c r="K1790" s="56">
        <v>8164.1325999999999</v>
      </c>
      <c r="L1790" s="56">
        <v>8823.9964</v>
      </c>
      <c r="M1790" s="56">
        <v>3258.1289999999999</v>
      </c>
      <c r="N1790" s="56">
        <v>5036.4386000000004</v>
      </c>
      <c r="O1790" s="56">
        <v>10691.550999999999</v>
      </c>
      <c r="P1790" s="56">
        <v>3503.8960000000002</v>
      </c>
    </row>
    <row r="1791" spans="1:16" x14ac:dyDescent="0.25">
      <c r="A1791" s="54">
        <v>2023</v>
      </c>
      <c r="B1791" s="54">
        <v>271885</v>
      </c>
      <c r="C1791" s="55" t="s">
        <v>416</v>
      </c>
      <c r="D1791" s="54" t="s">
        <v>296</v>
      </c>
      <c r="E1791" s="56">
        <v>-155.9528</v>
      </c>
      <c r="F1791" s="56">
        <v>64.0795999999998</v>
      </c>
      <c r="G1791" s="56">
        <v>-317.16039999999998</v>
      </c>
      <c r="H1791" s="56">
        <v>77.028800000000999</v>
      </c>
      <c r="I1791" s="56">
        <v>-224.46199999999999</v>
      </c>
      <c r="J1791" s="56">
        <v>359.20479999999998</v>
      </c>
      <c r="K1791" s="56">
        <v>122.7826</v>
      </c>
      <c r="L1791" s="56">
        <v>25.796400000000499</v>
      </c>
      <c r="M1791" s="56">
        <v>-334.52100000000002</v>
      </c>
      <c r="N1791" s="56">
        <v>-87.711399999999699</v>
      </c>
      <c r="O1791" s="56">
        <v>283.90099999999899</v>
      </c>
      <c r="P1791" s="56">
        <v>-290.30399999999997</v>
      </c>
    </row>
    <row r="1792" spans="1:16" x14ac:dyDescent="0.25">
      <c r="A1792" s="54">
        <v>2023</v>
      </c>
      <c r="B1792" s="54">
        <v>271885</v>
      </c>
      <c r="C1792" s="55" t="s">
        <v>416</v>
      </c>
      <c r="D1792" s="54" t="s">
        <v>294</v>
      </c>
      <c r="E1792" s="56">
        <v>550.59720000000004</v>
      </c>
      <c r="F1792" s="56">
        <v>699.27959999999996</v>
      </c>
      <c r="G1792" s="56">
        <v>308.13959999999997</v>
      </c>
      <c r="H1792" s="56">
        <v>760.82880000000102</v>
      </c>
      <c r="I1792" s="56">
        <v>480.43799999999999</v>
      </c>
      <c r="J1792" s="56">
        <v>1045.2048</v>
      </c>
      <c r="K1792" s="56">
        <v>731.38260000000002</v>
      </c>
      <c r="L1792" s="56">
        <v>790.49639999999999</v>
      </c>
      <c r="M1792" s="56">
        <v>291.87900000000002</v>
      </c>
      <c r="N1792" s="56">
        <v>451.18860000000001</v>
      </c>
      <c r="O1792" s="56">
        <v>957.80099999999902</v>
      </c>
      <c r="P1792" s="56">
        <v>313.89600000000002</v>
      </c>
    </row>
    <row r="1793" spans="1:16" x14ac:dyDescent="0.25">
      <c r="A1793" s="54">
        <v>2023</v>
      </c>
      <c r="B1793" s="54">
        <v>273027</v>
      </c>
      <c r="C1793" s="55" t="s">
        <v>415</v>
      </c>
      <c r="D1793" s="54" t="s">
        <v>296</v>
      </c>
      <c r="E1793" s="56">
        <v>366.50799999999998</v>
      </c>
      <c r="F1793" s="56">
        <v>307.68799999999999</v>
      </c>
      <c r="G1793" s="56">
        <v>108.13</v>
      </c>
      <c r="H1793" s="56">
        <v>0</v>
      </c>
      <c r="I1793" s="56">
        <v>-18.231999999999999</v>
      </c>
      <c r="J1793" s="56">
        <v>-70.164000000000001</v>
      </c>
      <c r="K1793" s="56">
        <v>349.42</v>
      </c>
      <c r="L1793" s="56">
        <v>321.27999999999997</v>
      </c>
      <c r="M1793" s="56">
        <v>-21.224</v>
      </c>
      <c r="N1793" s="56">
        <v>-21.456</v>
      </c>
      <c r="O1793" s="56">
        <v>41.8200000000001</v>
      </c>
      <c r="P1793" s="56">
        <v>-18.116</v>
      </c>
    </row>
    <row r="1794" spans="1:16" x14ac:dyDescent="0.25">
      <c r="A1794" s="54">
        <v>2023</v>
      </c>
      <c r="B1794" s="54">
        <v>273027</v>
      </c>
      <c r="C1794" s="55" t="s">
        <v>415</v>
      </c>
      <c r="D1794" s="54" t="s">
        <v>1</v>
      </c>
      <c r="E1794" s="56">
        <v>1247.808</v>
      </c>
      <c r="F1794" s="56">
        <v>2107.6880000000001</v>
      </c>
      <c r="G1794" s="56">
        <v>646.28</v>
      </c>
      <c r="H1794" s="56">
        <v>0</v>
      </c>
      <c r="I1794" s="56">
        <v>287.96800000000002</v>
      </c>
      <c r="J1794" s="56">
        <v>350.33600000000001</v>
      </c>
      <c r="K1794" s="56">
        <v>2116.52</v>
      </c>
      <c r="L1794" s="56">
        <v>1790.08</v>
      </c>
      <c r="M1794" s="56">
        <v>199.976</v>
      </c>
      <c r="N1794" s="56">
        <v>455.94400000000002</v>
      </c>
      <c r="O1794" s="56">
        <v>799.92</v>
      </c>
      <c r="P1794" s="56">
        <v>159.98400000000001</v>
      </c>
    </row>
    <row r="1795" spans="1:16" x14ac:dyDescent="0.25">
      <c r="A1795" s="54">
        <v>2023</v>
      </c>
      <c r="B1795" s="54">
        <v>273027</v>
      </c>
      <c r="C1795" s="55" t="s">
        <v>415</v>
      </c>
      <c r="D1795" s="54" t="s">
        <v>294</v>
      </c>
      <c r="E1795" s="56">
        <v>465.80799999999999</v>
      </c>
      <c r="F1795" s="56">
        <v>516.18799999999999</v>
      </c>
      <c r="G1795" s="56">
        <v>240.53</v>
      </c>
      <c r="H1795" s="56">
        <v>0</v>
      </c>
      <c r="I1795" s="56">
        <v>47.968000000000004</v>
      </c>
      <c r="J1795" s="56">
        <v>95.335999999999999</v>
      </c>
      <c r="K1795" s="56">
        <v>425.52</v>
      </c>
      <c r="L1795" s="56">
        <v>463.58</v>
      </c>
      <c r="M1795" s="56">
        <v>44.975999999999999</v>
      </c>
      <c r="N1795" s="56">
        <v>110.944</v>
      </c>
      <c r="O1795" s="56">
        <v>74.920000000000101</v>
      </c>
      <c r="P1795" s="56">
        <v>14.984</v>
      </c>
    </row>
    <row r="1796" spans="1:16" x14ac:dyDescent="0.25">
      <c r="A1796" s="54">
        <v>2023</v>
      </c>
      <c r="B1796" s="54">
        <v>280877</v>
      </c>
      <c r="C1796" s="55" t="s">
        <v>415</v>
      </c>
      <c r="D1796" s="54" t="s">
        <v>1</v>
      </c>
      <c r="E1796" s="56">
        <v>0</v>
      </c>
      <c r="F1796" s="56">
        <v>1403.7760000000001</v>
      </c>
      <c r="G1796" s="56">
        <v>151.98400000000001</v>
      </c>
      <c r="H1796" s="56">
        <v>79.983999999999995</v>
      </c>
      <c r="I1796" s="56">
        <v>0</v>
      </c>
      <c r="J1796" s="56">
        <v>0</v>
      </c>
      <c r="K1796" s="56">
        <v>0</v>
      </c>
      <c r="L1796" s="56">
        <v>63.991999999999997</v>
      </c>
      <c r="M1796" s="56">
        <v>0</v>
      </c>
      <c r="N1796" s="56">
        <v>0</v>
      </c>
      <c r="O1796" s="56">
        <v>71.992000000000004</v>
      </c>
      <c r="P1796" s="56">
        <v>0</v>
      </c>
    </row>
    <row r="1797" spans="1:16" x14ac:dyDescent="0.25">
      <c r="A1797" s="54">
        <v>2023</v>
      </c>
      <c r="B1797" s="54">
        <v>280877</v>
      </c>
      <c r="C1797" s="55" t="s">
        <v>415</v>
      </c>
      <c r="D1797" s="54" t="s">
        <v>296</v>
      </c>
      <c r="E1797" s="56">
        <v>0</v>
      </c>
      <c r="F1797" s="56">
        <v>127.026</v>
      </c>
      <c r="G1797" s="56">
        <v>-49.216000000000001</v>
      </c>
      <c r="H1797" s="56">
        <v>-46.716000000000001</v>
      </c>
      <c r="I1797" s="56">
        <v>0</v>
      </c>
      <c r="J1797" s="56">
        <v>0</v>
      </c>
      <c r="K1797" s="56">
        <v>0</v>
      </c>
      <c r="L1797" s="56">
        <v>-14.108000000000001</v>
      </c>
      <c r="M1797" s="56">
        <v>0</v>
      </c>
      <c r="N1797" s="56">
        <v>0</v>
      </c>
      <c r="O1797" s="56">
        <v>-16.108000000000001</v>
      </c>
      <c r="P1797" s="56">
        <v>0</v>
      </c>
    </row>
    <row r="1798" spans="1:16" x14ac:dyDescent="0.25">
      <c r="A1798" s="54">
        <v>2023</v>
      </c>
      <c r="B1798" s="54">
        <v>280877</v>
      </c>
      <c r="C1798" s="55" t="s">
        <v>415</v>
      </c>
      <c r="D1798" s="54" t="s">
        <v>294</v>
      </c>
      <c r="E1798" s="56">
        <v>0</v>
      </c>
      <c r="F1798" s="56">
        <v>170.02600000000001</v>
      </c>
      <c r="G1798" s="56">
        <v>16.984000000000002</v>
      </c>
      <c r="H1798" s="56">
        <v>19.484000000000002</v>
      </c>
      <c r="I1798" s="56">
        <v>0</v>
      </c>
      <c r="J1798" s="56">
        <v>0</v>
      </c>
      <c r="K1798" s="56">
        <v>0</v>
      </c>
      <c r="L1798" s="56">
        <v>18.992000000000001</v>
      </c>
      <c r="M1798" s="56">
        <v>0</v>
      </c>
      <c r="N1798" s="56">
        <v>0</v>
      </c>
      <c r="O1798" s="56">
        <v>16.992000000000001</v>
      </c>
      <c r="P1798" s="56">
        <v>0</v>
      </c>
    </row>
    <row r="1799" spans="1:16" x14ac:dyDescent="0.25">
      <c r="A1799" s="54">
        <v>2023</v>
      </c>
      <c r="B1799" s="54">
        <v>281083</v>
      </c>
      <c r="C1799" s="55" t="s">
        <v>418</v>
      </c>
      <c r="D1799" s="54" t="s">
        <v>296</v>
      </c>
      <c r="E1799" s="56">
        <v>-51.260000000000097</v>
      </c>
      <c r="F1799" s="56">
        <v>25.549999999999901</v>
      </c>
      <c r="G1799" s="56">
        <v>-4.52000000000002</v>
      </c>
      <c r="H1799" s="56">
        <v>0</v>
      </c>
      <c r="I1799" s="56">
        <v>-4.2920000000000398</v>
      </c>
      <c r="J1799" s="56">
        <v>-17.77</v>
      </c>
      <c r="K1799" s="56">
        <v>-46.966000000000001</v>
      </c>
      <c r="L1799" s="56">
        <v>-48.472000000000001</v>
      </c>
      <c r="M1799" s="56">
        <v>-24.36</v>
      </c>
      <c r="N1799" s="56">
        <v>-55.201999999999998</v>
      </c>
      <c r="O1799" s="56">
        <v>-10.8640000000001</v>
      </c>
      <c r="P1799" s="56">
        <v>-66.688999999999993</v>
      </c>
    </row>
    <row r="1800" spans="1:16" x14ac:dyDescent="0.25">
      <c r="A1800" s="54">
        <v>2023</v>
      </c>
      <c r="B1800" s="54">
        <v>281083</v>
      </c>
      <c r="C1800" s="55" t="s">
        <v>419</v>
      </c>
      <c r="D1800" s="54" t="s">
        <v>1</v>
      </c>
      <c r="E1800" s="56">
        <v>113.199</v>
      </c>
      <c r="F1800" s="56">
        <v>15.132</v>
      </c>
      <c r="G1800" s="56">
        <v>140.84399999999999</v>
      </c>
      <c r="H1800" s="56">
        <v>81.48</v>
      </c>
      <c r="I1800" s="56">
        <v>81.48</v>
      </c>
      <c r="J1800" s="56">
        <v>0</v>
      </c>
      <c r="K1800" s="56">
        <v>0</v>
      </c>
      <c r="L1800" s="56">
        <v>18.623999999999999</v>
      </c>
      <c r="M1800" s="56">
        <v>407.4</v>
      </c>
      <c r="N1800" s="56">
        <v>0</v>
      </c>
      <c r="O1800" s="56">
        <v>142.00800000000001</v>
      </c>
      <c r="P1800" s="56">
        <v>81.48</v>
      </c>
    </row>
    <row r="1801" spans="1:16" x14ac:dyDescent="0.25">
      <c r="A1801" s="54">
        <v>2023</v>
      </c>
      <c r="B1801" s="54">
        <v>281083</v>
      </c>
      <c r="C1801" s="55" t="s">
        <v>418</v>
      </c>
      <c r="D1801" s="54" t="s">
        <v>294</v>
      </c>
      <c r="E1801" s="56">
        <v>54.939999999999898</v>
      </c>
      <c r="F1801" s="56">
        <v>96.349999999999895</v>
      </c>
      <c r="G1801" s="56">
        <v>101.68</v>
      </c>
      <c r="H1801" s="56">
        <v>0</v>
      </c>
      <c r="I1801" s="56">
        <v>32.308</v>
      </c>
      <c r="J1801" s="56">
        <v>17.63</v>
      </c>
      <c r="K1801" s="56">
        <v>60.433999999999997</v>
      </c>
      <c r="L1801" s="56">
        <v>57.728000000000002</v>
      </c>
      <c r="M1801" s="56">
        <v>9.8399999999999892</v>
      </c>
      <c r="N1801" s="56">
        <v>85.197999999999993</v>
      </c>
      <c r="O1801" s="56">
        <v>94.135999999999896</v>
      </c>
      <c r="P1801" s="56">
        <v>2.911</v>
      </c>
    </row>
    <row r="1802" spans="1:16" x14ac:dyDescent="0.25">
      <c r="A1802" s="54">
        <v>2023</v>
      </c>
      <c r="B1802" s="54">
        <v>281083</v>
      </c>
      <c r="C1802" s="55" t="s">
        <v>419</v>
      </c>
      <c r="D1802" s="54" t="s">
        <v>296</v>
      </c>
      <c r="E1802" s="56">
        <v>-52.451000000000001</v>
      </c>
      <c r="F1802" s="56">
        <v>-32.067999999999998</v>
      </c>
      <c r="G1802" s="56">
        <v>-48.555999999999997</v>
      </c>
      <c r="H1802" s="56">
        <v>-22.72</v>
      </c>
      <c r="I1802" s="56">
        <v>-22.72</v>
      </c>
      <c r="J1802" s="56">
        <v>0</v>
      </c>
      <c r="K1802" s="56">
        <v>0</v>
      </c>
      <c r="L1802" s="56">
        <v>-31.576000000000001</v>
      </c>
      <c r="M1802" s="56">
        <v>23.2</v>
      </c>
      <c r="N1802" s="56">
        <v>0</v>
      </c>
      <c r="O1802" s="56">
        <v>-48.392000000000003</v>
      </c>
      <c r="P1802" s="56">
        <v>-22.72</v>
      </c>
    </row>
    <row r="1803" spans="1:16" x14ac:dyDescent="0.25">
      <c r="A1803" s="54">
        <v>2023</v>
      </c>
      <c r="B1803" s="54">
        <v>281083</v>
      </c>
      <c r="C1803" s="55" t="s">
        <v>419</v>
      </c>
      <c r="D1803" s="54" t="s">
        <v>294</v>
      </c>
      <c r="E1803" s="56">
        <v>15.949</v>
      </c>
      <c r="F1803" s="56">
        <v>2.1320000000000001</v>
      </c>
      <c r="G1803" s="56">
        <v>19.844000000000001</v>
      </c>
      <c r="H1803" s="56">
        <v>11.48</v>
      </c>
      <c r="I1803" s="56">
        <v>11.48</v>
      </c>
      <c r="J1803" s="56">
        <v>0</v>
      </c>
      <c r="K1803" s="56">
        <v>0</v>
      </c>
      <c r="L1803" s="56">
        <v>2.6240000000000001</v>
      </c>
      <c r="M1803" s="56">
        <v>57.4</v>
      </c>
      <c r="N1803" s="56">
        <v>0</v>
      </c>
      <c r="O1803" s="56">
        <v>20.007999999999999</v>
      </c>
      <c r="P1803" s="56">
        <v>11.48</v>
      </c>
    </row>
    <row r="1804" spans="1:16" x14ac:dyDescent="0.25">
      <c r="A1804" s="54">
        <v>2023</v>
      </c>
      <c r="B1804" s="54">
        <v>281083</v>
      </c>
      <c r="C1804" s="55" t="s">
        <v>418</v>
      </c>
      <c r="D1804" s="54" t="s">
        <v>1</v>
      </c>
      <c r="E1804" s="56">
        <v>389.94</v>
      </c>
      <c r="F1804" s="56">
        <v>683.85</v>
      </c>
      <c r="G1804" s="56">
        <v>721.68</v>
      </c>
      <c r="H1804" s="56">
        <v>0</v>
      </c>
      <c r="I1804" s="56">
        <v>229.30799999999999</v>
      </c>
      <c r="J1804" s="56">
        <v>125.13</v>
      </c>
      <c r="K1804" s="56">
        <v>428.93400000000003</v>
      </c>
      <c r="L1804" s="56">
        <v>409.72800000000001</v>
      </c>
      <c r="M1804" s="56">
        <v>69.84</v>
      </c>
      <c r="N1804" s="56">
        <v>604.69799999999998</v>
      </c>
      <c r="O1804" s="56">
        <v>668.13599999999997</v>
      </c>
      <c r="P1804" s="56">
        <v>20.661000000000001</v>
      </c>
    </row>
    <row r="1805" spans="1:16" x14ac:dyDescent="0.25">
      <c r="A1805" s="54">
        <v>2023</v>
      </c>
      <c r="B1805" s="54">
        <v>282916</v>
      </c>
      <c r="C1805" s="55" t="s">
        <v>417</v>
      </c>
      <c r="D1805" s="54" t="s">
        <v>294</v>
      </c>
      <c r="E1805" s="56">
        <v>14.76</v>
      </c>
      <c r="F1805" s="56">
        <v>25.83</v>
      </c>
      <c r="G1805" s="56">
        <v>29.52</v>
      </c>
      <c r="H1805" s="56">
        <v>0</v>
      </c>
      <c r="I1805" s="56">
        <v>28.782</v>
      </c>
      <c r="J1805" s="56">
        <v>13.53</v>
      </c>
      <c r="K1805" s="56">
        <v>50.43</v>
      </c>
      <c r="L1805" s="56">
        <v>29.52</v>
      </c>
      <c r="M1805" s="56">
        <v>8.61</v>
      </c>
      <c r="N1805" s="56">
        <v>16.481999999999999</v>
      </c>
      <c r="O1805" s="56">
        <v>134.685</v>
      </c>
      <c r="P1805" s="56">
        <v>13.53</v>
      </c>
    </row>
    <row r="1806" spans="1:16" x14ac:dyDescent="0.25">
      <c r="A1806" s="54">
        <v>2023</v>
      </c>
      <c r="B1806" s="54">
        <v>282916</v>
      </c>
      <c r="C1806" s="55" t="s">
        <v>417</v>
      </c>
      <c r="D1806" s="54" t="s">
        <v>296</v>
      </c>
      <c r="E1806" s="56">
        <v>-14.24</v>
      </c>
      <c r="F1806" s="56">
        <v>-32.17</v>
      </c>
      <c r="G1806" s="56">
        <v>0.52000000000001001</v>
      </c>
      <c r="H1806" s="56">
        <v>0</v>
      </c>
      <c r="I1806" s="56">
        <v>-29.218</v>
      </c>
      <c r="J1806" s="56">
        <v>-15.47</v>
      </c>
      <c r="K1806" s="56">
        <v>-36.57</v>
      </c>
      <c r="L1806" s="56">
        <v>0.52000000000001001</v>
      </c>
      <c r="M1806" s="56">
        <v>-20.39</v>
      </c>
      <c r="N1806" s="56">
        <v>-41.518000000000001</v>
      </c>
      <c r="O1806" s="56">
        <v>47.685000000000002</v>
      </c>
      <c r="P1806" s="56">
        <v>-15.47</v>
      </c>
    </row>
    <row r="1807" spans="1:16" x14ac:dyDescent="0.25">
      <c r="A1807" s="54">
        <v>2023</v>
      </c>
      <c r="B1807" s="54">
        <v>282916</v>
      </c>
      <c r="C1807" s="55" t="s">
        <v>417</v>
      </c>
      <c r="D1807" s="54" t="s">
        <v>1</v>
      </c>
      <c r="E1807" s="56">
        <v>74.760000000000005</v>
      </c>
      <c r="F1807" s="56">
        <v>130.83000000000001</v>
      </c>
      <c r="G1807" s="56">
        <v>149.52000000000001</v>
      </c>
      <c r="H1807" s="56">
        <v>0</v>
      </c>
      <c r="I1807" s="56">
        <v>145.78200000000001</v>
      </c>
      <c r="J1807" s="56">
        <v>68.53</v>
      </c>
      <c r="K1807" s="56">
        <v>255.43</v>
      </c>
      <c r="L1807" s="56">
        <v>149.52000000000001</v>
      </c>
      <c r="M1807" s="56">
        <v>43.61</v>
      </c>
      <c r="N1807" s="56">
        <v>83.481999999999999</v>
      </c>
      <c r="O1807" s="56">
        <v>682.18499999999995</v>
      </c>
      <c r="P1807" s="56">
        <v>68.53</v>
      </c>
    </row>
    <row r="1808" spans="1:16" x14ac:dyDescent="0.25">
      <c r="A1808" s="54">
        <v>2023</v>
      </c>
      <c r="B1808" s="54">
        <v>284988</v>
      </c>
      <c r="C1808" s="55" t="s">
        <v>416</v>
      </c>
      <c r="D1808" s="54" t="s">
        <v>1</v>
      </c>
      <c r="E1808" s="56">
        <v>280.76400000000001</v>
      </c>
      <c r="F1808" s="56">
        <v>1045.9584</v>
      </c>
      <c r="G1808" s="56">
        <v>1647.1224</v>
      </c>
      <c r="H1808" s="56">
        <v>2494.9872</v>
      </c>
      <c r="I1808" s="56">
        <v>2894.04</v>
      </c>
      <c r="J1808" s="56">
        <v>1106.9639999999999</v>
      </c>
      <c r="K1808" s="56">
        <v>4089.1248000000001</v>
      </c>
      <c r="L1808" s="56">
        <v>295.16399999999999</v>
      </c>
      <c r="M1808" s="56">
        <v>120.1968</v>
      </c>
      <c r="N1808" s="56">
        <v>773.69039999999995</v>
      </c>
      <c r="O1808" s="56">
        <v>2974.5792000000001</v>
      </c>
      <c r="P1808" s="56">
        <v>1367.7408</v>
      </c>
    </row>
    <row r="1809" spans="1:16" x14ac:dyDescent="0.25">
      <c r="A1809" s="54">
        <v>2023</v>
      </c>
      <c r="B1809" s="54">
        <v>284988</v>
      </c>
      <c r="C1809" s="55" t="s">
        <v>416</v>
      </c>
      <c r="D1809" s="54" t="s">
        <v>296</v>
      </c>
      <c r="E1809" s="56">
        <v>-33.536000000000001</v>
      </c>
      <c r="F1809" s="56">
        <v>60.258399999999902</v>
      </c>
      <c r="G1809" s="56">
        <v>47.922399999999897</v>
      </c>
      <c r="H1809" s="56">
        <v>342.98719999999997</v>
      </c>
      <c r="I1809" s="56">
        <v>104.44</v>
      </c>
      <c r="J1809" s="56">
        <v>70.864000000000004</v>
      </c>
      <c r="K1809" s="56">
        <v>418.72480000000002</v>
      </c>
      <c r="L1809" s="56">
        <v>11.964</v>
      </c>
      <c r="M1809" s="56">
        <v>-13.103199999999999</v>
      </c>
      <c r="N1809" s="56">
        <v>28.6904</v>
      </c>
      <c r="O1809" s="56">
        <v>310.37920000000003</v>
      </c>
      <c r="P1809" s="56">
        <v>81.040800000000104</v>
      </c>
    </row>
    <row r="1810" spans="1:16" x14ac:dyDescent="0.25">
      <c r="A1810" s="54">
        <v>2023</v>
      </c>
      <c r="B1810" s="54">
        <v>284988</v>
      </c>
      <c r="C1810" s="55" t="s">
        <v>416</v>
      </c>
      <c r="D1810" s="54" t="s">
        <v>294</v>
      </c>
      <c r="E1810" s="56">
        <v>0.76399999999995305</v>
      </c>
      <c r="F1810" s="56">
        <v>129.95840000000001</v>
      </c>
      <c r="G1810" s="56">
        <v>148.6224</v>
      </c>
      <c r="H1810" s="56">
        <v>446.98719999999997</v>
      </c>
      <c r="I1810" s="56">
        <v>240.54</v>
      </c>
      <c r="J1810" s="56">
        <v>206.964</v>
      </c>
      <c r="K1810" s="56">
        <v>454.12479999999999</v>
      </c>
      <c r="L1810" s="56">
        <v>45.164000000000001</v>
      </c>
      <c r="M1810" s="56">
        <v>21.1968</v>
      </c>
      <c r="N1810" s="56">
        <v>96.190399999999997</v>
      </c>
      <c r="O1810" s="56">
        <v>520.57920000000001</v>
      </c>
      <c r="P1810" s="56">
        <v>181.74080000000001</v>
      </c>
    </row>
    <row r="1811" spans="1:16" x14ac:dyDescent="0.25">
      <c r="A1811" s="54">
        <v>2023</v>
      </c>
      <c r="B1811" s="54">
        <v>287037</v>
      </c>
      <c r="C1811" s="55" t="s">
        <v>415</v>
      </c>
      <c r="D1811" s="54" t="s">
        <v>1</v>
      </c>
      <c r="E1811" s="56">
        <v>12221.566000000001</v>
      </c>
      <c r="F1811" s="56">
        <v>20238.54</v>
      </c>
      <c r="G1811" s="56">
        <v>5596.3810000000003</v>
      </c>
      <c r="H1811" s="56">
        <v>7818.2370000000001</v>
      </c>
      <c r="I1811" s="56">
        <v>5890.9549999999999</v>
      </c>
      <c r="J1811" s="56">
        <v>7120.5050000000001</v>
      </c>
      <c r="K1811" s="56">
        <v>9813.86</v>
      </c>
      <c r="L1811" s="56">
        <v>5751.5709999999999</v>
      </c>
      <c r="M1811" s="56">
        <v>8837.2199999999993</v>
      </c>
      <c r="N1811" s="56">
        <v>3966.2420000000002</v>
      </c>
      <c r="O1811" s="56">
        <v>11816.041999999999</v>
      </c>
      <c r="P1811" s="56">
        <v>16505.909</v>
      </c>
    </row>
    <row r="1812" spans="1:16" x14ac:dyDescent="0.25">
      <c r="A1812" s="54">
        <v>2023</v>
      </c>
      <c r="B1812" s="54">
        <v>287037</v>
      </c>
      <c r="C1812" s="55" t="s">
        <v>415</v>
      </c>
      <c r="D1812" s="54" t="s">
        <v>294</v>
      </c>
      <c r="E1812" s="56">
        <v>663.81599999999901</v>
      </c>
      <c r="F1812" s="56">
        <v>1952.04</v>
      </c>
      <c r="G1812" s="56">
        <v>687.38099999999997</v>
      </c>
      <c r="H1812" s="56">
        <v>1335.2370000000001</v>
      </c>
      <c r="I1812" s="56">
        <v>587.45500000000004</v>
      </c>
      <c r="J1812" s="56">
        <v>999.505</v>
      </c>
      <c r="K1812" s="56">
        <v>452.60999999999899</v>
      </c>
      <c r="L1812" s="56">
        <v>645.07100000000003</v>
      </c>
      <c r="M1812" s="56">
        <v>1366.47</v>
      </c>
      <c r="N1812" s="56">
        <v>694.74199999999905</v>
      </c>
      <c r="O1812" s="56">
        <v>1209.5419999999999</v>
      </c>
      <c r="P1812" s="56">
        <v>2508.9090000000001</v>
      </c>
    </row>
    <row r="1813" spans="1:16" x14ac:dyDescent="0.25">
      <c r="A1813" s="54">
        <v>2023</v>
      </c>
      <c r="B1813" s="54">
        <v>287037</v>
      </c>
      <c r="C1813" s="55" t="s">
        <v>415</v>
      </c>
      <c r="D1813" s="54" t="s">
        <v>296</v>
      </c>
      <c r="E1813" s="56">
        <v>216.015999999999</v>
      </c>
      <c r="F1813" s="56">
        <v>1516.34</v>
      </c>
      <c r="G1813" s="56">
        <v>326.68099999999998</v>
      </c>
      <c r="H1813" s="56">
        <v>911.63699999999903</v>
      </c>
      <c r="I1813" s="56">
        <v>269.755</v>
      </c>
      <c r="J1813" s="56">
        <v>707.755</v>
      </c>
      <c r="K1813" s="56">
        <v>86.959999999998502</v>
      </c>
      <c r="L1813" s="56">
        <v>245.77099999999999</v>
      </c>
      <c r="M1813" s="56">
        <v>935.16999999999905</v>
      </c>
      <c r="N1813" s="56">
        <v>402.991999999999</v>
      </c>
      <c r="O1813" s="56">
        <v>844.44199999999898</v>
      </c>
      <c r="P1813" s="56">
        <v>2137.759</v>
      </c>
    </row>
    <row r="1814" spans="1:16" x14ac:dyDescent="0.25">
      <c r="A1814" s="54">
        <v>2023</v>
      </c>
      <c r="B1814" s="54">
        <v>288308</v>
      </c>
      <c r="C1814" s="55" t="s">
        <v>414</v>
      </c>
      <c r="D1814" s="54" t="s">
        <v>1</v>
      </c>
      <c r="E1814" s="56">
        <v>568.72</v>
      </c>
      <c r="F1814" s="56">
        <v>255.136</v>
      </c>
      <c r="G1814" s="56">
        <v>164.76</v>
      </c>
      <c r="H1814" s="56">
        <v>71.992000000000004</v>
      </c>
      <c r="I1814" s="56">
        <v>79.992000000000004</v>
      </c>
      <c r="J1814" s="56">
        <v>127.98399999999999</v>
      </c>
      <c r="K1814" s="56">
        <v>190.36</v>
      </c>
      <c r="L1814" s="56">
        <v>942.22400000000005</v>
      </c>
      <c r="M1814" s="56">
        <v>12.784000000000001</v>
      </c>
      <c r="N1814" s="56">
        <v>971.06399999999996</v>
      </c>
      <c r="O1814" s="56">
        <v>575.93600000000004</v>
      </c>
      <c r="P1814" s="56">
        <v>783.91200000000003</v>
      </c>
    </row>
    <row r="1815" spans="1:16" x14ac:dyDescent="0.25">
      <c r="A1815" s="54">
        <v>2023</v>
      </c>
      <c r="B1815" s="54">
        <v>288308</v>
      </c>
      <c r="C1815" s="55" t="s">
        <v>414</v>
      </c>
      <c r="D1815" s="54" t="s">
        <v>294</v>
      </c>
      <c r="E1815" s="56">
        <v>166.47</v>
      </c>
      <c r="F1815" s="56">
        <v>31.885999999999999</v>
      </c>
      <c r="G1815" s="56">
        <v>31.26</v>
      </c>
      <c r="H1815" s="56">
        <v>16.992000000000001</v>
      </c>
      <c r="I1815" s="56">
        <v>9.9920000000000009</v>
      </c>
      <c r="J1815" s="56">
        <v>37.984000000000002</v>
      </c>
      <c r="K1815" s="56">
        <v>66.36</v>
      </c>
      <c r="L1815" s="56">
        <v>43.724000000000103</v>
      </c>
      <c r="M1815" s="56">
        <v>5.7839999999999998</v>
      </c>
      <c r="N1815" s="56">
        <v>113.56399999999999</v>
      </c>
      <c r="O1815" s="56">
        <v>105.93600000000001</v>
      </c>
      <c r="P1815" s="56">
        <v>188.91200000000001</v>
      </c>
    </row>
    <row r="1816" spans="1:16" x14ac:dyDescent="0.25">
      <c r="A1816" s="54">
        <v>2023</v>
      </c>
      <c r="B1816" s="54">
        <v>288308</v>
      </c>
      <c r="C1816" s="55" t="s">
        <v>414</v>
      </c>
      <c r="D1816" s="54" t="s">
        <v>296</v>
      </c>
      <c r="E1816" s="56">
        <v>-26.13</v>
      </c>
      <c r="F1816" s="56">
        <v>-128.614</v>
      </c>
      <c r="G1816" s="56">
        <v>-65.040000000000006</v>
      </c>
      <c r="H1816" s="56">
        <v>-15.108000000000001</v>
      </c>
      <c r="I1816" s="56">
        <v>-22.108000000000001</v>
      </c>
      <c r="J1816" s="56">
        <v>-26.216000000000001</v>
      </c>
      <c r="K1816" s="56">
        <v>-29.94</v>
      </c>
      <c r="L1816" s="56">
        <v>-84.675999999999902</v>
      </c>
      <c r="M1816" s="56">
        <v>-26.315999999999999</v>
      </c>
      <c r="N1816" s="56">
        <v>-46.936</v>
      </c>
      <c r="O1816" s="56">
        <v>-22.463999999999999</v>
      </c>
      <c r="P1816" s="56">
        <v>124.712</v>
      </c>
    </row>
    <row r="1817" spans="1:16" x14ac:dyDescent="0.25">
      <c r="A1817" s="54">
        <v>2023</v>
      </c>
      <c r="B1817" s="54">
        <v>289007</v>
      </c>
      <c r="C1817" s="55" t="s">
        <v>417</v>
      </c>
      <c r="D1817" s="54" t="s">
        <v>294</v>
      </c>
      <c r="E1817" s="56">
        <v>0</v>
      </c>
      <c r="F1817" s="56">
        <v>-34.4208</v>
      </c>
      <c r="G1817" s="56">
        <v>-18.205200000000001</v>
      </c>
      <c r="H1817" s="56">
        <v>1.3096000000000001</v>
      </c>
      <c r="I1817" s="56">
        <v>-3.3572000000000002</v>
      </c>
      <c r="J1817" s="56">
        <v>0</v>
      </c>
      <c r="K1817" s="56">
        <v>0.65480000000000005</v>
      </c>
      <c r="L1817" s="56">
        <v>-145.25720000000001</v>
      </c>
      <c r="M1817" s="56">
        <v>0</v>
      </c>
      <c r="N1817" s="56">
        <v>0</v>
      </c>
      <c r="O1817" s="56">
        <v>1.3948</v>
      </c>
      <c r="P1817" s="56">
        <v>-187.5504</v>
      </c>
    </row>
    <row r="1818" spans="1:16" x14ac:dyDescent="0.25">
      <c r="A1818" s="54">
        <v>2023</v>
      </c>
      <c r="B1818" s="54">
        <v>289007</v>
      </c>
      <c r="C1818" s="55" t="s">
        <v>417</v>
      </c>
      <c r="D1818" s="54" t="s">
        <v>1</v>
      </c>
      <c r="E1818" s="56">
        <v>0</v>
      </c>
      <c r="F1818" s="56">
        <v>145.57919999999999</v>
      </c>
      <c r="G1818" s="56">
        <v>46.794800000000002</v>
      </c>
      <c r="H1818" s="56">
        <v>8.3095999999999997</v>
      </c>
      <c r="I1818" s="56">
        <v>57.142800000000001</v>
      </c>
      <c r="J1818" s="56">
        <v>0</v>
      </c>
      <c r="K1818" s="56">
        <v>4.1547999999999998</v>
      </c>
      <c r="L1818" s="56">
        <v>514.74279999999999</v>
      </c>
      <c r="M1818" s="56">
        <v>0</v>
      </c>
      <c r="N1818" s="56">
        <v>0</v>
      </c>
      <c r="O1818" s="56">
        <v>36.394799999999996</v>
      </c>
      <c r="P1818" s="56">
        <v>1126.6995999999999</v>
      </c>
    </row>
    <row r="1819" spans="1:16" x14ac:dyDescent="0.25">
      <c r="A1819" s="54">
        <v>2023</v>
      </c>
      <c r="B1819" s="54">
        <v>289007</v>
      </c>
      <c r="C1819" s="55" t="s">
        <v>417</v>
      </c>
      <c r="D1819" s="54" t="s">
        <v>296</v>
      </c>
      <c r="E1819" s="56">
        <v>0</v>
      </c>
      <c r="F1819" s="56">
        <v>-92.4208</v>
      </c>
      <c r="G1819" s="56">
        <v>-47.205199999999998</v>
      </c>
      <c r="H1819" s="56">
        <v>-27.6904</v>
      </c>
      <c r="I1819" s="56">
        <v>-32.357199999999999</v>
      </c>
      <c r="J1819" s="56">
        <v>0</v>
      </c>
      <c r="K1819" s="56">
        <v>-28.345199999999998</v>
      </c>
      <c r="L1819" s="56">
        <v>-174.25720000000001</v>
      </c>
      <c r="M1819" s="56">
        <v>0</v>
      </c>
      <c r="N1819" s="56">
        <v>0</v>
      </c>
      <c r="O1819" s="56">
        <v>-27.6052</v>
      </c>
      <c r="P1819" s="56">
        <v>-332.55040000000002</v>
      </c>
    </row>
    <row r="1820" spans="1:16" x14ac:dyDescent="0.25">
      <c r="A1820" s="54">
        <v>2023</v>
      </c>
      <c r="B1820" s="54">
        <v>294766</v>
      </c>
      <c r="C1820" s="55" t="s">
        <v>419</v>
      </c>
      <c r="D1820" s="54" t="s">
        <v>296</v>
      </c>
      <c r="E1820" s="56">
        <v>458.60599999999999</v>
      </c>
      <c r="F1820" s="56">
        <v>207.02099999999999</v>
      </c>
      <c r="G1820" s="56">
        <v>249.71</v>
      </c>
      <c r="H1820" s="56">
        <v>674.54999999999905</v>
      </c>
      <c r="I1820" s="56">
        <v>132.432999999999</v>
      </c>
      <c r="J1820" s="56">
        <v>-121.30200000000001</v>
      </c>
      <c r="K1820" s="56">
        <v>119.51</v>
      </c>
      <c r="L1820" s="56">
        <v>479.26299999999901</v>
      </c>
      <c r="M1820" s="56">
        <v>-138.88200000000001</v>
      </c>
      <c r="N1820" s="56">
        <v>404.30299999999897</v>
      </c>
      <c r="O1820" s="56">
        <v>-140.98599999999999</v>
      </c>
      <c r="P1820" s="56">
        <v>125.77200000000001</v>
      </c>
    </row>
    <row r="1821" spans="1:16" x14ac:dyDescent="0.25">
      <c r="A1821" s="54">
        <v>2023</v>
      </c>
      <c r="B1821" s="54">
        <v>294766</v>
      </c>
      <c r="C1821" s="55" t="s">
        <v>419</v>
      </c>
      <c r="D1821" s="54" t="s">
        <v>294</v>
      </c>
      <c r="E1821" s="56">
        <v>786.21600000000001</v>
      </c>
      <c r="F1821" s="56">
        <v>426.03100000000001</v>
      </c>
      <c r="G1821" s="56">
        <v>480.11</v>
      </c>
      <c r="H1821" s="56">
        <v>1006.96</v>
      </c>
      <c r="I1821" s="56">
        <v>562.64299999999901</v>
      </c>
      <c r="J1821" s="56">
        <v>187.69800000000001</v>
      </c>
      <c r="K1821" s="56">
        <v>373.92</v>
      </c>
      <c r="L1821" s="56">
        <v>793.06299999999896</v>
      </c>
      <c r="M1821" s="56">
        <v>221.72800000000001</v>
      </c>
      <c r="N1821" s="56">
        <v>589.70299999999895</v>
      </c>
      <c r="O1821" s="56">
        <v>67.813999999999993</v>
      </c>
      <c r="P1821" s="56">
        <v>413.77199999999999</v>
      </c>
    </row>
    <row r="1822" spans="1:16" x14ac:dyDescent="0.25">
      <c r="A1822" s="54">
        <v>2023</v>
      </c>
      <c r="B1822" s="54">
        <v>294766</v>
      </c>
      <c r="C1822" s="55" t="s">
        <v>419</v>
      </c>
      <c r="D1822" s="54" t="s">
        <v>1</v>
      </c>
      <c r="E1822" s="56">
        <v>5580.2160000000003</v>
      </c>
      <c r="F1822" s="56">
        <v>3023.7809999999999</v>
      </c>
      <c r="G1822" s="56">
        <v>3407.61</v>
      </c>
      <c r="H1822" s="56">
        <v>7146.96</v>
      </c>
      <c r="I1822" s="56">
        <v>3993.393</v>
      </c>
      <c r="J1822" s="56">
        <v>1332.1980000000001</v>
      </c>
      <c r="K1822" s="56">
        <v>2653.92</v>
      </c>
      <c r="L1822" s="56">
        <v>5628.8130000000001</v>
      </c>
      <c r="M1822" s="56">
        <v>1573.7280000000001</v>
      </c>
      <c r="N1822" s="56">
        <v>4185.4530000000004</v>
      </c>
      <c r="O1822" s="56">
        <v>481.31400000000002</v>
      </c>
      <c r="P1822" s="56">
        <v>2936.7719999999999</v>
      </c>
    </row>
    <row r="1823" spans="1:16" x14ac:dyDescent="0.25">
      <c r="A1823" s="54">
        <v>2023</v>
      </c>
      <c r="B1823" s="54">
        <v>298703</v>
      </c>
      <c r="C1823" s="55" t="s">
        <v>414</v>
      </c>
      <c r="D1823" s="54" t="s">
        <v>296</v>
      </c>
      <c r="E1823" s="56">
        <v>431.82899999999898</v>
      </c>
      <c r="F1823" s="56">
        <v>392.32799999999997</v>
      </c>
      <c r="G1823" s="56">
        <v>871.926999999999</v>
      </c>
      <c r="H1823" s="56">
        <v>905.54399999999896</v>
      </c>
      <c r="I1823" s="56">
        <v>208.50599999999901</v>
      </c>
      <c r="J1823" s="56">
        <v>346.95399999999898</v>
      </c>
      <c r="K1823" s="56">
        <v>585.05799999999897</v>
      </c>
      <c r="L1823" s="56">
        <v>260.726</v>
      </c>
      <c r="M1823" s="56">
        <v>1482.221</v>
      </c>
      <c r="N1823" s="56">
        <v>93.022999999999897</v>
      </c>
      <c r="O1823" s="56">
        <v>13.108999999999901</v>
      </c>
      <c r="P1823" s="56">
        <v>0</v>
      </c>
    </row>
    <row r="1824" spans="1:16" x14ac:dyDescent="0.25">
      <c r="A1824" s="54">
        <v>2023</v>
      </c>
      <c r="B1824" s="54">
        <v>298703</v>
      </c>
      <c r="C1824" s="55" t="s">
        <v>414</v>
      </c>
      <c r="D1824" s="54" t="s">
        <v>294</v>
      </c>
      <c r="E1824" s="56">
        <v>814.628999999999</v>
      </c>
      <c r="F1824" s="56">
        <v>803.928</v>
      </c>
      <c r="G1824" s="56">
        <v>1420.527</v>
      </c>
      <c r="H1824" s="56">
        <v>1294.944</v>
      </c>
      <c r="I1824" s="56">
        <v>769.40599999999904</v>
      </c>
      <c r="J1824" s="56">
        <v>707.003999999999</v>
      </c>
      <c r="K1824" s="56">
        <v>1049.1079999999999</v>
      </c>
      <c r="L1824" s="56">
        <v>540.62599999999998</v>
      </c>
      <c r="M1824" s="56">
        <v>1952.8710000000001</v>
      </c>
      <c r="N1824" s="56">
        <v>377.32299999999998</v>
      </c>
      <c r="O1824" s="56">
        <v>252.10900000000001</v>
      </c>
      <c r="P1824" s="56">
        <v>0</v>
      </c>
    </row>
    <row r="1825" spans="1:16" x14ac:dyDescent="0.25">
      <c r="A1825" s="54">
        <v>2023</v>
      </c>
      <c r="B1825" s="54">
        <v>298703</v>
      </c>
      <c r="C1825" s="55" t="s">
        <v>414</v>
      </c>
      <c r="D1825" s="54" t="s">
        <v>1</v>
      </c>
      <c r="E1825" s="56">
        <v>5781.8789999999999</v>
      </c>
      <c r="F1825" s="56">
        <v>5705.9279999999999</v>
      </c>
      <c r="G1825" s="56">
        <v>10082.277</v>
      </c>
      <c r="H1825" s="56">
        <v>9190.9439999999995</v>
      </c>
      <c r="I1825" s="56">
        <v>5460.9059999999999</v>
      </c>
      <c r="J1825" s="56">
        <v>5018.0039999999999</v>
      </c>
      <c r="K1825" s="56">
        <v>7446.1080000000002</v>
      </c>
      <c r="L1825" s="56">
        <v>3837.1260000000002</v>
      </c>
      <c r="M1825" s="56">
        <v>13860.620999999999</v>
      </c>
      <c r="N1825" s="56">
        <v>2678.0729999999999</v>
      </c>
      <c r="O1825" s="56">
        <v>1789.3589999999999</v>
      </c>
      <c r="P1825" s="56">
        <v>0</v>
      </c>
    </row>
    <row r="1826" spans="1:16" x14ac:dyDescent="0.25">
      <c r="A1826" s="54">
        <v>2023</v>
      </c>
      <c r="B1826" s="54">
        <v>302233</v>
      </c>
      <c r="C1826" s="55" t="s">
        <v>417</v>
      </c>
      <c r="D1826" s="54" t="s">
        <v>294</v>
      </c>
      <c r="E1826" s="56">
        <v>11.48</v>
      </c>
      <c r="F1826" s="56">
        <v>870.38899999999899</v>
      </c>
      <c r="G1826" s="56">
        <v>102.664</v>
      </c>
      <c r="H1826" s="56">
        <v>56.17</v>
      </c>
      <c r="I1826" s="56">
        <v>54.53</v>
      </c>
      <c r="J1826" s="56">
        <v>359.32400000000001</v>
      </c>
      <c r="K1826" s="56">
        <v>348.41800000000001</v>
      </c>
      <c r="L1826" s="56">
        <v>188.27199999999999</v>
      </c>
      <c r="M1826" s="56">
        <v>213.28200000000001</v>
      </c>
      <c r="N1826" s="56">
        <v>343.66199999999998</v>
      </c>
      <c r="O1826" s="56">
        <v>78.555999999999997</v>
      </c>
      <c r="P1826" s="56">
        <v>187.20599999999999</v>
      </c>
    </row>
    <row r="1827" spans="1:16" x14ac:dyDescent="0.25">
      <c r="A1827" s="54">
        <v>2023</v>
      </c>
      <c r="B1827" s="54">
        <v>302233</v>
      </c>
      <c r="C1827" s="55" t="s">
        <v>416</v>
      </c>
      <c r="D1827" s="54" t="s">
        <v>1</v>
      </c>
      <c r="E1827" s="56">
        <v>4446.4799999999996</v>
      </c>
      <c r="F1827" s="56">
        <v>5917.1940000000004</v>
      </c>
      <c r="G1827" s="56">
        <v>2713.5749999999998</v>
      </c>
      <c r="H1827" s="56">
        <v>3599.67</v>
      </c>
      <c r="I1827" s="56">
        <v>3996.5940000000001</v>
      </c>
      <c r="J1827" s="56">
        <v>4261.6949999999997</v>
      </c>
      <c r="K1827" s="56">
        <v>4080.6930000000002</v>
      </c>
      <c r="L1827" s="56">
        <v>1650.261</v>
      </c>
      <c r="M1827" s="56">
        <v>5881.9830000000002</v>
      </c>
      <c r="N1827" s="56">
        <v>5167.5780000000004</v>
      </c>
      <c r="O1827" s="56">
        <v>10748.376</v>
      </c>
      <c r="P1827" s="56">
        <v>2554.107</v>
      </c>
    </row>
    <row r="1828" spans="1:16" x14ac:dyDescent="0.25">
      <c r="A1828" s="54">
        <v>2023</v>
      </c>
      <c r="B1828" s="54">
        <v>302233</v>
      </c>
      <c r="C1828" s="55" t="s">
        <v>416</v>
      </c>
      <c r="D1828" s="54" t="s">
        <v>296</v>
      </c>
      <c r="E1828" s="56">
        <v>214.879999999999</v>
      </c>
      <c r="F1828" s="56">
        <v>549.94399999999905</v>
      </c>
      <c r="G1828" s="56">
        <v>172.125</v>
      </c>
      <c r="H1828" s="56">
        <v>136.47</v>
      </c>
      <c r="I1828" s="56">
        <v>284.29399999999998</v>
      </c>
      <c r="J1828" s="56">
        <v>324.94499999999999</v>
      </c>
      <c r="K1828" s="56">
        <v>160.04300000000001</v>
      </c>
      <c r="L1828" s="56">
        <v>-37.489000000000097</v>
      </c>
      <c r="M1828" s="56">
        <v>450.332999999999</v>
      </c>
      <c r="N1828" s="56">
        <v>287.87799999999902</v>
      </c>
      <c r="O1828" s="56">
        <v>1022.626</v>
      </c>
      <c r="P1828" s="56">
        <v>90.956999999999795</v>
      </c>
    </row>
    <row r="1829" spans="1:16" x14ac:dyDescent="0.25">
      <c r="A1829" s="54">
        <v>2023</v>
      </c>
      <c r="B1829" s="54">
        <v>302233</v>
      </c>
      <c r="C1829" s="55" t="s">
        <v>416</v>
      </c>
      <c r="D1829" s="54" t="s">
        <v>294</v>
      </c>
      <c r="E1829" s="56">
        <v>626.479999999999</v>
      </c>
      <c r="F1829" s="56">
        <v>833.69399999999905</v>
      </c>
      <c r="G1829" s="56">
        <v>382.32499999999999</v>
      </c>
      <c r="H1829" s="56">
        <v>507.17</v>
      </c>
      <c r="I1829" s="56">
        <v>563.09400000000005</v>
      </c>
      <c r="J1829" s="56">
        <v>600.44500000000005</v>
      </c>
      <c r="K1829" s="56">
        <v>574.94299999999998</v>
      </c>
      <c r="L1829" s="56">
        <v>232.511</v>
      </c>
      <c r="M1829" s="56">
        <v>828.73299999999904</v>
      </c>
      <c r="N1829" s="56">
        <v>728.07799999999895</v>
      </c>
      <c r="O1829" s="56">
        <v>1514.376</v>
      </c>
      <c r="P1829" s="56">
        <v>359.85700000000003</v>
      </c>
    </row>
    <row r="1830" spans="1:16" x14ac:dyDescent="0.25">
      <c r="A1830" s="54">
        <v>2023</v>
      </c>
      <c r="B1830" s="54">
        <v>302233</v>
      </c>
      <c r="C1830" s="55" t="s">
        <v>417</v>
      </c>
      <c r="D1830" s="54" t="s">
        <v>296</v>
      </c>
      <c r="E1830" s="56">
        <v>-17.52</v>
      </c>
      <c r="F1830" s="56">
        <v>748.38899999999899</v>
      </c>
      <c r="G1830" s="56">
        <v>-18.335999999999999</v>
      </c>
      <c r="H1830" s="56">
        <v>25.17</v>
      </c>
      <c r="I1830" s="56">
        <v>-6.4700000000000299</v>
      </c>
      <c r="J1830" s="56">
        <v>139.32400000000001</v>
      </c>
      <c r="K1830" s="56">
        <v>224.41800000000001</v>
      </c>
      <c r="L1830" s="56">
        <v>37.271999999999899</v>
      </c>
      <c r="M1830" s="56">
        <v>-1.71800000000022</v>
      </c>
      <c r="N1830" s="56">
        <v>224.66200000000001</v>
      </c>
      <c r="O1830" s="56">
        <v>-101.444</v>
      </c>
      <c r="P1830" s="56">
        <v>-57.794000000000104</v>
      </c>
    </row>
    <row r="1831" spans="1:16" x14ac:dyDescent="0.25">
      <c r="A1831" s="54">
        <v>2023</v>
      </c>
      <c r="B1831" s="54">
        <v>302233</v>
      </c>
      <c r="C1831" s="55" t="s">
        <v>417</v>
      </c>
      <c r="D1831" s="54" t="s">
        <v>1</v>
      </c>
      <c r="E1831" s="56">
        <v>81.48</v>
      </c>
      <c r="F1831" s="56">
        <v>6177.6390000000001</v>
      </c>
      <c r="G1831" s="56">
        <v>728.66399999999999</v>
      </c>
      <c r="H1831" s="56">
        <v>398.67</v>
      </c>
      <c r="I1831" s="56">
        <v>387.03</v>
      </c>
      <c r="J1831" s="56">
        <v>2550.3240000000001</v>
      </c>
      <c r="K1831" s="56">
        <v>2472.9180000000001</v>
      </c>
      <c r="L1831" s="56">
        <v>1336.2719999999999</v>
      </c>
      <c r="M1831" s="56">
        <v>1513.7819999999999</v>
      </c>
      <c r="N1831" s="56">
        <v>2439.1619999999998</v>
      </c>
      <c r="O1831" s="56">
        <v>557.55600000000004</v>
      </c>
      <c r="P1831" s="56">
        <v>1328.7059999999999</v>
      </c>
    </row>
    <row r="1832" spans="1:16" x14ac:dyDescent="0.25">
      <c r="A1832" s="54">
        <v>2023</v>
      </c>
      <c r="B1832" s="54">
        <v>303477</v>
      </c>
      <c r="C1832" s="55" t="s">
        <v>417</v>
      </c>
      <c r="D1832" s="54" t="s">
        <v>1</v>
      </c>
      <c r="E1832" s="56">
        <v>16959.18</v>
      </c>
      <c r="F1832" s="56">
        <v>19666.046399999999</v>
      </c>
      <c r="G1832" s="56">
        <v>24192.352800000001</v>
      </c>
      <c r="H1832" s="56">
        <v>16834.364399999999</v>
      </c>
      <c r="I1832" s="56">
        <v>17092.9836</v>
      </c>
      <c r="J1832" s="56">
        <v>7940.5619999999999</v>
      </c>
      <c r="K1832" s="56">
        <v>16017.7248</v>
      </c>
      <c r="L1832" s="56">
        <v>21828.819599999999</v>
      </c>
      <c r="M1832" s="56">
        <v>28553.288400000001</v>
      </c>
      <c r="N1832" s="56">
        <v>17809.486799999999</v>
      </c>
      <c r="O1832" s="56">
        <v>16402.89</v>
      </c>
      <c r="P1832" s="56">
        <v>3471.0059999999999</v>
      </c>
    </row>
    <row r="1833" spans="1:16" x14ac:dyDescent="0.25">
      <c r="A1833" s="54">
        <v>2023</v>
      </c>
      <c r="B1833" s="54">
        <v>303477</v>
      </c>
      <c r="C1833" s="55" t="s">
        <v>417</v>
      </c>
      <c r="D1833" s="54" t="s">
        <v>296</v>
      </c>
      <c r="E1833" s="56">
        <v>4348.18</v>
      </c>
      <c r="F1833" s="56">
        <v>4805.2964000000002</v>
      </c>
      <c r="G1833" s="56">
        <v>5771.3527999999997</v>
      </c>
      <c r="H1833" s="56">
        <v>4168.8644000000004</v>
      </c>
      <c r="I1833" s="56">
        <v>4448.9835999999996</v>
      </c>
      <c r="J1833" s="56">
        <v>2063.5619999999999</v>
      </c>
      <c r="K1833" s="56">
        <v>3891.7248</v>
      </c>
      <c r="L1833" s="56">
        <v>5206.0695999999998</v>
      </c>
      <c r="M1833" s="56">
        <v>6870.0384000000004</v>
      </c>
      <c r="N1833" s="56">
        <v>3128.7368000000001</v>
      </c>
      <c r="O1833" s="56">
        <v>4749.6400000000003</v>
      </c>
      <c r="P1833" s="56">
        <v>751.75599999999997</v>
      </c>
    </row>
    <row r="1834" spans="1:16" x14ac:dyDescent="0.25">
      <c r="A1834" s="54">
        <v>2023</v>
      </c>
      <c r="B1834" s="54">
        <v>303477</v>
      </c>
      <c r="C1834" s="55" t="s">
        <v>417</v>
      </c>
      <c r="D1834" s="54" t="s">
        <v>294</v>
      </c>
      <c r="E1834" s="56">
        <v>4561.18</v>
      </c>
      <c r="F1834" s="56">
        <v>5028.2964000000002</v>
      </c>
      <c r="G1834" s="56">
        <v>6021.3527999999997</v>
      </c>
      <c r="H1834" s="56">
        <v>4409.3644000000004</v>
      </c>
      <c r="I1834" s="56">
        <v>4563.9835999999996</v>
      </c>
      <c r="J1834" s="56">
        <v>2233.5619999999999</v>
      </c>
      <c r="K1834" s="56">
        <v>4136.2248</v>
      </c>
      <c r="L1834" s="56">
        <v>5451.5695999999998</v>
      </c>
      <c r="M1834" s="56">
        <v>7064.7884000000004</v>
      </c>
      <c r="N1834" s="56">
        <v>3308.2368000000001</v>
      </c>
      <c r="O1834" s="56">
        <v>4968.6400000000003</v>
      </c>
      <c r="P1834" s="56">
        <v>876.75599999999997</v>
      </c>
    </row>
    <row r="1835" spans="1:16" x14ac:dyDescent="0.25">
      <c r="A1835" s="54">
        <v>2023</v>
      </c>
      <c r="B1835" s="54">
        <v>304909</v>
      </c>
      <c r="C1835" s="55" t="s">
        <v>418</v>
      </c>
      <c r="D1835" s="54" t="s">
        <v>294</v>
      </c>
      <c r="E1835" s="56">
        <v>0</v>
      </c>
      <c r="F1835" s="56">
        <v>0</v>
      </c>
      <c r="G1835" s="56">
        <v>0</v>
      </c>
      <c r="H1835" s="56">
        <v>0</v>
      </c>
      <c r="I1835" s="56">
        <v>31.167999999999999</v>
      </c>
      <c r="J1835" s="56">
        <v>37.984000000000002</v>
      </c>
      <c r="K1835" s="56">
        <v>26.92</v>
      </c>
      <c r="L1835" s="56">
        <v>20.434000000000001</v>
      </c>
      <c r="M1835" s="56">
        <v>209.92</v>
      </c>
      <c r="N1835" s="56">
        <v>0</v>
      </c>
      <c r="O1835" s="56">
        <v>0</v>
      </c>
      <c r="P1835" s="56">
        <v>0</v>
      </c>
    </row>
    <row r="1836" spans="1:16" x14ac:dyDescent="0.25">
      <c r="A1836" s="54">
        <v>2023</v>
      </c>
      <c r="B1836" s="54">
        <v>304909</v>
      </c>
      <c r="C1836" s="55" t="s">
        <v>418</v>
      </c>
      <c r="D1836" s="54" t="s">
        <v>296</v>
      </c>
      <c r="E1836" s="56">
        <v>0</v>
      </c>
      <c r="F1836" s="56">
        <v>0</v>
      </c>
      <c r="G1836" s="56">
        <v>0</v>
      </c>
      <c r="H1836" s="56">
        <v>0</v>
      </c>
      <c r="I1836" s="56">
        <v>-39.631999999999998</v>
      </c>
      <c r="J1836" s="56">
        <v>2.5840000000000098</v>
      </c>
      <c r="K1836" s="56">
        <v>-7.28</v>
      </c>
      <c r="L1836" s="56">
        <v>-14.965999999999999</v>
      </c>
      <c r="M1836" s="56">
        <v>175.72</v>
      </c>
      <c r="N1836" s="56">
        <v>0</v>
      </c>
      <c r="O1836" s="56">
        <v>0</v>
      </c>
      <c r="P1836" s="56">
        <v>0</v>
      </c>
    </row>
    <row r="1837" spans="1:16" x14ac:dyDescent="0.25">
      <c r="A1837" s="54">
        <v>2023</v>
      </c>
      <c r="B1837" s="54">
        <v>304909</v>
      </c>
      <c r="C1837" s="55" t="s">
        <v>418</v>
      </c>
      <c r="D1837" s="54" t="s">
        <v>1</v>
      </c>
      <c r="E1837" s="56">
        <v>0</v>
      </c>
      <c r="F1837" s="56">
        <v>0</v>
      </c>
      <c r="G1837" s="56">
        <v>0</v>
      </c>
      <c r="H1837" s="56">
        <v>0</v>
      </c>
      <c r="I1837" s="56">
        <v>159.16800000000001</v>
      </c>
      <c r="J1837" s="56">
        <v>127.98399999999999</v>
      </c>
      <c r="K1837" s="56">
        <v>71.92</v>
      </c>
      <c r="L1837" s="56">
        <v>75.183999999999997</v>
      </c>
      <c r="M1837" s="56">
        <v>559.91999999999996</v>
      </c>
      <c r="N1837" s="56">
        <v>0</v>
      </c>
      <c r="O1837" s="56">
        <v>0</v>
      </c>
      <c r="P1837" s="56">
        <v>0</v>
      </c>
    </row>
    <row r="1838" spans="1:16" x14ac:dyDescent="0.25">
      <c r="A1838" s="54">
        <v>2023</v>
      </c>
      <c r="B1838" s="54">
        <v>309059</v>
      </c>
      <c r="C1838" s="55" t="s">
        <v>415</v>
      </c>
      <c r="D1838" s="54" t="s">
        <v>1</v>
      </c>
      <c r="E1838" s="56">
        <v>1916.306</v>
      </c>
      <c r="F1838" s="56">
        <v>432.51600000000002</v>
      </c>
      <c r="G1838" s="56">
        <v>692.923</v>
      </c>
      <c r="H1838" s="56">
        <v>321.96499999999997</v>
      </c>
      <c r="I1838" s="56">
        <v>223.97200000000001</v>
      </c>
      <c r="J1838" s="56">
        <v>487.06</v>
      </c>
      <c r="K1838" s="56">
        <v>1377.4390000000001</v>
      </c>
      <c r="L1838" s="56">
        <v>272.94400000000002</v>
      </c>
      <c r="M1838" s="56">
        <v>2864.6170000000002</v>
      </c>
      <c r="N1838" s="56">
        <v>779.68100000000004</v>
      </c>
      <c r="O1838" s="56">
        <v>580.93700000000001</v>
      </c>
      <c r="P1838" s="56">
        <v>3622.8009999999999</v>
      </c>
    </row>
    <row r="1839" spans="1:16" x14ac:dyDescent="0.25">
      <c r="A1839" s="54">
        <v>2023</v>
      </c>
      <c r="B1839" s="54">
        <v>309059</v>
      </c>
      <c r="C1839" s="55" t="s">
        <v>415</v>
      </c>
      <c r="D1839" s="54" t="s">
        <v>294</v>
      </c>
      <c r="E1839" s="56">
        <v>268.30599999999998</v>
      </c>
      <c r="F1839" s="56">
        <v>86.016000000000005</v>
      </c>
      <c r="G1839" s="56">
        <v>32.923000000000002</v>
      </c>
      <c r="H1839" s="56">
        <v>56.965000000000003</v>
      </c>
      <c r="I1839" s="56">
        <v>43.972000000000001</v>
      </c>
      <c r="J1839" s="56">
        <v>34.06</v>
      </c>
      <c r="K1839" s="56">
        <v>5.4389999999998704</v>
      </c>
      <c r="L1839" s="56">
        <v>69.944000000000003</v>
      </c>
      <c r="M1839" s="56">
        <v>319.11700000000002</v>
      </c>
      <c r="N1839" s="56">
        <v>42.680999999999898</v>
      </c>
      <c r="O1839" s="56">
        <v>0.93699999999995498</v>
      </c>
      <c r="P1839" s="56">
        <v>43.800999999999298</v>
      </c>
    </row>
    <row r="1840" spans="1:16" x14ac:dyDescent="0.25">
      <c r="A1840" s="54">
        <v>2023</v>
      </c>
      <c r="B1840" s="54">
        <v>309059</v>
      </c>
      <c r="C1840" s="55" t="s">
        <v>415</v>
      </c>
      <c r="D1840" s="54" t="s">
        <v>296</v>
      </c>
      <c r="E1840" s="56">
        <v>159.10599999999999</v>
      </c>
      <c r="F1840" s="56">
        <v>-79.484000000000094</v>
      </c>
      <c r="G1840" s="56">
        <v>-0.17699999999999999</v>
      </c>
      <c r="H1840" s="56">
        <v>-9.2350000000000296</v>
      </c>
      <c r="I1840" s="56">
        <v>10.872</v>
      </c>
      <c r="J1840" s="56">
        <v>-98.34</v>
      </c>
      <c r="K1840" s="56">
        <v>-193.161</v>
      </c>
      <c r="L1840" s="56">
        <v>-29.356000000000002</v>
      </c>
      <c r="M1840" s="56">
        <v>11.3169999999997</v>
      </c>
      <c r="N1840" s="56">
        <v>-255.21899999999999</v>
      </c>
      <c r="O1840" s="56">
        <v>-98.363000000000099</v>
      </c>
      <c r="P1840" s="56">
        <v>-65.399000000000697</v>
      </c>
    </row>
    <row r="1841" spans="1:16" x14ac:dyDescent="0.25">
      <c r="A1841" s="54">
        <v>2023</v>
      </c>
      <c r="B1841" s="54">
        <v>309319</v>
      </c>
      <c r="C1841" s="55" t="s">
        <v>415</v>
      </c>
      <c r="D1841" s="54" t="s">
        <v>1</v>
      </c>
      <c r="E1841" s="56">
        <v>1231.8240000000001</v>
      </c>
      <c r="F1841" s="56">
        <v>966.17600000000004</v>
      </c>
      <c r="G1841" s="56">
        <v>247.89599999999999</v>
      </c>
      <c r="H1841" s="56">
        <v>287.88</v>
      </c>
      <c r="I1841" s="56">
        <v>191.976</v>
      </c>
      <c r="J1841" s="56">
        <v>91.183999999999997</v>
      </c>
      <c r="K1841" s="56">
        <v>0</v>
      </c>
      <c r="L1841" s="56">
        <v>287.89600000000002</v>
      </c>
      <c r="M1841" s="56">
        <v>166.36799999999999</v>
      </c>
      <c r="N1841" s="56">
        <v>0</v>
      </c>
      <c r="O1841" s="56">
        <v>0</v>
      </c>
      <c r="P1841" s="56">
        <v>0</v>
      </c>
    </row>
    <row r="1842" spans="1:16" x14ac:dyDescent="0.25">
      <c r="A1842" s="54">
        <v>2023</v>
      </c>
      <c r="B1842" s="54">
        <v>309319</v>
      </c>
      <c r="C1842" s="55" t="s">
        <v>415</v>
      </c>
      <c r="D1842" s="54" t="s">
        <v>294</v>
      </c>
      <c r="E1842" s="56">
        <v>451.82400000000001</v>
      </c>
      <c r="F1842" s="56">
        <v>291.92599999999999</v>
      </c>
      <c r="G1842" s="56">
        <v>49.396000000000001</v>
      </c>
      <c r="H1842" s="56">
        <v>65.88</v>
      </c>
      <c r="I1842" s="56">
        <v>46.975999999999999</v>
      </c>
      <c r="J1842" s="56">
        <v>1.4339999999999999</v>
      </c>
      <c r="K1842" s="56">
        <v>0</v>
      </c>
      <c r="L1842" s="56">
        <v>62.896000000000001</v>
      </c>
      <c r="M1842" s="56">
        <v>24.367999999999999</v>
      </c>
      <c r="N1842" s="56">
        <v>0</v>
      </c>
      <c r="O1842" s="56">
        <v>0</v>
      </c>
      <c r="P1842" s="56">
        <v>0</v>
      </c>
    </row>
    <row r="1843" spans="1:16" x14ac:dyDescent="0.25">
      <c r="A1843" s="54">
        <v>2023</v>
      </c>
      <c r="B1843" s="54">
        <v>309319</v>
      </c>
      <c r="C1843" s="55" t="s">
        <v>415</v>
      </c>
      <c r="D1843" s="54" t="s">
        <v>296</v>
      </c>
      <c r="E1843" s="56">
        <v>319.42399999999998</v>
      </c>
      <c r="F1843" s="56">
        <v>248.92599999999999</v>
      </c>
      <c r="G1843" s="56">
        <v>-83.004000000000005</v>
      </c>
      <c r="H1843" s="56">
        <v>-132.72</v>
      </c>
      <c r="I1843" s="56">
        <v>-52.323999999999998</v>
      </c>
      <c r="J1843" s="56">
        <v>-64.766000000000005</v>
      </c>
      <c r="K1843" s="56">
        <v>0</v>
      </c>
      <c r="L1843" s="56">
        <v>-69.504000000000005</v>
      </c>
      <c r="M1843" s="56">
        <v>-108.032</v>
      </c>
      <c r="N1843" s="56">
        <v>0</v>
      </c>
      <c r="O1843" s="56">
        <v>0</v>
      </c>
      <c r="P1843" s="56">
        <v>0</v>
      </c>
    </row>
    <row r="1844" spans="1:16" x14ac:dyDescent="0.25">
      <c r="A1844" s="54">
        <v>2023</v>
      </c>
      <c r="B1844" s="54">
        <v>309592</v>
      </c>
      <c r="C1844" s="55" t="s">
        <v>414</v>
      </c>
      <c r="D1844" s="54" t="s">
        <v>296</v>
      </c>
      <c r="E1844" s="56">
        <v>345.524</v>
      </c>
      <c r="F1844" s="56">
        <v>42.8200000000001</v>
      </c>
      <c r="G1844" s="56">
        <v>99.811999999999998</v>
      </c>
      <c r="H1844" s="56">
        <v>0</v>
      </c>
      <c r="I1844" s="56">
        <v>0</v>
      </c>
      <c r="J1844" s="56">
        <v>-11.34</v>
      </c>
      <c r="K1844" s="56">
        <v>160.774</v>
      </c>
      <c r="L1844" s="56">
        <v>-17.34</v>
      </c>
      <c r="M1844" s="56">
        <v>9.8839999999999897</v>
      </c>
      <c r="N1844" s="56">
        <v>0</v>
      </c>
      <c r="O1844" s="56">
        <v>138.99600000000001</v>
      </c>
      <c r="P1844" s="56">
        <v>0</v>
      </c>
    </row>
    <row r="1845" spans="1:16" x14ac:dyDescent="0.25">
      <c r="A1845" s="54">
        <v>2023</v>
      </c>
      <c r="B1845" s="54">
        <v>309592</v>
      </c>
      <c r="C1845" s="55" t="s">
        <v>414</v>
      </c>
      <c r="D1845" s="54" t="s">
        <v>294</v>
      </c>
      <c r="E1845" s="56">
        <v>441.82400000000001</v>
      </c>
      <c r="F1845" s="56">
        <v>74.920000000000101</v>
      </c>
      <c r="G1845" s="56">
        <v>131.91200000000001</v>
      </c>
      <c r="H1845" s="56">
        <v>0</v>
      </c>
      <c r="I1845" s="56">
        <v>0</v>
      </c>
      <c r="J1845" s="56">
        <v>84.96</v>
      </c>
      <c r="K1845" s="56">
        <v>266.97399999999999</v>
      </c>
      <c r="L1845" s="56">
        <v>78.959999999999994</v>
      </c>
      <c r="M1845" s="56">
        <v>41.984000000000002</v>
      </c>
      <c r="N1845" s="56">
        <v>0</v>
      </c>
      <c r="O1845" s="56">
        <v>235.29599999999999</v>
      </c>
      <c r="P1845" s="56">
        <v>0</v>
      </c>
    </row>
    <row r="1846" spans="1:16" x14ac:dyDescent="0.25">
      <c r="A1846" s="54">
        <v>2023</v>
      </c>
      <c r="B1846" s="54">
        <v>309592</v>
      </c>
      <c r="C1846" s="55" t="s">
        <v>414</v>
      </c>
      <c r="D1846" s="54" t="s">
        <v>1</v>
      </c>
      <c r="E1846" s="56">
        <v>1311.8240000000001</v>
      </c>
      <c r="F1846" s="56">
        <v>799.92</v>
      </c>
      <c r="G1846" s="56">
        <v>791.91200000000003</v>
      </c>
      <c r="H1846" s="56">
        <v>0</v>
      </c>
      <c r="I1846" s="56">
        <v>0</v>
      </c>
      <c r="J1846" s="56">
        <v>359.96</v>
      </c>
      <c r="K1846" s="56">
        <v>1645.2239999999999</v>
      </c>
      <c r="L1846" s="56">
        <v>343.96</v>
      </c>
      <c r="M1846" s="56">
        <v>111.98399999999999</v>
      </c>
      <c r="N1846" s="56">
        <v>0</v>
      </c>
      <c r="O1846" s="56">
        <v>630.29600000000005</v>
      </c>
      <c r="P1846" s="56">
        <v>0</v>
      </c>
    </row>
    <row r="1847" spans="1:16" x14ac:dyDescent="0.25">
      <c r="A1847" s="54">
        <v>2023</v>
      </c>
      <c r="B1847" s="54">
        <v>310640</v>
      </c>
      <c r="C1847" s="55" t="s">
        <v>417</v>
      </c>
      <c r="D1847" s="54" t="s">
        <v>1</v>
      </c>
      <c r="E1847" s="56">
        <v>79.992000000000004</v>
      </c>
      <c r="F1847" s="56">
        <v>111.98399999999999</v>
      </c>
      <c r="G1847" s="56">
        <v>127.98399999999999</v>
      </c>
      <c r="H1847" s="56">
        <v>159.98400000000001</v>
      </c>
      <c r="I1847" s="56">
        <v>63.991999999999997</v>
      </c>
      <c r="J1847" s="56">
        <v>174.36799999999999</v>
      </c>
      <c r="K1847" s="56">
        <v>191.96799999999999</v>
      </c>
      <c r="L1847" s="56">
        <v>0</v>
      </c>
      <c r="M1847" s="56">
        <v>127.98399999999999</v>
      </c>
      <c r="N1847" s="56">
        <v>140.768</v>
      </c>
      <c r="O1847" s="56">
        <v>166.36</v>
      </c>
      <c r="P1847" s="56">
        <v>78.376000000000005</v>
      </c>
    </row>
    <row r="1848" spans="1:16" x14ac:dyDescent="0.25">
      <c r="A1848" s="54">
        <v>2023</v>
      </c>
      <c r="B1848" s="54">
        <v>310640</v>
      </c>
      <c r="C1848" s="55" t="s">
        <v>417</v>
      </c>
      <c r="D1848" s="54" t="s">
        <v>294</v>
      </c>
      <c r="E1848" s="56">
        <v>9.9920000000000009</v>
      </c>
      <c r="F1848" s="56">
        <v>41.984000000000002</v>
      </c>
      <c r="G1848" s="56">
        <v>37.984000000000002</v>
      </c>
      <c r="H1848" s="56">
        <v>19.984000000000002</v>
      </c>
      <c r="I1848" s="56">
        <v>18.992000000000001</v>
      </c>
      <c r="J1848" s="56">
        <v>25.367999999999999</v>
      </c>
      <c r="K1848" s="56">
        <v>60.968000000000004</v>
      </c>
      <c r="L1848" s="56">
        <v>0</v>
      </c>
      <c r="M1848" s="56">
        <v>37.984000000000002</v>
      </c>
      <c r="N1848" s="56">
        <v>43.768000000000001</v>
      </c>
      <c r="O1848" s="56">
        <v>32.86</v>
      </c>
      <c r="P1848" s="56">
        <v>24.376000000000001</v>
      </c>
    </row>
    <row r="1849" spans="1:16" x14ac:dyDescent="0.25">
      <c r="A1849" s="54">
        <v>2023</v>
      </c>
      <c r="B1849" s="54">
        <v>310640</v>
      </c>
      <c r="C1849" s="55" t="s">
        <v>417</v>
      </c>
      <c r="D1849" s="54" t="s">
        <v>296</v>
      </c>
      <c r="E1849" s="56">
        <v>-19.007999999999999</v>
      </c>
      <c r="F1849" s="56">
        <v>12.984</v>
      </c>
      <c r="G1849" s="56">
        <v>8.9839999999999893</v>
      </c>
      <c r="H1849" s="56">
        <v>-9.0159999999999894</v>
      </c>
      <c r="I1849" s="56">
        <v>-10.007999999999999</v>
      </c>
      <c r="J1849" s="56">
        <v>-61.631999999999998</v>
      </c>
      <c r="K1849" s="56">
        <v>-26.032</v>
      </c>
      <c r="L1849" s="56">
        <v>0</v>
      </c>
      <c r="M1849" s="56">
        <v>8.9839999999999893</v>
      </c>
      <c r="N1849" s="56">
        <v>-43.231999999999999</v>
      </c>
      <c r="O1849" s="56">
        <v>-54.14</v>
      </c>
      <c r="P1849" s="56">
        <v>-33.624000000000002</v>
      </c>
    </row>
    <row r="1850" spans="1:16" x14ac:dyDescent="0.25">
      <c r="A1850" s="54">
        <v>2023</v>
      </c>
      <c r="B1850" s="54">
        <v>311100</v>
      </c>
      <c r="C1850" s="55" t="s">
        <v>416</v>
      </c>
      <c r="D1850" s="54" t="s">
        <v>294</v>
      </c>
      <c r="E1850" s="56">
        <v>325.17479999999898</v>
      </c>
      <c r="F1850" s="56">
        <v>924.93439999999998</v>
      </c>
      <c r="G1850" s="56">
        <v>1043.4416000000001</v>
      </c>
      <c r="H1850" s="56">
        <v>507.15719999999999</v>
      </c>
      <c r="I1850" s="56">
        <v>227.99199999999999</v>
      </c>
      <c r="J1850" s="56">
        <v>880.47199999999998</v>
      </c>
      <c r="K1850" s="56">
        <v>1180.5504000000001</v>
      </c>
      <c r="L1850" s="56">
        <v>515.62239999999997</v>
      </c>
      <c r="M1850" s="56">
        <v>114.7688</v>
      </c>
      <c r="N1850" s="56">
        <v>624.96720000000005</v>
      </c>
      <c r="O1850" s="56">
        <v>353.88080000000002</v>
      </c>
      <c r="P1850" s="56">
        <v>263.60640000000001</v>
      </c>
    </row>
    <row r="1851" spans="1:16" x14ac:dyDescent="0.25">
      <c r="A1851" s="54">
        <v>2023</v>
      </c>
      <c r="B1851" s="54">
        <v>311100</v>
      </c>
      <c r="C1851" s="55" t="s">
        <v>416</v>
      </c>
      <c r="D1851" s="54" t="s">
        <v>1</v>
      </c>
      <c r="E1851" s="56">
        <v>4437.4247999999998</v>
      </c>
      <c r="F1851" s="56">
        <v>3936.4344000000001</v>
      </c>
      <c r="G1851" s="56">
        <v>10434.4416</v>
      </c>
      <c r="H1851" s="56">
        <v>3312.9072000000001</v>
      </c>
      <c r="I1851" s="56">
        <v>2748.4920000000002</v>
      </c>
      <c r="J1851" s="56">
        <v>4028.4720000000002</v>
      </c>
      <c r="K1851" s="56">
        <v>6403.5504000000001</v>
      </c>
      <c r="L1851" s="56">
        <v>2776.6224000000002</v>
      </c>
      <c r="M1851" s="56">
        <v>547.76880000000006</v>
      </c>
      <c r="N1851" s="56">
        <v>2343.9672</v>
      </c>
      <c r="O1851" s="56">
        <v>2060.3807999999999</v>
      </c>
      <c r="P1851" s="56">
        <v>1784.6063999999999</v>
      </c>
    </row>
    <row r="1852" spans="1:16" x14ac:dyDescent="0.25">
      <c r="A1852" s="54">
        <v>2023</v>
      </c>
      <c r="B1852" s="54">
        <v>311100</v>
      </c>
      <c r="C1852" s="55" t="s">
        <v>416</v>
      </c>
      <c r="D1852" s="54" t="s">
        <v>296</v>
      </c>
      <c r="E1852" s="56">
        <v>16.474799999999099</v>
      </c>
      <c r="F1852" s="56">
        <v>603.93439999999998</v>
      </c>
      <c r="G1852" s="56">
        <v>680.44159999999999</v>
      </c>
      <c r="H1852" s="56">
        <v>112.05719999999999</v>
      </c>
      <c r="I1852" s="56">
        <v>-38.708000000000297</v>
      </c>
      <c r="J1852" s="56">
        <v>495.27199999999999</v>
      </c>
      <c r="K1852" s="56">
        <v>743.45039999999904</v>
      </c>
      <c r="L1852" s="56">
        <v>216.82239999999999</v>
      </c>
      <c r="M1852" s="56">
        <v>-238.3312</v>
      </c>
      <c r="N1852" s="56">
        <v>271.86720000000003</v>
      </c>
      <c r="O1852" s="56">
        <v>64.980799999999903</v>
      </c>
      <c r="P1852" s="56">
        <v>-57.393600000000099</v>
      </c>
    </row>
    <row r="1853" spans="1:16" x14ac:dyDescent="0.25">
      <c r="A1853" s="54">
        <v>2023</v>
      </c>
      <c r="B1853" s="54">
        <v>314704</v>
      </c>
      <c r="C1853" s="55" t="s">
        <v>416</v>
      </c>
      <c r="D1853" s="54" t="s">
        <v>294</v>
      </c>
      <c r="E1853" s="56">
        <v>168.78559999999999</v>
      </c>
      <c r="F1853" s="56">
        <v>424.26240000000001</v>
      </c>
      <c r="G1853" s="56">
        <v>37.373600000000003</v>
      </c>
      <c r="H1853" s="56">
        <v>0</v>
      </c>
      <c r="I1853" s="56">
        <v>0</v>
      </c>
      <c r="J1853" s="56">
        <v>0</v>
      </c>
      <c r="K1853" s="56">
        <v>0</v>
      </c>
      <c r="L1853" s="56">
        <v>0</v>
      </c>
      <c r="M1853" s="56">
        <v>0</v>
      </c>
      <c r="N1853" s="56">
        <v>0</v>
      </c>
      <c r="O1853" s="56">
        <v>0</v>
      </c>
      <c r="P1853" s="56">
        <v>0</v>
      </c>
    </row>
    <row r="1854" spans="1:16" x14ac:dyDescent="0.25">
      <c r="A1854" s="54">
        <v>2023</v>
      </c>
      <c r="B1854" s="54">
        <v>314704</v>
      </c>
      <c r="C1854" s="55" t="s">
        <v>416</v>
      </c>
      <c r="D1854" s="54" t="s">
        <v>296</v>
      </c>
      <c r="E1854" s="56">
        <v>-120.1144</v>
      </c>
      <c r="F1854" s="56">
        <v>231.66239999999999</v>
      </c>
      <c r="G1854" s="56">
        <v>-26.8264</v>
      </c>
      <c r="H1854" s="56">
        <v>0</v>
      </c>
      <c r="I1854" s="56">
        <v>0</v>
      </c>
      <c r="J1854" s="56">
        <v>0</v>
      </c>
      <c r="K1854" s="56">
        <v>0</v>
      </c>
      <c r="L1854" s="56">
        <v>0</v>
      </c>
      <c r="M1854" s="56">
        <v>0</v>
      </c>
      <c r="N1854" s="56">
        <v>0</v>
      </c>
      <c r="O1854" s="56">
        <v>0</v>
      </c>
      <c r="P1854" s="56">
        <v>0</v>
      </c>
    </row>
    <row r="1855" spans="1:16" x14ac:dyDescent="0.25">
      <c r="A1855" s="54">
        <v>2023</v>
      </c>
      <c r="B1855" s="54">
        <v>314704</v>
      </c>
      <c r="C1855" s="55" t="s">
        <v>416</v>
      </c>
      <c r="D1855" s="54" t="s">
        <v>1</v>
      </c>
      <c r="E1855" s="56">
        <v>654.28560000000004</v>
      </c>
      <c r="F1855" s="56">
        <v>1871.7624000000001</v>
      </c>
      <c r="G1855" s="56">
        <v>120.8736</v>
      </c>
      <c r="H1855" s="56">
        <v>0</v>
      </c>
      <c r="I1855" s="56">
        <v>0</v>
      </c>
      <c r="J1855" s="56">
        <v>0</v>
      </c>
      <c r="K1855" s="56">
        <v>0</v>
      </c>
      <c r="L1855" s="56">
        <v>0</v>
      </c>
      <c r="M1855" s="56">
        <v>0</v>
      </c>
      <c r="N1855" s="56">
        <v>0</v>
      </c>
      <c r="O1855" s="56">
        <v>0</v>
      </c>
      <c r="P1855" s="56">
        <v>0</v>
      </c>
    </row>
    <row r="1856" spans="1:16" x14ac:dyDescent="0.25">
      <c r="A1856" s="54">
        <v>2023</v>
      </c>
      <c r="B1856" s="54">
        <v>315225</v>
      </c>
      <c r="C1856" s="55" t="s">
        <v>417</v>
      </c>
      <c r="D1856" s="54" t="s">
        <v>294</v>
      </c>
      <c r="E1856" s="56">
        <v>139.97300000000001</v>
      </c>
      <c r="F1856" s="56">
        <v>10.993</v>
      </c>
      <c r="G1856" s="56">
        <v>18.478999999999999</v>
      </c>
      <c r="H1856" s="56">
        <v>32.923000000000002</v>
      </c>
      <c r="I1856" s="56">
        <v>-0.307</v>
      </c>
      <c r="J1856" s="56">
        <v>6.4719999999999898</v>
      </c>
      <c r="K1856" s="56">
        <v>94.908999999999907</v>
      </c>
      <c r="L1856" s="56">
        <v>201.9</v>
      </c>
      <c r="M1856" s="56">
        <v>0</v>
      </c>
      <c r="N1856" s="56">
        <v>11.986000000000001</v>
      </c>
      <c r="O1856" s="56">
        <v>13.993</v>
      </c>
      <c r="P1856" s="56">
        <v>36.472999999999999</v>
      </c>
    </row>
    <row r="1857" spans="1:16" x14ac:dyDescent="0.25">
      <c r="A1857" s="54">
        <v>2023</v>
      </c>
      <c r="B1857" s="54">
        <v>315225</v>
      </c>
      <c r="C1857" s="55" t="s">
        <v>417</v>
      </c>
      <c r="D1857" s="54" t="s">
        <v>296</v>
      </c>
      <c r="E1857" s="56">
        <v>109.973</v>
      </c>
      <c r="F1857" s="56">
        <v>-18.007000000000001</v>
      </c>
      <c r="G1857" s="56">
        <v>-40.521000000000001</v>
      </c>
      <c r="H1857" s="56">
        <v>2.923</v>
      </c>
      <c r="I1857" s="56">
        <v>-29.306999999999999</v>
      </c>
      <c r="J1857" s="56">
        <v>-53.527999999999999</v>
      </c>
      <c r="K1857" s="56">
        <v>-21.091000000000101</v>
      </c>
      <c r="L1857" s="56">
        <v>104.4</v>
      </c>
      <c r="M1857" s="56">
        <v>0</v>
      </c>
      <c r="N1857" s="56">
        <v>-46.014000000000003</v>
      </c>
      <c r="O1857" s="56">
        <v>-15.007</v>
      </c>
      <c r="P1857" s="56">
        <v>-2.0270000000000401</v>
      </c>
    </row>
    <row r="1858" spans="1:16" x14ac:dyDescent="0.25">
      <c r="A1858" s="54">
        <v>2023</v>
      </c>
      <c r="B1858" s="54">
        <v>315225</v>
      </c>
      <c r="C1858" s="55" t="s">
        <v>417</v>
      </c>
      <c r="D1858" s="54" t="s">
        <v>1</v>
      </c>
      <c r="E1858" s="56">
        <v>499.72300000000001</v>
      </c>
      <c r="F1858" s="56">
        <v>55.993000000000002</v>
      </c>
      <c r="G1858" s="56">
        <v>160.97900000000001</v>
      </c>
      <c r="H1858" s="56">
        <v>692.923</v>
      </c>
      <c r="I1858" s="56">
        <v>7.6929999999999996</v>
      </c>
      <c r="J1858" s="56">
        <v>118.97199999999999</v>
      </c>
      <c r="K1858" s="56">
        <v>755.90899999999999</v>
      </c>
      <c r="L1858" s="56">
        <v>2222.15</v>
      </c>
      <c r="M1858" s="56">
        <v>0</v>
      </c>
      <c r="N1858" s="56">
        <v>62.985999999999997</v>
      </c>
      <c r="O1858" s="56">
        <v>48.993000000000002</v>
      </c>
      <c r="P1858" s="56">
        <v>345.72300000000001</v>
      </c>
    </row>
    <row r="1859" spans="1:16" x14ac:dyDescent="0.25">
      <c r="A1859" s="54">
        <v>2023</v>
      </c>
      <c r="B1859" s="54">
        <v>316008</v>
      </c>
      <c r="C1859" s="55" t="s">
        <v>416</v>
      </c>
      <c r="D1859" s="54" t="s">
        <v>294</v>
      </c>
      <c r="E1859" s="56">
        <v>1282.4021</v>
      </c>
      <c r="F1859" s="56">
        <v>969.74429999999995</v>
      </c>
      <c r="G1859" s="56">
        <v>1411.1790000000001</v>
      </c>
      <c r="H1859" s="56">
        <v>732.39530000000002</v>
      </c>
      <c r="I1859" s="56">
        <v>784.88760000000104</v>
      </c>
      <c r="J1859" s="56">
        <v>653.95820000000003</v>
      </c>
      <c r="K1859" s="56">
        <v>0</v>
      </c>
      <c r="L1859" s="56">
        <v>0</v>
      </c>
      <c r="M1859" s="56">
        <v>0</v>
      </c>
      <c r="N1859" s="56">
        <v>0</v>
      </c>
      <c r="O1859" s="56">
        <v>0</v>
      </c>
      <c r="P1859" s="56">
        <v>0</v>
      </c>
    </row>
    <row r="1860" spans="1:16" x14ac:dyDescent="0.25">
      <c r="A1860" s="54">
        <v>2023</v>
      </c>
      <c r="B1860" s="54">
        <v>316008</v>
      </c>
      <c r="C1860" s="55" t="s">
        <v>416</v>
      </c>
      <c r="D1860" s="54" t="s">
        <v>296</v>
      </c>
      <c r="E1860" s="56">
        <v>890.80210000000102</v>
      </c>
      <c r="F1860" s="56">
        <v>573.74429999999995</v>
      </c>
      <c r="G1860" s="56">
        <v>1076.079</v>
      </c>
      <c r="H1860" s="56">
        <v>310.89530000000002</v>
      </c>
      <c r="I1860" s="56">
        <v>434.18759999999997</v>
      </c>
      <c r="J1860" s="56">
        <v>428.90820000000002</v>
      </c>
      <c r="K1860" s="56">
        <v>0</v>
      </c>
      <c r="L1860" s="56">
        <v>0</v>
      </c>
      <c r="M1860" s="56">
        <v>0</v>
      </c>
      <c r="N1860" s="56">
        <v>0</v>
      </c>
      <c r="O1860" s="56">
        <v>0</v>
      </c>
      <c r="P1860" s="56">
        <v>0</v>
      </c>
    </row>
    <row r="1861" spans="1:16" x14ac:dyDescent="0.25">
      <c r="A1861" s="54">
        <v>2023</v>
      </c>
      <c r="B1861" s="54">
        <v>316008</v>
      </c>
      <c r="C1861" s="55" t="s">
        <v>414</v>
      </c>
      <c r="D1861" s="54" t="s">
        <v>296</v>
      </c>
      <c r="E1861" s="56">
        <v>-16.6782</v>
      </c>
      <c r="F1861" s="56">
        <v>-39.517499999999998</v>
      </c>
      <c r="G1861" s="56">
        <v>-54.21</v>
      </c>
      <c r="H1861" s="56">
        <v>-31.3538</v>
      </c>
      <c r="I1861" s="56">
        <v>-33.743400000000001</v>
      </c>
      <c r="J1861" s="56">
        <v>-23.6142</v>
      </c>
      <c r="K1861" s="56">
        <v>0</v>
      </c>
      <c r="L1861" s="56">
        <v>0</v>
      </c>
      <c r="M1861" s="56">
        <v>0</v>
      </c>
      <c r="N1861" s="56">
        <v>0</v>
      </c>
      <c r="O1861" s="56">
        <v>0</v>
      </c>
      <c r="P1861" s="56">
        <v>0</v>
      </c>
    </row>
    <row r="1862" spans="1:16" x14ac:dyDescent="0.25">
      <c r="A1862" s="54">
        <v>2023</v>
      </c>
      <c r="B1862" s="54">
        <v>316008</v>
      </c>
      <c r="C1862" s="55" t="s">
        <v>414</v>
      </c>
      <c r="D1862" s="54" t="s">
        <v>294</v>
      </c>
      <c r="E1862" s="56">
        <v>17.6218</v>
      </c>
      <c r="F1862" s="56">
        <v>27.982500000000002</v>
      </c>
      <c r="G1862" s="56">
        <v>77.489999999999995</v>
      </c>
      <c r="H1862" s="56">
        <v>0.74619999999999997</v>
      </c>
      <c r="I1862" s="56">
        <v>63.656599999999997</v>
      </c>
      <c r="J1862" s="56">
        <v>9.5857999999999901</v>
      </c>
      <c r="K1862" s="56">
        <v>0</v>
      </c>
      <c r="L1862" s="56">
        <v>0</v>
      </c>
      <c r="M1862" s="56">
        <v>0</v>
      </c>
      <c r="N1862" s="56">
        <v>0</v>
      </c>
      <c r="O1862" s="56">
        <v>0</v>
      </c>
      <c r="P1862" s="56">
        <v>0</v>
      </c>
    </row>
    <row r="1863" spans="1:16" x14ac:dyDescent="0.25">
      <c r="A1863" s="54">
        <v>2023</v>
      </c>
      <c r="B1863" s="54">
        <v>316008</v>
      </c>
      <c r="C1863" s="55" t="s">
        <v>414</v>
      </c>
      <c r="D1863" s="54" t="s">
        <v>1</v>
      </c>
      <c r="E1863" s="56">
        <v>171.12180000000001</v>
      </c>
      <c r="F1863" s="56">
        <v>271.73250000000002</v>
      </c>
      <c r="G1863" s="56">
        <v>752.49</v>
      </c>
      <c r="H1863" s="56">
        <v>7.2462</v>
      </c>
      <c r="I1863" s="56">
        <v>618.15660000000003</v>
      </c>
      <c r="J1863" s="56">
        <v>93.085800000000006</v>
      </c>
      <c r="K1863" s="56">
        <v>0</v>
      </c>
      <c r="L1863" s="56">
        <v>0</v>
      </c>
      <c r="M1863" s="56">
        <v>0</v>
      </c>
      <c r="N1863" s="56">
        <v>0</v>
      </c>
      <c r="O1863" s="56">
        <v>0</v>
      </c>
      <c r="P1863" s="56">
        <v>0</v>
      </c>
    </row>
    <row r="1864" spans="1:16" x14ac:dyDescent="0.25">
      <c r="A1864" s="54">
        <v>2023</v>
      </c>
      <c r="B1864" s="54">
        <v>316008</v>
      </c>
      <c r="C1864" s="55" t="s">
        <v>416</v>
      </c>
      <c r="D1864" s="54" t="s">
        <v>1</v>
      </c>
      <c r="E1864" s="56">
        <v>12453.152099999999</v>
      </c>
      <c r="F1864" s="56">
        <v>9416.9943000000003</v>
      </c>
      <c r="G1864" s="56">
        <v>13703.679</v>
      </c>
      <c r="H1864" s="56">
        <v>7112.1453000000001</v>
      </c>
      <c r="I1864" s="56">
        <v>7621.8876</v>
      </c>
      <c r="J1864" s="56">
        <v>6350.4582</v>
      </c>
      <c r="K1864" s="56">
        <v>0</v>
      </c>
      <c r="L1864" s="56">
        <v>0</v>
      </c>
      <c r="M1864" s="56">
        <v>0</v>
      </c>
      <c r="N1864" s="56">
        <v>0</v>
      </c>
      <c r="O1864" s="56">
        <v>0</v>
      </c>
      <c r="P1864" s="56">
        <v>0</v>
      </c>
    </row>
    <row r="1865" spans="1:16" x14ac:dyDescent="0.25">
      <c r="A1865" s="54">
        <v>2023</v>
      </c>
      <c r="B1865" s="54">
        <v>316008</v>
      </c>
      <c r="C1865" s="55" t="s">
        <v>417</v>
      </c>
      <c r="D1865" s="54" t="s">
        <v>1</v>
      </c>
      <c r="E1865" s="56">
        <v>416.37779999999998</v>
      </c>
      <c r="F1865" s="56">
        <v>7.8036000000000003</v>
      </c>
      <c r="G1865" s="56">
        <v>1896.2747999999999</v>
      </c>
      <c r="H1865" s="56">
        <v>122.628</v>
      </c>
      <c r="I1865" s="56">
        <v>128.202</v>
      </c>
      <c r="J1865" s="56">
        <v>1482.4052999999999</v>
      </c>
      <c r="K1865" s="56">
        <v>0</v>
      </c>
      <c r="L1865" s="56">
        <v>0</v>
      </c>
      <c r="M1865" s="56">
        <v>0</v>
      </c>
      <c r="N1865" s="56">
        <v>0</v>
      </c>
      <c r="O1865" s="56">
        <v>0</v>
      </c>
      <c r="P1865" s="56">
        <v>0</v>
      </c>
    </row>
    <row r="1866" spans="1:16" x14ac:dyDescent="0.25">
      <c r="A1866" s="54">
        <v>2023</v>
      </c>
      <c r="B1866" s="54">
        <v>316008</v>
      </c>
      <c r="C1866" s="55" t="s">
        <v>417</v>
      </c>
      <c r="D1866" s="54" t="s">
        <v>294</v>
      </c>
      <c r="E1866" s="56">
        <v>42.877800000000001</v>
      </c>
      <c r="F1866" s="56">
        <v>0.80359999999999998</v>
      </c>
      <c r="G1866" s="56">
        <v>195.2748</v>
      </c>
      <c r="H1866" s="56">
        <v>12.628</v>
      </c>
      <c r="I1866" s="56">
        <v>13.202</v>
      </c>
      <c r="J1866" s="56">
        <v>152.65530000000001</v>
      </c>
      <c r="K1866" s="56">
        <v>0</v>
      </c>
      <c r="L1866" s="56">
        <v>0</v>
      </c>
      <c r="M1866" s="56">
        <v>0</v>
      </c>
      <c r="N1866" s="56">
        <v>0</v>
      </c>
      <c r="O1866" s="56">
        <v>0</v>
      </c>
      <c r="P1866" s="56">
        <v>0</v>
      </c>
    </row>
    <row r="1867" spans="1:16" x14ac:dyDescent="0.25">
      <c r="A1867" s="54">
        <v>2023</v>
      </c>
      <c r="B1867" s="54">
        <v>316008</v>
      </c>
      <c r="C1867" s="55" t="s">
        <v>417</v>
      </c>
      <c r="D1867" s="54" t="s">
        <v>296</v>
      </c>
      <c r="E1867" s="56">
        <v>-105.12220000000001</v>
      </c>
      <c r="F1867" s="56">
        <v>-28.196400000000001</v>
      </c>
      <c r="G1867" s="56">
        <v>38.274800000000099</v>
      </c>
      <c r="H1867" s="56">
        <v>-45.372</v>
      </c>
      <c r="I1867" s="56">
        <v>-45.798000000000002</v>
      </c>
      <c r="J1867" s="56">
        <v>-62.844699999999897</v>
      </c>
      <c r="K1867" s="56">
        <v>0</v>
      </c>
      <c r="L1867" s="56">
        <v>0</v>
      </c>
      <c r="M1867" s="56">
        <v>0</v>
      </c>
      <c r="N1867" s="56">
        <v>0</v>
      </c>
      <c r="O1867" s="56">
        <v>0</v>
      </c>
      <c r="P1867" s="56">
        <v>0</v>
      </c>
    </row>
    <row r="1868" spans="1:16" x14ac:dyDescent="0.25">
      <c r="A1868" s="54">
        <v>2023</v>
      </c>
      <c r="B1868" s="54">
        <v>316478</v>
      </c>
      <c r="C1868" s="55" t="s">
        <v>417</v>
      </c>
      <c r="D1868" s="54" t="s">
        <v>1</v>
      </c>
      <c r="E1868" s="56">
        <v>421.78559999999999</v>
      </c>
      <c r="F1868" s="56">
        <v>0</v>
      </c>
      <c r="G1868" s="56">
        <v>79.084800000000001</v>
      </c>
      <c r="H1868" s="56">
        <v>0</v>
      </c>
      <c r="I1868" s="56">
        <v>0</v>
      </c>
      <c r="J1868" s="56">
        <v>0</v>
      </c>
      <c r="K1868" s="56">
        <v>0</v>
      </c>
      <c r="L1868" s="56">
        <v>1285.6772000000001</v>
      </c>
      <c r="M1868" s="56">
        <v>263.61599999999999</v>
      </c>
      <c r="N1868" s="56">
        <v>0</v>
      </c>
      <c r="O1868" s="56">
        <v>0</v>
      </c>
      <c r="P1868" s="56">
        <v>281.7396</v>
      </c>
    </row>
    <row r="1869" spans="1:16" x14ac:dyDescent="0.25">
      <c r="A1869" s="54">
        <v>2023</v>
      </c>
      <c r="B1869" s="54">
        <v>316478</v>
      </c>
      <c r="C1869" s="55" t="s">
        <v>417</v>
      </c>
      <c r="D1869" s="54" t="s">
        <v>296</v>
      </c>
      <c r="E1869" s="56">
        <v>-23.214400000000001</v>
      </c>
      <c r="F1869" s="56">
        <v>0</v>
      </c>
      <c r="G1869" s="56">
        <v>-22.915199999999999</v>
      </c>
      <c r="H1869" s="56">
        <v>0</v>
      </c>
      <c r="I1869" s="56">
        <v>0</v>
      </c>
      <c r="J1869" s="56">
        <v>0</v>
      </c>
      <c r="K1869" s="56">
        <v>0</v>
      </c>
      <c r="L1869" s="56">
        <v>76.1771999999999</v>
      </c>
      <c r="M1869" s="56">
        <v>-5.3840000000000101</v>
      </c>
      <c r="N1869" s="56">
        <v>0</v>
      </c>
      <c r="O1869" s="56">
        <v>0</v>
      </c>
      <c r="P1869" s="56">
        <v>-4.7603999999999997</v>
      </c>
    </row>
    <row r="1870" spans="1:16" x14ac:dyDescent="0.25">
      <c r="A1870" s="54">
        <v>2023</v>
      </c>
      <c r="B1870" s="54">
        <v>316478</v>
      </c>
      <c r="C1870" s="55" t="s">
        <v>417</v>
      </c>
      <c r="D1870" s="54" t="s">
        <v>294</v>
      </c>
      <c r="E1870" s="56">
        <v>37.785600000000002</v>
      </c>
      <c r="F1870" s="56">
        <v>0</v>
      </c>
      <c r="G1870" s="56">
        <v>7.0848000000000004</v>
      </c>
      <c r="H1870" s="56">
        <v>0</v>
      </c>
      <c r="I1870" s="56">
        <v>0</v>
      </c>
      <c r="J1870" s="56">
        <v>0</v>
      </c>
      <c r="K1870" s="56">
        <v>0</v>
      </c>
      <c r="L1870" s="56">
        <v>115.1772</v>
      </c>
      <c r="M1870" s="56">
        <v>23.616</v>
      </c>
      <c r="N1870" s="56">
        <v>0</v>
      </c>
      <c r="O1870" s="56">
        <v>0</v>
      </c>
      <c r="P1870" s="56">
        <v>25.239599999999999</v>
      </c>
    </row>
    <row r="1871" spans="1:16" x14ac:dyDescent="0.25">
      <c r="A1871" s="54">
        <v>2023</v>
      </c>
      <c r="B1871" s="54">
        <v>317731</v>
      </c>
      <c r="C1871" s="55" t="s">
        <v>417</v>
      </c>
      <c r="D1871" s="54" t="s">
        <v>1</v>
      </c>
      <c r="E1871" s="56">
        <v>1018.955</v>
      </c>
      <c r="F1871" s="56">
        <v>889.58100000000002</v>
      </c>
      <c r="G1871" s="56">
        <v>1999.634</v>
      </c>
      <c r="H1871" s="56">
        <v>265.96499999999997</v>
      </c>
      <c r="I1871" s="56">
        <v>748.923</v>
      </c>
      <c r="J1871" s="56">
        <v>867.88099999999997</v>
      </c>
      <c r="K1871" s="56">
        <v>972.85299999999995</v>
      </c>
      <c r="L1871" s="56">
        <v>0</v>
      </c>
      <c r="M1871" s="56">
        <v>737.68100000000004</v>
      </c>
      <c r="N1871" s="56">
        <v>223.97200000000001</v>
      </c>
      <c r="O1871" s="56">
        <v>873.48099999999999</v>
      </c>
      <c r="P1871" s="56">
        <v>62.993000000000002</v>
      </c>
    </row>
    <row r="1872" spans="1:16" x14ac:dyDescent="0.25">
      <c r="A1872" s="54">
        <v>2023</v>
      </c>
      <c r="B1872" s="54">
        <v>317731</v>
      </c>
      <c r="C1872" s="55" t="s">
        <v>417</v>
      </c>
      <c r="D1872" s="54" t="s">
        <v>294</v>
      </c>
      <c r="E1872" s="56">
        <v>208.45500000000001</v>
      </c>
      <c r="F1872" s="56">
        <v>152.58099999999999</v>
      </c>
      <c r="G1872" s="56">
        <v>126.634</v>
      </c>
      <c r="H1872" s="56">
        <v>55.965000000000003</v>
      </c>
      <c r="I1872" s="56">
        <v>-11.077000000000099</v>
      </c>
      <c r="J1872" s="56">
        <v>149.881</v>
      </c>
      <c r="K1872" s="56">
        <v>236.85300000000001</v>
      </c>
      <c r="L1872" s="56">
        <v>0</v>
      </c>
      <c r="M1872" s="56">
        <v>167.18100000000001</v>
      </c>
      <c r="N1872" s="56">
        <v>33.972000000000001</v>
      </c>
      <c r="O1872" s="56">
        <v>133.98099999999999</v>
      </c>
      <c r="P1872" s="56">
        <v>2.9929999999999901</v>
      </c>
    </row>
    <row r="1873" spans="1:16" x14ac:dyDescent="0.25">
      <c r="A1873" s="54">
        <v>2023</v>
      </c>
      <c r="B1873" s="54">
        <v>317731</v>
      </c>
      <c r="C1873" s="55" t="s">
        <v>417</v>
      </c>
      <c r="D1873" s="54" t="s">
        <v>296</v>
      </c>
      <c r="E1873" s="56">
        <v>140.95500000000001</v>
      </c>
      <c r="F1873" s="56">
        <v>34.581000000000003</v>
      </c>
      <c r="G1873" s="56">
        <v>-29.366000000000099</v>
      </c>
      <c r="H1873" s="56">
        <v>-4.0350000000000303</v>
      </c>
      <c r="I1873" s="56">
        <v>-69.077000000000098</v>
      </c>
      <c r="J1873" s="56">
        <v>32.881</v>
      </c>
      <c r="K1873" s="56">
        <v>89.852999999999895</v>
      </c>
      <c r="L1873" s="56">
        <v>0</v>
      </c>
      <c r="M1873" s="56">
        <v>49.180999999999997</v>
      </c>
      <c r="N1873" s="56">
        <v>-25.027999999999999</v>
      </c>
      <c r="O1873" s="56">
        <v>-13.0190000000001</v>
      </c>
      <c r="P1873" s="56">
        <v>-26.007000000000001</v>
      </c>
    </row>
    <row r="1874" spans="1:16" x14ac:dyDescent="0.25">
      <c r="A1874" s="54">
        <v>2023</v>
      </c>
      <c r="B1874" s="54">
        <v>321904</v>
      </c>
      <c r="C1874" s="55" t="s">
        <v>418</v>
      </c>
      <c r="D1874" s="54" t="s">
        <v>294</v>
      </c>
      <c r="E1874" s="56">
        <v>0</v>
      </c>
      <c r="F1874" s="56">
        <v>35.978999999999999</v>
      </c>
      <c r="G1874" s="56">
        <v>-6.5070000000000103</v>
      </c>
      <c r="H1874" s="56">
        <v>27.986000000000001</v>
      </c>
      <c r="I1874" s="56">
        <v>2.9929999999999901</v>
      </c>
      <c r="J1874" s="56">
        <v>5.5019999999999403</v>
      </c>
      <c r="K1874" s="56">
        <v>1.3859999999999999</v>
      </c>
      <c r="L1874" s="56">
        <v>21.986000000000001</v>
      </c>
      <c r="M1874" s="56">
        <v>0</v>
      </c>
      <c r="N1874" s="56">
        <v>22.071999999999999</v>
      </c>
      <c r="O1874" s="56">
        <v>7.9719999999999898</v>
      </c>
      <c r="P1874" s="56">
        <v>91.224000000000004</v>
      </c>
    </row>
    <row r="1875" spans="1:16" x14ac:dyDescent="0.25">
      <c r="A1875" s="54">
        <v>2023</v>
      </c>
      <c r="B1875" s="54">
        <v>321904</v>
      </c>
      <c r="C1875" s="55" t="s">
        <v>418</v>
      </c>
      <c r="D1875" s="54" t="s">
        <v>296</v>
      </c>
      <c r="E1875" s="56">
        <v>0</v>
      </c>
      <c r="F1875" s="56">
        <v>-32.420999999999999</v>
      </c>
      <c r="G1875" s="56">
        <v>-40.707000000000001</v>
      </c>
      <c r="H1875" s="56">
        <v>-6.2140000000000102</v>
      </c>
      <c r="I1875" s="56">
        <v>-31.207000000000001</v>
      </c>
      <c r="J1875" s="56">
        <v>-97.098000000000098</v>
      </c>
      <c r="K1875" s="56">
        <v>-32.814</v>
      </c>
      <c r="L1875" s="56">
        <v>-12.214</v>
      </c>
      <c r="M1875" s="56">
        <v>0</v>
      </c>
      <c r="N1875" s="56">
        <v>-80.528000000000006</v>
      </c>
      <c r="O1875" s="56">
        <v>-60.427999999999997</v>
      </c>
      <c r="P1875" s="56">
        <v>12.023999999999999</v>
      </c>
    </row>
    <row r="1876" spans="1:16" x14ac:dyDescent="0.25">
      <c r="A1876" s="54">
        <v>2023</v>
      </c>
      <c r="B1876" s="54">
        <v>321904</v>
      </c>
      <c r="C1876" s="55" t="s">
        <v>418</v>
      </c>
      <c r="D1876" s="54" t="s">
        <v>1</v>
      </c>
      <c r="E1876" s="56">
        <v>0</v>
      </c>
      <c r="F1876" s="56">
        <v>160.97900000000001</v>
      </c>
      <c r="G1876" s="56">
        <v>90.992999999999995</v>
      </c>
      <c r="H1876" s="56">
        <v>97.986000000000004</v>
      </c>
      <c r="I1876" s="56">
        <v>62.993000000000002</v>
      </c>
      <c r="J1876" s="56">
        <v>754.50199999999995</v>
      </c>
      <c r="K1876" s="56">
        <v>15.385999999999999</v>
      </c>
      <c r="L1876" s="56">
        <v>111.986</v>
      </c>
      <c r="M1876" s="56">
        <v>0</v>
      </c>
      <c r="N1876" s="56">
        <v>131.572</v>
      </c>
      <c r="O1876" s="56">
        <v>139.97200000000001</v>
      </c>
      <c r="P1876" s="56">
        <v>617.97400000000005</v>
      </c>
    </row>
    <row r="1877" spans="1:16" x14ac:dyDescent="0.25">
      <c r="A1877" s="54">
        <v>2023</v>
      </c>
      <c r="B1877" s="54">
        <v>322483</v>
      </c>
      <c r="C1877" s="55" t="s">
        <v>419</v>
      </c>
      <c r="D1877" s="54" t="s">
        <v>294</v>
      </c>
      <c r="E1877" s="56">
        <v>0</v>
      </c>
      <c r="F1877" s="56">
        <v>32.984000000000002</v>
      </c>
      <c r="G1877" s="56">
        <v>0</v>
      </c>
      <c r="H1877" s="56">
        <v>0</v>
      </c>
      <c r="I1877" s="56">
        <v>28.984000000000002</v>
      </c>
      <c r="J1877" s="56">
        <v>0</v>
      </c>
      <c r="K1877" s="56">
        <v>2.6920000000000002</v>
      </c>
      <c r="L1877" s="56">
        <v>11.992000000000001</v>
      </c>
      <c r="M1877" s="56">
        <v>0</v>
      </c>
      <c r="N1877" s="56">
        <v>0</v>
      </c>
      <c r="O1877" s="56">
        <v>1.992</v>
      </c>
      <c r="P1877" s="56">
        <v>0</v>
      </c>
    </row>
    <row r="1878" spans="1:16" x14ac:dyDescent="0.25">
      <c r="A1878" s="54">
        <v>2023</v>
      </c>
      <c r="B1878" s="54">
        <v>322483</v>
      </c>
      <c r="C1878" s="55" t="s">
        <v>419</v>
      </c>
      <c r="D1878" s="54" t="s">
        <v>1</v>
      </c>
      <c r="E1878" s="56">
        <v>0</v>
      </c>
      <c r="F1878" s="56">
        <v>127.98399999999999</v>
      </c>
      <c r="G1878" s="56">
        <v>0</v>
      </c>
      <c r="H1878" s="56">
        <v>0</v>
      </c>
      <c r="I1878" s="56">
        <v>143.98400000000001</v>
      </c>
      <c r="J1878" s="56">
        <v>0</v>
      </c>
      <c r="K1878" s="56">
        <v>7.1920000000000002</v>
      </c>
      <c r="L1878" s="56">
        <v>71.992000000000004</v>
      </c>
      <c r="M1878" s="56">
        <v>0</v>
      </c>
      <c r="N1878" s="56">
        <v>0</v>
      </c>
      <c r="O1878" s="56">
        <v>7.992</v>
      </c>
      <c r="P1878" s="56">
        <v>0</v>
      </c>
    </row>
    <row r="1879" spans="1:16" x14ac:dyDescent="0.25">
      <c r="A1879" s="54">
        <v>2023</v>
      </c>
      <c r="B1879" s="54">
        <v>322483</v>
      </c>
      <c r="C1879" s="55" t="s">
        <v>419</v>
      </c>
      <c r="D1879" s="54" t="s">
        <v>296</v>
      </c>
      <c r="E1879" s="56">
        <v>0</v>
      </c>
      <c r="F1879" s="56">
        <v>-35.415999999999997</v>
      </c>
      <c r="G1879" s="56">
        <v>0</v>
      </c>
      <c r="H1879" s="56">
        <v>0</v>
      </c>
      <c r="I1879" s="56">
        <v>-39.415999999999997</v>
      </c>
      <c r="J1879" s="56">
        <v>0</v>
      </c>
      <c r="K1879" s="56">
        <v>-31.507999999999999</v>
      </c>
      <c r="L1879" s="56">
        <v>-22.207999999999998</v>
      </c>
      <c r="M1879" s="56">
        <v>0</v>
      </c>
      <c r="N1879" s="56">
        <v>0</v>
      </c>
      <c r="O1879" s="56">
        <v>-32.207999999999998</v>
      </c>
      <c r="P1879" s="56">
        <v>0</v>
      </c>
    </row>
    <row r="1880" spans="1:16" x14ac:dyDescent="0.25">
      <c r="A1880" s="54">
        <v>2023</v>
      </c>
      <c r="B1880" s="54">
        <v>322666</v>
      </c>
      <c r="C1880" s="55" t="s">
        <v>418</v>
      </c>
      <c r="D1880" s="54" t="s">
        <v>1</v>
      </c>
      <c r="E1880" s="56">
        <v>64.02</v>
      </c>
      <c r="F1880" s="56">
        <v>0</v>
      </c>
      <c r="G1880" s="56">
        <v>69.84</v>
      </c>
      <c r="H1880" s="56">
        <v>1076.7</v>
      </c>
      <c r="I1880" s="56">
        <v>0</v>
      </c>
      <c r="J1880" s="56">
        <v>1134.9000000000001</v>
      </c>
      <c r="K1880" s="56">
        <v>251.42400000000001</v>
      </c>
      <c r="L1880" s="56">
        <v>117.56399999999999</v>
      </c>
      <c r="M1880" s="56">
        <v>497.61</v>
      </c>
      <c r="N1880" s="56">
        <v>55.29</v>
      </c>
      <c r="O1880" s="56">
        <v>698.4</v>
      </c>
      <c r="P1880" s="56">
        <v>0</v>
      </c>
    </row>
    <row r="1881" spans="1:16" x14ac:dyDescent="0.25">
      <c r="A1881" s="54">
        <v>2023</v>
      </c>
      <c r="B1881" s="54">
        <v>322666</v>
      </c>
      <c r="C1881" s="55" t="s">
        <v>418</v>
      </c>
      <c r="D1881" s="54" t="s">
        <v>294</v>
      </c>
      <c r="E1881" s="56">
        <v>9.02</v>
      </c>
      <c r="F1881" s="56">
        <v>0</v>
      </c>
      <c r="G1881" s="56">
        <v>9.8399999999999892</v>
      </c>
      <c r="H1881" s="56">
        <v>151.69999999999999</v>
      </c>
      <c r="I1881" s="56">
        <v>0</v>
      </c>
      <c r="J1881" s="56">
        <v>159.9</v>
      </c>
      <c r="K1881" s="56">
        <v>35.423999999999999</v>
      </c>
      <c r="L1881" s="56">
        <v>16.564</v>
      </c>
      <c r="M1881" s="56">
        <v>70.11</v>
      </c>
      <c r="N1881" s="56">
        <v>7.7899999999999903</v>
      </c>
      <c r="O1881" s="56">
        <v>98.4</v>
      </c>
      <c r="P1881" s="56">
        <v>0</v>
      </c>
    </row>
    <row r="1882" spans="1:16" x14ac:dyDescent="0.25">
      <c r="A1882" s="54">
        <v>2023</v>
      </c>
      <c r="B1882" s="54">
        <v>322666</v>
      </c>
      <c r="C1882" s="55" t="s">
        <v>418</v>
      </c>
      <c r="D1882" s="54" t="s">
        <v>296</v>
      </c>
      <c r="E1882" s="56">
        <v>-25.18</v>
      </c>
      <c r="F1882" s="56">
        <v>0</v>
      </c>
      <c r="G1882" s="56">
        <v>-24.36</v>
      </c>
      <c r="H1882" s="56">
        <v>45.499999999999901</v>
      </c>
      <c r="I1882" s="56">
        <v>0</v>
      </c>
      <c r="J1882" s="56">
        <v>50.099999999999802</v>
      </c>
      <c r="K1882" s="56">
        <v>-71.975999999999999</v>
      </c>
      <c r="L1882" s="56">
        <v>-18.835999999999999</v>
      </c>
      <c r="M1882" s="56">
        <v>-33.69</v>
      </c>
      <c r="N1882" s="56">
        <v>-61.81</v>
      </c>
      <c r="O1882" s="56">
        <v>61.8</v>
      </c>
      <c r="P1882" s="56">
        <v>0</v>
      </c>
    </row>
    <row r="1883" spans="1:16" x14ac:dyDescent="0.25">
      <c r="A1883" s="54">
        <v>2023</v>
      </c>
      <c r="B1883" s="54">
        <v>327287</v>
      </c>
      <c r="C1883" s="55" t="s">
        <v>418</v>
      </c>
      <c r="D1883" s="54" t="s">
        <v>294</v>
      </c>
      <c r="E1883" s="56">
        <v>6.992</v>
      </c>
      <c r="F1883" s="56">
        <v>0</v>
      </c>
      <c r="G1883" s="56">
        <v>0</v>
      </c>
      <c r="H1883" s="56">
        <v>0</v>
      </c>
      <c r="I1883" s="56">
        <v>30.975999999999999</v>
      </c>
      <c r="J1883" s="56">
        <v>0</v>
      </c>
      <c r="K1883" s="56">
        <v>0</v>
      </c>
      <c r="L1883" s="56">
        <v>11.992000000000001</v>
      </c>
      <c r="M1883" s="56">
        <v>20.992000000000001</v>
      </c>
      <c r="N1883" s="56">
        <v>0</v>
      </c>
      <c r="O1883" s="56">
        <v>0</v>
      </c>
      <c r="P1883" s="56">
        <v>20.992000000000001</v>
      </c>
    </row>
    <row r="1884" spans="1:16" x14ac:dyDescent="0.25">
      <c r="A1884" s="54">
        <v>2023</v>
      </c>
      <c r="B1884" s="54">
        <v>327287</v>
      </c>
      <c r="C1884" s="55" t="s">
        <v>418</v>
      </c>
      <c r="D1884" s="54" t="s">
        <v>1</v>
      </c>
      <c r="E1884" s="56">
        <v>71.992000000000004</v>
      </c>
      <c r="F1884" s="56">
        <v>0</v>
      </c>
      <c r="G1884" s="56">
        <v>0</v>
      </c>
      <c r="H1884" s="56">
        <v>0</v>
      </c>
      <c r="I1884" s="56">
        <v>215.976</v>
      </c>
      <c r="J1884" s="56">
        <v>0</v>
      </c>
      <c r="K1884" s="56">
        <v>0</v>
      </c>
      <c r="L1884" s="56">
        <v>71.992000000000004</v>
      </c>
      <c r="M1884" s="56">
        <v>55.991999999999997</v>
      </c>
      <c r="N1884" s="56">
        <v>0</v>
      </c>
      <c r="O1884" s="56">
        <v>0</v>
      </c>
      <c r="P1884" s="56">
        <v>55.991999999999997</v>
      </c>
    </row>
    <row r="1885" spans="1:16" x14ac:dyDescent="0.25">
      <c r="A1885" s="54">
        <v>2023</v>
      </c>
      <c r="B1885" s="54">
        <v>327287</v>
      </c>
      <c r="C1885" s="55" t="s">
        <v>418</v>
      </c>
      <c r="D1885" s="54" t="s">
        <v>296</v>
      </c>
      <c r="E1885" s="56">
        <v>-27.207999999999998</v>
      </c>
      <c r="F1885" s="56">
        <v>0</v>
      </c>
      <c r="G1885" s="56">
        <v>0</v>
      </c>
      <c r="H1885" s="56">
        <v>0</v>
      </c>
      <c r="I1885" s="56">
        <v>-71.623999999999995</v>
      </c>
      <c r="J1885" s="56">
        <v>0</v>
      </c>
      <c r="K1885" s="56">
        <v>0</v>
      </c>
      <c r="L1885" s="56">
        <v>-22.207999999999998</v>
      </c>
      <c r="M1885" s="56">
        <v>-13.208</v>
      </c>
      <c r="N1885" s="56">
        <v>0</v>
      </c>
      <c r="O1885" s="56">
        <v>0</v>
      </c>
      <c r="P1885" s="56">
        <v>-13.208</v>
      </c>
    </row>
    <row r="1886" spans="1:16" x14ac:dyDescent="0.25">
      <c r="A1886" s="54">
        <v>2023</v>
      </c>
      <c r="B1886" s="54">
        <v>328781</v>
      </c>
      <c r="C1886" s="55" t="s">
        <v>414</v>
      </c>
      <c r="D1886" s="54" t="s">
        <v>296</v>
      </c>
      <c r="E1886" s="56">
        <v>0</v>
      </c>
      <c r="F1886" s="56">
        <v>0</v>
      </c>
      <c r="G1886" s="56">
        <v>0</v>
      </c>
      <c r="H1886" s="56">
        <v>9.8839999999999897</v>
      </c>
      <c r="I1886" s="56">
        <v>0</v>
      </c>
      <c r="J1886" s="56">
        <v>253.58</v>
      </c>
      <c r="K1886" s="56">
        <v>0</v>
      </c>
      <c r="L1886" s="56">
        <v>-4.79600000000001</v>
      </c>
      <c r="M1886" s="56">
        <v>-24.782</v>
      </c>
      <c r="N1886" s="56">
        <v>9.8839999999999897</v>
      </c>
      <c r="O1886" s="56">
        <v>-32.116</v>
      </c>
      <c r="P1886" s="56">
        <v>-29.116</v>
      </c>
    </row>
    <row r="1887" spans="1:16" x14ac:dyDescent="0.25">
      <c r="A1887" s="54">
        <v>2023</v>
      </c>
      <c r="B1887" s="54">
        <v>328781</v>
      </c>
      <c r="C1887" s="55" t="s">
        <v>414</v>
      </c>
      <c r="D1887" s="54" t="s">
        <v>1</v>
      </c>
      <c r="E1887" s="56">
        <v>0</v>
      </c>
      <c r="F1887" s="56">
        <v>0</v>
      </c>
      <c r="G1887" s="56">
        <v>0</v>
      </c>
      <c r="H1887" s="56">
        <v>111.98399999999999</v>
      </c>
      <c r="I1887" s="56">
        <v>0</v>
      </c>
      <c r="J1887" s="56">
        <v>887.88</v>
      </c>
      <c r="K1887" s="56">
        <v>0</v>
      </c>
      <c r="L1887" s="56">
        <v>159.904</v>
      </c>
      <c r="M1887" s="56">
        <v>232.768</v>
      </c>
      <c r="N1887" s="56">
        <v>111.98399999999999</v>
      </c>
      <c r="O1887" s="56">
        <v>159.98400000000001</v>
      </c>
      <c r="P1887" s="56">
        <v>15.984</v>
      </c>
    </row>
    <row r="1888" spans="1:16" x14ac:dyDescent="0.25">
      <c r="A1888" s="54">
        <v>2023</v>
      </c>
      <c r="B1888" s="54">
        <v>328781</v>
      </c>
      <c r="C1888" s="55" t="s">
        <v>414</v>
      </c>
      <c r="D1888" s="54" t="s">
        <v>294</v>
      </c>
      <c r="E1888" s="56">
        <v>0</v>
      </c>
      <c r="F1888" s="56">
        <v>0</v>
      </c>
      <c r="G1888" s="56">
        <v>0</v>
      </c>
      <c r="H1888" s="56">
        <v>41.984000000000002</v>
      </c>
      <c r="I1888" s="56">
        <v>0</v>
      </c>
      <c r="J1888" s="56">
        <v>287.88</v>
      </c>
      <c r="K1888" s="56">
        <v>0</v>
      </c>
      <c r="L1888" s="56">
        <v>28.404</v>
      </c>
      <c r="M1888" s="56">
        <v>40.518000000000001</v>
      </c>
      <c r="N1888" s="56">
        <v>41.984000000000002</v>
      </c>
      <c r="O1888" s="56">
        <v>-1.5999999999991101E-2</v>
      </c>
      <c r="P1888" s="56">
        <v>2.984</v>
      </c>
    </row>
    <row r="1889" spans="1:16" x14ac:dyDescent="0.25">
      <c r="A1889" s="54">
        <v>2023</v>
      </c>
      <c r="B1889" s="54">
        <v>329101</v>
      </c>
      <c r="C1889" s="55" t="s">
        <v>416</v>
      </c>
      <c r="D1889" s="54" t="s">
        <v>1</v>
      </c>
      <c r="E1889" s="56">
        <v>111.98399999999999</v>
      </c>
      <c r="F1889" s="56">
        <v>55.991999999999997</v>
      </c>
      <c r="G1889" s="56">
        <v>0</v>
      </c>
      <c r="H1889" s="56">
        <v>0</v>
      </c>
      <c r="I1889" s="56">
        <v>143.98400000000001</v>
      </c>
      <c r="J1889" s="56">
        <v>847.88800000000003</v>
      </c>
      <c r="K1889" s="56">
        <v>1422.992</v>
      </c>
      <c r="L1889" s="56">
        <v>127.98399999999999</v>
      </c>
      <c r="M1889" s="56">
        <v>860.68799999999999</v>
      </c>
      <c r="N1889" s="56">
        <v>1105.48</v>
      </c>
      <c r="O1889" s="56">
        <v>92.775999999999996</v>
      </c>
      <c r="P1889" s="56">
        <v>559.91999999999996</v>
      </c>
    </row>
    <row r="1890" spans="1:16" x14ac:dyDescent="0.25">
      <c r="A1890" s="54">
        <v>2023</v>
      </c>
      <c r="B1890" s="54">
        <v>329101</v>
      </c>
      <c r="C1890" s="55" t="s">
        <v>416</v>
      </c>
      <c r="D1890" s="54" t="s">
        <v>294</v>
      </c>
      <c r="E1890" s="56">
        <v>41.984000000000002</v>
      </c>
      <c r="F1890" s="56">
        <v>20.992000000000001</v>
      </c>
      <c r="G1890" s="56">
        <v>0</v>
      </c>
      <c r="H1890" s="56">
        <v>0</v>
      </c>
      <c r="I1890" s="56">
        <v>23.984000000000002</v>
      </c>
      <c r="J1890" s="56">
        <v>236.88800000000001</v>
      </c>
      <c r="K1890" s="56">
        <v>419.99200000000002</v>
      </c>
      <c r="L1890" s="56">
        <v>37.984000000000002</v>
      </c>
      <c r="M1890" s="56">
        <v>99.688000000000002</v>
      </c>
      <c r="N1890" s="56">
        <v>126.48</v>
      </c>
      <c r="O1890" s="56">
        <v>15.776</v>
      </c>
      <c r="P1890" s="56">
        <v>209.92</v>
      </c>
    </row>
    <row r="1891" spans="1:16" x14ac:dyDescent="0.25">
      <c r="A1891" s="54">
        <v>2023</v>
      </c>
      <c r="B1891" s="54">
        <v>329101</v>
      </c>
      <c r="C1891" s="55" t="s">
        <v>416</v>
      </c>
      <c r="D1891" s="54" t="s">
        <v>296</v>
      </c>
      <c r="E1891" s="56">
        <v>-22.216000000000001</v>
      </c>
      <c r="F1891" s="56">
        <v>-11.108000000000001</v>
      </c>
      <c r="G1891" s="56">
        <v>0</v>
      </c>
      <c r="H1891" s="56">
        <v>0</v>
      </c>
      <c r="I1891" s="56">
        <v>-8.1159999999999908</v>
      </c>
      <c r="J1891" s="56">
        <v>108.488</v>
      </c>
      <c r="K1891" s="56">
        <v>313.79199999999997</v>
      </c>
      <c r="L1891" s="56">
        <v>5.8839999999999897</v>
      </c>
      <c r="M1891" s="56">
        <v>3.3880000000000301</v>
      </c>
      <c r="N1891" s="56">
        <v>30.180000000000099</v>
      </c>
      <c r="O1891" s="56">
        <v>-48.423999999999999</v>
      </c>
      <c r="P1891" s="56">
        <v>177.82</v>
      </c>
    </row>
    <row r="1892" spans="1:16" x14ac:dyDescent="0.25">
      <c r="A1892" s="54">
        <v>2023</v>
      </c>
      <c r="B1892" s="54">
        <v>331231</v>
      </c>
      <c r="C1892" s="55" t="s">
        <v>417</v>
      </c>
      <c r="D1892" s="54" t="s">
        <v>296</v>
      </c>
      <c r="E1892" s="56">
        <v>91.746399999999397</v>
      </c>
      <c r="F1892" s="56">
        <v>10.7832000000001</v>
      </c>
      <c r="G1892" s="56">
        <v>-14.9168</v>
      </c>
      <c r="H1892" s="56">
        <v>-27.807200000000002</v>
      </c>
      <c r="I1892" s="56">
        <v>-12.635999999999999</v>
      </c>
      <c r="J1892" s="56">
        <v>17.700800000000001</v>
      </c>
      <c r="K1892" s="56">
        <v>57.814</v>
      </c>
      <c r="L1892" s="56">
        <v>-28.083200000000001</v>
      </c>
      <c r="M1892" s="56">
        <v>31.1328</v>
      </c>
      <c r="N1892" s="56">
        <v>-52.082000000000001</v>
      </c>
      <c r="O1892" s="56">
        <v>-53.744799999999998</v>
      </c>
      <c r="P1892" s="56">
        <v>-16.761600000000001</v>
      </c>
    </row>
    <row r="1893" spans="1:16" x14ac:dyDescent="0.25">
      <c r="A1893" s="54">
        <v>2023</v>
      </c>
      <c r="B1893" s="54">
        <v>331231</v>
      </c>
      <c r="C1893" s="55" t="s">
        <v>417</v>
      </c>
      <c r="D1893" s="54" t="s">
        <v>294</v>
      </c>
      <c r="E1893" s="56">
        <v>159.246399999999</v>
      </c>
      <c r="F1893" s="56">
        <v>108.28319999999999</v>
      </c>
      <c r="G1893" s="56">
        <v>104.08320000000001</v>
      </c>
      <c r="H1893" s="56">
        <v>1.1928000000000001</v>
      </c>
      <c r="I1893" s="56">
        <v>46.363999999999997</v>
      </c>
      <c r="J1893" s="56">
        <v>106.7008</v>
      </c>
      <c r="K1893" s="56">
        <v>204.81399999999999</v>
      </c>
      <c r="L1893" s="56">
        <v>59.916800000000002</v>
      </c>
      <c r="M1893" s="56">
        <v>176.1328</v>
      </c>
      <c r="N1893" s="56">
        <v>37.917999999999999</v>
      </c>
      <c r="O1893" s="56">
        <v>36.255200000000002</v>
      </c>
      <c r="P1893" s="56">
        <v>13.2384</v>
      </c>
    </row>
    <row r="1894" spans="1:16" x14ac:dyDescent="0.25">
      <c r="A1894" s="54">
        <v>2023</v>
      </c>
      <c r="B1894" s="54">
        <v>331231</v>
      </c>
      <c r="C1894" s="55" t="s">
        <v>417</v>
      </c>
      <c r="D1894" s="54" t="s">
        <v>1</v>
      </c>
      <c r="E1894" s="56">
        <v>1667.2464</v>
      </c>
      <c r="F1894" s="56">
        <v>979.78319999999997</v>
      </c>
      <c r="G1894" s="56">
        <v>918.58320000000003</v>
      </c>
      <c r="H1894" s="56">
        <v>7.1928000000000001</v>
      </c>
      <c r="I1894" s="56">
        <v>266.36399999999998</v>
      </c>
      <c r="J1894" s="56">
        <v>930.70079999999996</v>
      </c>
      <c r="K1894" s="56">
        <v>791.06399999999996</v>
      </c>
      <c r="L1894" s="56">
        <v>228.91679999999999</v>
      </c>
      <c r="M1894" s="56">
        <v>868.13279999999997</v>
      </c>
      <c r="N1894" s="56">
        <v>228.16800000000001</v>
      </c>
      <c r="O1894" s="56">
        <v>274.2552</v>
      </c>
      <c r="P1894" s="56">
        <v>77.738399999999999</v>
      </c>
    </row>
    <row r="1895" spans="1:16" x14ac:dyDescent="0.25">
      <c r="A1895" s="54">
        <v>2023</v>
      </c>
      <c r="B1895" s="54">
        <v>333866</v>
      </c>
      <c r="C1895" s="55" t="s">
        <v>416</v>
      </c>
      <c r="D1895" s="54" t="s">
        <v>294</v>
      </c>
      <c r="E1895" s="56">
        <v>2409.5823</v>
      </c>
      <c r="F1895" s="56">
        <v>1036.4840999999999</v>
      </c>
      <c r="G1895" s="56">
        <v>2079.3395999999898</v>
      </c>
      <c r="H1895" s="56">
        <v>998.45249999999999</v>
      </c>
      <c r="I1895" s="56">
        <v>1137.0858000000001</v>
      </c>
      <c r="J1895" s="56">
        <v>1356.5300999999999</v>
      </c>
      <c r="K1895" s="56">
        <v>2094.8622</v>
      </c>
      <c r="L1895" s="56">
        <v>1462.0148999999899</v>
      </c>
      <c r="M1895" s="56">
        <v>2217.7761</v>
      </c>
      <c r="N1895" s="56">
        <v>357.52409999999998</v>
      </c>
      <c r="O1895" s="56">
        <v>1247.2446</v>
      </c>
      <c r="P1895" s="56">
        <v>1069.9770000000001</v>
      </c>
    </row>
    <row r="1896" spans="1:16" x14ac:dyDescent="0.25">
      <c r="A1896" s="54">
        <v>2023</v>
      </c>
      <c r="B1896" s="54">
        <v>333866</v>
      </c>
      <c r="C1896" s="55" t="s">
        <v>414</v>
      </c>
      <c r="D1896" s="54" t="s">
        <v>1</v>
      </c>
      <c r="E1896" s="56">
        <v>26165.736499999999</v>
      </c>
      <c r="F1896" s="56">
        <v>11255.8176</v>
      </c>
      <c r="G1896" s="56">
        <v>9529.3590000000004</v>
      </c>
      <c r="H1896" s="56">
        <v>4886.3867</v>
      </c>
      <c r="I1896" s="56">
        <v>6896.3915999999999</v>
      </c>
      <c r="J1896" s="56">
        <v>2990.22</v>
      </c>
      <c r="K1896" s="56">
        <v>14425.975399999999</v>
      </c>
      <c r="L1896" s="56">
        <v>13854.686</v>
      </c>
      <c r="M1896" s="56">
        <v>6935.9988999999996</v>
      </c>
      <c r="N1896" s="56">
        <v>16488.702600000001</v>
      </c>
      <c r="O1896" s="56">
        <v>15895.6423</v>
      </c>
      <c r="P1896" s="56">
        <v>13987.409799999999</v>
      </c>
    </row>
    <row r="1897" spans="1:16" x14ac:dyDescent="0.25">
      <c r="A1897" s="54">
        <v>2023</v>
      </c>
      <c r="B1897" s="54">
        <v>333866</v>
      </c>
      <c r="C1897" s="55" t="s">
        <v>416</v>
      </c>
      <c r="D1897" s="54" t="s">
        <v>296</v>
      </c>
      <c r="E1897" s="56">
        <v>1961.3323</v>
      </c>
      <c r="F1897" s="56">
        <v>826.48409999999899</v>
      </c>
      <c r="G1897" s="56">
        <v>1809.1895999999899</v>
      </c>
      <c r="H1897" s="56">
        <v>824.40250000000003</v>
      </c>
      <c r="I1897" s="56">
        <v>838.13579999999899</v>
      </c>
      <c r="J1897" s="56">
        <v>1108.9301</v>
      </c>
      <c r="K1897" s="56">
        <v>1663.0422000000001</v>
      </c>
      <c r="L1897" s="56">
        <v>1244.86489999999</v>
      </c>
      <c r="M1897" s="56">
        <v>1722.5761</v>
      </c>
      <c r="N1897" s="56">
        <v>182.72409999999999</v>
      </c>
      <c r="O1897" s="56">
        <v>920.59459999999694</v>
      </c>
      <c r="P1897" s="56">
        <v>903.07699999999795</v>
      </c>
    </row>
    <row r="1898" spans="1:16" x14ac:dyDescent="0.25">
      <c r="A1898" s="54">
        <v>2023</v>
      </c>
      <c r="B1898" s="54">
        <v>333866</v>
      </c>
      <c r="C1898" s="55" t="s">
        <v>414</v>
      </c>
      <c r="D1898" s="54" t="s">
        <v>294</v>
      </c>
      <c r="E1898" s="56">
        <v>1226.9865</v>
      </c>
      <c r="F1898" s="56">
        <v>527.81759999999804</v>
      </c>
      <c r="G1898" s="56">
        <v>446.85899999999901</v>
      </c>
      <c r="H1898" s="56">
        <v>229.13669999999999</v>
      </c>
      <c r="I1898" s="56">
        <v>323.39159999999998</v>
      </c>
      <c r="J1898" s="56">
        <v>140.219999999999</v>
      </c>
      <c r="K1898" s="56">
        <v>676.47540000000004</v>
      </c>
      <c r="L1898" s="56">
        <v>649.68599999999901</v>
      </c>
      <c r="M1898" s="56">
        <v>325.24889999999999</v>
      </c>
      <c r="N1898" s="56">
        <v>773.20259999999905</v>
      </c>
      <c r="O1898" s="56">
        <v>745.392300000001</v>
      </c>
      <c r="P1898" s="56">
        <v>655.90979999999797</v>
      </c>
    </row>
    <row r="1899" spans="1:16" x14ac:dyDescent="0.25">
      <c r="A1899" s="54">
        <v>2023</v>
      </c>
      <c r="B1899" s="54">
        <v>333866</v>
      </c>
      <c r="C1899" s="55" t="s">
        <v>419</v>
      </c>
      <c r="D1899" s="54" t="s">
        <v>1</v>
      </c>
      <c r="E1899" s="56">
        <v>2942.4814000000001</v>
      </c>
      <c r="F1899" s="56">
        <v>4180.2750999999998</v>
      </c>
      <c r="G1899" s="56">
        <v>1128.4146000000001</v>
      </c>
      <c r="H1899" s="56">
        <v>9039.9071999999996</v>
      </c>
      <c r="I1899" s="56">
        <v>4591.2992000000004</v>
      </c>
      <c r="J1899" s="56">
        <v>1016.6748</v>
      </c>
      <c r="K1899" s="56">
        <v>4267.8833000000004</v>
      </c>
      <c r="L1899" s="56">
        <v>738.11220000000003</v>
      </c>
      <c r="M1899" s="56">
        <v>4056.9940999999999</v>
      </c>
      <c r="N1899" s="56">
        <v>2006.595</v>
      </c>
      <c r="O1899" s="56">
        <v>5984.1121999999996</v>
      </c>
      <c r="P1899" s="56">
        <v>8014.8388000000004</v>
      </c>
    </row>
    <row r="1900" spans="1:16" x14ac:dyDescent="0.25">
      <c r="A1900" s="54">
        <v>2023</v>
      </c>
      <c r="B1900" s="54">
        <v>333866</v>
      </c>
      <c r="C1900" s="55" t="s">
        <v>414</v>
      </c>
      <c r="D1900" s="54" t="s">
        <v>296</v>
      </c>
      <c r="E1900" s="56">
        <v>892.63649999999598</v>
      </c>
      <c r="F1900" s="56">
        <v>366.417599999998</v>
      </c>
      <c r="G1900" s="56">
        <v>250.60899999999901</v>
      </c>
      <c r="H1900" s="56">
        <v>153.9367</v>
      </c>
      <c r="I1900" s="56">
        <v>210.04159999999999</v>
      </c>
      <c r="J1900" s="56">
        <v>100.41999999999901</v>
      </c>
      <c r="K1900" s="56">
        <v>481.87540000000001</v>
      </c>
      <c r="L1900" s="56">
        <v>372.73599999999902</v>
      </c>
      <c r="M1900" s="56">
        <v>141.6489</v>
      </c>
      <c r="N1900" s="56">
        <v>556.23259999999902</v>
      </c>
      <c r="O1900" s="56">
        <v>546.392300000001</v>
      </c>
      <c r="P1900" s="56">
        <v>453.60979999999802</v>
      </c>
    </row>
    <row r="1901" spans="1:16" x14ac:dyDescent="0.25">
      <c r="A1901" s="54">
        <v>2023</v>
      </c>
      <c r="B1901" s="54">
        <v>333866</v>
      </c>
      <c r="C1901" s="55" t="s">
        <v>418</v>
      </c>
      <c r="D1901" s="54" t="s">
        <v>296</v>
      </c>
      <c r="E1901" s="56">
        <v>844.75589999999795</v>
      </c>
      <c r="F1901" s="56">
        <v>291.13229999999902</v>
      </c>
      <c r="G1901" s="56">
        <v>753.69169999999701</v>
      </c>
      <c r="H1901" s="56">
        <v>469.03619999999597</v>
      </c>
      <c r="I1901" s="56">
        <v>783.76260000000002</v>
      </c>
      <c r="J1901" s="56">
        <v>321.15959999999899</v>
      </c>
      <c r="K1901" s="56">
        <v>257.38559999999899</v>
      </c>
      <c r="L1901" s="56">
        <v>577.27290000000005</v>
      </c>
      <c r="M1901" s="56">
        <v>515.52449999999897</v>
      </c>
      <c r="N1901" s="56">
        <v>266.25479999999902</v>
      </c>
      <c r="O1901" s="56">
        <v>201.40439999999899</v>
      </c>
      <c r="P1901" s="56">
        <v>0</v>
      </c>
    </row>
    <row r="1902" spans="1:16" x14ac:dyDescent="0.25">
      <c r="A1902" s="54">
        <v>2023</v>
      </c>
      <c r="B1902" s="54">
        <v>333866</v>
      </c>
      <c r="C1902" s="55" t="s">
        <v>416</v>
      </c>
      <c r="D1902" s="54" t="s">
        <v>1</v>
      </c>
      <c r="E1902" s="56">
        <v>51384.832300000002</v>
      </c>
      <c r="F1902" s="56">
        <v>22103.234100000001</v>
      </c>
      <c r="G1902" s="56">
        <v>44342.339599999999</v>
      </c>
      <c r="H1902" s="56">
        <v>21292.202499999999</v>
      </c>
      <c r="I1902" s="56">
        <v>24248.585800000001</v>
      </c>
      <c r="J1902" s="56">
        <v>28928.2801</v>
      </c>
      <c r="K1902" s="56">
        <v>44673.362200000003</v>
      </c>
      <c r="L1902" s="56">
        <v>31177.764899999998</v>
      </c>
      <c r="M1902" s="56">
        <v>47294.526100000003</v>
      </c>
      <c r="N1902" s="56">
        <v>7624.2740999999996</v>
      </c>
      <c r="O1902" s="56">
        <v>26597.744600000002</v>
      </c>
      <c r="P1902" s="56">
        <v>22817.476999999999</v>
      </c>
    </row>
    <row r="1903" spans="1:16" x14ac:dyDescent="0.25">
      <c r="A1903" s="54">
        <v>2023</v>
      </c>
      <c r="B1903" s="54">
        <v>333866</v>
      </c>
      <c r="C1903" s="55" t="s">
        <v>419</v>
      </c>
      <c r="D1903" s="54" t="s">
        <v>296</v>
      </c>
      <c r="E1903" s="56">
        <v>-55.818600000000501</v>
      </c>
      <c r="F1903" s="56">
        <v>-12.8648999999998</v>
      </c>
      <c r="G1903" s="56">
        <v>11.5145999999996</v>
      </c>
      <c r="H1903" s="56">
        <v>216.21719999999601</v>
      </c>
      <c r="I1903" s="56">
        <v>91.099199999999399</v>
      </c>
      <c r="J1903" s="56">
        <v>7.47479999999989</v>
      </c>
      <c r="K1903" s="56">
        <v>-82.466700000000401</v>
      </c>
      <c r="L1903" s="56">
        <v>-4.3878000000000803</v>
      </c>
      <c r="M1903" s="56">
        <v>29.444099999999601</v>
      </c>
      <c r="N1903" s="56">
        <v>-25.305000000000099</v>
      </c>
      <c r="O1903" s="56">
        <v>116.2122</v>
      </c>
      <c r="P1903" s="56">
        <v>203.03879999999899</v>
      </c>
    </row>
    <row r="1904" spans="1:16" x14ac:dyDescent="0.25">
      <c r="A1904" s="54">
        <v>2023</v>
      </c>
      <c r="B1904" s="54">
        <v>333866</v>
      </c>
      <c r="C1904" s="55" t="s">
        <v>419</v>
      </c>
      <c r="D1904" s="54" t="s">
        <v>294</v>
      </c>
      <c r="E1904" s="56">
        <v>137.98139999999901</v>
      </c>
      <c r="F1904" s="56">
        <v>196.02510000000001</v>
      </c>
      <c r="G1904" s="56">
        <v>52.914599999999602</v>
      </c>
      <c r="H1904" s="56">
        <v>423.90719999999601</v>
      </c>
      <c r="I1904" s="56">
        <v>215.29919999999899</v>
      </c>
      <c r="J1904" s="56">
        <v>47.674799999999898</v>
      </c>
      <c r="K1904" s="56">
        <v>200.13329999999999</v>
      </c>
      <c r="L1904" s="56">
        <v>34.612199999999902</v>
      </c>
      <c r="M1904" s="56">
        <v>190.2441</v>
      </c>
      <c r="N1904" s="56">
        <v>94.094999999999899</v>
      </c>
      <c r="O1904" s="56">
        <v>280.61219999999997</v>
      </c>
      <c r="P1904" s="56">
        <v>375.83879999999903</v>
      </c>
    </row>
    <row r="1905" spans="1:16" x14ac:dyDescent="0.25">
      <c r="A1905" s="54">
        <v>2023</v>
      </c>
      <c r="B1905" s="54">
        <v>333866</v>
      </c>
      <c r="C1905" s="55" t="s">
        <v>418</v>
      </c>
      <c r="D1905" s="54" t="s">
        <v>294</v>
      </c>
      <c r="E1905" s="56">
        <v>1151.6858999999999</v>
      </c>
      <c r="F1905" s="56">
        <v>508.00229999999902</v>
      </c>
      <c r="G1905" s="56">
        <v>971.44169999999701</v>
      </c>
      <c r="H1905" s="56">
        <v>678.88619999999696</v>
      </c>
      <c r="I1905" s="56">
        <v>1214.7726</v>
      </c>
      <c r="J1905" s="56">
        <v>492.63959999999901</v>
      </c>
      <c r="K1905" s="56">
        <v>455.98559999999901</v>
      </c>
      <c r="L1905" s="56">
        <v>932.62289999999996</v>
      </c>
      <c r="M1905" s="56">
        <v>744.33449999999903</v>
      </c>
      <c r="N1905" s="56">
        <v>454.80479999999898</v>
      </c>
      <c r="O1905" s="56">
        <v>489.884399999999</v>
      </c>
      <c r="P1905" s="56">
        <v>0</v>
      </c>
    </row>
    <row r="1906" spans="1:16" x14ac:dyDescent="0.25">
      <c r="A1906" s="54">
        <v>2023</v>
      </c>
      <c r="B1906" s="54">
        <v>333866</v>
      </c>
      <c r="C1906" s="55" t="s">
        <v>415</v>
      </c>
      <c r="D1906" s="54" t="s">
        <v>296</v>
      </c>
      <c r="E1906" s="56">
        <v>677.65599999999802</v>
      </c>
      <c r="F1906" s="56">
        <v>-1.64340000000058</v>
      </c>
      <c r="G1906" s="56">
        <v>-25.258400000000702</v>
      </c>
      <c r="H1906" s="56">
        <v>173.36600000000001</v>
      </c>
      <c r="I1906" s="56">
        <v>227.70939999999899</v>
      </c>
      <c r="J1906" s="56">
        <v>59.729799999999898</v>
      </c>
      <c r="K1906" s="56">
        <v>137.754999999999</v>
      </c>
      <c r="L1906" s="56">
        <v>184.593199999999</v>
      </c>
      <c r="M1906" s="56">
        <v>384.24109999999803</v>
      </c>
      <c r="N1906" s="56">
        <v>106.226399999999</v>
      </c>
      <c r="O1906" s="56">
        <v>144.3656</v>
      </c>
      <c r="P1906" s="56">
        <v>246.82899999999799</v>
      </c>
    </row>
    <row r="1907" spans="1:16" x14ac:dyDescent="0.25">
      <c r="A1907" s="54">
        <v>2023</v>
      </c>
      <c r="B1907" s="54">
        <v>333866</v>
      </c>
      <c r="C1907" s="55" t="s">
        <v>418</v>
      </c>
      <c r="D1907" s="54" t="s">
        <v>1</v>
      </c>
      <c r="E1907" s="56">
        <v>24559.9359</v>
      </c>
      <c r="F1907" s="56">
        <v>10833.2523</v>
      </c>
      <c r="G1907" s="56">
        <v>20716.191699999999</v>
      </c>
      <c r="H1907" s="56">
        <v>14477.386200000001</v>
      </c>
      <c r="I1907" s="56">
        <v>25905.2726</v>
      </c>
      <c r="J1907" s="56">
        <v>10505.6396</v>
      </c>
      <c r="K1907" s="56">
        <v>9723.9856</v>
      </c>
      <c r="L1907" s="56">
        <v>19888.372899999998</v>
      </c>
      <c r="M1907" s="56">
        <v>15873.084500000001</v>
      </c>
      <c r="N1907" s="56">
        <v>9698.8047999999999</v>
      </c>
      <c r="O1907" s="56">
        <v>10446.884400000001</v>
      </c>
      <c r="P1907" s="56">
        <v>0</v>
      </c>
    </row>
    <row r="1908" spans="1:16" x14ac:dyDescent="0.25">
      <c r="A1908" s="54">
        <v>2023</v>
      </c>
      <c r="B1908" s="54">
        <v>333866</v>
      </c>
      <c r="C1908" s="55" t="s">
        <v>415</v>
      </c>
      <c r="D1908" s="54" t="s">
        <v>1</v>
      </c>
      <c r="E1908" s="56">
        <v>24845.056</v>
      </c>
      <c r="F1908" s="56">
        <v>7302.9566000000004</v>
      </c>
      <c r="G1908" s="56">
        <v>5847.1916000000001</v>
      </c>
      <c r="H1908" s="56">
        <v>9552.9660000000003</v>
      </c>
      <c r="I1908" s="56">
        <v>12217.4094</v>
      </c>
      <c r="J1908" s="56">
        <v>5436.4297999999999</v>
      </c>
      <c r="K1908" s="56">
        <v>7829.6549999999997</v>
      </c>
      <c r="L1908" s="56">
        <v>7287.7431999999999</v>
      </c>
      <c r="M1908" s="56">
        <v>18848.091100000001</v>
      </c>
      <c r="N1908" s="56">
        <v>5604.8263999999999</v>
      </c>
      <c r="O1908" s="56">
        <v>11192.865599999999</v>
      </c>
      <c r="P1908" s="56">
        <v>10683.478999999999</v>
      </c>
    </row>
    <row r="1909" spans="1:16" x14ac:dyDescent="0.25">
      <c r="A1909" s="54">
        <v>2023</v>
      </c>
      <c r="B1909" s="54">
        <v>333866</v>
      </c>
      <c r="C1909" s="55" t="s">
        <v>415</v>
      </c>
      <c r="D1909" s="54" t="s">
        <v>294</v>
      </c>
      <c r="E1909" s="56">
        <v>1165.056</v>
      </c>
      <c r="F1909" s="56">
        <v>342.45659999999901</v>
      </c>
      <c r="G1909" s="56">
        <v>274.19159999999903</v>
      </c>
      <c r="H1909" s="56">
        <v>447.96599999999899</v>
      </c>
      <c r="I1909" s="56">
        <v>572.90939999999898</v>
      </c>
      <c r="J1909" s="56">
        <v>254.9298</v>
      </c>
      <c r="K1909" s="56">
        <v>367.15499999999901</v>
      </c>
      <c r="L1909" s="56">
        <v>341.74319999999898</v>
      </c>
      <c r="M1909" s="56">
        <v>883.84109999999805</v>
      </c>
      <c r="N1909" s="56">
        <v>262.82639999999901</v>
      </c>
      <c r="O1909" s="56">
        <v>524.86559999999997</v>
      </c>
      <c r="P1909" s="56">
        <v>500.978999999998</v>
      </c>
    </row>
    <row r="1910" spans="1:16" x14ac:dyDescent="0.25">
      <c r="A1910" s="54">
        <v>2023</v>
      </c>
      <c r="B1910" s="54">
        <v>335207</v>
      </c>
      <c r="C1910" s="55" t="s">
        <v>414</v>
      </c>
      <c r="D1910" s="54" t="s">
        <v>1</v>
      </c>
      <c r="E1910" s="56">
        <v>5988.78</v>
      </c>
      <c r="F1910" s="56">
        <v>1667.43</v>
      </c>
      <c r="G1910" s="56">
        <v>7362.5910000000003</v>
      </c>
      <c r="H1910" s="56">
        <v>4282.0649999999996</v>
      </c>
      <c r="I1910" s="56">
        <v>2550.6149999999998</v>
      </c>
      <c r="J1910" s="56">
        <v>3402.9540000000002</v>
      </c>
      <c r="K1910" s="56">
        <v>1797.5070000000001</v>
      </c>
      <c r="L1910" s="56">
        <v>7441.4520000000002</v>
      </c>
      <c r="M1910" s="56">
        <v>3494.6190000000001</v>
      </c>
      <c r="N1910" s="56">
        <v>0</v>
      </c>
      <c r="O1910" s="56">
        <v>0</v>
      </c>
      <c r="P1910" s="56">
        <v>0</v>
      </c>
    </row>
    <row r="1911" spans="1:16" x14ac:dyDescent="0.25">
      <c r="A1911" s="54">
        <v>2023</v>
      </c>
      <c r="B1911" s="54">
        <v>335207</v>
      </c>
      <c r="C1911" s="55" t="s">
        <v>418</v>
      </c>
      <c r="D1911" s="54" t="s">
        <v>296</v>
      </c>
      <c r="E1911" s="56">
        <v>148.54599999999999</v>
      </c>
      <c r="F1911" s="56">
        <v>362.80099999999902</v>
      </c>
      <c r="G1911" s="56">
        <v>574.51399999999899</v>
      </c>
      <c r="H1911" s="56">
        <v>-60.812000000000097</v>
      </c>
      <c r="I1911" s="56">
        <v>715.63699999999903</v>
      </c>
      <c r="J1911" s="56">
        <v>136.79400000000001</v>
      </c>
      <c r="K1911" s="56">
        <v>42.123999999999903</v>
      </c>
      <c r="L1911" s="56">
        <v>148.60599999999999</v>
      </c>
      <c r="M1911" s="56">
        <v>-22.9780000000002</v>
      </c>
      <c r="N1911" s="56">
        <v>0</v>
      </c>
      <c r="O1911" s="56">
        <v>0</v>
      </c>
      <c r="P1911" s="56">
        <v>0</v>
      </c>
    </row>
    <row r="1912" spans="1:16" x14ac:dyDescent="0.25">
      <c r="A1912" s="54">
        <v>2023</v>
      </c>
      <c r="B1912" s="54">
        <v>335207</v>
      </c>
      <c r="C1912" s="55" t="s">
        <v>418</v>
      </c>
      <c r="D1912" s="54" t="s">
        <v>294</v>
      </c>
      <c r="E1912" s="56">
        <v>438.94600000000003</v>
      </c>
      <c r="F1912" s="56">
        <v>774.94099999999901</v>
      </c>
      <c r="G1912" s="56">
        <v>915.28399999999999</v>
      </c>
      <c r="H1912" s="56">
        <v>150.38800000000001</v>
      </c>
      <c r="I1912" s="56">
        <v>965.83699999999897</v>
      </c>
      <c r="J1912" s="56">
        <v>501.59399999999999</v>
      </c>
      <c r="K1912" s="56">
        <v>326.524</v>
      </c>
      <c r="L1912" s="56">
        <v>466.00599999999997</v>
      </c>
      <c r="M1912" s="56">
        <v>227.22200000000001</v>
      </c>
      <c r="N1912" s="56">
        <v>0</v>
      </c>
      <c r="O1912" s="56">
        <v>0</v>
      </c>
      <c r="P1912" s="56">
        <v>0</v>
      </c>
    </row>
    <row r="1913" spans="1:16" x14ac:dyDescent="0.25">
      <c r="A1913" s="54">
        <v>2023</v>
      </c>
      <c r="B1913" s="54">
        <v>335207</v>
      </c>
      <c r="C1913" s="55" t="s">
        <v>416</v>
      </c>
      <c r="D1913" s="54" t="s">
        <v>296</v>
      </c>
      <c r="E1913" s="56">
        <v>67.717999999999805</v>
      </c>
      <c r="F1913" s="56">
        <v>46.701999999999799</v>
      </c>
      <c r="G1913" s="56">
        <v>-34.14</v>
      </c>
      <c r="H1913" s="56">
        <v>-28.666</v>
      </c>
      <c r="I1913" s="56">
        <v>-21.02</v>
      </c>
      <c r="J1913" s="56">
        <v>-30.952000000000002</v>
      </c>
      <c r="K1913" s="56">
        <v>399.59</v>
      </c>
      <c r="L1913" s="56">
        <v>250.14400000000001</v>
      </c>
      <c r="M1913" s="56">
        <v>140.26</v>
      </c>
      <c r="N1913" s="56">
        <v>0</v>
      </c>
      <c r="O1913" s="56">
        <v>0</v>
      </c>
      <c r="P1913" s="56">
        <v>0</v>
      </c>
    </row>
    <row r="1914" spans="1:16" x14ac:dyDescent="0.25">
      <c r="A1914" s="54">
        <v>2023</v>
      </c>
      <c r="B1914" s="54">
        <v>335207</v>
      </c>
      <c r="C1914" s="55" t="s">
        <v>414</v>
      </c>
      <c r="D1914" s="54" t="s">
        <v>294</v>
      </c>
      <c r="E1914" s="56">
        <v>843.78</v>
      </c>
      <c r="F1914" s="56">
        <v>234.93</v>
      </c>
      <c r="G1914" s="56">
        <v>1037.3409999999999</v>
      </c>
      <c r="H1914" s="56">
        <v>603.31500000000005</v>
      </c>
      <c r="I1914" s="56">
        <v>359.36500000000001</v>
      </c>
      <c r="J1914" s="56">
        <v>479.45400000000001</v>
      </c>
      <c r="K1914" s="56">
        <v>253.25700000000001</v>
      </c>
      <c r="L1914" s="56">
        <v>1048.452</v>
      </c>
      <c r="M1914" s="56">
        <v>492.36899999999901</v>
      </c>
      <c r="N1914" s="56">
        <v>0</v>
      </c>
      <c r="O1914" s="56">
        <v>0</v>
      </c>
      <c r="P1914" s="56">
        <v>0</v>
      </c>
    </row>
    <row r="1915" spans="1:16" x14ac:dyDescent="0.25">
      <c r="A1915" s="54">
        <v>2023</v>
      </c>
      <c r="B1915" s="54">
        <v>335207</v>
      </c>
      <c r="C1915" s="55" t="s">
        <v>416</v>
      </c>
      <c r="D1915" s="54" t="s">
        <v>294</v>
      </c>
      <c r="E1915" s="56">
        <v>135.21799999999999</v>
      </c>
      <c r="F1915" s="56">
        <v>148.50200000000001</v>
      </c>
      <c r="G1915" s="56">
        <v>31.16</v>
      </c>
      <c r="H1915" s="56">
        <v>39.933999999999997</v>
      </c>
      <c r="I1915" s="56">
        <v>44.28</v>
      </c>
      <c r="J1915" s="56">
        <v>1.1479999999999999</v>
      </c>
      <c r="K1915" s="56">
        <v>542.84</v>
      </c>
      <c r="L1915" s="56">
        <v>351.94400000000002</v>
      </c>
      <c r="M1915" s="56">
        <v>273.06</v>
      </c>
      <c r="N1915" s="56">
        <v>0</v>
      </c>
      <c r="O1915" s="56">
        <v>0</v>
      </c>
      <c r="P1915" s="56">
        <v>0</v>
      </c>
    </row>
    <row r="1916" spans="1:16" x14ac:dyDescent="0.25">
      <c r="A1916" s="54">
        <v>2023</v>
      </c>
      <c r="B1916" s="54">
        <v>335207</v>
      </c>
      <c r="C1916" s="55" t="s">
        <v>417</v>
      </c>
      <c r="D1916" s="54" t="s">
        <v>296</v>
      </c>
      <c r="E1916" s="56">
        <v>813.476</v>
      </c>
      <c r="F1916" s="56">
        <v>295.683999999999</v>
      </c>
      <c r="G1916" s="56">
        <v>454.79099999999897</v>
      </c>
      <c r="H1916" s="56">
        <v>833.60899999999901</v>
      </c>
      <c r="I1916" s="56">
        <v>689.05499999999995</v>
      </c>
      <c r="J1916" s="56">
        <v>21.2599999999997</v>
      </c>
      <c r="K1916" s="56">
        <v>-52.234000000000101</v>
      </c>
      <c r="L1916" s="56">
        <v>396.149</v>
      </c>
      <c r="M1916" s="56">
        <v>1131.96</v>
      </c>
      <c r="N1916" s="56">
        <v>0</v>
      </c>
      <c r="O1916" s="56">
        <v>0</v>
      </c>
      <c r="P1916" s="56">
        <v>0</v>
      </c>
    </row>
    <row r="1917" spans="1:16" x14ac:dyDescent="0.25">
      <c r="A1917" s="54">
        <v>2023</v>
      </c>
      <c r="B1917" s="54">
        <v>335207</v>
      </c>
      <c r="C1917" s="55" t="s">
        <v>417</v>
      </c>
      <c r="D1917" s="54" t="s">
        <v>294</v>
      </c>
      <c r="E1917" s="56">
        <v>1005.976</v>
      </c>
      <c r="F1917" s="56">
        <v>562.68399999999895</v>
      </c>
      <c r="G1917" s="56">
        <v>727.79099999999903</v>
      </c>
      <c r="H1917" s="56">
        <v>1277.1089999999999</v>
      </c>
      <c r="I1917" s="56">
        <v>1039.5550000000001</v>
      </c>
      <c r="J1917" s="56">
        <v>322.26</v>
      </c>
      <c r="K1917" s="56">
        <v>275.76600000000002</v>
      </c>
      <c r="L1917" s="56">
        <v>680.149</v>
      </c>
      <c r="M1917" s="56">
        <v>1375.96</v>
      </c>
      <c r="N1917" s="56">
        <v>0</v>
      </c>
      <c r="O1917" s="56">
        <v>0</v>
      </c>
      <c r="P1917" s="56">
        <v>0</v>
      </c>
    </row>
    <row r="1918" spans="1:16" x14ac:dyDescent="0.25">
      <c r="A1918" s="54">
        <v>2023</v>
      </c>
      <c r="B1918" s="54">
        <v>335207</v>
      </c>
      <c r="C1918" s="55" t="s">
        <v>417</v>
      </c>
      <c r="D1918" s="54" t="s">
        <v>1</v>
      </c>
      <c r="E1918" s="56">
        <v>7139.9759999999997</v>
      </c>
      <c r="F1918" s="56">
        <v>3993.6840000000002</v>
      </c>
      <c r="G1918" s="56">
        <v>5165.5410000000002</v>
      </c>
      <c r="H1918" s="56">
        <v>9064.3590000000004</v>
      </c>
      <c r="I1918" s="56">
        <v>7378.3050000000003</v>
      </c>
      <c r="J1918" s="56">
        <v>2287.2600000000002</v>
      </c>
      <c r="K1918" s="56">
        <v>1957.2660000000001</v>
      </c>
      <c r="L1918" s="56">
        <v>4827.3990000000003</v>
      </c>
      <c r="M1918" s="56">
        <v>9765.9599999999991</v>
      </c>
      <c r="N1918" s="56">
        <v>0</v>
      </c>
      <c r="O1918" s="56">
        <v>0</v>
      </c>
      <c r="P1918" s="56">
        <v>0</v>
      </c>
    </row>
    <row r="1919" spans="1:16" x14ac:dyDescent="0.25">
      <c r="A1919" s="54">
        <v>2023</v>
      </c>
      <c r="B1919" s="54">
        <v>335207</v>
      </c>
      <c r="C1919" s="55" t="s">
        <v>414</v>
      </c>
      <c r="D1919" s="54" t="s">
        <v>296</v>
      </c>
      <c r="E1919" s="56">
        <v>494.73</v>
      </c>
      <c r="F1919" s="56">
        <v>33.529999999999902</v>
      </c>
      <c r="G1919" s="56">
        <v>823.29099999999903</v>
      </c>
      <c r="H1919" s="56">
        <v>228.215</v>
      </c>
      <c r="I1919" s="56">
        <v>61.664999999999701</v>
      </c>
      <c r="J1919" s="56">
        <v>207.25399999999999</v>
      </c>
      <c r="K1919" s="56">
        <v>14.2569999999999</v>
      </c>
      <c r="L1919" s="56">
        <v>702.15199999999902</v>
      </c>
      <c r="M1919" s="56">
        <v>181.468999999999</v>
      </c>
      <c r="N1919" s="56">
        <v>0</v>
      </c>
      <c r="O1919" s="56">
        <v>0</v>
      </c>
      <c r="P1919" s="56">
        <v>0</v>
      </c>
    </row>
    <row r="1920" spans="1:16" x14ac:dyDescent="0.25">
      <c r="A1920" s="54">
        <v>2023</v>
      </c>
      <c r="B1920" s="54">
        <v>335207</v>
      </c>
      <c r="C1920" s="55" t="s">
        <v>418</v>
      </c>
      <c r="D1920" s="54" t="s">
        <v>1</v>
      </c>
      <c r="E1920" s="56">
        <v>3115.4459999999999</v>
      </c>
      <c r="F1920" s="56">
        <v>5500.1909999999998</v>
      </c>
      <c r="G1920" s="56">
        <v>6496.2839999999997</v>
      </c>
      <c r="H1920" s="56">
        <v>1067.3879999999999</v>
      </c>
      <c r="I1920" s="56">
        <v>6855.0870000000004</v>
      </c>
      <c r="J1920" s="56">
        <v>3560.0940000000001</v>
      </c>
      <c r="K1920" s="56">
        <v>2317.5239999999999</v>
      </c>
      <c r="L1920" s="56">
        <v>3307.5059999999999</v>
      </c>
      <c r="M1920" s="56">
        <v>1612.722</v>
      </c>
      <c r="N1920" s="56">
        <v>0</v>
      </c>
      <c r="O1920" s="56">
        <v>0</v>
      </c>
      <c r="P1920" s="56">
        <v>0</v>
      </c>
    </row>
    <row r="1921" spans="1:16" x14ac:dyDescent="0.25">
      <c r="A1921" s="54">
        <v>2023</v>
      </c>
      <c r="B1921" s="54">
        <v>335207</v>
      </c>
      <c r="C1921" s="55" t="s">
        <v>416</v>
      </c>
      <c r="D1921" s="54" t="s">
        <v>1</v>
      </c>
      <c r="E1921" s="56">
        <v>959.71799999999996</v>
      </c>
      <c r="F1921" s="56">
        <v>1054.002</v>
      </c>
      <c r="G1921" s="56">
        <v>221.16</v>
      </c>
      <c r="H1921" s="56">
        <v>283.43400000000003</v>
      </c>
      <c r="I1921" s="56">
        <v>314.27999999999997</v>
      </c>
      <c r="J1921" s="56">
        <v>8.1479999999999997</v>
      </c>
      <c r="K1921" s="56">
        <v>3852.84</v>
      </c>
      <c r="L1921" s="56">
        <v>2497.944</v>
      </c>
      <c r="M1921" s="56">
        <v>1938.06</v>
      </c>
      <c r="N1921" s="56">
        <v>0</v>
      </c>
      <c r="O1921" s="56">
        <v>0</v>
      </c>
      <c r="P1921" s="56">
        <v>0</v>
      </c>
    </row>
    <row r="1922" spans="1:16" x14ac:dyDescent="0.25">
      <c r="A1922" s="54">
        <v>2023</v>
      </c>
      <c r="B1922" s="54">
        <v>343812</v>
      </c>
      <c r="C1922" s="55" t="s">
        <v>416</v>
      </c>
      <c r="D1922" s="54" t="s">
        <v>294</v>
      </c>
      <c r="E1922" s="56">
        <v>104.248</v>
      </c>
      <c r="F1922" s="56">
        <v>247.904</v>
      </c>
      <c r="G1922" s="56">
        <v>0</v>
      </c>
      <c r="H1922" s="56">
        <v>0</v>
      </c>
      <c r="I1922" s="56">
        <v>0</v>
      </c>
      <c r="J1922" s="56">
        <v>0</v>
      </c>
      <c r="K1922" s="56">
        <v>45.911999999999999</v>
      </c>
      <c r="L1922" s="56">
        <v>12.16</v>
      </c>
      <c r="M1922" s="56">
        <v>21.684000000000001</v>
      </c>
      <c r="N1922" s="56">
        <v>436.83199999999999</v>
      </c>
      <c r="O1922" s="56">
        <v>2.492</v>
      </c>
      <c r="P1922" s="56">
        <v>93.451999999999998</v>
      </c>
    </row>
    <row r="1923" spans="1:16" x14ac:dyDescent="0.25">
      <c r="A1923" s="54">
        <v>2023</v>
      </c>
      <c r="B1923" s="54">
        <v>343812</v>
      </c>
      <c r="C1923" s="55" t="s">
        <v>416</v>
      </c>
      <c r="D1923" s="54" t="s">
        <v>296</v>
      </c>
      <c r="E1923" s="56">
        <v>-61.751999999999903</v>
      </c>
      <c r="F1923" s="56">
        <v>213.60400000000001</v>
      </c>
      <c r="G1923" s="56">
        <v>0</v>
      </c>
      <c r="H1923" s="56">
        <v>0</v>
      </c>
      <c r="I1923" s="56">
        <v>0</v>
      </c>
      <c r="J1923" s="56">
        <v>0</v>
      </c>
      <c r="K1923" s="56">
        <v>12.712</v>
      </c>
      <c r="L1923" s="56">
        <v>-55.34</v>
      </c>
      <c r="M1923" s="56">
        <v>-11.516</v>
      </c>
      <c r="N1923" s="56">
        <v>371.53199999999998</v>
      </c>
      <c r="O1923" s="56">
        <v>-29.608000000000001</v>
      </c>
      <c r="P1923" s="56">
        <v>-6.1479999999999899</v>
      </c>
    </row>
    <row r="1924" spans="1:16" x14ac:dyDescent="0.25">
      <c r="A1924" s="54">
        <v>2023</v>
      </c>
      <c r="B1924" s="54">
        <v>343812</v>
      </c>
      <c r="C1924" s="55" t="s">
        <v>416</v>
      </c>
      <c r="D1924" s="54" t="s">
        <v>1</v>
      </c>
      <c r="E1924" s="56">
        <v>1278.248</v>
      </c>
      <c r="F1924" s="56">
        <v>687.904</v>
      </c>
      <c r="G1924" s="56">
        <v>0</v>
      </c>
      <c r="H1924" s="56">
        <v>0</v>
      </c>
      <c r="I1924" s="56">
        <v>0</v>
      </c>
      <c r="J1924" s="56">
        <v>0</v>
      </c>
      <c r="K1924" s="56">
        <v>135.91200000000001</v>
      </c>
      <c r="L1924" s="56">
        <v>207.16</v>
      </c>
      <c r="M1924" s="56">
        <v>71.183999999999997</v>
      </c>
      <c r="N1924" s="56">
        <v>1191.8320000000001</v>
      </c>
      <c r="O1924" s="56">
        <v>7.992</v>
      </c>
      <c r="P1924" s="56">
        <v>415.952</v>
      </c>
    </row>
    <row r="1925" spans="1:16" x14ac:dyDescent="0.25">
      <c r="A1925" s="54">
        <v>2023</v>
      </c>
      <c r="B1925" s="54">
        <v>350201</v>
      </c>
      <c r="C1925" s="55" t="s">
        <v>414</v>
      </c>
      <c r="D1925" s="54" t="s">
        <v>1</v>
      </c>
      <c r="E1925" s="56">
        <v>673.0992</v>
      </c>
      <c r="F1925" s="56">
        <v>1235.9592</v>
      </c>
      <c r="G1925" s="56">
        <v>708.34320000000002</v>
      </c>
      <c r="H1925" s="56">
        <v>120.20399999999999</v>
      </c>
      <c r="I1925" s="56">
        <v>172.7784</v>
      </c>
      <c r="J1925" s="56">
        <v>151.88399999999999</v>
      </c>
      <c r="K1925" s="56">
        <v>200.13120000000001</v>
      </c>
      <c r="L1925" s="56">
        <v>223.16399999999999</v>
      </c>
      <c r="M1925" s="56">
        <v>345.55680000000001</v>
      </c>
      <c r="N1925" s="56">
        <v>151.17840000000001</v>
      </c>
      <c r="O1925" s="56">
        <v>187.1712</v>
      </c>
      <c r="P1925" s="56">
        <v>1394.4744000000001</v>
      </c>
    </row>
    <row r="1926" spans="1:16" x14ac:dyDescent="0.25">
      <c r="A1926" s="54">
        <v>2023</v>
      </c>
      <c r="B1926" s="54">
        <v>350201</v>
      </c>
      <c r="C1926" s="55" t="s">
        <v>414</v>
      </c>
      <c r="D1926" s="54" t="s">
        <v>294</v>
      </c>
      <c r="E1926" s="56">
        <v>55.599200000000003</v>
      </c>
      <c r="F1926" s="56">
        <v>249.95920000000001</v>
      </c>
      <c r="G1926" s="56">
        <v>194.3432</v>
      </c>
      <c r="H1926" s="56">
        <v>36.704000000000001</v>
      </c>
      <c r="I1926" s="56">
        <v>30.278400000000001</v>
      </c>
      <c r="J1926" s="56">
        <v>17.634</v>
      </c>
      <c r="K1926" s="56">
        <v>-4.36880000000001</v>
      </c>
      <c r="L1926" s="56">
        <v>12.164</v>
      </c>
      <c r="M1926" s="56">
        <v>65.556799999999996</v>
      </c>
      <c r="N1926" s="56">
        <v>46.178400000000003</v>
      </c>
      <c r="O1926" s="56">
        <v>31.171199999999999</v>
      </c>
      <c r="P1926" s="56">
        <v>70.474399999999903</v>
      </c>
    </row>
    <row r="1927" spans="1:16" x14ac:dyDescent="0.25">
      <c r="A1927" s="54">
        <v>2023</v>
      </c>
      <c r="B1927" s="54">
        <v>350201</v>
      </c>
      <c r="C1927" s="55" t="s">
        <v>414</v>
      </c>
      <c r="D1927" s="54" t="s">
        <v>296</v>
      </c>
      <c r="E1927" s="56">
        <v>-72.800799999999995</v>
      </c>
      <c r="F1927" s="56">
        <v>111.6592</v>
      </c>
      <c r="G1927" s="56">
        <v>-30.3568</v>
      </c>
      <c r="H1927" s="56">
        <v>-59.595999999999997</v>
      </c>
      <c r="I1927" s="56">
        <v>-33.921599999999998</v>
      </c>
      <c r="J1927" s="56">
        <v>-110.76600000000001</v>
      </c>
      <c r="K1927" s="56">
        <v>-100.6688</v>
      </c>
      <c r="L1927" s="56">
        <v>-84.135999999999996</v>
      </c>
      <c r="M1927" s="56">
        <v>-30.743200000000002</v>
      </c>
      <c r="N1927" s="56">
        <v>-18.021599999999999</v>
      </c>
      <c r="O1927" s="56">
        <v>-65.128799999999998</v>
      </c>
      <c r="P1927" s="56">
        <v>-57.925600000000102</v>
      </c>
    </row>
    <row r="1928" spans="1:16" x14ac:dyDescent="0.25">
      <c r="A1928" s="54">
        <v>2023</v>
      </c>
      <c r="B1928" s="54">
        <v>351916</v>
      </c>
      <c r="C1928" s="55" t="s">
        <v>418</v>
      </c>
      <c r="D1928" s="54" t="s">
        <v>294</v>
      </c>
      <c r="E1928" s="56">
        <v>0</v>
      </c>
      <c r="F1928" s="56">
        <v>0</v>
      </c>
      <c r="G1928" s="56">
        <v>0</v>
      </c>
      <c r="H1928" s="56">
        <v>0</v>
      </c>
      <c r="I1928" s="56">
        <v>0</v>
      </c>
      <c r="J1928" s="56">
        <v>0</v>
      </c>
      <c r="K1928" s="56">
        <v>1753.57</v>
      </c>
      <c r="L1928" s="56">
        <v>569.03899999999999</v>
      </c>
      <c r="M1928" s="56">
        <v>653.49900000000002</v>
      </c>
      <c r="N1928" s="56">
        <v>513.15599999999995</v>
      </c>
      <c r="O1928" s="56">
        <v>818.15499999999997</v>
      </c>
      <c r="P1928" s="56">
        <v>0</v>
      </c>
    </row>
    <row r="1929" spans="1:16" x14ac:dyDescent="0.25">
      <c r="A1929" s="54">
        <v>2023</v>
      </c>
      <c r="B1929" s="54">
        <v>351916</v>
      </c>
      <c r="C1929" s="55" t="s">
        <v>418</v>
      </c>
      <c r="D1929" s="54" t="s">
        <v>1</v>
      </c>
      <c r="E1929" s="56">
        <v>0</v>
      </c>
      <c r="F1929" s="56">
        <v>0</v>
      </c>
      <c r="G1929" s="56">
        <v>0</v>
      </c>
      <c r="H1929" s="56">
        <v>0</v>
      </c>
      <c r="I1929" s="56">
        <v>0</v>
      </c>
      <c r="J1929" s="56">
        <v>0</v>
      </c>
      <c r="K1929" s="56">
        <v>12446.07</v>
      </c>
      <c r="L1929" s="56">
        <v>4038.7890000000002</v>
      </c>
      <c r="M1929" s="56">
        <v>4638.2489999999998</v>
      </c>
      <c r="N1929" s="56">
        <v>3642.1559999999999</v>
      </c>
      <c r="O1929" s="56">
        <v>5806.9049999999997</v>
      </c>
      <c r="P1929" s="56">
        <v>0</v>
      </c>
    </row>
    <row r="1930" spans="1:16" x14ac:dyDescent="0.25">
      <c r="A1930" s="54">
        <v>2023</v>
      </c>
      <c r="B1930" s="54">
        <v>351916</v>
      </c>
      <c r="C1930" s="55" t="s">
        <v>418</v>
      </c>
      <c r="D1930" s="54" t="s">
        <v>296</v>
      </c>
      <c r="E1930" s="56">
        <v>0</v>
      </c>
      <c r="F1930" s="56">
        <v>0</v>
      </c>
      <c r="G1930" s="56">
        <v>0</v>
      </c>
      <c r="H1930" s="56">
        <v>0</v>
      </c>
      <c r="I1930" s="56">
        <v>0</v>
      </c>
      <c r="J1930" s="56">
        <v>0</v>
      </c>
      <c r="K1930" s="56">
        <v>1254.4000000000001</v>
      </c>
      <c r="L1930" s="56">
        <v>272.63900000000001</v>
      </c>
      <c r="M1930" s="56">
        <v>303.24900000000002</v>
      </c>
      <c r="N1930" s="56">
        <v>246.15600000000001</v>
      </c>
      <c r="O1930" s="56">
        <v>367.58499999999901</v>
      </c>
      <c r="P1930" s="56">
        <v>0</v>
      </c>
    </row>
    <row r="1931" spans="1:16" x14ac:dyDescent="0.25">
      <c r="A1931" s="54">
        <v>2023</v>
      </c>
      <c r="B1931" s="54">
        <v>354104</v>
      </c>
      <c r="C1931" s="55" t="s">
        <v>418</v>
      </c>
      <c r="D1931" s="54" t="s">
        <v>294</v>
      </c>
      <c r="E1931" s="56">
        <v>5.9160000000000004</v>
      </c>
      <c r="F1931" s="56">
        <v>0</v>
      </c>
      <c r="G1931" s="56">
        <v>141.09700000000001</v>
      </c>
      <c r="H1931" s="56">
        <v>-16.027999999999999</v>
      </c>
      <c r="I1931" s="56">
        <v>0</v>
      </c>
      <c r="J1931" s="56">
        <v>111.759</v>
      </c>
      <c r="K1931" s="56">
        <v>0</v>
      </c>
      <c r="L1931" s="56">
        <v>27.986000000000001</v>
      </c>
      <c r="M1931" s="56">
        <v>66.429999999999893</v>
      </c>
      <c r="N1931" s="56">
        <v>0</v>
      </c>
      <c r="O1931" s="56">
        <v>0</v>
      </c>
      <c r="P1931" s="56">
        <v>33.087000000000003</v>
      </c>
    </row>
    <row r="1932" spans="1:16" x14ac:dyDescent="0.25">
      <c r="A1932" s="54">
        <v>2023</v>
      </c>
      <c r="B1932" s="54">
        <v>354104</v>
      </c>
      <c r="C1932" s="55" t="s">
        <v>418</v>
      </c>
      <c r="D1932" s="54" t="s">
        <v>296</v>
      </c>
      <c r="E1932" s="56">
        <v>-28.283999999999999</v>
      </c>
      <c r="F1932" s="56">
        <v>0</v>
      </c>
      <c r="G1932" s="56">
        <v>94.387</v>
      </c>
      <c r="H1932" s="56">
        <v>-52.628</v>
      </c>
      <c r="I1932" s="56">
        <v>0</v>
      </c>
      <c r="J1932" s="56">
        <v>37.359000000000002</v>
      </c>
      <c r="K1932" s="56">
        <v>0</v>
      </c>
      <c r="L1932" s="56">
        <v>-6.2140000000000102</v>
      </c>
      <c r="M1932" s="56">
        <v>28.63</v>
      </c>
      <c r="N1932" s="56">
        <v>0</v>
      </c>
      <c r="O1932" s="56">
        <v>0</v>
      </c>
      <c r="P1932" s="56">
        <v>-37.713000000000001</v>
      </c>
    </row>
    <row r="1933" spans="1:16" x14ac:dyDescent="0.25">
      <c r="A1933" s="54">
        <v>2023</v>
      </c>
      <c r="B1933" s="54">
        <v>354104</v>
      </c>
      <c r="C1933" s="55" t="s">
        <v>418</v>
      </c>
      <c r="D1933" s="54" t="s">
        <v>1</v>
      </c>
      <c r="E1933" s="56">
        <v>83.915999999999997</v>
      </c>
      <c r="F1933" s="56">
        <v>0</v>
      </c>
      <c r="G1933" s="56">
        <v>1647.597</v>
      </c>
      <c r="H1933" s="56">
        <v>209.97200000000001</v>
      </c>
      <c r="I1933" s="56">
        <v>0</v>
      </c>
      <c r="J1933" s="56">
        <v>576.00900000000001</v>
      </c>
      <c r="K1933" s="56">
        <v>0</v>
      </c>
      <c r="L1933" s="56">
        <v>97.986000000000004</v>
      </c>
      <c r="M1933" s="56">
        <v>573.92999999999995</v>
      </c>
      <c r="N1933" s="56">
        <v>0</v>
      </c>
      <c r="O1933" s="56">
        <v>0</v>
      </c>
      <c r="P1933" s="56">
        <v>407.33699999999999</v>
      </c>
    </row>
    <row r="1934" spans="1:16" x14ac:dyDescent="0.25">
      <c r="A1934" s="54">
        <v>2023</v>
      </c>
      <c r="B1934" s="54">
        <v>354709</v>
      </c>
      <c r="C1934" s="55" t="s">
        <v>419</v>
      </c>
      <c r="D1934" s="54" t="s">
        <v>294</v>
      </c>
      <c r="E1934" s="56">
        <v>0</v>
      </c>
      <c r="F1934" s="56">
        <v>31.3796</v>
      </c>
      <c r="G1934" s="56">
        <v>0</v>
      </c>
      <c r="H1934" s="56">
        <v>0</v>
      </c>
      <c r="I1934" s="56">
        <v>0</v>
      </c>
      <c r="J1934" s="56">
        <v>0</v>
      </c>
      <c r="K1934" s="56">
        <v>28.4572</v>
      </c>
      <c r="L1934" s="56">
        <v>114.46040000000001</v>
      </c>
      <c r="M1934" s="56">
        <v>414.216399999999</v>
      </c>
      <c r="N1934" s="56">
        <v>0</v>
      </c>
      <c r="O1934" s="56">
        <v>50.372799999999998</v>
      </c>
      <c r="P1934" s="56">
        <v>271.86239999999998</v>
      </c>
    </row>
    <row r="1935" spans="1:16" x14ac:dyDescent="0.25">
      <c r="A1935" s="54">
        <v>2023</v>
      </c>
      <c r="B1935" s="54">
        <v>354709</v>
      </c>
      <c r="C1935" s="55" t="s">
        <v>419</v>
      </c>
      <c r="D1935" s="54" t="s">
        <v>1</v>
      </c>
      <c r="E1935" s="56">
        <v>0</v>
      </c>
      <c r="F1935" s="56">
        <v>156.37960000000001</v>
      </c>
      <c r="G1935" s="56">
        <v>0</v>
      </c>
      <c r="H1935" s="56">
        <v>0</v>
      </c>
      <c r="I1935" s="56">
        <v>0</v>
      </c>
      <c r="J1935" s="56">
        <v>0</v>
      </c>
      <c r="K1935" s="56">
        <v>183.4572</v>
      </c>
      <c r="L1935" s="56">
        <v>1611.9603999999999</v>
      </c>
      <c r="M1935" s="56">
        <v>4818.4664000000002</v>
      </c>
      <c r="N1935" s="56">
        <v>0</v>
      </c>
      <c r="O1935" s="56">
        <v>190.37280000000001</v>
      </c>
      <c r="P1935" s="56">
        <v>1499.8624</v>
      </c>
    </row>
    <row r="1936" spans="1:16" x14ac:dyDescent="0.25">
      <c r="A1936" s="54">
        <v>2023</v>
      </c>
      <c r="B1936" s="54">
        <v>354709</v>
      </c>
      <c r="C1936" s="55" t="s">
        <v>419</v>
      </c>
      <c r="D1936" s="54" t="s">
        <v>296</v>
      </c>
      <c r="E1936" s="56">
        <v>0</v>
      </c>
      <c r="F1936" s="56">
        <v>-4.02040000000002</v>
      </c>
      <c r="G1936" s="56">
        <v>0</v>
      </c>
      <c r="H1936" s="56">
        <v>0</v>
      </c>
      <c r="I1936" s="56">
        <v>0</v>
      </c>
      <c r="J1936" s="56">
        <v>0</v>
      </c>
      <c r="K1936" s="56">
        <v>-9.3428000000000004</v>
      </c>
      <c r="L1936" s="56">
        <v>34.060399999999703</v>
      </c>
      <c r="M1936" s="56">
        <v>253.39639999999901</v>
      </c>
      <c r="N1936" s="56">
        <v>0</v>
      </c>
      <c r="O1936" s="56">
        <v>16.172799999999999</v>
      </c>
      <c r="P1936" s="56">
        <v>201.0624</v>
      </c>
    </row>
    <row r="1937" spans="1:16" x14ac:dyDescent="0.25">
      <c r="A1937" s="54">
        <v>2023</v>
      </c>
      <c r="B1937" s="54">
        <v>356398</v>
      </c>
      <c r="C1937" s="55" t="s">
        <v>416</v>
      </c>
      <c r="D1937" s="54" t="s">
        <v>296</v>
      </c>
      <c r="E1937" s="56">
        <v>0</v>
      </c>
      <c r="F1937" s="56">
        <v>-6.3239999999999998</v>
      </c>
      <c r="G1937" s="56">
        <v>-33.847999999999999</v>
      </c>
      <c r="H1937" s="56">
        <v>-8.5320000000000107</v>
      </c>
      <c r="I1937" s="56">
        <v>185.154</v>
      </c>
      <c r="J1937" s="56">
        <v>-11.108000000000001</v>
      </c>
      <c r="K1937" s="56">
        <v>-4.7159999999999904</v>
      </c>
      <c r="L1937" s="56">
        <v>0</v>
      </c>
      <c r="M1937" s="56">
        <v>0</v>
      </c>
      <c r="N1937" s="56">
        <v>0</v>
      </c>
      <c r="O1937" s="56">
        <v>0</v>
      </c>
      <c r="P1937" s="56">
        <v>0</v>
      </c>
    </row>
    <row r="1938" spans="1:16" x14ac:dyDescent="0.25">
      <c r="A1938" s="54">
        <v>2023</v>
      </c>
      <c r="B1938" s="54">
        <v>356398</v>
      </c>
      <c r="C1938" s="55" t="s">
        <v>416</v>
      </c>
      <c r="D1938" s="54" t="s">
        <v>1</v>
      </c>
      <c r="E1938" s="56">
        <v>0</v>
      </c>
      <c r="F1938" s="56">
        <v>207.976</v>
      </c>
      <c r="G1938" s="56">
        <v>292.75200000000001</v>
      </c>
      <c r="H1938" s="56">
        <v>206.36799999999999</v>
      </c>
      <c r="I1938" s="56">
        <v>952.70399999999995</v>
      </c>
      <c r="J1938" s="56">
        <v>55.991999999999997</v>
      </c>
      <c r="K1938" s="56">
        <v>135.98400000000001</v>
      </c>
      <c r="L1938" s="56">
        <v>0</v>
      </c>
      <c r="M1938" s="56">
        <v>0</v>
      </c>
      <c r="N1938" s="56">
        <v>0</v>
      </c>
      <c r="O1938" s="56">
        <v>0</v>
      </c>
      <c r="P1938" s="56">
        <v>0</v>
      </c>
    </row>
    <row r="1939" spans="1:16" x14ac:dyDescent="0.25">
      <c r="A1939" s="54">
        <v>2023</v>
      </c>
      <c r="B1939" s="54">
        <v>356398</v>
      </c>
      <c r="C1939" s="55" t="s">
        <v>416</v>
      </c>
      <c r="D1939" s="54" t="s">
        <v>294</v>
      </c>
      <c r="E1939" s="56">
        <v>0</v>
      </c>
      <c r="F1939" s="56">
        <v>27.975999999999999</v>
      </c>
      <c r="G1939" s="56">
        <v>65.751999999999995</v>
      </c>
      <c r="H1939" s="56">
        <v>57.868000000000002</v>
      </c>
      <c r="I1939" s="56">
        <v>250.45400000000001</v>
      </c>
      <c r="J1939" s="56">
        <v>20.992000000000001</v>
      </c>
      <c r="K1939" s="56">
        <v>28.484000000000002</v>
      </c>
      <c r="L1939" s="56">
        <v>0</v>
      </c>
      <c r="M1939" s="56">
        <v>0</v>
      </c>
      <c r="N1939" s="56">
        <v>0</v>
      </c>
      <c r="O1939" s="56">
        <v>0</v>
      </c>
      <c r="P1939" s="56">
        <v>0</v>
      </c>
    </row>
    <row r="1940" spans="1:16" x14ac:dyDescent="0.25">
      <c r="A1940" s="54">
        <v>2023</v>
      </c>
      <c r="B1940" s="54">
        <v>356684</v>
      </c>
      <c r="C1940" s="55" t="s">
        <v>419</v>
      </c>
      <c r="D1940" s="54" t="s">
        <v>294</v>
      </c>
      <c r="E1940" s="56">
        <v>0</v>
      </c>
      <c r="F1940" s="56">
        <v>0</v>
      </c>
      <c r="G1940" s="56">
        <v>209.92</v>
      </c>
      <c r="H1940" s="56">
        <v>0</v>
      </c>
      <c r="I1940" s="56">
        <v>0</v>
      </c>
      <c r="J1940" s="56">
        <v>24.576000000000001</v>
      </c>
      <c r="K1940" s="56">
        <v>0</v>
      </c>
      <c r="L1940" s="56">
        <v>0</v>
      </c>
      <c r="M1940" s="56">
        <v>0</v>
      </c>
      <c r="N1940" s="56">
        <v>0</v>
      </c>
      <c r="O1940" s="56">
        <v>0</v>
      </c>
      <c r="P1940" s="56">
        <v>41.984000000000002</v>
      </c>
    </row>
    <row r="1941" spans="1:16" x14ac:dyDescent="0.25">
      <c r="A1941" s="54">
        <v>2023</v>
      </c>
      <c r="B1941" s="54">
        <v>356684</v>
      </c>
      <c r="C1941" s="55" t="s">
        <v>419</v>
      </c>
      <c r="D1941" s="54" t="s">
        <v>296</v>
      </c>
      <c r="E1941" s="56">
        <v>0</v>
      </c>
      <c r="F1941" s="56">
        <v>0</v>
      </c>
      <c r="G1941" s="56">
        <v>175.72</v>
      </c>
      <c r="H1941" s="56">
        <v>0</v>
      </c>
      <c r="I1941" s="56">
        <v>0</v>
      </c>
      <c r="J1941" s="56">
        <v>-43.823999999999998</v>
      </c>
      <c r="K1941" s="56">
        <v>0</v>
      </c>
      <c r="L1941" s="56">
        <v>0</v>
      </c>
      <c r="M1941" s="56">
        <v>0</v>
      </c>
      <c r="N1941" s="56">
        <v>0</v>
      </c>
      <c r="O1941" s="56">
        <v>0</v>
      </c>
      <c r="P1941" s="56">
        <v>7.78399999999999</v>
      </c>
    </row>
    <row r="1942" spans="1:16" x14ac:dyDescent="0.25">
      <c r="A1942" s="54">
        <v>2023</v>
      </c>
      <c r="B1942" s="54">
        <v>356684</v>
      </c>
      <c r="C1942" s="55" t="s">
        <v>419</v>
      </c>
      <c r="D1942" s="54" t="s">
        <v>1</v>
      </c>
      <c r="E1942" s="56">
        <v>0</v>
      </c>
      <c r="F1942" s="56">
        <v>0</v>
      </c>
      <c r="G1942" s="56">
        <v>559.91999999999996</v>
      </c>
      <c r="H1942" s="56">
        <v>0</v>
      </c>
      <c r="I1942" s="56">
        <v>0</v>
      </c>
      <c r="J1942" s="56">
        <v>73.575999999999993</v>
      </c>
      <c r="K1942" s="56">
        <v>0</v>
      </c>
      <c r="L1942" s="56">
        <v>0</v>
      </c>
      <c r="M1942" s="56">
        <v>0</v>
      </c>
      <c r="N1942" s="56">
        <v>0</v>
      </c>
      <c r="O1942" s="56">
        <v>0</v>
      </c>
      <c r="P1942" s="56">
        <v>111.98399999999999</v>
      </c>
    </row>
    <row r="1943" spans="1:16" x14ac:dyDescent="0.25">
      <c r="A1943" s="54">
        <v>2023</v>
      </c>
      <c r="B1943" s="54">
        <v>358146</v>
      </c>
      <c r="C1943" s="55" t="s">
        <v>414</v>
      </c>
      <c r="D1943" s="54" t="s">
        <v>294</v>
      </c>
      <c r="E1943" s="56">
        <v>230.91200000000001</v>
      </c>
      <c r="F1943" s="56">
        <v>20.992000000000001</v>
      </c>
      <c r="G1943" s="56">
        <v>1.992</v>
      </c>
      <c r="H1943" s="56">
        <v>0.79200000000000004</v>
      </c>
      <c r="I1943" s="56">
        <v>0</v>
      </c>
      <c r="J1943" s="56">
        <v>0</v>
      </c>
      <c r="K1943" s="56">
        <v>9.9920000000000009</v>
      </c>
      <c r="L1943" s="56">
        <v>0</v>
      </c>
      <c r="M1943" s="56">
        <v>0</v>
      </c>
      <c r="N1943" s="56">
        <v>0</v>
      </c>
      <c r="O1943" s="56">
        <v>0</v>
      </c>
      <c r="P1943" s="56">
        <v>0</v>
      </c>
    </row>
    <row r="1944" spans="1:16" x14ac:dyDescent="0.25">
      <c r="A1944" s="54">
        <v>2023</v>
      </c>
      <c r="B1944" s="54">
        <v>358146</v>
      </c>
      <c r="C1944" s="55" t="s">
        <v>414</v>
      </c>
      <c r="D1944" s="54" t="s">
        <v>296</v>
      </c>
      <c r="E1944" s="56">
        <v>166.71199999999999</v>
      </c>
      <c r="F1944" s="56">
        <v>-11.108000000000001</v>
      </c>
      <c r="G1944" s="56">
        <v>-30.108000000000001</v>
      </c>
      <c r="H1944" s="56">
        <v>-31.308</v>
      </c>
      <c r="I1944" s="56">
        <v>0</v>
      </c>
      <c r="J1944" s="56">
        <v>0</v>
      </c>
      <c r="K1944" s="56">
        <v>-22.108000000000001</v>
      </c>
      <c r="L1944" s="56">
        <v>0</v>
      </c>
      <c r="M1944" s="56">
        <v>0</v>
      </c>
      <c r="N1944" s="56">
        <v>0</v>
      </c>
      <c r="O1944" s="56">
        <v>0</v>
      </c>
      <c r="P1944" s="56">
        <v>0</v>
      </c>
    </row>
    <row r="1945" spans="1:16" x14ac:dyDescent="0.25">
      <c r="A1945" s="54">
        <v>2023</v>
      </c>
      <c r="B1945" s="54">
        <v>358146</v>
      </c>
      <c r="C1945" s="55" t="s">
        <v>414</v>
      </c>
      <c r="D1945" s="54" t="s">
        <v>1</v>
      </c>
      <c r="E1945" s="56">
        <v>615.91200000000003</v>
      </c>
      <c r="F1945" s="56">
        <v>55.991999999999997</v>
      </c>
      <c r="G1945" s="56">
        <v>7.992</v>
      </c>
      <c r="H1945" s="56">
        <v>8.7919999999999998</v>
      </c>
      <c r="I1945" s="56">
        <v>0</v>
      </c>
      <c r="J1945" s="56">
        <v>0</v>
      </c>
      <c r="K1945" s="56">
        <v>79.992000000000004</v>
      </c>
      <c r="L1945" s="56">
        <v>0</v>
      </c>
      <c r="M1945" s="56">
        <v>0</v>
      </c>
      <c r="N1945" s="56">
        <v>0</v>
      </c>
      <c r="O1945" s="56">
        <v>0</v>
      </c>
      <c r="P1945" s="56">
        <v>0</v>
      </c>
    </row>
    <row r="1946" spans="1:16" x14ac:dyDescent="0.25">
      <c r="A1946" s="54">
        <v>2023</v>
      </c>
      <c r="B1946" s="54">
        <v>359285</v>
      </c>
      <c r="C1946" s="55" t="s">
        <v>414</v>
      </c>
      <c r="D1946" s="54" t="s">
        <v>296</v>
      </c>
      <c r="E1946" s="56">
        <v>864.27599999999995</v>
      </c>
      <c r="F1946" s="56">
        <v>-5.4639999999999702</v>
      </c>
      <c r="G1946" s="56">
        <v>190.44</v>
      </c>
      <c r="H1946" s="56">
        <v>609.72800000000097</v>
      </c>
      <c r="I1946" s="56">
        <v>245.81800000000001</v>
      </c>
      <c r="J1946" s="56">
        <v>435.7</v>
      </c>
      <c r="K1946" s="56">
        <v>0</v>
      </c>
      <c r="L1946" s="56">
        <v>19.155999999999999</v>
      </c>
      <c r="M1946" s="56">
        <v>-24.608000000000001</v>
      </c>
      <c r="N1946" s="56">
        <v>-41.332000000000001</v>
      </c>
      <c r="O1946" s="56">
        <v>423.14800000000002</v>
      </c>
      <c r="P1946" s="56">
        <v>830.55600000000004</v>
      </c>
    </row>
    <row r="1947" spans="1:16" x14ac:dyDescent="0.25">
      <c r="A1947" s="54">
        <v>2023</v>
      </c>
      <c r="B1947" s="54">
        <v>359285</v>
      </c>
      <c r="C1947" s="55" t="s">
        <v>414</v>
      </c>
      <c r="D1947" s="54" t="s">
        <v>294</v>
      </c>
      <c r="E1947" s="56">
        <v>999.27599999999995</v>
      </c>
      <c r="F1947" s="56">
        <v>95.236000000000004</v>
      </c>
      <c r="G1947" s="56">
        <v>321.04000000000002</v>
      </c>
      <c r="H1947" s="56">
        <v>740.328000000001</v>
      </c>
      <c r="I1947" s="56">
        <v>447.21800000000002</v>
      </c>
      <c r="J1947" s="56">
        <v>569.6</v>
      </c>
      <c r="K1947" s="56">
        <v>0</v>
      </c>
      <c r="L1947" s="56">
        <v>125.90600000000001</v>
      </c>
      <c r="M1947" s="56">
        <v>7.492</v>
      </c>
      <c r="N1947" s="56">
        <v>23.968</v>
      </c>
      <c r="O1947" s="56">
        <v>521.64800000000002</v>
      </c>
      <c r="P1947" s="56">
        <v>864.85599999999999</v>
      </c>
    </row>
    <row r="1948" spans="1:16" x14ac:dyDescent="0.25">
      <c r="A1948" s="54">
        <v>2023</v>
      </c>
      <c r="B1948" s="54">
        <v>359285</v>
      </c>
      <c r="C1948" s="55" t="s">
        <v>414</v>
      </c>
      <c r="D1948" s="54" t="s">
        <v>1</v>
      </c>
      <c r="E1948" s="56">
        <v>3198.7759999999998</v>
      </c>
      <c r="F1948" s="56">
        <v>432.73599999999999</v>
      </c>
      <c r="G1948" s="56">
        <v>1027.04</v>
      </c>
      <c r="H1948" s="56">
        <v>4775.3280000000004</v>
      </c>
      <c r="I1948" s="56">
        <v>1802.9680000000001</v>
      </c>
      <c r="J1948" s="56">
        <v>3919.6</v>
      </c>
      <c r="K1948" s="56">
        <v>0</v>
      </c>
      <c r="L1948" s="56">
        <v>440.65600000000001</v>
      </c>
      <c r="M1948" s="56">
        <v>79.992000000000004</v>
      </c>
      <c r="N1948" s="56">
        <v>159.96799999999999</v>
      </c>
      <c r="O1948" s="56">
        <v>3023.6480000000001</v>
      </c>
      <c r="P1948" s="56">
        <v>2306.8560000000002</v>
      </c>
    </row>
    <row r="1949" spans="1:16" x14ac:dyDescent="0.25">
      <c r="A1949" s="54">
        <v>2023</v>
      </c>
      <c r="B1949" s="54">
        <v>364956</v>
      </c>
      <c r="C1949" s="55" t="s">
        <v>419</v>
      </c>
      <c r="D1949" s="54" t="s">
        <v>296</v>
      </c>
      <c r="E1949" s="56">
        <v>150.18199999999999</v>
      </c>
      <c r="F1949" s="56">
        <v>-42.915999999999997</v>
      </c>
      <c r="G1949" s="56">
        <v>-122.032</v>
      </c>
      <c r="H1949" s="56">
        <v>16.5240000000001</v>
      </c>
      <c r="I1949" s="56">
        <v>-80.804000000000002</v>
      </c>
      <c r="J1949" s="56">
        <v>-47.415999999999997</v>
      </c>
      <c r="K1949" s="56">
        <v>175.72</v>
      </c>
      <c r="L1949" s="56">
        <v>175.72</v>
      </c>
      <c r="M1949" s="56">
        <v>-58.415999999999997</v>
      </c>
      <c r="N1949" s="56">
        <v>0</v>
      </c>
      <c r="O1949" s="56">
        <v>-43.624000000000002</v>
      </c>
      <c r="P1949" s="56">
        <v>-104.54</v>
      </c>
    </row>
    <row r="1950" spans="1:16" x14ac:dyDescent="0.25">
      <c r="A1950" s="54">
        <v>2023</v>
      </c>
      <c r="B1950" s="54">
        <v>364956</v>
      </c>
      <c r="C1950" s="55" t="s">
        <v>419</v>
      </c>
      <c r="D1950" s="54" t="s">
        <v>294</v>
      </c>
      <c r="E1950" s="56">
        <v>263.58199999999999</v>
      </c>
      <c r="F1950" s="56">
        <v>25.484000000000002</v>
      </c>
      <c r="G1950" s="56">
        <v>14.768000000000001</v>
      </c>
      <c r="H1950" s="56">
        <v>153.32400000000001</v>
      </c>
      <c r="I1950" s="56">
        <v>55.996000000000002</v>
      </c>
      <c r="J1950" s="56">
        <v>20.984000000000002</v>
      </c>
      <c r="K1950" s="56">
        <v>209.92</v>
      </c>
      <c r="L1950" s="56">
        <v>209.92</v>
      </c>
      <c r="M1950" s="56">
        <v>9.9840000000000106</v>
      </c>
      <c r="N1950" s="56">
        <v>0</v>
      </c>
      <c r="O1950" s="56">
        <v>58.975999999999999</v>
      </c>
      <c r="P1950" s="56">
        <v>66.459999999999994</v>
      </c>
    </row>
    <row r="1951" spans="1:16" x14ac:dyDescent="0.25">
      <c r="A1951" s="54">
        <v>2023</v>
      </c>
      <c r="B1951" s="54">
        <v>364956</v>
      </c>
      <c r="C1951" s="55" t="s">
        <v>419</v>
      </c>
      <c r="D1951" s="54" t="s">
        <v>1</v>
      </c>
      <c r="E1951" s="56">
        <v>983.83199999999999</v>
      </c>
      <c r="F1951" s="56">
        <v>167.98400000000001</v>
      </c>
      <c r="G1951" s="56">
        <v>124.768</v>
      </c>
      <c r="H1951" s="56">
        <v>799.82399999999996</v>
      </c>
      <c r="I1951" s="56">
        <v>217.49600000000001</v>
      </c>
      <c r="J1951" s="56">
        <v>71.983999999999995</v>
      </c>
      <c r="K1951" s="56">
        <v>559.91999999999996</v>
      </c>
      <c r="L1951" s="56">
        <v>559.91999999999996</v>
      </c>
      <c r="M1951" s="56">
        <v>87.983999999999995</v>
      </c>
      <c r="N1951" s="56">
        <v>0</v>
      </c>
      <c r="O1951" s="56">
        <v>183.976</v>
      </c>
      <c r="P1951" s="56">
        <v>271.95999999999998</v>
      </c>
    </row>
    <row r="1952" spans="1:16" x14ac:dyDescent="0.25">
      <c r="A1952" s="54">
        <v>2023</v>
      </c>
      <c r="B1952" s="54">
        <v>365924</v>
      </c>
      <c r="C1952" s="55" t="s">
        <v>418</v>
      </c>
      <c r="D1952" s="54" t="s">
        <v>1</v>
      </c>
      <c r="E1952" s="56">
        <v>1226.1600000000001</v>
      </c>
      <c r="F1952" s="56">
        <v>351.952</v>
      </c>
      <c r="G1952" s="56">
        <v>1310.992</v>
      </c>
      <c r="H1952" s="56">
        <v>710.29600000000005</v>
      </c>
      <c r="I1952" s="56">
        <v>1562.912</v>
      </c>
      <c r="J1952" s="56">
        <v>586.13599999999997</v>
      </c>
      <c r="K1952" s="56">
        <v>304.67200000000003</v>
      </c>
      <c r="L1952" s="56">
        <v>1159.768</v>
      </c>
      <c r="M1952" s="56">
        <v>63.991999999999997</v>
      </c>
      <c r="N1952" s="56">
        <v>1471.008</v>
      </c>
      <c r="O1952" s="56">
        <v>215.904</v>
      </c>
      <c r="P1952" s="56">
        <v>1175.864</v>
      </c>
    </row>
    <row r="1953" spans="1:16" x14ac:dyDescent="0.25">
      <c r="A1953" s="54">
        <v>2023</v>
      </c>
      <c r="B1953" s="54">
        <v>365924</v>
      </c>
      <c r="C1953" s="55" t="s">
        <v>418</v>
      </c>
      <c r="D1953" s="54" t="s">
        <v>296</v>
      </c>
      <c r="E1953" s="56">
        <v>148.06</v>
      </c>
      <c r="F1953" s="56">
        <v>-44.847999999999999</v>
      </c>
      <c r="G1953" s="56">
        <v>246.49199999999999</v>
      </c>
      <c r="H1953" s="56">
        <v>146.696</v>
      </c>
      <c r="I1953" s="56">
        <v>227.71199999999999</v>
      </c>
      <c r="J1953" s="56">
        <v>-50.863999999999997</v>
      </c>
      <c r="K1953" s="56">
        <v>-27.827999999999999</v>
      </c>
      <c r="L1953" s="56">
        <v>29.868000000000102</v>
      </c>
      <c r="M1953" s="56">
        <v>-15.208</v>
      </c>
      <c r="N1953" s="56">
        <v>105.708</v>
      </c>
      <c r="O1953" s="56">
        <v>15.504</v>
      </c>
      <c r="P1953" s="56">
        <v>9.36400000000007</v>
      </c>
    </row>
    <row r="1954" spans="1:16" x14ac:dyDescent="0.25">
      <c r="A1954" s="54">
        <v>2023</v>
      </c>
      <c r="B1954" s="54">
        <v>365924</v>
      </c>
      <c r="C1954" s="55" t="s">
        <v>418</v>
      </c>
      <c r="D1954" s="54" t="s">
        <v>294</v>
      </c>
      <c r="E1954" s="56">
        <v>322.66000000000003</v>
      </c>
      <c r="F1954" s="56">
        <v>91.951999999999998</v>
      </c>
      <c r="G1954" s="56">
        <v>351.49200000000002</v>
      </c>
      <c r="H1954" s="56">
        <v>216.29599999999999</v>
      </c>
      <c r="I1954" s="56">
        <v>306.91199999999998</v>
      </c>
      <c r="J1954" s="56">
        <v>159.136</v>
      </c>
      <c r="K1954" s="56">
        <v>77.171999999999997</v>
      </c>
      <c r="L1954" s="56">
        <v>203.268</v>
      </c>
      <c r="M1954" s="56">
        <v>18.992000000000001</v>
      </c>
      <c r="N1954" s="56">
        <v>314.50799999999998</v>
      </c>
      <c r="O1954" s="56">
        <v>50.904000000000003</v>
      </c>
      <c r="P1954" s="56">
        <v>147.364</v>
      </c>
    </row>
    <row r="1955" spans="1:16" x14ac:dyDescent="0.25">
      <c r="A1955" s="54">
        <v>2023</v>
      </c>
      <c r="B1955" s="54">
        <v>368143</v>
      </c>
      <c r="C1955" s="55" t="s">
        <v>415</v>
      </c>
      <c r="D1955" s="54" t="s">
        <v>296</v>
      </c>
      <c r="E1955" s="56">
        <v>1204.0663999999999</v>
      </c>
      <c r="F1955" s="56">
        <v>129.02279999999899</v>
      </c>
      <c r="G1955" s="56">
        <v>-53.645600000000101</v>
      </c>
      <c r="H1955" s="56">
        <v>940.04399999999896</v>
      </c>
      <c r="I1955" s="56">
        <v>599.25840000000005</v>
      </c>
      <c r="J1955" s="56">
        <v>22.008800000000001</v>
      </c>
      <c r="K1955" s="56">
        <v>964.85040000000004</v>
      </c>
      <c r="L1955" s="56">
        <v>1551.1551999999999</v>
      </c>
      <c r="M1955" s="56">
        <v>1051.1235999999999</v>
      </c>
      <c r="N1955" s="56">
        <v>167.78319999999999</v>
      </c>
      <c r="O1955" s="56">
        <v>545.47720000000004</v>
      </c>
      <c r="P1955" s="56">
        <v>237.44800000000001</v>
      </c>
    </row>
    <row r="1956" spans="1:16" x14ac:dyDescent="0.25">
      <c r="A1956" s="54">
        <v>2023</v>
      </c>
      <c r="B1956" s="54">
        <v>368143</v>
      </c>
      <c r="C1956" s="55" t="s">
        <v>415</v>
      </c>
      <c r="D1956" s="54" t="s">
        <v>294</v>
      </c>
      <c r="E1956" s="56">
        <v>1687.2664</v>
      </c>
      <c r="F1956" s="56">
        <v>692.17279999999903</v>
      </c>
      <c r="G1956" s="56">
        <v>181.3544</v>
      </c>
      <c r="H1956" s="56">
        <v>1197.0440000000001</v>
      </c>
      <c r="I1956" s="56">
        <v>840.85839999999996</v>
      </c>
      <c r="J1956" s="56">
        <v>472.10879999999997</v>
      </c>
      <c r="K1956" s="56">
        <v>1347.6504</v>
      </c>
      <c r="L1956" s="56">
        <v>1910.7552000000001</v>
      </c>
      <c r="M1956" s="56">
        <v>1591.0735999999999</v>
      </c>
      <c r="N1956" s="56">
        <v>526.28319999999997</v>
      </c>
      <c r="O1956" s="56">
        <v>829.52719999999999</v>
      </c>
      <c r="P1956" s="56">
        <v>523.69799999999998</v>
      </c>
    </row>
    <row r="1957" spans="1:16" x14ac:dyDescent="0.25">
      <c r="A1957" s="54">
        <v>2023</v>
      </c>
      <c r="B1957" s="54">
        <v>368143</v>
      </c>
      <c r="C1957" s="55" t="s">
        <v>415</v>
      </c>
      <c r="D1957" s="54" t="s">
        <v>1</v>
      </c>
      <c r="E1957" s="56">
        <v>7384.7664000000004</v>
      </c>
      <c r="F1957" s="56">
        <v>9022.6728000000003</v>
      </c>
      <c r="G1957" s="56">
        <v>911.35440000000006</v>
      </c>
      <c r="H1957" s="56">
        <v>8353.0439999999999</v>
      </c>
      <c r="I1957" s="56">
        <v>4340.8584000000001</v>
      </c>
      <c r="J1957" s="56">
        <v>3520.1088</v>
      </c>
      <c r="K1957" s="56">
        <v>7653.6504000000004</v>
      </c>
      <c r="L1957" s="56">
        <v>11465.7552</v>
      </c>
      <c r="M1957" s="56">
        <v>13848.5736</v>
      </c>
      <c r="N1957" s="56">
        <v>5119.7831999999999</v>
      </c>
      <c r="O1957" s="56">
        <v>5168.5272000000004</v>
      </c>
      <c r="P1957" s="56">
        <v>5181.9480000000003</v>
      </c>
    </row>
    <row r="1958" spans="1:16" x14ac:dyDescent="0.25">
      <c r="A1958" s="54">
        <v>2023</v>
      </c>
      <c r="B1958" s="54">
        <v>369346</v>
      </c>
      <c r="C1958" s="55" t="s">
        <v>415</v>
      </c>
      <c r="D1958" s="54" t="s">
        <v>1</v>
      </c>
      <c r="E1958" s="56">
        <v>239.16</v>
      </c>
      <c r="F1958" s="56">
        <v>71.992000000000004</v>
      </c>
      <c r="G1958" s="56">
        <v>11.192</v>
      </c>
      <c r="H1958" s="56">
        <v>1183.8320000000001</v>
      </c>
      <c r="I1958" s="56">
        <v>710.28800000000001</v>
      </c>
      <c r="J1958" s="56">
        <v>279.95999999999998</v>
      </c>
      <c r="K1958" s="56">
        <v>1023.744</v>
      </c>
      <c r="L1958" s="56">
        <v>637.36</v>
      </c>
      <c r="M1958" s="56">
        <v>175.976</v>
      </c>
      <c r="N1958" s="56">
        <v>1603.0160000000001</v>
      </c>
      <c r="O1958" s="56">
        <v>719.92</v>
      </c>
      <c r="P1958" s="56">
        <v>780.68799999999999</v>
      </c>
    </row>
    <row r="1959" spans="1:16" x14ac:dyDescent="0.25">
      <c r="A1959" s="54">
        <v>2023</v>
      </c>
      <c r="B1959" s="54">
        <v>369346</v>
      </c>
      <c r="C1959" s="55" t="s">
        <v>415</v>
      </c>
      <c r="D1959" s="54" t="s">
        <v>294</v>
      </c>
      <c r="E1959" s="56">
        <v>43.66</v>
      </c>
      <c r="F1959" s="56">
        <v>6.992</v>
      </c>
      <c r="G1959" s="56">
        <v>1.4419999999999999</v>
      </c>
      <c r="H1959" s="56">
        <v>238.83199999999999</v>
      </c>
      <c r="I1959" s="56">
        <v>251.28800000000001</v>
      </c>
      <c r="J1959" s="56">
        <v>59.46</v>
      </c>
      <c r="K1959" s="56">
        <v>173.744</v>
      </c>
      <c r="L1959" s="56">
        <v>156.36000000000001</v>
      </c>
      <c r="M1959" s="56">
        <v>60.975999999999999</v>
      </c>
      <c r="N1959" s="56">
        <v>323.26600000000002</v>
      </c>
      <c r="O1959" s="56">
        <v>119.92</v>
      </c>
      <c r="P1959" s="56">
        <v>233.68799999999999</v>
      </c>
    </row>
    <row r="1960" spans="1:16" x14ac:dyDescent="0.25">
      <c r="A1960" s="54">
        <v>2023</v>
      </c>
      <c r="B1960" s="54">
        <v>369346</v>
      </c>
      <c r="C1960" s="55" t="s">
        <v>415</v>
      </c>
      <c r="D1960" s="54" t="s">
        <v>296</v>
      </c>
      <c r="E1960" s="56">
        <v>-121.84</v>
      </c>
      <c r="F1960" s="56">
        <v>-26.108000000000001</v>
      </c>
      <c r="G1960" s="56">
        <v>-31.658000000000001</v>
      </c>
      <c r="H1960" s="56">
        <v>139.53200000000001</v>
      </c>
      <c r="I1960" s="56">
        <v>85.787999999999997</v>
      </c>
      <c r="J1960" s="56">
        <v>-106.04</v>
      </c>
      <c r="K1960" s="56">
        <v>8.2440000000000904</v>
      </c>
      <c r="L1960" s="56">
        <v>47.159999999999897</v>
      </c>
      <c r="M1960" s="56">
        <v>-38.323999999999998</v>
      </c>
      <c r="N1960" s="56">
        <v>147.86600000000001</v>
      </c>
      <c r="O1960" s="56">
        <v>86.820000000000107</v>
      </c>
      <c r="P1960" s="56">
        <v>68.188000000000002</v>
      </c>
    </row>
    <row r="1961" spans="1:16" x14ac:dyDescent="0.25">
      <c r="A1961" s="54">
        <v>2023</v>
      </c>
      <c r="B1961" s="54">
        <v>370695</v>
      </c>
      <c r="C1961" s="55" t="s">
        <v>414</v>
      </c>
      <c r="D1961" s="54" t="s">
        <v>296</v>
      </c>
      <c r="E1961" s="56">
        <v>186.42699999999999</v>
      </c>
      <c r="F1961" s="56">
        <v>-340.72600000000102</v>
      </c>
      <c r="G1961" s="56">
        <v>114.762</v>
      </c>
      <c r="H1961" s="56">
        <v>292.89499999999902</v>
      </c>
      <c r="I1961" s="56">
        <v>365.24400000000003</v>
      </c>
      <c r="J1961" s="56">
        <v>37.053999999999903</v>
      </c>
      <c r="K1961" s="56">
        <v>562.90300000000002</v>
      </c>
      <c r="L1961" s="56">
        <v>57.053999999999398</v>
      </c>
      <c r="M1961" s="56">
        <v>82.532999999999802</v>
      </c>
      <c r="N1961" s="56">
        <v>-38.3290000000001</v>
      </c>
      <c r="O1961" s="56">
        <v>878.40199999999902</v>
      </c>
      <c r="P1961" s="56">
        <v>34.165999999999897</v>
      </c>
    </row>
    <row r="1962" spans="1:16" x14ac:dyDescent="0.25">
      <c r="A1962" s="54">
        <v>2023</v>
      </c>
      <c r="B1962" s="54">
        <v>370695</v>
      </c>
      <c r="C1962" s="55" t="s">
        <v>414</v>
      </c>
      <c r="D1962" s="54" t="s">
        <v>294</v>
      </c>
      <c r="E1962" s="56">
        <v>412.22699999999998</v>
      </c>
      <c r="F1962" s="56">
        <v>-62.476000000000603</v>
      </c>
      <c r="G1962" s="56">
        <v>248.66200000000001</v>
      </c>
      <c r="H1962" s="56">
        <v>538.49499999999898</v>
      </c>
      <c r="I1962" s="56">
        <v>636.34400000000005</v>
      </c>
      <c r="J1962" s="56">
        <v>205.25399999999999</v>
      </c>
      <c r="K1962" s="56">
        <v>958.00300000000004</v>
      </c>
      <c r="L1962" s="56">
        <v>355.85399999999902</v>
      </c>
      <c r="M1962" s="56">
        <v>382.43299999999999</v>
      </c>
      <c r="N1962" s="56">
        <v>227.27099999999999</v>
      </c>
      <c r="O1962" s="56">
        <v>1145.1020000000001</v>
      </c>
      <c r="P1962" s="56">
        <v>197.96600000000001</v>
      </c>
    </row>
    <row r="1963" spans="1:16" x14ac:dyDescent="0.25">
      <c r="A1963" s="54">
        <v>2023</v>
      </c>
      <c r="B1963" s="54">
        <v>370695</v>
      </c>
      <c r="C1963" s="55" t="s">
        <v>414</v>
      </c>
      <c r="D1963" s="54" t="s">
        <v>1</v>
      </c>
      <c r="E1963" s="56">
        <v>2134.7269999999999</v>
      </c>
      <c r="F1963" s="56">
        <v>7846.5240000000003</v>
      </c>
      <c r="G1963" s="56">
        <v>1044.162</v>
      </c>
      <c r="H1963" s="56">
        <v>4782.9949999999999</v>
      </c>
      <c r="I1963" s="56">
        <v>5618.8440000000001</v>
      </c>
      <c r="J1963" s="56">
        <v>1325.2539999999999</v>
      </c>
      <c r="K1963" s="56">
        <v>4194.2529999999997</v>
      </c>
      <c r="L1963" s="56">
        <v>4386.3540000000003</v>
      </c>
      <c r="M1963" s="56">
        <v>2165.933</v>
      </c>
      <c r="N1963" s="56">
        <v>1184.771</v>
      </c>
      <c r="O1963" s="56">
        <v>6104.6019999999999</v>
      </c>
      <c r="P1963" s="56">
        <v>868.96600000000001</v>
      </c>
    </row>
    <row r="1964" spans="1:16" x14ac:dyDescent="0.25">
      <c r="A1964" s="54">
        <v>2023</v>
      </c>
      <c r="B1964" s="54">
        <v>375019</v>
      </c>
      <c r="C1964" s="55" t="s">
        <v>418</v>
      </c>
      <c r="D1964" s="54" t="s">
        <v>294</v>
      </c>
      <c r="E1964" s="56">
        <v>1663.4929999999999</v>
      </c>
      <c r="F1964" s="56">
        <v>850.29899999999998</v>
      </c>
      <c r="G1964" s="56">
        <v>773.17799999999897</v>
      </c>
      <c r="H1964" s="56">
        <v>604.38099999999895</v>
      </c>
      <c r="I1964" s="56">
        <v>536.36199999999997</v>
      </c>
      <c r="J1964" s="56">
        <v>801.91899999999896</v>
      </c>
      <c r="K1964" s="56">
        <v>703.68299999999897</v>
      </c>
      <c r="L1964" s="56">
        <v>369.24599999999998</v>
      </c>
      <c r="M1964" s="56">
        <v>632.548</v>
      </c>
      <c r="N1964" s="56">
        <v>1330.163</v>
      </c>
      <c r="O1964" s="56">
        <v>337.34800000000001</v>
      </c>
      <c r="P1964" s="56">
        <v>917.53899999999896</v>
      </c>
    </row>
    <row r="1965" spans="1:16" x14ac:dyDescent="0.25">
      <c r="A1965" s="54">
        <v>2023</v>
      </c>
      <c r="B1965" s="54">
        <v>375019</v>
      </c>
      <c r="C1965" s="55" t="s">
        <v>418</v>
      </c>
      <c r="D1965" s="54" t="s">
        <v>296</v>
      </c>
      <c r="E1965" s="56">
        <v>1087.5830000000001</v>
      </c>
      <c r="F1965" s="56">
        <v>363.69900000000001</v>
      </c>
      <c r="G1965" s="56">
        <v>364.57799999999901</v>
      </c>
      <c r="H1965" s="56">
        <v>274.98099999999903</v>
      </c>
      <c r="I1965" s="56">
        <v>119.36199999999999</v>
      </c>
      <c r="J1965" s="56">
        <v>339.91899999999902</v>
      </c>
      <c r="K1965" s="56">
        <v>356.28299999999899</v>
      </c>
      <c r="L1965" s="56">
        <v>-71.154000000000096</v>
      </c>
      <c r="M1965" s="56">
        <v>103.468</v>
      </c>
      <c r="N1965" s="56">
        <v>868.34299999999803</v>
      </c>
      <c r="O1965" s="56">
        <v>143.548</v>
      </c>
      <c r="P1965" s="56">
        <v>399.13899999999899</v>
      </c>
    </row>
    <row r="1966" spans="1:16" x14ac:dyDescent="0.25">
      <c r="A1966" s="54">
        <v>2023</v>
      </c>
      <c r="B1966" s="54">
        <v>375019</v>
      </c>
      <c r="C1966" s="55" t="s">
        <v>418</v>
      </c>
      <c r="D1966" s="54" t="s">
        <v>1</v>
      </c>
      <c r="E1966" s="56">
        <v>11806.743</v>
      </c>
      <c r="F1966" s="56">
        <v>6035.049</v>
      </c>
      <c r="G1966" s="56">
        <v>5487.6779999999999</v>
      </c>
      <c r="H1966" s="56">
        <v>4289.6310000000003</v>
      </c>
      <c r="I1966" s="56">
        <v>3806.8620000000001</v>
      </c>
      <c r="J1966" s="56">
        <v>5691.6689999999999</v>
      </c>
      <c r="K1966" s="56">
        <v>4994.433</v>
      </c>
      <c r="L1966" s="56">
        <v>2620.7460000000001</v>
      </c>
      <c r="M1966" s="56">
        <v>4489.5479999999998</v>
      </c>
      <c r="N1966" s="56">
        <v>9440.9130000000005</v>
      </c>
      <c r="O1966" s="56">
        <v>2394.348</v>
      </c>
      <c r="P1966" s="56">
        <v>6512.2889999999998</v>
      </c>
    </row>
    <row r="1967" spans="1:16" x14ac:dyDescent="0.25">
      <c r="A1967" s="54">
        <v>2023</v>
      </c>
      <c r="B1967" s="54">
        <v>375945</v>
      </c>
      <c r="C1967" s="55" t="s">
        <v>419</v>
      </c>
      <c r="D1967" s="54" t="s">
        <v>296</v>
      </c>
      <c r="E1967" s="56">
        <v>0</v>
      </c>
      <c r="F1967" s="56">
        <v>-18.634</v>
      </c>
      <c r="G1967" s="56">
        <v>0</v>
      </c>
      <c r="H1967" s="56">
        <v>0</v>
      </c>
      <c r="I1967" s="56">
        <v>0</v>
      </c>
      <c r="J1967" s="56">
        <v>0</v>
      </c>
      <c r="K1967" s="56">
        <v>-32.266800000000003</v>
      </c>
      <c r="L1967" s="56">
        <v>0</v>
      </c>
      <c r="M1967" s="56">
        <v>0</v>
      </c>
      <c r="N1967" s="56">
        <v>0</v>
      </c>
      <c r="O1967" s="56">
        <v>0</v>
      </c>
      <c r="P1967" s="56">
        <v>0</v>
      </c>
    </row>
    <row r="1968" spans="1:16" x14ac:dyDescent="0.25">
      <c r="A1968" s="54">
        <v>2023</v>
      </c>
      <c r="B1968" s="54">
        <v>375945</v>
      </c>
      <c r="C1968" s="55" t="s">
        <v>419</v>
      </c>
      <c r="D1968" s="54" t="s">
        <v>294</v>
      </c>
      <c r="E1968" s="56">
        <v>0</v>
      </c>
      <c r="F1968" s="56">
        <v>17.966000000000001</v>
      </c>
      <c r="G1968" s="56">
        <v>0</v>
      </c>
      <c r="H1968" s="56">
        <v>0</v>
      </c>
      <c r="I1968" s="56">
        <v>0</v>
      </c>
      <c r="J1968" s="56">
        <v>0</v>
      </c>
      <c r="K1968" s="56">
        <v>1.9332</v>
      </c>
      <c r="L1968" s="56">
        <v>0</v>
      </c>
      <c r="M1968" s="56">
        <v>0</v>
      </c>
      <c r="N1968" s="56">
        <v>0</v>
      </c>
      <c r="O1968" s="56">
        <v>0</v>
      </c>
      <c r="P1968" s="56">
        <v>0</v>
      </c>
    </row>
    <row r="1969" spans="1:16" x14ac:dyDescent="0.25">
      <c r="A1969" s="54">
        <v>2023</v>
      </c>
      <c r="B1969" s="54">
        <v>375945</v>
      </c>
      <c r="C1969" s="55" t="s">
        <v>419</v>
      </c>
      <c r="D1969" s="54" t="s">
        <v>1</v>
      </c>
      <c r="E1969" s="56">
        <v>0</v>
      </c>
      <c r="F1969" s="56">
        <v>135.96600000000001</v>
      </c>
      <c r="G1969" s="56">
        <v>0</v>
      </c>
      <c r="H1969" s="56">
        <v>0</v>
      </c>
      <c r="I1969" s="56">
        <v>0</v>
      </c>
      <c r="J1969" s="56">
        <v>0</v>
      </c>
      <c r="K1969" s="56">
        <v>5.4332000000000003</v>
      </c>
      <c r="L1969" s="56">
        <v>0</v>
      </c>
      <c r="M1969" s="56">
        <v>0</v>
      </c>
      <c r="N1969" s="56">
        <v>0</v>
      </c>
      <c r="O1969" s="56">
        <v>0</v>
      </c>
      <c r="P1969" s="56">
        <v>0</v>
      </c>
    </row>
    <row r="1970" spans="1:16" x14ac:dyDescent="0.25">
      <c r="A1970" s="54">
        <v>2023</v>
      </c>
      <c r="B1970" s="54">
        <v>375968</v>
      </c>
      <c r="C1970" s="55" t="s">
        <v>414</v>
      </c>
      <c r="D1970" s="54" t="s">
        <v>1</v>
      </c>
      <c r="E1970" s="56">
        <v>0</v>
      </c>
      <c r="F1970" s="56">
        <v>559.73599999999999</v>
      </c>
      <c r="G1970" s="56">
        <v>0</v>
      </c>
      <c r="H1970" s="56">
        <v>71.992000000000004</v>
      </c>
      <c r="I1970" s="56">
        <v>799.92</v>
      </c>
      <c r="J1970" s="56">
        <v>0</v>
      </c>
      <c r="K1970" s="56">
        <v>0</v>
      </c>
      <c r="L1970" s="56">
        <v>0</v>
      </c>
      <c r="M1970" s="56">
        <v>0</v>
      </c>
      <c r="N1970" s="56">
        <v>0</v>
      </c>
      <c r="O1970" s="56">
        <v>151.17599999999999</v>
      </c>
      <c r="P1970" s="56">
        <v>775.86400000000003</v>
      </c>
    </row>
    <row r="1971" spans="1:16" x14ac:dyDescent="0.25">
      <c r="A1971" s="54">
        <v>2023</v>
      </c>
      <c r="B1971" s="54">
        <v>375968</v>
      </c>
      <c r="C1971" s="55" t="s">
        <v>414</v>
      </c>
      <c r="D1971" s="54" t="s">
        <v>294</v>
      </c>
      <c r="E1971" s="56">
        <v>0</v>
      </c>
      <c r="F1971" s="56">
        <v>129.98599999999999</v>
      </c>
      <c r="G1971" s="56">
        <v>0</v>
      </c>
      <c r="H1971" s="56">
        <v>11.992000000000001</v>
      </c>
      <c r="I1971" s="56">
        <v>74.920000000000101</v>
      </c>
      <c r="J1971" s="56">
        <v>0</v>
      </c>
      <c r="K1971" s="56">
        <v>0</v>
      </c>
      <c r="L1971" s="56">
        <v>0</v>
      </c>
      <c r="M1971" s="56">
        <v>0</v>
      </c>
      <c r="N1971" s="56">
        <v>0</v>
      </c>
      <c r="O1971" s="56">
        <v>36.676000000000002</v>
      </c>
      <c r="P1971" s="56">
        <v>275.86399999999998</v>
      </c>
    </row>
    <row r="1972" spans="1:16" x14ac:dyDescent="0.25">
      <c r="A1972" s="54">
        <v>2023</v>
      </c>
      <c r="B1972" s="54">
        <v>375968</v>
      </c>
      <c r="C1972" s="55" t="s">
        <v>414</v>
      </c>
      <c r="D1972" s="54" t="s">
        <v>296</v>
      </c>
      <c r="E1972" s="56">
        <v>0</v>
      </c>
      <c r="F1972" s="56">
        <v>87.986000000000004</v>
      </c>
      <c r="G1972" s="56">
        <v>0</v>
      </c>
      <c r="H1972" s="56">
        <v>-20.108000000000001</v>
      </c>
      <c r="I1972" s="56">
        <v>42.8200000000001</v>
      </c>
      <c r="J1972" s="56">
        <v>0</v>
      </c>
      <c r="K1972" s="56">
        <v>0</v>
      </c>
      <c r="L1972" s="56">
        <v>0</v>
      </c>
      <c r="M1972" s="56">
        <v>0</v>
      </c>
      <c r="N1972" s="56">
        <v>0</v>
      </c>
      <c r="O1972" s="56">
        <v>3.4760000000000102</v>
      </c>
      <c r="P1972" s="56">
        <v>209.464</v>
      </c>
    </row>
    <row r="1973" spans="1:16" x14ac:dyDescent="0.25">
      <c r="A1973" s="54">
        <v>2023</v>
      </c>
      <c r="B1973" s="54">
        <v>380543</v>
      </c>
      <c r="C1973" s="55" t="s">
        <v>418</v>
      </c>
      <c r="D1973" s="54" t="s">
        <v>1</v>
      </c>
      <c r="E1973" s="56">
        <v>1722.72</v>
      </c>
      <c r="F1973" s="56">
        <v>1429.9739999999999</v>
      </c>
      <c r="G1973" s="56">
        <v>3726.837</v>
      </c>
      <c r="H1973" s="56">
        <v>3870.009</v>
      </c>
      <c r="I1973" s="56">
        <v>756.01800000000003</v>
      </c>
      <c r="J1973" s="56">
        <v>1927.875</v>
      </c>
      <c r="K1973" s="56">
        <v>3146.2919999999999</v>
      </c>
      <c r="L1973" s="56">
        <v>6028.9380000000001</v>
      </c>
      <c r="M1973" s="56">
        <v>2599.212</v>
      </c>
      <c r="N1973" s="56">
        <v>3395.6790000000001</v>
      </c>
      <c r="O1973" s="56">
        <v>3533.904</v>
      </c>
      <c r="P1973" s="56">
        <v>1292.913</v>
      </c>
    </row>
    <row r="1974" spans="1:16" x14ac:dyDescent="0.25">
      <c r="A1974" s="54">
        <v>2023</v>
      </c>
      <c r="B1974" s="54">
        <v>380543</v>
      </c>
      <c r="C1974" s="55" t="s">
        <v>418</v>
      </c>
      <c r="D1974" s="54" t="s">
        <v>296</v>
      </c>
      <c r="E1974" s="56">
        <v>-6.2800000000001397</v>
      </c>
      <c r="F1974" s="56">
        <v>-113.526</v>
      </c>
      <c r="G1974" s="56">
        <v>124.887</v>
      </c>
      <c r="H1974" s="56">
        <v>184.11899999999901</v>
      </c>
      <c r="I1974" s="56">
        <v>-209.68199999999999</v>
      </c>
      <c r="J1974" s="56">
        <v>-130.97499999999999</v>
      </c>
      <c r="K1974" s="56">
        <v>-13.308000000000201</v>
      </c>
      <c r="L1974" s="56">
        <v>458.837999999999</v>
      </c>
      <c r="M1974" s="56">
        <v>47.611999999999803</v>
      </c>
      <c r="N1974" s="56">
        <v>126.82899999999999</v>
      </c>
      <c r="O1974" s="56">
        <v>214.70400000000001</v>
      </c>
      <c r="P1974" s="56">
        <v>-203.637</v>
      </c>
    </row>
    <row r="1975" spans="1:16" x14ac:dyDescent="0.25">
      <c r="A1975" s="54">
        <v>2023</v>
      </c>
      <c r="B1975" s="54">
        <v>380543</v>
      </c>
      <c r="C1975" s="55" t="s">
        <v>418</v>
      </c>
      <c r="D1975" s="54" t="s">
        <v>294</v>
      </c>
      <c r="E1975" s="56">
        <v>242.72</v>
      </c>
      <c r="F1975" s="56">
        <v>201.47399999999999</v>
      </c>
      <c r="G1975" s="56">
        <v>525.08699999999999</v>
      </c>
      <c r="H1975" s="56">
        <v>545.25899999999899</v>
      </c>
      <c r="I1975" s="56">
        <v>106.518</v>
      </c>
      <c r="J1975" s="56">
        <v>271.625</v>
      </c>
      <c r="K1975" s="56">
        <v>443.29199999999997</v>
      </c>
      <c r="L1975" s="56">
        <v>849.43799999999896</v>
      </c>
      <c r="M1975" s="56">
        <v>366.21199999999999</v>
      </c>
      <c r="N1975" s="56">
        <v>478.42899999999997</v>
      </c>
      <c r="O1975" s="56">
        <v>497.904</v>
      </c>
      <c r="P1975" s="56">
        <v>182.16300000000001</v>
      </c>
    </row>
    <row r="1976" spans="1:16" x14ac:dyDescent="0.25">
      <c r="A1976" s="54">
        <v>2023</v>
      </c>
      <c r="B1976" s="54">
        <v>384965</v>
      </c>
      <c r="C1976" s="55" t="s">
        <v>414</v>
      </c>
      <c r="D1976" s="54" t="s">
        <v>296</v>
      </c>
      <c r="E1976" s="56">
        <v>-11.224</v>
      </c>
      <c r="F1976" s="56">
        <v>205.864</v>
      </c>
      <c r="G1976" s="56">
        <v>-63.1219999999999</v>
      </c>
      <c r="H1976" s="56">
        <v>97.191999999999993</v>
      </c>
      <c r="I1976" s="56">
        <v>201.05600000000001</v>
      </c>
      <c r="J1976" s="56">
        <v>566.82399999999996</v>
      </c>
      <c r="K1976" s="56">
        <v>20.936</v>
      </c>
      <c r="L1976" s="56">
        <v>-6.4240000000000101</v>
      </c>
      <c r="M1976" s="56">
        <v>262.13</v>
      </c>
      <c r="N1976" s="56">
        <v>10.26</v>
      </c>
      <c r="O1976" s="56">
        <v>26.32</v>
      </c>
      <c r="P1976" s="56">
        <v>147.44399999999999</v>
      </c>
    </row>
    <row r="1977" spans="1:16" x14ac:dyDescent="0.25">
      <c r="A1977" s="54">
        <v>2023</v>
      </c>
      <c r="B1977" s="54">
        <v>384965</v>
      </c>
      <c r="C1977" s="55" t="s">
        <v>414</v>
      </c>
      <c r="D1977" s="54" t="s">
        <v>1</v>
      </c>
      <c r="E1977" s="56">
        <v>79.975999999999999</v>
      </c>
      <c r="F1977" s="56">
        <v>889.46400000000006</v>
      </c>
      <c r="G1977" s="56">
        <v>1447.7280000000001</v>
      </c>
      <c r="H1977" s="56">
        <v>816.59199999999998</v>
      </c>
      <c r="I1977" s="56">
        <v>1012.6559999999999</v>
      </c>
      <c r="J1977" s="56">
        <v>2697.2240000000002</v>
      </c>
      <c r="K1977" s="56">
        <v>551.93600000000004</v>
      </c>
      <c r="L1977" s="56">
        <v>68.775999999999996</v>
      </c>
      <c r="M1977" s="56">
        <v>2240.48</v>
      </c>
      <c r="N1977" s="56">
        <v>271.16000000000003</v>
      </c>
      <c r="O1977" s="56">
        <v>695.92</v>
      </c>
      <c r="P1977" s="56">
        <v>1820.3440000000001</v>
      </c>
    </row>
    <row r="1978" spans="1:16" x14ac:dyDescent="0.25">
      <c r="A1978" s="54">
        <v>2023</v>
      </c>
      <c r="B1978" s="54">
        <v>384965</v>
      </c>
      <c r="C1978" s="55" t="s">
        <v>414</v>
      </c>
      <c r="D1978" s="54" t="s">
        <v>294</v>
      </c>
      <c r="E1978" s="56">
        <v>21.975999999999999</v>
      </c>
      <c r="F1978" s="56">
        <v>305.464</v>
      </c>
      <c r="G1978" s="56">
        <v>103.97799999999999</v>
      </c>
      <c r="H1978" s="56">
        <v>231.09200000000001</v>
      </c>
      <c r="I1978" s="56">
        <v>300.65600000000001</v>
      </c>
      <c r="J1978" s="56">
        <v>739.97400000000005</v>
      </c>
      <c r="K1978" s="56">
        <v>119.43600000000001</v>
      </c>
      <c r="L1978" s="56">
        <v>26.776</v>
      </c>
      <c r="M1978" s="56">
        <v>369.98</v>
      </c>
      <c r="N1978" s="56">
        <v>76.66</v>
      </c>
      <c r="O1978" s="56">
        <v>125.92</v>
      </c>
      <c r="P1978" s="56">
        <v>348.84399999999999</v>
      </c>
    </row>
    <row r="1979" spans="1:16" x14ac:dyDescent="0.25">
      <c r="A1979" s="54">
        <v>2023</v>
      </c>
      <c r="B1979" s="54">
        <v>392244</v>
      </c>
      <c r="C1979" s="55" t="s">
        <v>414</v>
      </c>
      <c r="D1979" s="54" t="s">
        <v>294</v>
      </c>
      <c r="E1979" s="56">
        <v>107.952</v>
      </c>
      <c r="F1979" s="56">
        <v>0</v>
      </c>
      <c r="G1979" s="56">
        <v>7.492</v>
      </c>
      <c r="H1979" s="56">
        <v>73.78</v>
      </c>
      <c r="I1979" s="56">
        <v>0</v>
      </c>
      <c r="J1979" s="56">
        <v>154.28800000000001</v>
      </c>
      <c r="K1979" s="56">
        <v>18.992000000000001</v>
      </c>
      <c r="L1979" s="56">
        <v>183.184</v>
      </c>
      <c r="M1979" s="56">
        <v>157.904</v>
      </c>
      <c r="N1979" s="56">
        <v>18.992000000000001</v>
      </c>
      <c r="O1979" s="56">
        <v>258.88799999999998</v>
      </c>
      <c r="P1979" s="56">
        <v>40.468000000000004</v>
      </c>
    </row>
    <row r="1980" spans="1:16" x14ac:dyDescent="0.25">
      <c r="A1980" s="54">
        <v>2023</v>
      </c>
      <c r="B1980" s="54">
        <v>392244</v>
      </c>
      <c r="C1980" s="55" t="s">
        <v>414</v>
      </c>
      <c r="D1980" s="54" t="s">
        <v>296</v>
      </c>
      <c r="E1980" s="56">
        <v>11.651999999999999</v>
      </c>
      <c r="F1980" s="56">
        <v>0</v>
      </c>
      <c r="G1980" s="56">
        <v>-24.608000000000001</v>
      </c>
      <c r="H1980" s="56">
        <v>-22.52</v>
      </c>
      <c r="I1980" s="56">
        <v>0</v>
      </c>
      <c r="J1980" s="56">
        <v>57.988</v>
      </c>
      <c r="K1980" s="56">
        <v>-13.108000000000001</v>
      </c>
      <c r="L1980" s="56">
        <v>44.883999999999801</v>
      </c>
      <c r="M1980" s="56">
        <v>93.704000000000093</v>
      </c>
      <c r="N1980" s="56">
        <v>-13.108000000000001</v>
      </c>
      <c r="O1980" s="56">
        <v>162.58799999999999</v>
      </c>
      <c r="P1980" s="56">
        <v>-55.832000000000001</v>
      </c>
    </row>
    <row r="1981" spans="1:16" x14ac:dyDescent="0.25">
      <c r="A1981" s="54">
        <v>2023</v>
      </c>
      <c r="B1981" s="54">
        <v>392244</v>
      </c>
      <c r="C1981" s="55" t="s">
        <v>414</v>
      </c>
      <c r="D1981" s="54" t="s">
        <v>1</v>
      </c>
      <c r="E1981" s="56">
        <v>367.952</v>
      </c>
      <c r="F1981" s="56">
        <v>0</v>
      </c>
      <c r="G1981" s="56">
        <v>79.992000000000004</v>
      </c>
      <c r="H1981" s="56">
        <v>342.28</v>
      </c>
      <c r="I1981" s="56">
        <v>0</v>
      </c>
      <c r="J1981" s="56">
        <v>878.28800000000001</v>
      </c>
      <c r="K1981" s="56">
        <v>63.991999999999997</v>
      </c>
      <c r="L1981" s="56">
        <v>1054.184</v>
      </c>
      <c r="M1981" s="56">
        <v>847.904</v>
      </c>
      <c r="N1981" s="56">
        <v>63.991999999999997</v>
      </c>
      <c r="O1981" s="56">
        <v>903.88800000000003</v>
      </c>
      <c r="P1981" s="56">
        <v>215.96799999999999</v>
      </c>
    </row>
    <row r="1982" spans="1:16" x14ac:dyDescent="0.25">
      <c r="A1982" s="54">
        <v>2023</v>
      </c>
      <c r="B1982" s="54">
        <v>398755</v>
      </c>
      <c r="C1982" s="55" t="s">
        <v>417</v>
      </c>
      <c r="D1982" s="54" t="s">
        <v>296</v>
      </c>
      <c r="E1982" s="56">
        <v>-34.072000000000102</v>
      </c>
      <c r="F1982" s="56">
        <v>-45.014400000000002</v>
      </c>
      <c r="G1982" s="56">
        <v>-13.607200000000001</v>
      </c>
      <c r="H1982" s="56">
        <v>150.86160000000001</v>
      </c>
      <c r="I1982" s="56">
        <v>-27.027200000000001</v>
      </c>
      <c r="J1982" s="56">
        <v>-31.2791999999999</v>
      </c>
      <c r="K1982" s="56">
        <v>0</v>
      </c>
      <c r="L1982" s="56">
        <v>-14.621600000000001</v>
      </c>
      <c r="M1982" s="56">
        <v>0</v>
      </c>
      <c r="N1982" s="56">
        <v>0</v>
      </c>
      <c r="O1982" s="56">
        <v>0</v>
      </c>
      <c r="P1982" s="56">
        <v>-11.8216</v>
      </c>
    </row>
    <row r="1983" spans="1:16" x14ac:dyDescent="0.25">
      <c r="A1983" s="54">
        <v>2023</v>
      </c>
      <c r="B1983" s="54">
        <v>398755</v>
      </c>
      <c r="C1983" s="55" t="s">
        <v>417</v>
      </c>
      <c r="D1983" s="54" t="s">
        <v>294</v>
      </c>
      <c r="E1983" s="56">
        <v>-5.07200000000012</v>
      </c>
      <c r="F1983" s="56">
        <v>-16.014399999999998</v>
      </c>
      <c r="G1983" s="56">
        <v>15.392799999999999</v>
      </c>
      <c r="H1983" s="56">
        <v>217.86160000000001</v>
      </c>
      <c r="I1983" s="56">
        <v>1.9728000000000001</v>
      </c>
      <c r="J1983" s="56">
        <v>-2.2791999999999502</v>
      </c>
      <c r="K1983" s="56">
        <v>0</v>
      </c>
      <c r="L1983" s="56">
        <v>43.378399999999999</v>
      </c>
      <c r="M1983" s="56">
        <v>0</v>
      </c>
      <c r="N1983" s="56">
        <v>0</v>
      </c>
      <c r="O1983" s="56">
        <v>0</v>
      </c>
      <c r="P1983" s="56">
        <v>46.178400000000003</v>
      </c>
    </row>
    <row r="1984" spans="1:16" x14ac:dyDescent="0.25">
      <c r="A1984" s="54">
        <v>2023</v>
      </c>
      <c r="B1984" s="54">
        <v>398755</v>
      </c>
      <c r="C1984" s="55" t="s">
        <v>417</v>
      </c>
      <c r="D1984" s="54" t="s">
        <v>1</v>
      </c>
      <c r="E1984" s="56">
        <v>719.928</v>
      </c>
      <c r="F1984" s="56">
        <v>143.98560000000001</v>
      </c>
      <c r="G1984" s="56">
        <v>50.392800000000001</v>
      </c>
      <c r="H1984" s="56">
        <v>1217.3616</v>
      </c>
      <c r="I1984" s="56">
        <v>6.4728000000000003</v>
      </c>
      <c r="J1984" s="56">
        <v>712.72080000000005</v>
      </c>
      <c r="K1984" s="56">
        <v>0</v>
      </c>
      <c r="L1984" s="56">
        <v>158.3784</v>
      </c>
      <c r="M1984" s="56">
        <v>0</v>
      </c>
      <c r="N1984" s="56">
        <v>0</v>
      </c>
      <c r="O1984" s="56">
        <v>0</v>
      </c>
      <c r="P1984" s="56">
        <v>151.17840000000001</v>
      </c>
    </row>
    <row r="1985" spans="1:16" x14ac:dyDescent="0.25">
      <c r="A1985" s="54">
        <v>2023</v>
      </c>
      <c r="B1985" s="54">
        <v>399454</v>
      </c>
      <c r="C1985" s="55" t="s">
        <v>414</v>
      </c>
      <c r="D1985" s="54" t="s">
        <v>1</v>
      </c>
      <c r="E1985" s="56">
        <v>2138.5225999999998</v>
      </c>
      <c r="F1985" s="56">
        <v>1587.5719999999999</v>
      </c>
      <c r="G1985" s="56">
        <v>6813.1862000000001</v>
      </c>
      <c r="H1985" s="56">
        <v>2844.0392000000002</v>
      </c>
      <c r="I1985" s="56">
        <v>3944.4958000000001</v>
      </c>
      <c r="J1985" s="56">
        <v>6491.2263999999996</v>
      </c>
      <c r="K1985" s="56">
        <v>8263.4096000000009</v>
      </c>
      <c r="L1985" s="56">
        <v>5273.5959999999995</v>
      </c>
      <c r="M1985" s="56">
        <v>10544.085800000001</v>
      </c>
      <c r="N1985" s="56">
        <v>3420.4470000000001</v>
      </c>
      <c r="O1985" s="56">
        <v>2145.4728</v>
      </c>
      <c r="P1985" s="56">
        <v>7793.6108000000004</v>
      </c>
    </row>
    <row r="1986" spans="1:16" x14ac:dyDescent="0.25">
      <c r="A1986" s="54">
        <v>2023</v>
      </c>
      <c r="B1986" s="54">
        <v>399454</v>
      </c>
      <c r="C1986" s="55" t="s">
        <v>414</v>
      </c>
      <c r="D1986" s="54" t="s">
        <v>294</v>
      </c>
      <c r="E1986" s="56">
        <v>49.272599999999798</v>
      </c>
      <c r="F1986" s="56">
        <v>125.322</v>
      </c>
      <c r="G1986" s="56">
        <v>728.18619999999896</v>
      </c>
      <c r="H1986" s="56">
        <v>206.03919999999999</v>
      </c>
      <c r="I1986" s="56">
        <v>92.995799999999804</v>
      </c>
      <c r="J1986" s="56">
        <v>157.47640000000001</v>
      </c>
      <c r="K1986" s="56">
        <v>710.40959999999995</v>
      </c>
      <c r="L1986" s="56">
        <v>279.096</v>
      </c>
      <c r="M1986" s="56">
        <v>286.58580000000001</v>
      </c>
      <c r="N1986" s="56">
        <v>412.197</v>
      </c>
      <c r="O1986" s="56">
        <v>-25.7772000000001</v>
      </c>
      <c r="P1986" s="56">
        <v>-194.38920000000101</v>
      </c>
    </row>
    <row r="1987" spans="1:16" x14ac:dyDescent="0.25">
      <c r="A1987" s="54">
        <v>2023</v>
      </c>
      <c r="B1987" s="54">
        <v>399454</v>
      </c>
      <c r="C1987" s="55" t="s">
        <v>414</v>
      </c>
      <c r="D1987" s="54" t="s">
        <v>296</v>
      </c>
      <c r="E1987" s="56">
        <v>-656.17740000000003</v>
      </c>
      <c r="F1987" s="56">
        <v>-497.77800000000002</v>
      </c>
      <c r="G1987" s="56">
        <v>63.086199999999003</v>
      </c>
      <c r="H1987" s="56">
        <v>-424.21080000000001</v>
      </c>
      <c r="I1987" s="56">
        <v>-495.80419999999998</v>
      </c>
      <c r="J1987" s="56">
        <v>-464.3236</v>
      </c>
      <c r="K1987" s="56">
        <v>81.259600000000404</v>
      </c>
      <c r="L1987" s="56">
        <v>-360.50400000000002</v>
      </c>
      <c r="M1987" s="56">
        <v>-377.96420000000097</v>
      </c>
      <c r="N1987" s="56">
        <v>-240.803</v>
      </c>
      <c r="O1987" s="56">
        <v>-656.02719999999999</v>
      </c>
      <c r="P1987" s="56">
        <v>-865.53920000000096</v>
      </c>
    </row>
    <row r="1988" spans="1:16" x14ac:dyDescent="0.25">
      <c r="A1988" s="54">
        <v>2023</v>
      </c>
      <c r="B1988" s="54">
        <v>400447</v>
      </c>
      <c r="C1988" s="55" t="s">
        <v>414</v>
      </c>
      <c r="D1988" s="54" t="s">
        <v>294</v>
      </c>
      <c r="E1988" s="56">
        <v>0</v>
      </c>
      <c r="F1988" s="56">
        <v>0</v>
      </c>
      <c r="G1988" s="56">
        <v>0</v>
      </c>
      <c r="H1988" s="56">
        <v>0</v>
      </c>
      <c r="I1988" s="56">
        <v>112.41200000000001</v>
      </c>
      <c r="J1988" s="56">
        <v>0</v>
      </c>
      <c r="K1988" s="56">
        <v>129.00399999999999</v>
      </c>
      <c r="L1988" s="56">
        <v>0</v>
      </c>
      <c r="M1988" s="56">
        <v>110.908</v>
      </c>
      <c r="N1988" s="56">
        <v>228.596</v>
      </c>
      <c r="O1988" s="56">
        <v>0</v>
      </c>
      <c r="P1988" s="56">
        <v>248.89599999999999</v>
      </c>
    </row>
    <row r="1989" spans="1:16" x14ac:dyDescent="0.25">
      <c r="A1989" s="54">
        <v>2023</v>
      </c>
      <c r="B1989" s="54">
        <v>400447</v>
      </c>
      <c r="C1989" s="55" t="s">
        <v>414</v>
      </c>
      <c r="D1989" s="54" t="s">
        <v>1</v>
      </c>
      <c r="E1989" s="56">
        <v>0</v>
      </c>
      <c r="F1989" s="56">
        <v>0</v>
      </c>
      <c r="G1989" s="56">
        <v>0</v>
      </c>
      <c r="H1989" s="56">
        <v>0</v>
      </c>
      <c r="I1989" s="56">
        <v>679.91200000000003</v>
      </c>
      <c r="J1989" s="56">
        <v>0</v>
      </c>
      <c r="K1989" s="56">
        <v>641.50400000000002</v>
      </c>
      <c r="L1989" s="56">
        <v>0</v>
      </c>
      <c r="M1989" s="56">
        <v>417.40800000000002</v>
      </c>
      <c r="N1989" s="56">
        <v>783.096</v>
      </c>
      <c r="O1989" s="56">
        <v>0</v>
      </c>
      <c r="P1989" s="56">
        <v>823.89599999999996</v>
      </c>
    </row>
    <row r="1990" spans="1:16" x14ac:dyDescent="0.25">
      <c r="A1990" s="54">
        <v>2023</v>
      </c>
      <c r="B1990" s="54">
        <v>400447</v>
      </c>
      <c r="C1990" s="55" t="s">
        <v>414</v>
      </c>
      <c r="D1990" s="54" t="s">
        <v>296</v>
      </c>
      <c r="E1990" s="56">
        <v>0</v>
      </c>
      <c r="F1990" s="56">
        <v>0</v>
      </c>
      <c r="G1990" s="56">
        <v>0</v>
      </c>
      <c r="H1990" s="56">
        <v>0</v>
      </c>
      <c r="I1990" s="56">
        <v>43.811999999999998</v>
      </c>
      <c r="J1990" s="56">
        <v>0</v>
      </c>
      <c r="K1990" s="56">
        <v>28.303999999999998</v>
      </c>
      <c r="L1990" s="56">
        <v>0</v>
      </c>
      <c r="M1990" s="56">
        <v>67.808000000000007</v>
      </c>
      <c r="N1990" s="56">
        <v>163.29599999999999</v>
      </c>
      <c r="O1990" s="56">
        <v>0</v>
      </c>
      <c r="P1990" s="56">
        <v>214.596</v>
      </c>
    </row>
    <row r="1991" spans="1:16" x14ac:dyDescent="0.25">
      <c r="A1991" s="54">
        <v>2023</v>
      </c>
      <c r="B1991" s="54">
        <v>400575</v>
      </c>
      <c r="C1991" s="55" t="s">
        <v>414</v>
      </c>
      <c r="D1991" s="54" t="s">
        <v>296</v>
      </c>
      <c r="E1991" s="56">
        <v>185.46600000000001</v>
      </c>
      <c r="F1991" s="56">
        <v>259.80200000000002</v>
      </c>
      <c r="G1991" s="56">
        <v>155.84299999999999</v>
      </c>
      <c r="H1991" s="56">
        <v>-71.346000000000103</v>
      </c>
      <c r="I1991" s="56">
        <v>476.17599999999902</v>
      </c>
      <c r="J1991" s="56">
        <v>397.11500000000001</v>
      </c>
      <c r="K1991" s="56">
        <v>363.4</v>
      </c>
      <c r="L1991" s="56">
        <v>333.596</v>
      </c>
      <c r="M1991" s="56">
        <v>306.25599999999997</v>
      </c>
      <c r="N1991" s="56">
        <v>390.82799999999997</v>
      </c>
      <c r="O1991" s="56">
        <v>321.33699999999999</v>
      </c>
      <c r="P1991" s="56">
        <v>914.25999999999897</v>
      </c>
    </row>
    <row r="1992" spans="1:16" x14ac:dyDescent="0.25">
      <c r="A1992" s="54">
        <v>2023</v>
      </c>
      <c r="B1992" s="54">
        <v>400575</v>
      </c>
      <c r="C1992" s="55" t="s">
        <v>414</v>
      </c>
      <c r="D1992" s="54" t="s">
        <v>1</v>
      </c>
      <c r="E1992" s="56">
        <v>3004.866</v>
      </c>
      <c r="F1992" s="56">
        <v>3760.3020000000001</v>
      </c>
      <c r="G1992" s="56">
        <v>3265.893</v>
      </c>
      <c r="H1992" s="56">
        <v>2093.4540000000002</v>
      </c>
      <c r="I1992" s="56">
        <v>6034.1760000000004</v>
      </c>
      <c r="J1992" s="56">
        <v>5256.915</v>
      </c>
      <c r="K1992" s="56">
        <v>4306.8</v>
      </c>
      <c r="L1992" s="56">
        <v>4570.4459999999999</v>
      </c>
      <c r="M1992" s="56">
        <v>4384.2060000000001</v>
      </c>
      <c r="N1992" s="56">
        <v>4454.6279999999997</v>
      </c>
      <c r="O1992" s="56">
        <v>3988.7370000000001</v>
      </c>
      <c r="P1992" s="56">
        <v>9096.66</v>
      </c>
    </row>
    <row r="1993" spans="1:16" x14ac:dyDescent="0.25">
      <c r="A1993" s="54">
        <v>2023</v>
      </c>
      <c r="B1993" s="54">
        <v>400575</v>
      </c>
      <c r="C1993" s="55" t="s">
        <v>414</v>
      </c>
      <c r="D1993" s="54" t="s">
        <v>294</v>
      </c>
      <c r="E1993" s="56">
        <v>423.36599999999999</v>
      </c>
      <c r="F1993" s="56">
        <v>529.80200000000002</v>
      </c>
      <c r="G1993" s="56">
        <v>460.14299999999997</v>
      </c>
      <c r="H1993" s="56">
        <v>294.95400000000001</v>
      </c>
      <c r="I1993" s="56">
        <v>850.17599999999902</v>
      </c>
      <c r="J1993" s="56">
        <v>740.66499999999996</v>
      </c>
      <c r="K1993" s="56">
        <v>606.79999999999995</v>
      </c>
      <c r="L1993" s="56">
        <v>643.94600000000003</v>
      </c>
      <c r="M1993" s="56">
        <v>617.70600000000002</v>
      </c>
      <c r="N1993" s="56">
        <v>627.62800000000004</v>
      </c>
      <c r="O1993" s="56">
        <v>561.98699999999997</v>
      </c>
      <c r="P1993" s="56">
        <v>1281.6600000000001</v>
      </c>
    </row>
    <row r="1994" spans="1:16" x14ac:dyDescent="0.25">
      <c r="A1994" s="54">
        <v>2023</v>
      </c>
      <c r="B1994" s="54">
        <v>400575</v>
      </c>
      <c r="C1994" s="55" t="s">
        <v>416</v>
      </c>
      <c r="D1994" s="54" t="s">
        <v>294</v>
      </c>
      <c r="E1994" s="56">
        <v>175.357</v>
      </c>
      <c r="F1994" s="56">
        <v>0</v>
      </c>
      <c r="G1994" s="56">
        <v>0</v>
      </c>
      <c r="H1994" s="56">
        <v>47.191000000000003</v>
      </c>
      <c r="I1994" s="56">
        <v>14.268000000000001</v>
      </c>
      <c r="J1994" s="56">
        <v>0</v>
      </c>
      <c r="K1994" s="56">
        <v>132.02000000000001</v>
      </c>
      <c r="L1994" s="56">
        <v>21.648</v>
      </c>
      <c r="M1994" s="56">
        <v>35.095999999999997</v>
      </c>
      <c r="N1994" s="56">
        <v>7.38</v>
      </c>
      <c r="O1994" s="56">
        <v>0</v>
      </c>
      <c r="P1994" s="56">
        <v>29.52</v>
      </c>
    </row>
    <row r="1995" spans="1:16" x14ac:dyDescent="0.25">
      <c r="A1995" s="54">
        <v>2023</v>
      </c>
      <c r="B1995" s="54">
        <v>400575</v>
      </c>
      <c r="C1995" s="55" t="s">
        <v>416</v>
      </c>
      <c r="D1995" s="54" t="s">
        <v>296</v>
      </c>
      <c r="E1995" s="56">
        <v>42.556999999999903</v>
      </c>
      <c r="F1995" s="56">
        <v>0</v>
      </c>
      <c r="G1995" s="56">
        <v>0</v>
      </c>
      <c r="H1995" s="56">
        <v>4.6409999999999796</v>
      </c>
      <c r="I1995" s="56">
        <v>-51.031999999999996</v>
      </c>
      <c r="J1995" s="56">
        <v>0</v>
      </c>
      <c r="K1995" s="56">
        <v>35.719999999999899</v>
      </c>
      <c r="L1995" s="56">
        <v>-12.651999999999999</v>
      </c>
      <c r="M1995" s="56">
        <v>-31.303999999999998</v>
      </c>
      <c r="N1995" s="56">
        <v>-24.72</v>
      </c>
      <c r="O1995" s="56">
        <v>0</v>
      </c>
      <c r="P1995" s="56">
        <v>-34.68</v>
      </c>
    </row>
    <row r="1996" spans="1:16" x14ac:dyDescent="0.25">
      <c r="A1996" s="54">
        <v>2023</v>
      </c>
      <c r="B1996" s="54">
        <v>400575</v>
      </c>
      <c r="C1996" s="55" t="s">
        <v>416</v>
      </c>
      <c r="D1996" s="54" t="s">
        <v>1</v>
      </c>
      <c r="E1996" s="56">
        <v>1244.607</v>
      </c>
      <c r="F1996" s="56">
        <v>0</v>
      </c>
      <c r="G1996" s="56">
        <v>0</v>
      </c>
      <c r="H1996" s="56">
        <v>334.94099999999997</v>
      </c>
      <c r="I1996" s="56">
        <v>101.268</v>
      </c>
      <c r="J1996" s="56">
        <v>0</v>
      </c>
      <c r="K1996" s="56">
        <v>937.02</v>
      </c>
      <c r="L1996" s="56">
        <v>153.648</v>
      </c>
      <c r="M1996" s="56">
        <v>249.096</v>
      </c>
      <c r="N1996" s="56">
        <v>52.38</v>
      </c>
      <c r="O1996" s="56">
        <v>0</v>
      </c>
      <c r="P1996" s="56">
        <v>209.52</v>
      </c>
    </row>
    <row r="1997" spans="1:16" x14ac:dyDescent="0.25">
      <c r="A1997" s="54">
        <v>2023</v>
      </c>
      <c r="B1997" s="54">
        <v>401800</v>
      </c>
      <c r="C1997" s="55" t="s">
        <v>415</v>
      </c>
      <c r="D1997" s="54" t="s">
        <v>294</v>
      </c>
      <c r="E1997" s="56">
        <v>590.38400000000001</v>
      </c>
      <c r="F1997" s="56">
        <v>56.46</v>
      </c>
      <c r="G1997" s="56">
        <v>171.49799999999999</v>
      </c>
      <c r="H1997" s="56">
        <v>551.45600000000002</v>
      </c>
      <c r="I1997" s="56">
        <v>116.92</v>
      </c>
      <c r="J1997" s="56">
        <v>98.96</v>
      </c>
      <c r="K1997" s="56">
        <v>93.751999999999995</v>
      </c>
      <c r="L1997" s="56">
        <v>186.77199999999999</v>
      </c>
      <c r="M1997" s="56">
        <v>294.404</v>
      </c>
      <c r="N1997" s="56">
        <v>288.584</v>
      </c>
      <c r="O1997" s="56">
        <v>413.04399999999998</v>
      </c>
      <c r="P1997" s="56">
        <v>48.951999999999998</v>
      </c>
    </row>
    <row r="1998" spans="1:16" x14ac:dyDescent="0.25">
      <c r="A1998" s="54">
        <v>2023</v>
      </c>
      <c r="B1998" s="54">
        <v>401800</v>
      </c>
      <c r="C1998" s="55" t="s">
        <v>415</v>
      </c>
      <c r="D1998" s="54" t="s">
        <v>1</v>
      </c>
      <c r="E1998" s="56">
        <v>1804.384</v>
      </c>
      <c r="F1998" s="56">
        <v>223.96</v>
      </c>
      <c r="G1998" s="56">
        <v>830.24800000000005</v>
      </c>
      <c r="H1998" s="56">
        <v>2768.4560000000001</v>
      </c>
      <c r="I1998" s="56">
        <v>623.91999999999996</v>
      </c>
      <c r="J1998" s="56">
        <v>303.95999999999998</v>
      </c>
      <c r="K1998" s="56">
        <v>320.75200000000001</v>
      </c>
      <c r="L1998" s="56">
        <v>1046.2719999999999</v>
      </c>
      <c r="M1998" s="56">
        <v>1830.904</v>
      </c>
      <c r="N1998" s="56">
        <v>1008.5839999999999</v>
      </c>
      <c r="O1998" s="56">
        <v>2096.5439999999999</v>
      </c>
      <c r="P1998" s="56">
        <v>143.952</v>
      </c>
    </row>
    <row r="1999" spans="1:16" x14ac:dyDescent="0.25">
      <c r="A1999" s="54">
        <v>2023</v>
      </c>
      <c r="B1999" s="54">
        <v>401800</v>
      </c>
      <c r="C1999" s="55" t="s">
        <v>415</v>
      </c>
      <c r="D1999" s="54" t="s">
        <v>296</v>
      </c>
      <c r="E1999" s="56">
        <v>419.38400000000001</v>
      </c>
      <c r="F1999" s="56">
        <v>-43.94</v>
      </c>
      <c r="G1999" s="56">
        <v>94.298000000000002</v>
      </c>
      <c r="H1999" s="56">
        <v>316.45600000000002</v>
      </c>
      <c r="I1999" s="56">
        <v>-16.579999999999998</v>
      </c>
      <c r="J1999" s="56">
        <v>31.66</v>
      </c>
      <c r="K1999" s="56">
        <v>-39.747999999999998</v>
      </c>
      <c r="L1999" s="56">
        <v>118.372</v>
      </c>
      <c r="M1999" s="56">
        <v>158.70400000000001</v>
      </c>
      <c r="N1999" s="56">
        <v>153.98400000000001</v>
      </c>
      <c r="O1999" s="56">
        <v>178.04400000000001</v>
      </c>
      <c r="P1999" s="56">
        <v>-84.548000000000002</v>
      </c>
    </row>
    <row r="2000" spans="1:16" x14ac:dyDescent="0.25">
      <c r="A2000" s="54">
        <v>2023</v>
      </c>
      <c r="B2000" s="54">
        <v>405328</v>
      </c>
      <c r="C2000" s="55" t="s">
        <v>414</v>
      </c>
      <c r="D2000" s="54" t="s">
        <v>296</v>
      </c>
      <c r="E2000" s="56">
        <v>213.17240000000001</v>
      </c>
      <c r="F2000" s="56">
        <v>318.69459999999998</v>
      </c>
      <c r="G2000" s="56">
        <v>-16.0656</v>
      </c>
      <c r="H2000" s="56">
        <v>359.77319999999997</v>
      </c>
      <c r="I2000" s="56">
        <v>78.671400000000304</v>
      </c>
      <c r="J2000" s="56">
        <v>134.0506</v>
      </c>
      <c r="K2000" s="56">
        <v>570.35720000000094</v>
      </c>
      <c r="L2000" s="56">
        <v>428.91359999999997</v>
      </c>
      <c r="M2000" s="56">
        <v>185.60329999999999</v>
      </c>
      <c r="N2000" s="56">
        <v>224.5386</v>
      </c>
      <c r="O2000" s="56">
        <v>129.6728</v>
      </c>
      <c r="P2000" s="56">
        <v>165.79249999999999</v>
      </c>
    </row>
    <row r="2001" spans="1:16" x14ac:dyDescent="0.25">
      <c r="A2001" s="54">
        <v>2023</v>
      </c>
      <c r="B2001" s="54">
        <v>405328</v>
      </c>
      <c r="C2001" s="55" t="s">
        <v>418</v>
      </c>
      <c r="D2001" s="54" t="s">
        <v>1</v>
      </c>
      <c r="E2001" s="56">
        <v>310.47179999999997</v>
      </c>
      <c r="F2001" s="56">
        <v>740.78459999999995</v>
      </c>
      <c r="G2001" s="56">
        <v>21.1812</v>
      </c>
      <c r="H2001" s="56">
        <v>2868.3804</v>
      </c>
      <c r="I2001" s="56">
        <v>7691.2839000000004</v>
      </c>
      <c r="J2001" s="56">
        <v>78.036000000000001</v>
      </c>
      <c r="K2001" s="56">
        <v>6842.6423999999997</v>
      </c>
      <c r="L2001" s="56">
        <v>257.24009999999998</v>
      </c>
      <c r="M2001" s="56">
        <v>951.48180000000002</v>
      </c>
      <c r="N2001" s="56">
        <v>2887.3319999999999</v>
      </c>
      <c r="O2001" s="56">
        <v>10803.5268</v>
      </c>
      <c r="P2001" s="56">
        <v>676.12620000000004</v>
      </c>
    </row>
    <row r="2002" spans="1:16" x14ac:dyDescent="0.25">
      <c r="A2002" s="54">
        <v>2023</v>
      </c>
      <c r="B2002" s="54">
        <v>405328</v>
      </c>
      <c r="C2002" s="55" t="s">
        <v>418</v>
      </c>
      <c r="D2002" s="54" t="s">
        <v>296</v>
      </c>
      <c r="E2002" s="56">
        <v>-8.2281999999999709</v>
      </c>
      <c r="F2002" s="56">
        <v>31.284600000000101</v>
      </c>
      <c r="G2002" s="56">
        <v>-33.218800000000002</v>
      </c>
      <c r="H2002" s="56">
        <v>204.36040000000099</v>
      </c>
      <c r="I2002" s="56">
        <v>605.76390000000004</v>
      </c>
      <c r="J2002" s="56">
        <v>-26.164000000000001</v>
      </c>
      <c r="K2002" s="56">
        <v>576.51240000000098</v>
      </c>
      <c r="L2002" s="56">
        <v>-45.509900000000002</v>
      </c>
      <c r="M2002" s="56">
        <v>47.851799999999997</v>
      </c>
      <c r="N2002" s="56">
        <v>248.34200000000001</v>
      </c>
      <c r="O2002" s="56">
        <v>970.68679999999995</v>
      </c>
      <c r="P2002" s="56">
        <v>24.0562</v>
      </c>
    </row>
    <row r="2003" spans="1:16" x14ac:dyDescent="0.25">
      <c r="A2003" s="54">
        <v>2023</v>
      </c>
      <c r="B2003" s="54">
        <v>405328</v>
      </c>
      <c r="C2003" s="55" t="s">
        <v>414</v>
      </c>
      <c r="D2003" s="54" t="s">
        <v>1</v>
      </c>
      <c r="E2003" s="56">
        <v>5142.5724</v>
      </c>
      <c r="F2003" s="56">
        <v>4168.7946000000002</v>
      </c>
      <c r="G2003" s="56">
        <v>198.43440000000001</v>
      </c>
      <c r="H2003" s="56">
        <v>4524.9732000000004</v>
      </c>
      <c r="I2003" s="56">
        <v>3127.5713999999998</v>
      </c>
      <c r="J2003" s="56">
        <v>3020.5506</v>
      </c>
      <c r="K2003" s="56">
        <v>9352.0571999999993</v>
      </c>
      <c r="L2003" s="56">
        <v>6640.8635999999997</v>
      </c>
      <c r="M2003" s="56">
        <v>2887.0533</v>
      </c>
      <c r="N2003" s="56">
        <v>5317.0385999999999</v>
      </c>
      <c r="O2003" s="56">
        <v>3718.9728</v>
      </c>
      <c r="P2003" s="56">
        <v>4117.7924999999996</v>
      </c>
    </row>
    <row r="2004" spans="1:16" x14ac:dyDescent="0.25">
      <c r="A2004" s="54">
        <v>2023</v>
      </c>
      <c r="B2004" s="54">
        <v>405328</v>
      </c>
      <c r="C2004" s="55" t="s">
        <v>414</v>
      </c>
      <c r="D2004" s="54" t="s">
        <v>294</v>
      </c>
      <c r="E2004" s="56">
        <v>529.57240000000002</v>
      </c>
      <c r="F2004" s="56">
        <v>429.2946</v>
      </c>
      <c r="G2004" s="56">
        <v>20.4344</v>
      </c>
      <c r="H2004" s="56">
        <v>465.97320000000002</v>
      </c>
      <c r="I2004" s="56">
        <v>322.07139999999998</v>
      </c>
      <c r="J2004" s="56">
        <v>311.05059999999997</v>
      </c>
      <c r="K2004" s="56">
        <v>963.05720000000099</v>
      </c>
      <c r="L2004" s="56">
        <v>683.86360000000002</v>
      </c>
      <c r="M2004" s="56">
        <v>297.30329999999998</v>
      </c>
      <c r="N2004" s="56">
        <v>547.538600000001</v>
      </c>
      <c r="O2004" s="56">
        <v>382.97280000000001</v>
      </c>
      <c r="P2004" s="56">
        <v>424.04250000000002</v>
      </c>
    </row>
    <row r="2005" spans="1:16" x14ac:dyDescent="0.25">
      <c r="A2005" s="54">
        <v>2023</v>
      </c>
      <c r="B2005" s="54">
        <v>405328</v>
      </c>
      <c r="C2005" s="55" t="s">
        <v>418</v>
      </c>
      <c r="D2005" s="54" t="s">
        <v>294</v>
      </c>
      <c r="E2005" s="56">
        <v>31.971800000000002</v>
      </c>
      <c r="F2005" s="56">
        <v>76.284600000000097</v>
      </c>
      <c r="G2005" s="56">
        <v>2.1812</v>
      </c>
      <c r="H2005" s="56">
        <v>295.38040000000098</v>
      </c>
      <c r="I2005" s="56">
        <v>792.03390000000002</v>
      </c>
      <c r="J2005" s="56">
        <v>8.0359999999999996</v>
      </c>
      <c r="K2005" s="56">
        <v>704.64240000000098</v>
      </c>
      <c r="L2005" s="56">
        <v>26.490100000000002</v>
      </c>
      <c r="M2005" s="56">
        <v>97.981800000000007</v>
      </c>
      <c r="N2005" s="56">
        <v>297.33199999999999</v>
      </c>
      <c r="O2005" s="56">
        <v>1112.5268000000001</v>
      </c>
      <c r="P2005" s="56">
        <v>69.626199999999997</v>
      </c>
    </row>
    <row r="2006" spans="1:16" x14ac:dyDescent="0.25">
      <c r="A2006" s="54">
        <v>2023</v>
      </c>
      <c r="B2006" s="54">
        <v>419039</v>
      </c>
      <c r="C2006" s="55" t="s">
        <v>416</v>
      </c>
      <c r="D2006" s="54" t="s">
        <v>1</v>
      </c>
      <c r="E2006" s="56">
        <v>1530.8879999999999</v>
      </c>
      <c r="F2006" s="56">
        <v>213.56800000000001</v>
      </c>
      <c r="G2006" s="56">
        <v>0</v>
      </c>
      <c r="H2006" s="56">
        <v>559.91999999999996</v>
      </c>
      <c r="I2006" s="56">
        <v>2166.152</v>
      </c>
      <c r="J2006" s="56">
        <v>2532.48</v>
      </c>
      <c r="K2006" s="56">
        <v>703.904</v>
      </c>
      <c r="L2006" s="56">
        <v>695.904</v>
      </c>
      <c r="M2006" s="56">
        <v>143.976</v>
      </c>
      <c r="N2006" s="56">
        <v>239.96799999999999</v>
      </c>
      <c r="O2006" s="56">
        <v>0</v>
      </c>
      <c r="P2006" s="56">
        <v>0</v>
      </c>
    </row>
    <row r="2007" spans="1:16" x14ac:dyDescent="0.25">
      <c r="A2007" s="54">
        <v>2023</v>
      </c>
      <c r="B2007" s="54">
        <v>419039</v>
      </c>
      <c r="C2007" s="55" t="s">
        <v>416</v>
      </c>
      <c r="D2007" s="54" t="s">
        <v>294</v>
      </c>
      <c r="E2007" s="56">
        <v>410.13799999999998</v>
      </c>
      <c r="F2007" s="56">
        <v>50.067999999999998</v>
      </c>
      <c r="G2007" s="56">
        <v>0</v>
      </c>
      <c r="H2007" s="56">
        <v>209.92</v>
      </c>
      <c r="I2007" s="56">
        <v>379.65199999999999</v>
      </c>
      <c r="J2007" s="56">
        <v>551.73</v>
      </c>
      <c r="K2007" s="56">
        <v>243.904</v>
      </c>
      <c r="L2007" s="56">
        <v>238.404</v>
      </c>
      <c r="M2007" s="56">
        <v>32.475999999999999</v>
      </c>
      <c r="N2007" s="56">
        <v>79.968000000000004</v>
      </c>
      <c r="O2007" s="56">
        <v>0</v>
      </c>
      <c r="P2007" s="56">
        <v>0</v>
      </c>
    </row>
    <row r="2008" spans="1:16" x14ac:dyDescent="0.25">
      <c r="A2008" s="54">
        <v>2023</v>
      </c>
      <c r="B2008" s="54">
        <v>419039</v>
      </c>
      <c r="C2008" s="55" t="s">
        <v>416</v>
      </c>
      <c r="D2008" s="54" t="s">
        <v>296</v>
      </c>
      <c r="E2008" s="56">
        <v>294.03800000000001</v>
      </c>
      <c r="F2008" s="56">
        <v>-78.331999999999994</v>
      </c>
      <c r="G2008" s="56">
        <v>0</v>
      </c>
      <c r="H2008" s="56">
        <v>177.82</v>
      </c>
      <c r="I2008" s="56">
        <v>241.352</v>
      </c>
      <c r="J2008" s="56">
        <v>413.43</v>
      </c>
      <c r="K2008" s="56">
        <v>147.60400000000001</v>
      </c>
      <c r="L2008" s="56">
        <v>142.10400000000001</v>
      </c>
      <c r="M2008" s="56">
        <v>-63.823999999999998</v>
      </c>
      <c r="N2008" s="56">
        <v>-48.432000000000002</v>
      </c>
      <c r="O2008" s="56">
        <v>0</v>
      </c>
      <c r="P2008" s="56">
        <v>0</v>
      </c>
    </row>
    <row r="2009" spans="1:16" x14ac:dyDescent="0.25">
      <c r="A2009" s="54">
        <v>2023</v>
      </c>
      <c r="B2009" s="54">
        <v>422074</v>
      </c>
      <c r="C2009" s="55" t="s">
        <v>417</v>
      </c>
      <c r="D2009" s="54" t="s">
        <v>296</v>
      </c>
      <c r="E2009" s="56">
        <v>-1384.5326</v>
      </c>
      <c r="F2009" s="56">
        <v>-1026.5398</v>
      </c>
      <c r="G2009" s="56">
        <v>-1319.2626</v>
      </c>
      <c r="H2009" s="56">
        <v>-460.83199999999999</v>
      </c>
      <c r="I2009" s="56">
        <v>-719.05840000000001</v>
      </c>
      <c r="J2009" s="56">
        <v>-288.99340000000001</v>
      </c>
      <c r="K2009" s="56">
        <v>-1213.441</v>
      </c>
      <c r="L2009" s="56">
        <v>-339.04939999999999</v>
      </c>
      <c r="M2009" s="56">
        <v>-1141.0029999999999</v>
      </c>
      <c r="N2009" s="56">
        <v>-938.75560000000098</v>
      </c>
      <c r="O2009" s="56">
        <v>-925.34320000000002</v>
      </c>
      <c r="P2009" s="56">
        <v>-657.90599999999995</v>
      </c>
    </row>
    <row r="2010" spans="1:16" x14ac:dyDescent="0.25">
      <c r="A2010" s="54">
        <v>2023</v>
      </c>
      <c r="B2010" s="54">
        <v>422074</v>
      </c>
      <c r="C2010" s="55" t="s">
        <v>417</v>
      </c>
      <c r="D2010" s="54" t="s">
        <v>294</v>
      </c>
      <c r="E2010" s="56">
        <v>-1026.0326</v>
      </c>
      <c r="F2010" s="56">
        <v>-712.03980000000001</v>
      </c>
      <c r="G2010" s="56">
        <v>-997.262599999999</v>
      </c>
      <c r="H2010" s="56">
        <v>-149.83199999999999</v>
      </c>
      <c r="I2010" s="56">
        <v>-306.55840000000001</v>
      </c>
      <c r="J2010" s="56">
        <v>61.006600000000397</v>
      </c>
      <c r="K2010" s="56">
        <v>-930.44099999999901</v>
      </c>
      <c r="L2010" s="56">
        <v>-77.049399999999807</v>
      </c>
      <c r="M2010" s="56">
        <v>-616.50300000000004</v>
      </c>
      <c r="N2010" s="56">
        <v>-441.75560000000098</v>
      </c>
      <c r="O2010" s="56">
        <v>-567.84320000000002</v>
      </c>
      <c r="P2010" s="56">
        <v>-303.40600000000001</v>
      </c>
    </row>
    <row r="2011" spans="1:16" x14ac:dyDescent="0.25">
      <c r="A2011" s="54">
        <v>2023</v>
      </c>
      <c r="B2011" s="54">
        <v>422074</v>
      </c>
      <c r="C2011" s="55" t="s">
        <v>417</v>
      </c>
      <c r="D2011" s="54" t="s">
        <v>1</v>
      </c>
      <c r="E2011" s="56">
        <v>5627.4674000000005</v>
      </c>
      <c r="F2011" s="56">
        <v>3955.7102</v>
      </c>
      <c r="G2011" s="56">
        <v>8415.2374</v>
      </c>
      <c r="H2011" s="56">
        <v>1684.6679999999999</v>
      </c>
      <c r="I2011" s="56">
        <v>2506.1916000000001</v>
      </c>
      <c r="J2011" s="56">
        <v>8400.0066000000006</v>
      </c>
      <c r="K2011" s="56">
        <v>5787.5590000000002</v>
      </c>
      <c r="L2011" s="56">
        <v>4039.4506000000001</v>
      </c>
      <c r="M2011" s="56">
        <v>8983.9969999999994</v>
      </c>
      <c r="N2011" s="56">
        <v>7472.2443999999996</v>
      </c>
      <c r="O2011" s="56">
        <v>6167.4067999999997</v>
      </c>
      <c r="P2011" s="56">
        <v>3312.8440000000001</v>
      </c>
    </row>
    <row r="2012" spans="1:16" x14ac:dyDescent="0.25">
      <c r="A2012" s="54">
        <v>2023</v>
      </c>
      <c r="B2012" s="54">
        <v>423222</v>
      </c>
      <c r="C2012" s="55" t="s">
        <v>415</v>
      </c>
      <c r="D2012" s="54" t="s">
        <v>296</v>
      </c>
      <c r="E2012" s="56">
        <v>455.91699999999901</v>
      </c>
      <c r="F2012" s="56">
        <v>0</v>
      </c>
      <c r="G2012" s="56">
        <v>413.85680000000002</v>
      </c>
      <c r="H2012" s="56">
        <v>761.59879999999896</v>
      </c>
      <c r="I2012" s="56">
        <v>431.5532</v>
      </c>
      <c r="J2012" s="56">
        <v>678.06399999999906</v>
      </c>
      <c r="K2012" s="56">
        <v>591.27440000000001</v>
      </c>
      <c r="L2012" s="56">
        <v>729.77579999999898</v>
      </c>
      <c r="M2012" s="56">
        <v>14.0382</v>
      </c>
      <c r="N2012" s="56">
        <v>326.09879999999998</v>
      </c>
      <c r="O2012" s="56">
        <v>242.179</v>
      </c>
      <c r="P2012" s="56">
        <v>720.94719999999995</v>
      </c>
    </row>
    <row r="2013" spans="1:16" x14ac:dyDescent="0.25">
      <c r="A2013" s="54">
        <v>2023</v>
      </c>
      <c r="B2013" s="54">
        <v>423222</v>
      </c>
      <c r="C2013" s="55" t="s">
        <v>415</v>
      </c>
      <c r="D2013" s="54" t="s">
        <v>1</v>
      </c>
      <c r="E2013" s="56">
        <v>5460.8670000000002</v>
      </c>
      <c r="F2013" s="56">
        <v>0</v>
      </c>
      <c r="G2013" s="56">
        <v>2599.8568</v>
      </c>
      <c r="H2013" s="56">
        <v>5097.9488000000001</v>
      </c>
      <c r="I2013" s="56">
        <v>4756.8531999999996</v>
      </c>
      <c r="J2013" s="56">
        <v>3948.7139999999999</v>
      </c>
      <c r="K2013" s="56">
        <v>2145.6743999999999</v>
      </c>
      <c r="L2013" s="56">
        <v>4913.7258000000002</v>
      </c>
      <c r="M2013" s="56">
        <v>196.78819999999999</v>
      </c>
      <c r="N2013" s="56">
        <v>4023.0988000000002</v>
      </c>
      <c r="O2013" s="56">
        <v>2858.8789999999999</v>
      </c>
      <c r="P2013" s="56">
        <v>3434.5472</v>
      </c>
    </row>
    <row r="2014" spans="1:16" x14ac:dyDescent="0.25">
      <c r="A2014" s="54">
        <v>2023</v>
      </c>
      <c r="B2014" s="54">
        <v>423222</v>
      </c>
      <c r="C2014" s="55" t="s">
        <v>415</v>
      </c>
      <c r="D2014" s="54" t="s">
        <v>294</v>
      </c>
      <c r="E2014" s="56">
        <v>712.36699999999905</v>
      </c>
      <c r="F2014" s="56">
        <v>0</v>
      </c>
      <c r="G2014" s="56">
        <v>494.35680000000002</v>
      </c>
      <c r="H2014" s="56">
        <v>840.44879999999898</v>
      </c>
      <c r="I2014" s="56">
        <v>579.35320000000002</v>
      </c>
      <c r="J2014" s="56">
        <v>861.71399999999903</v>
      </c>
      <c r="K2014" s="56">
        <v>691.67439999999999</v>
      </c>
      <c r="L2014" s="56">
        <v>908.47579999999903</v>
      </c>
      <c r="M2014" s="56">
        <v>51.538200000000003</v>
      </c>
      <c r="N2014" s="56">
        <v>620.59879999999998</v>
      </c>
      <c r="O2014" s="56">
        <v>383.37900000000002</v>
      </c>
      <c r="P2014" s="56">
        <v>861.04719999999998</v>
      </c>
    </row>
    <row r="2015" spans="1:16" x14ac:dyDescent="0.25">
      <c r="A2015" s="54">
        <v>2023</v>
      </c>
      <c r="B2015" s="54">
        <v>423877</v>
      </c>
      <c r="C2015" s="55" t="s">
        <v>414</v>
      </c>
      <c r="D2015" s="54" t="s">
        <v>296</v>
      </c>
      <c r="E2015" s="56">
        <v>490.93799999999999</v>
      </c>
      <c r="F2015" s="56">
        <v>100.09899999999899</v>
      </c>
      <c r="G2015" s="56">
        <v>269.02199999999903</v>
      </c>
      <c r="H2015" s="56">
        <v>1154.134</v>
      </c>
      <c r="I2015" s="56">
        <v>368.46599999999899</v>
      </c>
      <c r="J2015" s="56">
        <v>202.03200000000001</v>
      </c>
      <c r="K2015" s="56">
        <v>254.173</v>
      </c>
      <c r="L2015" s="56">
        <v>490.01399999999899</v>
      </c>
      <c r="M2015" s="56">
        <v>85.350999999999701</v>
      </c>
      <c r="N2015" s="56">
        <v>265.26400000000001</v>
      </c>
      <c r="O2015" s="56">
        <v>292.21800000000002</v>
      </c>
      <c r="P2015" s="56">
        <v>852.69999999999902</v>
      </c>
    </row>
    <row r="2016" spans="1:16" x14ac:dyDescent="0.25">
      <c r="A2016" s="54">
        <v>2023</v>
      </c>
      <c r="B2016" s="54">
        <v>423877</v>
      </c>
      <c r="C2016" s="55" t="s">
        <v>414</v>
      </c>
      <c r="D2016" s="54" t="s">
        <v>294</v>
      </c>
      <c r="E2016" s="56">
        <v>890.43799999999999</v>
      </c>
      <c r="F2016" s="56">
        <v>501.79899999999998</v>
      </c>
      <c r="G2016" s="56">
        <v>633.12199999999905</v>
      </c>
      <c r="H2016" s="56">
        <v>1474.934</v>
      </c>
      <c r="I2016" s="56">
        <v>640.66599999999903</v>
      </c>
      <c r="J2016" s="56">
        <v>465.43200000000002</v>
      </c>
      <c r="K2016" s="56">
        <v>465.47300000000001</v>
      </c>
      <c r="L2016" s="56">
        <v>971.86399999999901</v>
      </c>
      <c r="M2016" s="56">
        <v>359.20100000000002</v>
      </c>
      <c r="N2016" s="56">
        <v>561.86400000000003</v>
      </c>
      <c r="O2016" s="56">
        <v>623.11800000000005</v>
      </c>
      <c r="P2016" s="56">
        <v>1334.55</v>
      </c>
    </row>
    <row r="2017" spans="1:16" x14ac:dyDescent="0.25">
      <c r="A2017" s="54">
        <v>2023</v>
      </c>
      <c r="B2017" s="54">
        <v>423877</v>
      </c>
      <c r="C2017" s="55" t="s">
        <v>414</v>
      </c>
      <c r="D2017" s="54" t="s">
        <v>1</v>
      </c>
      <c r="E2017" s="56">
        <v>6319.9380000000001</v>
      </c>
      <c r="F2017" s="56">
        <v>3561.549</v>
      </c>
      <c r="G2017" s="56">
        <v>4493.6220000000003</v>
      </c>
      <c r="H2017" s="56">
        <v>10468.433999999999</v>
      </c>
      <c r="I2017" s="56">
        <v>4547.1660000000002</v>
      </c>
      <c r="J2017" s="56">
        <v>3303.4319999999998</v>
      </c>
      <c r="K2017" s="56">
        <v>3303.723</v>
      </c>
      <c r="L2017" s="56">
        <v>6897.8639999999996</v>
      </c>
      <c r="M2017" s="56">
        <v>2549.451</v>
      </c>
      <c r="N2017" s="56">
        <v>3987.864</v>
      </c>
      <c r="O2017" s="56">
        <v>4422.6180000000004</v>
      </c>
      <c r="P2017" s="56">
        <v>9472.0499999999993</v>
      </c>
    </row>
    <row r="2018" spans="1:16" x14ac:dyDescent="0.25">
      <c r="A2018" s="54">
        <v>2023</v>
      </c>
      <c r="B2018" s="54">
        <v>423877</v>
      </c>
      <c r="C2018" s="55" t="s">
        <v>416</v>
      </c>
      <c r="D2018" s="54" t="s">
        <v>296</v>
      </c>
      <c r="E2018" s="56">
        <v>-149.39099999999999</v>
      </c>
      <c r="F2018" s="56">
        <v>-68.647000000000105</v>
      </c>
      <c r="G2018" s="56">
        <v>232.32199999999901</v>
      </c>
      <c r="H2018" s="56">
        <v>863.40799999999899</v>
      </c>
      <c r="I2018" s="56">
        <v>-198.19800000000001</v>
      </c>
      <c r="J2018" s="56">
        <v>576.02399999999898</v>
      </c>
      <c r="K2018" s="56">
        <v>59.9119999999998</v>
      </c>
      <c r="L2018" s="56">
        <v>-140.762</v>
      </c>
      <c r="M2018" s="56">
        <v>234.74600000000001</v>
      </c>
      <c r="N2018" s="56">
        <v>-142.57</v>
      </c>
      <c r="O2018" s="56">
        <v>46.8359999999997</v>
      </c>
      <c r="P2018" s="56">
        <v>366.05200000000002</v>
      </c>
    </row>
    <row r="2019" spans="1:16" x14ac:dyDescent="0.25">
      <c r="A2019" s="54">
        <v>2023</v>
      </c>
      <c r="B2019" s="54">
        <v>423877</v>
      </c>
      <c r="C2019" s="55" t="s">
        <v>417</v>
      </c>
      <c r="D2019" s="54" t="s">
        <v>294</v>
      </c>
      <c r="E2019" s="56">
        <v>751.28399999999999</v>
      </c>
      <c r="F2019" s="56">
        <v>1602.403</v>
      </c>
      <c r="G2019" s="56">
        <v>2262.6260000000002</v>
      </c>
      <c r="H2019" s="56">
        <v>352.6</v>
      </c>
      <c r="I2019" s="56">
        <v>1043.327</v>
      </c>
      <c r="J2019" s="56">
        <v>196.964</v>
      </c>
      <c r="K2019" s="56">
        <v>384.12900000000002</v>
      </c>
      <c r="L2019" s="56">
        <v>403.27600000000001</v>
      </c>
      <c r="M2019" s="56">
        <v>776.13</v>
      </c>
      <c r="N2019" s="56">
        <v>322.38299999999998</v>
      </c>
      <c r="O2019" s="56">
        <v>732.42399999999998</v>
      </c>
      <c r="P2019" s="56">
        <v>1196.749</v>
      </c>
    </row>
    <row r="2020" spans="1:16" x14ac:dyDescent="0.25">
      <c r="A2020" s="54">
        <v>2023</v>
      </c>
      <c r="B2020" s="54">
        <v>423877</v>
      </c>
      <c r="C2020" s="55" t="s">
        <v>417</v>
      </c>
      <c r="D2020" s="54" t="s">
        <v>296</v>
      </c>
      <c r="E2020" s="56">
        <v>476.28399999999999</v>
      </c>
      <c r="F2020" s="56">
        <v>1240.903</v>
      </c>
      <c r="G2020" s="56">
        <v>1906.126</v>
      </c>
      <c r="H2020" s="56">
        <v>185.6</v>
      </c>
      <c r="I2020" s="56">
        <v>751.32699999999897</v>
      </c>
      <c r="J2020" s="56">
        <v>43.963999999999899</v>
      </c>
      <c r="K2020" s="56">
        <v>220.12899999999999</v>
      </c>
      <c r="L2020" s="56">
        <v>176.77600000000001</v>
      </c>
      <c r="M2020" s="56">
        <v>526.13</v>
      </c>
      <c r="N2020" s="56">
        <v>161.38300000000001</v>
      </c>
      <c r="O2020" s="56">
        <v>342.42399999999998</v>
      </c>
      <c r="P2020" s="56">
        <v>885.748999999999</v>
      </c>
    </row>
    <row r="2021" spans="1:16" x14ac:dyDescent="0.25">
      <c r="A2021" s="54">
        <v>2023</v>
      </c>
      <c r="B2021" s="54">
        <v>423877</v>
      </c>
      <c r="C2021" s="55" t="s">
        <v>416</v>
      </c>
      <c r="D2021" s="54" t="s">
        <v>1</v>
      </c>
      <c r="E2021" s="56">
        <v>1963.9590000000001</v>
      </c>
      <c r="F2021" s="56">
        <v>2599.5030000000002</v>
      </c>
      <c r="G2021" s="56">
        <v>3576.9720000000002</v>
      </c>
      <c r="H2021" s="56">
        <v>8071.7579999999998</v>
      </c>
      <c r="I2021" s="56">
        <v>1374.1020000000001</v>
      </c>
      <c r="J2021" s="56">
        <v>5722.2240000000002</v>
      </c>
      <c r="K2021" s="56">
        <v>2279.1120000000001</v>
      </c>
      <c r="L2021" s="56">
        <v>383.53800000000001</v>
      </c>
      <c r="M2021" s="56">
        <v>3755.6460000000002</v>
      </c>
      <c r="N2021" s="56">
        <v>1085.43</v>
      </c>
      <c r="O2021" s="56">
        <v>2414.136</v>
      </c>
      <c r="P2021" s="56">
        <v>5928.2520000000004</v>
      </c>
    </row>
    <row r="2022" spans="1:16" x14ac:dyDescent="0.25">
      <c r="A2022" s="54">
        <v>2023</v>
      </c>
      <c r="B2022" s="54">
        <v>423877</v>
      </c>
      <c r="C2022" s="55" t="s">
        <v>417</v>
      </c>
      <c r="D2022" s="54" t="s">
        <v>1</v>
      </c>
      <c r="E2022" s="56">
        <v>5332.2839999999997</v>
      </c>
      <c r="F2022" s="56">
        <v>11373.153</v>
      </c>
      <c r="G2022" s="56">
        <v>16059.126</v>
      </c>
      <c r="H2022" s="56">
        <v>2502.6</v>
      </c>
      <c r="I2022" s="56">
        <v>7405.0770000000002</v>
      </c>
      <c r="J2022" s="56">
        <v>1397.9639999999999</v>
      </c>
      <c r="K2022" s="56">
        <v>2726.3789999999999</v>
      </c>
      <c r="L2022" s="56">
        <v>2862.2759999999998</v>
      </c>
      <c r="M2022" s="56">
        <v>5508.63</v>
      </c>
      <c r="N2022" s="56">
        <v>2288.1329999999998</v>
      </c>
      <c r="O2022" s="56">
        <v>5198.424</v>
      </c>
      <c r="P2022" s="56">
        <v>8493.9989999999998</v>
      </c>
    </row>
    <row r="2023" spans="1:16" x14ac:dyDescent="0.25">
      <c r="A2023" s="54">
        <v>2023</v>
      </c>
      <c r="B2023" s="54">
        <v>423877</v>
      </c>
      <c r="C2023" s="55" t="s">
        <v>416</v>
      </c>
      <c r="D2023" s="54" t="s">
        <v>294</v>
      </c>
      <c r="E2023" s="56">
        <v>276.709</v>
      </c>
      <c r="F2023" s="56">
        <v>366.25299999999999</v>
      </c>
      <c r="G2023" s="56">
        <v>503.97199999999901</v>
      </c>
      <c r="H2023" s="56">
        <v>1137.258</v>
      </c>
      <c r="I2023" s="56">
        <v>193.602</v>
      </c>
      <c r="J2023" s="56">
        <v>806.22399999999902</v>
      </c>
      <c r="K2023" s="56">
        <v>321.11200000000002</v>
      </c>
      <c r="L2023" s="56">
        <v>54.037999999999997</v>
      </c>
      <c r="M2023" s="56">
        <v>529.14599999999996</v>
      </c>
      <c r="N2023" s="56">
        <v>152.93</v>
      </c>
      <c r="O2023" s="56">
        <v>340.13600000000002</v>
      </c>
      <c r="P2023" s="56">
        <v>835.25199999999995</v>
      </c>
    </row>
    <row r="2024" spans="1:16" x14ac:dyDescent="0.25">
      <c r="A2024" s="54">
        <v>2023</v>
      </c>
      <c r="B2024" s="54">
        <v>425978</v>
      </c>
      <c r="C2024" s="55" t="s">
        <v>415</v>
      </c>
      <c r="D2024" s="54" t="s">
        <v>296</v>
      </c>
      <c r="E2024" s="56">
        <v>0</v>
      </c>
      <c r="F2024" s="56">
        <v>0</v>
      </c>
      <c r="G2024" s="56">
        <v>583.33999999999901</v>
      </c>
      <c r="H2024" s="56">
        <v>-27.911999999999999</v>
      </c>
      <c r="I2024" s="56">
        <v>572.00300000000004</v>
      </c>
      <c r="J2024" s="56">
        <v>238.18799999999999</v>
      </c>
      <c r="K2024" s="56">
        <v>44.657999999999902</v>
      </c>
      <c r="L2024" s="56">
        <v>125.94799999999999</v>
      </c>
      <c r="M2024" s="56">
        <v>629.90599999999995</v>
      </c>
      <c r="N2024" s="56">
        <v>0</v>
      </c>
      <c r="O2024" s="56">
        <v>370.89</v>
      </c>
      <c r="P2024" s="56">
        <v>580.35999999999899</v>
      </c>
    </row>
    <row r="2025" spans="1:16" x14ac:dyDescent="0.25">
      <c r="A2025" s="54">
        <v>2023</v>
      </c>
      <c r="B2025" s="54">
        <v>425978</v>
      </c>
      <c r="C2025" s="55" t="s">
        <v>415</v>
      </c>
      <c r="D2025" s="54" t="s">
        <v>294</v>
      </c>
      <c r="E2025" s="56">
        <v>0</v>
      </c>
      <c r="F2025" s="56">
        <v>0</v>
      </c>
      <c r="G2025" s="56">
        <v>764.23999999999899</v>
      </c>
      <c r="H2025" s="56">
        <v>43.787999999999997</v>
      </c>
      <c r="I2025" s="56">
        <v>749.60299999999995</v>
      </c>
      <c r="J2025" s="56">
        <v>388.18799999999999</v>
      </c>
      <c r="K2025" s="56">
        <v>116.358</v>
      </c>
      <c r="L2025" s="56">
        <v>202.048</v>
      </c>
      <c r="M2025" s="56">
        <v>675.10599999999999</v>
      </c>
      <c r="N2025" s="56">
        <v>0</v>
      </c>
      <c r="O2025" s="56">
        <v>512.09</v>
      </c>
      <c r="P2025" s="56">
        <v>756.85999999999899</v>
      </c>
    </row>
    <row r="2026" spans="1:16" x14ac:dyDescent="0.25">
      <c r="A2026" s="54">
        <v>2023</v>
      </c>
      <c r="B2026" s="54">
        <v>425978</v>
      </c>
      <c r="C2026" s="55" t="s">
        <v>415</v>
      </c>
      <c r="D2026" s="54" t="s">
        <v>1</v>
      </c>
      <c r="E2026" s="56">
        <v>0</v>
      </c>
      <c r="F2026" s="56">
        <v>0</v>
      </c>
      <c r="G2026" s="56">
        <v>5424.24</v>
      </c>
      <c r="H2026" s="56">
        <v>310.78800000000001</v>
      </c>
      <c r="I2026" s="56">
        <v>5320.3530000000001</v>
      </c>
      <c r="J2026" s="56">
        <v>2755.1880000000001</v>
      </c>
      <c r="K2026" s="56">
        <v>825.85799999999995</v>
      </c>
      <c r="L2026" s="56">
        <v>1434.048</v>
      </c>
      <c r="M2026" s="56">
        <v>4791.6059999999998</v>
      </c>
      <c r="N2026" s="56">
        <v>0</v>
      </c>
      <c r="O2026" s="56">
        <v>3634.59</v>
      </c>
      <c r="P2026" s="56">
        <v>5371.86</v>
      </c>
    </row>
    <row r="2027" spans="1:16" x14ac:dyDescent="0.25">
      <c r="A2027" s="54">
        <v>2023</v>
      </c>
      <c r="B2027" s="54">
        <v>426484</v>
      </c>
      <c r="C2027" s="55" t="s">
        <v>418</v>
      </c>
      <c r="D2027" s="54" t="s">
        <v>1</v>
      </c>
      <c r="E2027" s="56">
        <v>415.13600000000002</v>
      </c>
      <c r="F2027" s="56">
        <v>214.36799999999999</v>
      </c>
      <c r="G2027" s="56">
        <v>2478.904</v>
      </c>
      <c r="H2027" s="56">
        <v>694.29600000000005</v>
      </c>
      <c r="I2027" s="56">
        <v>4730.6480000000001</v>
      </c>
      <c r="J2027" s="56">
        <v>2269.7840000000001</v>
      </c>
      <c r="K2027" s="56">
        <v>2279.7359999999999</v>
      </c>
      <c r="L2027" s="56">
        <v>979.86400000000003</v>
      </c>
      <c r="M2027" s="56">
        <v>229.56</v>
      </c>
      <c r="N2027" s="56">
        <v>1299.4480000000001</v>
      </c>
      <c r="O2027" s="56">
        <v>5335.4080000000004</v>
      </c>
      <c r="P2027" s="56">
        <v>1171.8320000000001</v>
      </c>
    </row>
    <row r="2028" spans="1:16" x14ac:dyDescent="0.25">
      <c r="A2028" s="54">
        <v>2023</v>
      </c>
      <c r="B2028" s="54">
        <v>426484</v>
      </c>
      <c r="C2028" s="55" t="s">
        <v>418</v>
      </c>
      <c r="D2028" s="54" t="s">
        <v>294</v>
      </c>
      <c r="E2028" s="56">
        <v>99.635999999999996</v>
      </c>
      <c r="F2028" s="56">
        <v>45.868000000000002</v>
      </c>
      <c r="G2028" s="56">
        <v>404.904</v>
      </c>
      <c r="H2028" s="56">
        <v>245.79599999999999</v>
      </c>
      <c r="I2028" s="56">
        <v>824.14800000000002</v>
      </c>
      <c r="J2028" s="56">
        <v>446.28400000000101</v>
      </c>
      <c r="K2028" s="56">
        <v>424.73599999999999</v>
      </c>
      <c r="L2028" s="56">
        <v>168.114</v>
      </c>
      <c r="M2028" s="56">
        <v>46.56</v>
      </c>
      <c r="N2028" s="56">
        <v>310.44799999999998</v>
      </c>
      <c r="O2028" s="56">
        <v>772.90800000000104</v>
      </c>
      <c r="P2028" s="56">
        <v>218.33199999999999</v>
      </c>
    </row>
    <row r="2029" spans="1:16" x14ac:dyDescent="0.25">
      <c r="A2029" s="54">
        <v>2023</v>
      </c>
      <c r="B2029" s="54">
        <v>426484</v>
      </c>
      <c r="C2029" s="55" t="s">
        <v>418</v>
      </c>
      <c r="D2029" s="54" t="s">
        <v>296</v>
      </c>
      <c r="E2029" s="56">
        <v>-74.963999999999999</v>
      </c>
      <c r="F2029" s="56">
        <v>-24.931999999999999</v>
      </c>
      <c r="G2029" s="56">
        <v>230.304</v>
      </c>
      <c r="H2029" s="56">
        <v>141.99600000000001</v>
      </c>
      <c r="I2029" s="56">
        <v>676.548</v>
      </c>
      <c r="J2029" s="56">
        <v>400.71400000000102</v>
      </c>
      <c r="K2029" s="56">
        <v>285.536</v>
      </c>
      <c r="L2029" s="56">
        <v>26.513999999999999</v>
      </c>
      <c r="M2029" s="56">
        <v>-58.44</v>
      </c>
      <c r="N2029" s="56">
        <v>56.078000000000003</v>
      </c>
      <c r="O2029" s="56">
        <v>599.50800000000095</v>
      </c>
      <c r="P2029" s="56">
        <v>138.56200000000001</v>
      </c>
    </row>
    <row r="2030" spans="1:16" x14ac:dyDescent="0.25">
      <c r="A2030" s="54">
        <v>2023</v>
      </c>
      <c r="B2030" s="54">
        <v>427110</v>
      </c>
      <c r="C2030" s="55" t="s">
        <v>417</v>
      </c>
      <c r="D2030" s="54" t="s">
        <v>294</v>
      </c>
      <c r="E2030" s="56">
        <v>9.5855999999999995</v>
      </c>
      <c r="F2030" s="56">
        <v>20.911200000000001</v>
      </c>
      <c r="G2030" s="56">
        <v>207.0992</v>
      </c>
      <c r="H2030" s="56">
        <v>0.91279999999999994</v>
      </c>
      <c r="I2030" s="56">
        <v>18.543199999999999</v>
      </c>
      <c r="J2030" s="56">
        <v>11.928000000000001</v>
      </c>
      <c r="K2030" s="56">
        <v>129.76439999999999</v>
      </c>
      <c r="L2030" s="56">
        <v>3.0655999999999999</v>
      </c>
      <c r="M2030" s="56">
        <v>0.91279999999999994</v>
      </c>
      <c r="N2030" s="56">
        <v>0.66279999999999994</v>
      </c>
      <c r="O2030" s="56">
        <v>22.778400000000001</v>
      </c>
      <c r="P2030" s="56">
        <v>196.39439999999999</v>
      </c>
    </row>
    <row r="2031" spans="1:16" x14ac:dyDescent="0.25">
      <c r="A2031" s="54">
        <v>2023</v>
      </c>
      <c r="B2031" s="54">
        <v>427110</v>
      </c>
      <c r="C2031" s="55" t="s">
        <v>417</v>
      </c>
      <c r="D2031" s="54" t="s">
        <v>1</v>
      </c>
      <c r="E2031" s="56">
        <v>129.5856</v>
      </c>
      <c r="F2031" s="56">
        <v>145.41120000000001</v>
      </c>
      <c r="G2031" s="56">
        <v>727.0992</v>
      </c>
      <c r="H2031" s="56">
        <v>7.9127999999999998</v>
      </c>
      <c r="I2031" s="56">
        <v>1327.5432000000001</v>
      </c>
      <c r="J2031" s="56">
        <v>71.927999999999997</v>
      </c>
      <c r="K2031" s="56">
        <v>1467.0144</v>
      </c>
      <c r="L2031" s="56">
        <v>10.0656</v>
      </c>
      <c r="M2031" s="56">
        <v>7.9127999999999998</v>
      </c>
      <c r="N2031" s="56">
        <v>7.9127999999999998</v>
      </c>
      <c r="O2031" s="56">
        <v>172.7784</v>
      </c>
      <c r="P2031" s="56">
        <v>1114.3943999999999</v>
      </c>
    </row>
    <row r="2032" spans="1:16" x14ac:dyDescent="0.25">
      <c r="A2032" s="54">
        <v>2023</v>
      </c>
      <c r="B2032" s="54">
        <v>427110</v>
      </c>
      <c r="C2032" s="55" t="s">
        <v>417</v>
      </c>
      <c r="D2032" s="54" t="s">
        <v>296</v>
      </c>
      <c r="E2032" s="56">
        <v>-19.414400000000001</v>
      </c>
      <c r="F2032" s="56">
        <v>-37.088799999999999</v>
      </c>
      <c r="G2032" s="56">
        <v>120.0992</v>
      </c>
      <c r="H2032" s="56">
        <v>-28.087199999999999</v>
      </c>
      <c r="I2032" s="56">
        <v>-184.45679999999999</v>
      </c>
      <c r="J2032" s="56">
        <v>-17.071999999999999</v>
      </c>
      <c r="K2032" s="56">
        <v>24.764399999999799</v>
      </c>
      <c r="L2032" s="56">
        <v>-25.9344</v>
      </c>
      <c r="M2032" s="56">
        <v>-28.087199999999999</v>
      </c>
      <c r="N2032" s="56">
        <v>-28.337199999999999</v>
      </c>
      <c r="O2032" s="56">
        <v>-35.221600000000002</v>
      </c>
      <c r="P2032" s="56">
        <v>42.394399999999898</v>
      </c>
    </row>
    <row r="2033" spans="1:16" x14ac:dyDescent="0.25">
      <c r="A2033" s="54">
        <v>2023</v>
      </c>
      <c r="B2033" s="54">
        <v>427511</v>
      </c>
      <c r="C2033" s="55" t="s">
        <v>418</v>
      </c>
      <c r="D2033" s="54" t="s">
        <v>296</v>
      </c>
      <c r="E2033" s="56">
        <v>-127.048</v>
      </c>
      <c r="F2033" s="56">
        <v>-40.222000000000101</v>
      </c>
      <c r="G2033" s="56">
        <v>-23.3000000000001</v>
      </c>
      <c r="H2033" s="56">
        <v>-70.960000000000093</v>
      </c>
      <c r="I2033" s="56">
        <v>149.316</v>
      </c>
      <c r="J2033" s="56">
        <v>-64.400000000000105</v>
      </c>
      <c r="K2033" s="56">
        <v>170.964</v>
      </c>
      <c r="L2033" s="56">
        <v>-52.82</v>
      </c>
      <c r="M2033" s="56">
        <v>-52.006</v>
      </c>
      <c r="N2033" s="56">
        <v>140.933999999999</v>
      </c>
      <c r="O2033" s="56">
        <v>-58.660000000000103</v>
      </c>
      <c r="P2033" s="56">
        <v>-58.924000000000198</v>
      </c>
    </row>
    <row r="2034" spans="1:16" x14ac:dyDescent="0.25">
      <c r="A2034" s="54">
        <v>2023</v>
      </c>
      <c r="B2034" s="54">
        <v>427511</v>
      </c>
      <c r="C2034" s="55" t="s">
        <v>418</v>
      </c>
      <c r="D2034" s="54" t="s">
        <v>1</v>
      </c>
      <c r="E2034" s="56">
        <v>311.952</v>
      </c>
      <c r="F2034" s="56">
        <v>1413.6780000000001</v>
      </c>
      <c r="G2034" s="56">
        <v>320.10000000000002</v>
      </c>
      <c r="H2034" s="56">
        <v>710.04</v>
      </c>
      <c r="I2034" s="56">
        <v>2350.116</v>
      </c>
      <c r="J2034" s="56">
        <v>756.6</v>
      </c>
      <c r="K2034" s="56">
        <v>2503.7640000000001</v>
      </c>
      <c r="L2034" s="56">
        <v>110.58</v>
      </c>
      <c r="M2034" s="56">
        <v>359.09399999999999</v>
      </c>
      <c r="N2034" s="56">
        <v>3018.8339999999998</v>
      </c>
      <c r="O2034" s="56">
        <v>797.34</v>
      </c>
      <c r="P2034" s="56">
        <v>1523.6759999999999</v>
      </c>
    </row>
    <row r="2035" spans="1:16" x14ac:dyDescent="0.25">
      <c r="A2035" s="54">
        <v>2023</v>
      </c>
      <c r="B2035" s="54">
        <v>427511</v>
      </c>
      <c r="C2035" s="55" t="s">
        <v>418</v>
      </c>
      <c r="D2035" s="54" t="s">
        <v>294</v>
      </c>
      <c r="E2035" s="56">
        <v>43.951999999999998</v>
      </c>
      <c r="F2035" s="56">
        <v>199.178</v>
      </c>
      <c r="G2035" s="56">
        <v>45.1</v>
      </c>
      <c r="H2035" s="56">
        <v>100.04</v>
      </c>
      <c r="I2035" s="56">
        <v>331.11599999999999</v>
      </c>
      <c r="J2035" s="56">
        <v>106.6</v>
      </c>
      <c r="K2035" s="56">
        <v>352.76400000000001</v>
      </c>
      <c r="L2035" s="56">
        <v>15.58</v>
      </c>
      <c r="M2035" s="56">
        <v>50.594000000000001</v>
      </c>
      <c r="N2035" s="56">
        <v>425.33399999999898</v>
      </c>
      <c r="O2035" s="56">
        <v>112.34</v>
      </c>
      <c r="P2035" s="56">
        <v>214.67599999999999</v>
      </c>
    </row>
    <row r="2036" spans="1:16" x14ac:dyDescent="0.25">
      <c r="A2036" s="54">
        <v>2023</v>
      </c>
      <c r="B2036" s="54">
        <v>428625</v>
      </c>
      <c r="C2036" s="55" t="s">
        <v>417</v>
      </c>
      <c r="D2036" s="54" t="s">
        <v>294</v>
      </c>
      <c r="E2036" s="56">
        <v>0</v>
      </c>
      <c r="F2036" s="56">
        <v>0</v>
      </c>
      <c r="G2036" s="56">
        <v>0</v>
      </c>
      <c r="H2036" s="56">
        <v>0</v>
      </c>
      <c r="I2036" s="56">
        <v>0</v>
      </c>
      <c r="J2036" s="56">
        <v>0</v>
      </c>
      <c r="K2036" s="56">
        <v>0</v>
      </c>
      <c r="L2036" s="56">
        <v>0</v>
      </c>
      <c r="M2036" s="56">
        <v>0</v>
      </c>
      <c r="N2036" s="56">
        <v>0</v>
      </c>
      <c r="O2036" s="56">
        <v>0</v>
      </c>
      <c r="P2036" s="56">
        <v>0</v>
      </c>
    </row>
    <row r="2037" spans="1:16" x14ac:dyDescent="0.25">
      <c r="A2037" s="54">
        <v>2023</v>
      </c>
      <c r="B2037" s="54">
        <v>428625</v>
      </c>
      <c r="C2037" s="55" t="s">
        <v>417</v>
      </c>
      <c r="D2037" s="54" t="s">
        <v>296</v>
      </c>
      <c r="E2037" s="56">
        <v>-91</v>
      </c>
      <c r="F2037" s="56">
        <v>-89</v>
      </c>
      <c r="G2037" s="56">
        <v>-182</v>
      </c>
      <c r="H2037" s="56">
        <v>-150</v>
      </c>
      <c r="I2037" s="56">
        <v>-177</v>
      </c>
      <c r="J2037" s="56">
        <v>-149</v>
      </c>
      <c r="K2037" s="56">
        <v>-197.5</v>
      </c>
      <c r="L2037" s="56">
        <v>-150</v>
      </c>
      <c r="M2037" s="56">
        <v>-150</v>
      </c>
      <c r="N2037" s="56">
        <v>-70</v>
      </c>
      <c r="O2037" s="56">
        <v>-122</v>
      </c>
      <c r="P2037" s="56">
        <v>-175</v>
      </c>
    </row>
    <row r="2038" spans="1:16" x14ac:dyDescent="0.25">
      <c r="A2038" s="54">
        <v>2023</v>
      </c>
      <c r="B2038" s="54">
        <v>428625</v>
      </c>
      <c r="C2038" s="55" t="s">
        <v>417</v>
      </c>
      <c r="D2038" s="54" t="s">
        <v>1</v>
      </c>
      <c r="E2038" s="56">
        <v>645</v>
      </c>
      <c r="F2038" s="56">
        <v>1078.5</v>
      </c>
      <c r="G2038" s="56">
        <v>1259.25</v>
      </c>
      <c r="H2038" s="56">
        <v>863</v>
      </c>
      <c r="I2038" s="56">
        <v>2752.5</v>
      </c>
      <c r="J2038" s="56">
        <v>1069</v>
      </c>
      <c r="K2038" s="56">
        <v>4224</v>
      </c>
      <c r="L2038" s="56">
        <v>883.5</v>
      </c>
      <c r="M2038" s="56">
        <v>1591.25</v>
      </c>
      <c r="N2038" s="56">
        <v>3235.25</v>
      </c>
      <c r="O2038" s="56">
        <v>3473</v>
      </c>
      <c r="P2038" s="56">
        <v>664</v>
      </c>
    </row>
    <row r="2039" spans="1:16" x14ac:dyDescent="0.25">
      <c r="A2039" s="54">
        <v>2023</v>
      </c>
      <c r="B2039" s="54">
        <v>431898</v>
      </c>
      <c r="C2039" s="55" t="s">
        <v>417</v>
      </c>
      <c r="D2039" s="54" t="s">
        <v>1</v>
      </c>
      <c r="E2039" s="56">
        <v>19701.069749999999</v>
      </c>
      <c r="F2039" s="56">
        <v>15206.26225</v>
      </c>
      <c r="G2039" s="56">
        <v>23438.133000000002</v>
      </c>
      <c r="H2039" s="56">
        <v>14731.794749999999</v>
      </c>
      <c r="I2039" s="56">
        <v>16891.604500000001</v>
      </c>
      <c r="J2039" s="56">
        <v>21865.933000000001</v>
      </c>
      <c r="K2039" s="56">
        <v>16988.182499999999</v>
      </c>
      <c r="L2039" s="56">
        <v>22662.14</v>
      </c>
      <c r="M2039" s="56">
        <v>12791.531499999999</v>
      </c>
      <c r="N2039" s="56">
        <v>17877.037</v>
      </c>
      <c r="O2039" s="56">
        <v>16807.940999999999</v>
      </c>
      <c r="P2039" s="56">
        <v>35428.404000000002</v>
      </c>
    </row>
    <row r="2040" spans="1:16" x14ac:dyDescent="0.25">
      <c r="A2040" s="54">
        <v>2023</v>
      </c>
      <c r="B2040" s="54">
        <v>431898</v>
      </c>
      <c r="C2040" s="55" t="s">
        <v>417</v>
      </c>
      <c r="D2040" s="54" t="s">
        <v>294</v>
      </c>
      <c r="E2040" s="56">
        <v>2157.8197500000001</v>
      </c>
      <c r="F2040" s="56">
        <v>1665.51225</v>
      </c>
      <c r="G2040" s="56">
        <v>2567.1329999999998</v>
      </c>
      <c r="H2040" s="56">
        <v>1613.54475</v>
      </c>
      <c r="I2040" s="56">
        <v>1850.1044999999999</v>
      </c>
      <c r="J2040" s="56">
        <v>2394.933</v>
      </c>
      <c r="K2040" s="56">
        <v>1860.6824999999999</v>
      </c>
      <c r="L2040" s="56">
        <v>2482.14</v>
      </c>
      <c r="M2040" s="56">
        <v>1401.0315000000001</v>
      </c>
      <c r="N2040" s="56">
        <v>1958.037</v>
      </c>
      <c r="O2040" s="56">
        <v>1840.941</v>
      </c>
      <c r="P2040" s="56">
        <v>3880.404</v>
      </c>
    </row>
    <row r="2041" spans="1:16" x14ac:dyDescent="0.25">
      <c r="A2041" s="54">
        <v>2023</v>
      </c>
      <c r="B2041" s="54">
        <v>431898</v>
      </c>
      <c r="C2041" s="55" t="s">
        <v>417</v>
      </c>
      <c r="D2041" s="54" t="s">
        <v>296</v>
      </c>
      <c r="E2041" s="56">
        <v>1566.8197500000001</v>
      </c>
      <c r="F2041" s="56">
        <v>1070.51225</v>
      </c>
      <c r="G2041" s="56">
        <v>1889.133</v>
      </c>
      <c r="H2041" s="56">
        <v>1047.54475</v>
      </c>
      <c r="I2041" s="56">
        <v>1190.1044999999999</v>
      </c>
      <c r="J2041" s="56">
        <v>1737.933</v>
      </c>
      <c r="K2041" s="56">
        <v>1271.6824999999999</v>
      </c>
      <c r="L2041" s="56">
        <v>1816.64</v>
      </c>
      <c r="M2041" s="56">
        <v>813.03150000000005</v>
      </c>
      <c r="N2041" s="56">
        <v>1312.037</v>
      </c>
      <c r="O2041" s="56">
        <v>1250.941</v>
      </c>
      <c r="P2041" s="56">
        <v>3251.404</v>
      </c>
    </row>
    <row r="2042" spans="1:16" x14ac:dyDescent="0.25">
      <c r="A2042" s="54">
        <v>2023</v>
      </c>
      <c r="B2042" s="54">
        <v>432450</v>
      </c>
      <c r="C2042" s="55" t="s">
        <v>414</v>
      </c>
      <c r="D2042" s="54" t="s">
        <v>294</v>
      </c>
      <c r="E2042" s="56">
        <v>0</v>
      </c>
      <c r="F2042" s="56">
        <v>0</v>
      </c>
      <c r="G2042" s="56">
        <v>0</v>
      </c>
      <c r="H2042" s="56">
        <v>0</v>
      </c>
      <c r="I2042" s="56">
        <v>385.95800000000003</v>
      </c>
      <c r="J2042" s="56">
        <v>22.984000000000002</v>
      </c>
      <c r="K2042" s="56">
        <v>23.675999999999998</v>
      </c>
      <c r="L2042" s="56">
        <v>499.18</v>
      </c>
      <c r="M2042" s="56">
        <v>90.944000000000003</v>
      </c>
      <c r="N2042" s="56">
        <v>32.426000000000002</v>
      </c>
      <c r="O2042" s="56">
        <v>0</v>
      </c>
      <c r="P2042" s="56">
        <v>0</v>
      </c>
    </row>
    <row r="2043" spans="1:16" x14ac:dyDescent="0.25">
      <c r="A2043" s="54">
        <v>2023</v>
      </c>
      <c r="B2043" s="54">
        <v>432450</v>
      </c>
      <c r="C2043" s="55" t="s">
        <v>414</v>
      </c>
      <c r="D2043" s="54" t="s">
        <v>296</v>
      </c>
      <c r="E2043" s="56">
        <v>0</v>
      </c>
      <c r="F2043" s="56">
        <v>0</v>
      </c>
      <c r="G2043" s="56">
        <v>0</v>
      </c>
      <c r="H2043" s="56">
        <v>0</v>
      </c>
      <c r="I2043" s="56">
        <v>255.358</v>
      </c>
      <c r="J2043" s="56">
        <v>-10.215999999999999</v>
      </c>
      <c r="K2043" s="56">
        <v>-10.624000000000001</v>
      </c>
      <c r="L2043" s="56">
        <v>391.88</v>
      </c>
      <c r="M2043" s="56">
        <v>-40.756</v>
      </c>
      <c r="N2043" s="56">
        <v>-32.874000000000002</v>
      </c>
      <c r="O2043" s="56">
        <v>0</v>
      </c>
      <c r="P2043" s="56">
        <v>0</v>
      </c>
    </row>
    <row r="2044" spans="1:16" x14ac:dyDescent="0.25">
      <c r="A2044" s="54">
        <v>2023</v>
      </c>
      <c r="B2044" s="54">
        <v>432450</v>
      </c>
      <c r="C2044" s="55" t="s">
        <v>414</v>
      </c>
      <c r="D2044" s="54" t="s">
        <v>1</v>
      </c>
      <c r="E2044" s="56">
        <v>0</v>
      </c>
      <c r="F2044" s="56">
        <v>0</v>
      </c>
      <c r="G2044" s="56">
        <v>0</v>
      </c>
      <c r="H2044" s="56">
        <v>0</v>
      </c>
      <c r="I2044" s="56">
        <v>1610.2080000000001</v>
      </c>
      <c r="J2044" s="56">
        <v>63.984000000000002</v>
      </c>
      <c r="K2044" s="56">
        <v>143.17599999999999</v>
      </c>
      <c r="L2044" s="56">
        <v>1735.68</v>
      </c>
      <c r="M2044" s="56">
        <v>391.94400000000002</v>
      </c>
      <c r="N2044" s="56">
        <v>147.17599999999999</v>
      </c>
      <c r="O2044" s="56">
        <v>0</v>
      </c>
      <c r="P2044" s="56">
        <v>0</v>
      </c>
    </row>
    <row r="2045" spans="1:16" x14ac:dyDescent="0.25">
      <c r="A2045" s="54">
        <v>2023</v>
      </c>
      <c r="B2045" s="54">
        <v>435694</v>
      </c>
      <c r="C2045" s="55" t="s">
        <v>416</v>
      </c>
      <c r="D2045" s="54" t="s">
        <v>296</v>
      </c>
      <c r="E2045" s="56">
        <v>382.82119999999998</v>
      </c>
      <c r="F2045" s="56">
        <v>4.4751999999997301</v>
      </c>
      <c r="G2045" s="56">
        <v>663.36180000000002</v>
      </c>
      <c r="H2045" s="56">
        <v>1200.2483999999999</v>
      </c>
      <c r="I2045" s="56">
        <v>-62.038200000000103</v>
      </c>
      <c r="J2045" s="56">
        <v>653.73839999999905</v>
      </c>
      <c r="K2045" s="56">
        <v>664.40380000000005</v>
      </c>
      <c r="L2045" s="56">
        <v>90.949999999999903</v>
      </c>
      <c r="M2045" s="56">
        <v>-118.2756</v>
      </c>
      <c r="N2045" s="56">
        <v>595.79560000000004</v>
      </c>
      <c r="O2045" s="56">
        <v>1094.0676000000001</v>
      </c>
      <c r="P2045" s="56">
        <v>665.47199999999896</v>
      </c>
    </row>
    <row r="2046" spans="1:16" x14ac:dyDescent="0.25">
      <c r="A2046" s="54">
        <v>2023</v>
      </c>
      <c r="B2046" s="54">
        <v>435694</v>
      </c>
      <c r="C2046" s="55" t="s">
        <v>416</v>
      </c>
      <c r="D2046" s="54" t="s">
        <v>294</v>
      </c>
      <c r="E2046" s="56">
        <v>586.4212</v>
      </c>
      <c r="F2046" s="56">
        <v>213.5752</v>
      </c>
      <c r="G2046" s="56">
        <v>815.41179999999997</v>
      </c>
      <c r="H2046" s="56">
        <v>1522.6984</v>
      </c>
      <c r="I2046" s="56">
        <v>75.1617999999999</v>
      </c>
      <c r="J2046" s="56">
        <v>834.038399999999</v>
      </c>
      <c r="K2046" s="56">
        <v>882.30380000000002</v>
      </c>
      <c r="L2046" s="56">
        <v>368.65</v>
      </c>
      <c r="M2046" s="56">
        <v>197.02440000000001</v>
      </c>
      <c r="N2046" s="56">
        <v>940.99559999999997</v>
      </c>
      <c r="O2046" s="56">
        <v>1303.1676</v>
      </c>
      <c r="P2046" s="56">
        <v>978.57199999999898</v>
      </c>
    </row>
    <row r="2047" spans="1:16" x14ac:dyDescent="0.25">
      <c r="A2047" s="54">
        <v>2023</v>
      </c>
      <c r="B2047" s="54">
        <v>435694</v>
      </c>
      <c r="C2047" s="55" t="s">
        <v>416</v>
      </c>
      <c r="D2047" s="54" t="s">
        <v>1</v>
      </c>
      <c r="E2047" s="56">
        <v>3005.4212000000002</v>
      </c>
      <c r="F2047" s="56">
        <v>2574.0752000000002</v>
      </c>
      <c r="G2047" s="56">
        <v>4968.4117999999999</v>
      </c>
      <c r="H2047" s="56">
        <v>9826.9483999999993</v>
      </c>
      <c r="I2047" s="56">
        <v>685.66179999999997</v>
      </c>
      <c r="J2047" s="56">
        <v>3669.0383999999999</v>
      </c>
      <c r="K2047" s="56">
        <v>3707.3038000000001</v>
      </c>
      <c r="L2047" s="56">
        <v>2005.4</v>
      </c>
      <c r="M2047" s="56">
        <v>5089.0244000000002</v>
      </c>
      <c r="N2047" s="56">
        <v>4566.4956000000002</v>
      </c>
      <c r="O2047" s="56">
        <v>6818.1675999999998</v>
      </c>
      <c r="P2047" s="56">
        <v>9594.3220000000001</v>
      </c>
    </row>
    <row r="2048" spans="1:16" x14ac:dyDescent="0.25">
      <c r="A2048" s="54">
        <v>2023</v>
      </c>
      <c r="B2048" s="54">
        <v>437005</v>
      </c>
      <c r="C2048" s="55" t="s">
        <v>419</v>
      </c>
      <c r="D2048" s="54" t="s">
        <v>1</v>
      </c>
      <c r="E2048" s="56">
        <v>1230.2424000000001</v>
      </c>
      <c r="F2048" s="56">
        <v>0</v>
      </c>
      <c r="G2048" s="56">
        <v>2982.4776000000002</v>
      </c>
      <c r="H2048" s="56">
        <v>15.8256</v>
      </c>
      <c r="I2048" s="56">
        <v>0</v>
      </c>
      <c r="J2048" s="56">
        <v>0</v>
      </c>
      <c r="K2048" s="56">
        <v>2406.5639999999999</v>
      </c>
      <c r="L2048" s="56">
        <v>565.84079999999994</v>
      </c>
      <c r="M2048" s="56">
        <v>367.1352</v>
      </c>
      <c r="N2048" s="56">
        <v>741.49199999999996</v>
      </c>
      <c r="O2048" s="56">
        <v>921.50639999999999</v>
      </c>
      <c r="P2048" s="56">
        <v>469.36799999999999</v>
      </c>
    </row>
    <row r="2049" spans="1:16" x14ac:dyDescent="0.25">
      <c r="A2049" s="54">
        <v>2023</v>
      </c>
      <c r="B2049" s="54">
        <v>437005</v>
      </c>
      <c r="C2049" s="55" t="s">
        <v>419</v>
      </c>
      <c r="D2049" s="54" t="s">
        <v>294</v>
      </c>
      <c r="E2049" s="56">
        <v>121.7424</v>
      </c>
      <c r="F2049" s="56">
        <v>0</v>
      </c>
      <c r="G2049" s="56">
        <v>415.7276</v>
      </c>
      <c r="H2049" s="56">
        <v>-0.1744</v>
      </c>
      <c r="I2049" s="56">
        <v>0</v>
      </c>
      <c r="J2049" s="56">
        <v>0</v>
      </c>
      <c r="K2049" s="56">
        <v>81.563999999999496</v>
      </c>
      <c r="L2049" s="56">
        <v>98.840799999999902</v>
      </c>
      <c r="M2049" s="56">
        <v>74.135199999999998</v>
      </c>
      <c r="N2049" s="56">
        <v>135.49199999999999</v>
      </c>
      <c r="O2049" s="56">
        <v>36.5063999999998</v>
      </c>
      <c r="P2049" s="56">
        <v>104.86799999999999</v>
      </c>
    </row>
    <row r="2050" spans="1:16" x14ac:dyDescent="0.25">
      <c r="A2050" s="54">
        <v>2023</v>
      </c>
      <c r="B2050" s="54">
        <v>437005</v>
      </c>
      <c r="C2050" s="55" t="s">
        <v>419</v>
      </c>
      <c r="D2050" s="54" t="s">
        <v>296</v>
      </c>
      <c r="E2050" s="56">
        <v>4.7424000000000301</v>
      </c>
      <c r="F2050" s="56">
        <v>0</v>
      </c>
      <c r="G2050" s="56">
        <v>227.3176</v>
      </c>
      <c r="H2050" s="56">
        <v>-34.374400000000001</v>
      </c>
      <c r="I2050" s="56">
        <v>0</v>
      </c>
      <c r="J2050" s="56">
        <v>0</v>
      </c>
      <c r="K2050" s="56">
        <v>-43.856000000000499</v>
      </c>
      <c r="L2050" s="56">
        <v>-7.3592000000000599</v>
      </c>
      <c r="M2050" s="56">
        <v>-32.064799999999998</v>
      </c>
      <c r="N2050" s="56">
        <v>64.691999999999894</v>
      </c>
      <c r="O2050" s="56">
        <v>-9.3600000000243697E-2</v>
      </c>
      <c r="P2050" s="56">
        <v>31.667999999999999</v>
      </c>
    </row>
    <row r="2051" spans="1:16" x14ac:dyDescent="0.25">
      <c r="A2051" s="54">
        <v>2023</v>
      </c>
      <c r="B2051" s="54">
        <v>438205</v>
      </c>
      <c r="C2051" s="55" t="s">
        <v>416</v>
      </c>
      <c r="D2051" s="54" t="s">
        <v>1</v>
      </c>
      <c r="E2051" s="56">
        <v>3113.1179999999999</v>
      </c>
      <c r="F2051" s="56">
        <v>3286.8449999999998</v>
      </c>
      <c r="G2051" s="56">
        <v>3398.2979999999998</v>
      </c>
      <c r="H2051" s="56">
        <v>1255.665</v>
      </c>
      <c r="I2051" s="56">
        <v>4276.2449999999999</v>
      </c>
      <c r="J2051" s="56">
        <v>3211.4760000000001</v>
      </c>
      <c r="K2051" s="56">
        <v>2995.8449999999998</v>
      </c>
      <c r="L2051" s="56">
        <v>5211.8100000000004</v>
      </c>
      <c r="M2051" s="56">
        <v>9075.4169999999995</v>
      </c>
      <c r="N2051" s="56">
        <v>9015.7620000000006</v>
      </c>
      <c r="O2051" s="56">
        <v>11913.831</v>
      </c>
      <c r="P2051" s="56">
        <v>3470.7570000000001</v>
      </c>
    </row>
    <row r="2052" spans="1:16" x14ac:dyDescent="0.25">
      <c r="A2052" s="54">
        <v>2023</v>
      </c>
      <c r="B2052" s="54">
        <v>438205</v>
      </c>
      <c r="C2052" s="55" t="s">
        <v>416</v>
      </c>
      <c r="D2052" s="54" t="s">
        <v>296</v>
      </c>
      <c r="E2052" s="56">
        <v>84.067999999999998</v>
      </c>
      <c r="F2052" s="56">
        <v>43.794999999999497</v>
      </c>
      <c r="G2052" s="56">
        <v>85.547999999999504</v>
      </c>
      <c r="H2052" s="56">
        <v>-27.7850000000001</v>
      </c>
      <c r="I2052" s="56">
        <v>198.594999999999</v>
      </c>
      <c r="J2052" s="56">
        <v>144.876</v>
      </c>
      <c r="K2052" s="56">
        <v>105.69499999999999</v>
      </c>
      <c r="L2052" s="56">
        <v>327.11</v>
      </c>
      <c r="M2052" s="56">
        <v>836.06699999999898</v>
      </c>
      <c r="N2052" s="56">
        <v>910.76199999999903</v>
      </c>
      <c r="O2052" s="56">
        <v>1184.0809999999999</v>
      </c>
      <c r="P2052" s="56">
        <v>-8.2429999999999399</v>
      </c>
    </row>
    <row r="2053" spans="1:16" x14ac:dyDescent="0.25">
      <c r="A2053" s="54">
        <v>2023</v>
      </c>
      <c r="B2053" s="54">
        <v>438205</v>
      </c>
      <c r="C2053" s="55" t="s">
        <v>416</v>
      </c>
      <c r="D2053" s="54" t="s">
        <v>294</v>
      </c>
      <c r="E2053" s="56">
        <v>438.61799999999999</v>
      </c>
      <c r="F2053" s="56">
        <v>463.094999999999</v>
      </c>
      <c r="G2053" s="56">
        <v>478.79799999999898</v>
      </c>
      <c r="H2053" s="56">
        <v>176.91499999999999</v>
      </c>
      <c r="I2053" s="56">
        <v>602.49499999999898</v>
      </c>
      <c r="J2053" s="56">
        <v>452.476</v>
      </c>
      <c r="K2053" s="56">
        <v>422.09500000000003</v>
      </c>
      <c r="L2053" s="56">
        <v>734.31</v>
      </c>
      <c r="M2053" s="56">
        <v>1278.6669999999999</v>
      </c>
      <c r="N2053" s="56">
        <v>1270.2619999999999</v>
      </c>
      <c r="O2053" s="56">
        <v>1678.5809999999999</v>
      </c>
      <c r="P2053" s="56">
        <v>489.00700000000001</v>
      </c>
    </row>
    <row r="2054" spans="1:16" x14ac:dyDescent="0.25">
      <c r="A2054" s="54">
        <v>2023</v>
      </c>
      <c r="B2054" s="54">
        <v>439017</v>
      </c>
      <c r="C2054" s="55" t="s">
        <v>416</v>
      </c>
      <c r="D2054" s="54" t="s">
        <v>1</v>
      </c>
      <c r="E2054" s="56">
        <v>42950.838100000001</v>
      </c>
      <c r="F2054" s="56">
        <v>30774.872100000001</v>
      </c>
      <c r="G2054" s="56">
        <v>17167.797299999998</v>
      </c>
      <c r="H2054" s="56">
        <v>11982.913200000001</v>
      </c>
      <c r="I2054" s="56">
        <v>36547.570500000002</v>
      </c>
      <c r="J2054" s="56">
        <v>10051.5983</v>
      </c>
      <c r="K2054" s="56">
        <v>20876.981599999999</v>
      </c>
      <c r="L2054" s="56">
        <v>38143.665999999997</v>
      </c>
      <c r="M2054" s="56">
        <v>34650.092299999997</v>
      </c>
      <c r="N2054" s="56">
        <v>34639.600299999998</v>
      </c>
      <c r="O2054" s="56">
        <v>18972.6836</v>
      </c>
      <c r="P2054" s="56">
        <v>28165.774000000001</v>
      </c>
    </row>
    <row r="2055" spans="1:16" x14ac:dyDescent="0.25">
      <c r="A2055" s="54">
        <v>2023</v>
      </c>
      <c r="B2055" s="54">
        <v>439017</v>
      </c>
      <c r="C2055" s="55" t="s">
        <v>415</v>
      </c>
      <c r="D2055" s="54" t="s">
        <v>296</v>
      </c>
      <c r="E2055" s="56">
        <v>375.69829999999803</v>
      </c>
      <c r="F2055" s="56">
        <v>170.155599999999</v>
      </c>
      <c r="G2055" s="56">
        <v>24.2581999999997</v>
      </c>
      <c r="H2055" s="56">
        <v>262.021799999998</v>
      </c>
      <c r="I2055" s="56">
        <v>124.416499999999</v>
      </c>
      <c r="J2055" s="56">
        <v>305.38269999999801</v>
      </c>
      <c r="K2055" s="56">
        <v>215.98399999999799</v>
      </c>
      <c r="L2055" s="56">
        <v>154.942399999998</v>
      </c>
      <c r="M2055" s="56">
        <v>281.851599999999</v>
      </c>
      <c r="N2055" s="56">
        <v>242.28979999999899</v>
      </c>
      <c r="O2055" s="56">
        <v>99.9895999999992</v>
      </c>
      <c r="P2055" s="56">
        <v>13.8974999999995</v>
      </c>
    </row>
    <row r="2056" spans="1:16" x14ac:dyDescent="0.25">
      <c r="A2056" s="54">
        <v>2023</v>
      </c>
      <c r="B2056" s="54">
        <v>439017</v>
      </c>
      <c r="C2056" s="55" t="s">
        <v>415</v>
      </c>
      <c r="D2056" s="54" t="s">
        <v>1</v>
      </c>
      <c r="E2056" s="56">
        <v>14772.998299999999</v>
      </c>
      <c r="F2056" s="56">
        <v>7861.6556</v>
      </c>
      <c r="G2056" s="56">
        <v>3104.0581999999999</v>
      </c>
      <c r="H2056" s="56">
        <v>12266.721799999999</v>
      </c>
      <c r="I2056" s="56">
        <v>7568.6665000000003</v>
      </c>
      <c r="J2056" s="56">
        <v>14990.182699999999</v>
      </c>
      <c r="K2056" s="56">
        <v>13660.584000000001</v>
      </c>
      <c r="L2056" s="56">
        <v>12665.9424</v>
      </c>
      <c r="M2056" s="56">
        <v>14030.9516</v>
      </c>
      <c r="N2056" s="56">
        <v>9423.3898000000008</v>
      </c>
      <c r="O2056" s="56">
        <v>6177.6895999999997</v>
      </c>
      <c r="P2056" s="56">
        <v>6905.0474999999997</v>
      </c>
    </row>
    <row r="2057" spans="1:16" x14ac:dyDescent="0.25">
      <c r="A2057" s="54">
        <v>2023</v>
      </c>
      <c r="B2057" s="54">
        <v>439017</v>
      </c>
      <c r="C2057" s="55" t="s">
        <v>419</v>
      </c>
      <c r="D2057" s="54" t="s">
        <v>1</v>
      </c>
      <c r="E2057" s="56">
        <v>3633.3796000000002</v>
      </c>
      <c r="F2057" s="56">
        <v>338.89159999999998</v>
      </c>
      <c r="G2057" s="56">
        <v>2353.8802000000001</v>
      </c>
      <c r="H2057" s="56">
        <v>17338.816900000002</v>
      </c>
      <c r="I2057" s="56">
        <v>2494.2107000000001</v>
      </c>
      <c r="J2057" s="56">
        <v>671.22569999999996</v>
      </c>
      <c r="K2057" s="56">
        <v>10831.6785</v>
      </c>
      <c r="L2057" s="56">
        <v>1464.6831999999999</v>
      </c>
      <c r="M2057" s="56">
        <v>9954.5473000000002</v>
      </c>
      <c r="N2057" s="56">
        <v>6774.4220999999998</v>
      </c>
      <c r="O2057" s="56">
        <v>7684.3407999999999</v>
      </c>
      <c r="P2057" s="56">
        <v>6713.0438999999997</v>
      </c>
    </row>
    <row r="2058" spans="1:16" x14ac:dyDescent="0.25">
      <c r="A2058" s="54">
        <v>2023</v>
      </c>
      <c r="B2058" s="54">
        <v>439017</v>
      </c>
      <c r="C2058" s="55" t="s">
        <v>419</v>
      </c>
      <c r="D2058" s="54" t="s">
        <v>296</v>
      </c>
      <c r="E2058" s="56">
        <v>-64.820400000000305</v>
      </c>
      <c r="F2058" s="56">
        <v>-23.1084</v>
      </c>
      <c r="G2058" s="56">
        <v>66.580199999999607</v>
      </c>
      <c r="H2058" s="56">
        <v>548.31689999999799</v>
      </c>
      <c r="I2058" s="56">
        <v>-42.639300000000098</v>
      </c>
      <c r="J2058" s="56">
        <v>-47.724299999999999</v>
      </c>
      <c r="K2058" s="56">
        <v>338.7285</v>
      </c>
      <c r="L2058" s="56">
        <v>-48.3168000000002</v>
      </c>
      <c r="M2058" s="56">
        <v>179.39729999999801</v>
      </c>
      <c r="N2058" s="56">
        <v>44.672099999999602</v>
      </c>
      <c r="O2058" s="56">
        <v>203.14080000000001</v>
      </c>
      <c r="P2058" s="56">
        <v>149.11389999999901</v>
      </c>
    </row>
    <row r="2059" spans="1:16" x14ac:dyDescent="0.25">
      <c r="A2059" s="54">
        <v>2023</v>
      </c>
      <c r="B2059" s="54">
        <v>439017</v>
      </c>
      <c r="C2059" s="55" t="s">
        <v>419</v>
      </c>
      <c r="D2059" s="54" t="s">
        <v>294</v>
      </c>
      <c r="E2059" s="56">
        <v>170.37960000000001</v>
      </c>
      <c r="F2059" s="56">
        <v>15.8916</v>
      </c>
      <c r="G2059" s="56">
        <v>110.3802</v>
      </c>
      <c r="H2059" s="56">
        <v>813.06689999999696</v>
      </c>
      <c r="I2059" s="56">
        <v>116.9607</v>
      </c>
      <c r="J2059" s="56">
        <v>31.4757</v>
      </c>
      <c r="K2059" s="56">
        <v>507.92849999999999</v>
      </c>
      <c r="L2059" s="56">
        <v>68.6831999999998</v>
      </c>
      <c r="M2059" s="56">
        <v>466.79729999999898</v>
      </c>
      <c r="N2059" s="56">
        <v>317.6721</v>
      </c>
      <c r="O2059" s="56">
        <v>360.3408</v>
      </c>
      <c r="P2059" s="56">
        <v>314.79389999999898</v>
      </c>
    </row>
    <row r="2060" spans="1:16" x14ac:dyDescent="0.25">
      <c r="A2060" s="54">
        <v>2023</v>
      </c>
      <c r="B2060" s="54">
        <v>439017</v>
      </c>
      <c r="C2060" s="55" t="s">
        <v>414</v>
      </c>
      <c r="D2060" s="54" t="s">
        <v>296</v>
      </c>
      <c r="E2060" s="56">
        <v>222.96619999999899</v>
      </c>
      <c r="F2060" s="56">
        <v>146.38889999999901</v>
      </c>
      <c r="G2060" s="56">
        <v>111.6307</v>
      </c>
      <c r="H2060" s="56">
        <v>327.00569999999999</v>
      </c>
      <c r="I2060" s="56">
        <v>277.64819999999997</v>
      </c>
      <c r="J2060" s="56">
        <v>104.739999999999</v>
      </c>
      <c r="K2060" s="56">
        <v>322.45710000000003</v>
      </c>
      <c r="L2060" s="56">
        <v>145.535</v>
      </c>
      <c r="M2060" s="56">
        <v>665.5883</v>
      </c>
      <c r="N2060" s="56">
        <v>407.3725</v>
      </c>
      <c r="O2060" s="56">
        <v>-24.362200000000001</v>
      </c>
      <c r="P2060" s="56">
        <v>97.123599999999598</v>
      </c>
    </row>
    <row r="2061" spans="1:16" x14ac:dyDescent="0.25">
      <c r="A2061" s="54">
        <v>2023</v>
      </c>
      <c r="B2061" s="54">
        <v>439017</v>
      </c>
      <c r="C2061" s="55" t="s">
        <v>414</v>
      </c>
      <c r="D2061" s="54" t="s">
        <v>1</v>
      </c>
      <c r="E2061" s="56">
        <v>8208.4161999999997</v>
      </c>
      <c r="F2061" s="56">
        <v>5703.1889000000001</v>
      </c>
      <c r="G2061" s="56">
        <v>5353.2807000000003</v>
      </c>
      <c r="H2061" s="56">
        <v>9484.5056999999997</v>
      </c>
      <c r="I2061" s="56">
        <v>9871.3981999999996</v>
      </c>
      <c r="J2061" s="56">
        <v>4013.19</v>
      </c>
      <c r="K2061" s="56">
        <v>10564.6571</v>
      </c>
      <c r="L2061" s="56">
        <v>5626.335</v>
      </c>
      <c r="M2061" s="56">
        <v>20228.838299999999</v>
      </c>
      <c r="N2061" s="56">
        <v>12872.372499999999</v>
      </c>
      <c r="O2061" s="56">
        <v>966.83780000000002</v>
      </c>
      <c r="P2061" s="56">
        <v>2919.9236000000001</v>
      </c>
    </row>
    <row r="2062" spans="1:16" x14ac:dyDescent="0.25">
      <c r="A2062" s="54">
        <v>2023</v>
      </c>
      <c r="B2062" s="54">
        <v>439017</v>
      </c>
      <c r="C2062" s="55" t="s">
        <v>415</v>
      </c>
      <c r="D2062" s="54" t="s">
        <v>294</v>
      </c>
      <c r="E2062" s="56">
        <v>692.74829999999804</v>
      </c>
      <c r="F2062" s="56">
        <v>368.65559999999903</v>
      </c>
      <c r="G2062" s="56">
        <v>145.5582</v>
      </c>
      <c r="H2062" s="56">
        <v>575.22179999999798</v>
      </c>
      <c r="I2062" s="56">
        <v>354.91649999999902</v>
      </c>
      <c r="J2062" s="56">
        <v>702.93269999999802</v>
      </c>
      <c r="K2062" s="56">
        <v>640.58399999999801</v>
      </c>
      <c r="L2062" s="56">
        <v>593.94239999999797</v>
      </c>
      <c r="M2062" s="56">
        <v>657.95159999999896</v>
      </c>
      <c r="N2062" s="56">
        <v>441.88979999999901</v>
      </c>
      <c r="O2062" s="56">
        <v>289.68959999999902</v>
      </c>
      <c r="P2062" s="56">
        <v>323.79750000000001</v>
      </c>
    </row>
    <row r="2063" spans="1:16" x14ac:dyDescent="0.25">
      <c r="A2063" s="54">
        <v>2023</v>
      </c>
      <c r="B2063" s="54">
        <v>439017</v>
      </c>
      <c r="C2063" s="55" t="s">
        <v>414</v>
      </c>
      <c r="D2063" s="54" t="s">
        <v>294</v>
      </c>
      <c r="E2063" s="56">
        <v>384.91619999999898</v>
      </c>
      <c r="F2063" s="56">
        <v>267.43889999999902</v>
      </c>
      <c r="G2063" s="56">
        <v>251.0307</v>
      </c>
      <c r="H2063" s="56">
        <v>444.75569999999999</v>
      </c>
      <c r="I2063" s="56">
        <v>462.89819999999997</v>
      </c>
      <c r="J2063" s="56">
        <v>188.189999999999</v>
      </c>
      <c r="K2063" s="56">
        <v>495.40710000000001</v>
      </c>
      <c r="L2063" s="56">
        <v>263.83499999999998</v>
      </c>
      <c r="M2063" s="56">
        <v>948.5883</v>
      </c>
      <c r="N2063" s="56">
        <v>603.62249999999995</v>
      </c>
      <c r="O2063" s="56">
        <v>45.337800000000001</v>
      </c>
      <c r="P2063" s="56">
        <v>136.92359999999999</v>
      </c>
    </row>
    <row r="2064" spans="1:16" x14ac:dyDescent="0.25">
      <c r="A2064" s="54">
        <v>2023</v>
      </c>
      <c r="B2064" s="54">
        <v>439017</v>
      </c>
      <c r="C2064" s="55" t="s">
        <v>416</v>
      </c>
      <c r="D2064" s="54" t="s">
        <v>296</v>
      </c>
      <c r="E2064" s="56">
        <v>1614.4681</v>
      </c>
      <c r="F2064" s="56">
        <v>1264.6721</v>
      </c>
      <c r="G2064" s="56">
        <v>604.39729999999702</v>
      </c>
      <c r="H2064" s="56">
        <v>433.16319999999803</v>
      </c>
      <c r="I2064" s="56">
        <v>1454.7004999999899</v>
      </c>
      <c r="J2064" s="56">
        <v>317.09829999999903</v>
      </c>
      <c r="K2064" s="56">
        <v>807.68159999999705</v>
      </c>
      <c r="L2064" s="56">
        <v>1448.816</v>
      </c>
      <c r="M2064" s="56">
        <v>1327.2823000000001</v>
      </c>
      <c r="N2064" s="56">
        <v>1330.9003</v>
      </c>
      <c r="O2064" s="56">
        <v>720.07359999999903</v>
      </c>
      <c r="P2064" s="56">
        <v>1042.7239999999999</v>
      </c>
    </row>
    <row r="2065" spans="1:16" x14ac:dyDescent="0.25">
      <c r="A2065" s="54">
        <v>2023</v>
      </c>
      <c r="B2065" s="54">
        <v>439017</v>
      </c>
      <c r="C2065" s="55" t="s">
        <v>418</v>
      </c>
      <c r="D2065" s="54" t="s">
        <v>294</v>
      </c>
      <c r="E2065" s="56">
        <v>1048.4766</v>
      </c>
      <c r="F2065" s="56">
        <v>581.83920000000001</v>
      </c>
      <c r="G2065" s="56">
        <v>919.15439999999899</v>
      </c>
      <c r="H2065" s="56">
        <v>736.27799999999797</v>
      </c>
      <c r="I2065" s="56">
        <v>383.85839999999899</v>
      </c>
      <c r="J2065" s="56">
        <v>459.33119999999798</v>
      </c>
      <c r="K2065" s="56">
        <v>679.32899999999904</v>
      </c>
      <c r="L2065" s="56">
        <v>829.13069999999902</v>
      </c>
      <c r="M2065" s="56">
        <v>539.98229999999899</v>
      </c>
      <c r="N2065" s="56">
        <v>743.33819999999901</v>
      </c>
      <c r="O2065" s="56">
        <v>635.54099999999903</v>
      </c>
      <c r="P2065" s="56">
        <v>449.03609999999998</v>
      </c>
    </row>
    <row r="2066" spans="1:16" x14ac:dyDescent="0.25">
      <c r="A2066" s="54">
        <v>2023</v>
      </c>
      <c r="B2066" s="54">
        <v>439017</v>
      </c>
      <c r="C2066" s="55" t="s">
        <v>418</v>
      </c>
      <c r="D2066" s="54" t="s">
        <v>296</v>
      </c>
      <c r="E2066" s="56">
        <v>623.71659999999895</v>
      </c>
      <c r="F2066" s="56">
        <v>286.1592</v>
      </c>
      <c r="G2066" s="56">
        <v>723.764399999999</v>
      </c>
      <c r="H2066" s="56">
        <v>475.36799999999801</v>
      </c>
      <c r="I2066" s="56">
        <v>217.80839999999901</v>
      </c>
      <c r="J2066" s="56">
        <v>291.39119999999798</v>
      </c>
      <c r="K2066" s="56">
        <v>416.82899999999898</v>
      </c>
      <c r="L2066" s="56">
        <v>405.77069999999901</v>
      </c>
      <c r="M2066" s="56">
        <v>270.402299999999</v>
      </c>
      <c r="N2066" s="56">
        <v>397.528199999999</v>
      </c>
      <c r="O2066" s="56">
        <v>380.12099999999901</v>
      </c>
      <c r="P2066" s="56">
        <v>242.15610000000001</v>
      </c>
    </row>
    <row r="2067" spans="1:16" x14ac:dyDescent="0.25">
      <c r="A2067" s="54">
        <v>2023</v>
      </c>
      <c r="B2067" s="54">
        <v>439017</v>
      </c>
      <c r="C2067" s="55" t="s">
        <v>418</v>
      </c>
      <c r="D2067" s="54" t="s">
        <v>1</v>
      </c>
      <c r="E2067" s="56">
        <v>22358.976600000002</v>
      </c>
      <c r="F2067" s="56">
        <v>12407.8392</v>
      </c>
      <c r="G2067" s="56">
        <v>19601.154399999999</v>
      </c>
      <c r="H2067" s="56">
        <v>15701.278</v>
      </c>
      <c r="I2067" s="56">
        <v>8185.8584000000001</v>
      </c>
      <c r="J2067" s="56">
        <v>9795.3312000000005</v>
      </c>
      <c r="K2067" s="56">
        <v>14486.829</v>
      </c>
      <c r="L2067" s="56">
        <v>17681.380700000002</v>
      </c>
      <c r="M2067" s="56">
        <v>11515.2323</v>
      </c>
      <c r="N2067" s="56">
        <v>15851.8382</v>
      </c>
      <c r="O2067" s="56">
        <v>13553.040999999999</v>
      </c>
      <c r="P2067" s="56">
        <v>9575.7860999999994</v>
      </c>
    </row>
    <row r="2068" spans="1:16" x14ac:dyDescent="0.25">
      <c r="A2068" s="54">
        <v>2023</v>
      </c>
      <c r="B2068" s="54">
        <v>439017</v>
      </c>
      <c r="C2068" s="55" t="s">
        <v>416</v>
      </c>
      <c r="D2068" s="54" t="s">
        <v>294</v>
      </c>
      <c r="E2068" s="56">
        <v>2014.0880999999999</v>
      </c>
      <c r="F2068" s="56">
        <v>1443.1221</v>
      </c>
      <c r="G2068" s="56">
        <v>805.04729999999699</v>
      </c>
      <c r="H2068" s="56">
        <v>561.91319999999803</v>
      </c>
      <c r="I2068" s="56">
        <v>1713.82049999999</v>
      </c>
      <c r="J2068" s="56">
        <v>471.34829999999903</v>
      </c>
      <c r="K2068" s="56">
        <v>978.981599999997</v>
      </c>
      <c r="L2068" s="56">
        <v>1788.6659999999999</v>
      </c>
      <c r="M2068" s="56">
        <v>1624.8423</v>
      </c>
      <c r="N2068" s="56">
        <v>1624.3503000000001</v>
      </c>
      <c r="O2068" s="56">
        <v>889.68359999999905</v>
      </c>
      <c r="P2068" s="56">
        <v>1320.7739999999999</v>
      </c>
    </row>
    <row r="2069" spans="1:16" x14ac:dyDescent="0.25">
      <c r="A2069" s="54">
        <v>2023</v>
      </c>
      <c r="B2069" s="54">
        <v>444410</v>
      </c>
      <c r="C2069" s="55" t="s">
        <v>414</v>
      </c>
      <c r="D2069" s="54" t="s">
        <v>294</v>
      </c>
      <c r="E2069" s="56">
        <v>353.73680000000002</v>
      </c>
      <c r="F2069" s="56">
        <v>273.096</v>
      </c>
      <c r="G2069" s="56">
        <v>1691.124</v>
      </c>
      <c r="H2069" s="56">
        <v>430.28039999999999</v>
      </c>
      <c r="I2069" s="56">
        <v>1211.9992</v>
      </c>
      <c r="J2069" s="56">
        <v>1450.4056</v>
      </c>
      <c r="K2069" s="56">
        <v>171.29119999999901</v>
      </c>
      <c r="L2069" s="56">
        <v>741.28639999999996</v>
      </c>
      <c r="M2069" s="56">
        <v>818.178799999999</v>
      </c>
      <c r="N2069" s="56">
        <v>376.226</v>
      </c>
      <c r="O2069" s="56">
        <v>758.54359999999997</v>
      </c>
      <c r="P2069" s="56">
        <v>666.95680000000004</v>
      </c>
    </row>
    <row r="2070" spans="1:16" x14ac:dyDescent="0.25">
      <c r="A2070" s="54">
        <v>2023</v>
      </c>
      <c r="B2070" s="54">
        <v>444410</v>
      </c>
      <c r="C2070" s="55" t="s">
        <v>414</v>
      </c>
      <c r="D2070" s="54" t="s">
        <v>296</v>
      </c>
      <c r="E2070" s="56">
        <v>10.736800000000001</v>
      </c>
      <c r="F2070" s="56">
        <v>-30.103999999999999</v>
      </c>
      <c r="G2070" s="56">
        <v>1350.3240000000001</v>
      </c>
      <c r="H2070" s="56">
        <v>71.880399999999796</v>
      </c>
      <c r="I2070" s="56">
        <v>830.29920000000004</v>
      </c>
      <c r="J2070" s="56">
        <v>1211.4056</v>
      </c>
      <c r="K2070" s="56">
        <v>-110.258800000001</v>
      </c>
      <c r="L2070" s="56">
        <v>348.58640000000003</v>
      </c>
      <c r="M2070" s="56">
        <v>335.77879999999902</v>
      </c>
      <c r="N2070" s="56">
        <v>-6.5739999999999696</v>
      </c>
      <c r="O2070" s="56">
        <v>515.14359999999999</v>
      </c>
      <c r="P2070" s="56">
        <v>451.2568</v>
      </c>
    </row>
    <row r="2071" spans="1:16" x14ac:dyDescent="0.25">
      <c r="A2071" s="54">
        <v>2023</v>
      </c>
      <c r="B2071" s="54">
        <v>444410</v>
      </c>
      <c r="C2071" s="55" t="s">
        <v>414</v>
      </c>
      <c r="D2071" s="54" t="s">
        <v>1</v>
      </c>
      <c r="E2071" s="56">
        <v>2312.2368000000001</v>
      </c>
      <c r="F2071" s="56">
        <v>2073.096</v>
      </c>
      <c r="G2071" s="56">
        <v>8885.1239999999998</v>
      </c>
      <c r="H2071" s="56">
        <v>5762.0303999999996</v>
      </c>
      <c r="I2071" s="56">
        <v>8044.9992000000002</v>
      </c>
      <c r="J2071" s="56">
        <v>12481.9056</v>
      </c>
      <c r="K2071" s="56">
        <v>4558.2911999999997</v>
      </c>
      <c r="L2071" s="56">
        <v>5560.2864</v>
      </c>
      <c r="M2071" s="56">
        <v>15278.4288</v>
      </c>
      <c r="N2071" s="56">
        <v>4321.4759999999997</v>
      </c>
      <c r="O2071" s="56">
        <v>5776.2936</v>
      </c>
      <c r="P2071" s="56">
        <v>4252.4567999999999</v>
      </c>
    </row>
    <row r="2072" spans="1:16" x14ac:dyDescent="0.25">
      <c r="A2072" s="54">
        <v>2023</v>
      </c>
      <c r="B2072" s="54">
        <v>444980</v>
      </c>
      <c r="C2072" s="55" t="s">
        <v>417</v>
      </c>
      <c r="D2072" s="54" t="s">
        <v>294</v>
      </c>
      <c r="E2072" s="56">
        <v>0</v>
      </c>
      <c r="F2072" s="56">
        <v>107.923</v>
      </c>
      <c r="G2072" s="56">
        <v>16.986000000000001</v>
      </c>
      <c r="H2072" s="56">
        <v>-17.584000000000099</v>
      </c>
      <c r="I2072" s="56">
        <v>14.436</v>
      </c>
      <c r="J2072" s="56">
        <v>26.872</v>
      </c>
      <c r="K2072" s="56">
        <v>28.978999999999999</v>
      </c>
      <c r="L2072" s="56">
        <v>2.9929999999999901</v>
      </c>
      <c r="M2072" s="56">
        <v>14.978999999999999</v>
      </c>
      <c r="N2072" s="56">
        <v>111.423</v>
      </c>
      <c r="O2072" s="56">
        <v>153.916</v>
      </c>
      <c r="P2072" s="56">
        <v>28.402000000000001</v>
      </c>
    </row>
    <row r="2073" spans="1:16" x14ac:dyDescent="0.25">
      <c r="A2073" s="54">
        <v>2023</v>
      </c>
      <c r="B2073" s="54">
        <v>444980</v>
      </c>
      <c r="C2073" s="55" t="s">
        <v>417</v>
      </c>
      <c r="D2073" s="54" t="s">
        <v>1</v>
      </c>
      <c r="E2073" s="56">
        <v>0</v>
      </c>
      <c r="F2073" s="56">
        <v>622.923</v>
      </c>
      <c r="G2073" s="56">
        <v>111.986</v>
      </c>
      <c r="H2073" s="56">
        <v>839.91600000000005</v>
      </c>
      <c r="I2073" s="56">
        <v>56.686</v>
      </c>
      <c r="J2073" s="56">
        <v>183.37200000000001</v>
      </c>
      <c r="K2073" s="56">
        <v>104.979</v>
      </c>
      <c r="L2073" s="56">
        <v>62.993000000000002</v>
      </c>
      <c r="M2073" s="56">
        <v>125.979</v>
      </c>
      <c r="N2073" s="56">
        <v>566.923</v>
      </c>
      <c r="O2073" s="56">
        <v>608.91600000000005</v>
      </c>
      <c r="P2073" s="56">
        <v>244.90199999999999</v>
      </c>
    </row>
    <row r="2074" spans="1:16" x14ac:dyDescent="0.25">
      <c r="A2074" s="54">
        <v>2023</v>
      </c>
      <c r="B2074" s="54">
        <v>444980</v>
      </c>
      <c r="C2074" s="55" t="s">
        <v>417</v>
      </c>
      <c r="D2074" s="54" t="s">
        <v>296</v>
      </c>
      <c r="E2074" s="56">
        <v>0</v>
      </c>
      <c r="F2074" s="56">
        <v>49.922999999999902</v>
      </c>
      <c r="G2074" s="56">
        <v>-41.014000000000003</v>
      </c>
      <c r="H2074" s="56">
        <v>-104.584</v>
      </c>
      <c r="I2074" s="56">
        <v>-43.564</v>
      </c>
      <c r="J2074" s="56">
        <v>-89.128</v>
      </c>
      <c r="K2074" s="56">
        <v>-58.021000000000001</v>
      </c>
      <c r="L2074" s="56">
        <v>-26.007000000000001</v>
      </c>
      <c r="M2074" s="56">
        <v>-72.021000000000001</v>
      </c>
      <c r="N2074" s="56">
        <v>53.422999999999902</v>
      </c>
      <c r="O2074" s="56">
        <v>66.915999999999897</v>
      </c>
      <c r="P2074" s="56">
        <v>-116.598</v>
      </c>
    </row>
    <row r="2075" spans="1:16" x14ac:dyDescent="0.25">
      <c r="A2075" s="54">
        <v>2023</v>
      </c>
      <c r="B2075" s="54">
        <v>448696</v>
      </c>
      <c r="C2075" s="55" t="s">
        <v>415</v>
      </c>
      <c r="D2075" s="54" t="s">
        <v>296</v>
      </c>
      <c r="E2075" s="56">
        <v>-51.396000000000001</v>
      </c>
      <c r="F2075" s="56">
        <v>-36.332000000000001</v>
      </c>
      <c r="G2075" s="56">
        <v>-100.652</v>
      </c>
      <c r="H2075" s="56">
        <v>-34.74</v>
      </c>
      <c r="I2075" s="56">
        <v>-25.436</v>
      </c>
      <c r="J2075" s="56">
        <v>-27.315999999999999</v>
      </c>
      <c r="K2075" s="56">
        <v>-71.44</v>
      </c>
      <c r="L2075" s="56">
        <v>-100.85599999999999</v>
      </c>
      <c r="M2075" s="56">
        <v>84.187999999999803</v>
      </c>
      <c r="N2075" s="56">
        <v>-73.447999999999993</v>
      </c>
      <c r="O2075" s="56">
        <v>-123.122</v>
      </c>
      <c r="P2075" s="56">
        <v>-134.096</v>
      </c>
    </row>
    <row r="2076" spans="1:16" x14ac:dyDescent="0.25">
      <c r="A2076" s="54">
        <v>2023</v>
      </c>
      <c r="B2076" s="54">
        <v>448696</v>
      </c>
      <c r="C2076" s="55" t="s">
        <v>415</v>
      </c>
      <c r="D2076" s="54" t="s">
        <v>294</v>
      </c>
      <c r="E2076" s="56">
        <v>47.904000000000003</v>
      </c>
      <c r="F2076" s="56">
        <v>62.968000000000004</v>
      </c>
      <c r="G2076" s="56">
        <v>131.048</v>
      </c>
      <c r="H2076" s="56">
        <v>64.56</v>
      </c>
      <c r="I2076" s="56">
        <v>106.964</v>
      </c>
      <c r="J2076" s="56">
        <v>5.7839999999999998</v>
      </c>
      <c r="K2076" s="56">
        <v>60.96</v>
      </c>
      <c r="L2076" s="56">
        <v>97.744</v>
      </c>
      <c r="M2076" s="56">
        <v>292.68799999999999</v>
      </c>
      <c r="N2076" s="56">
        <v>58.951999999999998</v>
      </c>
      <c r="O2076" s="56">
        <v>75.477999999999994</v>
      </c>
      <c r="P2076" s="56">
        <v>97.604000000000099</v>
      </c>
    </row>
    <row r="2077" spans="1:16" x14ac:dyDescent="0.25">
      <c r="A2077" s="54">
        <v>2023</v>
      </c>
      <c r="B2077" s="54">
        <v>448696</v>
      </c>
      <c r="C2077" s="55" t="s">
        <v>415</v>
      </c>
      <c r="D2077" s="54" t="s">
        <v>1</v>
      </c>
      <c r="E2077" s="56">
        <v>143.904</v>
      </c>
      <c r="F2077" s="56">
        <v>183.96799999999999</v>
      </c>
      <c r="G2077" s="56">
        <v>1047.048</v>
      </c>
      <c r="H2077" s="56">
        <v>193.56</v>
      </c>
      <c r="I2077" s="56">
        <v>365.464</v>
      </c>
      <c r="J2077" s="56">
        <v>12.784000000000001</v>
      </c>
      <c r="K2077" s="56">
        <v>215.96</v>
      </c>
      <c r="L2077" s="56">
        <v>384.74400000000003</v>
      </c>
      <c r="M2077" s="56">
        <v>1971.6880000000001</v>
      </c>
      <c r="N2077" s="56">
        <v>279.952</v>
      </c>
      <c r="O2077" s="56">
        <v>216.72800000000001</v>
      </c>
      <c r="P2077" s="56">
        <v>1382.104</v>
      </c>
    </row>
    <row r="2078" spans="1:16" x14ac:dyDescent="0.25">
      <c r="A2078" s="54">
        <v>2023</v>
      </c>
      <c r="B2078" s="54">
        <v>458704</v>
      </c>
      <c r="C2078" s="55" t="s">
        <v>417</v>
      </c>
      <c r="D2078" s="54" t="s">
        <v>294</v>
      </c>
      <c r="E2078" s="56">
        <v>84.912000000000006</v>
      </c>
      <c r="F2078" s="56">
        <v>74.920000000000101</v>
      </c>
      <c r="G2078" s="56">
        <v>0</v>
      </c>
      <c r="H2078" s="56">
        <v>0</v>
      </c>
      <c r="I2078" s="56">
        <v>0</v>
      </c>
      <c r="J2078" s="56">
        <v>628.99199999999996</v>
      </c>
      <c r="K2078" s="56">
        <v>0</v>
      </c>
      <c r="L2078" s="56">
        <v>0</v>
      </c>
      <c r="M2078" s="56">
        <v>448.916</v>
      </c>
      <c r="N2078" s="56">
        <v>291.86399999999998</v>
      </c>
      <c r="O2078" s="56">
        <v>512.73599999999999</v>
      </c>
      <c r="P2078" s="56">
        <v>0</v>
      </c>
    </row>
    <row r="2079" spans="1:16" x14ac:dyDescent="0.25">
      <c r="A2079" s="54">
        <v>2023</v>
      </c>
      <c r="B2079" s="54">
        <v>458704</v>
      </c>
      <c r="C2079" s="55" t="s">
        <v>417</v>
      </c>
      <c r="D2079" s="54" t="s">
        <v>1</v>
      </c>
      <c r="E2079" s="56">
        <v>879.91200000000003</v>
      </c>
      <c r="F2079" s="56">
        <v>799.92</v>
      </c>
      <c r="G2079" s="56">
        <v>0</v>
      </c>
      <c r="H2079" s="56">
        <v>0</v>
      </c>
      <c r="I2079" s="56">
        <v>0</v>
      </c>
      <c r="J2079" s="56">
        <v>2393.9920000000002</v>
      </c>
      <c r="K2079" s="56">
        <v>0</v>
      </c>
      <c r="L2079" s="56">
        <v>0</v>
      </c>
      <c r="M2079" s="56">
        <v>1584.4159999999999</v>
      </c>
      <c r="N2079" s="56">
        <v>959.86400000000003</v>
      </c>
      <c r="O2079" s="56">
        <v>2207.7359999999999</v>
      </c>
      <c r="P2079" s="56">
        <v>0</v>
      </c>
    </row>
    <row r="2080" spans="1:16" x14ac:dyDescent="0.25">
      <c r="A2080" s="54">
        <v>2023</v>
      </c>
      <c r="B2080" s="54">
        <v>458704</v>
      </c>
      <c r="C2080" s="55" t="s">
        <v>417</v>
      </c>
      <c r="D2080" s="54" t="s">
        <v>296</v>
      </c>
      <c r="E2080" s="56">
        <v>54.911999999999999</v>
      </c>
      <c r="F2080" s="56">
        <v>45.920000000000101</v>
      </c>
      <c r="G2080" s="56">
        <v>0</v>
      </c>
      <c r="H2080" s="56">
        <v>0</v>
      </c>
      <c r="I2080" s="56">
        <v>0</v>
      </c>
      <c r="J2080" s="56">
        <v>558.99199999999996</v>
      </c>
      <c r="K2080" s="56">
        <v>0</v>
      </c>
      <c r="L2080" s="56">
        <v>0</v>
      </c>
      <c r="M2080" s="56">
        <v>379.416</v>
      </c>
      <c r="N2080" s="56">
        <v>231.864</v>
      </c>
      <c r="O2080" s="56">
        <v>419.73599999999999</v>
      </c>
      <c r="P2080" s="56">
        <v>0</v>
      </c>
    </row>
    <row r="2081" spans="1:16" x14ac:dyDescent="0.25">
      <c r="A2081" s="54">
        <v>2023</v>
      </c>
      <c r="B2081" s="54">
        <v>459139</v>
      </c>
      <c r="C2081" s="55" t="s">
        <v>416</v>
      </c>
      <c r="D2081" s="54" t="s">
        <v>296</v>
      </c>
      <c r="E2081" s="56">
        <v>1949.8444</v>
      </c>
      <c r="F2081" s="56">
        <v>2416.5808000000002</v>
      </c>
      <c r="G2081" s="56">
        <v>1898.9916000000001</v>
      </c>
      <c r="H2081" s="56">
        <v>568.40599999999904</v>
      </c>
      <c r="I2081" s="56">
        <v>1621.05</v>
      </c>
      <c r="J2081" s="56">
        <v>1716.8968</v>
      </c>
      <c r="K2081" s="56">
        <v>1594.9328</v>
      </c>
      <c r="L2081" s="56">
        <v>1980.068</v>
      </c>
      <c r="M2081" s="56">
        <v>2642.1347999999998</v>
      </c>
      <c r="N2081" s="56">
        <v>2388.8804</v>
      </c>
      <c r="O2081" s="56">
        <v>2326.5944</v>
      </c>
      <c r="P2081" s="56">
        <v>1251.924</v>
      </c>
    </row>
    <row r="2082" spans="1:16" x14ac:dyDescent="0.25">
      <c r="A2082" s="54">
        <v>2023</v>
      </c>
      <c r="B2082" s="54">
        <v>459139</v>
      </c>
      <c r="C2082" s="55" t="s">
        <v>416</v>
      </c>
      <c r="D2082" s="54" t="s">
        <v>1</v>
      </c>
      <c r="E2082" s="56">
        <v>19781.294399999999</v>
      </c>
      <c r="F2082" s="56">
        <v>24401.680799999998</v>
      </c>
      <c r="G2082" s="56">
        <v>18713.441599999998</v>
      </c>
      <c r="H2082" s="56">
        <v>6545.4059999999999</v>
      </c>
      <c r="I2082" s="56">
        <v>16402.400000000001</v>
      </c>
      <c r="J2082" s="56">
        <v>17853.446800000002</v>
      </c>
      <c r="K2082" s="56">
        <v>16049.1828</v>
      </c>
      <c r="L2082" s="56">
        <v>19388.768</v>
      </c>
      <c r="M2082" s="56">
        <v>27103.834800000001</v>
      </c>
      <c r="N2082" s="56">
        <v>23032.080399999999</v>
      </c>
      <c r="O2082" s="56">
        <v>22786.044399999999</v>
      </c>
      <c r="P2082" s="56">
        <v>13950.523999999999</v>
      </c>
    </row>
    <row r="2083" spans="1:16" x14ac:dyDescent="0.25">
      <c r="A2083" s="54">
        <v>2023</v>
      </c>
      <c r="B2083" s="54">
        <v>459139</v>
      </c>
      <c r="C2083" s="55" t="s">
        <v>414</v>
      </c>
      <c r="D2083" s="54" t="s">
        <v>294</v>
      </c>
      <c r="E2083" s="56">
        <v>25.879200000000001</v>
      </c>
      <c r="F2083" s="56">
        <v>53.857599999999998</v>
      </c>
      <c r="G2083" s="56">
        <v>165.50880000000001</v>
      </c>
      <c r="H2083" s="56">
        <v>93.348799999999898</v>
      </c>
      <c r="I2083" s="56">
        <v>170.49440000000001</v>
      </c>
      <c r="J2083" s="56">
        <v>149.8304</v>
      </c>
      <c r="K2083" s="56">
        <v>217.136</v>
      </c>
      <c r="L2083" s="56">
        <v>24.009599999999999</v>
      </c>
      <c r="M2083" s="56">
        <v>36.670400000000001</v>
      </c>
      <c r="N2083" s="56">
        <v>324.06400000000002</v>
      </c>
      <c r="O2083" s="56">
        <v>55.628799999999998</v>
      </c>
      <c r="P2083" s="56">
        <v>32.472000000000001</v>
      </c>
    </row>
    <row r="2084" spans="1:16" x14ac:dyDescent="0.25">
      <c r="A2084" s="54">
        <v>2023</v>
      </c>
      <c r="B2084" s="54">
        <v>459139</v>
      </c>
      <c r="C2084" s="55" t="s">
        <v>414</v>
      </c>
      <c r="D2084" s="54" t="s">
        <v>296</v>
      </c>
      <c r="E2084" s="56">
        <v>-71.520799999999994</v>
      </c>
      <c r="F2084" s="56">
        <v>-143.14240000000001</v>
      </c>
      <c r="G2084" s="56">
        <v>2.8087999999999398</v>
      </c>
      <c r="H2084" s="56">
        <v>-170.05119999999999</v>
      </c>
      <c r="I2084" s="56">
        <v>-76.205600000000103</v>
      </c>
      <c r="J2084" s="56">
        <v>-57.069600000000001</v>
      </c>
      <c r="K2084" s="56">
        <v>33.535999999999497</v>
      </c>
      <c r="L2084" s="56">
        <v>-106.5904</v>
      </c>
      <c r="M2084" s="56">
        <v>-160.3296</v>
      </c>
      <c r="N2084" s="56">
        <v>20.8639999999995</v>
      </c>
      <c r="O2084" s="56">
        <v>-172.37119999999999</v>
      </c>
      <c r="P2084" s="56">
        <v>-64.927999999999997</v>
      </c>
    </row>
    <row r="2085" spans="1:16" x14ac:dyDescent="0.25">
      <c r="A2085" s="54">
        <v>2023</v>
      </c>
      <c r="B2085" s="54">
        <v>459139</v>
      </c>
      <c r="C2085" s="55" t="s">
        <v>414</v>
      </c>
      <c r="D2085" s="54" t="s">
        <v>1</v>
      </c>
      <c r="E2085" s="56">
        <v>223.1292</v>
      </c>
      <c r="F2085" s="56">
        <v>464.35759999999999</v>
      </c>
      <c r="G2085" s="56">
        <v>1427.0088000000001</v>
      </c>
      <c r="H2085" s="56">
        <v>804.84879999999998</v>
      </c>
      <c r="I2085" s="56">
        <v>1469.9944</v>
      </c>
      <c r="J2085" s="56">
        <v>1291.8304000000001</v>
      </c>
      <c r="K2085" s="56">
        <v>1872.136</v>
      </c>
      <c r="L2085" s="56">
        <v>207.00960000000001</v>
      </c>
      <c r="M2085" s="56">
        <v>316.17039999999997</v>
      </c>
      <c r="N2085" s="56">
        <v>2794.0639999999999</v>
      </c>
      <c r="O2085" s="56">
        <v>479.62880000000001</v>
      </c>
      <c r="P2085" s="56">
        <v>279.97199999999998</v>
      </c>
    </row>
    <row r="2086" spans="1:16" x14ac:dyDescent="0.25">
      <c r="A2086" s="54">
        <v>2023</v>
      </c>
      <c r="B2086" s="54">
        <v>459139</v>
      </c>
      <c r="C2086" s="55" t="s">
        <v>416</v>
      </c>
      <c r="D2086" s="54" t="s">
        <v>294</v>
      </c>
      <c r="E2086" s="56">
        <v>2294.2944000000002</v>
      </c>
      <c r="F2086" s="56">
        <v>2830.1808000000001</v>
      </c>
      <c r="G2086" s="56">
        <v>2170.4416000000001</v>
      </c>
      <c r="H2086" s="56">
        <v>759.15599999999904</v>
      </c>
      <c r="I2086" s="56">
        <v>1902.4</v>
      </c>
      <c r="J2086" s="56">
        <v>2070.6968000000002</v>
      </c>
      <c r="K2086" s="56">
        <v>1861.4328</v>
      </c>
      <c r="L2086" s="56">
        <v>2248.768</v>
      </c>
      <c r="M2086" s="56">
        <v>3143.5848000000001</v>
      </c>
      <c r="N2086" s="56">
        <v>2671.3303999999998</v>
      </c>
      <c r="O2086" s="56">
        <v>2642.7944000000002</v>
      </c>
      <c r="P2086" s="56">
        <v>1618.0239999999999</v>
      </c>
    </row>
    <row r="2087" spans="1:16" x14ac:dyDescent="0.25">
      <c r="A2087" s="54">
        <v>2023</v>
      </c>
      <c r="B2087" s="54">
        <v>461878</v>
      </c>
      <c r="C2087" s="55" t="s">
        <v>419</v>
      </c>
      <c r="D2087" s="54" t="s">
        <v>1</v>
      </c>
      <c r="E2087" s="56">
        <v>10826.575199999999</v>
      </c>
      <c r="F2087" s="56">
        <v>2999.6208000000001</v>
      </c>
      <c r="G2087" s="56">
        <v>1598.1695999999999</v>
      </c>
      <c r="H2087" s="56">
        <v>872.43119999999999</v>
      </c>
      <c r="I2087" s="56">
        <v>3000.636</v>
      </c>
      <c r="J2087" s="56">
        <v>6293.6855999999998</v>
      </c>
      <c r="K2087" s="56">
        <v>1682.28</v>
      </c>
      <c r="L2087" s="56">
        <v>863.13599999999997</v>
      </c>
      <c r="M2087" s="56">
        <v>7434.9287999999997</v>
      </c>
      <c r="N2087" s="56">
        <v>1354.8168000000001</v>
      </c>
      <c r="O2087" s="56">
        <v>2858.0832</v>
      </c>
      <c r="P2087" s="56">
        <v>5957.8559999999998</v>
      </c>
    </row>
    <row r="2088" spans="1:16" x14ac:dyDescent="0.25">
      <c r="A2088" s="54">
        <v>2023</v>
      </c>
      <c r="B2088" s="54">
        <v>461878</v>
      </c>
      <c r="C2088" s="55" t="s">
        <v>419</v>
      </c>
      <c r="D2088" s="54" t="s">
        <v>296</v>
      </c>
      <c r="E2088" s="56">
        <v>955.37520000000097</v>
      </c>
      <c r="F2088" s="56">
        <v>-120.47920000000001</v>
      </c>
      <c r="G2088" s="56">
        <v>-179.03039999999999</v>
      </c>
      <c r="H2088" s="56">
        <v>-176.46879999999999</v>
      </c>
      <c r="I2088" s="56">
        <v>-288.76400000000001</v>
      </c>
      <c r="J2088" s="56">
        <v>398.5856</v>
      </c>
      <c r="K2088" s="56">
        <v>-248.92</v>
      </c>
      <c r="L2088" s="56">
        <v>-189.364</v>
      </c>
      <c r="M2088" s="56">
        <v>387.428799999999</v>
      </c>
      <c r="N2088" s="56">
        <v>0.51679999999987603</v>
      </c>
      <c r="O2088" s="56">
        <v>-47.416800000000102</v>
      </c>
      <c r="P2088" s="56">
        <v>517.85599999999897</v>
      </c>
    </row>
    <row r="2089" spans="1:16" x14ac:dyDescent="0.25">
      <c r="A2089" s="54">
        <v>2023</v>
      </c>
      <c r="B2089" s="54">
        <v>461878</v>
      </c>
      <c r="C2089" s="55" t="s">
        <v>419</v>
      </c>
      <c r="D2089" s="54" t="s">
        <v>294</v>
      </c>
      <c r="E2089" s="56">
        <v>1466.5752</v>
      </c>
      <c r="F2089" s="56">
        <v>198.1208</v>
      </c>
      <c r="G2089" s="56">
        <v>197.1696</v>
      </c>
      <c r="H2089" s="56">
        <v>233.93119999999999</v>
      </c>
      <c r="I2089" s="56">
        <v>-4.3640000000002299</v>
      </c>
      <c r="J2089" s="56">
        <v>933.18560000000002</v>
      </c>
      <c r="K2089" s="56">
        <v>127.28</v>
      </c>
      <c r="L2089" s="56">
        <v>152.636</v>
      </c>
      <c r="M2089" s="56">
        <v>774.42880000000002</v>
      </c>
      <c r="N2089" s="56">
        <v>308.3168</v>
      </c>
      <c r="O2089" s="56">
        <v>294.58319999999998</v>
      </c>
      <c r="P2089" s="56">
        <v>1030.856</v>
      </c>
    </row>
    <row r="2090" spans="1:16" x14ac:dyDescent="0.25">
      <c r="A2090" s="54">
        <v>2023</v>
      </c>
      <c r="B2090" s="54">
        <v>463072</v>
      </c>
      <c r="C2090" s="55" t="s">
        <v>419</v>
      </c>
      <c r="D2090" s="54" t="s">
        <v>296</v>
      </c>
      <c r="E2090" s="56">
        <v>-91.988000000000099</v>
      </c>
      <c r="F2090" s="56">
        <v>-121.491200000001</v>
      </c>
      <c r="G2090" s="56">
        <v>875.13559999999995</v>
      </c>
      <c r="H2090" s="56">
        <v>649.06799999999998</v>
      </c>
      <c r="I2090" s="56">
        <v>258.0292</v>
      </c>
      <c r="J2090" s="56">
        <v>461.79640000000001</v>
      </c>
      <c r="K2090" s="56">
        <v>837.10400000000004</v>
      </c>
      <c r="L2090" s="56">
        <v>-28.53</v>
      </c>
      <c r="M2090" s="56">
        <v>32.939999999999799</v>
      </c>
      <c r="N2090" s="56">
        <v>231.09119999999999</v>
      </c>
      <c r="O2090" s="56">
        <v>393.1336</v>
      </c>
      <c r="P2090" s="56">
        <v>1168.94</v>
      </c>
    </row>
    <row r="2091" spans="1:16" x14ac:dyDescent="0.25">
      <c r="A2091" s="54">
        <v>2023</v>
      </c>
      <c r="B2091" s="54">
        <v>463072</v>
      </c>
      <c r="C2091" s="55" t="s">
        <v>419</v>
      </c>
      <c r="D2091" s="54" t="s">
        <v>1</v>
      </c>
      <c r="E2091" s="56">
        <v>1382.1120000000001</v>
      </c>
      <c r="F2091" s="56">
        <v>6709.7088000000003</v>
      </c>
      <c r="G2091" s="56">
        <v>9003.7656000000006</v>
      </c>
      <c r="H2091" s="56">
        <v>4372.6679999999997</v>
      </c>
      <c r="I2091" s="56">
        <v>2818.3391999999999</v>
      </c>
      <c r="J2091" s="56">
        <v>2937.1464000000001</v>
      </c>
      <c r="K2091" s="56">
        <v>13801.284</v>
      </c>
      <c r="L2091" s="56">
        <v>626.22</v>
      </c>
      <c r="M2091" s="56">
        <v>2138.04</v>
      </c>
      <c r="N2091" s="56">
        <v>3648.3912</v>
      </c>
      <c r="O2091" s="56">
        <v>4061.4335999999998</v>
      </c>
      <c r="P2091" s="56">
        <v>8036.28</v>
      </c>
    </row>
    <row r="2092" spans="1:16" x14ac:dyDescent="0.25">
      <c r="A2092" s="54">
        <v>2023</v>
      </c>
      <c r="B2092" s="54">
        <v>463072</v>
      </c>
      <c r="C2092" s="55" t="s">
        <v>419</v>
      </c>
      <c r="D2092" s="54" t="s">
        <v>294</v>
      </c>
      <c r="E2092" s="56">
        <v>232.61199999999999</v>
      </c>
      <c r="F2092" s="56">
        <v>74.7087999999994</v>
      </c>
      <c r="G2092" s="56">
        <v>1142.7655999999999</v>
      </c>
      <c r="H2092" s="56">
        <v>946.66800000000001</v>
      </c>
      <c r="I2092" s="56">
        <v>526.83920000000001</v>
      </c>
      <c r="J2092" s="56">
        <v>648.39639999999997</v>
      </c>
      <c r="K2092" s="56">
        <v>1253.5340000000001</v>
      </c>
      <c r="L2092" s="56">
        <v>115.47</v>
      </c>
      <c r="M2092" s="56">
        <v>291.54000000000002</v>
      </c>
      <c r="N2092" s="56">
        <v>451.89120000000003</v>
      </c>
      <c r="O2092" s="56">
        <v>724.93359999999996</v>
      </c>
      <c r="P2092" s="56">
        <v>1590.78</v>
      </c>
    </row>
    <row r="2093" spans="1:16" x14ac:dyDescent="0.25">
      <c r="A2093" s="54">
        <v>2023</v>
      </c>
      <c r="B2093" s="54">
        <v>465325</v>
      </c>
      <c r="C2093" s="55" t="s">
        <v>416</v>
      </c>
      <c r="D2093" s="54" t="s">
        <v>296</v>
      </c>
      <c r="E2093" s="56">
        <v>-26.716000000000001</v>
      </c>
      <c r="F2093" s="56">
        <v>0</v>
      </c>
      <c r="G2093" s="56">
        <v>-9.1080000000000005</v>
      </c>
      <c r="H2093" s="56">
        <v>0</v>
      </c>
      <c r="I2093" s="56">
        <v>-13.108000000000001</v>
      </c>
      <c r="J2093" s="56">
        <v>0</v>
      </c>
      <c r="K2093" s="56">
        <v>0</v>
      </c>
      <c r="L2093" s="56">
        <v>0</v>
      </c>
      <c r="M2093" s="56">
        <v>0</v>
      </c>
      <c r="N2093" s="56">
        <v>0</v>
      </c>
      <c r="O2093" s="56">
        <v>0</v>
      </c>
      <c r="P2093" s="56">
        <v>0</v>
      </c>
    </row>
    <row r="2094" spans="1:16" x14ac:dyDescent="0.25">
      <c r="A2094" s="54">
        <v>2023</v>
      </c>
      <c r="B2094" s="54">
        <v>465325</v>
      </c>
      <c r="C2094" s="55" t="s">
        <v>416</v>
      </c>
      <c r="D2094" s="54" t="s">
        <v>294</v>
      </c>
      <c r="E2094" s="56">
        <v>5.3840000000000003</v>
      </c>
      <c r="F2094" s="56">
        <v>0</v>
      </c>
      <c r="G2094" s="56">
        <v>22.992000000000001</v>
      </c>
      <c r="H2094" s="56">
        <v>0</v>
      </c>
      <c r="I2094" s="56">
        <v>18.992000000000001</v>
      </c>
      <c r="J2094" s="56">
        <v>0</v>
      </c>
      <c r="K2094" s="56">
        <v>0</v>
      </c>
      <c r="L2094" s="56">
        <v>0</v>
      </c>
      <c r="M2094" s="56">
        <v>0</v>
      </c>
      <c r="N2094" s="56">
        <v>0</v>
      </c>
      <c r="O2094" s="56">
        <v>0</v>
      </c>
      <c r="P2094" s="56">
        <v>0</v>
      </c>
    </row>
    <row r="2095" spans="1:16" x14ac:dyDescent="0.25">
      <c r="A2095" s="54">
        <v>2023</v>
      </c>
      <c r="B2095" s="54">
        <v>465325</v>
      </c>
      <c r="C2095" s="55" t="s">
        <v>416</v>
      </c>
      <c r="D2095" s="54" t="s">
        <v>1</v>
      </c>
      <c r="E2095" s="56">
        <v>14.384</v>
      </c>
      <c r="F2095" s="56">
        <v>0</v>
      </c>
      <c r="G2095" s="56">
        <v>87.992000000000004</v>
      </c>
      <c r="H2095" s="56">
        <v>0</v>
      </c>
      <c r="I2095" s="56">
        <v>63.991999999999997</v>
      </c>
      <c r="J2095" s="56">
        <v>0</v>
      </c>
      <c r="K2095" s="56">
        <v>0</v>
      </c>
      <c r="L2095" s="56">
        <v>0</v>
      </c>
      <c r="M2095" s="56">
        <v>0</v>
      </c>
      <c r="N2095" s="56">
        <v>0</v>
      </c>
      <c r="O2095" s="56">
        <v>0</v>
      </c>
      <c r="P2095" s="56">
        <v>0</v>
      </c>
    </row>
    <row r="2096" spans="1:16" x14ac:dyDescent="0.25">
      <c r="A2096" s="54">
        <v>2023</v>
      </c>
      <c r="B2096" s="54">
        <v>466132</v>
      </c>
      <c r="C2096" s="55" t="s">
        <v>415</v>
      </c>
      <c r="D2096" s="54" t="s">
        <v>294</v>
      </c>
      <c r="E2096" s="56">
        <v>567.60400000000004</v>
      </c>
      <c r="F2096" s="56">
        <v>430.95100000000002</v>
      </c>
      <c r="G2096" s="56">
        <v>276.83199999999999</v>
      </c>
      <c r="H2096" s="56">
        <v>772.19399999999905</v>
      </c>
      <c r="I2096" s="56">
        <v>522.83199999999897</v>
      </c>
      <c r="J2096" s="56">
        <v>503.35700000000003</v>
      </c>
      <c r="K2096" s="56">
        <v>168.387</v>
      </c>
      <c r="L2096" s="56">
        <v>490.31900000000002</v>
      </c>
      <c r="M2096" s="56">
        <v>567.76800000000003</v>
      </c>
      <c r="N2096" s="56">
        <v>173.512</v>
      </c>
      <c r="O2096" s="56">
        <v>612.745</v>
      </c>
      <c r="P2096" s="56">
        <v>164.28700000000001</v>
      </c>
    </row>
    <row r="2097" spans="1:16" x14ac:dyDescent="0.25">
      <c r="A2097" s="54">
        <v>2023</v>
      </c>
      <c r="B2097" s="54">
        <v>466132</v>
      </c>
      <c r="C2097" s="55" t="s">
        <v>415</v>
      </c>
      <c r="D2097" s="54" t="s">
        <v>296</v>
      </c>
      <c r="E2097" s="56">
        <v>356.904</v>
      </c>
      <c r="F2097" s="56">
        <v>174.50099999999901</v>
      </c>
      <c r="G2097" s="56">
        <v>103.63200000000001</v>
      </c>
      <c r="H2097" s="56">
        <v>586.89399999999898</v>
      </c>
      <c r="I2097" s="56">
        <v>413.63199999999898</v>
      </c>
      <c r="J2097" s="56">
        <v>361.05700000000002</v>
      </c>
      <c r="K2097" s="56">
        <v>27.187000000000001</v>
      </c>
      <c r="L2097" s="56">
        <v>230.01900000000001</v>
      </c>
      <c r="M2097" s="56">
        <v>349.36799999999999</v>
      </c>
      <c r="N2097" s="56">
        <v>0.31199999999988398</v>
      </c>
      <c r="O2097" s="56">
        <v>439.54500000000002</v>
      </c>
      <c r="P2097" s="56">
        <v>-79.513000000000105</v>
      </c>
    </row>
    <row r="2098" spans="1:16" x14ac:dyDescent="0.25">
      <c r="A2098" s="54">
        <v>2023</v>
      </c>
      <c r="B2098" s="54">
        <v>466132</v>
      </c>
      <c r="C2098" s="55" t="s">
        <v>415</v>
      </c>
      <c r="D2098" s="54" t="s">
        <v>1</v>
      </c>
      <c r="E2098" s="56">
        <v>4028.6039999999998</v>
      </c>
      <c r="F2098" s="56">
        <v>3058.701</v>
      </c>
      <c r="G2098" s="56">
        <v>1964.8320000000001</v>
      </c>
      <c r="H2098" s="56">
        <v>5480.6940000000004</v>
      </c>
      <c r="I2098" s="56">
        <v>3710.8319999999999</v>
      </c>
      <c r="J2098" s="56">
        <v>3572.607</v>
      </c>
      <c r="K2098" s="56">
        <v>1195.1369999999999</v>
      </c>
      <c r="L2098" s="56">
        <v>3480.069</v>
      </c>
      <c r="M2098" s="56">
        <v>4029.768</v>
      </c>
      <c r="N2098" s="56">
        <v>1231.5119999999999</v>
      </c>
      <c r="O2098" s="56">
        <v>4348.9949999999999</v>
      </c>
      <c r="P2098" s="56">
        <v>1166.037</v>
      </c>
    </row>
    <row r="2099" spans="1:16" x14ac:dyDescent="0.25">
      <c r="A2099" s="54">
        <v>2023</v>
      </c>
      <c r="B2099" s="54">
        <v>466514</v>
      </c>
      <c r="C2099" s="55" t="s">
        <v>417</v>
      </c>
      <c r="D2099" s="54" t="s">
        <v>1</v>
      </c>
      <c r="E2099" s="56">
        <v>6460.8234000000002</v>
      </c>
      <c r="F2099" s="56">
        <v>3323.7761999999998</v>
      </c>
      <c r="G2099" s="56">
        <v>4993.1891999999998</v>
      </c>
      <c r="H2099" s="56">
        <v>5045.5847999999996</v>
      </c>
      <c r="I2099" s="56">
        <v>3892.3242</v>
      </c>
      <c r="J2099" s="56">
        <v>2332.7190000000001</v>
      </c>
      <c r="K2099" s="56">
        <v>1648.5105000000001</v>
      </c>
      <c r="L2099" s="56">
        <v>3228.1821</v>
      </c>
      <c r="M2099" s="56">
        <v>7750.6469999999999</v>
      </c>
      <c r="N2099" s="56">
        <v>6002.6405999999997</v>
      </c>
      <c r="O2099" s="56">
        <v>6546.6629999999996</v>
      </c>
      <c r="P2099" s="56">
        <v>8422.5926999999992</v>
      </c>
    </row>
    <row r="2100" spans="1:16" x14ac:dyDescent="0.25">
      <c r="A2100" s="54">
        <v>2023</v>
      </c>
      <c r="B2100" s="54">
        <v>466514</v>
      </c>
      <c r="C2100" s="55" t="s">
        <v>417</v>
      </c>
      <c r="D2100" s="54" t="s">
        <v>296</v>
      </c>
      <c r="E2100" s="56">
        <v>326.32340000000102</v>
      </c>
      <c r="F2100" s="56">
        <v>60.276200000000102</v>
      </c>
      <c r="G2100" s="56">
        <v>191.1892</v>
      </c>
      <c r="H2100" s="56">
        <v>241.5848</v>
      </c>
      <c r="I2100" s="56">
        <v>146.82419999999999</v>
      </c>
      <c r="J2100" s="56">
        <v>-36.780999999999999</v>
      </c>
      <c r="K2100" s="56">
        <v>-80.239500000000007</v>
      </c>
      <c r="L2100" s="56">
        <v>53.432100000000197</v>
      </c>
      <c r="M2100" s="56">
        <v>349.64700000000101</v>
      </c>
      <c r="N2100" s="56">
        <v>371.14060000000001</v>
      </c>
      <c r="O2100" s="56">
        <v>234.16300000000001</v>
      </c>
      <c r="P2100" s="56">
        <v>482.342700000001</v>
      </c>
    </row>
    <row r="2101" spans="1:16" x14ac:dyDescent="0.25">
      <c r="A2101" s="54">
        <v>2023</v>
      </c>
      <c r="B2101" s="54">
        <v>466514</v>
      </c>
      <c r="C2101" s="55" t="s">
        <v>417</v>
      </c>
      <c r="D2101" s="54" t="s">
        <v>294</v>
      </c>
      <c r="E2101" s="56">
        <v>665.32340000000102</v>
      </c>
      <c r="F2101" s="56">
        <v>342.27620000000002</v>
      </c>
      <c r="G2101" s="56">
        <v>514.18920000000003</v>
      </c>
      <c r="H2101" s="56">
        <v>519.58479999999997</v>
      </c>
      <c r="I2101" s="56">
        <v>400.82420000000002</v>
      </c>
      <c r="J2101" s="56">
        <v>240.21899999999999</v>
      </c>
      <c r="K2101" s="56">
        <v>169.76050000000001</v>
      </c>
      <c r="L2101" s="56">
        <v>332.43209999999999</v>
      </c>
      <c r="M2101" s="56">
        <v>798.14700000000096</v>
      </c>
      <c r="N2101" s="56">
        <v>618.14059999999995</v>
      </c>
      <c r="O2101" s="56">
        <v>674.16300000000001</v>
      </c>
      <c r="P2101" s="56">
        <v>867.34270000000004</v>
      </c>
    </row>
    <row r="2102" spans="1:16" x14ac:dyDescent="0.25">
      <c r="A2102" s="54">
        <v>2023</v>
      </c>
      <c r="B2102" s="54">
        <v>466846</v>
      </c>
      <c r="C2102" s="55" t="s">
        <v>417</v>
      </c>
      <c r="D2102" s="54" t="s">
        <v>1</v>
      </c>
      <c r="E2102" s="56">
        <v>125.7852</v>
      </c>
      <c r="F2102" s="56">
        <v>671.82380000000001</v>
      </c>
      <c r="G2102" s="56">
        <v>0</v>
      </c>
      <c r="H2102" s="56">
        <v>0</v>
      </c>
      <c r="I2102" s="56">
        <v>0</v>
      </c>
      <c r="J2102" s="56">
        <v>73.237799999999993</v>
      </c>
      <c r="K2102" s="56">
        <v>717.71119999999996</v>
      </c>
      <c r="L2102" s="56">
        <v>725.05200000000002</v>
      </c>
      <c r="M2102" s="56">
        <v>0</v>
      </c>
      <c r="N2102" s="56">
        <v>73.992599999999996</v>
      </c>
      <c r="O2102" s="56">
        <v>119.1178</v>
      </c>
      <c r="P2102" s="56">
        <v>6.6525999999999996</v>
      </c>
    </row>
    <row r="2103" spans="1:16" x14ac:dyDescent="0.25">
      <c r="A2103" s="54">
        <v>2023</v>
      </c>
      <c r="B2103" s="54">
        <v>466846</v>
      </c>
      <c r="C2103" s="55" t="s">
        <v>417</v>
      </c>
      <c r="D2103" s="54" t="s">
        <v>296</v>
      </c>
      <c r="E2103" s="56">
        <v>-4.2148000000000101</v>
      </c>
      <c r="F2103" s="56">
        <v>125.82380000000001</v>
      </c>
      <c r="G2103" s="56">
        <v>0</v>
      </c>
      <c r="H2103" s="56">
        <v>0</v>
      </c>
      <c r="I2103" s="56">
        <v>0</v>
      </c>
      <c r="J2103" s="56">
        <v>-41.5122</v>
      </c>
      <c r="K2103" s="56">
        <v>103.71120000000001</v>
      </c>
      <c r="L2103" s="56">
        <v>110.05200000000001</v>
      </c>
      <c r="M2103" s="56">
        <v>0</v>
      </c>
      <c r="N2103" s="56">
        <v>-35.007399999999997</v>
      </c>
      <c r="O2103" s="56">
        <v>-27.132200000000001</v>
      </c>
      <c r="P2103" s="56">
        <v>-26.8474</v>
      </c>
    </row>
    <row r="2104" spans="1:16" x14ac:dyDescent="0.25">
      <c r="A2104" s="54">
        <v>2023</v>
      </c>
      <c r="B2104" s="54">
        <v>466846</v>
      </c>
      <c r="C2104" s="55" t="s">
        <v>417</v>
      </c>
      <c r="D2104" s="54" t="s">
        <v>294</v>
      </c>
      <c r="E2104" s="56">
        <v>25.7852</v>
      </c>
      <c r="F2104" s="56">
        <v>185.82380000000001</v>
      </c>
      <c r="G2104" s="56">
        <v>0</v>
      </c>
      <c r="H2104" s="56">
        <v>0</v>
      </c>
      <c r="I2104" s="56">
        <v>0</v>
      </c>
      <c r="J2104" s="56">
        <v>17.4878</v>
      </c>
      <c r="K2104" s="56">
        <v>162.71119999999999</v>
      </c>
      <c r="L2104" s="56">
        <v>140.05199999999999</v>
      </c>
      <c r="M2104" s="56">
        <v>0</v>
      </c>
      <c r="N2104" s="56">
        <v>-6.0073999999999996</v>
      </c>
      <c r="O2104" s="56">
        <v>31.867799999999999</v>
      </c>
      <c r="P2104" s="56">
        <v>2.1526000000000001</v>
      </c>
    </row>
    <row r="2105" spans="1:16" x14ac:dyDescent="0.25">
      <c r="A2105" s="54">
        <v>2023</v>
      </c>
      <c r="B2105" s="54">
        <v>469339</v>
      </c>
      <c r="C2105" s="55" t="s">
        <v>417</v>
      </c>
      <c r="D2105" s="54" t="s">
        <v>296</v>
      </c>
      <c r="E2105" s="56">
        <v>480.14400000000001</v>
      </c>
      <c r="F2105" s="56">
        <v>66.8960000000001</v>
      </c>
      <c r="G2105" s="56">
        <v>-27.52</v>
      </c>
      <c r="H2105" s="56">
        <v>-51.04</v>
      </c>
      <c r="I2105" s="56">
        <v>21.687999999999999</v>
      </c>
      <c r="J2105" s="56">
        <v>141.952</v>
      </c>
      <c r="K2105" s="56">
        <v>1.96800000000002</v>
      </c>
      <c r="L2105" s="56">
        <v>17.3640000000001</v>
      </c>
      <c r="M2105" s="56">
        <v>87.372000000000199</v>
      </c>
      <c r="N2105" s="56">
        <v>-37.756</v>
      </c>
      <c r="O2105" s="56">
        <v>12.984</v>
      </c>
      <c r="P2105" s="56">
        <v>205.19</v>
      </c>
    </row>
    <row r="2106" spans="1:16" x14ac:dyDescent="0.25">
      <c r="A2106" s="54">
        <v>2023</v>
      </c>
      <c r="B2106" s="54">
        <v>469339</v>
      </c>
      <c r="C2106" s="55" t="s">
        <v>417</v>
      </c>
      <c r="D2106" s="54" t="s">
        <v>1</v>
      </c>
      <c r="E2106" s="56">
        <v>2454.1439999999998</v>
      </c>
      <c r="F2106" s="56">
        <v>879.89599999999996</v>
      </c>
      <c r="G2106" s="56">
        <v>377.48</v>
      </c>
      <c r="H2106" s="56">
        <v>271.95999999999998</v>
      </c>
      <c r="I2106" s="56">
        <v>675.68799999999999</v>
      </c>
      <c r="J2106" s="56">
        <v>1006.952</v>
      </c>
      <c r="K2106" s="56">
        <v>175.96799999999999</v>
      </c>
      <c r="L2106" s="56">
        <v>599.86400000000003</v>
      </c>
      <c r="M2106" s="56">
        <v>1479.8720000000001</v>
      </c>
      <c r="N2106" s="56">
        <v>236.744</v>
      </c>
      <c r="O2106" s="56">
        <v>111.98399999999999</v>
      </c>
      <c r="P2106" s="56">
        <v>1045.44</v>
      </c>
    </row>
    <row r="2107" spans="1:16" x14ac:dyDescent="0.25">
      <c r="A2107" s="54">
        <v>2023</v>
      </c>
      <c r="B2107" s="54">
        <v>469339</v>
      </c>
      <c r="C2107" s="55" t="s">
        <v>417</v>
      </c>
      <c r="D2107" s="54" t="s">
        <v>294</v>
      </c>
      <c r="E2107" s="56">
        <v>518.14400000000001</v>
      </c>
      <c r="F2107" s="56">
        <v>97.8960000000001</v>
      </c>
      <c r="G2107" s="56">
        <v>60.48</v>
      </c>
      <c r="H2107" s="56">
        <v>65.959999999999994</v>
      </c>
      <c r="I2107" s="56">
        <v>118.688</v>
      </c>
      <c r="J2107" s="56">
        <v>232.952</v>
      </c>
      <c r="K2107" s="56">
        <v>32.968000000000004</v>
      </c>
      <c r="L2107" s="56">
        <v>107.364</v>
      </c>
      <c r="M2107" s="56">
        <v>147.37200000000001</v>
      </c>
      <c r="N2107" s="56">
        <v>23.244</v>
      </c>
      <c r="O2107" s="56">
        <v>41.984000000000002</v>
      </c>
      <c r="P2107" s="56">
        <v>326.19</v>
      </c>
    </row>
    <row r="2108" spans="1:16" x14ac:dyDescent="0.25">
      <c r="A2108" s="54">
        <v>2023</v>
      </c>
      <c r="B2108" s="54">
        <v>469339</v>
      </c>
      <c r="C2108" s="55" t="s">
        <v>414</v>
      </c>
      <c r="D2108" s="54" t="s">
        <v>294</v>
      </c>
      <c r="E2108" s="56">
        <v>2.492</v>
      </c>
      <c r="F2108" s="56">
        <v>91.236000000000004</v>
      </c>
      <c r="G2108" s="56">
        <v>0</v>
      </c>
      <c r="H2108" s="56">
        <v>463.96</v>
      </c>
      <c r="I2108" s="56">
        <v>285.88799999999998</v>
      </c>
      <c r="J2108" s="56">
        <v>22.852</v>
      </c>
      <c r="K2108" s="56">
        <v>0</v>
      </c>
      <c r="L2108" s="56">
        <v>112.292</v>
      </c>
      <c r="M2108" s="56">
        <v>0</v>
      </c>
      <c r="N2108" s="56">
        <v>222.89599999999999</v>
      </c>
      <c r="O2108" s="56">
        <v>253.696</v>
      </c>
      <c r="P2108" s="56">
        <v>449.65600000000001</v>
      </c>
    </row>
    <row r="2109" spans="1:16" x14ac:dyDescent="0.25">
      <c r="A2109" s="54">
        <v>2023</v>
      </c>
      <c r="B2109" s="54">
        <v>469339</v>
      </c>
      <c r="C2109" s="55" t="s">
        <v>414</v>
      </c>
      <c r="D2109" s="54" t="s">
        <v>296</v>
      </c>
      <c r="E2109" s="56">
        <v>-29.608000000000001</v>
      </c>
      <c r="F2109" s="56">
        <v>23.736000000000001</v>
      </c>
      <c r="G2109" s="56">
        <v>0</v>
      </c>
      <c r="H2109" s="56">
        <v>387.66</v>
      </c>
      <c r="I2109" s="56">
        <v>219.488</v>
      </c>
      <c r="J2109" s="56">
        <v>-42.448</v>
      </c>
      <c r="K2109" s="56">
        <v>0</v>
      </c>
      <c r="L2109" s="56">
        <v>12.6920000000001</v>
      </c>
      <c r="M2109" s="56">
        <v>0</v>
      </c>
      <c r="N2109" s="56">
        <v>189.696</v>
      </c>
      <c r="O2109" s="56">
        <v>178.49600000000001</v>
      </c>
      <c r="P2109" s="56">
        <v>320.15600000000001</v>
      </c>
    </row>
    <row r="2110" spans="1:16" x14ac:dyDescent="0.25">
      <c r="A2110" s="54">
        <v>2023</v>
      </c>
      <c r="B2110" s="54">
        <v>469339</v>
      </c>
      <c r="C2110" s="55" t="s">
        <v>414</v>
      </c>
      <c r="D2110" s="54" t="s">
        <v>1</v>
      </c>
      <c r="E2110" s="56">
        <v>7.992</v>
      </c>
      <c r="F2110" s="56">
        <v>348.73599999999999</v>
      </c>
      <c r="G2110" s="56">
        <v>0</v>
      </c>
      <c r="H2110" s="56">
        <v>1486.96</v>
      </c>
      <c r="I2110" s="56">
        <v>1175.8879999999999</v>
      </c>
      <c r="J2110" s="56">
        <v>174.352</v>
      </c>
      <c r="K2110" s="56">
        <v>0</v>
      </c>
      <c r="L2110" s="56">
        <v>1207.7919999999999</v>
      </c>
      <c r="M2110" s="56">
        <v>0</v>
      </c>
      <c r="N2110" s="56">
        <v>847.89599999999996</v>
      </c>
      <c r="O2110" s="56">
        <v>1227.6959999999999</v>
      </c>
      <c r="P2110" s="56">
        <v>3079.6559999999999</v>
      </c>
    </row>
    <row r="2111" spans="1:16" x14ac:dyDescent="0.25">
      <c r="A2111" s="54">
        <v>2023</v>
      </c>
      <c r="B2111" s="54">
        <v>469339</v>
      </c>
      <c r="C2111" s="55" t="s">
        <v>416</v>
      </c>
      <c r="D2111" s="54" t="s">
        <v>294</v>
      </c>
      <c r="E2111" s="56">
        <v>56.951999999999998</v>
      </c>
      <c r="F2111" s="56">
        <v>553.68600000000004</v>
      </c>
      <c r="G2111" s="56">
        <v>197.19200000000001</v>
      </c>
      <c r="H2111" s="56">
        <v>149.898</v>
      </c>
      <c r="I2111" s="56">
        <v>314.88</v>
      </c>
      <c r="J2111" s="56">
        <v>255.39599999999999</v>
      </c>
      <c r="K2111" s="56">
        <v>141.904</v>
      </c>
      <c r="L2111" s="56">
        <v>506.84800000000001</v>
      </c>
      <c r="M2111" s="56">
        <v>114.328</v>
      </c>
      <c r="N2111" s="56">
        <v>15.875999999999999</v>
      </c>
      <c r="O2111" s="56">
        <v>197.798</v>
      </c>
      <c r="P2111" s="56">
        <v>0</v>
      </c>
    </row>
    <row r="2112" spans="1:16" x14ac:dyDescent="0.25">
      <c r="A2112" s="54">
        <v>2023</v>
      </c>
      <c r="B2112" s="54">
        <v>469339</v>
      </c>
      <c r="C2112" s="55" t="s">
        <v>416</v>
      </c>
      <c r="D2112" s="54" t="s">
        <v>296</v>
      </c>
      <c r="E2112" s="56">
        <v>-9.4480000000000004</v>
      </c>
      <c r="F2112" s="56">
        <v>385.48599999999999</v>
      </c>
      <c r="G2112" s="56">
        <v>154.09200000000001</v>
      </c>
      <c r="H2112" s="56">
        <v>49.198</v>
      </c>
      <c r="I2112" s="56">
        <v>217.48</v>
      </c>
      <c r="J2112" s="56">
        <v>221.096</v>
      </c>
      <c r="K2112" s="56">
        <v>108.70399999999999</v>
      </c>
      <c r="L2112" s="56">
        <v>432.74799999999999</v>
      </c>
      <c r="M2112" s="56">
        <v>46.828000000000003</v>
      </c>
      <c r="N2112" s="56">
        <v>-48.323999999999998</v>
      </c>
      <c r="O2112" s="56">
        <v>97.098000000000098</v>
      </c>
      <c r="P2112" s="56">
        <v>0</v>
      </c>
    </row>
    <row r="2113" spans="1:16" x14ac:dyDescent="0.25">
      <c r="A2113" s="54">
        <v>2023</v>
      </c>
      <c r="B2113" s="54">
        <v>469339</v>
      </c>
      <c r="C2113" s="55" t="s">
        <v>416</v>
      </c>
      <c r="D2113" s="54" t="s">
        <v>1</v>
      </c>
      <c r="E2113" s="56">
        <v>223.952</v>
      </c>
      <c r="F2113" s="56">
        <v>1790.9359999999999</v>
      </c>
      <c r="G2113" s="56">
        <v>726.19200000000001</v>
      </c>
      <c r="H2113" s="56">
        <v>528.64800000000002</v>
      </c>
      <c r="I2113" s="56">
        <v>839.88</v>
      </c>
      <c r="J2113" s="56">
        <v>767.89599999999996</v>
      </c>
      <c r="K2113" s="56">
        <v>911.904</v>
      </c>
      <c r="L2113" s="56">
        <v>1974.848</v>
      </c>
      <c r="M2113" s="56">
        <v>390.32799999999997</v>
      </c>
      <c r="N2113" s="56">
        <v>70.376000000000005</v>
      </c>
      <c r="O2113" s="56">
        <v>1119.048</v>
      </c>
      <c r="P2113" s="56">
        <v>0</v>
      </c>
    </row>
    <row r="2114" spans="1:16" x14ac:dyDescent="0.25">
      <c r="A2114" s="54">
        <v>2023</v>
      </c>
      <c r="B2114" s="54">
        <v>470647</v>
      </c>
      <c r="C2114" s="55" t="s">
        <v>418</v>
      </c>
      <c r="D2114" s="54" t="s">
        <v>1</v>
      </c>
      <c r="E2114" s="56">
        <v>1310.1199999999999</v>
      </c>
      <c r="F2114" s="56">
        <v>2758.8719999999998</v>
      </c>
      <c r="G2114" s="56">
        <v>191.96799999999999</v>
      </c>
      <c r="H2114" s="56">
        <v>487.94400000000002</v>
      </c>
      <c r="I2114" s="56">
        <v>6.3920000000000003</v>
      </c>
      <c r="J2114" s="56">
        <v>1319.76</v>
      </c>
      <c r="K2114" s="56">
        <v>718.30399999999997</v>
      </c>
      <c r="L2114" s="56">
        <v>15.984</v>
      </c>
      <c r="M2114" s="56">
        <v>608.68799999999999</v>
      </c>
      <c r="N2114" s="56">
        <v>143.17599999999999</v>
      </c>
      <c r="O2114" s="56">
        <v>209.54400000000001</v>
      </c>
      <c r="P2114" s="56">
        <v>135.976</v>
      </c>
    </row>
    <row r="2115" spans="1:16" x14ac:dyDescent="0.25">
      <c r="A2115" s="54">
        <v>2023</v>
      </c>
      <c r="B2115" s="54">
        <v>470647</v>
      </c>
      <c r="C2115" s="55" t="s">
        <v>418</v>
      </c>
      <c r="D2115" s="54" t="s">
        <v>296</v>
      </c>
      <c r="E2115" s="56">
        <v>101.22</v>
      </c>
      <c r="F2115" s="56">
        <v>434.072</v>
      </c>
      <c r="G2115" s="56">
        <v>-75.331999999999994</v>
      </c>
      <c r="H2115" s="56">
        <v>-136.45599999999999</v>
      </c>
      <c r="I2115" s="56">
        <v>-31.308</v>
      </c>
      <c r="J2115" s="56">
        <v>89.8599999999999</v>
      </c>
      <c r="K2115" s="56">
        <v>102.20399999999999</v>
      </c>
      <c r="L2115" s="56">
        <v>-63.915999999999997</v>
      </c>
      <c r="M2115" s="56">
        <v>-23.611999999999998</v>
      </c>
      <c r="N2115" s="56">
        <v>-68.924000000000007</v>
      </c>
      <c r="O2115" s="56">
        <v>-170.60599999999999</v>
      </c>
      <c r="P2115" s="56">
        <v>-62.124000000000002</v>
      </c>
    </row>
    <row r="2116" spans="1:16" x14ac:dyDescent="0.25">
      <c r="A2116" s="54">
        <v>2023</v>
      </c>
      <c r="B2116" s="54">
        <v>470647</v>
      </c>
      <c r="C2116" s="55" t="s">
        <v>418</v>
      </c>
      <c r="D2116" s="54" t="s">
        <v>294</v>
      </c>
      <c r="E2116" s="56">
        <v>385.62</v>
      </c>
      <c r="F2116" s="56">
        <v>615.87199999999996</v>
      </c>
      <c r="G2116" s="56">
        <v>61.468000000000004</v>
      </c>
      <c r="H2116" s="56">
        <v>102.944</v>
      </c>
      <c r="I2116" s="56">
        <v>2.8919999999999999</v>
      </c>
      <c r="J2116" s="56">
        <v>203.26</v>
      </c>
      <c r="K2116" s="56">
        <v>204.804</v>
      </c>
      <c r="L2116" s="56">
        <v>4.484</v>
      </c>
      <c r="M2116" s="56">
        <v>158.18799999999999</v>
      </c>
      <c r="N2116" s="56">
        <v>33.676000000000002</v>
      </c>
      <c r="O2116" s="56">
        <v>68.793999999999997</v>
      </c>
      <c r="P2116" s="56">
        <v>40.475999999999999</v>
      </c>
    </row>
    <row r="2117" spans="1:16" x14ac:dyDescent="0.25">
      <c r="A2117" s="54">
        <v>2023</v>
      </c>
      <c r="B2117" s="54">
        <v>476374</v>
      </c>
      <c r="C2117" s="55" t="s">
        <v>418</v>
      </c>
      <c r="D2117" s="54" t="s">
        <v>294</v>
      </c>
      <c r="E2117" s="56">
        <v>0</v>
      </c>
      <c r="F2117" s="56">
        <v>0</v>
      </c>
      <c r="G2117" s="56">
        <v>0.991999999999997</v>
      </c>
      <c r="H2117" s="56">
        <v>0</v>
      </c>
      <c r="I2117" s="56">
        <v>25.984000000000002</v>
      </c>
      <c r="J2117" s="56">
        <v>0</v>
      </c>
      <c r="K2117" s="56">
        <v>12.784000000000001</v>
      </c>
      <c r="L2117" s="56">
        <v>63.96</v>
      </c>
      <c r="M2117" s="56">
        <v>0</v>
      </c>
      <c r="N2117" s="56">
        <v>0</v>
      </c>
      <c r="O2117" s="56">
        <v>0</v>
      </c>
      <c r="P2117" s="56">
        <v>10.084</v>
      </c>
    </row>
    <row r="2118" spans="1:16" x14ac:dyDescent="0.25">
      <c r="A2118" s="54">
        <v>2023</v>
      </c>
      <c r="B2118" s="54">
        <v>476374</v>
      </c>
      <c r="C2118" s="55" t="s">
        <v>418</v>
      </c>
      <c r="D2118" s="54" t="s">
        <v>296</v>
      </c>
      <c r="E2118" s="56">
        <v>0</v>
      </c>
      <c r="F2118" s="56">
        <v>0</v>
      </c>
      <c r="G2118" s="56">
        <v>-33.207999999999998</v>
      </c>
      <c r="H2118" s="56">
        <v>0</v>
      </c>
      <c r="I2118" s="56">
        <v>-9.4159999999999897</v>
      </c>
      <c r="J2118" s="56">
        <v>0</v>
      </c>
      <c r="K2118" s="56">
        <v>-22.616</v>
      </c>
      <c r="L2118" s="56">
        <v>-41.04</v>
      </c>
      <c r="M2118" s="56">
        <v>0</v>
      </c>
      <c r="N2118" s="56">
        <v>0</v>
      </c>
      <c r="O2118" s="56">
        <v>0</v>
      </c>
      <c r="P2118" s="56">
        <v>-25.315999999999999</v>
      </c>
    </row>
    <row r="2119" spans="1:16" x14ac:dyDescent="0.25">
      <c r="A2119" s="54">
        <v>2023</v>
      </c>
      <c r="B2119" s="54">
        <v>476374</v>
      </c>
      <c r="C2119" s="55" t="s">
        <v>418</v>
      </c>
      <c r="D2119" s="54" t="s">
        <v>1</v>
      </c>
      <c r="E2119" s="56">
        <v>0</v>
      </c>
      <c r="F2119" s="56">
        <v>0</v>
      </c>
      <c r="G2119" s="56">
        <v>55.991999999999997</v>
      </c>
      <c r="H2119" s="56">
        <v>0</v>
      </c>
      <c r="I2119" s="56">
        <v>135.98400000000001</v>
      </c>
      <c r="J2119" s="56">
        <v>0</v>
      </c>
      <c r="K2119" s="56">
        <v>80.784000000000006</v>
      </c>
      <c r="L2119" s="56">
        <v>279.95999999999998</v>
      </c>
      <c r="M2119" s="56">
        <v>0</v>
      </c>
      <c r="N2119" s="56">
        <v>0</v>
      </c>
      <c r="O2119" s="56">
        <v>0</v>
      </c>
      <c r="P2119" s="56">
        <v>81.584000000000003</v>
      </c>
    </row>
    <row r="2120" spans="1:16" x14ac:dyDescent="0.25">
      <c r="A2120" s="54">
        <v>2023</v>
      </c>
      <c r="B2120" s="54">
        <v>477716</v>
      </c>
      <c r="C2120" s="55" t="s">
        <v>414</v>
      </c>
      <c r="D2120" s="54" t="s">
        <v>1</v>
      </c>
      <c r="E2120" s="56">
        <v>0</v>
      </c>
      <c r="F2120" s="56">
        <v>0</v>
      </c>
      <c r="G2120" s="56">
        <v>0</v>
      </c>
      <c r="H2120" s="56">
        <v>0</v>
      </c>
      <c r="I2120" s="56">
        <v>0</v>
      </c>
      <c r="J2120" s="56">
        <v>0</v>
      </c>
      <c r="K2120" s="56">
        <v>0</v>
      </c>
      <c r="L2120" s="56">
        <v>13591.727999999999</v>
      </c>
      <c r="M2120" s="56">
        <v>8728.8624</v>
      </c>
      <c r="N2120" s="56">
        <v>13053.0672</v>
      </c>
      <c r="O2120" s="56">
        <v>9238.7520000000004</v>
      </c>
      <c r="P2120" s="56">
        <v>11375.546399999999</v>
      </c>
    </row>
    <row r="2121" spans="1:16" x14ac:dyDescent="0.25">
      <c r="A2121" s="54">
        <v>2023</v>
      </c>
      <c r="B2121" s="54">
        <v>477716</v>
      </c>
      <c r="C2121" s="55" t="s">
        <v>414</v>
      </c>
      <c r="D2121" s="54" t="s">
        <v>294</v>
      </c>
      <c r="E2121" s="56">
        <v>0</v>
      </c>
      <c r="F2121" s="56">
        <v>0</v>
      </c>
      <c r="G2121" s="56">
        <v>0</v>
      </c>
      <c r="H2121" s="56">
        <v>0</v>
      </c>
      <c r="I2121" s="56">
        <v>0</v>
      </c>
      <c r="J2121" s="56">
        <v>0</v>
      </c>
      <c r="K2121" s="56">
        <v>0</v>
      </c>
      <c r="L2121" s="56">
        <v>836.72799999999802</v>
      </c>
      <c r="M2121" s="56">
        <v>537.36239999999896</v>
      </c>
      <c r="N2121" s="56">
        <v>803.56719999999802</v>
      </c>
      <c r="O2121" s="56">
        <v>568.75199999999904</v>
      </c>
      <c r="P2121" s="56">
        <v>700.29639999999802</v>
      </c>
    </row>
    <row r="2122" spans="1:16" x14ac:dyDescent="0.25">
      <c r="A2122" s="54">
        <v>2023</v>
      </c>
      <c r="B2122" s="54">
        <v>477716</v>
      </c>
      <c r="C2122" s="55" t="s">
        <v>414</v>
      </c>
      <c r="D2122" s="54" t="s">
        <v>296</v>
      </c>
      <c r="E2122" s="56">
        <v>0</v>
      </c>
      <c r="F2122" s="56">
        <v>0</v>
      </c>
      <c r="G2122" s="56">
        <v>0</v>
      </c>
      <c r="H2122" s="56">
        <v>0</v>
      </c>
      <c r="I2122" s="56">
        <v>0</v>
      </c>
      <c r="J2122" s="56">
        <v>0</v>
      </c>
      <c r="K2122" s="56">
        <v>0</v>
      </c>
      <c r="L2122" s="56">
        <v>92.027999999997803</v>
      </c>
      <c r="M2122" s="56">
        <v>-104.437600000001</v>
      </c>
      <c r="N2122" s="56">
        <v>119.767199999998</v>
      </c>
      <c r="O2122" s="56">
        <v>-115.59800000000099</v>
      </c>
      <c r="P2122" s="56">
        <v>16.496399999998498</v>
      </c>
    </row>
    <row r="2123" spans="1:16" x14ac:dyDescent="0.25">
      <c r="A2123" s="54">
        <v>2023</v>
      </c>
      <c r="B2123" s="54">
        <v>478552</v>
      </c>
      <c r="C2123" s="55" t="s">
        <v>417</v>
      </c>
      <c r="D2123" s="54" t="s">
        <v>294</v>
      </c>
      <c r="E2123" s="56">
        <v>1.9728000000000001</v>
      </c>
      <c r="F2123" s="56">
        <v>0</v>
      </c>
      <c r="G2123" s="56">
        <v>0</v>
      </c>
      <c r="H2123" s="56">
        <v>84.313999999999993</v>
      </c>
      <c r="I2123" s="56">
        <v>20.185600000000001</v>
      </c>
      <c r="J2123" s="56">
        <v>0</v>
      </c>
      <c r="K2123" s="56">
        <v>0</v>
      </c>
      <c r="L2123" s="56">
        <v>4.7927999999999997</v>
      </c>
      <c r="M2123" s="56">
        <v>47.113599999999899</v>
      </c>
      <c r="N2123" s="56">
        <v>0</v>
      </c>
      <c r="O2123" s="56">
        <v>-1.0864</v>
      </c>
      <c r="P2123" s="56">
        <v>17.3856</v>
      </c>
    </row>
    <row r="2124" spans="1:16" x14ac:dyDescent="0.25">
      <c r="A2124" s="54">
        <v>2023</v>
      </c>
      <c r="B2124" s="54">
        <v>478552</v>
      </c>
      <c r="C2124" s="55" t="s">
        <v>417</v>
      </c>
      <c r="D2124" s="54" t="s">
        <v>296</v>
      </c>
      <c r="E2124" s="56">
        <v>-27.027200000000001</v>
      </c>
      <c r="F2124" s="56">
        <v>0</v>
      </c>
      <c r="G2124" s="56">
        <v>0</v>
      </c>
      <c r="H2124" s="56">
        <v>-11.686</v>
      </c>
      <c r="I2124" s="56">
        <v>-37.814399999999999</v>
      </c>
      <c r="J2124" s="56">
        <v>0</v>
      </c>
      <c r="K2124" s="56">
        <v>0</v>
      </c>
      <c r="L2124" s="56">
        <v>-24.2072</v>
      </c>
      <c r="M2124" s="56">
        <v>-48.886400000000101</v>
      </c>
      <c r="N2124" s="56">
        <v>0</v>
      </c>
      <c r="O2124" s="56">
        <v>-88.086399999999998</v>
      </c>
      <c r="P2124" s="56">
        <v>-40.614400000000003</v>
      </c>
    </row>
    <row r="2125" spans="1:16" x14ac:dyDescent="0.25">
      <c r="A2125" s="54">
        <v>2023</v>
      </c>
      <c r="B2125" s="54">
        <v>478552</v>
      </c>
      <c r="C2125" s="55" t="s">
        <v>417</v>
      </c>
      <c r="D2125" s="54" t="s">
        <v>1</v>
      </c>
      <c r="E2125" s="56">
        <v>6.4728000000000003</v>
      </c>
      <c r="F2125" s="56">
        <v>0</v>
      </c>
      <c r="G2125" s="56">
        <v>0</v>
      </c>
      <c r="H2125" s="56">
        <v>1169.0640000000001</v>
      </c>
      <c r="I2125" s="56">
        <v>115.18559999999999</v>
      </c>
      <c r="J2125" s="56">
        <v>0</v>
      </c>
      <c r="K2125" s="56">
        <v>0</v>
      </c>
      <c r="L2125" s="56">
        <v>64.7928</v>
      </c>
      <c r="M2125" s="56">
        <v>601.11360000000002</v>
      </c>
      <c r="N2125" s="56">
        <v>0</v>
      </c>
      <c r="O2125" s="56">
        <v>719.91359999999997</v>
      </c>
      <c r="P2125" s="56">
        <v>122.3856</v>
      </c>
    </row>
    <row r="2126" spans="1:16" x14ac:dyDescent="0.25">
      <c r="A2126" s="54">
        <v>2023</v>
      </c>
      <c r="B2126" s="54">
        <v>480813</v>
      </c>
      <c r="C2126" s="55" t="s">
        <v>418</v>
      </c>
      <c r="D2126" s="54" t="s">
        <v>294</v>
      </c>
      <c r="E2126" s="56">
        <v>0</v>
      </c>
      <c r="F2126" s="56">
        <v>0</v>
      </c>
      <c r="G2126" s="56">
        <v>0</v>
      </c>
      <c r="H2126" s="56">
        <v>0</v>
      </c>
      <c r="I2126" s="56">
        <v>290.52120000000002</v>
      </c>
      <c r="J2126" s="56">
        <v>1133.2023999999999</v>
      </c>
      <c r="K2126" s="56">
        <v>312.50400000000002</v>
      </c>
      <c r="L2126" s="56">
        <v>796.85199999999998</v>
      </c>
      <c r="M2126" s="56">
        <v>525.11760000000004</v>
      </c>
      <c r="N2126" s="56">
        <v>314.82</v>
      </c>
      <c r="O2126" s="56">
        <v>74.299999999999898</v>
      </c>
      <c r="P2126" s="56">
        <v>299.17880000000002</v>
      </c>
    </row>
    <row r="2127" spans="1:16" x14ac:dyDescent="0.25">
      <c r="A2127" s="54">
        <v>2023</v>
      </c>
      <c r="B2127" s="54">
        <v>480813</v>
      </c>
      <c r="C2127" s="55" t="s">
        <v>418</v>
      </c>
      <c r="D2127" s="54" t="s">
        <v>1</v>
      </c>
      <c r="E2127" s="56">
        <v>0</v>
      </c>
      <c r="F2127" s="56">
        <v>0</v>
      </c>
      <c r="G2127" s="56">
        <v>0</v>
      </c>
      <c r="H2127" s="56">
        <v>0</v>
      </c>
      <c r="I2127" s="56">
        <v>1536.2711999999999</v>
      </c>
      <c r="J2127" s="56">
        <v>4937.7024000000001</v>
      </c>
      <c r="K2127" s="56">
        <v>1512.5039999999999</v>
      </c>
      <c r="L2127" s="56">
        <v>5552.3519999999999</v>
      </c>
      <c r="M2127" s="56">
        <v>3189.1176</v>
      </c>
      <c r="N2127" s="56">
        <v>1187.82</v>
      </c>
      <c r="O2127" s="56">
        <v>798.3</v>
      </c>
      <c r="P2127" s="56">
        <v>1859.4287999999999</v>
      </c>
    </row>
    <row r="2128" spans="1:16" x14ac:dyDescent="0.25">
      <c r="A2128" s="54">
        <v>2023</v>
      </c>
      <c r="B2128" s="54">
        <v>480813</v>
      </c>
      <c r="C2128" s="55" t="s">
        <v>418</v>
      </c>
      <c r="D2128" s="54" t="s">
        <v>296</v>
      </c>
      <c r="E2128" s="56">
        <v>0</v>
      </c>
      <c r="F2128" s="56">
        <v>0</v>
      </c>
      <c r="G2128" s="56">
        <v>0</v>
      </c>
      <c r="H2128" s="56">
        <v>0</v>
      </c>
      <c r="I2128" s="56">
        <v>-51.478800000000099</v>
      </c>
      <c r="J2128" s="56">
        <v>654.40239999999994</v>
      </c>
      <c r="K2128" s="56">
        <v>4.7039999999997901</v>
      </c>
      <c r="L2128" s="56">
        <v>307.25200000000001</v>
      </c>
      <c r="M2128" s="56">
        <v>148.91759999999999</v>
      </c>
      <c r="N2128" s="56">
        <v>41.219999999999899</v>
      </c>
      <c r="O2128" s="56">
        <v>-199.3</v>
      </c>
      <c r="P2128" s="56">
        <v>-8.6212000000000195</v>
      </c>
    </row>
    <row r="2129" spans="1:16" x14ac:dyDescent="0.25">
      <c r="A2129" s="54">
        <v>2023</v>
      </c>
      <c r="B2129" s="54">
        <v>481214</v>
      </c>
      <c r="C2129" s="55" t="s">
        <v>417</v>
      </c>
      <c r="D2129" s="54" t="s">
        <v>1</v>
      </c>
      <c r="E2129" s="56">
        <v>1283.45</v>
      </c>
      <c r="F2129" s="56">
        <v>1833.0129999999999</v>
      </c>
      <c r="G2129" s="56">
        <v>544.51599999999996</v>
      </c>
      <c r="H2129" s="56">
        <v>5621.5460000000003</v>
      </c>
      <c r="I2129" s="56">
        <v>593.48099999999999</v>
      </c>
      <c r="J2129" s="56">
        <v>4080.3209999999999</v>
      </c>
      <c r="K2129" s="56">
        <v>542.09400000000005</v>
      </c>
      <c r="L2129" s="56">
        <v>10483.129999999999</v>
      </c>
      <c r="M2129" s="56">
        <v>1037.904</v>
      </c>
      <c r="N2129" s="56">
        <v>233.68799999999999</v>
      </c>
      <c r="O2129" s="56">
        <v>4573.2470000000003</v>
      </c>
      <c r="P2129" s="56">
        <v>552.15300000000002</v>
      </c>
    </row>
    <row r="2130" spans="1:16" x14ac:dyDescent="0.25">
      <c r="A2130" s="54">
        <v>2023</v>
      </c>
      <c r="B2130" s="54">
        <v>481214</v>
      </c>
      <c r="C2130" s="55" t="s">
        <v>416</v>
      </c>
      <c r="D2130" s="54" t="s">
        <v>294</v>
      </c>
      <c r="E2130" s="56">
        <v>1557.607</v>
      </c>
      <c r="F2130" s="56">
        <v>825.18299999999897</v>
      </c>
      <c r="G2130" s="56">
        <v>509.10799999999898</v>
      </c>
      <c r="H2130" s="56">
        <v>884.44</v>
      </c>
      <c r="I2130" s="56">
        <v>1387.6210000000001</v>
      </c>
      <c r="J2130" s="56">
        <v>2744.1190000000001</v>
      </c>
      <c r="K2130" s="56">
        <v>912.46</v>
      </c>
      <c r="L2130" s="56">
        <v>779.51900000000001</v>
      </c>
      <c r="M2130" s="56">
        <v>1430.15</v>
      </c>
      <c r="N2130" s="56">
        <v>722.64299999999901</v>
      </c>
      <c r="O2130" s="56">
        <v>1563.2670000000001</v>
      </c>
      <c r="P2130" s="56">
        <v>976.375</v>
      </c>
    </row>
    <row r="2131" spans="1:16" x14ac:dyDescent="0.25">
      <c r="A2131" s="54">
        <v>2023</v>
      </c>
      <c r="B2131" s="54">
        <v>481214</v>
      </c>
      <c r="C2131" s="55" t="s">
        <v>414</v>
      </c>
      <c r="D2131" s="54" t="s">
        <v>1</v>
      </c>
      <c r="E2131" s="56">
        <v>11698.96</v>
      </c>
      <c r="F2131" s="56">
        <v>4880.2879999999996</v>
      </c>
      <c r="G2131" s="56">
        <v>5784.3869999999997</v>
      </c>
      <c r="H2131" s="56">
        <v>5024.4809999999998</v>
      </c>
      <c r="I2131" s="56">
        <v>5139.0079999999998</v>
      </c>
      <c r="J2131" s="56">
        <v>2649.752</v>
      </c>
      <c r="K2131" s="56">
        <v>5192.5230000000001</v>
      </c>
      <c r="L2131" s="56">
        <v>5260.857</v>
      </c>
      <c r="M2131" s="56">
        <v>5667.55</v>
      </c>
      <c r="N2131" s="56">
        <v>5425.4830000000002</v>
      </c>
      <c r="O2131" s="56">
        <v>12530.525</v>
      </c>
      <c r="P2131" s="56">
        <v>8463.84</v>
      </c>
    </row>
    <row r="2132" spans="1:16" x14ac:dyDescent="0.25">
      <c r="A2132" s="54">
        <v>2023</v>
      </c>
      <c r="B2132" s="54">
        <v>481214</v>
      </c>
      <c r="C2132" s="55" t="s">
        <v>414</v>
      </c>
      <c r="D2132" s="54" t="s">
        <v>296</v>
      </c>
      <c r="E2132" s="56">
        <v>659.75999999999897</v>
      </c>
      <c r="F2132" s="56">
        <v>161.43799999999999</v>
      </c>
      <c r="G2132" s="56">
        <v>210.03700000000001</v>
      </c>
      <c r="H2132" s="56">
        <v>27.780999999999601</v>
      </c>
      <c r="I2132" s="56">
        <v>178.458</v>
      </c>
      <c r="J2132" s="56">
        <v>-121.648</v>
      </c>
      <c r="K2132" s="56">
        <v>293.12299999999999</v>
      </c>
      <c r="L2132" s="56">
        <v>343.75700000000001</v>
      </c>
      <c r="M2132" s="56">
        <v>-265.5</v>
      </c>
      <c r="N2132" s="56">
        <v>27.5829999999997</v>
      </c>
      <c r="O2132" s="56">
        <v>381.92499999999899</v>
      </c>
      <c r="P2132" s="56">
        <v>205.48999999999899</v>
      </c>
    </row>
    <row r="2133" spans="1:16" x14ac:dyDescent="0.25">
      <c r="A2133" s="54">
        <v>2023</v>
      </c>
      <c r="B2133" s="54">
        <v>481214</v>
      </c>
      <c r="C2133" s="55" t="s">
        <v>417</v>
      </c>
      <c r="D2133" s="54" t="s">
        <v>296</v>
      </c>
      <c r="E2133" s="56">
        <v>101.95</v>
      </c>
      <c r="F2133" s="56">
        <v>85.762999999999806</v>
      </c>
      <c r="G2133" s="56">
        <v>-11.984000000000099</v>
      </c>
      <c r="H2133" s="56">
        <v>815.79599999999903</v>
      </c>
      <c r="I2133" s="56">
        <v>62.981000000000002</v>
      </c>
      <c r="J2133" s="56">
        <v>-39.1790000000003</v>
      </c>
      <c r="K2133" s="56">
        <v>-0.90600000000004899</v>
      </c>
      <c r="L2133" s="56">
        <v>1598.63</v>
      </c>
      <c r="M2133" s="56">
        <v>-9.6000000000110206E-2</v>
      </c>
      <c r="N2133" s="56">
        <v>0.18799999999998801</v>
      </c>
      <c r="O2133" s="56">
        <v>230.74700000000001</v>
      </c>
      <c r="P2133" s="56">
        <v>30.152999999999999</v>
      </c>
    </row>
    <row r="2134" spans="1:16" x14ac:dyDescent="0.25">
      <c r="A2134" s="54">
        <v>2023</v>
      </c>
      <c r="B2134" s="54">
        <v>481214</v>
      </c>
      <c r="C2134" s="55" t="s">
        <v>417</v>
      </c>
      <c r="D2134" s="54" t="s">
        <v>294</v>
      </c>
      <c r="E2134" s="56">
        <v>281.95</v>
      </c>
      <c r="F2134" s="56">
        <v>240.76300000000001</v>
      </c>
      <c r="G2134" s="56">
        <v>49.015999999999899</v>
      </c>
      <c r="H2134" s="56">
        <v>1036.296</v>
      </c>
      <c r="I2134" s="56">
        <v>126.98099999999999</v>
      </c>
      <c r="J2134" s="56">
        <v>145.821</v>
      </c>
      <c r="K2134" s="56">
        <v>89.093999999999994</v>
      </c>
      <c r="L2134" s="56">
        <v>1874.63</v>
      </c>
      <c r="M2134" s="56">
        <v>153.904</v>
      </c>
      <c r="N2134" s="56">
        <v>32.188000000000002</v>
      </c>
      <c r="O2134" s="56">
        <v>386.74700000000001</v>
      </c>
      <c r="P2134" s="56">
        <v>122.15300000000001</v>
      </c>
    </row>
    <row r="2135" spans="1:16" x14ac:dyDescent="0.25">
      <c r="A2135" s="54">
        <v>2023</v>
      </c>
      <c r="B2135" s="54">
        <v>481214</v>
      </c>
      <c r="C2135" s="55" t="s">
        <v>414</v>
      </c>
      <c r="D2135" s="54" t="s">
        <v>294</v>
      </c>
      <c r="E2135" s="56">
        <v>1080.71</v>
      </c>
      <c r="F2135" s="56">
        <v>500.03800000000001</v>
      </c>
      <c r="G2135" s="56">
        <v>610.63699999999994</v>
      </c>
      <c r="H2135" s="56">
        <v>496.98099999999999</v>
      </c>
      <c r="I2135" s="56">
        <v>566.75800000000004</v>
      </c>
      <c r="J2135" s="56">
        <v>240.25200000000001</v>
      </c>
      <c r="K2135" s="56">
        <v>604.02300000000002</v>
      </c>
      <c r="L2135" s="56">
        <v>890.35699999999997</v>
      </c>
      <c r="M2135" s="56">
        <v>69.799999999999699</v>
      </c>
      <c r="N2135" s="56">
        <v>504.483</v>
      </c>
      <c r="O2135" s="56">
        <v>855.52499999999804</v>
      </c>
      <c r="P2135" s="56">
        <v>490.33999999999901</v>
      </c>
    </row>
    <row r="2136" spans="1:16" x14ac:dyDescent="0.25">
      <c r="A2136" s="54">
        <v>2023</v>
      </c>
      <c r="B2136" s="54">
        <v>481214</v>
      </c>
      <c r="C2136" s="55" t="s">
        <v>416</v>
      </c>
      <c r="D2136" s="54" t="s">
        <v>1</v>
      </c>
      <c r="E2136" s="56">
        <v>11342.107</v>
      </c>
      <c r="F2136" s="56">
        <v>10917.683000000001</v>
      </c>
      <c r="G2136" s="56">
        <v>4546.1080000000002</v>
      </c>
      <c r="H2136" s="56">
        <v>11409.44</v>
      </c>
      <c r="I2136" s="56">
        <v>23919.370999999999</v>
      </c>
      <c r="J2136" s="56">
        <v>18476.618999999999</v>
      </c>
      <c r="K2136" s="56">
        <v>10904.46</v>
      </c>
      <c r="L2136" s="56">
        <v>5690.7690000000002</v>
      </c>
      <c r="M2136" s="56">
        <v>10856.65</v>
      </c>
      <c r="N2136" s="56">
        <v>6478.143</v>
      </c>
      <c r="O2136" s="56">
        <v>15987.517</v>
      </c>
      <c r="P2136" s="56">
        <v>10598.875</v>
      </c>
    </row>
    <row r="2137" spans="1:16" x14ac:dyDescent="0.25">
      <c r="A2137" s="54">
        <v>2023</v>
      </c>
      <c r="B2137" s="54">
        <v>481214</v>
      </c>
      <c r="C2137" s="55" t="s">
        <v>416</v>
      </c>
      <c r="D2137" s="54" t="s">
        <v>296</v>
      </c>
      <c r="E2137" s="56">
        <v>1333.107</v>
      </c>
      <c r="F2137" s="56">
        <v>705.78299999999899</v>
      </c>
      <c r="G2137" s="56">
        <v>428.95800000000003</v>
      </c>
      <c r="H2137" s="56">
        <v>730.74</v>
      </c>
      <c r="I2137" s="56">
        <v>1149.3710000000001</v>
      </c>
      <c r="J2137" s="56">
        <v>2433.4189999999999</v>
      </c>
      <c r="K2137" s="56">
        <v>754.36</v>
      </c>
      <c r="L2137" s="56">
        <v>640.11900000000003</v>
      </c>
      <c r="M2137" s="56">
        <v>1302.5</v>
      </c>
      <c r="N2137" s="56">
        <v>544.54299999999898</v>
      </c>
      <c r="O2137" s="56">
        <v>1360.9670000000001</v>
      </c>
      <c r="P2137" s="56">
        <v>734.07500000000005</v>
      </c>
    </row>
    <row r="2138" spans="1:16" x14ac:dyDescent="0.25">
      <c r="A2138" s="54">
        <v>2023</v>
      </c>
      <c r="B2138" s="54">
        <v>484340</v>
      </c>
      <c r="C2138" s="55" t="s">
        <v>416</v>
      </c>
      <c r="D2138" s="54" t="s">
        <v>1</v>
      </c>
      <c r="E2138" s="56">
        <v>335.96</v>
      </c>
      <c r="F2138" s="56">
        <v>671.904</v>
      </c>
      <c r="G2138" s="56">
        <v>1442.912</v>
      </c>
      <c r="H2138" s="56">
        <v>2566.08</v>
      </c>
      <c r="I2138" s="56">
        <v>0</v>
      </c>
      <c r="J2138" s="56">
        <v>3118.4720000000002</v>
      </c>
      <c r="K2138" s="56">
        <v>1860.528</v>
      </c>
      <c r="L2138" s="56">
        <v>71.992000000000004</v>
      </c>
      <c r="M2138" s="56">
        <v>454.33600000000001</v>
      </c>
      <c r="N2138" s="56">
        <v>407.952</v>
      </c>
      <c r="O2138" s="56">
        <v>310.27999999999997</v>
      </c>
      <c r="P2138" s="56">
        <v>423.84</v>
      </c>
    </row>
    <row r="2139" spans="1:16" x14ac:dyDescent="0.25">
      <c r="A2139" s="54">
        <v>2023</v>
      </c>
      <c r="B2139" s="54">
        <v>484340</v>
      </c>
      <c r="C2139" s="55" t="s">
        <v>416</v>
      </c>
      <c r="D2139" s="54" t="s">
        <v>296</v>
      </c>
      <c r="E2139" s="56">
        <v>-36.44</v>
      </c>
      <c r="F2139" s="56">
        <v>218.70400000000001</v>
      </c>
      <c r="G2139" s="56">
        <v>236.06200000000001</v>
      </c>
      <c r="H2139" s="56">
        <v>529.78</v>
      </c>
      <c r="I2139" s="56">
        <v>0</v>
      </c>
      <c r="J2139" s="56">
        <v>717.47199999999998</v>
      </c>
      <c r="K2139" s="56">
        <v>330.02800000000002</v>
      </c>
      <c r="L2139" s="56">
        <v>-15.108000000000001</v>
      </c>
      <c r="M2139" s="56">
        <v>17.335999999999999</v>
      </c>
      <c r="N2139" s="56">
        <v>-14.448</v>
      </c>
      <c r="O2139" s="56">
        <v>46.48</v>
      </c>
      <c r="P2139" s="56">
        <v>2.1400000000000099</v>
      </c>
    </row>
    <row r="2140" spans="1:16" x14ac:dyDescent="0.25">
      <c r="A2140" s="54">
        <v>2023</v>
      </c>
      <c r="B2140" s="54">
        <v>484340</v>
      </c>
      <c r="C2140" s="55" t="s">
        <v>416</v>
      </c>
      <c r="D2140" s="54" t="s">
        <v>294</v>
      </c>
      <c r="E2140" s="56">
        <v>60.96</v>
      </c>
      <c r="F2140" s="56">
        <v>251.904</v>
      </c>
      <c r="G2140" s="56">
        <v>335.66199999999998</v>
      </c>
      <c r="H2140" s="56">
        <v>631.58000000000004</v>
      </c>
      <c r="I2140" s="56">
        <v>0</v>
      </c>
      <c r="J2140" s="56">
        <v>894.47199999999998</v>
      </c>
      <c r="K2140" s="56">
        <v>465.02800000000002</v>
      </c>
      <c r="L2140" s="56">
        <v>16.992000000000001</v>
      </c>
      <c r="M2140" s="56">
        <v>84.835999999999999</v>
      </c>
      <c r="N2140" s="56">
        <v>82.951999999999998</v>
      </c>
      <c r="O2140" s="56">
        <v>111.78</v>
      </c>
      <c r="P2140" s="56">
        <v>133.84</v>
      </c>
    </row>
    <row r="2141" spans="1:16" x14ac:dyDescent="0.25">
      <c r="A2141" s="54">
        <v>2023</v>
      </c>
      <c r="B2141" s="54">
        <v>493267</v>
      </c>
      <c r="C2141" s="55" t="s">
        <v>416</v>
      </c>
      <c r="D2141" s="54" t="s">
        <v>296</v>
      </c>
      <c r="E2141" s="56">
        <v>0</v>
      </c>
      <c r="F2141" s="56">
        <v>-33.531999999999996</v>
      </c>
      <c r="G2141" s="56">
        <v>-3.7279999999999398</v>
      </c>
      <c r="H2141" s="56">
        <v>487.072</v>
      </c>
      <c r="I2141" s="56">
        <v>99.880000000000095</v>
      </c>
      <c r="J2141" s="56">
        <v>50.172000000000097</v>
      </c>
      <c r="K2141" s="56">
        <v>580.70000000000005</v>
      </c>
      <c r="L2141" s="56">
        <v>79.652000000000001</v>
      </c>
      <c r="M2141" s="56">
        <v>49.143999999999998</v>
      </c>
      <c r="N2141" s="56">
        <v>372.94799999999998</v>
      </c>
      <c r="O2141" s="56">
        <v>378.13200000000001</v>
      </c>
      <c r="P2141" s="56">
        <v>8.3680000000000092</v>
      </c>
    </row>
    <row r="2142" spans="1:16" x14ac:dyDescent="0.25">
      <c r="A2142" s="54">
        <v>2023</v>
      </c>
      <c r="B2142" s="54">
        <v>493267</v>
      </c>
      <c r="C2142" s="55" t="s">
        <v>416</v>
      </c>
      <c r="D2142" s="54" t="s">
        <v>1</v>
      </c>
      <c r="E2142" s="56">
        <v>0</v>
      </c>
      <c r="F2142" s="56">
        <v>184.768</v>
      </c>
      <c r="G2142" s="56">
        <v>478.27199999999999</v>
      </c>
      <c r="H2142" s="56">
        <v>4800.8720000000003</v>
      </c>
      <c r="I2142" s="56">
        <v>887.68</v>
      </c>
      <c r="J2142" s="56">
        <v>1040.672</v>
      </c>
      <c r="K2142" s="56">
        <v>2751.6</v>
      </c>
      <c r="L2142" s="56">
        <v>383.952</v>
      </c>
      <c r="M2142" s="56">
        <v>391.14400000000001</v>
      </c>
      <c r="N2142" s="56">
        <v>1815.4480000000001</v>
      </c>
      <c r="O2142" s="56">
        <v>3390.8319999999999</v>
      </c>
      <c r="P2142" s="56">
        <v>143.16800000000001</v>
      </c>
    </row>
    <row r="2143" spans="1:16" x14ac:dyDescent="0.25">
      <c r="A2143" s="54">
        <v>2023</v>
      </c>
      <c r="B2143" s="54">
        <v>493267</v>
      </c>
      <c r="C2143" s="55" t="s">
        <v>416</v>
      </c>
      <c r="D2143" s="54" t="s">
        <v>294</v>
      </c>
      <c r="E2143" s="56">
        <v>0</v>
      </c>
      <c r="F2143" s="56">
        <v>62.768000000000001</v>
      </c>
      <c r="G2143" s="56">
        <v>94.772000000000105</v>
      </c>
      <c r="H2143" s="56">
        <v>698.37199999999996</v>
      </c>
      <c r="I2143" s="56">
        <v>201.68</v>
      </c>
      <c r="J2143" s="56">
        <v>117.672</v>
      </c>
      <c r="K2143" s="56">
        <v>745.6</v>
      </c>
      <c r="L2143" s="56">
        <v>113.952</v>
      </c>
      <c r="M2143" s="56">
        <v>116.64400000000001</v>
      </c>
      <c r="N2143" s="56">
        <v>448.69799999999998</v>
      </c>
      <c r="O2143" s="56">
        <v>546.33199999999999</v>
      </c>
      <c r="P2143" s="56">
        <v>42.667999999999999</v>
      </c>
    </row>
    <row r="2144" spans="1:16" x14ac:dyDescent="0.25">
      <c r="A2144" s="54">
        <v>2023</v>
      </c>
      <c r="B2144" s="54">
        <v>495647</v>
      </c>
      <c r="C2144" s="55" t="s">
        <v>417</v>
      </c>
      <c r="D2144" s="54" t="s">
        <v>1</v>
      </c>
      <c r="E2144" s="56">
        <v>4475.4903999999997</v>
      </c>
      <c r="F2144" s="56">
        <v>3777.7887999999998</v>
      </c>
      <c r="G2144" s="56">
        <v>3528.4088000000002</v>
      </c>
      <c r="H2144" s="56">
        <v>3545.5916000000002</v>
      </c>
      <c r="I2144" s="56">
        <v>3690.5354000000002</v>
      </c>
      <c r="J2144" s="56">
        <v>1586.9521999999999</v>
      </c>
      <c r="K2144" s="56">
        <v>2727.0479999999998</v>
      </c>
      <c r="L2144" s="56">
        <v>1813.3922</v>
      </c>
      <c r="M2144" s="56">
        <v>1460.5601999999999</v>
      </c>
      <c r="N2144" s="56">
        <v>3485.7181999999998</v>
      </c>
      <c r="O2144" s="56">
        <v>7742.2056000000002</v>
      </c>
      <c r="P2144" s="56">
        <v>6846.3393999999998</v>
      </c>
    </row>
    <row r="2145" spans="1:16" x14ac:dyDescent="0.25">
      <c r="A2145" s="54">
        <v>2023</v>
      </c>
      <c r="B2145" s="54">
        <v>495647</v>
      </c>
      <c r="C2145" s="55" t="s">
        <v>417</v>
      </c>
      <c r="D2145" s="54" t="s">
        <v>296</v>
      </c>
      <c r="E2145" s="56">
        <v>321.74040000000002</v>
      </c>
      <c r="F2145" s="56">
        <v>269.03879999999998</v>
      </c>
      <c r="G2145" s="56">
        <v>177.90880000000001</v>
      </c>
      <c r="H2145" s="56">
        <v>125.0916</v>
      </c>
      <c r="I2145" s="56">
        <v>434.03539999999998</v>
      </c>
      <c r="J2145" s="56">
        <v>76.452199999999905</v>
      </c>
      <c r="K2145" s="56">
        <v>139.548</v>
      </c>
      <c r="L2145" s="56">
        <v>159.3922</v>
      </c>
      <c r="M2145" s="56">
        <v>67.060199999999796</v>
      </c>
      <c r="N2145" s="56">
        <v>-71.781800000000402</v>
      </c>
      <c r="O2145" s="56">
        <v>596.70559999999898</v>
      </c>
      <c r="P2145" s="56">
        <v>896.33939999999996</v>
      </c>
    </row>
    <row r="2146" spans="1:16" x14ac:dyDescent="0.25">
      <c r="A2146" s="54">
        <v>2023</v>
      </c>
      <c r="B2146" s="54">
        <v>495647</v>
      </c>
      <c r="C2146" s="55" t="s">
        <v>417</v>
      </c>
      <c r="D2146" s="54" t="s">
        <v>294</v>
      </c>
      <c r="E2146" s="56">
        <v>661.24040000000002</v>
      </c>
      <c r="F2146" s="56">
        <v>534.03880000000004</v>
      </c>
      <c r="G2146" s="56">
        <v>564.90880000000004</v>
      </c>
      <c r="H2146" s="56">
        <v>459.09160000000003</v>
      </c>
      <c r="I2146" s="56">
        <v>620.03539999999998</v>
      </c>
      <c r="J2146" s="56">
        <v>380.4522</v>
      </c>
      <c r="K2146" s="56">
        <v>414.548</v>
      </c>
      <c r="L2146" s="56">
        <v>373.8922</v>
      </c>
      <c r="M2146" s="56">
        <v>274.06020000000001</v>
      </c>
      <c r="N2146" s="56">
        <v>342.21820000000002</v>
      </c>
      <c r="O2146" s="56">
        <v>903.20559999999898</v>
      </c>
      <c r="P2146" s="56">
        <v>1295.8394000000001</v>
      </c>
    </row>
    <row r="2147" spans="1:16" x14ac:dyDescent="0.25">
      <c r="A2147" s="54">
        <v>2023</v>
      </c>
      <c r="B2147" s="54">
        <v>495920</v>
      </c>
      <c r="C2147" s="55" t="s">
        <v>418</v>
      </c>
      <c r="D2147" s="54" t="s">
        <v>294</v>
      </c>
      <c r="E2147" s="56">
        <v>0</v>
      </c>
      <c r="F2147" s="56">
        <v>0</v>
      </c>
      <c r="G2147" s="56">
        <v>9.8680000000000003</v>
      </c>
      <c r="H2147" s="56">
        <v>47.368000000000002</v>
      </c>
      <c r="I2147" s="56">
        <v>64.968000000000004</v>
      </c>
      <c r="J2147" s="56">
        <v>25.975999999999999</v>
      </c>
      <c r="K2147" s="56">
        <v>556.67999999999995</v>
      </c>
      <c r="L2147" s="56">
        <v>336.24799999999999</v>
      </c>
      <c r="M2147" s="56">
        <v>116.78</v>
      </c>
      <c r="N2147" s="56">
        <v>58.16</v>
      </c>
      <c r="O2147" s="56">
        <v>450.428</v>
      </c>
      <c r="P2147" s="56">
        <v>5.984</v>
      </c>
    </row>
    <row r="2148" spans="1:16" x14ac:dyDescent="0.25">
      <c r="A2148" s="54">
        <v>2023</v>
      </c>
      <c r="B2148" s="54">
        <v>495920</v>
      </c>
      <c r="C2148" s="55" t="s">
        <v>418</v>
      </c>
      <c r="D2148" s="54" t="s">
        <v>1</v>
      </c>
      <c r="E2148" s="56">
        <v>0</v>
      </c>
      <c r="F2148" s="56">
        <v>0</v>
      </c>
      <c r="G2148" s="56">
        <v>30.367999999999999</v>
      </c>
      <c r="H2148" s="56">
        <v>166.36799999999999</v>
      </c>
      <c r="I2148" s="56">
        <v>175.96799999999999</v>
      </c>
      <c r="J2148" s="56">
        <v>71.975999999999999</v>
      </c>
      <c r="K2148" s="56">
        <v>2111.6799999999998</v>
      </c>
      <c r="L2148" s="56">
        <v>1030.248</v>
      </c>
      <c r="M2148" s="56">
        <v>1030.28</v>
      </c>
      <c r="N2148" s="56">
        <v>195.16</v>
      </c>
      <c r="O2148" s="56">
        <v>1418.9280000000001</v>
      </c>
      <c r="P2148" s="56">
        <v>15.984</v>
      </c>
    </row>
    <row r="2149" spans="1:16" x14ac:dyDescent="0.25">
      <c r="A2149" s="54">
        <v>2023</v>
      </c>
      <c r="B2149" s="54">
        <v>495920</v>
      </c>
      <c r="C2149" s="55" t="s">
        <v>418</v>
      </c>
      <c r="D2149" s="54" t="s">
        <v>296</v>
      </c>
      <c r="E2149" s="56">
        <v>0</v>
      </c>
      <c r="F2149" s="56">
        <v>0</v>
      </c>
      <c r="G2149" s="56">
        <v>-92.731999999999999</v>
      </c>
      <c r="H2149" s="56">
        <v>-55.231999999999999</v>
      </c>
      <c r="I2149" s="56">
        <v>-37.631999999999998</v>
      </c>
      <c r="J2149" s="56">
        <v>-42.423999999999999</v>
      </c>
      <c r="K2149" s="56">
        <v>374.88</v>
      </c>
      <c r="L2149" s="56">
        <v>165.24799999999999</v>
      </c>
      <c r="M2149" s="56">
        <v>-20.0199999999999</v>
      </c>
      <c r="N2149" s="56">
        <v>-78.64</v>
      </c>
      <c r="O2149" s="56">
        <v>234.428</v>
      </c>
      <c r="P2149" s="56">
        <v>-62.415999999999997</v>
      </c>
    </row>
    <row r="2150" spans="1:16" x14ac:dyDescent="0.25">
      <c r="A2150" s="54">
        <v>2023</v>
      </c>
      <c r="B2150" s="54">
        <v>497086</v>
      </c>
      <c r="C2150" s="55" t="s">
        <v>414</v>
      </c>
      <c r="D2150" s="54" t="s">
        <v>296</v>
      </c>
      <c r="E2150" s="56">
        <v>-64.355999999999995</v>
      </c>
      <c r="F2150" s="56">
        <v>-3.4319999999999902</v>
      </c>
      <c r="G2150" s="56">
        <v>-90.463999999999999</v>
      </c>
      <c r="H2150" s="56">
        <v>128.28</v>
      </c>
      <c r="I2150" s="56">
        <v>-35.823999999999998</v>
      </c>
      <c r="J2150" s="56">
        <v>-63.436</v>
      </c>
      <c r="K2150" s="56">
        <v>255.57</v>
      </c>
      <c r="L2150" s="56">
        <v>163.99600000000001</v>
      </c>
      <c r="M2150" s="56">
        <v>344.8</v>
      </c>
      <c r="N2150" s="56">
        <v>-65.864000000000004</v>
      </c>
      <c r="O2150" s="56">
        <v>-48.74</v>
      </c>
      <c r="P2150" s="56">
        <v>330.88400000000001</v>
      </c>
    </row>
    <row r="2151" spans="1:16" x14ac:dyDescent="0.25">
      <c r="A2151" s="54">
        <v>2023</v>
      </c>
      <c r="B2151" s="54">
        <v>497086</v>
      </c>
      <c r="C2151" s="55" t="s">
        <v>414</v>
      </c>
      <c r="D2151" s="54" t="s">
        <v>1</v>
      </c>
      <c r="E2151" s="56">
        <v>406.34399999999999</v>
      </c>
      <c r="F2151" s="56">
        <v>247.96799999999999</v>
      </c>
      <c r="G2151" s="56">
        <v>290.33600000000001</v>
      </c>
      <c r="H2151" s="56">
        <v>815.88</v>
      </c>
      <c r="I2151" s="56">
        <v>167.976</v>
      </c>
      <c r="J2151" s="56">
        <v>583.86400000000003</v>
      </c>
      <c r="K2151" s="56">
        <v>2279.7199999999998</v>
      </c>
      <c r="L2151" s="56">
        <v>1031.896</v>
      </c>
      <c r="M2151" s="56">
        <v>1295</v>
      </c>
      <c r="N2151" s="56">
        <v>399.93599999999998</v>
      </c>
      <c r="O2151" s="56">
        <v>136.76</v>
      </c>
      <c r="P2151" s="56">
        <v>1671.7840000000001</v>
      </c>
    </row>
    <row r="2152" spans="1:16" x14ac:dyDescent="0.25">
      <c r="A2152" s="54">
        <v>2023</v>
      </c>
      <c r="B2152" s="54">
        <v>497086</v>
      </c>
      <c r="C2152" s="55" t="s">
        <v>414</v>
      </c>
      <c r="D2152" s="54" t="s">
        <v>294</v>
      </c>
      <c r="E2152" s="56">
        <v>67.343999999999994</v>
      </c>
      <c r="F2152" s="56">
        <v>62.968000000000004</v>
      </c>
      <c r="G2152" s="56">
        <v>73.335999999999999</v>
      </c>
      <c r="H2152" s="56">
        <v>289.88</v>
      </c>
      <c r="I2152" s="56">
        <v>29.475999999999999</v>
      </c>
      <c r="J2152" s="56">
        <v>131.364</v>
      </c>
      <c r="K2152" s="56">
        <v>428.72</v>
      </c>
      <c r="L2152" s="56">
        <v>261.39600000000002</v>
      </c>
      <c r="M2152" s="56">
        <v>476.5</v>
      </c>
      <c r="N2152" s="56">
        <v>97.936000000000007</v>
      </c>
      <c r="O2152" s="56">
        <v>49.76</v>
      </c>
      <c r="P2152" s="56">
        <v>526.78399999999999</v>
      </c>
    </row>
    <row r="2153" spans="1:16" x14ac:dyDescent="0.25">
      <c r="A2153" s="54">
        <v>2023</v>
      </c>
      <c r="B2153" s="54">
        <v>498034</v>
      </c>
      <c r="C2153" s="55" t="s">
        <v>414</v>
      </c>
      <c r="D2153" s="54" t="s">
        <v>296</v>
      </c>
      <c r="E2153" s="56">
        <v>0</v>
      </c>
      <c r="F2153" s="56">
        <v>0</v>
      </c>
      <c r="G2153" s="56">
        <v>0</v>
      </c>
      <c r="H2153" s="56">
        <v>0</v>
      </c>
      <c r="I2153" s="56">
        <v>0</v>
      </c>
      <c r="J2153" s="56">
        <v>-11.108000000000001</v>
      </c>
      <c r="K2153" s="56">
        <v>-30.658000000000001</v>
      </c>
      <c r="L2153" s="56">
        <v>-25.108000000000001</v>
      </c>
      <c r="M2153" s="56">
        <v>-11.715999999999999</v>
      </c>
      <c r="N2153" s="56">
        <v>-29.207999999999998</v>
      </c>
      <c r="O2153" s="56">
        <v>-30.216000000000001</v>
      </c>
      <c r="P2153" s="56">
        <v>6.3880000000000301</v>
      </c>
    </row>
    <row r="2154" spans="1:16" x14ac:dyDescent="0.25">
      <c r="A2154" s="54">
        <v>2023</v>
      </c>
      <c r="B2154" s="54">
        <v>498034</v>
      </c>
      <c r="C2154" s="55" t="s">
        <v>414</v>
      </c>
      <c r="D2154" s="54" t="s">
        <v>294</v>
      </c>
      <c r="E2154" s="56">
        <v>0</v>
      </c>
      <c r="F2154" s="56">
        <v>0</v>
      </c>
      <c r="G2154" s="56">
        <v>0</v>
      </c>
      <c r="H2154" s="56">
        <v>0</v>
      </c>
      <c r="I2154" s="56">
        <v>0</v>
      </c>
      <c r="J2154" s="56">
        <v>20.992000000000001</v>
      </c>
      <c r="K2154" s="56">
        <v>1.4419999999999999</v>
      </c>
      <c r="L2154" s="56">
        <v>6.992</v>
      </c>
      <c r="M2154" s="56">
        <v>21.484000000000002</v>
      </c>
      <c r="N2154" s="56">
        <v>2.8919999999999999</v>
      </c>
      <c r="O2154" s="56">
        <v>2.984</v>
      </c>
      <c r="P2154" s="56">
        <v>73.888000000000005</v>
      </c>
    </row>
    <row r="2155" spans="1:16" x14ac:dyDescent="0.25">
      <c r="A2155" s="54">
        <v>2023</v>
      </c>
      <c r="B2155" s="54">
        <v>498034</v>
      </c>
      <c r="C2155" s="55" t="s">
        <v>414</v>
      </c>
      <c r="D2155" s="54" t="s">
        <v>1</v>
      </c>
      <c r="E2155" s="56">
        <v>0</v>
      </c>
      <c r="F2155" s="56">
        <v>0</v>
      </c>
      <c r="G2155" s="56">
        <v>0</v>
      </c>
      <c r="H2155" s="56">
        <v>0</v>
      </c>
      <c r="I2155" s="56">
        <v>0</v>
      </c>
      <c r="J2155" s="56">
        <v>55.991999999999997</v>
      </c>
      <c r="K2155" s="56">
        <v>11.192</v>
      </c>
      <c r="L2155" s="56">
        <v>71.992000000000004</v>
      </c>
      <c r="M2155" s="56">
        <v>71.983999999999995</v>
      </c>
      <c r="N2155" s="56">
        <v>6.3920000000000003</v>
      </c>
      <c r="O2155" s="56">
        <v>15.984</v>
      </c>
      <c r="P2155" s="56">
        <v>311.88799999999998</v>
      </c>
    </row>
    <row r="2156" spans="1:16" x14ac:dyDescent="0.25">
      <c r="A2156" s="54">
        <v>2023</v>
      </c>
      <c r="B2156" s="54">
        <v>499295</v>
      </c>
      <c r="C2156" s="55" t="s">
        <v>417</v>
      </c>
      <c r="D2156" s="54" t="s">
        <v>296</v>
      </c>
      <c r="E2156" s="56">
        <v>1111.3264999999999</v>
      </c>
      <c r="F2156" s="56">
        <v>208.4485</v>
      </c>
      <c r="G2156" s="56">
        <v>390.33249999999998</v>
      </c>
      <c r="H2156" s="56">
        <v>-758.47949999999901</v>
      </c>
      <c r="I2156" s="56">
        <v>1232.856</v>
      </c>
      <c r="J2156" s="56">
        <v>458.80699999999899</v>
      </c>
      <c r="K2156" s="56">
        <v>-28.7880000000001</v>
      </c>
      <c r="L2156" s="56">
        <v>-957.0625</v>
      </c>
      <c r="M2156" s="56">
        <v>-247.121000000001</v>
      </c>
      <c r="N2156" s="56">
        <v>675.24849999999901</v>
      </c>
      <c r="O2156" s="56">
        <v>-1315.5464999999999</v>
      </c>
      <c r="P2156" s="56">
        <v>535.3415</v>
      </c>
    </row>
    <row r="2157" spans="1:16" x14ac:dyDescent="0.25">
      <c r="A2157" s="54">
        <v>2023</v>
      </c>
      <c r="B2157" s="54">
        <v>499295</v>
      </c>
      <c r="C2157" s="55" t="s">
        <v>416</v>
      </c>
      <c r="D2157" s="54" t="s">
        <v>296</v>
      </c>
      <c r="E2157" s="56">
        <v>-253.09299999999999</v>
      </c>
      <c r="F2157" s="56">
        <v>70.239499999999694</v>
      </c>
      <c r="G2157" s="56">
        <v>13.570499999999599</v>
      </c>
      <c r="H2157" s="56">
        <v>671.75099999999895</v>
      </c>
      <c r="I2157" s="56">
        <v>400.86450000000002</v>
      </c>
      <c r="J2157" s="56">
        <v>399.2885</v>
      </c>
      <c r="K2157" s="56">
        <v>-523.59900000000096</v>
      </c>
      <c r="L2157" s="56">
        <v>181.23249999999999</v>
      </c>
      <c r="M2157" s="56">
        <v>-391.69600000000003</v>
      </c>
      <c r="N2157" s="56">
        <v>81.400000000000006</v>
      </c>
      <c r="O2157" s="56">
        <v>291.13600000000002</v>
      </c>
      <c r="P2157" s="56">
        <v>70.534999999999798</v>
      </c>
    </row>
    <row r="2158" spans="1:16" x14ac:dyDescent="0.25">
      <c r="A2158" s="54">
        <v>2023</v>
      </c>
      <c r="B2158" s="54">
        <v>499295</v>
      </c>
      <c r="C2158" s="55" t="s">
        <v>416</v>
      </c>
      <c r="D2158" s="54" t="s">
        <v>1</v>
      </c>
      <c r="E2158" s="56">
        <v>5303.2070000000003</v>
      </c>
      <c r="F2158" s="56">
        <v>7862.9395000000004</v>
      </c>
      <c r="G2158" s="56">
        <v>7721.7205000000004</v>
      </c>
      <c r="H2158" s="56">
        <v>12364.001</v>
      </c>
      <c r="I2158" s="56">
        <v>9386.8644999999997</v>
      </c>
      <c r="J2158" s="56">
        <v>6309.0884999999998</v>
      </c>
      <c r="K2158" s="56">
        <v>14392.001</v>
      </c>
      <c r="L2158" s="56">
        <v>11765.682500000001</v>
      </c>
      <c r="M2158" s="56">
        <v>11148.254000000001</v>
      </c>
      <c r="N2158" s="56">
        <v>12205.05</v>
      </c>
      <c r="O2158" s="56">
        <v>4208.3860000000004</v>
      </c>
      <c r="P2158" s="56">
        <v>9009.5849999999991</v>
      </c>
    </row>
    <row r="2159" spans="1:16" x14ac:dyDescent="0.25">
      <c r="A2159" s="54">
        <v>2023</v>
      </c>
      <c r="B2159" s="54">
        <v>499295</v>
      </c>
      <c r="C2159" s="55" t="s">
        <v>417</v>
      </c>
      <c r="D2159" s="54" t="s">
        <v>1</v>
      </c>
      <c r="E2159" s="56">
        <v>19670.826499999999</v>
      </c>
      <c r="F2159" s="56">
        <v>17202.698499999999</v>
      </c>
      <c r="G2159" s="56">
        <v>24343.8325</v>
      </c>
      <c r="H2159" s="56">
        <v>34993.770499999999</v>
      </c>
      <c r="I2159" s="56">
        <v>21780.356</v>
      </c>
      <c r="J2159" s="56">
        <v>19290.557000000001</v>
      </c>
      <c r="K2159" s="56">
        <v>20027.462</v>
      </c>
      <c r="L2159" s="56">
        <v>27084.6875</v>
      </c>
      <c r="M2159" s="56">
        <v>14165.879000000001</v>
      </c>
      <c r="N2159" s="56">
        <v>28221.498500000002</v>
      </c>
      <c r="O2159" s="56">
        <v>22869.2035</v>
      </c>
      <c r="P2159" s="56">
        <v>25340.841499999999</v>
      </c>
    </row>
    <row r="2160" spans="1:16" x14ac:dyDescent="0.25">
      <c r="A2160" s="54">
        <v>2023</v>
      </c>
      <c r="B2160" s="54">
        <v>499295</v>
      </c>
      <c r="C2160" s="55" t="s">
        <v>417</v>
      </c>
      <c r="D2160" s="54" t="s">
        <v>294</v>
      </c>
      <c r="E2160" s="56">
        <v>1726.8264999999999</v>
      </c>
      <c r="F2160" s="56">
        <v>818.44849999999997</v>
      </c>
      <c r="G2160" s="56">
        <v>1021.3325</v>
      </c>
      <c r="H2160" s="56">
        <v>-76.479499999998495</v>
      </c>
      <c r="I2160" s="56">
        <v>1853.856</v>
      </c>
      <c r="J2160" s="56">
        <v>1019.307</v>
      </c>
      <c r="K2160" s="56">
        <v>619.71199999999999</v>
      </c>
      <c r="L2160" s="56">
        <v>-208.5625</v>
      </c>
      <c r="M2160" s="56">
        <v>387.378999999999</v>
      </c>
      <c r="N2160" s="56">
        <v>1365.2484999999999</v>
      </c>
      <c r="O2160" s="56">
        <v>-642.04650000000004</v>
      </c>
      <c r="P2160" s="56">
        <v>1112.3415</v>
      </c>
    </row>
    <row r="2161" spans="1:16" x14ac:dyDescent="0.25">
      <c r="A2161" s="54">
        <v>2023</v>
      </c>
      <c r="B2161" s="54">
        <v>499295</v>
      </c>
      <c r="C2161" s="55" t="s">
        <v>416</v>
      </c>
      <c r="D2161" s="54" t="s">
        <v>294</v>
      </c>
      <c r="E2161" s="56">
        <v>93.206999999999695</v>
      </c>
      <c r="F2161" s="56">
        <v>566.93949999999995</v>
      </c>
      <c r="G2161" s="56">
        <v>442.22050000000002</v>
      </c>
      <c r="H2161" s="56">
        <v>1073.251</v>
      </c>
      <c r="I2161" s="56">
        <v>864.36450000000002</v>
      </c>
      <c r="J2161" s="56">
        <v>813.08849999999995</v>
      </c>
      <c r="K2161" s="56">
        <v>50.500999999999401</v>
      </c>
      <c r="L2161" s="56">
        <v>598.6825</v>
      </c>
      <c r="M2161" s="56">
        <v>-4.49600000000052</v>
      </c>
      <c r="N2161" s="56">
        <v>574.79999999999995</v>
      </c>
      <c r="O2161" s="56">
        <v>535.63599999999997</v>
      </c>
      <c r="P2161" s="56">
        <v>529.08500000000004</v>
      </c>
    </row>
    <row r="2162" spans="1:16" x14ac:dyDescent="0.25">
      <c r="A2162" s="54">
        <v>2023</v>
      </c>
      <c r="B2162" s="54">
        <v>504704</v>
      </c>
      <c r="C2162" s="55" t="s">
        <v>419</v>
      </c>
      <c r="D2162" s="54" t="s">
        <v>296</v>
      </c>
      <c r="E2162" s="56">
        <v>283.71899999999999</v>
      </c>
      <c r="F2162" s="56">
        <v>56.641999999999797</v>
      </c>
      <c r="G2162" s="56">
        <v>-53.816000000000102</v>
      </c>
      <c r="H2162" s="56">
        <v>-71.145000000000394</v>
      </c>
      <c r="I2162" s="56">
        <v>41.231999999999701</v>
      </c>
      <c r="J2162" s="56">
        <v>86.408999999999693</v>
      </c>
      <c r="K2162" s="56">
        <v>1.52199999999978</v>
      </c>
      <c r="L2162" s="56">
        <v>3.88299999999973</v>
      </c>
      <c r="M2162" s="56">
        <v>353.09300000000002</v>
      </c>
      <c r="N2162" s="56">
        <v>1064.442</v>
      </c>
      <c r="O2162" s="56">
        <v>1277.3979999999999</v>
      </c>
      <c r="P2162" s="56">
        <v>360.11099999999902</v>
      </c>
    </row>
    <row r="2163" spans="1:16" x14ac:dyDescent="0.25">
      <c r="A2163" s="54">
        <v>2023</v>
      </c>
      <c r="B2163" s="54">
        <v>504704</v>
      </c>
      <c r="C2163" s="55" t="s">
        <v>419</v>
      </c>
      <c r="D2163" s="54" t="s">
        <v>294</v>
      </c>
      <c r="E2163" s="56">
        <v>613.72900000000004</v>
      </c>
      <c r="F2163" s="56">
        <v>416.642</v>
      </c>
      <c r="G2163" s="56">
        <v>230.584</v>
      </c>
      <c r="H2163" s="56">
        <v>354.85500000000002</v>
      </c>
      <c r="I2163" s="56">
        <v>367.03199999999998</v>
      </c>
      <c r="J2163" s="56">
        <v>379.209</v>
      </c>
      <c r="K2163" s="56">
        <v>404.75200000000001</v>
      </c>
      <c r="L2163" s="56">
        <v>367.483</v>
      </c>
      <c r="M2163" s="56">
        <v>605.69299999999998</v>
      </c>
      <c r="N2163" s="56">
        <v>1452.712</v>
      </c>
      <c r="O2163" s="56">
        <v>1660.828</v>
      </c>
      <c r="P2163" s="56">
        <v>658.91099999999904</v>
      </c>
    </row>
    <row r="2164" spans="1:16" x14ac:dyDescent="0.25">
      <c r="A2164" s="54">
        <v>2023</v>
      </c>
      <c r="B2164" s="54">
        <v>504704</v>
      </c>
      <c r="C2164" s="55" t="s">
        <v>419</v>
      </c>
      <c r="D2164" s="54" t="s">
        <v>1</v>
      </c>
      <c r="E2164" s="56">
        <v>4355.9790000000003</v>
      </c>
      <c r="F2164" s="56">
        <v>2957.1419999999998</v>
      </c>
      <c r="G2164" s="56">
        <v>1636.5840000000001</v>
      </c>
      <c r="H2164" s="56">
        <v>2518.605</v>
      </c>
      <c r="I2164" s="56">
        <v>2605.0320000000002</v>
      </c>
      <c r="J2164" s="56">
        <v>2691.4589999999998</v>
      </c>
      <c r="K2164" s="56">
        <v>2872.752</v>
      </c>
      <c r="L2164" s="56">
        <v>2608.2330000000002</v>
      </c>
      <c r="M2164" s="56">
        <v>4298.9430000000002</v>
      </c>
      <c r="N2164" s="56">
        <v>10310.712</v>
      </c>
      <c r="O2164" s="56">
        <v>11787.828</v>
      </c>
      <c r="P2164" s="56">
        <v>4676.6610000000001</v>
      </c>
    </row>
    <row r="2165" spans="1:16" x14ac:dyDescent="0.25">
      <c r="A2165" s="54">
        <v>2023</v>
      </c>
      <c r="B2165" s="54">
        <v>504855</v>
      </c>
      <c r="C2165" s="55" t="s">
        <v>418</v>
      </c>
      <c r="D2165" s="54" t="s">
        <v>296</v>
      </c>
      <c r="E2165" s="56">
        <v>187.76900000000001</v>
      </c>
      <c r="F2165" s="56">
        <v>-53.649000000000001</v>
      </c>
      <c r="G2165" s="56">
        <v>85.114999999999796</v>
      </c>
      <c r="H2165" s="56">
        <v>82.545999999999907</v>
      </c>
      <c r="I2165" s="56">
        <v>-5.8280000000000101</v>
      </c>
      <c r="J2165" s="56">
        <v>76.361999999999796</v>
      </c>
      <c r="K2165" s="56">
        <v>575.61899999999798</v>
      </c>
      <c r="L2165" s="56">
        <v>-80.740000000000094</v>
      </c>
      <c r="M2165" s="56">
        <v>-127.675</v>
      </c>
      <c r="N2165" s="56">
        <v>-150.61100000000101</v>
      </c>
      <c r="O2165" s="56">
        <v>199.815</v>
      </c>
      <c r="P2165" s="56">
        <v>-78.459000000000103</v>
      </c>
    </row>
    <row r="2166" spans="1:16" x14ac:dyDescent="0.25">
      <c r="A2166" s="54">
        <v>2023</v>
      </c>
      <c r="B2166" s="54">
        <v>504855</v>
      </c>
      <c r="C2166" s="55" t="s">
        <v>418</v>
      </c>
      <c r="D2166" s="54" t="s">
        <v>1</v>
      </c>
      <c r="E2166" s="56">
        <v>1529.269</v>
      </c>
      <c r="F2166" s="56">
        <v>440.95100000000002</v>
      </c>
      <c r="G2166" s="56">
        <v>1601.355</v>
      </c>
      <c r="H2166" s="56">
        <v>1125.796</v>
      </c>
      <c r="I2166" s="56">
        <v>160.27199999999999</v>
      </c>
      <c r="J2166" s="56">
        <v>1888.0820000000001</v>
      </c>
      <c r="K2166" s="56">
        <v>9242.7790000000005</v>
      </c>
      <c r="L2166" s="56">
        <v>629.16</v>
      </c>
      <c r="M2166" s="56">
        <v>985.42499999999995</v>
      </c>
      <c r="N2166" s="56">
        <v>3775.3589999999999</v>
      </c>
      <c r="O2166" s="56">
        <v>1639.0150000000001</v>
      </c>
      <c r="P2166" s="56">
        <v>1317.1410000000001</v>
      </c>
    </row>
    <row r="2167" spans="1:16" x14ac:dyDescent="0.25">
      <c r="A2167" s="54">
        <v>2023</v>
      </c>
      <c r="B2167" s="54">
        <v>504855</v>
      </c>
      <c r="C2167" s="55" t="s">
        <v>418</v>
      </c>
      <c r="D2167" s="54" t="s">
        <v>294</v>
      </c>
      <c r="E2167" s="56">
        <v>331.76900000000001</v>
      </c>
      <c r="F2167" s="56">
        <v>15.951000000000001</v>
      </c>
      <c r="G2167" s="56">
        <v>200.85499999999999</v>
      </c>
      <c r="H2167" s="56">
        <v>259.54599999999999</v>
      </c>
      <c r="I2167" s="56">
        <v>30.771999999999998</v>
      </c>
      <c r="J2167" s="56">
        <v>301.33199999999999</v>
      </c>
      <c r="K2167" s="56">
        <v>989.52899999999795</v>
      </c>
      <c r="L2167" s="56">
        <v>59.66</v>
      </c>
      <c r="M2167" s="56">
        <v>52.924999999999898</v>
      </c>
      <c r="N2167" s="56">
        <v>2.3589999999993001</v>
      </c>
      <c r="O2167" s="56">
        <v>378.01499999999999</v>
      </c>
      <c r="P2167" s="56">
        <v>135.14099999999999</v>
      </c>
    </row>
    <row r="2168" spans="1:16" x14ac:dyDescent="0.25">
      <c r="A2168" s="54">
        <v>2023</v>
      </c>
      <c r="B2168" s="54">
        <v>507312</v>
      </c>
      <c r="C2168" s="55" t="s">
        <v>419</v>
      </c>
      <c r="D2168" s="54" t="s">
        <v>296</v>
      </c>
      <c r="E2168" s="56">
        <v>123.024</v>
      </c>
      <c r="F2168" s="56">
        <v>-18.22</v>
      </c>
      <c r="G2168" s="56">
        <v>-8.9879999999999605</v>
      </c>
      <c r="H2168" s="56">
        <v>138.15799999999999</v>
      </c>
      <c r="I2168" s="56">
        <v>-35.636000000000003</v>
      </c>
      <c r="J2168" s="56">
        <v>190.19200000000001</v>
      </c>
      <c r="K2168" s="56">
        <v>-32.173999999999999</v>
      </c>
      <c r="L2168" s="56">
        <v>403.44400000000002</v>
      </c>
      <c r="M2168" s="56">
        <v>-24.724</v>
      </c>
      <c r="N2168" s="56">
        <v>105.4</v>
      </c>
      <c r="O2168" s="56">
        <v>-116.944</v>
      </c>
      <c r="P2168" s="56">
        <v>49.932000000000102</v>
      </c>
    </row>
    <row r="2169" spans="1:16" x14ac:dyDescent="0.25">
      <c r="A2169" s="54">
        <v>2023</v>
      </c>
      <c r="B2169" s="54">
        <v>507312</v>
      </c>
      <c r="C2169" s="55" t="s">
        <v>419</v>
      </c>
      <c r="D2169" s="54" t="s">
        <v>1</v>
      </c>
      <c r="E2169" s="56">
        <v>1663.8240000000001</v>
      </c>
      <c r="F2169" s="56">
        <v>305.48</v>
      </c>
      <c r="G2169" s="56">
        <v>183.91200000000001</v>
      </c>
      <c r="H2169" s="56">
        <v>1303.768</v>
      </c>
      <c r="I2169" s="56">
        <v>465.464</v>
      </c>
      <c r="J2169" s="56">
        <v>1687.7919999999999</v>
      </c>
      <c r="K2169" s="56">
        <v>147.17599999999999</v>
      </c>
      <c r="L2169" s="56">
        <v>1990.944</v>
      </c>
      <c r="M2169" s="56">
        <v>118.376</v>
      </c>
      <c r="N2169" s="56">
        <v>1911.8</v>
      </c>
      <c r="O2169" s="56">
        <v>583.85599999999999</v>
      </c>
      <c r="P2169" s="56">
        <v>1271.8320000000001</v>
      </c>
    </row>
    <row r="2170" spans="1:16" x14ac:dyDescent="0.25">
      <c r="A2170" s="54">
        <v>2023</v>
      </c>
      <c r="B2170" s="54">
        <v>507312</v>
      </c>
      <c r="C2170" s="55" t="s">
        <v>419</v>
      </c>
      <c r="D2170" s="54" t="s">
        <v>294</v>
      </c>
      <c r="E2170" s="56">
        <v>193.82400000000001</v>
      </c>
      <c r="F2170" s="56">
        <v>87.98</v>
      </c>
      <c r="G2170" s="56">
        <v>26.411999999999999</v>
      </c>
      <c r="H2170" s="56">
        <v>183.768</v>
      </c>
      <c r="I2170" s="56">
        <v>138.964</v>
      </c>
      <c r="J2170" s="56">
        <v>397.79199999999997</v>
      </c>
      <c r="K2170" s="56">
        <v>37.426000000000002</v>
      </c>
      <c r="L2170" s="56">
        <v>541.44399999999996</v>
      </c>
      <c r="M2170" s="56">
        <v>44.875999999999998</v>
      </c>
      <c r="N2170" s="56">
        <v>278.8</v>
      </c>
      <c r="O2170" s="56">
        <v>124.85599999999999</v>
      </c>
      <c r="P2170" s="56">
        <v>295.33199999999999</v>
      </c>
    </row>
    <row r="2171" spans="1:16" x14ac:dyDescent="0.25">
      <c r="A2171" s="54">
        <v>2023</v>
      </c>
      <c r="B2171" s="54">
        <v>519375</v>
      </c>
      <c r="C2171" s="55" t="s">
        <v>417</v>
      </c>
      <c r="D2171" s="54" t="s">
        <v>296</v>
      </c>
      <c r="E2171" s="56">
        <v>-47.532200000000003</v>
      </c>
      <c r="F2171" s="56">
        <v>11.5815999999999</v>
      </c>
      <c r="G2171" s="56">
        <v>-106.3792</v>
      </c>
      <c r="H2171" s="56">
        <v>307.03820000000002</v>
      </c>
      <c r="I2171" s="56">
        <v>-0.62960000000002503</v>
      </c>
      <c r="J2171" s="56">
        <v>279.55579999999998</v>
      </c>
      <c r="K2171" s="56">
        <v>106.9624</v>
      </c>
      <c r="L2171" s="56">
        <v>0</v>
      </c>
      <c r="M2171" s="56">
        <v>-6.8387999999999503</v>
      </c>
      <c r="N2171" s="56">
        <v>-77.038399999999996</v>
      </c>
      <c r="O2171" s="56">
        <v>152.66739999999999</v>
      </c>
      <c r="P2171" s="56">
        <v>51.054599999999901</v>
      </c>
    </row>
    <row r="2172" spans="1:16" x14ac:dyDescent="0.25">
      <c r="A2172" s="54">
        <v>2023</v>
      </c>
      <c r="B2172" s="54">
        <v>519375</v>
      </c>
      <c r="C2172" s="55" t="s">
        <v>417</v>
      </c>
      <c r="D2172" s="54" t="s">
        <v>1</v>
      </c>
      <c r="E2172" s="56">
        <v>148.71780000000001</v>
      </c>
      <c r="F2172" s="56">
        <v>984.08159999999998</v>
      </c>
      <c r="G2172" s="56">
        <v>338.12079999999997</v>
      </c>
      <c r="H2172" s="56">
        <v>2907.0382</v>
      </c>
      <c r="I2172" s="56">
        <v>229.37039999999999</v>
      </c>
      <c r="J2172" s="56">
        <v>1272.5558000000001</v>
      </c>
      <c r="K2172" s="56">
        <v>858.9624</v>
      </c>
      <c r="L2172" s="56">
        <v>0</v>
      </c>
      <c r="M2172" s="56">
        <v>591.91120000000001</v>
      </c>
      <c r="N2172" s="56">
        <v>234.4616</v>
      </c>
      <c r="O2172" s="56">
        <v>1273.9174</v>
      </c>
      <c r="P2172" s="56">
        <v>742.80460000000005</v>
      </c>
    </row>
    <row r="2173" spans="1:16" x14ac:dyDescent="0.25">
      <c r="A2173" s="54">
        <v>2023</v>
      </c>
      <c r="B2173" s="54">
        <v>519375</v>
      </c>
      <c r="C2173" s="55" t="s">
        <v>417</v>
      </c>
      <c r="D2173" s="54" t="s">
        <v>294</v>
      </c>
      <c r="E2173" s="56">
        <v>11.4678</v>
      </c>
      <c r="F2173" s="56">
        <v>186.58160000000001</v>
      </c>
      <c r="G2173" s="56">
        <v>41.620800000000003</v>
      </c>
      <c r="H2173" s="56">
        <v>515.03819999999996</v>
      </c>
      <c r="I2173" s="56">
        <v>59.370399999999997</v>
      </c>
      <c r="J2173" s="56">
        <v>397.55579999999998</v>
      </c>
      <c r="K2173" s="56">
        <v>196.9624</v>
      </c>
      <c r="L2173" s="56">
        <v>0</v>
      </c>
      <c r="M2173" s="56">
        <v>89.161200000000093</v>
      </c>
      <c r="N2173" s="56">
        <v>41.961599999999997</v>
      </c>
      <c r="O2173" s="56">
        <v>249.16739999999999</v>
      </c>
      <c r="P2173" s="56">
        <v>138.05459999999999</v>
      </c>
    </row>
    <row r="2174" spans="1:16" x14ac:dyDescent="0.25">
      <c r="A2174" s="54">
        <v>2023</v>
      </c>
      <c r="B2174" s="54">
        <v>521200</v>
      </c>
      <c r="C2174" s="55" t="s">
        <v>417</v>
      </c>
      <c r="D2174" s="54" t="s">
        <v>294</v>
      </c>
      <c r="E2174" s="56">
        <v>12.523999999999999</v>
      </c>
      <c r="F2174" s="56">
        <v>92.602400000000003</v>
      </c>
      <c r="G2174" s="56">
        <v>159.36160000000001</v>
      </c>
      <c r="H2174" s="56">
        <v>70.426400000000001</v>
      </c>
      <c r="I2174" s="56">
        <v>164.95760000000001</v>
      </c>
      <c r="J2174" s="56">
        <v>12.3856</v>
      </c>
      <c r="K2174" s="56">
        <v>164.95920000000001</v>
      </c>
      <c r="L2174" s="56">
        <v>118.7192</v>
      </c>
      <c r="M2174" s="56">
        <v>100.91759999999999</v>
      </c>
      <c r="N2174" s="56">
        <v>38.101199999999999</v>
      </c>
      <c r="O2174" s="56">
        <v>61.156799999999997</v>
      </c>
      <c r="P2174" s="56">
        <v>46.188000000000002</v>
      </c>
    </row>
    <row r="2175" spans="1:16" x14ac:dyDescent="0.25">
      <c r="A2175" s="54">
        <v>2023</v>
      </c>
      <c r="B2175" s="54">
        <v>521200</v>
      </c>
      <c r="C2175" s="55" t="s">
        <v>417</v>
      </c>
      <c r="D2175" s="54" t="s">
        <v>1</v>
      </c>
      <c r="E2175" s="56">
        <v>142.524</v>
      </c>
      <c r="F2175" s="56">
        <v>416.10239999999999</v>
      </c>
      <c r="G2175" s="56">
        <v>1001.3616</v>
      </c>
      <c r="H2175" s="56">
        <v>479.4264</v>
      </c>
      <c r="I2175" s="56">
        <v>765.95759999999996</v>
      </c>
      <c r="J2175" s="56">
        <v>122.3856</v>
      </c>
      <c r="K2175" s="56">
        <v>718.45920000000001</v>
      </c>
      <c r="L2175" s="56">
        <v>544.2192</v>
      </c>
      <c r="M2175" s="56">
        <v>796.91759999999999</v>
      </c>
      <c r="N2175" s="56">
        <v>182.85120000000001</v>
      </c>
      <c r="O2175" s="56">
        <v>223.1568</v>
      </c>
      <c r="P2175" s="56">
        <v>545.68799999999999</v>
      </c>
    </row>
    <row r="2176" spans="1:16" x14ac:dyDescent="0.25">
      <c r="A2176" s="54">
        <v>2023</v>
      </c>
      <c r="B2176" s="54">
        <v>521200</v>
      </c>
      <c r="C2176" s="55" t="s">
        <v>417</v>
      </c>
      <c r="D2176" s="54" t="s">
        <v>296</v>
      </c>
      <c r="E2176" s="56">
        <v>-75.475999999999999</v>
      </c>
      <c r="F2176" s="56">
        <v>-26.397600000000001</v>
      </c>
      <c r="G2176" s="56">
        <v>-16.638400000000001</v>
      </c>
      <c r="H2176" s="56">
        <v>-49.573599999999999</v>
      </c>
      <c r="I2176" s="56">
        <v>47.957599999999999</v>
      </c>
      <c r="J2176" s="56">
        <v>-45.614400000000003</v>
      </c>
      <c r="K2176" s="56">
        <v>76.959199999999896</v>
      </c>
      <c r="L2176" s="56">
        <v>-29.280799999999999</v>
      </c>
      <c r="M2176" s="56">
        <v>-106.08240000000001</v>
      </c>
      <c r="N2176" s="56">
        <v>-20.898800000000001</v>
      </c>
      <c r="O2176" s="56">
        <v>-54.843200000000003</v>
      </c>
      <c r="P2176" s="56">
        <v>-71.811999999999998</v>
      </c>
    </row>
    <row r="2177" spans="1:16" x14ac:dyDescent="0.25">
      <c r="A2177" s="54">
        <v>2023</v>
      </c>
      <c r="B2177" s="54">
        <v>522997</v>
      </c>
      <c r="C2177" s="55" t="s">
        <v>418</v>
      </c>
      <c r="D2177" s="54" t="s">
        <v>1</v>
      </c>
      <c r="E2177" s="56">
        <v>116.4</v>
      </c>
      <c r="F2177" s="56">
        <v>1416.588</v>
      </c>
      <c r="G2177" s="56">
        <v>40.74</v>
      </c>
      <c r="H2177" s="56">
        <v>143.75399999999999</v>
      </c>
      <c r="I2177" s="56">
        <v>1191.354</v>
      </c>
      <c r="J2177" s="56">
        <v>245.60400000000001</v>
      </c>
      <c r="K2177" s="56">
        <v>0</v>
      </c>
      <c r="L2177" s="56">
        <v>126.876</v>
      </c>
      <c r="M2177" s="56">
        <v>116.4</v>
      </c>
      <c r="N2177" s="56">
        <v>577.92600000000004</v>
      </c>
      <c r="O2177" s="56">
        <v>0</v>
      </c>
      <c r="P2177" s="56">
        <v>40.74</v>
      </c>
    </row>
    <row r="2178" spans="1:16" x14ac:dyDescent="0.25">
      <c r="A2178" s="54">
        <v>2023</v>
      </c>
      <c r="B2178" s="54">
        <v>522997</v>
      </c>
      <c r="C2178" s="55" t="s">
        <v>418</v>
      </c>
      <c r="D2178" s="54" t="s">
        <v>294</v>
      </c>
      <c r="E2178" s="56">
        <v>16.399999999999999</v>
      </c>
      <c r="F2178" s="56">
        <v>199.58799999999999</v>
      </c>
      <c r="G2178" s="56">
        <v>5.7399999999999904</v>
      </c>
      <c r="H2178" s="56">
        <v>20.254000000000001</v>
      </c>
      <c r="I2178" s="56">
        <v>167.85400000000001</v>
      </c>
      <c r="J2178" s="56">
        <v>34.603999999999999</v>
      </c>
      <c r="K2178" s="56">
        <v>0</v>
      </c>
      <c r="L2178" s="56">
        <v>17.876000000000001</v>
      </c>
      <c r="M2178" s="56">
        <v>16.399999999999999</v>
      </c>
      <c r="N2178" s="56">
        <v>81.426000000000002</v>
      </c>
      <c r="O2178" s="56">
        <v>0</v>
      </c>
      <c r="P2178" s="56">
        <v>5.7399999999999904</v>
      </c>
    </row>
    <row r="2179" spans="1:16" x14ac:dyDescent="0.25">
      <c r="A2179" s="54">
        <v>2023</v>
      </c>
      <c r="B2179" s="54">
        <v>522997</v>
      </c>
      <c r="C2179" s="55" t="s">
        <v>418</v>
      </c>
      <c r="D2179" s="54" t="s">
        <v>296</v>
      </c>
      <c r="E2179" s="56">
        <v>-19</v>
      </c>
      <c r="F2179" s="56">
        <v>73.617999999999896</v>
      </c>
      <c r="G2179" s="56">
        <v>-28.46</v>
      </c>
      <c r="H2179" s="56">
        <v>-16.346</v>
      </c>
      <c r="I2179" s="56">
        <v>131.25399999999999</v>
      </c>
      <c r="J2179" s="56">
        <v>-37.396000000000001</v>
      </c>
      <c r="K2179" s="56">
        <v>0</v>
      </c>
      <c r="L2179" s="56">
        <v>-52.923999999999999</v>
      </c>
      <c r="M2179" s="56">
        <v>-19</v>
      </c>
      <c r="N2179" s="56">
        <v>-22.373999999999999</v>
      </c>
      <c r="O2179" s="56">
        <v>0</v>
      </c>
      <c r="P2179" s="56">
        <v>-28.46</v>
      </c>
    </row>
    <row r="2180" spans="1:16" x14ac:dyDescent="0.25">
      <c r="A2180" s="54">
        <v>2023</v>
      </c>
      <c r="B2180" s="54">
        <v>524048</v>
      </c>
      <c r="C2180" s="55" t="s">
        <v>416</v>
      </c>
      <c r="D2180" s="54" t="s">
        <v>296</v>
      </c>
      <c r="E2180" s="56">
        <v>0</v>
      </c>
      <c r="F2180" s="56">
        <v>0</v>
      </c>
      <c r="G2180" s="56">
        <v>0</v>
      </c>
      <c r="H2180" s="56">
        <v>0</v>
      </c>
      <c r="I2180" s="56">
        <v>-10.5340000000001</v>
      </c>
      <c r="J2180" s="56">
        <v>-29.128</v>
      </c>
      <c r="K2180" s="56">
        <v>-38.636000000000003</v>
      </c>
      <c r="L2180" s="56">
        <v>-23.026</v>
      </c>
      <c r="M2180" s="56">
        <v>32.771999999999899</v>
      </c>
      <c r="N2180" s="56">
        <v>38.96</v>
      </c>
      <c r="O2180" s="56">
        <v>120.14</v>
      </c>
      <c r="P2180" s="56">
        <v>121.65600000000001</v>
      </c>
    </row>
    <row r="2181" spans="1:16" x14ac:dyDescent="0.25">
      <c r="A2181" s="54">
        <v>2023</v>
      </c>
      <c r="B2181" s="54">
        <v>524048</v>
      </c>
      <c r="C2181" s="55" t="s">
        <v>419</v>
      </c>
      <c r="D2181" s="54" t="s">
        <v>296</v>
      </c>
      <c r="E2181" s="56">
        <v>0</v>
      </c>
      <c r="F2181" s="56">
        <v>0</v>
      </c>
      <c r="G2181" s="56">
        <v>0</v>
      </c>
      <c r="H2181" s="56">
        <v>0</v>
      </c>
      <c r="I2181" s="56">
        <v>-10.478</v>
      </c>
      <c r="J2181" s="56">
        <v>-83.188000000000002</v>
      </c>
      <c r="K2181" s="56">
        <v>0</v>
      </c>
      <c r="L2181" s="56">
        <v>-37.191000000000003</v>
      </c>
      <c r="M2181" s="56">
        <v>-25.18</v>
      </c>
      <c r="N2181" s="56">
        <v>-24.36</v>
      </c>
      <c r="O2181" s="56">
        <v>0</v>
      </c>
      <c r="P2181" s="56">
        <v>-42.1</v>
      </c>
    </row>
    <row r="2182" spans="1:16" x14ac:dyDescent="0.25">
      <c r="A2182" s="54">
        <v>2023</v>
      </c>
      <c r="B2182" s="54">
        <v>524048</v>
      </c>
      <c r="C2182" s="55" t="s">
        <v>416</v>
      </c>
      <c r="D2182" s="54" t="s">
        <v>1</v>
      </c>
      <c r="E2182" s="56">
        <v>0</v>
      </c>
      <c r="F2182" s="56">
        <v>0</v>
      </c>
      <c r="G2182" s="56">
        <v>0</v>
      </c>
      <c r="H2182" s="56">
        <v>0</v>
      </c>
      <c r="I2182" s="56">
        <v>647.76599999999996</v>
      </c>
      <c r="J2182" s="56">
        <v>492.37200000000001</v>
      </c>
      <c r="K2182" s="56">
        <v>204.864</v>
      </c>
      <c r="L2182" s="56">
        <v>527.87400000000002</v>
      </c>
      <c r="M2182" s="56">
        <v>696.072</v>
      </c>
      <c r="N2182" s="56">
        <v>512.16</v>
      </c>
      <c r="O2182" s="56">
        <v>1088.3399999999999</v>
      </c>
      <c r="P2182" s="56">
        <v>2041.6559999999999</v>
      </c>
    </row>
    <row r="2183" spans="1:16" x14ac:dyDescent="0.25">
      <c r="A2183" s="54">
        <v>2023</v>
      </c>
      <c r="B2183" s="54">
        <v>524048</v>
      </c>
      <c r="C2183" s="55" t="s">
        <v>419</v>
      </c>
      <c r="D2183" s="54" t="s">
        <v>1</v>
      </c>
      <c r="E2183" s="56">
        <v>0</v>
      </c>
      <c r="F2183" s="56">
        <v>0</v>
      </c>
      <c r="G2183" s="56">
        <v>0</v>
      </c>
      <c r="H2183" s="56">
        <v>0</v>
      </c>
      <c r="I2183" s="56">
        <v>419.62200000000001</v>
      </c>
      <c r="J2183" s="56">
        <v>154.81200000000001</v>
      </c>
      <c r="K2183" s="56">
        <v>0</v>
      </c>
      <c r="L2183" s="56">
        <v>247.059</v>
      </c>
      <c r="M2183" s="56">
        <v>64.02</v>
      </c>
      <c r="N2183" s="56">
        <v>69.84</v>
      </c>
      <c r="O2183" s="56">
        <v>0</v>
      </c>
      <c r="P2183" s="56">
        <v>203.7</v>
      </c>
    </row>
    <row r="2184" spans="1:16" x14ac:dyDescent="0.25">
      <c r="A2184" s="54">
        <v>2023</v>
      </c>
      <c r="B2184" s="54">
        <v>524048</v>
      </c>
      <c r="C2184" s="55" t="s">
        <v>414</v>
      </c>
      <c r="D2184" s="54" t="s">
        <v>1</v>
      </c>
      <c r="E2184" s="56">
        <v>0</v>
      </c>
      <c r="F2184" s="56">
        <v>0</v>
      </c>
      <c r="G2184" s="56">
        <v>0</v>
      </c>
      <c r="H2184" s="56">
        <v>0</v>
      </c>
      <c r="I2184" s="56">
        <v>5614.5540000000001</v>
      </c>
      <c r="J2184" s="56">
        <v>6123.8040000000001</v>
      </c>
      <c r="K2184" s="56">
        <v>4249.7640000000001</v>
      </c>
      <c r="L2184" s="56">
        <v>4064.3969999999999</v>
      </c>
      <c r="M2184" s="56">
        <v>9719.1090000000004</v>
      </c>
      <c r="N2184" s="56">
        <v>8326.9650000000001</v>
      </c>
      <c r="O2184" s="56">
        <v>4779.9660000000003</v>
      </c>
      <c r="P2184" s="56">
        <v>4233.759</v>
      </c>
    </row>
    <row r="2185" spans="1:16" x14ac:dyDescent="0.25">
      <c r="A2185" s="54">
        <v>2023</v>
      </c>
      <c r="B2185" s="54">
        <v>524048</v>
      </c>
      <c r="C2185" s="55" t="s">
        <v>418</v>
      </c>
      <c r="D2185" s="54" t="s">
        <v>294</v>
      </c>
      <c r="E2185" s="56">
        <v>0</v>
      </c>
      <c r="F2185" s="56">
        <v>0</v>
      </c>
      <c r="G2185" s="56">
        <v>0</v>
      </c>
      <c r="H2185" s="56">
        <v>0</v>
      </c>
      <c r="I2185" s="56">
        <v>0</v>
      </c>
      <c r="J2185" s="56">
        <v>5.7399999999999904</v>
      </c>
      <c r="K2185" s="56">
        <v>0</v>
      </c>
      <c r="L2185" s="56">
        <v>0</v>
      </c>
      <c r="M2185" s="56">
        <v>0</v>
      </c>
      <c r="N2185" s="56">
        <v>14.76</v>
      </c>
      <c r="O2185" s="56">
        <v>7.38</v>
      </c>
      <c r="P2185" s="56">
        <v>7.38</v>
      </c>
    </row>
    <row r="2186" spans="1:16" x14ac:dyDescent="0.25">
      <c r="A2186" s="54">
        <v>2023</v>
      </c>
      <c r="B2186" s="54">
        <v>524048</v>
      </c>
      <c r="C2186" s="55" t="s">
        <v>416</v>
      </c>
      <c r="D2186" s="54" t="s">
        <v>294</v>
      </c>
      <c r="E2186" s="56">
        <v>0</v>
      </c>
      <c r="F2186" s="56">
        <v>0</v>
      </c>
      <c r="G2186" s="56">
        <v>0</v>
      </c>
      <c r="H2186" s="56">
        <v>0</v>
      </c>
      <c r="I2186" s="56">
        <v>91.265999999999906</v>
      </c>
      <c r="J2186" s="56">
        <v>69.372</v>
      </c>
      <c r="K2186" s="56">
        <v>28.864000000000001</v>
      </c>
      <c r="L2186" s="56">
        <v>74.373999999999995</v>
      </c>
      <c r="M2186" s="56">
        <v>98.071999999999903</v>
      </c>
      <c r="N2186" s="56">
        <v>72.16</v>
      </c>
      <c r="O2186" s="56">
        <v>153.34</v>
      </c>
      <c r="P2186" s="56">
        <v>287.65600000000001</v>
      </c>
    </row>
    <row r="2187" spans="1:16" x14ac:dyDescent="0.25">
      <c r="A2187" s="54">
        <v>2023</v>
      </c>
      <c r="B2187" s="54">
        <v>524048</v>
      </c>
      <c r="C2187" s="55" t="s">
        <v>414</v>
      </c>
      <c r="D2187" s="54" t="s">
        <v>294</v>
      </c>
      <c r="E2187" s="56">
        <v>0</v>
      </c>
      <c r="F2187" s="56">
        <v>0</v>
      </c>
      <c r="G2187" s="56">
        <v>0</v>
      </c>
      <c r="H2187" s="56">
        <v>0</v>
      </c>
      <c r="I2187" s="56">
        <v>791.05399999999997</v>
      </c>
      <c r="J2187" s="56">
        <v>862.80399999999895</v>
      </c>
      <c r="K2187" s="56">
        <v>598.76400000000001</v>
      </c>
      <c r="L2187" s="56">
        <v>572.64700000000005</v>
      </c>
      <c r="M2187" s="56">
        <v>1369.3589999999999</v>
      </c>
      <c r="N2187" s="56">
        <v>1173.2149999999999</v>
      </c>
      <c r="O2187" s="56">
        <v>673.46600000000001</v>
      </c>
      <c r="P2187" s="56">
        <v>596.50900000000001</v>
      </c>
    </row>
    <row r="2188" spans="1:16" x14ac:dyDescent="0.25">
      <c r="A2188" s="54">
        <v>2023</v>
      </c>
      <c r="B2188" s="54">
        <v>524048</v>
      </c>
      <c r="C2188" s="55" t="s">
        <v>414</v>
      </c>
      <c r="D2188" s="54" t="s">
        <v>296</v>
      </c>
      <c r="E2188" s="56">
        <v>0</v>
      </c>
      <c r="F2188" s="56">
        <v>0</v>
      </c>
      <c r="G2188" s="56">
        <v>0</v>
      </c>
      <c r="H2188" s="56">
        <v>0</v>
      </c>
      <c r="I2188" s="56">
        <v>66.153999999999598</v>
      </c>
      <c r="J2188" s="56">
        <v>145.60399999999899</v>
      </c>
      <c r="K2188" s="56">
        <v>-54.236000000000502</v>
      </c>
      <c r="L2188" s="56">
        <v>-144.553</v>
      </c>
      <c r="M2188" s="56">
        <v>706.45899999999904</v>
      </c>
      <c r="N2188" s="56">
        <v>438.414999999999</v>
      </c>
      <c r="O2188" s="56">
        <v>18.2659999999997</v>
      </c>
      <c r="P2188" s="56">
        <v>-65.291000000000494</v>
      </c>
    </row>
    <row r="2189" spans="1:16" x14ac:dyDescent="0.25">
      <c r="A2189" s="54">
        <v>2023</v>
      </c>
      <c r="B2189" s="54">
        <v>524048</v>
      </c>
      <c r="C2189" s="55" t="s">
        <v>418</v>
      </c>
      <c r="D2189" s="54" t="s">
        <v>296</v>
      </c>
      <c r="E2189" s="56">
        <v>0</v>
      </c>
      <c r="F2189" s="56">
        <v>0</v>
      </c>
      <c r="G2189" s="56">
        <v>0</v>
      </c>
      <c r="H2189" s="56">
        <v>0</v>
      </c>
      <c r="I2189" s="56">
        <v>0</v>
      </c>
      <c r="J2189" s="56">
        <v>-28.46</v>
      </c>
      <c r="K2189" s="56">
        <v>0</v>
      </c>
      <c r="L2189" s="56">
        <v>0</v>
      </c>
      <c r="M2189" s="56">
        <v>0</v>
      </c>
      <c r="N2189" s="56">
        <v>-53.64</v>
      </c>
      <c r="O2189" s="56">
        <v>-26.82</v>
      </c>
      <c r="P2189" s="56">
        <v>-26.82</v>
      </c>
    </row>
    <row r="2190" spans="1:16" x14ac:dyDescent="0.25">
      <c r="A2190" s="54">
        <v>2023</v>
      </c>
      <c r="B2190" s="54">
        <v>524048</v>
      </c>
      <c r="C2190" s="55" t="s">
        <v>418</v>
      </c>
      <c r="D2190" s="54" t="s">
        <v>1</v>
      </c>
      <c r="E2190" s="56">
        <v>0</v>
      </c>
      <c r="F2190" s="56">
        <v>0</v>
      </c>
      <c r="G2190" s="56">
        <v>0</v>
      </c>
      <c r="H2190" s="56">
        <v>0</v>
      </c>
      <c r="I2190" s="56">
        <v>0</v>
      </c>
      <c r="J2190" s="56">
        <v>40.74</v>
      </c>
      <c r="K2190" s="56">
        <v>0</v>
      </c>
      <c r="L2190" s="56">
        <v>0</v>
      </c>
      <c r="M2190" s="56">
        <v>0</v>
      </c>
      <c r="N2190" s="56">
        <v>104.76</v>
      </c>
      <c r="O2190" s="56">
        <v>52.38</v>
      </c>
      <c r="P2190" s="56">
        <v>52.38</v>
      </c>
    </row>
    <row r="2191" spans="1:16" x14ac:dyDescent="0.25">
      <c r="A2191" s="54">
        <v>2023</v>
      </c>
      <c r="B2191" s="54">
        <v>524048</v>
      </c>
      <c r="C2191" s="55" t="s">
        <v>419</v>
      </c>
      <c r="D2191" s="54" t="s">
        <v>294</v>
      </c>
      <c r="E2191" s="56">
        <v>0</v>
      </c>
      <c r="F2191" s="56">
        <v>0</v>
      </c>
      <c r="G2191" s="56">
        <v>0</v>
      </c>
      <c r="H2191" s="56">
        <v>0</v>
      </c>
      <c r="I2191" s="56">
        <v>59.122</v>
      </c>
      <c r="J2191" s="56">
        <v>21.812000000000001</v>
      </c>
      <c r="K2191" s="56">
        <v>0</v>
      </c>
      <c r="L2191" s="56">
        <v>34.808999999999997</v>
      </c>
      <c r="M2191" s="56">
        <v>9.02</v>
      </c>
      <c r="N2191" s="56">
        <v>9.8399999999999892</v>
      </c>
      <c r="O2191" s="56">
        <v>0</v>
      </c>
      <c r="P2191" s="56">
        <v>28.7</v>
      </c>
    </row>
    <row r="2192" spans="1:16" x14ac:dyDescent="0.25">
      <c r="A2192" s="54">
        <v>2023</v>
      </c>
      <c r="B2192" s="54">
        <v>529212</v>
      </c>
      <c r="C2192" s="55" t="s">
        <v>415</v>
      </c>
      <c r="D2192" s="54" t="s">
        <v>294</v>
      </c>
      <c r="E2192" s="56">
        <v>474.84620000000001</v>
      </c>
      <c r="F2192" s="56">
        <v>433.4316</v>
      </c>
      <c r="G2192" s="56">
        <v>142.0016</v>
      </c>
      <c r="H2192" s="56">
        <v>1000.671</v>
      </c>
      <c r="I2192" s="56">
        <v>52.221200000000003</v>
      </c>
      <c r="J2192" s="56">
        <v>647.61159999999995</v>
      </c>
      <c r="K2192" s="56">
        <v>623.86519999999996</v>
      </c>
      <c r="L2192" s="56">
        <v>493.18700000000001</v>
      </c>
      <c r="M2192" s="56">
        <v>595.91219999999998</v>
      </c>
      <c r="N2192" s="56">
        <v>920.88299999999902</v>
      </c>
      <c r="O2192" s="56">
        <v>1011.3106</v>
      </c>
      <c r="P2192" s="56">
        <v>787.24559999999997</v>
      </c>
    </row>
    <row r="2193" spans="1:16" x14ac:dyDescent="0.25">
      <c r="A2193" s="54">
        <v>2023</v>
      </c>
      <c r="B2193" s="54">
        <v>529212</v>
      </c>
      <c r="C2193" s="55" t="s">
        <v>415</v>
      </c>
      <c r="D2193" s="54" t="s">
        <v>296</v>
      </c>
      <c r="E2193" s="56">
        <v>37.946199999999799</v>
      </c>
      <c r="F2193" s="56">
        <v>-47.568400000000402</v>
      </c>
      <c r="G2193" s="56">
        <v>-227.5984</v>
      </c>
      <c r="H2193" s="56">
        <v>553.87099999999998</v>
      </c>
      <c r="I2193" s="56">
        <v>-216.97880000000001</v>
      </c>
      <c r="J2193" s="56">
        <v>276.91160000000002</v>
      </c>
      <c r="K2193" s="56">
        <v>163.3152</v>
      </c>
      <c r="L2193" s="56">
        <v>89.386999999999702</v>
      </c>
      <c r="M2193" s="56">
        <v>117.662199999999</v>
      </c>
      <c r="N2193" s="56">
        <v>462.53299999999899</v>
      </c>
      <c r="O2193" s="56">
        <v>664.36059999999895</v>
      </c>
      <c r="P2193" s="56">
        <v>416.54559999999998</v>
      </c>
    </row>
    <row r="2194" spans="1:16" x14ac:dyDescent="0.25">
      <c r="A2194" s="54">
        <v>2023</v>
      </c>
      <c r="B2194" s="54">
        <v>529212</v>
      </c>
      <c r="C2194" s="55" t="s">
        <v>415</v>
      </c>
      <c r="D2194" s="54" t="s">
        <v>1</v>
      </c>
      <c r="E2194" s="56">
        <v>1637.3462</v>
      </c>
      <c r="F2194" s="56">
        <v>3150.4315999999999</v>
      </c>
      <c r="G2194" s="56">
        <v>842.00160000000005</v>
      </c>
      <c r="H2194" s="56">
        <v>4028.6709999999998</v>
      </c>
      <c r="I2194" s="56">
        <v>513.47119999999995</v>
      </c>
      <c r="J2194" s="56">
        <v>4265.6116000000002</v>
      </c>
      <c r="K2194" s="56">
        <v>9536.3652000000002</v>
      </c>
      <c r="L2194" s="56">
        <v>1959.1869999999999</v>
      </c>
      <c r="M2194" s="56">
        <v>2477.9122000000002</v>
      </c>
      <c r="N2194" s="56">
        <v>4667.8829999999998</v>
      </c>
      <c r="O2194" s="56">
        <v>7211.8105999999998</v>
      </c>
      <c r="P2194" s="56">
        <v>2818.2456000000002</v>
      </c>
    </row>
    <row r="2195" spans="1:16" x14ac:dyDescent="0.25">
      <c r="A2195" s="54">
        <v>2023</v>
      </c>
      <c r="B2195" s="54">
        <v>531401</v>
      </c>
      <c r="C2195" s="55" t="s">
        <v>416</v>
      </c>
      <c r="D2195" s="54" t="s">
        <v>1</v>
      </c>
      <c r="E2195" s="56">
        <v>181.404</v>
      </c>
      <c r="F2195" s="56">
        <v>1506.06</v>
      </c>
      <c r="G2195" s="56">
        <v>200.85120000000001</v>
      </c>
      <c r="H2195" s="56">
        <v>492.40800000000002</v>
      </c>
      <c r="I2195" s="56">
        <v>345.47039999999998</v>
      </c>
      <c r="J2195" s="56">
        <v>810.27359999999999</v>
      </c>
      <c r="K2195" s="56">
        <v>4952.9808000000003</v>
      </c>
      <c r="L2195" s="56">
        <v>480.14640000000003</v>
      </c>
      <c r="M2195" s="56">
        <v>4368.8375999999998</v>
      </c>
      <c r="N2195" s="56">
        <v>1854.3815999999999</v>
      </c>
      <c r="O2195" s="56">
        <v>645.02639999999997</v>
      </c>
      <c r="P2195" s="56">
        <v>986.27760000000001</v>
      </c>
    </row>
    <row r="2196" spans="1:16" x14ac:dyDescent="0.25">
      <c r="A2196" s="54">
        <v>2023</v>
      </c>
      <c r="B2196" s="54">
        <v>531401</v>
      </c>
      <c r="C2196" s="55" t="s">
        <v>416</v>
      </c>
      <c r="D2196" s="54" t="s">
        <v>294</v>
      </c>
      <c r="E2196" s="56">
        <v>36.904000000000003</v>
      </c>
      <c r="F2196" s="56">
        <v>167.06</v>
      </c>
      <c r="G2196" s="56">
        <v>16.351199999999999</v>
      </c>
      <c r="H2196" s="56">
        <v>69.408000000000001</v>
      </c>
      <c r="I2196" s="56">
        <v>95.970399999999998</v>
      </c>
      <c r="J2196" s="56">
        <v>137.77359999999999</v>
      </c>
      <c r="K2196" s="56">
        <v>431.98079999999999</v>
      </c>
      <c r="L2196" s="56">
        <v>113.8964</v>
      </c>
      <c r="M2196" s="56">
        <v>670.83759999999995</v>
      </c>
      <c r="N2196" s="56">
        <v>514.38160000000005</v>
      </c>
      <c r="O2196" s="56">
        <v>57.526400000000002</v>
      </c>
      <c r="P2196" s="56">
        <v>195.77760000000001</v>
      </c>
    </row>
    <row r="2197" spans="1:16" x14ac:dyDescent="0.25">
      <c r="A2197" s="54">
        <v>2023</v>
      </c>
      <c r="B2197" s="54">
        <v>531401</v>
      </c>
      <c r="C2197" s="55" t="s">
        <v>416</v>
      </c>
      <c r="D2197" s="54" t="s">
        <v>296</v>
      </c>
      <c r="E2197" s="56">
        <v>-60.496000000000002</v>
      </c>
      <c r="F2197" s="56">
        <v>2.1600000000000099</v>
      </c>
      <c r="G2197" s="56">
        <v>-48.948799999999999</v>
      </c>
      <c r="H2197" s="56">
        <v>-92.191999999999993</v>
      </c>
      <c r="I2197" s="56">
        <v>-2.5296000000000198</v>
      </c>
      <c r="J2197" s="56">
        <v>-94.626400000000103</v>
      </c>
      <c r="K2197" s="56">
        <v>226.1808</v>
      </c>
      <c r="L2197" s="56">
        <v>-49.903600000000097</v>
      </c>
      <c r="M2197" s="56">
        <v>336.63760000000002</v>
      </c>
      <c r="N2197" s="56">
        <v>351.6816</v>
      </c>
      <c r="O2197" s="56">
        <v>-137.27359999999999</v>
      </c>
      <c r="P2197" s="56">
        <v>65.177599999999998</v>
      </c>
    </row>
    <row r="2198" spans="1:16" x14ac:dyDescent="0.25">
      <c r="A2198" s="54">
        <v>2023</v>
      </c>
      <c r="B2198" s="54">
        <v>537905</v>
      </c>
      <c r="C2198" s="55" t="s">
        <v>416</v>
      </c>
      <c r="D2198" s="54" t="s">
        <v>294</v>
      </c>
      <c r="E2198" s="56">
        <v>478.978399999999</v>
      </c>
      <c r="F2198" s="56">
        <v>716.40119999999797</v>
      </c>
      <c r="G2198" s="56">
        <v>357.74959999999902</v>
      </c>
      <c r="H2198" s="56">
        <v>569.83439999999905</v>
      </c>
      <c r="I2198" s="56">
        <v>477.89599999999899</v>
      </c>
      <c r="J2198" s="56">
        <v>337.31519999999898</v>
      </c>
      <c r="K2198" s="56">
        <v>418.42959999999903</v>
      </c>
      <c r="L2198" s="56">
        <v>255.21679999999901</v>
      </c>
      <c r="M2198" s="56">
        <v>1032.3964000000001</v>
      </c>
      <c r="N2198" s="56">
        <v>523.76679999999897</v>
      </c>
      <c r="O2198" s="56">
        <v>392.71439999999899</v>
      </c>
      <c r="P2198" s="56">
        <v>677.77919999999801</v>
      </c>
    </row>
    <row r="2199" spans="1:16" x14ac:dyDescent="0.25">
      <c r="A2199" s="54">
        <v>2023</v>
      </c>
      <c r="B2199" s="54">
        <v>537905</v>
      </c>
      <c r="C2199" s="55" t="s">
        <v>414</v>
      </c>
      <c r="D2199" s="54" t="s">
        <v>1</v>
      </c>
      <c r="E2199" s="56">
        <v>11107.814399999999</v>
      </c>
      <c r="F2199" s="56">
        <v>12366.554400000001</v>
      </c>
      <c r="G2199" s="56">
        <v>9695.6280000000006</v>
      </c>
      <c r="H2199" s="56">
        <v>3023.1071999999999</v>
      </c>
      <c r="I2199" s="56">
        <v>12165.6888</v>
      </c>
      <c r="J2199" s="56">
        <v>6569.1575999999995</v>
      </c>
      <c r="K2199" s="56">
        <v>3868.1280000000002</v>
      </c>
      <c r="L2199" s="56">
        <v>9413.5103999999992</v>
      </c>
      <c r="M2199" s="56">
        <v>6794.7983999999997</v>
      </c>
      <c r="N2199" s="56">
        <v>9937.2528000000002</v>
      </c>
      <c r="O2199" s="56">
        <v>4007.1887999999999</v>
      </c>
      <c r="P2199" s="56">
        <v>4469.6592000000001</v>
      </c>
    </row>
    <row r="2200" spans="1:16" x14ac:dyDescent="0.25">
      <c r="A2200" s="54">
        <v>2023</v>
      </c>
      <c r="B2200" s="54">
        <v>537905</v>
      </c>
      <c r="C2200" s="55" t="s">
        <v>414</v>
      </c>
      <c r="D2200" s="54" t="s">
        <v>296</v>
      </c>
      <c r="E2200" s="56">
        <v>66.414399999998196</v>
      </c>
      <c r="F2200" s="56">
        <v>172.704399999998</v>
      </c>
      <c r="G2200" s="56">
        <v>86.777999999998997</v>
      </c>
      <c r="H2200" s="56">
        <v>-164.59280000000001</v>
      </c>
      <c r="I2200" s="56">
        <v>282.13879999999801</v>
      </c>
      <c r="J2200" s="56">
        <v>-7.1924000000008403</v>
      </c>
      <c r="K2200" s="56">
        <v>-238.77200000000099</v>
      </c>
      <c r="L2200" s="56">
        <v>235.41039999999899</v>
      </c>
      <c r="M2200" s="56">
        <v>38.248399999999698</v>
      </c>
      <c r="N2200" s="56">
        <v>92.302799999999195</v>
      </c>
      <c r="O2200" s="56">
        <v>-57.611200000000601</v>
      </c>
      <c r="P2200" s="56">
        <v>-228.3408</v>
      </c>
    </row>
    <row r="2201" spans="1:16" x14ac:dyDescent="0.25">
      <c r="A2201" s="54">
        <v>2023</v>
      </c>
      <c r="B2201" s="54">
        <v>537905</v>
      </c>
      <c r="C2201" s="55" t="s">
        <v>414</v>
      </c>
      <c r="D2201" s="54" t="s">
        <v>294</v>
      </c>
      <c r="E2201" s="56">
        <v>683.81439999999805</v>
      </c>
      <c r="F2201" s="56">
        <v>761.30439999999805</v>
      </c>
      <c r="G2201" s="56">
        <v>596.87799999999902</v>
      </c>
      <c r="H2201" s="56">
        <v>186.10720000000001</v>
      </c>
      <c r="I2201" s="56">
        <v>748.93879999999797</v>
      </c>
      <c r="J2201" s="56">
        <v>404.40759999999898</v>
      </c>
      <c r="K2201" s="56">
        <v>238.12799999999999</v>
      </c>
      <c r="L2201" s="56">
        <v>579.51039999999898</v>
      </c>
      <c r="M2201" s="56">
        <v>418.29840000000002</v>
      </c>
      <c r="N2201" s="56">
        <v>611.75279999999896</v>
      </c>
      <c r="O2201" s="56">
        <v>246.68879999999899</v>
      </c>
      <c r="P2201" s="56">
        <v>275.1592</v>
      </c>
    </row>
    <row r="2202" spans="1:16" x14ac:dyDescent="0.25">
      <c r="A2202" s="54">
        <v>2023</v>
      </c>
      <c r="B2202" s="54">
        <v>537905</v>
      </c>
      <c r="C2202" s="55" t="s">
        <v>417</v>
      </c>
      <c r="D2202" s="54" t="s">
        <v>1</v>
      </c>
      <c r="E2202" s="56">
        <v>11470.917600000001</v>
      </c>
      <c r="F2202" s="56">
        <v>17751.563999999998</v>
      </c>
      <c r="G2202" s="56">
        <v>23429.3472</v>
      </c>
      <c r="H2202" s="56">
        <v>18363.751199999999</v>
      </c>
      <c r="I2202" s="56">
        <v>20931.5808</v>
      </c>
      <c r="J2202" s="56">
        <v>24651.0576</v>
      </c>
      <c r="K2202" s="56">
        <v>16497.352800000001</v>
      </c>
      <c r="L2202" s="56">
        <v>10625.8968</v>
      </c>
      <c r="M2202" s="56">
        <v>15893.690399999999</v>
      </c>
      <c r="N2202" s="56">
        <v>14851.533600000001</v>
      </c>
      <c r="O2202" s="56">
        <v>12101.22</v>
      </c>
      <c r="P2202" s="56">
        <v>13089.2976</v>
      </c>
    </row>
    <row r="2203" spans="1:16" x14ac:dyDescent="0.25">
      <c r="A2203" s="54">
        <v>2023</v>
      </c>
      <c r="B2203" s="54">
        <v>537905</v>
      </c>
      <c r="C2203" s="55" t="s">
        <v>417</v>
      </c>
      <c r="D2203" s="54" t="s">
        <v>296</v>
      </c>
      <c r="E2203" s="56">
        <v>48.167599999998401</v>
      </c>
      <c r="F2203" s="56">
        <v>462.81399999999701</v>
      </c>
      <c r="G2203" s="56">
        <v>714.34719999999595</v>
      </c>
      <c r="H2203" s="56">
        <v>496.50119999999799</v>
      </c>
      <c r="I2203" s="56">
        <v>611.580799999997</v>
      </c>
      <c r="J2203" s="56">
        <v>896.05759999999702</v>
      </c>
      <c r="K2203" s="56">
        <v>380.10279999999801</v>
      </c>
      <c r="L2203" s="56">
        <v>55.146799999998898</v>
      </c>
      <c r="M2203" s="56">
        <v>368.44039999999802</v>
      </c>
      <c r="N2203" s="56">
        <v>201.78359999999799</v>
      </c>
      <c r="O2203" s="56">
        <v>119.469999999998</v>
      </c>
      <c r="P2203" s="56">
        <v>198.297599999998</v>
      </c>
    </row>
    <row r="2204" spans="1:16" x14ac:dyDescent="0.25">
      <c r="A2204" s="54">
        <v>2023</v>
      </c>
      <c r="B2204" s="54">
        <v>537905</v>
      </c>
      <c r="C2204" s="55" t="s">
        <v>416</v>
      </c>
      <c r="D2204" s="54" t="s">
        <v>1</v>
      </c>
      <c r="E2204" s="56">
        <v>7780.4784</v>
      </c>
      <c r="F2204" s="56">
        <v>11637.1512</v>
      </c>
      <c r="G2204" s="56">
        <v>5811.2496000000001</v>
      </c>
      <c r="H2204" s="56">
        <v>9256.3343999999997</v>
      </c>
      <c r="I2204" s="56">
        <v>7762.8959999999997</v>
      </c>
      <c r="J2204" s="56">
        <v>5479.3152</v>
      </c>
      <c r="K2204" s="56">
        <v>6796.9296000000004</v>
      </c>
      <c r="L2204" s="56">
        <v>4145.7168000000001</v>
      </c>
      <c r="M2204" s="56">
        <v>16770.146400000001</v>
      </c>
      <c r="N2204" s="56">
        <v>8508.0167999999994</v>
      </c>
      <c r="O2204" s="56">
        <v>6379.2143999999998</v>
      </c>
      <c r="P2204" s="56">
        <v>11009.779200000001</v>
      </c>
    </row>
    <row r="2205" spans="1:16" x14ac:dyDescent="0.25">
      <c r="A2205" s="54">
        <v>2023</v>
      </c>
      <c r="B2205" s="54">
        <v>537905</v>
      </c>
      <c r="C2205" s="55" t="s">
        <v>416</v>
      </c>
      <c r="D2205" s="54" t="s">
        <v>296</v>
      </c>
      <c r="E2205" s="56">
        <v>-228.121600000001</v>
      </c>
      <c r="F2205" s="56">
        <v>59.7511999999981</v>
      </c>
      <c r="G2205" s="56">
        <v>-126.850400000001</v>
      </c>
      <c r="H2205" s="56">
        <v>67.434399999999201</v>
      </c>
      <c r="I2205" s="56">
        <v>-3.4040000000006199</v>
      </c>
      <c r="J2205" s="56">
        <v>-137.38480000000101</v>
      </c>
      <c r="K2205" s="56">
        <v>-44.170400000000598</v>
      </c>
      <c r="L2205" s="56">
        <v>-93.833200000001</v>
      </c>
      <c r="M2205" s="56">
        <v>397.94639999999703</v>
      </c>
      <c r="N2205" s="56">
        <v>50.1667999999991</v>
      </c>
      <c r="O2205" s="56">
        <v>-80.885600000000693</v>
      </c>
      <c r="P2205" s="56">
        <v>34.879199999998299</v>
      </c>
    </row>
    <row r="2206" spans="1:16" x14ac:dyDescent="0.25">
      <c r="A2206" s="54">
        <v>2023</v>
      </c>
      <c r="B2206" s="54">
        <v>537905</v>
      </c>
      <c r="C2206" s="55" t="s">
        <v>417</v>
      </c>
      <c r="D2206" s="54" t="s">
        <v>294</v>
      </c>
      <c r="E2206" s="56">
        <v>706.16759999999795</v>
      </c>
      <c r="F2206" s="56">
        <v>1092.8140000000001</v>
      </c>
      <c r="G2206" s="56">
        <v>1442.3471999999999</v>
      </c>
      <c r="H2206" s="56">
        <v>1130.5011999999999</v>
      </c>
      <c r="I2206" s="56">
        <v>1288.5808</v>
      </c>
      <c r="J2206" s="56">
        <v>1517.5576000000001</v>
      </c>
      <c r="K2206" s="56">
        <v>1015.6028</v>
      </c>
      <c r="L2206" s="56">
        <v>654.14679999999896</v>
      </c>
      <c r="M2206" s="56">
        <v>978.44039999999802</v>
      </c>
      <c r="N2206" s="56">
        <v>914.28359999999805</v>
      </c>
      <c r="O2206" s="56">
        <v>744.96999999999798</v>
      </c>
      <c r="P2206" s="56">
        <v>805.79759999999806</v>
      </c>
    </row>
    <row r="2207" spans="1:16" x14ac:dyDescent="0.25">
      <c r="A2207" s="54">
        <v>2023</v>
      </c>
      <c r="B2207" s="54">
        <v>539714</v>
      </c>
      <c r="C2207" s="55" t="s">
        <v>414</v>
      </c>
      <c r="D2207" s="54" t="s">
        <v>296</v>
      </c>
      <c r="E2207" s="56">
        <v>-39.223999999999997</v>
      </c>
      <c r="F2207" s="56">
        <v>-20.027999999999999</v>
      </c>
      <c r="G2207" s="56">
        <v>0</v>
      </c>
      <c r="H2207" s="56">
        <v>0</v>
      </c>
      <c r="I2207" s="56">
        <v>88.2439999999999</v>
      </c>
      <c r="J2207" s="56">
        <v>-24.911999999999999</v>
      </c>
      <c r="K2207" s="56">
        <v>-41.323999999999998</v>
      </c>
      <c r="L2207" s="56">
        <v>-33.216000000000001</v>
      </c>
      <c r="M2207" s="56">
        <v>140.28</v>
      </c>
      <c r="N2207" s="56">
        <v>-11.108000000000001</v>
      </c>
      <c r="O2207" s="56">
        <v>168.524</v>
      </c>
      <c r="P2207" s="56">
        <v>91.696000000000097</v>
      </c>
    </row>
    <row r="2208" spans="1:16" x14ac:dyDescent="0.25">
      <c r="A2208" s="54">
        <v>2023</v>
      </c>
      <c r="B2208" s="54">
        <v>539714</v>
      </c>
      <c r="C2208" s="55" t="s">
        <v>414</v>
      </c>
      <c r="D2208" s="54" t="s">
        <v>294</v>
      </c>
      <c r="E2208" s="56">
        <v>24.975999999999999</v>
      </c>
      <c r="F2208" s="56">
        <v>108.372</v>
      </c>
      <c r="G2208" s="56">
        <v>0</v>
      </c>
      <c r="H2208" s="56">
        <v>0</v>
      </c>
      <c r="I2208" s="56">
        <v>345.04399999999998</v>
      </c>
      <c r="J2208" s="56">
        <v>71.388000000000005</v>
      </c>
      <c r="K2208" s="56">
        <v>22.876000000000001</v>
      </c>
      <c r="L2208" s="56">
        <v>30.984000000000002</v>
      </c>
      <c r="M2208" s="56">
        <v>268.68</v>
      </c>
      <c r="N2208" s="56">
        <v>20.992000000000001</v>
      </c>
      <c r="O2208" s="56">
        <v>264.82400000000001</v>
      </c>
      <c r="P2208" s="56">
        <v>155.89599999999999</v>
      </c>
    </row>
    <row r="2209" spans="1:16" x14ac:dyDescent="0.25">
      <c r="A2209" s="54">
        <v>2023</v>
      </c>
      <c r="B2209" s="54">
        <v>539714</v>
      </c>
      <c r="C2209" s="55" t="s">
        <v>414</v>
      </c>
      <c r="D2209" s="54" t="s">
        <v>1</v>
      </c>
      <c r="E2209" s="56">
        <v>71.975999999999999</v>
      </c>
      <c r="F2209" s="56">
        <v>383.87200000000001</v>
      </c>
      <c r="G2209" s="56">
        <v>0</v>
      </c>
      <c r="H2209" s="56">
        <v>0</v>
      </c>
      <c r="I2209" s="56">
        <v>1484.5440000000001</v>
      </c>
      <c r="J2209" s="56">
        <v>279.88799999999998</v>
      </c>
      <c r="K2209" s="56">
        <v>166.376</v>
      </c>
      <c r="L2209" s="56">
        <v>135.98400000000001</v>
      </c>
      <c r="M2209" s="56">
        <v>896.68</v>
      </c>
      <c r="N2209" s="56">
        <v>55.991999999999997</v>
      </c>
      <c r="O2209" s="56">
        <v>879.82399999999996</v>
      </c>
      <c r="P2209" s="56">
        <v>935.89599999999996</v>
      </c>
    </row>
    <row r="2210" spans="1:16" x14ac:dyDescent="0.25">
      <c r="A2210" s="54">
        <v>2023</v>
      </c>
      <c r="B2210" s="54">
        <v>545957</v>
      </c>
      <c r="C2210" s="55" t="s">
        <v>414</v>
      </c>
      <c r="D2210" s="54" t="s">
        <v>296</v>
      </c>
      <c r="E2210" s="56">
        <v>331.305000000002</v>
      </c>
      <c r="F2210" s="56">
        <v>575.09350000000097</v>
      </c>
      <c r="G2210" s="56">
        <v>188.45700000000099</v>
      </c>
      <c r="H2210" s="56">
        <v>610.56050000000198</v>
      </c>
      <c r="I2210" s="56">
        <v>179.71550000000099</v>
      </c>
      <c r="J2210" s="56">
        <v>670.69700000000205</v>
      </c>
      <c r="K2210" s="56">
        <v>649.05800000000102</v>
      </c>
      <c r="L2210" s="56">
        <v>975.054000000001</v>
      </c>
      <c r="M2210" s="56">
        <v>-4.1904999999994903</v>
      </c>
      <c r="N2210" s="56">
        <v>111.348500000001</v>
      </c>
      <c r="O2210" s="56">
        <v>197.069500000001</v>
      </c>
      <c r="P2210" s="56">
        <v>519.12800000000095</v>
      </c>
    </row>
    <row r="2211" spans="1:16" x14ac:dyDescent="0.25">
      <c r="A2211" s="54">
        <v>2023</v>
      </c>
      <c r="B2211" s="54">
        <v>545957</v>
      </c>
      <c r="C2211" s="55" t="s">
        <v>414</v>
      </c>
      <c r="D2211" s="54" t="s">
        <v>1</v>
      </c>
      <c r="E2211" s="56">
        <v>13067.855</v>
      </c>
      <c r="F2211" s="56">
        <v>15122.843500000001</v>
      </c>
      <c r="G2211" s="56">
        <v>11132.156999999999</v>
      </c>
      <c r="H2211" s="56">
        <v>16224.860500000001</v>
      </c>
      <c r="I2211" s="56">
        <v>8869.9655000000002</v>
      </c>
      <c r="J2211" s="56">
        <v>16996.597000000002</v>
      </c>
      <c r="K2211" s="56">
        <v>15682.508</v>
      </c>
      <c r="L2211" s="56">
        <v>20121.954000000002</v>
      </c>
      <c r="M2211" s="56">
        <v>6399.7595000000001</v>
      </c>
      <c r="N2211" s="56">
        <v>8931.0985000000001</v>
      </c>
      <c r="O2211" s="56">
        <v>9624.1195000000007</v>
      </c>
      <c r="P2211" s="56">
        <v>13880.977999999999</v>
      </c>
    </row>
    <row r="2212" spans="1:16" x14ac:dyDescent="0.25">
      <c r="A2212" s="54">
        <v>2023</v>
      </c>
      <c r="B2212" s="54">
        <v>545957</v>
      </c>
      <c r="C2212" s="55" t="s">
        <v>414</v>
      </c>
      <c r="D2212" s="54" t="s">
        <v>294</v>
      </c>
      <c r="E2212" s="56">
        <v>990.35500000000195</v>
      </c>
      <c r="F2212" s="56">
        <v>1146.0934999999999</v>
      </c>
      <c r="G2212" s="56">
        <v>843.65700000000095</v>
      </c>
      <c r="H2212" s="56">
        <v>1229.6105</v>
      </c>
      <c r="I2212" s="56">
        <v>672.21550000000002</v>
      </c>
      <c r="J2212" s="56">
        <v>1288.097</v>
      </c>
      <c r="K2212" s="56">
        <v>1188.508</v>
      </c>
      <c r="L2212" s="56">
        <v>1524.954</v>
      </c>
      <c r="M2212" s="56">
        <v>485.0095</v>
      </c>
      <c r="N2212" s="56">
        <v>676.84850000000097</v>
      </c>
      <c r="O2212" s="56">
        <v>729.36950000000104</v>
      </c>
      <c r="P2212" s="56">
        <v>1051.9780000000001</v>
      </c>
    </row>
    <row r="2213" spans="1:16" x14ac:dyDescent="0.25">
      <c r="A2213" s="54">
        <v>2023</v>
      </c>
      <c r="B2213" s="54">
        <v>547050</v>
      </c>
      <c r="C2213" s="55" t="s">
        <v>416</v>
      </c>
      <c r="D2213" s="54" t="s">
        <v>294</v>
      </c>
      <c r="E2213" s="56">
        <v>599.01</v>
      </c>
      <c r="F2213" s="56">
        <v>687.65199999999902</v>
      </c>
      <c r="G2213" s="56">
        <v>209.715</v>
      </c>
      <c r="H2213" s="56">
        <v>0</v>
      </c>
      <c r="I2213" s="56">
        <v>400.40599999999898</v>
      </c>
      <c r="J2213" s="56">
        <v>179.006</v>
      </c>
      <c r="K2213" s="56">
        <v>0</v>
      </c>
      <c r="L2213" s="56">
        <v>103.074</v>
      </c>
      <c r="M2213" s="56">
        <v>780.92700000000002</v>
      </c>
      <c r="N2213" s="56">
        <v>339.39800000000002</v>
      </c>
      <c r="O2213" s="56">
        <v>10.824</v>
      </c>
      <c r="P2213" s="56">
        <v>292.94499999999999</v>
      </c>
    </row>
    <row r="2214" spans="1:16" x14ac:dyDescent="0.25">
      <c r="A2214" s="54">
        <v>2023</v>
      </c>
      <c r="B2214" s="54">
        <v>547050</v>
      </c>
      <c r="C2214" s="55" t="s">
        <v>416</v>
      </c>
      <c r="D2214" s="54" t="s">
        <v>296</v>
      </c>
      <c r="E2214" s="56">
        <v>388.81</v>
      </c>
      <c r="F2214" s="56">
        <v>404.45199999999897</v>
      </c>
      <c r="G2214" s="56">
        <v>28.314999999999898</v>
      </c>
      <c r="H2214" s="56">
        <v>0</v>
      </c>
      <c r="I2214" s="56">
        <v>257.70600000000002</v>
      </c>
      <c r="J2214" s="56">
        <v>-0.194000000000109</v>
      </c>
      <c r="K2214" s="56">
        <v>0</v>
      </c>
      <c r="L2214" s="56">
        <v>-102.726</v>
      </c>
      <c r="M2214" s="56">
        <v>601.17700000000002</v>
      </c>
      <c r="N2214" s="56">
        <v>159.648</v>
      </c>
      <c r="O2214" s="56">
        <v>-53.375999999999998</v>
      </c>
      <c r="P2214" s="56">
        <v>42.394999999999598</v>
      </c>
    </row>
    <row r="2215" spans="1:16" x14ac:dyDescent="0.25">
      <c r="A2215" s="54">
        <v>2023</v>
      </c>
      <c r="B2215" s="54">
        <v>547050</v>
      </c>
      <c r="C2215" s="55" t="s">
        <v>416</v>
      </c>
      <c r="D2215" s="54" t="s">
        <v>1</v>
      </c>
      <c r="E2215" s="56">
        <v>4251.51</v>
      </c>
      <c r="F2215" s="56">
        <v>4880.652</v>
      </c>
      <c r="G2215" s="56">
        <v>1488.4649999999999</v>
      </c>
      <c r="H2215" s="56">
        <v>0</v>
      </c>
      <c r="I2215" s="56">
        <v>2841.9059999999999</v>
      </c>
      <c r="J2215" s="56">
        <v>1270.5060000000001</v>
      </c>
      <c r="K2215" s="56">
        <v>0</v>
      </c>
      <c r="L2215" s="56">
        <v>731.57399999999996</v>
      </c>
      <c r="M2215" s="56">
        <v>5542.6769999999997</v>
      </c>
      <c r="N2215" s="56">
        <v>2408.8980000000001</v>
      </c>
      <c r="O2215" s="56">
        <v>76.823999999999998</v>
      </c>
      <c r="P2215" s="56">
        <v>2079.1950000000002</v>
      </c>
    </row>
    <row r="2216" spans="1:16" x14ac:dyDescent="0.25">
      <c r="A2216" s="54">
        <v>2023</v>
      </c>
      <c r="B2216" s="54">
        <v>547050</v>
      </c>
      <c r="C2216" s="55" t="s">
        <v>419</v>
      </c>
      <c r="D2216" s="54" t="s">
        <v>1</v>
      </c>
      <c r="E2216" s="56">
        <v>1455</v>
      </c>
      <c r="F2216" s="56">
        <v>325.92</v>
      </c>
      <c r="G2216" s="56">
        <v>452.214</v>
      </c>
      <c r="H2216" s="56">
        <v>594.22199999999998</v>
      </c>
      <c r="I2216" s="56">
        <v>34.046999999999997</v>
      </c>
      <c r="J2216" s="56">
        <v>771.15</v>
      </c>
      <c r="K2216" s="56">
        <v>983.58</v>
      </c>
      <c r="L2216" s="56">
        <v>140.84399999999999</v>
      </c>
      <c r="M2216" s="56">
        <v>52.38</v>
      </c>
      <c r="N2216" s="56">
        <v>546.49800000000005</v>
      </c>
      <c r="O2216" s="56">
        <v>1436.376</v>
      </c>
      <c r="P2216" s="56">
        <v>775.22400000000005</v>
      </c>
    </row>
    <row r="2217" spans="1:16" x14ac:dyDescent="0.25">
      <c r="A2217" s="54">
        <v>2023</v>
      </c>
      <c r="B2217" s="54">
        <v>547050</v>
      </c>
      <c r="C2217" s="55" t="s">
        <v>419</v>
      </c>
      <c r="D2217" s="54" t="s">
        <v>294</v>
      </c>
      <c r="E2217" s="56">
        <v>205</v>
      </c>
      <c r="F2217" s="56">
        <v>45.92</v>
      </c>
      <c r="G2217" s="56">
        <v>63.713999999999999</v>
      </c>
      <c r="H2217" s="56">
        <v>83.721999999999895</v>
      </c>
      <c r="I2217" s="56">
        <v>4.7969999999999997</v>
      </c>
      <c r="J2217" s="56">
        <v>108.65</v>
      </c>
      <c r="K2217" s="56">
        <v>138.58000000000001</v>
      </c>
      <c r="L2217" s="56">
        <v>19.844000000000001</v>
      </c>
      <c r="M2217" s="56">
        <v>7.38</v>
      </c>
      <c r="N2217" s="56">
        <v>76.997999999999905</v>
      </c>
      <c r="O2217" s="56">
        <v>202.376</v>
      </c>
      <c r="P2217" s="56">
        <v>109.224</v>
      </c>
    </row>
    <row r="2218" spans="1:16" x14ac:dyDescent="0.25">
      <c r="A2218" s="54">
        <v>2023</v>
      </c>
      <c r="B2218" s="54">
        <v>547050</v>
      </c>
      <c r="C2218" s="55" t="s">
        <v>419</v>
      </c>
      <c r="D2218" s="54" t="s">
        <v>296</v>
      </c>
      <c r="E2218" s="56">
        <v>-68.600000000000193</v>
      </c>
      <c r="F2218" s="56">
        <v>-159.28</v>
      </c>
      <c r="G2218" s="56">
        <v>-38.886000000000003</v>
      </c>
      <c r="H2218" s="56">
        <v>-87.278000000000105</v>
      </c>
      <c r="I2218" s="56">
        <v>-29.402999999999999</v>
      </c>
      <c r="J2218" s="56">
        <v>-62.350000000000101</v>
      </c>
      <c r="K2218" s="56">
        <v>1.7799999999998699</v>
      </c>
      <c r="L2218" s="56">
        <v>-116.956</v>
      </c>
      <c r="M2218" s="56">
        <v>-26.82</v>
      </c>
      <c r="N2218" s="56">
        <v>-162.40199999999999</v>
      </c>
      <c r="O2218" s="56">
        <v>-37.0240000000002</v>
      </c>
      <c r="P2218" s="56">
        <v>-61.776000000000103</v>
      </c>
    </row>
    <row r="2219" spans="1:16" x14ac:dyDescent="0.25">
      <c r="A2219" s="54">
        <v>2023</v>
      </c>
      <c r="B2219" s="54">
        <v>548541</v>
      </c>
      <c r="C2219" s="55" t="s">
        <v>416</v>
      </c>
      <c r="D2219" s="54" t="s">
        <v>1</v>
      </c>
      <c r="E2219" s="56">
        <v>14269.900799999999</v>
      </c>
      <c r="F2219" s="56">
        <v>7527.7503999999999</v>
      </c>
      <c r="G2219" s="56">
        <v>13226.88</v>
      </c>
      <c r="H2219" s="56">
        <v>13081.286400000001</v>
      </c>
      <c r="I2219" s="56">
        <v>11468.070400000001</v>
      </c>
      <c r="J2219" s="56">
        <v>5747.5072</v>
      </c>
      <c r="K2219" s="56">
        <v>12154.495999999999</v>
      </c>
      <c r="L2219" s="56">
        <v>4328.0703999999996</v>
      </c>
      <c r="M2219" s="56">
        <v>6563.1360000000004</v>
      </c>
      <c r="N2219" s="56">
        <v>10324.6976</v>
      </c>
      <c r="O2219" s="56">
        <v>16920.2624</v>
      </c>
      <c r="P2219" s="56">
        <v>8658.7327999999998</v>
      </c>
    </row>
    <row r="2220" spans="1:16" x14ac:dyDescent="0.25">
      <c r="A2220" s="54">
        <v>2023</v>
      </c>
      <c r="B2220" s="54">
        <v>548541</v>
      </c>
      <c r="C2220" s="55" t="s">
        <v>419</v>
      </c>
      <c r="D2220" s="54" t="s">
        <v>296</v>
      </c>
      <c r="E2220" s="56">
        <v>-168.48079999999999</v>
      </c>
      <c r="F2220" s="56">
        <v>-47.552000000000099</v>
      </c>
      <c r="G2220" s="56">
        <v>-61.470400000000097</v>
      </c>
      <c r="H2220" s="56">
        <v>-112.7208</v>
      </c>
      <c r="I2220" s="56">
        <v>-51.832000000000001</v>
      </c>
      <c r="J2220" s="56">
        <v>-91.083200000000005</v>
      </c>
      <c r="K2220" s="56">
        <v>-6.0968</v>
      </c>
      <c r="L2220" s="56">
        <v>-60.024000000000001</v>
      </c>
      <c r="M2220" s="56">
        <v>25.681599999999801</v>
      </c>
      <c r="N2220" s="56">
        <v>-14.577600000000199</v>
      </c>
      <c r="O2220" s="56">
        <v>-34.424800000000097</v>
      </c>
      <c r="P2220" s="56">
        <v>33.313599999999802</v>
      </c>
    </row>
    <row r="2221" spans="1:16" x14ac:dyDescent="0.25">
      <c r="A2221" s="54">
        <v>2023</v>
      </c>
      <c r="B2221" s="54">
        <v>548541</v>
      </c>
      <c r="C2221" s="55" t="s">
        <v>416</v>
      </c>
      <c r="D2221" s="54" t="s">
        <v>294</v>
      </c>
      <c r="E2221" s="56">
        <v>958.1508</v>
      </c>
      <c r="F2221" s="56">
        <v>214.00040000000001</v>
      </c>
      <c r="G2221" s="56">
        <v>567.87999999999897</v>
      </c>
      <c r="H2221" s="56">
        <v>659.78639999999905</v>
      </c>
      <c r="I2221" s="56">
        <v>1.82039999999893</v>
      </c>
      <c r="J2221" s="56">
        <v>276.50720000000001</v>
      </c>
      <c r="K2221" s="56">
        <v>928.99599999999896</v>
      </c>
      <c r="L2221" s="56">
        <v>707.57039999999995</v>
      </c>
      <c r="M2221" s="56">
        <v>657.63599999999997</v>
      </c>
      <c r="N2221" s="56">
        <v>406.447599999999</v>
      </c>
      <c r="O2221" s="56">
        <v>245.26239999999899</v>
      </c>
      <c r="P2221" s="56">
        <v>792.73279999999897</v>
      </c>
    </row>
    <row r="2222" spans="1:16" x14ac:dyDescent="0.25">
      <c r="A2222" s="54">
        <v>2023</v>
      </c>
      <c r="B2222" s="54">
        <v>548541</v>
      </c>
      <c r="C2222" s="55" t="s">
        <v>419</v>
      </c>
      <c r="D2222" s="54" t="s">
        <v>294</v>
      </c>
      <c r="E2222" s="56">
        <v>79.319199999999896</v>
      </c>
      <c r="F2222" s="56">
        <v>127.048</v>
      </c>
      <c r="G2222" s="56">
        <v>42.3295999999999</v>
      </c>
      <c r="H2222" s="56">
        <v>102.0792</v>
      </c>
      <c r="I2222" s="56">
        <v>16.568000000000001</v>
      </c>
      <c r="J2222" s="56">
        <v>-22.683199999999999</v>
      </c>
      <c r="K2222" s="56">
        <v>65.903199999999998</v>
      </c>
      <c r="L2222" s="56">
        <v>11.976000000000001</v>
      </c>
      <c r="M2222" s="56">
        <v>271.08159999999998</v>
      </c>
      <c r="N2222" s="56">
        <v>182.23240000000001</v>
      </c>
      <c r="O2222" s="56">
        <v>105.9752</v>
      </c>
      <c r="P2222" s="56">
        <v>211.5136</v>
      </c>
    </row>
    <row r="2223" spans="1:16" x14ac:dyDescent="0.25">
      <c r="A2223" s="54">
        <v>2023</v>
      </c>
      <c r="B2223" s="54">
        <v>548541</v>
      </c>
      <c r="C2223" s="55" t="s">
        <v>419</v>
      </c>
      <c r="D2223" s="54" t="s">
        <v>1</v>
      </c>
      <c r="E2223" s="56">
        <v>2276.8191999999999</v>
      </c>
      <c r="F2223" s="56">
        <v>1386.048</v>
      </c>
      <c r="G2223" s="56">
        <v>582.32960000000003</v>
      </c>
      <c r="H2223" s="56">
        <v>1994.5791999999999</v>
      </c>
      <c r="I2223" s="56">
        <v>281.56799999999998</v>
      </c>
      <c r="J2223" s="56">
        <v>742.31679999999994</v>
      </c>
      <c r="K2223" s="56">
        <v>356.40320000000003</v>
      </c>
      <c r="L2223" s="56">
        <v>310.976</v>
      </c>
      <c r="M2223" s="56">
        <v>2413.0816</v>
      </c>
      <c r="N2223" s="56">
        <v>5790.9823999999999</v>
      </c>
      <c r="O2223" s="56">
        <v>1591.4752000000001</v>
      </c>
      <c r="P2223" s="56">
        <v>2847.5136000000002</v>
      </c>
    </row>
    <row r="2224" spans="1:16" x14ac:dyDescent="0.25">
      <c r="A2224" s="54">
        <v>2023</v>
      </c>
      <c r="B2224" s="54">
        <v>548541</v>
      </c>
      <c r="C2224" s="55" t="s">
        <v>416</v>
      </c>
      <c r="D2224" s="54" t="s">
        <v>296</v>
      </c>
      <c r="E2224" s="56">
        <v>385.70080000000002</v>
      </c>
      <c r="F2224" s="56">
        <v>-104.5996</v>
      </c>
      <c r="G2224" s="56">
        <v>83.279999999999205</v>
      </c>
      <c r="H2224" s="56">
        <v>265.98639999999898</v>
      </c>
      <c r="I2224" s="56">
        <v>-481.67960000000102</v>
      </c>
      <c r="J2224" s="56">
        <v>-7.7928000000002502</v>
      </c>
      <c r="K2224" s="56">
        <v>649.09599999999898</v>
      </c>
      <c r="L2224" s="56">
        <v>436.47039999999998</v>
      </c>
      <c r="M2224" s="56">
        <v>243.83600000000001</v>
      </c>
      <c r="N2224" s="56">
        <v>52.447599999999099</v>
      </c>
      <c r="O2224" s="56">
        <v>-251.98760000000101</v>
      </c>
      <c r="P2224" s="56">
        <v>441.48279999999897</v>
      </c>
    </row>
    <row r="2225" spans="1:16" x14ac:dyDescent="0.25">
      <c r="A2225" s="54">
        <v>2023</v>
      </c>
      <c r="B2225" s="54">
        <v>550437</v>
      </c>
      <c r="C2225" s="55" t="s">
        <v>418</v>
      </c>
      <c r="D2225" s="54" t="s">
        <v>1</v>
      </c>
      <c r="E2225" s="56">
        <v>0</v>
      </c>
      <c r="F2225" s="56">
        <v>0</v>
      </c>
      <c r="G2225" s="56">
        <v>0</v>
      </c>
      <c r="H2225" s="56">
        <v>0</v>
      </c>
      <c r="I2225" s="56">
        <v>0</v>
      </c>
      <c r="J2225" s="56">
        <v>0</v>
      </c>
      <c r="K2225" s="56">
        <v>0</v>
      </c>
      <c r="L2225" s="56">
        <v>9378.2271999999994</v>
      </c>
      <c r="M2225" s="56">
        <v>5297.5933999999997</v>
      </c>
      <c r="N2225" s="56">
        <v>9726.6414000000004</v>
      </c>
      <c r="O2225" s="56">
        <v>5063.7312000000002</v>
      </c>
      <c r="P2225" s="56">
        <v>5440.4355999999998</v>
      </c>
    </row>
    <row r="2226" spans="1:16" x14ac:dyDescent="0.25">
      <c r="A2226" s="54">
        <v>2023</v>
      </c>
      <c r="B2226" s="54">
        <v>550437</v>
      </c>
      <c r="C2226" s="55" t="s">
        <v>418</v>
      </c>
      <c r="D2226" s="54" t="s">
        <v>294</v>
      </c>
      <c r="E2226" s="56">
        <v>0</v>
      </c>
      <c r="F2226" s="56">
        <v>0</v>
      </c>
      <c r="G2226" s="56">
        <v>0</v>
      </c>
      <c r="H2226" s="56">
        <v>0</v>
      </c>
      <c r="I2226" s="56">
        <v>0</v>
      </c>
      <c r="J2226" s="56">
        <v>0</v>
      </c>
      <c r="K2226" s="56">
        <v>0</v>
      </c>
      <c r="L2226" s="56">
        <v>1792.2272</v>
      </c>
      <c r="M2226" s="56">
        <v>1193.5934</v>
      </c>
      <c r="N2226" s="56">
        <v>1302.6414</v>
      </c>
      <c r="O2226" s="56">
        <v>901.23119999999994</v>
      </c>
      <c r="P2226" s="56">
        <v>1022.4356</v>
      </c>
    </row>
    <row r="2227" spans="1:16" x14ac:dyDescent="0.25">
      <c r="A2227" s="54">
        <v>2023</v>
      </c>
      <c r="B2227" s="54">
        <v>550437</v>
      </c>
      <c r="C2227" s="55" t="s">
        <v>418</v>
      </c>
      <c r="D2227" s="54" t="s">
        <v>296</v>
      </c>
      <c r="E2227" s="56">
        <v>0</v>
      </c>
      <c r="F2227" s="56">
        <v>0</v>
      </c>
      <c r="G2227" s="56">
        <v>0</v>
      </c>
      <c r="H2227" s="56">
        <v>0</v>
      </c>
      <c r="I2227" s="56">
        <v>0</v>
      </c>
      <c r="J2227" s="56">
        <v>0</v>
      </c>
      <c r="K2227" s="56">
        <v>0</v>
      </c>
      <c r="L2227" s="56">
        <v>1493.4272000000001</v>
      </c>
      <c r="M2227" s="56">
        <v>1010.5934</v>
      </c>
      <c r="N2227" s="56">
        <v>991.33139999999798</v>
      </c>
      <c r="O2227" s="56">
        <v>673.23119999999994</v>
      </c>
      <c r="P2227" s="56">
        <v>696.63559999999904</v>
      </c>
    </row>
    <row r="2228" spans="1:16" x14ac:dyDescent="0.25">
      <c r="A2228" s="54">
        <v>2023</v>
      </c>
      <c r="B2228" s="54">
        <v>551554</v>
      </c>
      <c r="C2228" s="55" t="s">
        <v>415</v>
      </c>
      <c r="D2228" s="54" t="s">
        <v>1</v>
      </c>
      <c r="E2228" s="56">
        <v>5516.8320000000003</v>
      </c>
      <c r="F2228" s="56">
        <v>8722.6560000000009</v>
      </c>
      <c r="G2228" s="56">
        <v>5585.22</v>
      </c>
      <c r="H2228" s="56">
        <v>5913.87</v>
      </c>
      <c r="I2228" s="56">
        <v>5776.6440000000002</v>
      </c>
      <c r="J2228" s="56">
        <v>5531.4780000000001</v>
      </c>
      <c r="K2228" s="56">
        <v>3521.25</v>
      </c>
      <c r="L2228" s="56">
        <v>7849.95</v>
      </c>
      <c r="M2228" s="56">
        <v>5612.1959999999999</v>
      </c>
      <c r="N2228" s="56">
        <v>6105.78</v>
      </c>
      <c r="O2228" s="56">
        <v>5498.5559999999996</v>
      </c>
      <c r="P2228" s="56">
        <v>11215.343999999999</v>
      </c>
    </row>
    <row r="2229" spans="1:16" x14ac:dyDescent="0.25">
      <c r="A2229" s="54">
        <v>2023</v>
      </c>
      <c r="B2229" s="54">
        <v>551554</v>
      </c>
      <c r="C2229" s="55" t="s">
        <v>415</v>
      </c>
      <c r="D2229" s="54" t="s">
        <v>296</v>
      </c>
      <c r="E2229" s="56">
        <v>-1062.2180000000001</v>
      </c>
      <c r="F2229" s="56">
        <v>-49.044000000000899</v>
      </c>
      <c r="G2229" s="56">
        <v>-1011.48</v>
      </c>
      <c r="H2229" s="56">
        <v>-814.83</v>
      </c>
      <c r="I2229" s="56">
        <v>-980.55600000000095</v>
      </c>
      <c r="J2229" s="56">
        <v>-814.67200000000003</v>
      </c>
      <c r="K2229" s="56">
        <v>-597.05000000000098</v>
      </c>
      <c r="L2229" s="56">
        <v>-865.85000000000105</v>
      </c>
      <c r="M2229" s="56">
        <v>-788.95400000000097</v>
      </c>
      <c r="N2229" s="56">
        <v>-926.62000000000103</v>
      </c>
      <c r="O2229" s="56">
        <v>-1032.194</v>
      </c>
      <c r="P2229" s="56">
        <v>-641.40600000000097</v>
      </c>
    </row>
    <row r="2230" spans="1:16" x14ac:dyDescent="0.25">
      <c r="A2230" s="54">
        <v>2023</v>
      </c>
      <c r="B2230" s="54">
        <v>551554</v>
      </c>
      <c r="C2230" s="55" t="s">
        <v>415</v>
      </c>
      <c r="D2230" s="54" t="s">
        <v>294</v>
      </c>
      <c r="E2230" s="56">
        <v>-353.91800000000097</v>
      </c>
      <c r="F2230" s="56">
        <v>626.15599999999904</v>
      </c>
      <c r="G2230" s="56">
        <v>-229.280000000001</v>
      </c>
      <c r="H2230" s="56">
        <v>-177.13</v>
      </c>
      <c r="I2230" s="56">
        <v>-262.35600000000102</v>
      </c>
      <c r="J2230" s="56">
        <v>-67.772000000000403</v>
      </c>
      <c r="K2230" s="56">
        <v>84.749999999999403</v>
      </c>
      <c r="L2230" s="56">
        <v>-93.550000000000907</v>
      </c>
      <c r="M2230" s="56">
        <v>-106.054000000001</v>
      </c>
      <c r="N2230" s="56">
        <v>-171.47000000000099</v>
      </c>
      <c r="O2230" s="56">
        <v>-307.94400000000098</v>
      </c>
      <c r="P2230" s="56">
        <v>59.093999999998601</v>
      </c>
    </row>
    <row r="2231" spans="1:16" x14ac:dyDescent="0.25">
      <c r="A2231" s="54">
        <v>2023</v>
      </c>
      <c r="B2231" s="54">
        <v>551613</v>
      </c>
      <c r="C2231" s="55" t="s">
        <v>417</v>
      </c>
      <c r="D2231" s="54" t="s">
        <v>294</v>
      </c>
      <c r="E2231" s="56">
        <v>1731.2224000000001</v>
      </c>
      <c r="F2231" s="56">
        <v>763.09879999999998</v>
      </c>
      <c r="G2231" s="56">
        <v>1750.0935999999999</v>
      </c>
      <c r="H2231" s="56">
        <v>2099.509</v>
      </c>
      <c r="I2231" s="56">
        <v>2282.4166</v>
      </c>
      <c r="J2231" s="56">
        <v>1254.1207999999999</v>
      </c>
      <c r="K2231" s="56">
        <v>1094.8912</v>
      </c>
      <c r="L2231" s="56">
        <v>1123.8276000000001</v>
      </c>
      <c r="M2231" s="56">
        <v>888.71140000000003</v>
      </c>
      <c r="N2231" s="56">
        <v>158.42259999999999</v>
      </c>
      <c r="O2231" s="56">
        <v>1845.9828</v>
      </c>
      <c r="P2231" s="56">
        <v>1547.3424</v>
      </c>
    </row>
    <row r="2232" spans="1:16" x14ac:dyDescent="0.25">
      <c r="A2232" s="54">
        <v>2023</v>
      </c>
      <c r="B2232" s="54">
        <v>551613</v>
      </c>
      <c r="C2232" s="55" t="s">
        <v>417</v>
      </c>
      <c r="D2232" s="54" t="s">
        <v>1</v>
      </c>
      <c r="E2232" s="56">
        <v>4709.2223999999997</v>
      </c>
      <c r="F2232" s="56">
        <v>2847.0988000000002</v>
      </c>
      <c r="G2232" s="56">
        <v>5572.5936000000002</v>
      </c>
      <c r="H2232" s="56">
        <v>10466.759</v>
      </c>
      <c r="I2232" s="56">
        <v>7527.4165999999996</v>
      </c>
      <c r="J2232" s="56">
        <v>4113.6207999999997</v>
      </c>
      <c r="K2232" s="56">
        <v>3277.3912</v>
      </c>
      <c r="L2232" s="56">
        <v>5916.0775999999996</v>
      </c>
      <c r="M2232" s="56">
        <v>2613.9614000000001</v>
      </c>
      <c r="N2232" s="56">
        <v>601.92259999999999</v>
      </c>
      <c r="O2232" s="56">
        <v>6449.9827999999998</v>
      </c>
      <c r="P2232" s="56">
        <v>5938.5924000000005</v>
      </c>
    </row>
    <row r="2233" spans="1:16" x14ac:dyDescent="0.25">
      <c r="A2233" s="54">
        <v>2023</v>
      </c>
      <c r="B2233" s="54">
        <v>551613</v>
      </c>
      <c r="C2233" s="55" t="s">
        <v>417</v>
      </c>
      <c r="D2233" s="54" t="s">
        <v>296</v>
      </c>
      <c r="E2233" s="56">
        <v>1392.2224000000001</v>
      </c>
      <c r="F2233" s="56">
        <v>580.09879999999998</v>
      </c>
      <c r="G2233" s="56">
        <v>1525.0935999999999</v>
      </c>
      <c r="H2233" s="56">
        <v>1958.509</v>
      </c>
      <c r="I2233" s="56">
        <v>2063.4166</v>
      </c>
      <c r="J2233" s="56">
        <v>1023.6208</v>
      </c>
      <c r="K2233" s="56">
        <v>875.891199999999</v>
      </c>
      <c r="L2233" s="56">
        <v>872.82759999999996</v>
      </c>
      <c r="M2233" s="56">
        <v>641.71140000000003</v>
      </c>
      <c r="N2233" s="56">
        <v>65.422599999999903</v>
      </c>
      <c r="O2233" s="56">
        <v>1594.9828</v>
      </c>
      <c r="P2233" s="56">
        <v>1262.3424</v>
      </c>
    </row>
    <row r="2234" spans="1:16" x14ac:dyDescent="0.25">
      <c r="A2234" s="54">
        <v>2023</v>
      </c>
      <c r="B2234" s="54">
        <v>551787</v>
      </c>
      <c r="C2234" s="55" t="s">
        <v>417</v>
      </c>
      <c r="D2234" s="54" t="s">
        <v>294</v>
      </c>
      <c r="E2234" s="56">
        <v>455.08</v>
      </c>
      <c r="F2234" s="56">
        <v>989.44799999999998</v>
      </c>
      <c r="G2234" s="56">
        <v>539.76</v>
      </c>
      <c r="H2234" s="56">
        <v>1018.744</v>
      </c>
      <c r="I2234" s="56">
        <v>52.372</v>
      </c>
      <c r="J2234" s="56">
        <v>295.8</v>
      </c>
      <c r="K2234" s="56">
        <v>252.39599999999999</v>
      </c>
      <c r="L2234" s="56">
        <v>892.40800000000002</v>
      </c>
      <c r="M2234" s="56">
        <v>388.40800000000002</v>
      </c>
      <c r="N2234" s="56">
        <v>271.68</v>
      </c>
      <c r="O2234" s="56">
        <v>224.202</v>
      </c>
      <c r="P2234" s="56">
        <v>1479.9380000000001</v>
      </c>
    </row>
    <row r="2235" spans="1:16" x14ac:dyDescent="0.25">
      <c r="A2235" s="54">
        <v>2023</v>
      </c>
      <c r="B2235" s="54">
        <v>551787</v>
      </c>
      <c r="C2235" s="55" t="s">
        <v>417</v>
      </c>
      <c r="D2235" s="54" t="s">
        <v>1</v>
      </c>
      <c r="E2235" s="56">
        <v>1770.08</v>
      </c>
      <c r="F2235" s="56">
        <v>4775.4480000000003</v>
      </c>
      <c r="G2235" s="56">
        <v>1919.76</v>
      </c>
      <c r="H2235" s="56">
        <v>3392.7440000000001</v>
      </c>
      <c r="I2235" s="56">
        <v>179.87200000000001</v>
      </c>
      <c r="J2235" s="56">
        <v>1623.8</v>
      </c>
      <c r="K2235" s="56">
        <v>687.89599999999996</v>
      </c>
      <c r="L2235" s="56">
        <v>6146.4080000000004</v>
      </c>
      <c r="M2235" s="56">
        <v>1153.4079999999999</v>
      </c>
      <c r="N2235" s="56">
        <v>824.68</v>
      </c>
      <c r="O2235" s="56">
        <v>946.952</v>
      </c>
      <c r="P2235" s="56">
        <v>5855.6880000000001</v>
      </c>
    </row>
    <row r="2236" spans="1:16" x14ac:dyDescent="0.25">
      <c r="A2236" s="54">
        <v>2023</v>
      </c>
      <c r="B2236" s="54">
        <v>551787</v>
      </c>
      <c r="C2236" s="55" t="s">
        <v>417</v>
      </c>
      <c r="D2236" s="54" t="s">
        <v>296</v>
      </c>
      <c r="E2236" s="56">
        <v>274.08</v>
      </c>
      <c r="F2236" s="56">
        <v>748.44799999999998</v>
      </c>
      <c r="G2236" s="56">
        <v>418.76</v>
      </c>
      <c r="H2236" s="56">
        <v>892.24400000000003</v>
      </c>
      <c r="I2236" s="56">
        <v>-35.628</v>
      </c>
      <c r="J2236" s="56">
        <v>172.8</v>
      </c>
      <c r="K2236" s="56">
        <v>221.39599999999999</v>
      </c>
      <c r="L2236" s="56">
        <v>799.40800000000002</v>
      </c>
      <c r="M2236" s="56">
        <v>237.40799999999999</v>
      </c>
      <c r="N2236" s="56">
        <v>182.68</v>
      </c>
      <c r="O2236" s="56">
        <v>96.201999999999998</v>
      </c>
      <c r="P2236" s="56">
        <v>1289.9380000000001</v>
      </c>
    </row>
    <row r="2237" spans="1:16" x14ac:dyDescent="0.25">
      <c r="A2237" s="54">
        <v>2023</v>
      </c>
      <c r="B2237" s="54">
        <v>552357</v>
      </c>
      <c r="C2237" s="55" t="s">
        <v>414</v>
      </c>
      <c r="D2237" s="54" t="s">
        <v>294</v>
      </c>
      <c r="E2237" s="56">
        <v>1.992</v>
      </c>
      <c r="F2237" s="56">
        <v>0</v>
      </c>
      <c r="G2237" s="56">
        <v>52.603999999999999</v>
      </c>
      <c r="H2237" s="56">
        <v>16.675999999999998</v>
      </c>
      <c r="I2237" s="56">
        <v>120.848</v>
      </c>
      <c r="J2237" s="56">
        <v>1.992</v>
      </c>
      <c r="K2237" s="56">
        <v>162.79599999999999</v>
      </c>
      <c r="L2237" s="56">
        <v>0</v>
      </c>
      <c r="M2237" s="56">
        <v>0</v>
      </c>
      <c r="N2237" s="56">
        <v>20.992000000000001</v>
      </c>
      <c r="O2237" s="56">
        <v>1.4419999999999999</v>
      </c>
      <c r="P2237" s="56">
        <v>20.992000000000001</v>
      </c>
    </row>
    <row r="2238" spans="1:16" x14ac:dyDescent="0.25">
      <c r="A2238" s="54">
        <v>2023</v>
      </c>
      <c r="B2238" s="54">
        <v>552357</v>
      </c>
      <c r="C2238" s="55" t="s">
        <v>414</v>
      </c>
      <c r="D2238" s="54" t="s">
        <v>1</v>
      </c>
      <c r="E2238" s="56">
        <v>7.992</v>
      </c>
      <c r="F2238" s="56">
        <v>0</v>
      </c>
      <c r="G2238" s="56">
        <v>167.10400000000001</v>
      </c>
      <c r="H2238" s="56">
        <v>87.176000000000002</v>
      </c>
      <c r="I2238" s="56">
        <v>527.84799999999996</v>
      </c>
      <c r="J2238" s="56">
        <v>7.992</v>
      </c>
      <c r="K2238" s="56">
        <v>846.29600000000005</v>
      </c>
      <c r="L2238" s="56">
        <v>0</v>
      </c>
      <c r="M2238" s="56">
        <v>0</v>
      </c>
      <c r="N2238" s="56">
        <v>55.991999999999997</v>
      </c>
      <c r="O2238" s="56">
        <v>11.192</v>
      </c>
      <c r="P2238" s="56">
        <v>55.991999999999997</v>
      </c>
    </row>
    <row r="2239" spans="1:16" x14ac:dyDescent="0.25">
      <c r="A2239" s="54">
        <v>2023</v>
      </c>
      <c r="B2239" s="54">
        <v>552357</v>
      </c>
      <c r="C2239" s="55" t="s">
        <v>414</v>
      </c>
      <c r="D2239" s="54" t="s">
        <v>296</v>
      </c>
      <c r="E2239" s="56">
        <v>-30.108000000000001</v>
      </c>
      <c r="F2239" s="56">
        <v>0</v>
      </c>
      <c r="G2239" s="56">
        <v>-43.695999999999998</v>
      </c>
      <c r="H2239" s="56">
        <v>-79.623999999999995</v>
      </c>
      <c r="I2239" s="56">
        <v>78.848000000000098</v>
      </c>
      <c r="J2239" s="56">
        <v>-30.108000000000001</v>
      </c>
      <c r="K2239" s="56">
        <v>34.3960000000001</v>
      </c>
      <c r="L2239" s="56">
        <v>0</v>
      </c>
      <c r="M2239" s="56">
        <v>0</v>
      </c>
      <c r="N2239" s="56">
        <v>-11.108000000000001</v>
      </c>
      <c r="O2239" s="56">
        <v>-30.658000000000001</v>
      </c>
      <c r="P2239" s="56">
        <v>-11.108000000000001</v>
      </c>
    </row>
    <row r="2240" spans="1:16" x14ac:dyDescent="0.25">
      <c r="A2240" s="54">
        <v>2023</v>
      </c>
      <c r="B2240" s="54">
        <v>552957</v>
      </c>
      <c r="C2240" s="55" t="s">
        <v>419</v>
      </c>
      <c r="D2240" s="54" t="s">
        <v>294</v>
      </c>
      <c r="E2240" s="56">
        <v>739.92700000000002</v>
      </c>
      <c r="F2240" s="56">
        <v>927.74800000000005</v>
      </c>
      <c r="G2240" s="56">
        <v>768.91399999999896</v>
      </c>
      <c r="H2240" s="56">
        <v>514.14</v>
      </c>
      <c r="I2240" s="56">
        <v>991.95399999999904</v>
      </c>
      <c r="J2240" s="56">
        <v>940.99099999999896</v>
      </c>
      <c r="K2240" s="56">
        <v>1521.3050000000001</v>
      </c>
      <c r="L2240" s="56">
        <v>1057.5129999999999</v>
      </c>
      <c r="M2240" s="56">
        <v>579.61699999999996</v>
      </c>
      <c r="N2240" s="56">
        <v>839.59799999999996</v>
      </c>
      <c r="O2240" s="56">
        <v>269.28800000000001</v>
      </c>
      <c r="P2240" s="56">
        <v>297.25</v>
      </c>
    </row>
    <row r="2241" spans="1:16" x14ac:dyDescent="0.25">
      <c r="A2241" s="54">
        <v>2023</v>
      </c>
      <c r="B2241" s="54">
        <v>552957</v>
      </c>
      <c r="C2241" s="55" t="s">
        <v>419</v>
      </c>
      <c r="D2241" s="54" t="s">
        <v>296</v>
      </c>
      <c r="E2241" s="56">
        <v>519.12699999999904</v>
      </c>
      <c r="F2241" s="56">
        <v>594.74800000000005</v>
      </c>
      <c r="G2241" s="56">
        <v>582.31399999999906</v>
      </c>
      <c r="H2241" s="56">
        <v>281.3</v>
      </c>
      <c r="I2241" s="56">
        <v>722.55399999999997</v>
      </c>
      <c r="J2241" s="56">
        <v>742.39099999999905</v>
      </c>
      <c r="K2241" s="56">
        <v>1242.2850000000001</v>
      </c>
      <c r="L2241" s="56">
        <v>682.48299999999904</v>
      </c>
      <c r="M2241" s="56">
        <v>422.98700000000002</v>
      </c>
      <c r="N2241" s="56">
        <v>716.55799999999999</v>
      </c>
      <c r="O2241" s="56">
        <v>92.287999999999897</v>
      </c>
      <c r="P2241" s="56">
        <v>150.85</v>
      </c>
    </row>
    <row r="2242" spans="1:16" x14ac:dyDescent="0.25">
      <c r="A2242" s="54">
        <v>2023</v>
      </c>
      <c r="B2242" s="54">
        <v>552957</v>
      </c>
      <c r="C2242" s="55" t="s">
        <v>419</v>
      </c>
      <c r="D2242" s="54" t="s">
        <v>1</v>
      </c>
      <c r="E2242" s="56">
        <v>5251.6769999999997</v>
      </c>
      <c r="F2242" s="56">
        <v>6584.7479999999996</v>
      </c>
      <c r="G2242" s="56">
        <v>5457.4139999999998</v>
      </c>
      <c r="H2242" s="56">
        <v>3649.14</v>
      </c>
      <c r="I2242" s="56">
        <v>7040.4539999999997</v>
      </c>
      <c r="J2242" s="56">
        <v>6678.741</v>
      </c>
      <c r="K2242" s="56">
        <v>10797.555</v>
      </c>
      <c r="L2242" s="56">
        <v>7505.7629999999999</v>
      </c>
      <c r="M2242" s="56">
        <v>4113.8670000000002</v>
      </c>
      <c r="N2242" s="56">
        <v>5959.098</v>
      </c>
      <c r="O2242" s="56">
        <v>1911.288</v>
      </c>
      <c r="P2242" s="56">
        <v>2109.75</v>
      </c>
    </row>
    <row r="2243" spans="1:16" x14ac:dyDescent="0.25">
      <c r="A2243" s="54">
        <v>2023</v>
      </c>
      <c r="B2243" s="54">
        <v>553426</v>
      </c>
      <c r="C2243" s="55" t="s">
        <v>419</v>
      </c>
      <c r="D2243" s="54" t="s">
        <v>296</v>
      </c>
      <c r="E2243" s="56">
        <v>0</v>
      </c>
      <c r="F2243" s="56">
        <v>0</v>
      </c>
      <c r="G2243" s="56">
        <v>0</v>
      </c>
      <c r="H2243" s="56">
        <v>-27.207999999999998</v>
      </c>
      <c r="I2243" s="56">
        <v>38.18</v>
      </c>
      <c r="J2243" s="56">
        <v>0</v>
      </c>
      <c r="K2243" s="56">
        <v>0</v>
      </c>
      <c r="L2243" s="56">
        <v>0</v>
      </c>
      <c r="M2243" s="56">
        <v>30.568000000000001</v>
      </c>
      <c r="N2243" s="56">
        <v>0</v>
      </c>
      <c r="O2243" s="56">
        <v>-32.216000000000001</v>
      </c>
      <c r="P2243" s="56">
        <v>0</v>
      </c>
    </row>
    <row r="2244" spans="1:16" x14ac:dyDescent="0.25">
      <c r="A2244" s="54">
        <v>2023</v>
      </c>
      <c r="B2244" s="54">
        <v>553426</v>
      </c>
      <c r="C2244" s="55" t="s">
        <v>419</v>
      </c>
      <c r="D2244" s="54" t="s">
        <v>294</v>
      </c>
      <c r="E2244" s="56">
        <v>0</v>
      </c>
      <c r="F2244" s="56">
        <v>0</v>
      </c>
      <c r="G2244" s="56">
        <v>0</v>
      </c>
      <c r="H2244" s="56">
        <v>6.992</v>
      </c>
      <c r="I2244" s="56">
        <v>107.78</v>
      </c>
      <c r="J2244" s="56">
        <v>0</v>
      </c>
      <c r="K2244" s="56">
        <v>0</v>
      </c>
      <c r="L2244" s="56">
        <v>0</v>
      </c>
      <c r="M2244" s="56">
        <v>65.968000000000004</v>
      </c>
      <c r="N2244" s="56">
        <v>0</v>
      </c>
      <c r="O2244" s="56">
        <v>1.98399999999999</v>
      </c>
      <c r="P2244" s="56">
        <v>0</v>
      </c>
    </row>
    <row r="2245" spans="1:16" x14ac:dyDescent="0.25">
      <c r="A2245" s="54">
        <v>2023</v>
      </c>
      <c r="B2245" s="54">
        <v>553426</v>
      </c>
      <c r="C2245" s="55" t="s">
        <v>419</v>
      </c>
      <c r="D2245" s="54" t="s">
        <v>1</v>
      </c>
      <c r="E2245" s="56">
        <v>0</v>
      </c>
      <c r="F2245" s="56">
        <v>0</v>
      </c>
      <c r="G2245" s="56">
        <v>0</v>
      </c>
      <c r="H2245" s="56">
        <v>71.992000000000004</v>
      </c>
      <c r="I2245" s="56">
        <v>326.27999999999997</v>
      </c>
      <c r="J2245" s="56">
        <v>0</v>
      </c>
      <c r="K2245" s="56">
        <v>0</v>
      </c>
      <c r="L2245" s="56">
        <v>0</v>
      </c>
      <c r="M2245" s="56">
        <v>255.96799999999999</v>
      </c>
      <c r="N2245" s="56">
        <v>0</v>
      </c>
      <c r="O2245" s="56">
        <v>111.98399999999999</v>
      </c>
      <c r="P2245" s="56">
        <v>0</v>
      </c>
    </row>
    <row r="2246" spans="1:16" x14ac:dyDescent="0.25">
      <c r="A2246" s="54">
        <v>2023</v>
      </c>
      <c r="B2246" s="54">
        <v>553736</v>
      </c>
      <c r="C2246" s="55" t="s">
        <v>418</v>
      </c>
      <c r="D2246" s="54" t="s">
        <v>1</v>
      </c>
      <c r="E2246" s="56">
        <v>0</v>
      </c>
      <c r="F2246" s="56">
        <v>0</v>
      </c>
      <c r="G2246" s="56">
        <v>0</v>
      </c>
      <c r="H2246" s="56">
        <v>0</v>
      </c>
      <c r="I2246" s="56">
        <v>159.98400000000001</v>
      </c>
      <c r="J2246" s="56">
        <v>263.952</v>
      </c>
      <c r="K2246" s="56">
        <v>143.952</v>
      </c>
      <c r="L2246" s="56">
        <v>287.96800000000002</v>
      </c>
      <c r="M2246" s="56">
        <v>2103.7600000000002</v>
      </c>
      <c r="N2246" s="56">
        <v>0</v>
      </c>
      <c r="O2246" s="56">
        <v>191.976</v>
      </c>
      <c r="P2246" s="56">
        <v>1167.8320000000001</v>
      </c>
    </row>
    <row r="2247" spans="1:16" x14ac:dyDescent="0.25">
      <c r="A2247" s="54">
        <v>2023</v>
      </c>
      <c r="B2247" s="54">
        <v>553736</v>
      </c>
      <c r="C2247" s="55" t="s">
        <v>418</v>
      </c>
      <c r="D2247" s="54" t="s">
        <v>294</v>
      </c>
      <c r="E2247" s="56">
        <v>0</v>
      </c>
      <c r="F2247" s="56">
        <v>0</v>
      </c>
      <c r="G2247" s="56">
        <v>0</v>
      </c>
      <c r="H2247" s="56">
        <v>0</v>
      </c>
      <c r="I2247" s="56">
        <v>34.984000000000002</v>
      </c>
      <c r="J2247" s="56">
        <v>82.451999999999998</v>
      </c>
      <c r="K2247" s="56">
        <v>47.951999999999998</v>
      </c>
      <c r="L2247" s="56">
        <v>47.968000000000004</v>
      </c>
      <c r="M2247" s="56">
        <v>264.01</v>
      </c>
      <c r="N2247" s="56">
        <v>0</v>
      </c>
      <c r="O2247" s="56">
        <v>56.975999999999999</v>
      </c>
      <c r="P2247" s="56">
        <v>349.83199999999999</v>
      </c>
    </row>
    <row r="2248" spans="1:16" x14ac:dyDescent="0.25">
      <c r="A2248" s="54">
        <v>2023</v>
      </c>
      <c r="B2248" s="54">
        <v>553736</v>
      </c>
      <c r="C2248" s="55" t="s">
        <v>418</v>
      </c>
      <c r="D2248" s="54" t="s">
        <v>296</v>
      </c>
      <c r="E2248" s="56">
        <v>0</v>
      </c>
      <c r="F2248" s="56">
        <v>0</v>
      </c>
      <c r="G2248" s="56">
        <v>0</v>
      </c>
      <c r="H2248" s="56">
        <v>0</v>
      </c>
      <c r="I2248" s="56">
        <v>-0.41599999999998999</v>
      </c>
      <c r="J2248" s="56">
        <v>-22.547999999999998</v>
      </c>
      <c r="K2248" s="56">
        <v>-24.047999999999998</v>
      </c>
      <c r="L2248" s="56">
        <v>-21.632000000000001</v>
      </c>
      <c r="M2248" s="56">
        <v>121.21</v>
      </c>
      <c r="N2248" s="56">
        <v>0</v>
      </c>
      <c r="O2248" s="56">
        <v>21.576000000000001</v>
      </c>
      <c r="P2248" s="56">
        <v>209.43199999999999</v>
      </c>
    </row>
    <row r="2249" spans="1:16" x14ac:dyDescent="0.25">
      <c r="A2249" s="54">
        <v>2023</v>
      </c>
      <c r="B2249" s="54">
        <v>554730</v>
      </c>
      <c r="C2249" s="55" t="s">
        <v>415</v>
      </c>
      <c r="D2249" s="54" t="s">
        <v>294</v>
      </c>
      <c r="E2249" s="56">
        <v>916.98639999999898</v>
      </c>
      <c r="F2249" s="56">
        <v>619.22080000000005</v>
      </c>
      <c r="G2249" s="56">
        <v>1390.7855999999999</v>
      </c>
      <c r="H2249" s="56">
        <v>856.99919999999997</v>
      </c>
      <c r="I2249" s="56">
        <v>477.45839999999998</v>
      </c>
      <c r="J2249" s="56">
        <v>998.14679999999998</v>
      </c>
      <c r="K2249" s="56">
        <v>357.89080000000001</v>
      </c>
      <c r="L2249" s="56">
        <v>844.61360000000002</v>
      </c>
      <c r="M2249" s="56">
        <v>275.012</v>
      </c>
      <c r="N2249" s="56">
        <v>1458.6484</v>
      </c>
      <c r="O2249" s="56">
        <v>1382.7267999999999</v>
      </c>
      <c r="P2249" s="56">
        <v>1575.9132</v>
      </c>
    </row>
    <row r="2250" spans="1:16" x14ac:dyDescent="0.25">
      <c r="A2250" s="54">
        <v>2023</v>
      </c>
      <c r="B2250" s="54">
        <v>554730</v>
      </c>
      <c r="C2250" s="55" t="s">
        <v>415</v>
      </c>
      <c r="D2250" s="54" t="s">
        <v>1</v>
      </c>
      <c r="E2250" s="56">
        <v>8618.4863999999998</v>
      </c>
      <c r="F2250" s="56">
        <v>5046.2208000000001</v>
      </c>
      <c r="G2250" s="56">
        <v>8155.7856000000002</v>
      </c>
      <c r="H2250" s="56">
        <v>5344.9992000000002</v>
      </c>
      <c r="I2250" s="56">
        <v>1779.4584</v>
      </c>
      <c r="J2250" s="56">
        <v>4861.3968000000004</v>
      </c>
      <c r="K2250" s="56">
        <v>2745.6408000000001</v>
      </c>
      <c r="L2250" s="56">
        <v>4561.1135999999997</v>
      </c>
      <c r="M2250" s="56">
        <v>2512.5120000000002</v>
      </c>
      <c r="N2250" s="56">
        <v>7761.3984</v>
      </c>
      <c r="O2250" s="56">
        <v>9240.9768000000004</v>
      </c>
      <c r="P2250" s="56">
        <v>10072.663200000001</v>
      </c>
    </row>
    <row r="2251" spans="1:16" x14ac:dyDescent="0.25">
      <c r="A2251" s="54">
        <v>2023</v>
      </c>
      <c r="B2251" s="54">
        <v>554730</v>
      </c>
      <c r="C2251" s="55" t="s">
        <v>415</v>
      </c>
      <c r="D2251" s="54" t="s">
        <v>296</v>
      </c>
      <c r="E2251" s="56">
        <v>391.88639999999901</v>
      </c>
      <c r="F2251" s="56">
        <v>289.9708</v>
      </c>
      <c r="G2251" s="56">
        <v>1102.8856000000001</v>
      </c>
      <c r="H2251" s="56">
        <v>701.49919999999997</v>
      </c>
      <c r="I2251" s="56">
        <v>299.85840000000002</v>
      </c>
      <c r="J2251" s="56">
        <v>715.74680000000001</v>
      </c>
      <c r="K2251" s="56">
        <v>146.0908</v>
      </c>
      <c r="L2251" s="56">
        <v>530.21360000000004</v>
      </c>
      <c r="M2251" s="56">
        <v>137.11199999999999</v>
      </c>
      <c r="N2251" s="56">
        <v>1068.1484</v>
      </c>
      <c r="O2251" s="56">
        <v>1014.3268</v>
      </c>
      <c r="P2251" s="56">
        <v>1174.4132</v>
      </c>
    </row>
    <row r="2252" spans="1:16" x14ac:dyDescent="0.25">
      <c r="A2252" s="54">
        <v>2023</v>
      </c>
      <c r="B2252" s="54">
        <v>557371</v>
      </c>
      <c r="C2252" s="55" t="s">
        <v>416</v>
      </c>
      <c r="D2252" s="54" t="s">
        <v>294</v>
      </c>
      <c r="E2252" s="56">
        <v>868.05200000000002</v>
      </c>
      <c r="F2252" s="56">
        <v>49.692</v>
      </c>
      <c r="G2252" s="56">
        <v>155.71799999999999</v>
      </c>
      <c r="H2252" s="56">
        <v>721.27200000000005</v>
      </c>
      <c r="I2252" s="56">
        <v>217.99700000000001</v>
      </c>
      <c r="J2252" s="56">
        <v>163.09800000000001</v>
      </c>
      <c r="K2252" s="56">
        <v>0</v>
      </c>
      <c r="L2252" s="56">
        <v>0</v>
      </c>
      <c r="M2252" s="56">
        <v>0</v>
      </c>
      <c r="N2252" s="56">
        <v>0</v>
      </c>
      <c r="O2252" s="56">
        <v>0</v>
      </c>
      <c r="P2252" s="56">
        <v>0</v>
      </c>
    </row>
    <row r="2253" spans="1:16" x14ac:dyDescent="0.25">
      <c r="A2253" s="54">
        <v>2023</v>
      </c>
      <c r="B2253" s="54">
        <v>557371</v>
      </c>
      <c r="C2253" s="55" t="s">
        <v>416</v>
      </c>
      <c r="D2253" s="54" t="s">
        <v>1</v>
      </c>
      <c r="E2253" s="56">
        <v>6161.0519999999997</v>
      </c>
      <c r="F2253" s="56">
        <v>352.69200000000001</v>
      </c>
      <c r="G2253" s="56">
        <v>1105.2180000000001</v>
      </c>
      <c r="H2253" s="56">
        <v>5119.2719999999999</v>
      </c>
      <c r="I2253" s="56">
        <v>1547.2470000000001</v>
      </c>
      <c r="J2253" s="56">
        <v>1157.598</v>
      </c>
      <c r="K2253" s="56">
        <v>0</v>
      </c>
      <c r="L2253" s="56">
        <v>0</v>
      </c>
      <c r="M2253" s="56">
        <v>0</v>
      </c>
      <c r="N2253" s="56">
        <v>0</v>
      </c>
      <c r="O2253" s="56">
        <v>0</v>
      </c>
      <c r="P2253" s="56">
        <v>0</v>
      </c>
    </row>
    <row r="2254" spans="1:16" x14ac:dyDescent="0.25">
      <c r="A2254" s="54">
        <v>2023</v>
      </c>
      <c r="B2254" s="54">
        <v>557371</v>
      </c>
      <c r="C2254" s="55" t="s">
        <v>416</v>
      </c>
      <c r="D2254" s="54" t="s">
        <v>296</v>
      </c>
      <c r="E2254" s="56">
        <v>685.55200000000002</v>
      </c>
      <c r="F2254" s="56">
        <v>-80.908000000000001</v>
      </c>
      <c r="G2254" s="56">
        <v>-72.282000000000096</v>
      </c>
      <c r="H2254" s="56">
        <v>581.87199999999996</v>
      </c>
      <c r="I2254" s="56">
        <v>55.296999999999699</v>
      </c>
      <c r="J2254" s="56">
        <v>-1.8020000000001699</v>
      </c>
      <c r="K2254" s="56">
        <v>0</v>
      </c>
      <c r="L2254" s="56">
        <v>0</v>
      </c>
      <c r="M2254" s="56">
        <v>0</v>
      </c>
      <c r="N2254" s="56">
        <v>0</v>
      </c>
      <c r="O2254" s="56">
        <v>0</v>
      </c>
      <c r="P2254" s="56">
        <v>0</v>
      </c>
    </row>
    <row r="2255" spans="1:16" x14ac:dyDescent="0.25">
      <c r="A2255" s="54">
        <v>2023</v>
      </c>
      <c r="B2255" s="54">
        <v>558463</v>
      </c>
      <c r="C2255" s="55" t="s">
        <v>415</v>
      </c>
      <c r="D2255" s="54" t="s">
        <v>1</v>
      </c>
      <c r="E2255" s="56">
        <v>5009.6400000000003</v>
      </c>
      <c r="F2255" s="56">
        <v>118.376</v>
      </c>
      <c r="G2255" s="56">
        <v>255.82400000000001</v>
      </c>
      <c r="H2255" s="56">
        <v>6942.2560000000003</v>
      </c>
      <c r="I2255" s="56">
        <v>255.96799999999999</v>
      </c>
      <c r="J2255" s="56">
        <v>3695.5680000000002</v>
      </c>
      <c r="K2255" s="56">
        <v>6420.0240000000003</v>
      </c>
      <c r="L2255" s="56">
        <v>905.32</v>
      </c>
      <c r="M2255" s="56">
        <v>369.40800000000002</v>
      </c>
      <c r="N2255" s="56">
        <v>2115.4879999999998</v>
      </c>
      <c r="O2255" s="56">
        <v>697.48</v>
      </c>
      <c r="P2255" s="56">
        <v>3617.8159999999998</v>
      </c>
    </row>
    <row r="2256" spans="1:16" x14ac:dyDescent="0.25">
      <c r="A2256" s="54">
        <v>2023</v>
      </c>
      <c r="B2256" s="54">
        <v>558463</v>
      </c>
      <c r="C2256" s="55" t="s">
        <v>415</v>
      </c>
      <c r="D2256" s="54" t="s">
        <v>294</v>
      </c>
      <c r="E2256" s="56">
        <v>986.64</v>
      </c>
      <c r="F2256" s="56">
        <v>44.875999999999998</v>
      </c>
      <c r="G2256" s="56">
        <v>95.823999999999998</v>
      </c>
      <c r="H2256" s="56">
        <v>1856.2560000000001</v>
      </c>
      <c r="I2256" s="56">
        <v>65.968000000000004</v>
      </c>
      <c r="J2256" s="56">
        <v>910.56799999999998</v>
      </c>
      <c r="K2256" s="56">
        <v>1631.5239999999999</v>
      </c>
      <c r="L2256" s="56">
        <v>205.57</v>
      </c>
      <c r="M2256" s="56">
        <v>83.408000000000001</v>
      </c>
      <c r="N2256" s="56">
        <v>431.488</v>
      </c>
      <c r="O2256" s="56">
        <v>195.48</v>
      </c>
      <c r="P2256" s="56">
        <v>848.31600000000003</v>
      </c>
    </row>
    <row r="2257" spans="1:16" x14ac:dyDescent="0.25">
      <c r="A2257" s="54">
        <v>2023</v>
      </c>
      <c r="B2257" s="54">
        <v>558463</v>
      </c>
      <c r="C2257" s="55" t="s">
        <v>415</v>
      </c>
      <c r="D2257" s="54" t="s">
        <v>296</v>
      </c>
      <c r="E2257" s="56">
        <v>736.79</v>
      </c>
      <c r="F2257" s="56">
        <v>10.676</v>
      </c>
      <c r="G2257" s="56">
        <v>61.624000000000002</v>
      </c>
      <c r="H2257" s="56">
        <v>1616.856</v>
      </c>
      <c r="I2257" s="56">
        <v>31.768000000000001</v>
      </c>
      <c r="J2257" s="56">
        <v>809.06799999999998</v>
      </c>
      <c r="K2257" s="56">
        <v>1519.0239999999999</v>
      </c>
      <c r="L2257" s="56">
        <v>34.5700000000001</v>
      </c>
      <c r="M2257" s="56">
        <v>48.107999999999997</v>
      </c>
      <c r="N2257" s="56">
        <v>218.03800000000001</v>
      </c>
      <c r="O2257" s="56">
        <v>26.68</v>
      </c>
      <c r="P2257" s="56">
        <v>701.06600000000003</v>
      </c>
    </row>
    <row r="2258" spans="1:16" x14ac:dyDescent="0.25">
      <c r="A2258" s="54">
        <v>2023</v>
      </c>
      <c r="B2258" s="54">
        <v>560409</v>
      </c>
      <c r="C2258" s="55" t="s">
        <v>416</v>
      </c>
      <c r="D2258" s="54" t="s">
        <v>294</v>
      </c>
      <c r="E2258" s="56">
        <v>39.113999999999997</v>
      </c>
      <c r="F2258" s="56">
        <v>191.142</v>
      </c>
      <c r="G2258" s="56">
        <v>49.036000000000001</v>
      </c>
      <c r="H2258" s="56">
        <v>27.06</v>
      </c>
      <c r="I2258" s="56">
        <v>15.662000000000001</v>
      </c>
      <c r="J2258" s="56">
        <v>21.402000000000001</v>
      </c>
      <c r="K2258" s="56">
        <v>85.853999999999999</v>
      </c>
      <c r="L2258" s="56">
        <v>197.12799999999999</v>
      </c>
      <c r="M2258" s="56">
        <v>0</v>
      </c>
      <c r="N2258" s="56">
        <v>0</v>
      </c>
      <c r="O2258" s="56">
        <v>5.7399999999999904</v>
      </c>
      <c r="P2258" s="56">
        <v>149.15799999999999</v>
      </c>
    </row>
    <row r="2259" spans="1:16" x14ac:dyDescent="0.25">
      <c r="A2259" s="54">
        <v>2023</v>
      </c>
      <c r="B2259" s="54">
        <v>560409</v>
      </c>
      <c r="C2259" s="55" t="s">
        <v>416</v>
      </c>
      <c r="D2259" s="54" t="s">
        <v>1</v>
      </c>
      <c r="E2259" s="56">
        <v>277.61399999999998</v>
      </c>
      <c r="F2259" s="56">
        <v>1356.6420000000001</v>
      </c>
      <c r="G2259" s="56">
        <v>348.036</v>
      </c>
      <c r="H2259" s="56">
        <v>192.06</v>
      </c>
      <c r="I2259" s="56">
        <v>111.16200000000001</v>
      </c>
      <c r="J2259" s="56">
        <v>151.90199999999999</v>
      </c>
      <c r="K2259" s="56">
        <v>609.35400000000004</v>
      </c>
      <c r="L2259" s="56">
        <v>1399.1279999999999</v>
      </c>
      <c r="M2259" s="56">
        <v>0</v>
      </c>
      <c r="N2259" s="56">
        <v>0</v>
      </c>
      <c r="O2259" s="56">
        <v>40.74</v>
      </c>
      <c r="P2259" s="56">
        <v>1058.6579999999999</v>
      </c>
    </row>
    <row r="2260" spans="1:16" x14ac:dyDescent="0.25">
      <c r="A2260" s="54">
        <v>2023</v>
      </c>
      <c r="B2260" s="54">
        <v>560409</v>
      </c>
      <c r="C2260" s="55" t="s">
        <v>416</v>
      </c>
      <c r="D2260" s="54" t="s">
        <v>296</v>
      </c>
      <c r="E2260" s="56">
        <v>-26.186</v>
      </c>
      <c r="F2260" s="56">
        <v>91.541999999999803</v>
      </c>
      <c r="G2260" s="56">
        <v>15.836</v>
      </c>
      <c r="H2260" s="56">
        <v>-5.04</v>
      </c>
      <c r="I2260" s="56">
        <v>-17.538</v>
      </c>
      <c r="J2260" s="56">
        <v>-42.798000000000002</v>
      </c>
      <c r="K2260" s="56">
        <v>-13.746</v>
      </c>
      <c r="L2260" s="56">
        <v>130.72800000000001</v>
      </c>
      <c r="M2260" s="56">
        <v>0</v>
      </c>
      <c r="N2260" s="56">
        <v>0</v>
      </c>
      <c r="O2260" s="56">
        <v>-26.36</v>
      </c>
      <c r="P2260" s="56">
        <v>80.557999999999893</v>
      </c>
    </row>
    <row r="2261" spans="1:16" x14ac:dyDescent="0.25">
      <c r="A2261" s="54">
        <v>2023</v>
      </c>
      <c r="B2261" s="54">
        <v>562725</v>
      </c>
      <c r="C2261" s="55" t="s">
        <v>418</v>
      </c>
      <c r="D2261" s="54" t="s">
        <v>1</v>
      </c>
      <c r="E2261" s="56">
        <v>2227.297</v>
      </c>
      <c r="F2261" s="56">
        <v>0</v>
      </c>
      <c r="G2261" s="56">
        <v>0</v>
      </c>
      <c r="H2261" s="56">
        <v>0</v>
      </c>
      <c r="I2261" s="56">
        <v>0</v>
      </c>
      <c r="J2261" s="56">
        <v>987.86599999999999</v>
      </c>
      <c r="K2261" s="56">
        <v>0</v>
      </c>
      <c r="L2261" s="56">
        <v>0</v>
      </c>
      <c r="M2261" s="56">
        <v>0</v>
      </c>
      <c r="N2261" s="56">
        <v>4590.9260000000004</v>
      </c>
      <c r="O2261" s="56">
        <v>832.59900000000005</v>
      </c>
      <c r="P2261" s="56">
        <v>0</v>
      </c>
    </row>
    <row r="2262" spans="1:16" x14ac:dyDescent="0.25">
      <c r="A2262" s="54">
        <v>2023</v>
      </c>
      <c r="B2262" s="54">
        <v>562725</v>
      </c>
      <c r="C2262" s="55" t="s">
        <v>418</v>
      </c>
      <c r="D2262" s="54" t="s">
        <v>294</v>
      </c>
      <c r="E2262" s="56">
        <v>168.797</v>
      </c>
      <c r="F2262" s="56">
        <v>0</v>
      </c>
      <c r="G2262" s="56">
        <v>0</v>
      </c>
      <c r="H2262" s="56">
        <v>0</v>
      </c>
      <c r="I2262" s="56">
        <v>0</v>
      </c>
      <c r="J2262" s="56">
        <v>74.866000000000099</v>
      </c>
      <c r="K2262" s="56">
        <v>0</v>
      </c>
      <c r="L2262" s="56">
        <v>0</v>
      </c>
      <c r="M2262" s="56">
        <v>0</v>
      </c>
      <c r="N2262" s="56">
        <v>347.92599999999999</v>
      </c>
      <c r="O2262" s="56">
        <v>63.098999999999897</v>
      </c>
      <c r="P2262" s="56">
        <v>0</v>
      </c>
    </row>
    <row r="2263" spans="1:16" x14ac:dyDescent="0.25">
      <c r="A2263" s="54">
        <v>2023</v>
      </c>
      <c r="B2263" s="54">
        <v>562725</v>
      </c>
      <c r="C2263" s="55" t="s">
        <v>418</v>
      </c>
      <c r="D2263" s="54" t="s">
        <v>296</v>
      </c>
      <c r="E2263" s="56">
        <v>118.09699999999999</v>
      </c>
      <c r="F2263" s="56">
        <v>0</v>
      </c>
      <c r="G2263" s="56">
        <v>0</v>
      </c>
      <c r="H2263" s="56">
        <v>0</v>
      </c>
      <c r="I2263" s="56">
        <v>0</v>
      </c>
      <c r="J2263" s="56">
        <v>29.866000000000099</v>
      </c>
      <c r="K2263" s="56">
        <v>0</v>
      </c>
      <c r="L2263" s="56">
        <v>0</v>
      </c>
      <c r="M2263" s="56">
        <v>0</v>
      </c>
      <c r="N2263" s="56">
        <v>296.976</v>
      </c>
      <c r="O2263" s="56">
        <v>26.498999999999899</v>
      </c>
      <c r="P2263" s="56">
        <v>0</v>
      </c>
    </row>
    <row r="2264" spans="1:16" x14ac:dyDescent="0.25">
      <c r="A2264" s="54">
        <v>2023</v>
      </c>
      <c r="B2264" s="54">
        <v>563414</v>
      </c>
      <c r="C2264" s="55" t="s">
        <v>415</v>
      </c>
      <c r="D2264" s="54" t="s">
        <v>296</v>
      </c>
      <c r="E2264" s="56">
        <v>0</v>
      </c>
      <c r="F2264" s="56">
        <v>-19.940000000000001</v>
      </c>
      <c r="G2264" s="56">
        <v>7.76799999999999</v>
      </c>
      <c r="H2264" s="56">
        <v>24.66</v>
      </c>
      <c r="I2264" s="56">
        <v>-15.404</v>
      </c>
      <c r="J2264" s="56">
        <v>138.892</v>
      </c>
      <c r="K2264" s="56">
        <v>153.63800000000001</v>
      </c>
      <c r="L2264" s="56">
        <v>74.712000000000103</v>
      </c>
      <c r="M2264" s="56">
        <v>0</v>
      </c>
      <c r="N2264" s="56">
        <v>-30.608000000000001</v>
      </c>
      <c r="O2264" s="56">
        <v>-28.216000000000001</v>
      </c>
      <c r="P2264" s="56">
        <v>18.143999999999998</v>
      </c>
    </row>
    <row r="2265" spans="1:16" x14ac:dyDescent="0.25">
      <c r="A2265" s="54">
        <v>2023</v>
      </c>
      <c r="B2265" s="54">
        <v>563414</v>
      </c>
      <c r="C2265" s="55" t="s">
        <v>415</v>
      </c>
      <c r="D2265" s="54" t="s">
        <v>1</v>
      </c>
      <c r="E2265" s="56">
        <v>0</v>
      </c>
      <c r="F2265" s="56">
        <v>135.96</v>
      </c>
      <c r="G2265" s="56">
        <v>143.96799999999999</v>
      </c>
      <c r="H2265" s="56">
        <v>311.95999999999998</v>
      </c>
      <c r="I2265" s="56">
        <v>311.89600000000002</v>
      </c>
      <c r="J2265" s="56">
        <v>1119.7919999999999</v>
      </c>
      <c r="K2265" s="56">
        <v>698.28800000000001</v>
      </c>
      <c r="L2265" s="56">
        <v>775.91200000000003</v>
      </c>
      <c r="M2265" s="56">
        <v>0</v>
      </c>
      <c r="N2265" s="56">
        <v>7.992</v>
      </c>
      <c r="O2265" s="56">
        <v>127.98399999999999</v>
      </c>
      <c r="P2265" s="56">
        <v>345.54399999999998</v>
      </c>
    </row>
    <row r="2266" spans="1:16" x14ac:dyDescent="0.25">
      <c r="A2266" s="54">
        <v>2023</v>
      </c>
      <c r="B2266" s="54">
        <v>563414</v>
      </c>
      <c r="C2266" s="55" t="s">
        <v>415</v>
      </c>
      <c r="D2266" s="54" t="s">
        <v>294</v>
      </c>
      <c r="E2266" s="56">
        <v>0</v>
      </c>
      <c r="F2266" s="56">
        <v>48.46</v>
      </c>
      <c r="G2266" s="56">
        <v>41.968000000000004</v>
      </c>
      <c r="H2266" s="56">
        <v>91.96</v>
      </c>
      <c r="I2266" s="56">
        <v>51.896000000000001</v>
      </c>
      <c r="J2266" s="56">
        <v>239.292</v>
      </c>
      <c r="K2266" s="56">
        <v>254.03800000000001</v>
      </c>
      <c r="L2266" s="56">
        <v>140.91200000000001</v>
      </c>
      <c r="M2266" s="56">
        <v>0</v>
      </c>
      <c r="N2266" s="56">
        <v>2.492</v>
      </c>
      <c r="O2266" s="56">
        <v>37.984000000000002</v>
      </c>
      <c r="P2266" s="56">
        <v>86.543999999999997</v>
      </c>
    </row>
    <row r="2267" spans="1:16" x14ac:dyDescent="0.25">
      <c r="A2267" s="54">
        <v>2023</v>
      </c>
      <c r="B2267" s="54">
        <v>572805</v>
      </c>
      <c r="C2267" s="55" t="s">
        <v>414</v>
      </c>
      <c r="D2267" s="54" t="s">
        <v>294</v>
      </c>
      <c r="E2267" s="56">
        <v>20.992000000000001</v>
      </c>
      <c r="F2267" s="56">
        <v>32.984000000000002</v>
      </c>
      <c r="G2267" s="56">
        <v>1.992</v>
      </c>
      <c r="H2267" s="56">
        <v>219.84</v>
      </c>
      <c r="I2267" s="56">
        <v>26.911999999999999</v>
      </c>
      <c r="J2267" s="56">
        <v>3.7839999999999998</v>
      </c>
      <c r="K2267" s="56">
        <v>160.74</v>
      </c>
      <c r="L2267" s="56">
        <v>28.984000000000002</v>
      </c>
      <c r="M2267" s="56">
        <v>41.984000000000002</v>
      </c>
      <c r="N2267" s="56">
        <v>230.91200000000001</v>
      </c>
      <c r="O2267" s="56">
        <v>19.684000000000001</v>
      </c>
      <c r="P2267" s="56">
        <v>299.77600000000001</v>
      </c>
    </row>
    <row r="2268" spans="1:16" x14ac:dyDescent="0.25">
      <c r="A2268" s="54">
        <v>2023</v>
      </c>
      <c r="B2268" s="54">
        <v>572805</v>
      </c>
      <c r="C2268" s="55" t="s">
        <v>414</v>
      </c>
      <c r="D2268" s="54" t="s">
        <v>296</v>
      </c>
      <c r="E2268" s="56">
        <v>-11.108000000000001</v>
      </c>
      <c r="F2268" s="56">
        <v>-31.216000000000001</v>
      </c>
      <c r="G2268" s="56">
        <v>-30.108000000000001</v>
      </c>
      <c r="H2268" s="56">
        <v>155.63999999999999</v>
      </c>
      <c r="I2268" s="56">
        <v>-37.287999999999997</v>
      </c>
      <c r="J2268" s="56">
        <v>-60.415999999999997</v>
      </c>
      <c r="K2268" s="56">
        <v>86.640000000000299</v>
      </c>
      <c r="L2268" s="56">
        <v>-35.216000000000001</v>
      </c>
      <c r="M2268" s="56">
        <v>-22.216000000000001</v>
      </c>
      <c r="N2268" s="56">
        <v>166.71199999999999</v>
      </c>
      <c r="O2268" s="56">
        <v>-44.515999999999998</v>
      </c>
      <c r="P2268" s="56">
        <v>257.77600000000001</v>
      </c>
    </row>
    <row r="2269" spans="1:16" x14ac:dyDescent="0.25">
      <c r="A2269" s="54">
        <v>2023</v>
      </c>
      <c r="B2269" s="54">
        <v>572805</v>
      </c>
      <c r="C2269" s="55" t="s">
        <v>414</v>
      </c>
      <c r="D2269" s="54" t="s">
        <v>1</v>
      </c>
      <c r="E2269" s="56">
        <v>55.991999999999997</v>
      </c>
      <c r="F2269" s="56">
        <v>127.98399999999999</v>
      </c>
      <c r="G2269" s="56">
        <v>7.992</v>
      </c>
      <c r="H2269" s="56">
        <v>1519.84</v>
      </c>
      <c r="I2269" s="56">
        <v>151.91200000000001</v>
      </c>
      <c r="J2269" s="56">
        <v>12.784000000000001</v>
      </c>
      <c r="K2269" s="56">
        <v>1178.24</v>
      </c>
      <c r="L2269" s="56">
        <v>143.98400000000001</v>
      </c>
      <c r="M2269" s="56">
        <v>111.98399999999999</v>
      </c>
      <c r="N2269" s="56">
        <v>615.91200000000003</v>
      </c>
      <c r="O2269" s="56">
        <v>79.183999999999997</v>
      </c>
      <c r="P2269" s="56">
        <v>1287.7760000000001</v>
      </c>
    </row>
    <row r="2270" spans="1:16" x14ac:dyDescent="0.25">
      <c r="A2270" s="54">
        <v>2023</v>
      </c>
      <c r="B2270" s="54">
        <v>576838</v>
      </c>
      <c r="C2270" s="55" t="s">
        <v>419</v>
      </c>
      <c r="D2270" s="54" t="s">
        <v>1</v>
      </c>
      <c r="E2270" s="56">
        <v>6083.0640000000003</v>
      </c>
      <c r="F2270" s="56">
        <v>8096.2020000000002</v>
      </c>
      <c r="G2270" s="56">
        <v>7649.2259999999997</v>
      </c>
      <c r="H2270" s="56">
        <v>7883.19</v>
      </c>
      <c r="I2270" s="56">
        <v>7322.1419999999998</v>
      </c>
      <c r="J2270" s="56">
        <v>8279.8230000000003</v>
      </c>
      <c r="K2270" s="56">
        <v>7729.2510000000002</v>
      </c>
      <c r="L2270" s="56">
        <v>14329.130999999999</v>
      </c>
      <c r="M2270" s="56">
        <v>3071.5050000000001</v>
      </c>
      <c r="N2270" s="56">
        <v>3532.4490000000001</v>
      </c>
      <c r="O2270" s="56">
        <v>6486.9719999999998</v>
      </c>
      <c r="P2270" s="56">
        <v>9973.7340000000004</v>
      </c>
    </row>
    <row r="2271" spans="1:16" x14ac:dyDescent="0.25">
      <c r="A2271" s="54">
        <v>2023</v>
      </c>
      <c r="B2271" s="54">
        <v>576838</v>
      </c>
      <c r="C2271" s="55" t="s">
        <v>419</v>
      </c>
      <c r="D2271" s="54" t="s">
        <v>294</v>
      </c>
      <c r="E2271" s="56">
        <v>857.06399999999996</v>
      </c>
      <c r="F2271" s="56">
        <v>1140.702</v>
      </c>
      <c r="G2271" s="56">
        <v>1077.7260000000001</v>
      </c>
      <c r="H2271" s="56">
        <v>1110.69</v>
      </c>
      <c r="I2271" s="56">
        <v>1031.6420000000001</v>
      </c>
      <c r="J2271" s="56">
        <v>1166.5730000000001</v>
      </c>
      <c r="K2271" s="56">
        <v>1089.001</v>
      </c>
      <c r="L2271" s="56">
        <v>2018.8810000000001</v>
      </c>
      <c r="M2271" s="56">
        <v>432.755</v>
      </c>
      <c r="N2271" s="56">
        <v>497.69900000000001</v>
      </c>
      <c r="O2271" s="56">
        <v>913.97199999999896</v>
      </c>
      <c r="P2271" s="56">
        <v>1405.2339999999999</v>
      </c>
    </row>
    <row r="2272" spans="1:16" x14ac:dyDescent="0.25">
      <c r="A2272" s="54">
        <v>2023</v>
      </c>
      <c r="B2272" s="54">
        <v>576838</v>
      </c>
      <c r="C2272" s="55" t="s">
        <v>419</v>
      </c>
      <c r="D2272" s="54" t="s">
        <v>296</v>
      </c>
      <c r="E2272" s="56">
        <v>591.26400000000001</v>
      </c>
      <c r="F2272" s="56">
        <v>924.702</v>
      </c>
      <c r="G2272" s="56">
        <v>783.726</v>
      </c>
      <c r="H2272" s="56">
        <v>814.29</v>
      </c>
      <c r="I2272" s="56">
        <v>658.44199999999898</v>
      </c>
      <c r="J2272" s="56">
        <v>751.97299999999905</v>
      </c>
      <c r="K2272" s="56">
        <v>857.971</v>
      </c>
      <c r="L2272" s="56">
        <v>1628.231</v>
      </c>
      <c r="M2272" s="56">
        <v>250.95500000000001</v>
      </c>
      <c r="N2272" s="56">
        <v>236.69900000000001</v>
      </c>
      <c r="O2272" s="56">
        <v>649.37199999999996</v>
      </c>
      <c r="P2272" s="56">
        <v>1203.604</v>
      </c>
    </row>
    <row r="2273" spans="1:16" x14ac:dyDescent="0.25">
      <c r="A2273" s="54">
        <v>2023</v>
      </c>
      <c r="B2273" s="54">
        <v>577416</v>
      </c>
      <c r="C2273" s="55" t="s">
        <v>418</v>
      </c>
      <c r="D2273" s="54" t="s">
        <v>294</v>
      </c>
      <c r="E2273" s="56">
        <v>718.40200000000004</v>
      </c>
      <c r="F2273" s="56">
        <v>885.846</v>
      </c>
      <c r="G2273" s="56">
        <v>371.911</v>
      </c>
      <c r="H2273" s="56">
        <v>311.51799999999997</v>
      </c>
      <c r="I2273" s="56">
        <v>815.40799999999899</v>
      </c>
      <c r="J2273" s="56">
        <v>443.16899999999998</v>
      </c>
      <c r="K2273" s="56">
        <v>317.17599999999999</v>
      </c>
      <c r="L2273" s="56">
        <v>401.226</v>
      </c>
      <c r="M2273" s="56">
        <v>435.42</v>
      </c>
      <c r="N2273" s="56">
        <v>530.95000000000005</v>
      </c>
      <c r="O2273" s="56">
        <v>426.56400000000002</v>
      </c>
      <c r="P2273" s="56">
        <v>482.488</v>
      </c>
    </row>
    <row r="2274" spans="1:16" x14ac:dyDescent="0.25">
      <c r="A2274" s="54">
        <v>2023</v>
      </c>
      <c r="B2274" s="54">
        <v>577416</v>
      </c>
      <c r="C2274" s="55" t="s">
        <v>418</v>
      </c>
      <c r="D2274" s="54" t="s">
        <v>1</v>
      </c>
      <c r="E2274" s="56">
        <v>5098.902</v>
      </c>
      <c r="F2274" s="56">
        <v>6287.3459999999995</v>
      </c>
      <c r="G2274" s="56">
        <v>2639.6610000000001</v>
      </c>
      <c r="H2274" s="56">
        <v>2211.018</v>
      </c>
      <c r="I2274" s="56">
        <v>5787.4080000000004</v>
      </c>
      <c r="J2274" s="56">
        <v>3145.4189999999999</v>
      </c>
      <c r="K2274" s="56">
        <v>2251.1759999999999</v>
      </c>
      <c r="L2274" s="56">
        <v>2847.7260000000001</v>
      </c>
      <c r="M2274" s="56">
        <v>3090.42</v>
      </c>
      <c r="N2274" s="56">
        <v>3768.45</v>
      </c>
      <c r="O2274" s="56">
        <v>3027.5639999999999</v>
      </c>
      <c r="P2274" s="56">
        <v>3424.4879999999998</v>
      </c>
    </row>
    <row r="2275" spans="1:16" x14ac:dyDescent="0.25">
      <c r="A2275" s="54">
        <v>2023</v>
      </c>
      <c r="B2275" s="54">
        <v>577416</v>
      </c>
      <c r="C2275" s="55" t="s">
        <v>418</v>
      </c>
      <c r="D2275" s="54" t="s">
        <v>296</v>
      </c>
      <c r="E2275" s="56">
        <v>257.63199999999898</v>
      </c>
      <c r="F2275" s="56">
        <v>566.04600000000005</v>
      </c>
      <c r="G2275" s="56">
        <v>118.741</v>
      </c>
      <c r="H2275" s="56">
        <v>-151.65199999999999</v>
      </c>
      <c r="I2275" s="56">
        <v>456.03799999999899</v>
      </c>
      <c r="J2275" s="56">
        <v>-54.830999999999896</v>
      </c>
      <c r="K2275" s="56">
        <v>3.37599999999986</v>
      </c>
      <c r="L2275" s="56">
        <v>8.8559999999996002</v>
      </c>
      <c r="M2275" s="56">
        <v>86.2199999999998</v>
      </c>
      <c r="N2275" s="56">
        <v>136.18</v>
      </c>
      <c r="O2275" s="56">
        <v>-25.2360000000001</v>
      </c>
      <c r="P2275" s="56">
        <v>135.68799999999999</v>
      </c>
    </row>
    <row r="2276" spans="1:16" x14ac:dyDescent="0.25">
      <c r="A2276" s="54">
        <v>2023</v>
      </c>
      <c r="B2276" s="54">
        <v>578075</v>
      </c>
      <c r="C2276" s="55" t="s">
        <v>418</v>
      </c>
      <c r="D2276" s="54" t="s">
        <v>296</v>
      </c>
      <c r="E2276" s="56">
        <v>0</v>
      </c>
      <c r="F2276" s="56">
        <v>0</v>
      </c>
      <c r="G2276" s="56">
        <v>0</v>
      </c>
      <c r="H2276" s="56">
        <v>0</v>
      </c>
      <c r="I2276" s="56">
        <v>-17.207999999999998</v>
      </c>
      <c r="J2276" s="56">
        <v>-54.316000000000003</v>
      </c>
      <c r="K2276" s="56">
        <v>-67.623999999999995</v>
      </c>
      <c r="L2276" s="56">
        <v>-14.28</v>
      </c>
      <c r="M2276" s="56">
        <v>-13.208</v>
      </c>
      <c r="N2276" s="56">
        <v>0</v>
      </c>
      <c r="O2276" s="56">
        <v>-28.416</v>
      </c>
      <c r="P2276" s="56">
        <v>-15.208</v>
      </c>
    </row>
    <row r="2277" spans="1:16" x14ac:dyDescent="0.25">
      <c r="A2277" s="54">
        <v>2023</v>
      </c>
      <c r="B2277" s="54">
        <v>578075</v>
      </c>
      <c r="C2277" s="55" t="s">
        <v>418</v>
      </c>
      <c r="D2277" s="54" t="s">
        <v>294</v>
      </c>
      <c r="E2277" s="56">
        <v>0</v>
      </c>
      <c r="F2277" s="56">
        <v>0</v>
      </c>
      <c r="G2277" s="56">
        <v>0</v>
      </c>
      <c r="H2277" s="56">
        <v>0</v>
      </c>
      <c r="I2277" s="56">
        <v>16.992000000000001</v>
      </c>
      <c r="J2277" s="56">
        <v>14.084</v>
      </c>
      <c r="K2277" s="56">
        <v>34.975999999999999</v>
      </c>
      <c r="L2277" s="56">
        <v>19.920000000000002</v>
      </c>
      <c r="M2277" s="56">
        <v>20.992000000000001</v>
      </c>
      <c r="N2277" s="56">
        <v>0</v>
      </c>
      <c r="O2277" s="56">
        <v>39.984000000000002</v>
      </c>
      <c r="P2277" s="56">
        <v>18.992000000000001</v>
      </c>
    </row>
    <row r="2278" spans="1:16" x14ac:dyDescent="0.25">
      <c r="A2278" s="54">
        <v>2023</v>
      </c>
      <c r="B2278" s="54">
        <v>578075</v>
      </c>
      <c r="C2278" s="55" t="s">
        <v>418</v>
      </c>
      <c r="D2278" s="54" t="s">
        <v>1</v>
      </c>
      <c r="E2278" s="56">
        <v>0</v>
      </c>
      <c r="F2278" s="56">
        <v>0</v>
      </c>
      <c r="G2278" s="56">
        <v>0</v>
      </c>
      <c r="H2278" s="56">
        <v>0</v>
      </c>
      <c r="I2278" s="56">
        <v>71.992000000000004</v>
      </c>
      <c r="J2278" s="56">
        <v>77.584000000000003</v>
      </c>
      <c r="K2278" s="56">
        <v>135.976</v>
      </c>
      <c r="L2278" s="56">
        <v>79.92</v>
      </c>
      <c r="M2278" s="56">
        <v>55.991999999999997</v>
      </c>
      <c r="N2278" s="56">
        <v>0</v>
      </c>
      <c r="O2278" s="56">
        <v>119.98399999999999</v>
      </c>
      <c r="P2278" s="56">
        <v>63.991999999999997</v>
      </c>
    </row>
    <row r="2279" spans="1:16" x14ac:dyDescent="0.25">
      <c r="A2279" s="54">
        <v>2023</v>
      </c>
      <c r="B2279" s="54">
        <v>583353</v>
      </c>
      <c r="C2279" s="55" t="s">
        <v>416</v>
      </c>
      <c r="D2279" s="54" t="s">
        <v>296</v>
      </c>
      <c r="E2279" s="56">
        <v>-9.9600000000000204</v>
      </c>
      <c r="F2279" s="56">
        <v>0</v>
      </c>
      <c r="G2279" s="56">
        <v>-2.5800000000000201</v>
      </c>
      <c r="H2279" s="56">
        <v>0</v>
      </c>
      <c r="I2279" s="56">
        <v>0</v>
      </c>
      <c r="J2279" s="56">
        <v>0</v>
      </c>
      <c r="K2279" s="56">
        <v>-29.148</v>
      </c>
      <c r="L2279" s="56">
        <v>0</v>
      </c>
      <c r="M2279" s="56">
        <v>-17.34</v>
      </c>
      <c r="N2279" s="56">
        <v>-23.08</v>
      </c>
      <c r="O2279" s="56">
        <v>0</v>
      </c>
      <c r="P2279" s="56">
        <v>-0.120000000000012</v>
      </c>
    </row>
    <row r="2280" spans="1:16" x14ac:dyDescent="0.25">
      <c r="A2280" s="54">
        <v>2023</v>
      </c>
      <c r="B2280" s="54">
        <v>583353</v>
      </c>
      <c r="C2280" s="55" t="s">
        <v>414</v>
      </c>
      <c r="D2280" s="54" t="s">
        <v>294</v>
      </c>
      <c r="E2280" s="56">
        <v>2134.8290000000002</v>
      </c>
      <c r="F2280" s="56">
        <v>106.928</v>
      </c>
      <c r="G2280" s="56">
        <v>1160.71</v>
      </c>
      <c r="H2280" s="56">
        <v>652.96600000000001</v>
      </c>
      <c r="I2280" s="56">
        <v>294.70800000000003</v>
      </c>
      <c r="J2280" s="56">
        <v>618.28</v>
      </c>
      <c r="K2280" s="56">
        <v>1783.2950000000001</v>
      </c>
      <c r="L2280" s="56">
        <v>359.24200000000002</v>
      </c>
      <c r="M2280" s="56">
        <v>1061.654</v>
      </c>
      <c r="N2280" s="56">
        <v>93.7259999999999</v>
      </c>
      <c r="O2280" s="56">
        <v>783.18199999999899</v>
      </c>
      <c r="P2280" s="56">
        <v>1538.3610000000001</v>
      </c>
    </row>
    <row r="2281" spans="1:16" x14ac:dyDescent="0.25">
      <c r="A2281" s="54">
        <v>2023</v>
      </c>
      <c r="B2281" s="54">
        <v>583353</v>
      </c>
      <c r="C2281" s="55" t="s">
        <v>414</v>
      </c>
      <c r="D2281" s="54" t="s">
        <v>1</v>
      </c>
      <c r="E2281" s="56">
        <v>15152.079</v>
      </c>
      <c r="F2281" s="56">
        <v>758.928</v>
      </c>
      <c r="G2281" s="56">
        <v>8238.2099999999991</v>
      </c>
      <c r="H2281" s="56">
        <v>4634.4660000000003</v>
      </c>
      <c r="I2281" s="56">
        <v>2091.7080000000001</v>
      </c>
      <c r="J2281" s="56">
        <v>4388.28</v>
      </c>
      <c r="K2281" s="56">
        <v>12657.045</v>
      </c>
      <c r="L2281" s="56">
        <v>2549.7420000000002</v>
      </c>
      <c r="M2281" s="56">
        <v>7535.1540000000005</v>
      </c>
      <c r="N2281" s="56">
        <v>665.226</v>
      </c>
      <c r="O2281" s="56">
        <v>5558.6819999999998</v>
      </c>
      <c r="P2281" s="56">
        <v>10918.611000000001</v>
      </c>
    </row>
    <row r="2282" spans="1:16" x14ac:dyDescent="0.25">
      <c r="A2282" s="54">
        <v>2023</v>
      </c>
      <c r="B2282" s="54">
        <v>583353</v>
      </c>
      <c r="C2282" s="55" t="s">
        <v>414</v>
      </c>
      <c r="D2282" s="54" t="s">
        <v>296</v>
      </c>
      <c r="E2282" s="56">
        <v>1674.6289999999999</v>
      </c>
      <c r="F2282" s="56">
        <v>2.92799999999986</v>
      </c>
      <c r="G2282" s="56">
        <v>904.10999999999899</v>
      </c>
      <c r="H2282" s="56">
        <v>367.56599999999997</v>
      </c>
      <c r="I2282" s="56">
        <v>125.408</v>
      </c>
      <c r="J2282" s="56">
        <v>411.38</v>
      </c>
      <c r="K2282" s="56">
        <v>1456.9949999999999</v>
      </c>
      <c r="L2282" s="56">
        <v>120.242</v>
      </c>
      <c r="M2282" s="56">
        <v>777.90399999999897</v>
      </c>
      <c r="N2282" s="56">
        <v>-101.074</v>
      </c>
      <c r="O2282" s="56">
        <v>575.18199999999899</v>
      </c>
      <c r="P2282" s="56">
        <v>1109.711</v>
      </c>
    </row>
    <row r="2283" spans="1:16" x14ac:dyDescent="0.25">
      <c r="A2283" s="54">
        <v>2023</v>
      </c>
      <c r="B2283" s="54">
        <v>583353</v>
      </c>
      <c r="C2283" s="55" t="s">
        <v>415</v>
      </c>
      <c r="D2283" s="54" t="s">
        <v>294</v>
      </c>
      <c r="E2283" s="56">
        <v>302.58</v>
      </c>
      <c r="F2283" s="56">
        <v>206.68100000000001</v>
      </c>
      <c r="G2283" s="56">
        <v>290.608</v>
      </c>
      <c r="H2283" s="56">
        <v>78.72</v>
      </c>
      <c r="I2283" s="56">
        <v>85.443999999999903</v>
      </c>
      <c r="J2283" s="56">
        <v>151.45400000000001</v>
      </c>
      <c r="K2283" s="56">
        <v>187.49299999999999</v>
      </c>
      <c r="L2283" s="56">
        <v>1090.0260000000001</v>
      </c>
      <c r="M2283" s="56">
        <v>253.09299999999999</v>
      </c>
      <c r="N2283" s="56">
        <v>118.244</v>
      </c>
      <c r="O2283" s="56">
        <v>470.84399999999999</v>
      </c>
      <c r="P2283" s="56">
        <v>272.24</v>
      </c>
    </row>
    <row r="2284" spans="1:16" x14ac:dyDescent="0.25">
      <c r="A2284" s="54">
        <v>2023</v>
      </c>
      <c r="B2284" s="54">
        <v>583353</v>
      </c>
      <c r="C2284" s="55" t="s">
        <v>415</v>
      </c>
      <c r="D2284" s="54" t="s">
        <v>296</v>
      </c>
      <c r="E2284" s="56">
        <v>-97.920000000000201</v>
      </c>
      <c r="F2284" s="56">
        <v>-64.719000000000193</v>
      </c>
      <c r="G2284" s="56">
        <v>-81.192000000000306</v>
      </c>
      <c r="H2284" s="56">
        <v>-92.280000000000101</v>
      </c>
      <c r="I2284" s="56">
        <v>-219.05600000000001</v>
      </c>
      <c r="J2284" s="56">
        <v>-116.646</v>
      </c>
      <c r="K2284" s="56">
        <v>-24.306999999999999</v>
      </c>
      <c r="L2284" s="56">
        <v>878.226</v>
      </c>
      <c r="M2284" s="56">
        <v>-82.307000000000201</v>
      </c>
      <c r="N2284" s="56">
        <v>17.843999999999799</v>
      </c>
      <c r="O2284" s="56">
        <v>293.24400000000003</v>
      </c>
      <c r="P2284" s="56">
        <v>60.989999999999803</v>
      </c>
    </row>
    <row r="2285" spans="1:16" x14ac:dyDescent="0.25">
      <c r="A2285" s="54">
        <v>2023</v>
      </c>
      <c r="B2285" s="54">
        <v>583353</v>
      </c>
      <c r="C2285" s="55" t="s">
        <v>416</v>
      </c>
      <c r="D2285" s="54" t="s">
        <v>294</v>
      </c>
      <c r="E2285" s="56">
        <v>22.14</v>
      </c>
      <c r="F2285" s="56">
        <v>0</v>
      </c>
      <c r="G2285" s="56">
        <v>29.52</v>
      </c>
      <c r="H2285" s="56">
        <v>0</v>
      </c>
      <c r="I2285" s="56">
        <v>0</v>
      </c>
      <c r="J2285" s="56">
        <v>0</v>
      </c>
      <c r="K2285" s="56">
        <v>2.952</v>
      </c>
      <c r="L2285" s="56">
        <v>0</v>
      </c>
      <c r="M2285" s="56">
        <v>14.76</v>
      </c>
      <c r="N2285" s="56">
        <v>9.02</v>
      </c>
      <c r="O2285" s="56">
        <v>0</v>
      </c>
      <c r="P2285" s="56">
        <v>31.98</v>
      </c>
    </row>
    <row r="2286" spans="1:16" x14ac:dyDescent="0.25">
      <c r="A2286" s="54">
        <v>2023</v>
      </c>
      <c r="B2286" s="54">
        <v>583353</v>
      </c>
      <c r="C2286" s="55" t="s">
        <v>416</v>
      </c>
      <c r="D2286" s="54" t="s">
        <v>1</v>
      </c>
      <c r="E2286" s="56">
        <v>157.13999999999999</v>
      </c>
      <c r="F2286" s="56">
        <v>0</v>
      </c>
      <c r="G2286" s="56">
        <v>209.52</v>
      </c>
      <c r="H2286" s="56">
        <v>0</v>
      </c>
      <c r="I2286" s="56">
        <v>0</v>
      </c>
      <c r="J2286" s="56">
        <v>0</v>
      </c>
      <c r="K2286" s="56">
        <v>20.952000000000002</v>
      </c>
      <c r="L2286" s="56">
        <v>0</v>
      </c>
      <c r="M2286" s="56">
        <v>104.76</v>
      </c>
      <c r="N2286" s="56">
        <v>64.02</v>
      </c>
      <c r="O2286" s="56">
        <v>0</v>
      </c>
      <c r="P2286" s="56">
        <v>226.98</v>
      </c>
    </row>
    <row r="2287" spans="1:16" x14ac:dyDescent="0.25">
      <c r="A2287" s="54">
        <v>2023</v>
      </c>
      <c r="B2287" s="54">
        <v>583353</v>
      </c>
      <c r="C2287" s="55" t="s">
        <v>415</v>
      </c>
      <c r="D2287" s="54" t="s">
        <v>1</v>
      </c>
      <c r="E2287" s="56">
        <v>2147.58</v>
      </c>
      <c r="F2287" s="56">
        <v>1466.931</v>
      </c>
      <c r="G2287" s="56">
        <v>2062.6080000000002</v>
      </c>
      <c r="H2287" s="56">
        <v>558.72</v>
      </c>
      <c r="I2287" s="56">
        <v>606.44399999999996</v>
      </c>
      <c r="J2287" s="56">
        <v>1074.954</v>
      </c>
      <c r="K2287" s="56">
        <v>1330.7429999999999</v>
      </c>
      <c r="L2287" s="56">
        <v>7736.5259999999998</v>
      </c>
      <c r="M2287" s="56">
        <v>1796.3430000000001</v>
      </c>
      <c r="N2287" s="56">
        <v>839.24400000000003</v>
      </c>
      <c r="O2287" s="56">
        <v>3341.8440000000001</v>
      </c>
      <c r="P2287" s="56">
        <v>1932.24</v>
      </c>
    </row>
    <row r="2288" spans="1:16" x14ac:dyDescent="0.25">
      <c r="A2288" s="54">
        <v>2023</v>
      </c>
      <c r="B2288" s="54">
        <v>583942</v>
      </c>
      <c r="C2288" s="55" t="s">
        <v>415</v>
      </c>
      <c r="D2288" s="54" t="s">
        <v>1</v>
      </c>
      <c r="E2288" s="56">
        <v>2370.5012000000002</v>
      </c>
      <c r="F2288" s="56">
        <v>4119.7946000000002</v>
      </c>
      <c r="G2288" s="56">
        <v>1355.384</v>
      </c>
      <c r="H2288" s="56">
        <v>2840.3494000000001</v>
      </c>
      <c r="I2288" s="56">
        <v>2630.3078</v>
      </c>
      <c r="J2288" s="56">
        <v>2656.3114</v>
      </c>
      <c r="K2288" s="56">
        <v>2693.2374</v>
      </c>
      <c r="L2288" s="56">
        <v>1430.9602</v>
      </c>
      <c r="M2288" s="56">
        <v>463.90600000000001</v>
      </c>
      <c r="N2288" s="56">
        <v>1547.8653999999999</v>
      </c>
      <c r="O2288" s="56">
        <v>934.46460000000002</v>
      </c>
      <c r="P2288" s="56">
        <v>547.52599999999995</v>
      </c>
    </row>
    <row r="2289" spans="1:16" x14ac:dyDescent="0.25">
      <c r="A2289" s="54">
        <v>2023</v>
      </c>
      <c r="B2289" s="54">
        <v>583942</v>
      </c>
      <c r="C2289" s="55" t="s">
        <v>415</v>
      </c>
      <c r="D2289" s="54" t="s">
        <v>296</v>
      </c>
      <c r="E2289" s="56">
        <v>64.701199999999602</v>
      </c>
      <c r="F2289" s="56">
        <v>368.94459999999901</v>
      </c>
      <c r="G2289" s="56">
        <v>8.1339999999998707</v>
      </c>
      <c r="H2289" s="56">
        <v>-63.350600000000099</v>
      </c>
      <c r="I2289" s="56">
        <v>523.50779999999997</v>
      </c>
      <c r="J2289" s="56">
        <v>-74.888600000000295</v>
      </c>
      <c r="K2289" s="56">
        <v>407.93740000000003</v>
      </c>
      <c r="L2289" s="56">
        <v>-136.7398</v>
      </c>
      <c r="M2289" s="56">
        <v>-41.994000000000099</v>
      </c>
      <c r="N2289" s="56">
        <v>-109.0346</v>
      </c>
      <c r="O2289" s="56">
        <v>-45.435400000000101</v>
      </c>
      <c r="P2289" s="56">
        <v>-109.974</v>
      </c>
    </row>
    <row r="2290" spans="1:16" x14ac:dyDescent="0.25">
      <c r="A2290" s="54">
        <v>2023</v>
      </c>
      <c r="B2290" s="54">
        <v>583942</v>
      </c>
      <c r="C2290" s="55" t="s">
        <v>415</v>
      </c>
      <c r="D2290" s="54" t="s">
        <v>294</v>
      </c>
      <c r="E2290" s="56">
        <v>372.50119999999998</v>
      </c>
      <c r="F2290" s="56">
        <v>610.54459999999904</v>
      </c>
      <c r="G2290" s="56">
        <v>339.13400000000001</v>
      </c>
      <c r="H2290" s="56">
        <v>333.8494</v>
      </c>
      <c r="I2290" s="56">
        <v>788.30780000000004</v>
      </c>
      <c r="J2290" s="56">
        <v>156.81139999999999</v>
      </c>
      <c r="K2290" s="56">
        <v>672.73739999999998</v>
      </c>
      <c r="L2290" s="56">
        <v>260.46019999999999</v>
      </c>
      <c r="M2290" s="56">
        <v>90.405999999999906</v>
      </c>
      <c r="N2290" s="56">
        <v>188.86539999999999</v>
      </c>
      <c r="O2290" s="56">
        <v>252.46459999999999</v>
      </c>
      <c r="P2290" s="56">
        <v>55.525999999999897</v>
      </c>
    </row>
    <row r="2291" spans="1:16" x14ac:dyDescent="0.25">
      <c r="A2291" s="54">
        <v>2023</v>
      </c>
      <c r="B2291" s="54">
        <v>584221</v>
      </c>
      <c r="C2291" s="55" t="s">
        <v>419</v>
      </c>
      <c r="D2291" s="54" t="s">
        <v>296</v>
      </c>
      <c r="E2291" s="56">
        <v>-37.94</v>
      </c>
      <c r="F2291" s="56">
        <v>-52.823999999999998</v>
      </c>
      <c r="G2291" s="56">
        <v>-38.631999999999998</v>
      </c>
      <c r="H2291" s="56">
        <v>-10.215999999999999</v>
      </c>
      <c r="I2291" s="56">
        <v>7.78399999999999</v>
      </c>
      <c r="J2291" s="56">
        <v>-11.423999999999999</v>
      </c>
      <c r="K2291" s="56">
        <v>-14.432</v>
      </c>
      <c r="L2291" s="56">
        <v>0</v>
      </c>
      <c r="M2291" s="56">
        <v>98.456000000000103</v>
      </c>
      <c r="N2291" s="56">
        <v>118.08</v>
      </c>
      <c r="O2291" s="56">
        <v>-73.231999999999999</v>
      </c>
      <c r="P2291" s="56">
        <v>-13.208</v>
      </c>
    </row>
    <row r="2292" spans="1:16" x14ac:dyDescent="0.25">
      <c r="A2292" s="54">
        <v>2023</v>
      </c>
      <c r="B2292" s="54">
        <v>584221</v>
      </c>
      <c r="C2292" s="55" t="s">
        <v>419</v>
      </c>
      <c r="D2292" s="54" t="s">
        <v>1</v>
      </c>
      <c r="E2292" s="56">
        <v>279.16000000000003</v>
      </c>
      <c r="F2292" s="56">
        <v>89.575999999999993</v>
      </c>
      <c r="G2292" s="56">
        <v>263.96800000000002</v>
      </c>
      <c r="H2292" s="56">
        <v>143.98400000000001</v>
      </c>
      <c r="I2292" s="56">
        <v>111.98399999999999</v>
      </c>
      <c r="J2292" s="56">
        <v>191.976</v>
      </c>
      <c r="K2292" s="56">
        <v>303.96800000000002</v>
      </c>
      <c r="L2292" s="56">
        <v>0</v>
      </c>
      <c r="M2292" s="56">
        <v>831.85599999999999</v>
      </c>
      <c r="N2292" s="56">
        <v>1079.8800000000001</v>
      </c>
      <c r="O2292" s="56">
        <v>158.36799999999999</v>
      </c>
      <c r="P2292" s="56">
        <v>55.991999999999997</v>
      </c>
    </row>
    <row r="2293" spans="1:16" x14ac:dyDescent="0.25">
      <c r="A2293" s="54">
        <v>2023</v>
      </c>
      <c r="B2293" s="54">
        <v>584221</v>
      </c>
      <c r="C2293" s="55" t="s">
        <v>419</v>
      </c>
      <c r="D2293" s="54" t="s">
        <v>294</v>
      </c>
      <c r="E2293" s="56">
        <v>64.66</v>
      </c>
      <c r="F2293" s="56">
        <v>15.576000000000001</v>
      </c>
      <c r="G2293" s="56">
        <v>63.968000000000004</v>
      </c>
      <c r="H2293" s="56">
        <v>23.984000000000002</v>
      </c>
      <c r="I2293" s="56">
        <v>41.984000000000002</v>
      </c>
      <c r="J2293" s="56">
        <v>56.975999999999999</v>
      </c>
      <c r="K2293" s="56">
        <v>53.968000000000004</v>
      </c>
      <c r="L2293" s="56">
        <v>0</v>
      </c>
      <c r="M2293" s="56">
        <v>211.85599999999999</v>
      </c>
      <c r="N2293" s="56">
        <v>254.88</v>
      </c>
      <c r="O2293" s="56">
        <v>29.367999999999999</v>
      </c>
      <c r="P2293" s="56">
        <v>20.992000000000001</v>
      </c>
    </row>
    <row r="2294" spans="1:16" x14ac:dyDescent="0.25">
      <c r="A2294" s="54">
        <v>2023</v>
      </c>
      <c r="B2294" s="54">
        <v>586197</v>
      </c>
      <c r="C2294" s="55" t="s">
        <v>416</v>
      </c>
      <c r="D2294" s="54" t="s">
        <v>294</v>
      </c>
      <c r="E2294" s="56">
        <v>561.60800000000097</v>
      </c>
      <c r="F2294" s="56">
        <v>188.904</v>
      </c>
      <c r="G2294" s="56">
        <v>85.796000000000106</v>
      </c>
      <c r="H2294" s="56">
        <v>415.84399999999999</v>
      </c>
      <c r="I2294" s="56">
        <v>39.426000000000002</v>
      </c>
      <c r="J2294" s="56">
        <v>0</v>
      </c>
      <c r="K2294" s="56">
        <v>74.920000000000101</v>
      </c>
      <c r="L2294" s="56">
        <v>191.804</v>
      </c>
      <c r="M2294" s="56">
        <v>45.96</v>
      </c>
      <c r="N2294" s="56">
        <v>56.41</v>
      </c>
      <c r="O2294" s="56">
        <v>18.992000000000001</v>
      </c>
      <c r="P2294" s="56">
        <v>20.992000000000001</v>
      </c>
    </row>
    <row r="2295" spans="1:16" x14ac:dyDescent="0.25">
      <c r="A2295" s="54">
        <v>2023</v>
      </c>
      <c r="B2295" s="54">
        <v>586197</v>
      </c>
      <c r="C2295" s="55" t="s">
        <v>416</v>
      </c>
      <c r="D2295" s="54" t="s">
        <v>296</v>
      </c>
      <c r="E2295" s="56">
        <v>423.30800000000102</v>
      </c>
      <c r="F2295" s="56">
        <v>92.604000000000099</v>
      </c>
      <c r="G2295" s="56">
        <v>-42.6039999999999</v>
      </c>
      <c r="H2295" s="56">
        <v>245.44399999999999</v>
      </c>
      <c r="I2295" s="56">
        <v>-56.874000000000002</v>
      </c>
      <c r="J2295" s="56">
        <v>0</v>
      </c>
      <c r="K2295" s="56">
        <v>42.8200000000001</v>
      </c>
      <c r="L2295" s="56">
        <v>95.504000000000104</v>
      </c>
      <c r="M2295" s="56">
        <v>-114.54</v>
      </c>
      <c r="N2295" s="56">
        <v>-104.09</v>
      </c>
      <c r="O2295" s="56">
        <v>-13.108000000000001</v>
      </c>
      <c r="P2295" s="56">
        <v>-11.108000000000001</v>
      </c>
    </row>
    <row r="2296" spans="1:16" x14ac:dyDescent="0.25">
      <c r="A2296" s="54">
        <v>2023</v>
      </c>
      <c r="B2296" s="54">
        <v>586197</v>
      </c>
      <c r="C2296" s="55" t="s">
        <v>416</v>
      </c>
      <c r="D2296" s="54" t="s">
        <v>1</v>
      </c>
      <c r="E2296" s="56">
        <v>2935.6080000000002</v>
      </c>
      <c r="F2296" s="56">
        <v>863.904</v>
      </c>
      <c r="G2296" s="56">
        <v>886.29600000000005</v>
      </c>
      <c r="H2296" s="56">
        <v>1301.3440000000001</v>
      </c>
      <c r="I2296" s="56">
        <v>139.17599999999999</v>
      </c>
      <c r="J2296" s="56">
        <v>0</v>
      </c>
      <c r="K2296" s="56">
        <v>799.92</v>
      </c>
      <c r="L2296" s="56">
        <v>790.30399999999997</v>
      </c>
      <c r="M2296" s="56">
        <v>239.96</v>
      </c>
      <c r="N2296" s="56">
        <v>291.16000000000003</v>
      </c>
      <c r="O2296" s="56">
        <v>63.991999999999997</v>
      </c>
      <c r="P2296" s="56">
        <v>55.991999999999997</v>
      </c>
    </row>
    <row r="2297" spans="1:16" x14ac:dyDescent="0.25">
      <c r="A2297" s="54">
        <v>2023</v>
      </c>
      <c r="B2297" s="54">
        <v>587438</v>
      </c>
      <c r="C2297" s="55" t="s">
        <v>417</v>
      </c>
      <c r="D2297" s="54" t="s">
        <v>1</v>
      </c>
      <c r="E2297" s="56">
        <v>15162.9064</v>
      </c>
      <c r="F2297" s="56">
        <v>19984.6122</v>
      </c>
      <c r="G2297" s="56">
        <v>10882.5942</v>
      </c>
      <c r="H2297" s="56">
        <v>23715.759600000001</v>
      </c>
      <c r="I2297" s="56">
        <v>20873.767</v>
      </c>
      <c r="J2297" s="56">
        <v>15030.796</v>
      </c>
      <c r="K2297" s="56">
        <v>10698.675800000001</v>
      </c>
      <c r="L2297" s="56">
        <v>15928.3696</v>
      </c>
      <c r="M2297" s="56">
        <v>18403.172999999999</v>
      </c>
      <c r="N2297" s="56">
        <v>15788.811799999999</v>
      </c>
      <c r="O2297" s="56">
        <v>15136.031000000001</v>
      </c>
      <c r="P2297" s="56">
        <v>16114.554599999999</v>
      </c>
    </row>
    <row r="2298" spans="1:16" x14ac:dyDescent="0.25">
      <c r="A2298" s="54">
        <v>2023</v>
      </c>
      <c r="B2298" s="54">
        <v>587438</v>
      </c>
      <c r="C2298" s="55" t="s">
        <v>417</v>
      </c>
      <c r="D2298" s="54" t="s">
        <v>296</v>
      </c>
      <c r="E2298" s="56">
        <v>2786.9063999999998</v>
      </c>
      <c r="F2298" s="56">
        <v>3951.8622</v>
      </c>
      <c r="G2298" s="56">
        <v>1767.3442</v>
      </c>
      <c r="H2298" s="56">
        <v>4773.7596000000003</v>
      </c>
      <c r="I2298" s="56">
        <v>4096.5169999999998</v>
      </c>
      <c r="J2298" s="56">
        <v>2758.7959999999998</v>
      </c>
      <c r="K2298" s="56">
        <v>1820.9258</v>
      </c>
      <c r="L2298" s="56">
        <v>2895.3696</v>
      </c>
      <c r="M2298" s="56">
        <v>3555.9229999999998</v>
      </c>
      <c r="N2298" s="56">
        <v>2910.0617999999999</v>
      </c>
      <c r="O2298" s="56">
        <v>2795.7809999999999</v>
      </c>
      <c r="P2298" s="56">
        <v>3072.8045999999999</v>
      </c>
    </row>
    <row r="2299" spans="1:16" x14ac:dyDescent="0.25">
      <c r="A2299" s="54">
        <v>2023</v>
      </c>
      <c r="B2299" s="54">
        <v>587438</v>
      </c>
      <c r="C2299" s="55" t="s">
        <v>417</v>
      </c>
      <c r="D2299" s="54" t="s">
        <v>294</v>
      </c>
      <c r="E2299" s="56">
        <v>3455.9063999999998</v>
      </c>
      <c r="F2299" s="56">
        <v>4554.8621999999996</v>
      </c>
      <c r="G2299" s="56">
        <v>2480.3442</v>
      </c>
      <c r="H2299" s="56">
        <v>5405.2596000000003</v>
      </c>
      <c r="I2299" s="56">
        <v>4757.5169999999998</v>
      </c>
      <c r="J2299" s="56">
        <v>3425.7959999999998</v>
      </c>
      <c r="K2299" s="56">
        <v>2438.4258</v>
      </c>
      <c r="L2299" s="56">
        <v>3630.3696</v>
      </c>
      <c r="M2299" s="56">
        <v>4194.4229999999998</v>
      </c>
      <c r="N2299" s="56">
        <v>3598.5617999999999</v>
      </c>
      <c r="O2299" s="56">
        <v>3449.7809999999999</v>
      </c>
      <c r="P2299" s="56">
        <v>3672.8045999999999</v>
      </c>
    </row>
    <row r="2300" spans="1:16" x14ac:dyDescent="0.25">
      <c r="A2300" s="54">
        <v>2023</v>
      </c>
      <c r="B2300" s="54">
        <v>587622</v>
      </c>
      <c r="C2300" s="55" t="s">
        <v>418</v>
      </c>
      <c r="D2300" s="54" t="s">
        <v>296</v>
      </c>
      <c r="E2300" s="56">
        <v>0</v>
      </c>
      <c r="F2300" s="56">
        <v>0</v>
      </c>
      <c r="G2300" s="56">
        <v>0</v>
      </c>
      <c r="H2300" s="56">
        <v>-191.83799999999999</v>
      </c>
      <c r="I2300" s="56">
        <v>-146.13</v>
      </c>
      <c r="J2300" s="56">
        <v>-186.91200000000001</v>
      </c>
      <c r="K2300" s="56">
        <v>-112.36799999999999</v>
      </c>
      <c r="L2300" s="56">
        <v>-33.9</v>
      </c>
      <c r="M2300" s="56">
        <v>-138.26300000000001</v>
      </c>
      <c r="N2300" s="56">
        <v>-264.07100000000003</v>
      </c>
      <c r="O2300" s="56">
        <v>-128.1</v>
      </c>
      <c r="P2300" s="56">
        <v>-89.116000000000099</v>
      </c>
    </row>
    <row r="2301" spans="1:16" x14ac:dyDescent="0.25">
      <c r="A2301" s="54">
        <v>2023</v>
      </c>
      <c r="B2301" s="54">
        <v>587622</v>
      </c>
      <c r="C2301" s="55" t="s">
        <v>418</v>
      </c>
      <c r="D2301" s="54" t="s">
        <v>1</v>
      </c>
      <c r="E2301" s="56">
        <v>0</v>
      </c>
      <c r="F2301" s="56">
        <v>0</v>
      </c>
      <c r="G2301" s="56">
        <v>0</v>
      </c>
      <c r="H2301" s="56">
        <v>605.86199999999997</v>
      </c>
      <c r="I2301" s="56">
        <v>768.24</v>
      </c>
      <c r="J2301" s="56">
        <v>738.55799999999999</v>
      </c>
      <c r="K2301" s="56">
        <v>684.43200000000002</v>
      </c>
      <c r="L2301" s="56">
        <v>261.89999999999998</v>
      </c>
      <c r="M2301" s="56">
        <v>1812.057</v>
      </c>
      <c r="N2301" s="56">
        <v>863.97900000000004</v>
      </c>
      <c r="O2301" s="56">
        <v>1309.5</v>
      </c>
      <c r="P2301" s="56">
        <v>1083.684</v>
      </c>
    </row>
    <row r="2302" spans="1:16" x14ac:dyDescent="0.25">
      <c r="A2302" s="54">
        <v>2023</v>
      </c>
      <c r="B2302" s="54">
        <v>587622</v>
      </c>
      <c r="C2302" s="55" t="s">
        <v>418</v>
      </c>
      <c r="D2302" s="54" t="s">
        <v>294</v>
      </c>
      <c r="E2302" s="56">
        <v>0</v>
      </c>
      <c r="F2302" s="56">
        <v>0</v>
      </c>
      <c r="G2302" s="56">
        <v>0</v>
      </c>
      <c r="H2302" s="56">
        <v>85.361999999999995</v>
      </c>
      <c r="I2302" s="56">
        <v>108.24</v>
      </c>
      <c r="J2302" s="56">
        <v>104.05800000000001</v>
      </c>
      <c r="K2302" s="56">
        <v>96.432000000000002</v>
      </c>
      <c r="L2302" s="56">
        <v>36.9</v>
      </c>
      <c r="M2302" s="56">
        <v>255.30699999999999</v>
      </c>
      <c r="N2302" s="56">
        <v>121.729</v>
      </c>
      <c r="O2302" s="56">
        <v>184.5</v>
      </c>
      <c r="P2302" s="56">
        <v>152.684</v>
      </c>
    </row>
    <row r="2303" spans="1:16" x14ac:dyDescent="0.25">
      <c r="A2303" s="54">
        <v>2023</v>
      </c>
      <c r="B2303" s="54">
        <v>589473</v>
      </c>
      <c r="C2303" s="55" t="s">
        <v>416</v>
      </c>
      <c r="D2303" s="54" t="s">
        <v>1</v>
      </c>
      <c r="E2303" s="56">
        <v>2318.12</v>
      </c>
      <c r="F2303" s="56">
        <v>1013.36</v>
      </c>
      <c r="G2303" s="56">
        <v>0</v>
      </c>
      <c r="H2303" s="56">
        <v>2143.712</v>
      </c>
      <c r="I2303" s="56">
        <v>207.976</v>
      </c>
      <c r="J2303" s="56">
        <v>1078.2560000000001</v>
      </c>
      <c r="K2303" s="56">
        <v>0</v>
      </c>
      <c r="L2303" s="56">
        <v>310.27999999999997</v>
      </c>
      <c r="M2303" s="56">
        <v>1015.08</v>
      </c>
      <c r="N2303" s="56">
        <v>662.27200000000005</v>
      </c>
      <c r="O2303" s="56">
        <v>225.56</v>
      </c>
      <c r="P2303" s="56">
        <v>2031.72</v>
      </c>
    </row>
    <row r="2304" spans="1:16" x14ac:dyDescent="0.25">
      <c r="A2304" s="54">
        <v>2023</v>
      </c>
      <c r="B2304" s="54">
        <v>589473</v>
      </c>
      <c r="C2304" s="55" t="s">
        <v>416</v>
      </c>
      <c r="D2304" s="54" t="s">
        <v>296</v>
      </c>
      <c r="E2304" s="56">
        <v>459.77</v>
      </c>
      <c r="F2304" s="56">
        <v>222.76</v>
      </c>
      <c r="G2304" s="56">
        <v>0</v>
      </c>
      <c r="H2304" s="56">
        <v>446.11200000000002</v>
      </c>
      <c r="I2304" s="56">
        <v>19.776</v>
      </c>
      <c r="J2304" s="56">
        <v>216.256</v>
      </c>
      <c r="K2304" s="56">
        <v>0</v>
      </c>
      <c r="L2304" s="56">
        <v>46.48</v>
      </c>
      <c r="M2304" s="56">
        <v>88.180000000000106</v>
      </c>
      <c r="N2304" s="56">
        <v>-21.728000000000002</v>
      </c>
      <c r="O2304" s="56">
        <v>-18.739999999999998</v>
      </c>
      <c r="P2304" s="56">
        <v>328.02</v>
      </c>
    </row>
    <row r="2305" spans="1:16" x14ac:dyDescent="0.25">
      <c r="A2305" s="54">
        <v>2023</v>
      </c>
      <c r="B2305" s="54">
        <v>589473</v>
      </c>
      <c r="C2305" s="55" t="s">
        <v>416</v>
      </c>
      <c r="D2305" s="54" t="s">
        <v>294</v>
      </c>
      <c r="E2305" s="56">
        <v>567.62</v>
      </c>
      <c r="F2305" s="56">
        <v>322.36</v>
      </c>
      <c r="G2305" s="56">
        <v>0</v>
      </c>
      <c r="H2305" s="56">
        <v>582.21199999999999</v>
      </c>
      <c r="I2305" s="56">
        <v>52.975999999999999</v>
      </c>
      <c r="J2305" s="56">
        <v>283.75599999999997</v>
      </c>
      <c r="K2305" s="56">
        <v>0</v>
      </c>
      <c r="L2305" s="56">
        <v>111.78</v>
      </c>
      <c r="M2305" s="56">
        <v>185.58</v>
      </c>
      <c r="N2305" s="56">
        <v>144.27199999999999</v>
      </c>
      <c r="O2305" s="56">
        <v>46.56</v>
      </c>
      <c r="P2305" s="56">
        <v>527.22</v>
      </c>
    </row>
    <row r="2306" spans="1:16" x14ac:dyDescent="0.25">
      <c r="A2306" s="54">
        <v>2023</v>
      </c>
      <c r="B2306" s="54">
        <v>595666</v>
      </c>
      <c r="C2306" s="55" t="s">
        <v>416</v>
      </c>
      <c r="D2306" s="54" t="s">
        <v>1</v>
      </c>
      <c r="E2306" s="56">
        <v>0</v>
      </c>
      <c r="F2306" s="56">
        <v>0</v>
      </c>
      <c r="G2306" s="56">
        <v>615.923</v>
      </c>
      <c r="H2306" s="56">
        <v>0</v>
      </c>
      <c r="I2306" s="56">
        <v>0</v>
      </c>
      <c r="J2306" s="56">
        <v>0</v>
      </c>
      <c r="K2306" s="56">
        <v>167.97900000000001</v>
      </c>
      <c r="L2306" s="56">
        <v>13.986000000000001</v>
      </c>
      <c r="M2306" s="56">
        <v>0</v>
      </c>
      <c r="N2306" s="56">
        <v>0</v>
      </c>
      <c r="O2306" s="56">
        <v>818.90899999999999</v>
      </c>
      <c r="P2306" s="56">
        <v>0</v>
      </c>
    </row>
    <row r="2307" spans="1:16" x14ac:dyDescent="0.25">
      <c r="A2307" s="54">
        <v>2023</v>
      </c>
      <c r="B2307" s="54">
        <v>595666</v>
      </c>
      <c r="C2307" s="55" t="s">
        <v>416</v>
      </c>
      <c r="D2307" s="54" t="s">
        <v>296</v>
      </c>
      <c r="E2307" s="56">
        <v>0</v>
      </c>
      <c r="F2307" s="56">
        <v>0</v>
      </c>
      <c r="G2307" s="56">
        <v>88.822999999999993</v>
      </c>
      <c r="H2307" s="56">
        <v>0</v>
      </c>
      <c r="I2307" s="56">
        <v>0</v>
      </c>
      <c r="J2307" s="56">
        <v>0</v>
      </c>
      <c r="K2307" s="56">
        <v>0.87899999999998402</v>
      </c>
      <c r="L2307" s="56">
        <v>-30.114000000000001</v>
      </c>
      <c r="M2307" s="56">
        <v>0</v>
      </c>
      <c r="N2307" s="56">
        <v>0</v>
      </c>
      <c r="O2307" s="56">
        <v>6.8089999999998803</v>
      </c>
      <c r="P2307" s="56">
        <v>0</v>
      </c>
    </row>
    <row r="2308" spans="1:16" x14ac:dyDescent="0.25">
      <c r="A2308" s="54">
        <v>2023</v>
      </c>
      <c r="B2308" s="54">
        <v>595666</v>
      </c>
      <c r="C2308" s="55" t="s">
        <v>416</v>
      </c>
      <c r="D2308" s="54" t="s">
        <v>294</v>
      </c>
      <c r="E2308" s="56">
        <v>0</v>
      </c>
      <c r="F2308" s="56">
        <v>0</v>
      </c>
      <c r="G2308" s="56">
        <v>120.923</v>
      </c>
      <c r="H2308" s="56">
        <v>0</v>
      </c>
      <c r="I2308" s="56">
        <v>0</v>
      </c>
      <c r="J2308" s="56">
        <v>0</v>
      </c>
      <c r="K2308" s="56">
        <v>32.978999999999999</v>
      </c>
      <c r="L2308" s="56">
        <v>1.986</v>
      </c>
      <c r="M2308" s="56">
        <v>0</v>
      </c>
      <c r="N2308" s="56">
        <v>0</v>
      </c>
      <c r="O2308" s="56">
        <v>38.908999999999899</v>
      </c>
      <c r="P2308" s="56">
        <v>0</v>
      </c>
    </row>
    <row r="2309" spans="1:16" x14ac:dyDescent="0.25">
      <c r="A2309" s="54">
        <v>2023</v>
      </c>
      <c r="B2309" s="54">
        <v>596579</v>
      </c>
      <c r="C2309" s="55" t="s">
        <v>417</v>
      </c>
      <c r="D2309" s="54" t="s">
        <v>294</v>
      </c>
      <c r="E2309" s="56">
        <v>0</v>
      </c>
      <c r="F2309" s="56">
        <v>9.9876000000000005</v>
      </c>
      <c r="G2309" s="56">
        <v>1.6072</v>
      </c>
      <c r="H2309" s="56">
        <v>0</v>
      </c>
      <c r="I2309" s="56">
        <v>65.034200000000098</v>
      </c>
      <c r="J2309" s="56">
        <v>0</v>
      </c>
      <c r="K2309" s="56">
        <v>168.18199999999999</v>
      </c>
      <c r="L2309" s="56">
        <v>0</v>
      </c>
      <c r="M2309" s="56">
        <v>0</v>
      </c>
      <c r="N2309" s="56">
        <v>64.4602000000001</v>
      </c>
      <c r="O2309" s="56">
        <v>211.4042</v>
      </c>
      <c r="P2309" s="56">
        <v>0</v>
      </c>
    </row>
    <row r="2310" spans="1:16" x14ac:dyDescent="0.25">
      <c r="A2310" s="54">
        <v>2023</v>
      </c>
      <c r="B2310" s="54">
        <v>596579</v>
      </c>
      <c r="C2310" s="55" t="s">
        <v>417</v>
      </c>
      <c r="D2310" s="54" t="s">
        <v>296</v>
      </c>
      <c r="E2310" s="56">
        <v>0</v>
      </c>
      <c r="F2310" s="56">
        <v>-19.0124</v>
      </c>
      <c r="G2310" s="56">
        <v>-27.392800000000001</v>
      </c>
      <c r="H2310" s="56">
        <v>0</v>
      </c>
      <c r="I2310" s="56">
        <v>33.034200000000098</v>
      </c>
      <c r="J2310" s="56">
        <v>0</v>
      </c>
      <c r="K2310" s="56">
        <v>134.18199999999999</v>
      </c>
      <c r="L2310" s="56">
        <v>0</v>
      </c>
      <c r="M2310" s="56">
        <v>0</v>
      </c>
      <c r="N2310" s="56">
        <v>30.4602000000001</v>
      </c>
      <c r="O2310" s="56">
        <v>146.4042</v>
      </c>
      <c r="P2310" s="56">
        <v>0</v>
      </c>
    </row>
    <row r="2311" spans="1:16" x14ac:dyDescent="0.25">
      <c r="A2311" s="54">
        <v>2023</v>
      </c>
      <c r="B2311" s="54">
        <v>596579</v>
      </c>
      <c r="C2311" s="55" t="s">
        <v>417</v>
      </c>
      <c r="D2311" s="54" t="s">
        <v>1</v>
      </c>
      <c r="E2311" s="56">
        <v>0</v>
      </c>
      <c r="F2311" s="56">
        <v>96.9876</v>
      </c>
      <c r="G2311" s="56">
        <v>15.607200000000001</v>
      </c>
      <c r="H2311" s="56">
        <v>0</v>
      </c>
      <c r="I2311" s="56">
        <v>631.53420000000006</v>
      </c>
      <c r="J2311" s="56">
        <v>0</v>
      </c>
      <c r="K2311" s="56">
        <v>1633.182</v>
      </c>
      <c r="L2311" s="56">
        <v>0</v>
      </c>
      <c r="M2311" s="56">
        <v>0</v>
      </c>
      <c r="N2311" s="56">
        <v>625.96019999999999</v>
      </c>
      <c r="O2311" s="56">
        <v>2052.9041999999999</v>
      </c>
      <c r="P2311" s="56">
        <v>0</v>
      </c>
    </row>
    <row r="2312" spans="1:16" x14ac:dyDescent="0.25">
      <c r="A2312" s="54">
        <v>2023</v>
      </c>
      <c r="B2312" s="54">
        <v>599426</v>
      </c>
      <c r="C2312" s="55" t="s">
        <v>418</v>
      </c>
      <c r="D2312" s="54" t="s">
        <v>296</v>
      </c>
      <c r="E2312" s="56">
        <v>-29.146000000000001</v>
      </c>
      <c r="F2312" s="56">
        <v>-50.171999999999997</v>
      </c>
      <c r="G2312" s="56">
        <v>254.874</v>
      </c>
      <c r="H2312" s="56">
        <v>343.21800000000002</v>
      </c>
      <c r="I2312" s="56">
        <v>65.885999999999896</v>
      </c>
      <c r="J2312" s="56">
        <v>-2.3479999999999701</v>
      </c>
      <c r="K2312" s="56">
        <v>-62.616</v>
      </c>
      <c r="L2312" s="56">
        <v>752.39800000000002</v>
      </c>
      <c r="M2312" s="56">
        <v>-61.095999999999997</v>
      </c>
      <c r="N2312" s="56">
        <v>-78.58</v>
      </c>
      <c r="O2312" s="56">
        <v>-30.216000000000001</v>
      </c>
      <c r="P2312" s="56">
        <v>148.304</v>
      </c>
    </row>
    <row r="2313" spans="1:16" x14ac:dyDescent="0.25">
      <c r="A2313" s="54">
        <v>2023</v>
      </c>
      <c r="B2313" s="54">
        <v>599426</v>
      </c>
      <c r="C2313" s="55" t="s">
        <v>418</v>
      </c>
      <c r="D2313" s="54" t="s">
        <v>294</v>
      </c>
      <c r="E2313" s="56">
        <v>40.454000000000001</v>
      </c>
      <c r="F2313" s="56">
        <v>54.828000000000003</v>
      </c>
      <c r="G2313" s="56">
        <v>299.87400000000002</v>
      </c>
      <c r="H2313" s="56">
        <v>492.58800000000002</v>
      </c>
      <c r="I2313" s="56">
        <v>215.886</v>
      </c>
      <c r="J2313" s="56">
        <v>68.451999999999998</v>
      </c>
      <c r="K2313" s="56">
        <v>5.7839999999999998</v>
      </c>
      <c r="L2313" s="56">
        <v>902.39800000000002</v>
      </c>
      <c r="M2313" s="56">
        <v>146.50399999999999</v>
      </c>
      <c r="N2313" s="56">
        <v>94.82</v>
      </c>
      <c r="O2313" s="56">
        <v>3.984</v>
      </c>
      <c r="P2313" s="56">
        <v>217.904</v>
      </c>
    </row>
    <row r="2314" spans="1:16" x14ac:dyDescent="0.25">
      <c r="A2314" s="54">
        <v>2023</v>
      </c>
      <c r="B2314" s="54">
        <v>599426</v>
      </c>
      <c r="C2314" s="55" t="s">
        <v>418</v>
      </c>
      <c r="D2314" s="54" t="s">
        <v>1</v>
      </c>
      <c r="E2314" s="56">
        <v>152.70400000000001</v>
      </c>
      <c r="F2314" s="56">
        <v>294.32799999999997</v>
      </c>
      <c r="G2314" s="56">
        <v>956.62400000000002</v>
      </c>
      <c r="H2314" s="56">
        <v>1934.088</v>
      </c>
      <c r="I2314" s="56">
        <v>826.13599999999997</v>
      </c>
      <c r="J2314" s="56">
        <v>303.952</v>
      </c>
      <c r="K2314" s="56">
        <v>16.783999999999999</v>
      </c>
      <c r="L2314" s="56">
        <v>3402.6480000000001</v>
      </c>
      <c r="M2314" s="56">
        <v>737.50400000000002</v>
      </c>
      <c r="N2314" s="56">
        <v>534.32000000000005</v>
      </c>
      <c r="O2314" s="56">
        <v>15.984</v>
      </c>
      <c r="P2314" s="56">
        <v>767.904</v>
      </c>
    </row>
    <row r="2315" spans="1:16" x14ac:dyDescent="0.25">
      <c r="A2315" s="54">
        <v>2023</v>
      </c>
      <c r="B2315" s="54">
        <v>601052</v>
      </c>
      <c r="C2315" s="55" t="s">
        <v>417</v>
      </c>
      <c r="D2315" s="54" t="s">
        <v>296</v>
      </c>
      <c r="E2315" s="56">
        <v>288.24400000000003</v>
      </c>
      <c r="F2315" s="56">
        <v>46.463999999999999</v>
      </c>
      <c r="G2315" s="56">
        <v>204.89599999999999</v>
      </c>
      <c r="H2315" s="56">
        <v>172.83199999999999</v>
      </c>
      <c r="I2315" s="56">
        <v>17.911999999999999</v>
      </c>
      <c r="J2315" s="56">
        <v>243.69200000000001</v>
      </c>
      <c r="K2315" s="56">
        <v>55.896000000000001</v>
      </c>
      <c r="L2315" s="56">
        <v>-25.632000000000001</v>
      </c>
      <c r="M2315" s="56">
        <v>0</v>
      </c>
      <c r="N2315" s="56">
        <v>0</v>
      </c>
      <c r="O2315" s="56">
        <v>0</v>
      </c>
      <c r="P2315" s="56">
        <v>0</v>
      </c>
    </row>
    <row r="2316" spans="1:16" x14ac:dyDescent="0.25">
      <c r="A2316" s="54">
        <v>2023</v>
      </c>
      <c r="B2316" s="54">
        <v>601052</v>
      </c>
      <c r="C2316" s="55" t="s">
        <v>417</v>
      </c>
      <c r="D2316" s="54" t="s">
        <v>1</v>
      </c>
      <c r="E2316" s="56">
        <v>1831.7439999999999</v>
      </c>
      <c r="F2316" s="56">
        <v>601.46400000000006</v>
      </c>
      <c r="G2316" s="56">
        <v>759.89599999999996</v>
      </c>
      <c r="H2316" s="56">
        <v>679.83199999999999</v>
      </c>
      <c r="I2316" s="56">
        <v>127.91200000000001</v>
      </c>
      <c r="J2316" s="56">
        <v>1510.192</v>
      </c>
      <c r="K2316" s="56">
        <v>523.89599999999996</v>
      </c>
      <c r="L2316" s="56">
        <v>158.36799999999999</v>
      </c>
      <c r="M2316" s="56">
        <v>0</v>
      </c>
      <c r="N2316" s="56">
        <v>0</v>
      </c>
      <c r="O2316" s="56">
        <v>0</v>
      </c>
      <c r="P2316" s="56">
        <v>0</v>
      </c>
    </row>
    <row r="2317" spans="1:16" x14ac:dyDescent="0.25">
      <c r="A2317" s="54">
        <v>2023</v>
      </c>
      <c r="B2317" s="54">
        <v>601052</v>
      </c>
      <c r="C2317" s="55" t="s">
        <v>417</v>
      </c>
      <c r="D2317" s="54" t="s">
        <v>294</v>
      </c>
      <c r="E2317" s="56">
        <v>349.24400000000003</v>
      </c>
      <c r="F2317" s="56">
        <v>146.464</v>
      </c>
      <c r="G2317" s="56">
        <v>264.89600000000002</v>
      </c>
      <c r="H2317" s="56">
        <v>259.83199999999999</v>
      </c>
      <c r="I2317" s="56">
        <v>47.911999999999999</v>
      </c>
      <c r="J2317" s="56">
        <v>343.69200000000001</v>
      </c>
      <c r="K2317" s="56">
        <v>124.896</v>
      </c>
      <c r="L2317" s="56">
        <v>34.368000000000002</v>
      </c>
      <c r="M2317" s="56">
        <v>0</v>
      </c>
      <c r="N2317" s="56">
        <v>0</v>
      </c>
      <c r="O2317" s="56">
        <v>0</v>
      </c>
      <c r="P2317" s="56">
        <v>0</v>
      </c>
    </row>
    <row r="2318" spans="1:16" x14ac:dyDescent="0.25">
      <c r="A2318" s="54">
        <v>2023</v>
      </c>
      <c r="B2318" s="54">
        <v>604851</v>
      </c>
      <c r="C2318" s="55" t="s">
        <v>414</v>
      </c>
      <c r="D2318" s="54" t="s">
        <v>1</v>
      </c>
      <c r="E2318" s="56">
        <v>591.53200000000004</v>
      </c>
      <c r="F2318" s="56">
        <v>1257.8368</v>
      </c>
      <c r="G2318" s="56">
        <v>108.7864</v>
      </c>
      <c r="H2318" s="56">
        <v>4706.3343999999997</v>
      </c>
      <c r="I2318" s="56">
        <v>1369.3568</v>
      </c>
      <c r="J2318" s="56">
        <v>294.38560000000001</v>
      </c>
      <c r="K2318" s="56">
        <v>1087.8707999999999</v>
      </c>
      <c r="L2318" s="56">
        <v>1001.4972</v>
      </c>
      <c r="M2318" s="56">
        <v>530.95079999999996</v>
      </c>
      <c r="N2318" s="56">
        <v>1130.6428000000001</v>
      </c>
      <c r="O2318" s="56">
        <v>2080.5279999999998</v>
      </c>
      <c r="P2318" s="56">
        <v>21.732800000000001</v>
      </c>
    </row>
    <row r="2319" spans="1:16" x14ac:dyDescent="0.25">
      <c r="A2319" s="54">
        <v>2023</v>
      </c>
      <c r="B2319" s="54">
        <v>604851</v>
      </c>
      <c r="C2319" s="55" t="s">
        <v>414</v>
      </c>
      <c r="D2319" s="54" t="s">
        <v>296</v>
      </c>
      <c r="E2319" s="56">
        <v>-60.568000000000097</v>
      </c>
      <c r="F2319" s="56">
        <v>21.7367999999998</v>
      </c>
      <c r="G2319" s="56">
        <v>-14.413600000000001</v>
      </c>
      <c r="H2319" s="56">
        <v>495.134399999999</v>
      </c>
      <c r="I2319" s="56">
        <v>-36.443200000000097</v>
      </c>
      <c r="J2319" s="56">
        <v>-28.014399999999998</v>
      </c>
      <c r="K2319" s="56">
        <v>20.3707999999998</v>
      </c>
      <c r="L2319" s="56">
        <v>-49.0028000000001</v>
      </c>
      <c r="M2319" s="56">
        <v>-16.049200000000098</v>
      </c>
      <c r="N2319" s="56">
        <v>72.492799999999903</v>
      </c>
      <c r="O2319" s="56">
        <v>274.62799999999999</v>
      </c>
      <c r="P2319" s="56">
        <v>-27.467199999999998</v>
      </c>
    </row>
    <row r="2320" spans="1:16" x14ac:dyDescent="0.25">
      <c r="A2320" s="54">
        <v>2023</v>
      </c>
      <c r="B2320" s="54">
        <v>604851</v>
      </c>
      <c r="C2320" s="55" t="s">
        <v>414</v>
      </c>
      <c r="D2320" s="54" t="s">
        <v>294</v>
      </c>
      <c r="E2320" s="56">
        <v>39.031999999999897</v>
      </c>
      <c r="F2320" s="56">
        <v>90.336799999999798</v>
      </c>
      <c r="G2320" s="56">
        <v>18.7864</v>
      </c>
      <c r="H2320" s="56">
        <v>674.33439999999905</v>
      </c>
      <c r="I2320" s="56">
        <v>65.356799999999893</v>
      </c>
      <c r="J2320" s="56">
        <v>38.385599999999997</v>
      </c>
      <c r="K2320" s="56">
        <v>87.870799999999804</v>
      </c>
      <c r="L2320" s="56">
        <v>49.4971999999999</v>
      </c>
      <c r="M2320" s="56">
        <v>51.450799999999902</v>
      </c>
      <c r="N2320" s="56">
        <v>206.39279999999999</v>
      </c>
      <c r="O2320" s="56">
        <v>377.52800000000002</v>
      </c>
      <c r="P2320" s="56">
        <v>5.7328000000000001</v>
      </c>
    </row>
    <row r="2321" spans="1:16" x14ac:dyDescent="0.25">
      <c r="A2321" s="54">
        <v>2023</v>
      </c>
      <c r="B2321" s="54">
        <v>609362</v>
      </c>
      <c r="C2321" s="55" t="s">
        <v>414</v>
      </c>
      <c r="D2321" s="54" t="s">
        <v>294</v>
      </c>
      <c r="E2321" s="56">
        <v>0</v>
      </c>
      <c r="F2321" s="56">
        <v>0</v>
      </c>
      <c r="G2321" s="56">
        <v>210.79599999999999</v>
      </c>
      <c r="H2321" s="56">
        <v>0</v>
      </c>
      <c r="I2321" s="56">
        <v>0</v>
      </c>
      <c r="J2321" s="56">
        <v>11.992000000000001</v>
      </c>
      <c r="K2321" s="56">
        <v>209.92</v>
      </c>
      <c r="L2321" s="56">
        <v>0</v>
      </c>
      <c r="M2321" s="56">
        <v>0</v>
      </c>
      <c r="N2321" s="56">
        <v>0</v>
      </c>
      <c r="O2321" s="56">
        <v>21.684000000000001</v>
      </c>
      <c r="P2321" s="56">
        <v>18.992000000000001</v>
      </c>
    </row>
    <row r="2322" spans="1:16" x14ac:dyDescent="0.25">
      <c r="A2322" s="54">
        <v>2023</v>
      </c>
      <c r="B2322" s="54">
        <v>609362</v>
      </c>
      <c r="C2322" s="55" t="s">
        <v>414</v>
      </c>
      <c r="D2322" s="54" t="s">
        <v>1</v>
      </c>
      <c r="E2322" s="56">
        <v>0</v>
      </c>
      <c r="F2322" s="56">
        <v>0</v>
      </c>
      <c r="G2322" s="56">
        <v>854.29600000000005</v>
      </c>
      <c r="H2322" s="56">
        <v>0</v>
      </c>
      <c r="I2322" s="56">
        <v>0</v>
      </c>
      <c r="J2322" s="56">
        <v>71.992000000000004</v>
      </c>
      <c r="K2322" s="56">
        <v>559.91999999999996</v>
      </c>
      <c r="L2322" s="56">
        <v>0</v>
      </c>
      <c r="M2322" s="56">
        <v>0</v>
      </c>
      <c r="N2322" s="56">
        <v>0</v>
      </c>
      <c r="O2322" s="56">
        <v>71.183999999999997</v>
      </c>
      <c r="P2322" s="56">
        <v>63.991999999999997</v>
      </c>
    </row>
    <row r="2323" spans="1:16" x14ac:dyDescent="0.25">
      <c r="A2323" s="54">
        <v>2023</v>
      </c>
      <c r="B2323" s="54">
        <v>609362</v>
      </c>
      <c r="C2323" s="55" t="s">
        <v>414</v>
      </c>
      <c r="D2323" s="54" t="s">
        <v>296</v>
      </c>
      <c r="E2323" s="56">
        <v>0</v>
      </c>
      <c r="F2323" s="56">
        <v>0</v>
      </c>
      <c r="G2323" s="56">
        <v>113.396</v>
      </c>
      <c r="H2323" s="56">
        <v>0</v>
      </c>
      <c r="I2323" s="56">
        <v>0</v>
      </c>
      <c r="J2323" s="56">
        <v>-20.108000000000001</v>
      </c>
      <c r="K2323" s="56">
        <v>177.82</v>
      </c>
      <c r="L2323" s="56">
        <v>0</v>
      </c>
      <c r="M2323" s="56">
        <v>0</v>
      </c>
      <c r="N2323" s="56">
        <v>0</v>
      </c>
      <c r="O2323" s="56">
        <v>-42.515999999999998</v>
      </c>
      <c r="P2323" s="56">
        <v>-13.108000000000001</v>
      </c>
    </row>
    <row r="2324" spans="1:16" x14ac:dyDescent="0.25">
      <c r="A2324" s="54">
        <v>2023</v>
      </c>
      <c r="B2324" s="54">
        <v>609954</v>
      </c>
      <c r="C2324" s="55" t="s">
        <v>417</v>
      </c>
      <c r="D2324" s="54" t="s">
        <v>294</v>
      </c>
      <c r="E2324" s="56">
        <v>325.66399999999999</v>
      </c>
      <c r="F2324" s="56">
        <v>147.83600000000001</v>
      </c>
      <c r="G2324" s="56">
        <v>238.77600000000001</v>
      </c>
      <c r="H2324" s="56">
        <v>303.255</v>
      </c>
      <c r="I2324" s="56">
        <v>47.887999999999998</v>
      </c>
      <c r="J2324" s="56">
        <v>49.051000000000002</v>
      </c>
      <c r="K2324" s="56">
        <v>212.62899999999999</v>
      </c>
      <c r="L2324" s="56">
        <v>753.08</v>
      </c>
      <c r="M2324" s="56">
        <v>836.74199999999905</v>
      </c>
      <c r="N2324" s="56">
        <v>97.988999999999905</v>
      </c>
      <c r="O2324" s="56">
        <v>0</v>
      </c>
      <c r="P2324" s="56">
        <v>119.206</v>
      </c>
    </row>
    <row r="2325" spans="1:16" x14ac:dyDescent="0.25">
      <c r="A2325" s="54">
        <v>2023</v>
      </c>
      <c r="B2325" s="54">
        <v>609954</v>
      </c>
      <c r="C2325" s="55" t="s">
        <v>415</v>
      </c>
      <c r="D2325" s="54" t="s">
        <v>296</v>
      </c>
      <c r="E2325" s="56">
        <v>78.6159999999999</v>
      </c>
      <c r="F2325" s="56">
        <v>0</v>
      </c>
      <c r="G2325" s="56">
        <v>-10.842000000000001</v>
      </c>
      <c r="H2325" s="56">
        <v>116.723</v>
      </c>
      <c r="I2325" s="56">
        <v>-23.114000000000001</v>
      </c>
      <c r="J2325" s="56">
        <v>0</v>
      </c>
      <c r="K2325" s="56">
        <v>0</v>
      </c>
      <c r="L2325" s="56">
        <v>0</v>
      </c>
      <c r="M2325" s="56">
        <v>-38.378</v>
      </c>
      <c r="N2325" s="56">
        <v>0</v>
      </c>
      <c r="O2325" s="56">
        <v>0</v>
      </c>
      <c r="P2325" s="56">
        <v>0</v>
      </c>
    </row>
    <row r="2326" spans="1:16" x14ac:dyDescent="0.25">
      <c r="A2326" s="54">
        <v>2023</v>
      </c>
      <c r="B2326" s="54">
        <v>609954</v>
      </c>
      <c r="C2326" s="55" t="s">
        <v>417</v>
      </c>
      <c r="D2326" s="54" t="s">
        <v>1</v>
      </c>
      <c r="E2326" s="56">
        <v>3809.4140000000002</v>
      </c>
      <c r="F2326" s="56">
        <v>2002.336</v>
      </c>
      <c r="G2326" s="56">
        <v>1833.7760000000001</v>
      </c>
      <c r="H2326" s="56">
        <v>2141.7550000000001</v>
      </c>
      <c r="I2326" s="56">
        <v>300.88799999999998</v>
      </c>
      <c r="J2326" s="56">
        <v>243.55099999999999</v>
      </c>
      <c r="K2326" s="56">
        <v>2614.1289999999999</v>
      </c>
      <c r="L2326" s="56">
        <v>4712.33</v>
      </c>
      <c r="M2326" s="56">
        <v>7497.7420000000002</v>
      </c>
      <c r="N2326" s="56">
        <v>736.23900000000003</v>
      </c>
      <c r="O2326" s="56">
        <v>0</v>
      </c>
      <c r="P2326" s="56">
        <v>1126.7059999999999</v>
      </c>
    </row>
    <row r="2327" spans="1:16" x14ac:dyDescent="0.25">
      <c r="A2327" s="54">
        <v>2023</v>
      </c>
      <c r="B2327" s="54">
        <v>609954</v>
      </c>
      <c r="C2327" s="55" t="s">
        <v>415</v>
      </c>
      <c r="D2327" s="54" t="s">
        <v>294</v>
      </c>
      <c r="E2327" s="56">
        <v>113.916</v>
      </c>
      <c r="F2327" s="56">
        <v>0</v>
      </c>
      <c r="G2327" s="56">
        <v>59.758000000000003</v>
      </c>
      <c r="H2327" s="56">
        <v>150.923</v>
      </c>
      <c r="I2327" s="56">
        <v>11.086</v>
      </c>
      <c r="J2327" s="56">
        <v>0</v>
      </c>
      <c r="K2327" s="56">
        <v>0</v>
      </c>
      <c r="L2327" s="56">
        <v>0</v>
      </c>
      <c r="M2327" s="56">
        <v>30.021999999999998</v>
      </c>
      <c r="N2327" s="56">
        <v>0</v>
      </c>
      <c r="O2327" s="56">
        <v>0</v>
      </c>
      <c r="P2327" s="56">
        <v>0</v>
      </c>
    </row>
    <row r="2328" spans="1:16" x14ac:dyDescent="0.25">
      <c r="A2328" s="54">
        <v>2023</v>
      </c>
      <c r="B2328" s="54">
        <v>609954</v>
      </c>
      <c r="C2328" s="55" t="s">
        <v>416</v>
      </c>
      <c r="D2328" s="54" t="s">
        <v>1</v>
      </c>
      <c r="E2328" s="56">
        <v>1497.1110000000001</v>
      </c>
      <c r="F2328" s="56">
        <v>0</v>
      </c>
      <c r="G2328" s="56">
        <v>0</v>
      </c>
      <c r="H2328" s="56">
        <v>118.986</v>
      </c>
      <c r="I2328" s="56">
        <v>0</v>
      </c>
      <c r="J2328" s="56">
        <v>146.97900000000001</v>
      </c>
      <c r="K2328" s="56">
        <v>313.495</v>
      </c>
      <c r="L2328" s="56">
        <v>139.97200000000001</v>
      </c>
      <c r="M2328" s="56">
        <v>111.986</v>
      </c>
      <c r="N2328" s="56">
        <v>0</v>
      </c>
      <c r="O2328" s="56">
        <v>531.94399999999996</v>
      </c>
      <c r="P2328" s="56">
        <v>300.96499999999997</v>
      </c>
    </row>
    <row r="2329" spans="1:16" x14ac:dyDescent="0.25">
      <c r="A2329" s="54">
        <v>2023</v>
      </c>
      <c r="B2329" s="54">
        <v>609954</v>
      </c>
      <c r="C2329" s="55" t="s">
        <v>416</v>
      </c>
      <c r="D2329" s="54" t="s">
        <v>296</v>
      </c>
      <c r="E2329" s="56">
        <v>69.2109999999998</v>
      </c>
      <c r="F2329" s="56">
        <v>0</v>
      </c>
      <c r="G2329" s="56">
        <v>0</v>
      </c>
      <c r="H2329" s="56">
        <v>-14.214</v>
      </c>
      <c r="I2329" s="56">
        <v>0</v>
      </c>
      <c r="J2329" s="56">
        <v>7.6789999999999896</v>
      </c>
      <c r="K2329" s="56">
        <v>-26.105</v>
      </c>
      <c r="L2329" s="56">
        <v>-24.928000000000001</v>
      </c>
      <c r="M2329" s="56">
        <v>-16.213999999999999</v>
      </c>
      <c r="N2329" s="56">
        <v>0</v>
      </c>
      <c r="O2329" s="56">
        <v>-33.856000000000002</v>
      </c>
      <c r="P2329" s="56">
        <v>-70.034999999999997</v>
      </c>
    </row>
    <row r="2330" spans="1:16" x14ac:dyDescent="0.25">
      <c r="A2330" s="54">
        <v>2023</v>
      </c>
      <c r="B2330" s="54">
        <v>609954</v>
      </c>
      <c r="C2330" s="55" t="s">
        <v>416</v>
      </c>
      <c r="D2330" s="54" t="s">
        <v>294</v>
      </c>
      <c r="E2330" s="56">
        <v>172.11099999999999</v>
      </c>
      <c r="F2330" s="56">
        <v>0</v>
      </c>
      <c r="G2330" s="56">
        <v>0</v>
      </c>
      <c r="H2330" s="56">
        <v>18.986000000000001</v>
      </c>
      <c r="I2330" s="56">
        <v>0</v>
      </c>
      <c r="J2330" s="56">
        <v>41.978999999999999</v>
      </c>
      <c r="K2330" s="56">
        <v>42.494999999999997</v>
      </c>
      <c r="L2330" s="56">
        <v>10.472</v>
      </c>
      <c r="M2330" s="56">
        <v>16.986000000000001</v>
      </c>
      <c r="N2330" s="56">
        <v>0</v>
      </c>
      <c r="O2330" s="56">
        <v>36.944000000000003</v>
      </c>
      <c r="P2330" s="56">
        <v>28.465</v>
      </c>
    </row>
    <row r="2331" spans="1:16" x14ac:dyDescent="0.25">
      <c r="A2331" s="54">
        <v>2023</v>
      </c>
      <c r="B2331" s="54">
        <v>609954</v>
      </c>
      <c r="C2331" s="55" t="s">
        <v>415</v>
      </c>
      <c r="D2331" s="54" t="s">
        <v>1</v>
      </c>
      <c r="E2331" s="56">
        <v>629.91600000000005</v>
      </c>
      <c r="F2331" s="56">
        <v>0</v>
      </c>
      <c r="G2331" s="56">
        <v>279.25799999999998</v>
      </c>
      <c r="H2331" s="56">
        <v>545.923</v>
      </c>
      <c r="I2331" s="56">
        <v>61.585999999999999</v>
      </c>
      <c r="J2331" s="56">
        <v>0</v>
      </c>
      <c r="K2331" s="56">
        <v>0</v>
      </c>
      <c r="L2331" s="56">
        <v>0</v>
      </c>
      <c r="M2331" s="56">
        <v>184.77199999999999</v>
      </c>
      <c r="N2331" s="56">
        <v>0</v>
      </c>
      <c r="O2331" s="56">
        <v>0</v>
      </c>
      <c r="P2331" s="56">
        <v>0</v>
      </c>
    </row>
    <row r="2332" spans="1:16" x14ac:dyDescent="0.25">
      <c r="A2332" s="54">
        <v>2023</v>
      </c>
      <c r="B2332" s="54">
        <v>609954</v>
      </c>
      <c r="C2332" s="55" t="s">
        <v>417</v>
      </c>
      <c r="D2332" s="54" t="s">
        <v>296</v>
      </c>
      <c r="E2332" s="56">
        <v>164.66399999999999</v>
      </c>
      <c r="F2332" s="56">
        <v>53.8359999999998</v>
      </c>
      <c r="G2332" s="56">
        <v>177.77600000000001</v>
      </c>
      <c r="H2332" s="56">
        <v>178.255</v>
      </c>
      <c r="I2332" s="56">
        <v>-11.112</v>
      </c>
      <c r="J2332" s="56">
        <v>-9.9490000000000194</v>
      </c>
      <c r="K2332" s="56">
        <v>115.629</v>
      </c>
      <c r="L2332" s="56">
        <v>623.08000000000004</v>
      </c>
      <c r="M2332" s="56">
        <v>698.24199999999905</v>
      </c>
      <c r="N2332" s="56">
        <v>30.988999999999901</v>
      </c>
      <c r="O2332" s="56">
        <v>0</v>
      </c>
      <c r="P2332" s="56">
        <v>-11.794000000000199</v>
      </c>
    </row>
    <row r="2333" spans="1:16" x14ac:dyDescent="0.25">
      <c r="A2333" s="54">
        <v>2023</v>
      </c>
      <c r="B2333" s="54">
        <v>610296</v>
      </c>
      <c r="C2333" s="55" t="s">
        <v>414</v>
      </c>
      <c r="D2333" s="54" t="s">
        <v>1</v>
      </c>
      <c r="E2333" s="56">
        <v>0</v>
      </c>
      <c r="F2333" s="56">
        <v>0</v>
      </c>
      <c r="G2333" s="56">
        <v>0</v>
      </c>
      <c r="H2333" s="56">
        <v>0</v>
      </c>
      <c r="I2333" s="56">
        <v>0</v>
      </c>
      <c r="J2333" s="56">
        <v>0</v>
      </c>
      <c r="K2333" s="56">
        <v>766.29600000000005</v>
      </c>
      <c r="L2333" s="56">
        <v>1897.1279999999999</v>
      </c>
      <c r="M2333" s="56">
        <v>2151.64</v>
      </c>
      <c r="N2333" s="56">
        <v>1641.4159999999999</v>
      </c>
      <c r="O2333" s="56">
        <v>705.50400000000002</v>
      </c>
      <c r="P2333" s="56">
        <v>1580.5920000000001</v>
      </c>
    </row>
    <row r="2334" spans="1:16" x14ac:dyDescent="0.25">
      <c r="A2334" s="54">
        <v>2023</v>
      </c>
      <c r="B2334" s="54">
        <v>610296</v>
      </c>
      <c r="C2334" s="55" t="s">
        <v>414</v>
      </c>
      <c r="D2334" s="54" t="s">
        <v>296</v>
      </c>
      <c r="E2334" s="56">
        <v>0</v>
      </c>
      <c r="F2334" s="56">
        <v>0</v>
      </c>
      <c r="G2334" s="56">
        <v>0</v>
      </c>
      <c r="H2334" s="56">
        <v>0</v>
      </c>
      <c r="I2334" s="56">
        <v>0</v>
      </c>
      <c r="J2334" s="56">
        <v>0</v>
      </c>
      <c r="K2334" s="56">
        <v>42.396000000000001</v>
      </c>
      <c r="L2334" s="56">
        <v>391.72800000000001</v>
      </c>
      <c r="M2334" s="56">
        <v>176.64</v>
      </c>
      <c r="N2334" s="56">
        <v>65.016000000000105</v>
      </c>
      <c r="O2334" s="56">
        <v>49.904000000000003</v>
      </c>
      <c r="P2334" s="56">
        <v>137.84200000000001</v>
      </c>
    </row>
    <row r="2335" spans="1:16" x14ac:dyDescent="0.25">
      <c r="A2335" s="54">
        <v>2023</v>
      </c>
      <c r="B2335" s="54">
        <v>610296</v>
      </c>
      <c r="C2335" s="55" t="s">
        <v>414</v>
      </c>
      <c r="D2335" s="54" t="s">
        <v>294</v>
      </c>
      <c r="E2335" s="56">
        <v>0</v>
      </c>
      <c r="F2335" s="56">
        <v>0</v>
      </c>
      <c r="G2335" s="56">
        <v>0</v>
      </c>
      <c r="H2335" s="56">
        <v>0</v>
      </c>
      <c r="I2335" s="56">
        <v>0</v>
      </c>
      <c r="J2335" s="56">
        <v>0</v>
      </c>
      <c r="K2335" s="56">
        <v>176.29599999999999</v>
      </c>
      <c r="L2335" s="56">
        <v>593.12800000000004</v>
      </c>
      <c r="M2335" s="56">
        <v>348.14</v>
      </c>
      <c r="N2335" s="56">
        <v>229.916</v>
      </c>
      <c r="O2335" s="56">
        <v>149.50399999999999</v>
      </c>
      <c r="P2335" s="56">
        <v>343.09199999999998</v>
      </c>
    </row>
    <row r="2336" spans="1:16" x14ac:dyDescent="0.25">
      <c r="A2336" s="54">
        <v>2023</v>
      </c>
      <c r="B2336" s="54">
        <v>613934</v>
      </c>
      <c r="C2336" s="55" t="s">
        <v>415</v>
      </c>
      <c r="D2336" s="54" t="s">
        <v>296</v>
      </c>
      <c r="E2336" s="56">
        <v>389.46199999999999</v>
      </c>
      <c r="F2336" s="56">
        <v>-32.198</v>
      </c>
      <c r="G2336" s="56">
        <v>94.281999999999698</v>
      </c>
      <c r="H2336" s="56">
        <v>-3.3540000000000099</v>
      </c>
      <c r="I2336" s="56">
        <v>496.71399999999898</v>
      </c>
      <c r="J2336" s="56">
        <v>138.678</v>
      </c>
      <c r="K2336" s="56">
        <v>179.822</v>
      </c>
      <c r="L2336" s="56">
        <v>-20.613000000000099</v>
      </c>
      <c r="M2336" s="56">
        <v>0</v>
      </c>
      <c r="N2336" s="56">
        <v>89.241999999999805</v>
      </c>
      <c r="O2336" s="56">
        <v>-36.658000000000101</v>
      </c>
      <c r="P2336" s="56">
        <v>-9.1420000000000403</v>
      </c>
    </row>
    <row r="2337" spans="1:16" x14ac:dyDescent="0.25">
      <c r="A2337" s="54">
        <v>2023</v>
      </c>
      <c r="B2337" s="54">
        <v>613934</v>
      </c>
      <c r="C2337" s="55" t="s">
        <v>415</v>
      </c>
      <c r="D2337" s="54" t="s">
        <v>294</v>
      </c>
      <c r="E2337" s="56">
        <v>575.31199999999899</v>
      </c>
      <c r="F2337" s="56">
        <v>0.90199999999999902</v>
      </c>
      <c r="G2337" s="56">
        <v>196.88200000000001</v>
      </c>
      <c r="H2337" s="56">
        <v>33.045999999999999</v>
      </c>
      <c r="I2337" s="56">
        <v>707.41399999999999</v>
      </c>
      <c r="J2337" s="56">
        <v>211.47800000000001</v>
      </c>
      <c r="K2337" s="56">
        <v>284.62200000000001</v>
      </c>
      <c r="L2337" s="56">
        <v>86.386999999999901</v>
      </c>
      <c r="M2337" s="56">
        <v>0</v>
      </c>
      <c r="N2337" s="56">
        <v>297.74200000000002</v>
      </c>
      <c r="O2337" s="56">
        <v>68.141999999999896</v>
      </c>
      <c r="P2337" s="56">
        <v>26.158000000000001</v>
      </c>
    </row>
    <row r="2338" spans="1:16" x14ac:dyDescent="0.25">
      <c r="A2338" s="54">
        <v>2023</v>
      </c>
      <c r="B2338" s="54">
        <v>613934</v>
      </c>
      <c r="C2338" s="55" t="s">
        <v>415</v>
      </c>
      <c r="D2338" s="54" t="s">
        <v>1</v>
      </c>
      <c r="E2338" s="56">
        <v>4083.3119999999999</v>
      </c>
      <c r="F2338" s="56">
        <v>6.4020000000000001</v>
      </c>
      <c r="G2338" s="56">
        <v>1397.3820000000001</v>
      </c>
      <c r="H2338" s="56">
        <v>234.54599999999999</v>
      </c>
      <c r="I2338" s="56">
        <v>5020.9139999999998</v>
      </c>
      <c r="J2338" s="56">
        <v>1500.9780000000001</v>
      </c>
      <c r="K2338" s="56">
        <v>2020.1220000000001</v>
      </c>
      <c r="L2338" s="56">
        <v>613.13699999999994</v>
      </c>
      <c r="M2338" s="56">
        <v>0</v>
      </c>
      <c r="N2338" s="56">
        <v>2113.2420000000002</v>
      </c>
      <c r="O2338" s="56">
        <v>483.642</v>
      </c>
      <c r="P2338" s="56">
        <v>185.65799999999999</v>
      </c>
    </row>
    <row r="2339" spans="1:16" x14ac:dyDescent="0.25">
      <c r="A2339" s="54">
        <v>2023</v>
      </c>
      <c r="B2339" s="54">
        <v>615144</v>
      </c>
      <c r="C2339" s="55" t="s">
        <v>415</v>
      </c>
      <c r="D2339" s="54" t="s">
        <v>1</v>
      </c>
      <c r="E2339" s="56">
        <v>175.96799999999999</v>
      </c>
      <c r="F2339" s="56">
        <v>0</v>
      </c>
      <c r="G2339" s="56">
        <v>846.29600000000005</v>
      </c>
      <c r="H2339" s="56">
        <v>870.30399999999997</v>
      </c>
      <c r="I2339" s="56">
        <v>0</v>
      </c>
      <c r="J2339" s="56">
        <v>128.768</v>
      </c>
      <c r="K2339" s="56">
        <v>55.991999999999997</v>
      </c>
      <c r="L2339" s="56">
        <v>775.91200000000003</v>
      </c>
      <c r="M2339" s="56">
        <v>278.36</v>
      </c>
      <c r="N2339" s="56">
        <v>0</v>
      </c>
      <c r="O2339" s="56">
        <v>7.992</v>
      </c>
      <c r="P2339" s="56">
        <v>591.10400000000004</v>
      </c>
    </row>
    <row r="2340" spans="1:16" x14ac:dyDescent="0.25">
      <c r="A2340" s="54">
        <v>2023</v>
      </c>
      <c r="B2340" s="54">
        <v>615144</v>
      </c>
      <c r="C2340" s="55" t="s">
        <v>415</v>
      </c>
      <c r="D2340" s="54" t="s">
        <v>296</v>
      </c>
      <c r="E2340" s="56">
        <v>-35.432000000000002</v>
      </c>
      <c r="F2340" s="56">
        <v>0</v>
      </c>
      <c r="G2340" s="56">
        <v>112.396</v>
      </c>
      <c r="H2340" s="56">
        <v>29.504000000000101</v>
      </c>
      <c r="I2340" s="56">
        <v>0</v>
      </c>
      <c r="J2340" s="56">
        <v>-54.381999999999998</v>
      </c>
      <c r="K2340" s="56">
        <v>-12.108000000000001</v>
      </c>
      <c r="L2340" s="56">
        <v>156.71199999999999</v>
      </c>
      <c r="M2340" s="56">
        <v>-51.64</v>
      </c>
      <c r="N2340" s="56">
        <v>0</v>
      </c>
      <c r="O2340" s="56">
        <v>-31.608000000000001</v>
      </c>
      <c r="P2340" s="56">
        <v>-25.096</v>
      </c>
    </row>
    <row r="2341" spans="1:16" x14ac:dyDescent="0.25">
      <c r="A2341" s="54">
        <v>2023</v>
      </c>
      <c r="B2341" s="54">
        <v>615144</v>
      </c>
      <c r="C2341" s="55" t="s">
        <v>415</v>
      </c>
      <c r="D2341" s="54" t="s">
        <v>294</v>
      </c>
      <c r="E2341" s="56">
        <v>64.968000000000004</v>
      </c>
      <c r="F2341" s="56">
        <v>0</v>
      </c>
      <c r="G2341" s="56">
        <v>212.79599999999999</v>
      </c>
      <c r="H2341" s="56">
        <v>96.804000000000102</v>
      </c>
      <c r="I2341" s="56">
        <v>0</v>
      </c>
      <c r="J2341" s="56">
        <v>46.018000000000001</v>
      </c>
      <c r="K2341" s="56">
        <v>20.992000000000001</v>
      </c>
      <c r="L2341" s="56">
        <v>190.91200000000001</v>
      </c>
      <c r="M2341" s="56">
        <v>49.86</v>
      </c>
      <c r="N2341" s="56">
        <v>0</v>
      </c>
      <c r="O2341" s="56">
        <v>1.492</v>
      </c>
      <c r="P2341" s="56">
        <v>84.103999999999999</v>
      </c>
    </row>
    <row r="2342" spans="1:16" x14ac:dyDescent="0.25">
      <c r="A2342" s="54">
        <v>2023</v>
      </c>
      <c r="B2342" s="54">
        <v>618134</v>
      </c>
      <c r="C2342" s="55" t="s">
        <v>419</v>
      </c>
      <c r="D2342" s="54" t="s">
        <v>294</v>
      </c>
      <c r="E2342" s="56">
        <v>12.808999999999999</v>
      </c>
      <c r="F2342" s="56">
        <v>32.978999999999999</v>
      </c>
      <c r="G2342" s="56">
        <v>114.899</v>
      </c>
      <c r="H2342" s="56">
        <v>78.188999999999993</v>
      </c>
      <c r="I2342" s="56">
        <v>0</v>
      </c>
      <c r="J2342" s="56">
        <v>0</v>
      </c>
      <c r="K2342" s="56">
        <v>178.90899999999999</v>
      </c>
      <c r="L2342" s="56">
        <v>153.827</v>
      </c>
      <c r="M2342" s="56">
        <v>0.365999999999985</v>
      </c>
      <c r="N2342" s="56">
        <v>2.9929999999999901</v>
      </c>
      <c r="O2342" s="56">
        <v>42.415999999999997</v>
      </c>
      <c r="P2342" s="56">
        <v>228.41300000000001</v>
      </c>
    </row>
    <row r="2343" spans="1:16" x14ac:dyDescent="0.25">
      <c r="A2343" s="54">
        <v>2023</v>
      </c>
      <c r="B2343" s="54">
        <v>618134</v>
      </c>
      <c r="C2343" s="55" t="s">
        <v>419</v>
      </c>
      <c r="D2343" s="54" t="s">
        <v>296</v>
      </c>
      <c r="E2343" s="56">
        <v>-56.790999999999997</v>
      </c>
      <c r="F2343" s="56">
        <v>-2.42100000000001</v>
      </c>
      <c r="G2343" s="56">
        <v>69.288999999999902</v>
      </c>
      <c r="H2343" s="56">
        <v>-67.010999999999996</v>
      </c>
      <c r="I2343" s="56">
        <v>0</v>
      </c>
      <c r="J2343" s="56">
        <v>0</v>
      </c>
      <c r="K2343" s="56">
        <v>142.309</v>
      </c>
      <c r="L2343" s="56">
        <v>107.607</v>
      </c>
      <c r="M2343" s="56">
        <v>-35.033999999999999</v>
      </c>
      <c r="N2343" s="56">
        <v>-31.207000000000001</v>
      </c>
      <c r="O2343" s="56">
        <v>-27.184000000000001</v>
      </c>
      <c r="P2343" s="56">
        <v>78.412999999999997</v>
      </c>
    </row>
    <row r="2344" spans="1:16" x14ac:dyDescent="0.25">
      <c r="A2344" s="54">
        <v>2023</v>
      </c>
      <c r="B2344" s="54">
        <v>618134</v>
      </c>
      <c r="C2344" s="55" t="s">
        <v>419</v>
      </c>
      <c r="D2344" s="54" t="s">
        <v>1</v>
      </c>
      <c r="E2344" s="56">
        <v>834.30899999999997</v>
      </c>
      <c r="F2344" s="56">
        <v>167.97900000000001</v>
      </c>
      <c r="G2344" s="56">
        <v>1099.3989999999999</v>
      </c>
      <c r="H2344" s="56">
        <v>505.93900000000002</v>
      </c>
      <c r="I2344" s="56">
        <v>0</v>
      </c>
      <c r="J2344" s="56">
        <v>0</v>
      </c>
      <c r="K2344" s="56">
        <v>643.90899999999999</v>
      </c>
      <c r="L2344" s="56">
        <v>1594.327</v>
      </c>
      <c r="M2344" s="56">
        <v>777.61599999999999</v>
      </c>
      <c r="N2344" s="56">
        <v>62.993000000000002</v>
      </c>
      <c r="O2344" s="56">
        <v>692.91600000000005</v>
      </c>
      <c r="P2344" s="56">
        <v>2327.913</v>
      </c>
    </row>
    <row r="2345" spans="1:16" x14ac:dyDescent="0.25">
      <c r="A2345" s="54">
        <v>2023</v>
      </c>
      <c r="B2345" s="54">
        <v>619986</v>
      </c>
      <c r="C2345" s="55" t="s">
        <v>419</v>
      </c>
      <c r="D2345" s="54" t="s">
        <v>296</v>
      </c>
      <c r="E2345" s="56">
        <v>-19.405999999999999</v>
      </c>
      <c r="F2345" s="56">
        <v>261.16000000000003</v>
      </c>
      <c r="G2345" s="56">
        <v>150.51599999999999</v>
      </c>
      <c r="H2345" s="56">
        <v>132.876</v>
      </c>
      <c r="I2345" s="56">
        <v>-30.416</v>
      </c>
      <c r="J2345" s="56">
        <v>-18.327999999999999</v>
      </c>
      <c r="K2345" s="56">
        <v>155.20599999999999</v>
      </c>
      <c r="L2345" s="56">
        <v>-27.282</v>
      </c>
      <c r="M2345" s="56">
        <v>311.3</v>
      </c>
      <c r="N2345" s="56">
        <v>374.11599999999999</v>
      </c>
      <c r="O2345" s="56">
        <v>0</v>
      </c>
      <c r="P2345" s="56">
        <v>-13.208</v>
      </c>
    </row>
    <row r="2346" spans="1:16" x14ac:dyDescent="0.25">
      <c r="A2346" s="54">
        <v>2023</v>
      </c>
      <c r="B2346" s="54">
        <v>619986</v>
      </c>
      <c r="C2346" s="55" t="s">
        <v>419</v>
      </c>
      <c r="D2346" s="54" t="s">
        <v>1</v>
      </c>
      <c r="E2346" s="56">
        <v>155.14400000000001</v>
      </c>
      <c r="F2346" s="56">
        <v>2135.7600000000002</v>
      </c>
      <c r="G2346" s="56">
        <v>2066.8159999999998</v>
      </c>
      <c r="H2346" s="56">
        <v>1679.7760000000001</v>
      </c>
      <c r="I2346" s="56">
        <v>127.98399999999999</v>
      </c>
      <c r="J2346" s="56">
        <v>855.87199999999996</v>
      </c>
      <c r="K2346" s="56">
        <v>887.81600000000003</v>
      </c>
      <c r="L2346" s="56">
        <v>145.56800000000001</v>
      </c>
      <c r="M2346" s="56">
        <v>1343.8</v>
      </c>
      <c r="N2346" s="56">
        <v>1947.616</v>
      </c>
      <c r="O2346" s="56">
        <v>0</v>
      </c>
      <c r="P2346" s="56">
        <v>55.991999999999997</v>
      </c>
    </row>
    <row r="2347" spans="1:16" x14ac:dyDescent="0.25">
      <c r="A2347" s="54">
        <v>2023</v>
      </c>
      <c r="B2347" s="54">
        <v>619986</v>
      </c>
      <c r="C2347" s="55" t="s">
        <v>419</v>
      </c>
      <c r="D2347" s="54" t="s">
        <v>294</v>
      </c>
      <c r="E2347" s="56">
        <v>51.393999999999998</v>
      </c>
      <c r="F2347" s="56">
        <v>435.76</v>
      </c>
      <c r="G2347" s="56">
        <v>404.31599999999997</v>
      </c>
      <c r="H2347" s="56">
        <v>306.27600000000001</v>
      </c>
      <c r="I2347" s="56">
        <v>37.984000000000002</v>
      </c>
      <c r="J2347" s="56">
        <v>192.87200000000001</v>
      </c>
      <c r="K2347" s="56">
        <v>200.816</v>
      </c>
      <c r="L2347" s="56">
        <v>42.317999999999998</v>
      </c>
      <c r="M2347" s="56">
        <v>356.3</v>
      </c>
      <c r="N2347" s="56">
        <v>557.11599999999999</v>
      </c>
      <c r="O2347" s="56">
        <v>0</v>
      </c>
      <c r="P2347" s="56">
        <v>20.992000000000001</v>
      </c>
    </row>
    <row r="2348" spans="1:16" x14ac:dyDescent="0.25">
      <c r="A2348" s="54">
        <v>2023</v>
      </c>
      <c r="B2348" s="54">
        <v>621024</v>
      </c>
      <c r="C2348" s="55" t="s">
        <v>416</v>
      </c>
      <c r="D2348" s="54" t="s">
        <v>1</v>
      </c>
      <c r="E2348" s="56">
        <v>6156.7464</v>
      </c>
      <c r="F2348" s="56">
        <v>10647.651599999999</v>
      </c>
      <c r="G2348" s="56">
        <v>13222.753000000001</v>
      </c>
      <c r="H2348" s="56">
        <v>6455.5798000000004</v>
      </c>
      <c r="I2348" s="56">
        <v>7619.3846000000003</v>
      </c>
      <c r="J2348" s="56">
        <v>5065.8476000000001</v>
      </c>
      <c r="K2348" s="56">
        <v>9667.2486000000008</v>
      </c>
      <c r="L2348" s="56">
        <v>7048.6877999999997</v>
      </c>
      <c r="M2348" s="56">
        <v>7394.0604000000003</v>
      </c>
      <c r="N2348" s="56">
        <v>5640.0708000000004</v>
      </c>
      <c r="O2348" s="56">
        <v>11026.600399999999</v>
      </c>
      <c r="P2348" s="56">
        <v>7211.0645999999997</v>
      </c>
    </row>
    <row r="2349" spans="1:16" x14ac:dyDescent="0.25">
      <c r="A2349" s="54">
        <v>2023</v>
      </c>
      <c r="B2349" s="54">
        <v>621024</v>
      </c>
      <c r="C2349" s="55" t="s">
        <v>416</v>
      </c>
      <c r="D2349" s="54" t="s">
        <v>294</v>
      </c>
      <c r="E2349" s="56">
        <v>-512.00359999999898</v>
      </c>
      <c r="F2349" s="56">
        <v>-589.34839999999997</v>
      </c>
      <c r="G2349" s="56">
        <v>-1273.2470000000001</v>
      </c>
      <c r="H2349" s="56">
        <v>-602.92020000000002</v>
      </c>
      <c r="I2349" s="56">
        <v>-83.115399999999696</v>
      </c>
      <c r="J2349" s="56">
        <v>-2.9023999999996901</v>
      </c>
      <c r="K2349" s="56">
        <v>-381.75139999999999</v>
      </c>
      <c r="L2349" s="56">
        <v>-185.56219999999999</v>
      </c>
      <c r="M2349" s="56">
        <v>-521.93960000000004</v>
      </c>
      <c r="N2349" s="56">
        <v>-336.92919999999998</v>
      </c>
      <c r="O2349" s="56">
        <v>-714.14959999999905</v>
      </c>
      <c r="P2349" s="56">
        <v>-185.93539999999999</v>
      </c>
    </row>
    <row r="2350" spans="1:16" x14ac:dyDescent="0.25">
      <c r="A2350" s="54">
        <v>2023</v>
      </c>
      <c r="B2350" s="54">
        <v>621024</v>
      </c>
      <c r="C2350" s="55" t="s">
        <v>416</v>
      </c>
      <c r="D2350" s="54" t="s">
        <v>296</v>
      </c>
      <c r="E2350" s="56">
        <v>-1203.7036000000001</v>
      </c>
      <c r="F2350" s="56">
        <v>-1236.6484</v>
      </c>
      <c r="G2350" s="56">
        <v>-2063.797</v>
      </c>
      <c r="H2350" s="56">
        <v>-1266.9202</v>
      </c>
      <c r="I2350" s="56">
        <v>-814.61540000000002</v>
      </c>
      <c r="J2350" s="56">
        <v>-697.90239999999994</v>
      </c>
      <c r="K2350" s="56">
        <v>-1049.9513999999999</v>
      </c>
      <c r="L2350" s="56">
        <v>-950.26220000000001</v>
      </c>
      <c r="M2350" s="56">
        <v>-1200.2396000000001</v>
      </c>
      <c r="N2350" s="56">
        <v>-1072.8291999999999</v>
      </c>
      <c r="O2350" s="56">
        <v>-1389.6995999999999</v>
      </c>
      <c r="P2350" s="56">
        <v>-852.1354</v>
      </c>
    </row>
    <row r="2351" spans="1:16" x14ac:dyDescent="0.25">
      <c r="A2351" s="54">
        <v>2023</v>
      </c>
      <c r="B2351" s="54">
        <v>623122</v>
      </c>
      <c r="C2351" s="55" t="s">
        <v>416</v>
      </c>
      <c r="D2351" s="54" t="s">
        <v>296</v>
      </c>
      <c r="E2351" s="56">
        <v>24.167999999999999</v>
      </c>
      <c r="F2351" s="56">
        <v>210.25</v>
      </c>
      <c r="G2351" s="56">
        <v>0</v>
      </c>
      <c r="H2351" s="56">
        <v>31.167999999999999</v>
      </c>
      <c r="I2351" s="56">
        <v>0</v>
      </c>
      <c r="J2351" s="56">
        <v>0</v>
      </c>
      <c r="K2351" s="56">
        <v>3.444</v>
      </c>
      <c r="L2351" s="56">
        <v>0</v>
      </c>
      <c r="M2351" s="56">
        <v>-8.1159999999999908</v>
      </c>
      <c r="N2351" s="56">
        <v>0</v>
      </c>
      <c r="O2351" s="56">
        <v>87.652000000000001</v>
      </c>
      <c r="P2351" s="56">
        <v>396.29199999999997</v>
      </c>
    </row>
    <row r="2352" spans="1:16" x14ac:dyDescent="0.25">
      <c r="A2352" s="54">
        <v>2023</v>
      </c>
      <c r="B2352" s="54">
        <v>623122</v>
      </c>
      <c r="C2352" s="55" t="s">
        <v>416</v>
      </c>
      <c r="D2352" s="54" t="s">
        <v>1</v>
      </c>
      <c r="E2352" s="56">
        <v>295.96800000000002</v>
      </c>
      <c r="F2352" s="56">
        <v>1103</v>
      </c>
      <c r="G2352" s="56">
        <v>0</v>
      </c>
      <c r="H2352" s="56">
        <v>287.96800000000002</v>
      </c>
      <c r="I2352" s="56">
        <v>0</v>
      </c>
      <c r="J2352" s="56">
        <v>0</v>
      </c>
      <c r="K2352" s="56">
        <v>215.94399999999999</v>
      </c>
      <c r="L2352" s="56">
        <v>0</v>
      </c>
      <c r="M2352" s="56">
        <v>143.98400000000001</v>
      </c>
      <c r="N2352" s="56">
        <v>0</v>
      </c>
      <c r="O2352" s="56">
        <v>351.952</v>
      </c>
      <c r="P2352" s="56">
        <v>1599.7919999999999</v>
      </c>
    </row>
    <row r="2353" spans="1:16" x14ac:dyDescent="0.25">
      <c r="A2353" s="54">
        <v>2023</v>
      </c>
      <c r="B2353" s="54">
        <v>623122</v>
      </c>
      <c r="C2353" s="55" t="s">
        <v>416</v>
      </c>
      <c r="D2353" s="54" t="s">
        <v>294</v>
      </c>
      <c r="E2353" s="56">
        <v>58.468000000000004</v>
      </c>
      <c r="F2353" s="56">
        <v>252.25</v>
      </c>
      <c r="G2353" s="56">
        <v>0</v>
      </c>
      <c r="H2353" s="56">
        <v>65.468000000000004</v>
      </c>
      <c r="I2353" s="56">
        <v>0</v>
      </c>
      <c r="J2353" s="56">
        <v>0</v>
      </c>
      <c r="K2353" s="56">
        <v>70.944000000000003</v>
      </c>
      <c r="L2353" s="56">
        <v>0</v>
      </c>
      <c r="M2353" s="56">
        <v>23.984000000000002</v>
      </c>
      <c r="N2353" s="56">
        <v>0</v>
      </c>
      <c r="O2353" s="56">
        <v>121.952</v>
      </c>
      <c r="P2353" s="56">
        <v>494.79199999999997</v>
      </c>
    </row>
    <row r="2354" spans="1:16" x14ac:dyDescent="0.25">
      <c r="A2354" s="54">
        <v>2023</v>
      </c>
      <c r="B2354" s="54">
        <v>623397</v>
      </c>
      <c r="C2354" s="55" t="s">
        <v>416</v>
      </c>
      <c r="D2354" s="54" t="s">
        <v>296</v>
      </c>
      <c r="E2354" s="56">
        <v>227.84049999999999</v>
      </c>
      <c r="F2354" s="56">
        <v>-90.909500000000193</v>
      </c>
      <c r="G2354" s="56">
        <v>-298.13900000000001</v>
      </c>
      <c r="H2354" s="56">
        <v>214.78550000000001</v>
      </c>
      <c r="I2354" s="56">
        <v>-200.80449999999999</v>
      </c>
      <c r="J2354" s="56">
        <v>-70.341500000000593</v>
      </c>
      <c r="K2354" s="56">
        <v>-98.491500000000102</v>
      </c>
      <c r="L2354" s="56">
        <v>0</v>
      </c>
      <c r="M2354" s="56">
        <v>0</v>
      </c>
      <c r="N2354" s="56">
        <v>0</v>
      </c>
      <c r="O2354" s="56">
        <v>0</v>
      </c>
      <c r="P2354" s="56">
        <v>0</v>
      </c>
    </row>
    <row r="2355" spans="1:16" x14ac:dyDescent="0.25">
      <c r="A2355" s="54">
        <v>2023</v>
      </c>
      <c r="B2355" s="54">
        <v>623397</v>
      </c>
      <c r="C2355" s="55" t="s">
        <v>418</v>
      </c>
      <c r="D2355" s="54" t="s">
        <v>296</v>
      </c>
      <c r="E2355" s="56">
        <v>-222.1275</v>
      </c>
      <c r="F2355" s="56">
        <v>-288.11700000000002</v>
      </c>
      <c r="G2355" s="56">
        <v>-18.402500000000099</v>
      </c>
      <c r="H2355" s="56">
        <v>-214.26900000000001</v>
      </c>
      <c r="I2355" s="56">
        <v>-145.33000000000001</v>
      </c>
      <c r="J2355" s="56">
        <v>-367.23649999999998</v>
      </c>
      <c r="K2355" s="56">
        <v>-80.064999999999998</v>
      </c>
      <c r="L2355" s="56">
        <v>0</v>
      </c>
      <c r="M2355" s="56">
        <v>0</v>
      </c>
      <c r="N2355" s="56">
        <v>0</v>
      </c>
      <c r="O2355" s="56">
        <v>0</v>
      </c>
      <c r="P2355" s="56">
        <v>0</v>
      </c>
    </row>
    <row r="2356" spans="1:16" x14ac:dyDescent="0.25">
      <c r="A2356" s="54">
        <v>2023</v>
      </c>
      <c r="B2356" s="54">
        <v>623397</v>
      </c>
      <c r="C2356" s="55" t="s">
        <v>417</v>
      </c>
      <c r="D2356" s="54" t="s">
        <v>1</v>
      </c>
      <c r="E2356" s="56">
        <v>162.40899999999999</v>
      </c>
      <c r="F2356" s="56">
        <v>0</v>
      </c>
      <c r="G2356" s="56">
        <v>233.97399999999999</v>
      </c>
      <c r="H2356" s="56">
        <v>779.84400000000005</v>
      </c>
      <c r="I2356" s="56">
        <v>610.91549999999995</v>
      </c>
      <c r="J2356" s="56">
        <v>0</v>
      </c>
      <c r="K2356" s="56">
        <v>215.74799999999999</v>
      </c>
      <c r="L2356" s="56">
        <v>0</v>
      </c>
      <c r="M2356" s="56">
        <v>0</v>
      </c>
      <c r="N2356" s="56">
        <v>0</v>
      </c>
      <c r="O2356" s="56">
        <v>0</v>
      </c>
      <c r="P2356" s="56">
        <v>0</v>
      </c>
    </row>
    <row r="2357" spans="1:16" x14ac:dyDescent="0.25">
      <c r="A2357" s="54">
        <v>2023</v>
      </c>
      <c r="B2357" s="54">
        <v>623397</v>
      </c>
      <c r="C2357" s="55" t="s">
        <v>418</v>
      </c>
      <c r="D2357" s="54" t="s">
        <v>1</v>
      </c>
      <c r="E2357" s="56">
        <v>1600.0725</v>
      </c>
      <c r="F2357" s="56">
        <v>3985.683</v>
      </c>
      <c r="G2357" s="56">
        <v>3340.4475000000002</v>
      </c>
      <c r="H2357" s="56">
        <v>1216.6310000000001</v>
      </c>
      <c r="I2357" s="56">
        <v>584.87</v>
      </c>
      <c r="J2357" s="56">
        <v>718.76350000000002</v>
      </c>
      <c r="K2357" s="56">
        <v>480.935</v>
      </c>
      <c r="L2357" s="56">
        <v>0</v>
      </c>
      <c r="M2357" s="56">
        <v>0</v>
      </c>
      <c r="N2357" s="56">
        <v>0</v>
      </c>
      <c r="O2357" s="56">
        <v>0</v>
      </c>
      <c r="P2357" s="56">
        <v>0</v>
      </c>
    </row>
    <row r="2358" spans="1:16" x14ac:dyDescent="0.25">
      <c r="A2358" s="54">
        <v>2023</v>
      </c>
      <c r="B2358" s="54">
        <v>623397</v>
      </c>
      <c r="C2358" s="55" t="s">
        <v>417</v>
      </c>
      <c r="D2358" s="54" t="s">
        <v>294</v>
      </c>
      <c r="E2358" s="56">
        <v>-1.09100000000002</v>
      </c>
      <c r="F2358" s="56">
        <v>0</v>
      </c>
      <c r="G2358" s="56">
        <v>3.97399999999999</v>
      </c>
      <c r="H2358" s="56">
        <v>114.84399999999999</v>
      </c>
      <c r="I2358" s="56">
        <v>105.91549999999999</v>
      </c>
      <c r="J2358" s="56">
        <v>0</v>
      </c>
      <c r="K2358" s="56">
        <v>22.748000000000001</v>
      </c>
      <c r="L2358" s="56">
        <v>0</v>
      </c>
      <c r="M2358" s="56">
        <v>0</v>
      </c>
      <c r="N2358" s="56">
        <v>0</v>
      </c>
      <c r="O2358" s="56">
        <v>0</v>
      </c>
      <c r="P2358" s="56">
        <v>0</v>
      </c>
    </row>
    <row r="2359" spans="1:16" x14ac:dyDescent="0.25">
      <c r="A2359" s="54">
        <v>2023</v>
      </c>
      <c r="B2359" s="54">
        <v>623397</v>
      </c>
      <c r="C2359" s="55" t="s">
        <v>416</v>
      </c>
      <c r="D2359" s="54" t="s">
        <v>294</v>
      </c>
      <c r="E2359" s="56">
        <v>1007.5405</v>
      </c>
      <c r="F2359" s="56">
        <v>506.29050000000001</v>
      </c>
      <c r="G2359" s="56">
        <v>55.861000000000203</v>
      </c>
      <c r="H2359" s="56">
        <v>685.2355</v>
      </c>
      <c r="I2359" s="56">
        <v>254.7955</v>
      </c>
      <c r="J2359" s="56">
        <v>430.008499999999</v>
      </c>
      <c r="K2359" s="56">
        <v>191.30850000000001</v>
      </c>
      <c r="L2359" s="56">
        <v>0</v>
      </c>
      <c r="M2359" s="56">
        <v>0</v>
      </c>
      <c r="N2359" s="56">
        <v>0</v>
      </c>
      <c r="O2359" s="56">
        <v>0</v>
      </c>
      <c r="P2359" s="56">
        <v>0</v>
      </c>
    </row>
    <row r="2360" spans="1:16" x14ac:dyDescent="0.25">
      <c r="A2360" s="54">
        <v>2023</v>
      </c>
      <c r="B2360" s="54">
        <v>623397</v>
      </c>
      <c r="C2360" s="55" t="s">
        <v>418</v>
      </c>
      <c r="D2360" s="54" t="s">
        <v>294</v>
      </c>
      <c r="E2360" s="56">
        <v>154.07249999999999</v>
      </c>
      <c r="F2360" s="56">
        <v>109.68300000000001</v>
      </c>
      <c r="G2360" s="56">
        <v>174.19749999999999</v>
      </c>
      <c r="H2360" s="56">
        <v>25.131</v>
      </c>
      <c r="I2360" s="56">
        <v>59.87</v>
      </c>
      <c r="J2360" s="56">
        <v>-25.236499999999999</v>
      </c>
      <c r="K2360" s="56">
        <v>90.935000000000002</v>
      </c>
      <c r="L2360" s="56">
        <v>0</v>
      </c>
      <c r="M2360" s="56">
        <v>0</v>
      </c>
      <c r="N2360" s="56">
        <v>0</v>
      </c>
      <c r="O2360" s="56">
        <v>0</v>
      </c>
      <c r="P2360" s="56">
        <v>0</v>
      </c>
    </row>
    <row r="2361" spans="1:16" x14ac:dyDescent="0.25">
      <c r="A2361" s="54">
        <v>2023</v>
      </c>
      <c r="B2361" s="54">
        <v>623397</v>
      </c>
      <c r="C2361" s="55" t="s">
        <v>417</v>
      </c>
      <c r="D2361" s="54" t="s">
        <v>296</v>
      </c>
      <c r="E2361" s="56">
        <v>-61.091000000000001</v>
      </c>
      <c r="F2361" s="56">
        <v>0</v>
      </c>
      <c r="G2361" s="56">
        <v>-26.026</v>
      </c>
      <c r="H2361" s="56">
        <v>54.844000000000001</v>
      </c>
      <c r="I2361" s="56">
        <v>46.915499999999902</v>
      </c>
      <c r="J2361" s="56">
        <v>0</v>
      </c>
      <c r="K2361" s="56">
        <v>-66.251999999999995</v>
      </c>
      <c r="L2361" s="56">
        <v>0</v>
      </c>
      <c r="M2361" s="56">
        <v>0</v>
      </c>
      <c r="N2361" s="56">
        <v>0</v>
      </c>
      <c r="O2361" s="56">
        <v>0</v>
      </c>
      <c r="P2361" s="56">
        <v>0</v>
      </c>
    </row>
    <row r="2362" spans="1:16" x14ac:dyDescent="0.25">
      <c r="A2362" s="54">
        <v>2023</v>
      </c>
      <c r="B2362" s="54">
        <v>623397</v>
      </c>
      <c r="C2362" s="55" t="s">
        <v>416</v>
      </c>
      <c r="D2362" s="54" t="s">
        <v>1</v>
      </c>
      <c r="E2362" s="56">
        <v>26378.540499999999</v>
      </c>
      <c r="F2362" s="56">
        <v>9403.7904999999992</v>
      </c>
      <c r="G2362" s="56">
        <v>4810.6109999999999</v>
      </c>
      <c r="H2362" s="56">
        <v>9966.2355000000007</v>
      </c>
      <c r="I2362" s="56">
        <v>6893.2955000000002</v>
      </c>
      <c r="J2362" s="56">
        <v>10678.2585</v>
      </c>
      <c r="K2362" s="56">
        <v>2808.0585000000001</v>
      </c>
      <c r="L2362" s="56">
        <v>0</v>
      </c>
      <c r="M2362" s="56">
        <v>0</v>
      </c>
      <c r="N2362" s="56">
        <v>0</v>
      </c>
      <c r="O2362" s="56">
        <v>0</v>
      </c>
      <c r="P2362" s="56">
        <v>0</v>
      </c>
    </row>
    <row r="2363" spans="1:16" x14ac:dyDescent="0.25">
      <c r="A2363" s="54">
        <v>2023</v>
      </c>
      <c r="B2363" s="54">
        <v>626603</v>
      </c>
      <c r="C2363" s="55" t="s">
        <v>414</v>
      </c>
      <c r="D2363" s="54" t="s">
        <v>296</v>
      </c>
      <c r="E2363" s="56">
        <v>-69.623999999999995</v>
      </c>
      <c r="F2363" s="56">
        <v>46.604000000000099</v>
      </c>
      <c r="G2363" s="56">
        <v>-18.288</v>
      </c>
      <c r="H2363" s="56">
        <v>126.604</v>
      </c>
      <c r="I2363" s="56">
        <v>-62.003999999999998</v>
      </c>
      <c r="J2363" s="56">
        <v>-29.608000000000001</v>
      </c>
      <c r="K2363" s="56">
        <v>-30.608000000000001</v>
      </c>
      <c r="L2363" s="56">
        <v>-41.765999999999998</v>
      </c>
      <c r="M2363" s="56">
        <v>-72.504000000000005</v>
      </c>
      <c r="N2363" s="56">
        <v>-20.108000000000001</v>
      </c>
      <c r="O2363" s="56">
        <v>164.71199999999999</v>
      </c>
      <c r="P2363" s="56">
        <v>-150.798</v>
      </c>
    </row>
    <row r="2364" spans="1:16" x14ac:dyDescent="0.25">
      <c r="A2364" s="54">
        <v>2023</v>
      </c>
      <c r="B2364" s="54">
        <v>626603</v>
      </c>
      <c r="C2364" s="55" t="s">
        <v>414</v>
      </c>
      <c r="D2364" s="54" t="s">
        <v>294</v>
      </c>
      <c r="E2364" s="56">
        <v>26.675999999999998</v>
      </c>
      <c r="F2364" s="56">
        <v>142.904</v>
      </c>
      <c r="G2364" s="56">
        <v>45.911999999999999</v>
      </c>
      <c r="H2364" s="56">
        <v>222.904</v>
      </c>
      <c r="I2364" s="56">
        <v>66.396000000000001</v>
      </c>
      <c r="J2364" s="56">
        <v>2.492</v>
      </c>
      <c r="K2364" s="56">
        <v>1.492</v>
      </c>
      <c r="L2364" s="56">
        <v>22.434000000000001</v>
      </c>
      <c r="M2364" s="56">
        <v>55.896000000000001</v>
      </c>
      <c r="N2364" s="56">
        <v>11.992000000000001</v>
      </c>
      <c r="O2364" s="56">
        <v>228.91200000000001</v>
      </c>
      <c r="P2364" s="56">
        <v>41.802</v>
      </c>
    </row>
    <row r="2365" spans="1:16" x14ac:dyDescent="0.25">
      <c r="A2365" s="54">
        <v>2023</v>
      </c>
      <c r="B2365" s="54">
        <v>626603</v>
      </c>
      <c r="C2365" s="55" t="s">
        <v>414</v>
      </c>
      <c r="D2365" s="54" t="s">
        <v>1</v>
      </c>
      <c r="E2365" s="56">
        <v>151.17599999999999</v>
      </c>
      <c r="F2365" s="56">
        <v>783.904</v>
      </c>
      <c r="G2365" s="56">
        <v>135.91200000000001</v>
      </c>
      <c r="H2365" s="56">
        <v>687.904</v>
      </c>
      <c r="I2365" s="56">
        <v>303.89600000000002</v>
      </c>
      <c r="J2365" s="56">
        <v>7.992</v>
      </c>
      <c r="K2365" s="56">
        <v>7.992</v>
      </c>
      <c r="L2365" s="56">
        <v>67.183999999999997</v>
      </c>
      <c r="M2365" s="56">
        <v>191.89599999999999</v>
      </c>
      <c r="N2365" s="56">
        <v>71.992000000000004</v>
      </c>
      <c r="O2365" s="56">
        <v>623.91200000000003</v>
      </c>
      <c r="P2365" s="56">
        <v>265.55200000000002</v>
      </c>
    </row>
    <row r="2366" spans="1:16" x14ac:dyDescent="0.25">
      <c r="A2366" s="54">
        <v>2023</v>
      </c>
      <c r="B2366" s="54">
        <v>629125</v>
      </c>
      <c r="C2366" s="55" t="s">
        <v>418</v>
      </c>
      <c r="D2366" s="54" t="s">
        <v>296</v>
      </c>
      <c r="E2366" s="56">
        <v>23.27</v>
      </c>
      <c r="F2366" s="56">
        <v>-5.2760000000000202</v>
      </c>
      <c r="G2366" s="56">
        <v>375.947</v>
      </c>
      <c r="H2366" s="56">
        <v>0</v>
      </c>
      <c r="I2366" s="56">
        <v>937.65</v>
      </c>
      <c r="J2366" s="56">
        <v>324.22399999999999</v>
      </c>
      <c r="K2366" s="56">
        <v>-13.013999999999999</v>
      </c>
      <c r="L2366" s="56">
        <v>253.065</v>
      </c>
      <c r="M2366" s="56">
        <v>593.07999999999902</v>
      </c>
      <c r="N2366" s="56">
        <v>163.96799999999999</v>
      </c>
      <c r="O2366" s="56">
        <v>26.026</v>
      </c>
      <c r="P2366" s="56">
        <v>19.433999999999902</v>
      </c>
    </row>
    <row r="2367" spans="1:16" x14ac:dyDescent="0.25">
      <c r="A2367" s="54">
        <v>2023</v>
      </c>
      <c r="B2367" s="54">
        <v>629125</v>
      </c>
      <c r="C2367" s="55" t="s">
        <v>418</v>
      </c>
      <c r="D2367" s="54" t="s">
        <v>294</v>
      </c>
      <c r="E2367" s="56">
        <v>101.27</v>
      </c>
      <c r="F2367" s="56">
        <v>31.324000000000002</v>
      </c>
      <c r="G2367" s="56">
        <v>420.947</v>
      </c>
      <c r="H2367" s="56">
        <v>0</v>
      </c>
      <c r="I2367" s="56">
        <v>1125.45</v>
      </c>
      <c r="J2367" s="56">
        <v>396.22399999999999</v>
      </c>
      <c r="K2367" s="56">
        <v>22.385999999999999</v>
      </c>
      <c r="L2367" s="56">
        <v>289.66500000000002</v>
      </c>
      <c r="M2367" s="56">
        <v>788.01999999999896</v>
      </c>
      <c r="N2367" s="56">
        <v>272.56799999999998</v>
      </c>
      <c r="O2367" s="56">
        <v>65.025999999999996</v>
      </c>
      <c r="P2367" s="56">
        <v>167.03399999999999</v>
      </c>
    </row>
    <row r="2368" spans="1:16" x14ac:dyDescent="0.25">
      <c r="A2368" s="54">
        <v>2023</v>
      </c>
      <c r="B2368" s="54">
        <v>629125</v>
      </c>
      <c r="C2368" s="55" t="s">
        <v>418</v>
      </c>
      <c r="D2368" s="54" t="s">
        <v>1</v>
      </c>
      <c r="E2368" s="56">
        <v>718.77</v>
      </c>
      <c r="F2368" s="56">
        <v>222.32400000000001</v>
      </c>
      <c r="G2368" s="56">
        <v>2987.6970000000001</v>
      </c>
      <c r="H2368" s="56">
        <v>0</v>
      </c>
      <c r="I2368" s="56">
        <v>7987.95</v>
      </c>
      <c r="J2368" s="56">
        <v>2812.2240000000002</v>
      </c>
      <c r="K2368" s="56">
        <v>158.886</v>
      </c>
      <c r="L2368" s="56">
        <v>2055.915</v>
      </c>
      <c r="M2368" s="56">
        <v>5593.02</v>
      </c>
      <c r="N2368" s="56">
        <v>1934.568</v>
      </c>
      <c r="O2368" s="56">
        <v>461.52600000000001</v>
      </c>
      <c r="P2368" s="56">
        <v>1185.5340000000001</v>
      </c>
    </row>
    <row r="2369" spans="1:16" x14ac:dyDescent="0.25">
      <c r="A2369" s="54">
        <v>2023</v>
      </c>
      <c r="B2369" s="54">
        <v>629321</v>
      </c>
      <c r="C2369" s="55" t="s">
        <v>414</v>
      </c>
      <c r="D2369" s="54" t="s">
        <v>296</v>
      </c>
      <c r="E2369" s="56">
        <v>81.476999999999705</v>
      </c>
      <c r="F2369" s="56">
        <v>478.738</v>
      </c>
      <c r="G2369" s="56">
        <v>424.08999999999901</v>
      </c>
      <c r="H2369" s="56">
        <v>46.089999999999598</v>
      </c>
      <c r="I2369" s="56">
        <v>-132.685</v>
      </c>
      <c r="J2369" s="56">
        <v>10.6389999999999</v>
      </c>
      <c r="K2369" s="56">
        <v>442.68699999999899</v>
      </c>
      <c r="L2369" s="56">
        <v>-16.034000000000599</v>
      </c>
      <c r="M2369" s="56">
        <v>1145.18</v>
      </c>
      <c r="N2369" s="56">
        <v>389.47500000000002</v>
      </c>
      <c r="O2369" s="56">
        <v>15.682999999999801</v>
      </c>
      <c r="P2369" s="56">
        <v>441.628999999999</v>
      </c>
    </row>
    <row r="2370" spans="1:16" x14ac:dyDescent="0.25">
      <c r="A2370" s="54">
        <v>2023</v>
      </c>
      <c r="B2370" s="54">
        <v>629321</v>
      </c>
      <c r="C2370" s="55" t="s">
        <v>414</v>
      </c>
      <c r="D2370" s="54" t="s">
        <v>294</v>
      </c>
      <c r="E2370" s="56">
        <v>429.97699999999998</v>
      </c>
      <c r="F2370" s="56">
        <v>771.83799999999997</v>
      </c>
      <c r="G2370" s="56">
        <v>853.83999999999901</v>
      </c>
      <c r="H2370" s="56">
        <v>361.39</v>
      </c>
      <c r="I2370" s="56">
        <v>180.41499999999999</v>
      </c>
      <c r="J2370" s="56">
        <v>319.339</v>
      </c>
      <c r="K2370" s="56">
        <v>819.98699999999894</v>
      </c>
      <c r="L2370" s="56">
        <v>334.66599999999897</v>
      </c>
      <c r="M2370" s="56">
        <v>1556.78</v>
      </c>
      <c r="N2370" s="56">
        <v>805.47500000000002</v>
      </c>
      <c r="O2370" s="56">
        <v>364.18299999999999</v>
      </c>
      <c r="P2370" s="56">
        <v>801.128999999999</v>
      </c>
    </row>
    <row r="2371" spans="1:16" x14ac:dyDescent="0.25">
      <c r="A2371" s="54">
        <v>2023</v>
      </c>
      <c r="B2371" s="54">
        <v>629321</v>
      </c>
      <c r="C2371" s="55" t="s">
        <v>414</v>
      </c>
      <c r="D2371" s="54" t="s">
        <v>1</v>
      </c>
      <c r="E2371" s="56">
        <v>3597.7269999999999</v>
      </c>
      <c r="F2371" s="56">
        <v>6342.5879999999997</v>
      </c>
      <c r="G2371" s="56">
        <v>6614.09</v>
      </c>
      <c r="H2371" s="56">
        <v>3832.64</v>
      </c>
      <c r="I2371" s="56">
        <v>3999.415</v>
      </c>
      <c r="J2371" s="56">
        <v>2360.5889999999999</v>
      </c>
      <c r="K2371" s="56">
        <v>5585.2370000000001</v>
      </c>
      <c r="L2371" s="56">
        <v>5876.4160000000002</v>
      </c>
      <c r="M2371" s="56">
        <v>7444.78</v>
      </c>
      <c r="N2371" s="56">
        <v>5405.2250000000004</v>
      </c>
      <c r="O2371" s="56">
        <v>2827.433</v>
      </c>
      <c r="P2371" s="56">
        <v>4782.3789999999999</v>
      </c>
    </row>
    <row r="2372" spans="1:16" x14ac:dyDescent="0.25">
      <c r="A2372" s="54">
        <v>2023</v>
      </c>
      <c r="B2372" s="54">
        <v>630627</v>
      </c>
      <c r="C2372" s="55" t="s">
        <v>414</v>
      </c>
      <c r="D2372" s="54" t="s">
        <v>294</v>
      </c>
      <c r="E2372" s="56">
        <v>0</v>
      </c>
      <c r="F2372" s="56">
        <v>0</v>
      </c>
      <c r="G2372" s="56">
        <v>0</v>
      </c>
      <c r="H2372" s="56">
        <v>0</v>
      </c>
      <c r="I2372" s="56">
        <v>920.90919999999801</v>
      </c>
      <c r="J2372" s="56">
        <v>955.13599999999894</v>
      </c>
      <c r="K2372" s="56">
        <v>802.69799999999805</v>
      </c>
      <c r="L2372" s="56">
        <v>849.74959999999805</v>
      </c>
      <c r="M2372" s="56">
        <v>963.253999999999</v>
      </c>
      <c r="N2372" s="56">
        <v>723.92879999999798</v>
      </c>
      <c r="O2372" s="56">
        <v>766.89679999999805</v>
      </c>
      <c r="P2372" s="56">
        <v>669.44799999999805</v>
      </c>
    </row>
    <row r="2373" spans="1:16" x14ac:dyDescent="0.25">
      <c r="A2373" s="54">
        <v>2023</v>
      </c>
      <c r="B2373" s="54">
        <v>630627</v>
      </c>
      <c r="C2373" s="55" t="s">
        <v>414</v>
      </c>
      <c r="D2373" s="54" t="s">
        <v>296</v>
      </c>
      <c r="E2373" s="56">
        <v>0</v>
      </c>
      <c r="F2373" s="56">
        <v>0</v>
      </c>
      <c r="G2373" s="56">
        <v>0</v>
      </c>
      <c r="H2373" s="56">
        <v>0</v>
      </c>
      <c r="I2373" s="56">
        <v>155.859199999998</v>
      </c>
      <c r="J2373" s="56">
        <v>332.78599999999898</v>
      </c>
      <c r="K2373" s="56">
        <v>157.597999999998</v>
      </c>
      <c r="L2373" s="56">
        <v>64.149599999997903</v>
      </c>
      <c r="M2373" s="56">
        <v>282.753999999999</v>
      </c>
      <c r="N2373" s="56">
        <v>10.228799999997699</v>
      </c>
      <c r="O2373" s="56">
        <v>43.846799999998098</v>
      </c>
      <c r="P2373" s="56">
        <v>27.647999999998099</v>
      </c>
    </row>
    <row r="2374" spans="1:16" x14ac:dyDescent="0.25">
      <c r="A2374" s="54">
        <v>2023</v>
      </c>
      <c r="B2374" s="54">
        <v>630627</v>
      </c>
      <c r="C2374" s="55" t="s">
        <v>414</v>
      </c>
      <c r="D2374" s="54" t="s">
        <v>1</v>
      </c>
      <c r="E2374" s="56">
        <v>0</v>
      </c>
      <c r="F2374" s="56">
        <v>0</v>
      </c>
      <c r="G2374" s="56">
        <v>0</v>
      </c>
      <c r="H2374" s="56">
        <v>0</v>
      </c>
      <c r="I2374" s="56">
        <v>14959.1592</v>
      </c>
      <c r="J2374" s="56">
        <v>15515.136</v>
      </c>
      <c r="K2374" s="56">
        <v>13038.948</v>
      </c>
      <c r="L2374" s="56">
        <v>13803.249599999999</v>
      </c>
      <c r="M2374" s="56">
        <v>15647.004000000001</v>
      </c>
      <c r="N2374" s="56">
        <v>11759.4288</v>
      </c>
      <c r="O2374" s="56">
        <v>12457.3968</v>
      </c>
      <c r="P2374" s="56">
        <v>10874.448</v>
      </c>
    </row>
    <row r="2375" spans="1:16" x14ac:dyDescent="0.25">
      <c r="A2375" s="54">
        <v>2023</v>
      </c>
      <c r="B2375" s="54">
        <v>633660</v>
      </c>
      <c r="C2375" s="55" t="s">
        <v>417</v>
      </c>
      <c r="D2375" s="54" t="s">
        <v>296</v>
      </c>
      <c r="E2375" s="56">
        <v>-425.10800000000103</v>
      </c>
      <c r="F2375" s="56">
        <v>-315.52800000000002</v>
      </c>
      <c r="G2375" s="56">
        <v>-375.340000000001</v>
      </c>
      <c r="H2375" s="56">
        <v>-275.33</v>
      </c>
      <c r="I2375" s="56">
        <v>-693.27200000000198</v>
      </c>
      <c r="J2375" s="56">
        <v>-356.17599999999999</v>
      </c>
      <c r="K2375" s="56">
        <v>-95.366</v>
      </c>
      <c r="L2375" s="56">
        <v>-1101.6980000000001</v>
      </c>
      <c r="M2375" s="56">
        <v>-424.65800000000002</v>
      </c>
      <c r="N2375" s="56">
        <v>-383.904</v>
      </c>
      <c r="O2375" s="56">
        <v>-96.441999999999993</v>
      </c>
      <c r="P2375" s="56">
        <v>-1012.306</v>
      </c>
    </row>
    <row r="2376" spans="1:16" x14ac:dyDescent="0.25">
      <c r="A2376" s="54">
        <v>2023</v>
      </c>
      <c r="B2376" s="54">
        <v>633660</v>
      </c>
      <c r="C2376" s="55" t="s">
        <v>417</v>
      </c>
      <c r="D2376" s="54" t="s">
        <v>1</v>
      </c>
      <c r="E2376" s="56">
        <v>4164.6419999999998</v>
      </c>
      <c r="F2376" s="56">
        <v>1916.472</v>
      </c>
      <c r="G2376" s="56">
        <v>2894.91</v>
      </c>
      <c r="H2376" s="56">
        <v>1589.67</v>
      </c>
      <c r="I2376" s="56">
        <v>7107.2280000000001</v>
      </c>
      <c r="J2376" s="56">
        <v>2304.3240000000001</v>
      </c>
      <c r="K2376" s="56">
        <v>298.13400000000001</v>
      </c>
      <c r="L2376" s="56">
        <v>5648.8019999999997</v>
      </c>
      <c r="M2376" s="56">
        <v>2509.8420000000001</v>
      </c>
      <c r="N2376" s="56">
        <v>1816.596</v>
      </c>
      <c r="O2376" s="56">
        <v>276.55799999999999</v>
      </c>
      <c r="P2376" s="56">
        <v>6215.6940000000004</v>
      </c>
    </row>
    <row r="2377" spans="1:16" x14ac:dyDescent="0.25">
      <c r="A2377" s="54">
        <v>2023</v>
      </c>
      <c r="B2377" s="54">
        <v>633660</v>
      </c>
      <c r="C2377" s="55" t="s">
        <v>417</v>
      </c>
      <c r="D2377" s="54" t="s">
        <v>294</v>
      </c>
      <c r="E2377" s="56">
        <v>-165.608000000001</v>
      </c>
      <c r="F2377" s="56">
        <v>-71.528000000000205</v>
      </c>
      <c r="G2377" s="56">
        <v>-65.340000000000899</v>
      </c>
      <c r="H2377" s="56">
        <v>4.6699999999997699</v>
      </c>
      <c r="I2377" s="56">
        <v>-319.27200000000198</v>
      </c>
      <c r="J2377" s="56">
        <v>-264.17599999999999</v>
      </c>
      <c r="K2377" s="56">
        <v>27.634</v>
      </c>
      <c r="L2377" s="56">
        <v>-757.198000000001</v>
      </c>
      <c r="M2377" s="56">
        <v>-89.6580000000003</v>
      </c>
      <c r="N2377" s="56">
        <v>-171.904</v>
      </c>
      <c r="O2377" s="56">
        <v>-5.4420000000000099</v>
      </c>
      <c r="P2377" s="56">
        <v>-695.30600000000004</v>
      </c>
    </row>
    <row r="2378" spans="1:16" x14ac:dyDescent="0.25">
      <c r="A2378" s="54">
        <v>2023</v>
      </c>
      <c r="B2378" s="54">
        <v>635306</v>
      </c>
      <c r="C2378" s="55" t="s">
        <v>419</v>
      </c>
      <c r="D2378" s="54" t="s">
        <v>294</v>
      </c>
      <c r="E2378" s="56">
        <v>532.62800000000004</v>
      </c>
      <c r="F2378" s="56">
        <v>278.70400000000001</v>
      </c>
      <c r="G2378" s="56">
        <v>755.14800000000002</v>
      </c>
      <c r="H2378" s="56">
        <v>194.40799999999999</v>
      </c>
      <c r="I2378" s="56">
        <v>57.002000000000002</v>
      </c>
      <c r="J2378" s="56">
        <v>17.884</v>
      </c>
      <c r="K2378" s="56">
        <v>11.992000000000001</v>
      </c>
      <c r="L2378" s="56">
        <v>264.82400000000001</v>
      </c>
      <c r="M2378" s="56">
        <v>43.984000000000002</v>
      </c>
      <c r="N2378" s="56">
        <v>199.79599999999999</v>
      </c>
      <c r="O2378" s="56">
        <v>1.992</v>
      </c>
      <c r="P2378" s="56">
        <v>82.852000000000004</v>
      </c>
    </row>
    <row r="2379" spans="1:16" x14ac:dyDescent="0.25">
      <c r="A2379" s="54">
        <v>2023</v>
      </c>
      <c r="B2379" s="54">
        <v>635306</v>
      </c>
      <c r="C2379" s="55" t="s">
        <v>419</v>
      </c>
      <c r="D2379" s="54" t="s">
        <v>296</v>
      </c>
      <c r="E2379" s="56">
        <v>392.22800000000001</v>
      </c>
      <c r="F2379" s="56">
        <v>68.704000000000093</v>
      </c>
      <c r="G2379" s="56">
        <v>570.33799999999997</v>
      </c>
      <c r="H2379" s="56">
        <v>67.787999999999997</v>
      </c>
      <c r="I2379" s="56">
        <v>-82.197999999999993</v>
      </c>
      <c r="J2379" s="56">
        <v>-17.515999999999998</v>
      </c>
      <c r="K2379" s="56">
        <v>-22.207999999999998</v>
      </c>
      <c r="L2379" s="56">
        <v>150.22399999999999</v>
      </c>
      <c r="M2379" s="56">
        <v>8.5840000000000103</v>
      </c>
      <c r="N2379" s="56">
        <v>95.996000000000095</v>
      </c>
      <c r="O2379" s="56">
        <v>-32.207999999999998</v>
      </c>
      <c r="P2379" s="56">
        <v>-56.347999999999999</v>
      </c>
    </row>
    <row r="2380" spans="1:16" x14ac:dyDescent="0.25">
      <c r="A2380" s="54">
        <v>2023</v>
      </c>
      <c r="B2380" s="54">
        <v>635306</v>
      </c>
      <c r="C2380" s="55" t="s">
        <v>419</v>
      </c>
      <c r="D2380" s="54" t="s">
        <v>1</v>
      </c>
      <c r="E2380" s="56">
        <v>1982.1279999999999</v>
      </c>
      <c r="F2380" s="56">
        <v>1383.704</v>
      </c>
      <c r="G2380" s="56">
        <v>2955.6480000000001</v>
      </c>
      <c r="H2380" s="56">
        <v>949.40800000000002</v>
      </c>
      <c r="I2380" s="56">
        <v>216.75200000000001</v>
      </c>
      <c r="J2380" s="56">
        <v>78.384</v>
      </c>
      <c r="K2380" s="56">
        <v>71.992000000000004</v>
      </c>
      <c r="L2380" s="56">
        <v>1339.8240000000001</v>
      </c>
      <c r="M2380" s="56">
        <v>143.98400000000001</v>
      </c>
      <c r="N2380" s="56">
        <v>878.29600000000005</v>
      </c>
      <c r="O2380" s="56">
        <v>7.992</v>
      </c>
      <c r="P2380" s="56">
        <v>326.35199999999998</v>
      </c>
    </row>
    <row r="2381" spans="1:16" x14ac:dyDescent="0.25">
      <c r="A2381" s="54">
        <v>2023</v>
      </c>
      <c r="B2381" s="54">
        <v>636281</v>
      </c>
      <c r="C2381" s="55" t="s">
        <v>416</v>
      </c>
      <c r="D2381" s="54" t="s">
        <v>296</v>
      </c>
      <c r="E2381" s="56">
        <v>-172.74199999999999</v>
      </c>
      <c r="F2381" s="56">
        <v>-24.106999999999999</v>
      </c>
      <c r="G2381" s="56">
        <v>-124.328</v>
      </c>
      <c r="H2381" s="56">
        <v>-61.182000000000102</v>
      </c>
      <c r="I2381" s="56">
        <v>-45.213999999999999</v>
      </c>
      <c r="J2381" s="56">
        <v>149.83600000000001</v>
      </c>
      <c r="K2381" s="56">
        <v>-102.928</v>
      </c>
      <c r="L2381" s="56">
        <v>27.2319999999999</v>
      </c>
      <c r="M2381" s="56">
        <v>-76.320999999999998</v>
      </c>
      <c r="N2381" s="56">
        <v>-29.391000000000101</v>
      </c>
      <c r="O2381" s="56">
        <v>-39.213999999999999</v>
      </c>
      <c r="P2381" s="56">
        <v>-161.33500000000001</v>
      </c>
    </row>
    <row r="2382" spans="1:16" x14ac:dyDescent="0.25">
      <c r="A2382" s="54">
        <v>2023</v>
      </c>
      <c r="B2382" s="54">
        <v>636281</v>
      </c>
      <c r="C2382" s="55" t="s">
        <v>414</v>
      </c>
      <c r="D2382" s="54" t="s">
        <v>1</v>
      </c>
      <c r="E2382" s="56">
        <v>56.686</v>
      </c>
      <c r="F2382" s="56">
        <v>3321.0940000000001</v>
      </c>
      <c r="G2382" s="56">
        <v>902.202</v>
      </c>
      <c r="H2382" s="56">
        <v>3892.9659999999999</v>
      </c>
      <c r="I2382" s="56">
        <v>3038.1610000000001</v>
      </c>
      <c r="J2382" s="56">
        <v>4184.5860000000002</v>
      </c>
      <c r="K2382" s="56">
        <v>1292.0319999999999</v>
      </c>
      <c r="L2382" s="56">
        <v>1234.6389999999999</v>
      </c>
      <c r="M2382" s="56">
        <v>2674.9520000000002</v>
      </c>
      <c r="N2382" s="56">
        <v>1205.1759999999999</v>
      </c>
      <c r="O2382" s="56">
        <v>979.16</v>
      </c>
      <c r="P2382" s="56">
        <v>1323.203</v>
      </c>
    </row>
    <row r="2383" spans="1:16" x14ac:dyDescent="0.25">
      <c r="A2383" s="54">
        <v>2023</v>
      </c>
      <c r="B2383" s="54">
        <v>636281</v>
      </c>
      <c r="C2383" s="55" t="s">
        <v>416</v>
      </c>
      <c r="D2383" s="54" t="s">
        <v>1</v>
      </c>
      <c r="E2383" s="56">
        <v>267.358</v>
      </c>
      <c r="F2383" s="56">
        <v>62.993000000000002</v>
      </c>
      <c r="G2383" s="56">
        <v>222.572</v>
      </c>
      <c r="H2383" s="56">
        <v>1371.1179999999999</v>
      </c>
      <c r="I2383" s="56">
        <v>118.986</v>
      </c>
      <c r="J2383" s="56">
        <v>1748.9359999999999</v>
      </c>
      <c r="K2383" s="56">
        <v>181.97200000000001</v>
      </c>
      <c r="L2383" s="56">
        <v>1329.8320000000001</v>
      </c>
      <c r="M2383" s="56">
        <v>174.97900000000001</v>
      </c>
      <c r="N2383" s="56">
        <v>747.50900000000001</v>
      </c>
      <c r="O2383" s="56">
        <v>104.986</v>
      </c>
      <c r="P2383" s="56">
        <v>210.66499999999999</v>
      </c>
    </row>
    <row r="2384" spans="1:16" x14ac:dyDescent="0.25">
      <c r="A2384" s="54">
        <v>2023</v>
      </c>
      <c r="B2384" s="54">
        <v>636281</v>
      </c>
      <c r="C2384" s="55" t="s">
        <v>414</v>
      </c>
      <c r="D2384" s="54" t="s">
        <v>294</v>
      </c>
      <c r="E2384" s="56">
        <v>14.436</v>
      </c>
      <c r="F2384" s="56">
        <v>350.59399999999999</v>
      </c>
      <c r="G2384" s="56">
        <v>-107.298</v>
      </c>
      <c r="H2384" s="56">
        <v>123.46599999999999</v>
      </c>
      <c r="I2384" s="56">
        <v>195.411</v>
      </c>
      <c r="J2384" s="56">
        <v>1108.586</v>
      </c>
      <c r="K2384" s="56">
        <v>11.531999999999799</v>
      </c>
      <c r="L2384" s="56">
        <v>204.88900000000001</v>
      </c>
      <c r="M2384" s="56">
        <v>191.452</v>
      </c>
      <c r="N2384" s="56">
        <v>152.92599999999999</v>
      </c>
      <c r="O2384" s="56">
        <v>119.66</v>
      </c>
      <c r="P2384" s="56">
        <v>279.20299999999997</v>
      </c>
    </row>
    <row r="2385" spans="1:16" x14ac:dyDescent="0.25">
      <c r="A2385" s="54">
        <v>2023</v>
      </c>
      <c r="B2385" s="54">
        <v>636281</v>
      </c>
      <c r="C2385" s="55" t="s">
        <v>416</v>
      </c>
      <c r="D2385" s="54" t="s">
        <v>294</v>
      </c>
      <c r="E2385" s="56">
        <v>19.858000000000001</v>
      </c>
      <c r="F2385" s="56">
        <v>7.9929999999999897</v>
      </c>
      <c r="G2385" s="56">
        <v>4.0719999999999796</v>
      </c>
      <c r="H2385" s="56">
        <v>195.61799999999999</v>
      </c>
      <c r="I2385" s="56">
        <v>18.986000000000001</v>
      </c>
      <c r="J2385" s="56">
        <v>384.43599999999998</v>
      </c>
      <c r="K2385" s="56">
        <v>25.472000000000001</v>
      </c>
      <c r="L2385" s="56">
        <v>219.83199999999999</v>
      </c>
      <c r="M2385" s="56">
        <v>19.978999999999999</v>
      </c>
      <c r="N2385" s="56">
        <v>99.008999999999901</v>
      </c>
      <c r="O2385" s="56">
        <v>24.986000000000001</v>
      </c>
      <c r="P2385" s="56">
        <v>-0.83500000000001595</v>
      </c>
    </row>
    <row r="2386" spans="1:16" x14ac:dyDescent="0.25">
      <c r="A2386" s="54">
        <v>2023</v>
      </c>
      <c r="B2386" s="54">
        <v>636281</v>
      </c>
      <c r="C2386" s="55" t="s">
        <v>414</v>
      </c>
      <c r="D2386" s="54" t="s">
        <v>296</v>
      </c>
      <c r="E2386" s="56">
        <v>-49.764000000000003</v>
      </c>
      <c r="F2386" s="56">
        <v>80.593999999999994</v>
      </c>
      <c r="G2386" s="56">
        <v>-174.798</v>
      </c>
      <c r="H2386" s="56">
        <v>-77.934000000000395</v>
      </c>
      <c r="I2386" s="56">
        <v>91.410999999999504</v>
      </c>
      <c r="J2386" s="56">
        <v>926.63599999999997</v>
      </c>
      <c r="K2386" s="56">
        <v>-159.96799999999999</v>
      </c>
      <c r="L2386" s="56">
        <v>34.488999999999898</v>
      </c>
      <c r="M2386" s="56">
        <v>-22.5980000000005</v>
      </c>
      <c r="N2386" s="56">
        <v>-58.374000000000102</v>
      </c>
      <c r="O2386" s="56">
        <v>-47.44</v>
      </c>
      <c r="P2386" s="56">
        <v>109.90300000000001</v>
      </c>
    </row>
    <row r="2387" spans="1:16" x14ac:dyDescent="0.25">
      <c r="A2387" s="54">
        <v>2023</v>
      </c>
      <c r="B2387" s="54">
        <v>642012</v>
      </c>
      <c r="C2387" s="55" t="s">
        <v>416</v>
      </c>
      <c r="D2387" s="54" t="s">
        <v>1</v>
      </c>
      <c r="E2387" s="56">
        <v>19944.835200000001</v>
      </c>
      <c r="F2387" s="56">
        <v>17343.439200000001</v>
      </c>
      <c r="G2387" s="56">
        <v>18283.831200000001</v>
      </c>
      <c r="H2387" s="56">
        <v>14917.3344</v>
      </c>
      <c r="I2387" s="56">
        <v>18426.355200000002</v>
      </c>
      <c r="J2387" s="56">
        <v>13221.432000000001</v>
      </c>
      <c r="K2387" s="56">
        <v>12386.5344</v>
      </c>
      <c r="L2387" s="56">
        <v>12111.876</v>
      </c>
      <c r="M2387" s="56">
        <v>15688.296</v>
      </c>
      <c r="N2387" s="56">
        <v>15515.402400000001</v>
      </c>
      <c r="O2387" s="56">
        <v>17396.452799999999</v>
      </c>
      <c r="P2387" s="56">
        <v>30183.119999999999</v>
      </c>
    </row>
    <row r="2388" spans="1:16" x14ac:dyDescent="0.25">
      <c r="A2388" s="54">
        <v>2023</v>
      </c>
      <c r="B2388" s="54">
        <v>642012</v>
      </c>
      <c r="C2388" s="55" t="s">
        <v>416</v>
      </c>
      <c r="D2388" s="54" t="s">
        <v>296</v>
      </c>
      <c r="E2388" s="56">
        <v>652.08519999999703</v>
      </c>
      <c r="F2388" s="56">
        <v>565.48919999999703</v>
      </c>
      <c r="G2388" s="56">
        <v>531.48119999999699</v>
      </c>
      <c r="H2388" s="56">
        <v>497.93439999999799</v>
      </c>
      <c r="I2388" s="56">
        <v>708.45519999999703</v>
      </c>
      <c r="J2388" s="56">
        <v>327.68199999999803</v>
      </c>
      <c r="K2388" s="56">
        <v>438.43439999999799</v>
      </c>
      <c r="L2388" s="56">
        <v>361.72599999999898</v>
      </c>
      <c r="M2388" s="56">
        <v>428.74599999999799</v>
      </c>
      <c r="N2388" s="56">
        <v>529.25239999999803</v>
      </c>
      <c r="O2388" s="56">
        <v>578.65279999999802</v>
      </c>
      <c r="P2388" s="56">
        <v>1177.82</v>
      </c>
    </row>
    <row r="2389" spans="1:16" x14ac:dyDescent="0.25">
      <c r="A2389" s="54">
        <v>2023</v>
      </c>
      <c r="B2389" s="54">
        <v>642012</v>
      </c>
      <c r="C2389" s="55" t="s">
        <v>416</v>
      </c>
      <c r="D2389" s="54" t="s">
        <v>294</v>
      </c>
      <c r="E2389" s="56">
        <v>1227.8352</v>
      </c>
      <c r="F2389" s="56">
        <v>1067.6892</v>
      </c>
      <c r="G2389" s="56">
        <v>1125.5812000000001</v>
      </c>
      <c r="H2389" s="56">
        <v>918.33439999999803</v>
      </c>
      <c r="I2389" s="56">
        <v>1134.3552</v>
      </c>
      <c r="J2389" s="56">
        <v>813.93199999999797</v>
      </c>
      <c r="K2389" s="56">
        <v>762.53439999999796</v>
      </c>
      <c r="L2389" s="56">
        <v>745.62599999999895</v>
      </c>
      <c r="M2389" s="56">
        <v>965.795999999998</v>
      </c>
      <c r="N2389" s="56">
        <v>955.15239999999801</v>
      </c>
      <c r="O2389" s="56">
        <v>1070.9528</v>
      </c>
      <c r="P2389" s="56">
        <v>1858.12</v>
      </c>
    </row>
    <row r="2390" spans="1:16" x14ac:dyDescent="0.25">
      <c r="A2390" s="54">
        <v>2023</v>
      </c>
      <c r="B2390" s="54">
        <v>642395</v>
      </c>
      <c r="C2390" s="55" t="s">
        <v>417</v>
      </c>
      <c r="D2390" s="54" t="s">
        <v>294</v>
      </c>
      <c r="E2390" s="56">
        <v>0</v>
      </c>
      <c r="F2390" s="56">
        <v>0</v>
      </c>
      <c r="G2390" s="56">
        <v>0</v>
      </c>
      <c r="H2390" s="56">
        <v>0</v>
      </c>
      <c r="I2390" s="56">
        <v>0</v>
      </c>
      <c r="J2390" s="56">
        <v>330.78800000000001</v>
      </c>
      <c r="K2390" s="56">
        <v>472.64800000000002</v>
      </c>
      <c r="L2390" s="56">
        <v>612.21199999999897</v>
      </c>
      <c r="M2390" s="56">
        <v>363.46499999999997</v>
      </c>
      <c r="N2390" s="56">
        <v>596.71399999999903</v>
      </c>
      <c r="O2390" s="56">
        <v>552.06500000000005</v>
      </c>
      <c r="P2390" s="56">
        <v>124.968</v>
      </c>
    </row>
    <row r="2391" spans="1:16" x14ac:dyDescent="0.25">
      <c r="A2391" s="54">
        <v>2023</v>
      </c>
      <c r="B2391" s="54">
        <v>642395</v>
      </c>
      <c r="C2391" s="55" t="s">
        <v>418</v>
      </c>
      <c r="D2391" s="54" t="s">
        <v>1</v>
      </c>
      <c r="E2391" s="56">
        <v>0</v>
      </c>
      <c r="F2391" s="56">
        <v>0</v>
      </c>
      <c r="G2391" s="56">
        <v>0</v>
      </c>
      <c r="H2391" s="56">
        <v>0</v>
      </c>
      <c r="I2391" s="56">
        <v>0</v>
      </c>
      <c r="J2391" s="56">
        <v>2505.8009999999999</v>
      </c>
      <c r="K2391" s="56">
        <v>2603.2860000000001</v>
      </c>
      <c r="L2391" s="56">
        <v>1639.203</v>
      </c>
      <c r="M2391" s="56">
        <v>0</v>
      </c>
      <c r="N2391" s="56">
        <v>404.49</v>
      </c>
      <c r="O2391" s="56">
        <v>579.09</v>
      </c>
      <c r="P2391" s="56">
        <v>2454.8760000000002</v>
      </c>
    </row>
    <row r="2392" spans="1:16" x14ac:dyDescent="0.25">
      <c r="A2392" s="54">
        <v>2023</v>
      </c>
      <c r="B2392" s="54">
        <v>642395</v>
      </c>
      <c r="C2392" s="55" t="s">
        <v>417</v>
      </c>
      <c r="D2392" s="54" t="s">
        <v>1</v>
      </c>
      <c r="E2392" s="56">
        <v>0</v>
      </c>
      <c r="F2392" s="56">
        <v>0</v>
      </c>
      <c r="G2392" s="56">
        <v>0</v>
      </c>
      <c r="H2392" s="56">
        <v>0</v>
      </c>
      <c r="I2392" s="56">
        <v>0</v>
      </c>
      <c r="J2392" s="56">
        <v>2347.788</v>
      </c>
      <c r="K2392" s="56">
        <v>3354.6480000000001</v>
      </c>
      <c r="L2392" s="56">
        <v>4345.2120000000004</v>
      </c>
      <c r="M2392" s="56">
        <v>2579.7150000000001</v>
      </c>
      <c r="N2392" s="56">
        <v>4235.2139999999999</v>
      </c>
      <c r="O2392" s="56">
        <v>3918.3150000000001</v>
      </c>
      <c r="P2392" s="56">
        <v>886.96799999999996</v>
      </c>
    </row>
    <row r="2393" spans="1:16" x14ac:dyDescent="0.25">
      <c r="A2393" s="54">
        <v>2023</v>
      </c>
      <c r="B2393" s="54">
        <v>642395</v>
      </c>
      <c r="C2393" s="55" t="s">
        <v>414</v>
      </c>
      <c r="D2393" s="54" t="s">
        <v>294</v>
      </c>
      <c r="E2393" s="56">
        <v>0</v>
      </c>
      <c r="F2393" s="56">
        <v>0</v>
      </c>
      <c r="G2393" s="56">
        <v>0</v>
      </c>
      <c r="H2393" s="56">
        <v>0</v>
      </c>
      <c r="I2393" s="56">
        <v>0</v>
      </c>
      <c r="J2393" s="56">
        <v>662.39599999999996</v>
      </c>
      <c r="K2393" s="56">
        <v>1318.15</v>
      </c>
      <c r="L2393" s="56">
        <v>1269.1959999999999</v>
      </c>
      <c r="M2393" s="56">
        <v>1991.2470000000001</v>
      </c>
      <c r="N2393" s="56">
        <v>1025.123</v>
      </c>
      <c r="O2393" s="56">
        <v>1750.7</v>
      </c>
      <c r="P2393" s="56">
        <v>1164.0309999999999</v>
      </c>
    </row>
    <row r="2394" spans="1:16" x14ac:dyDescent="0.25">
      <c r="A2394" s="54">
        <v>2023</v>
      </c>
      <c r="B2394" s="54">
        <v>642395</v>
      </c>
      <c r="C2394" s="55" t="s">
        <v>418</v>
      </c>
      <c r="D2394" s="54" t="s">
        <v>296</v>
      </c>
      <c r="E2394" s="56">
        <v>0</v>
      </c>
      <c r="F2394" s="56">
        <v>0</v>
      </c>
      <c r="G2394" s="56">
        <v>0</v>
      </c>
      <c r="H2394" s="56">
        <v>0</v>
      </c>
      <c r="I2394" s="56">
        <v>0</v>
      </c>
      <c r="J2394" s="56">
        <v>174.851</v>
      </c>
      <c r="K2394" s="56">
        <v>51.785999999999802</v>
      </c>
      <c r="L2394" s="56">
        <v>52.752999999999801</v>
      </c>
      <c r="M2394" s="56">
        <v>0</v>
      </c>
      <c r="N2394" s="56">
        <v>-49.2100000000001</v>
      </c>
      <c r="O2394" s="56">
        <v>-56.41</v>
      </c>
      <c r="P2394" s="56">
        <v>84.875999999999806</v>
      </c>
    </row>
    <row r="2395" spans="1:16" x14ac:dyDescent="0.25">
      <c r="A2395" s="54">
        <v>2023</v>
      </c>
      <c r="B2395" s="54">
        <v>642395</v>
      </c>
      <c r="C2395" s="55" t="s">
        <v>417</v>
      </c>
      <c r="D2395" s="54" t="s">
        <v>296</v>
      </c>
      <c r="E2395" s="56">
        <v>0</v>
      </c>
      <c r="F2395" s="56">
        <v>0</v>
      </c>
      <c r="G2395" s="56">
        <v>0</v>
      </c>
      <c r="H2395" s="56">
        <v>0</v>
      </c>
      <c r="I2395" s="56">
        <v>0</v>
      </c>
      <c r="J2395" s="56">
        <v>264.78800000000001</v>
      </c>
      <c r="K2395" s="56">
        <v>262.64800000000002</v>
      </c>
      <c r="L2395" s="56">
        <v>461.21199999999902</v>
      </c>
      <c r="M2395" s="56">
        <v>113.465</v>
      </c>
      <c r="N2395" s="56">
        <v>351.71399999999898</v>
      </c>
      <c r="O2395" s="56">
        <v>299.065</v>
      </c>
      <c r="P2395" s="56">
        <v>1.96799999999993</v>
      </c>
    </row>
    <row r="2396" spans="1:16" x14ac:dyDescent="0.25">
      <c r="A2396" s="54">
        <v>2023</v>
      </c>
      <c r="B2396" s="54">
        <v>642395</v>
      </c>
      <c r="C2396" s="55" t="s">
        <v>418</v>
      </c>
      <c r="D2396" s="54" t="s">
        <v>294</v>
      </c>
      <c r="E2396" s="56">
        <v>0</v>
      </c>
      <c r="F2396" s="56">
        <v>0</v>
      </c>
      <c r="G2396" s="56">
        <v>0</v>
      </c>
      <c r="H2396" s="56">
        <v>0</v>
      </c>
      <c r="I2396" s="56">
        <v>0</v>
      </c>
      <c r="J2396" s="56">
        <v>353.05099999999999</v>
      </c>
      <c r="K2396" s="56">
        <v>366.786</v>
      </c>
      <c r="L2396" s="56">
        <v>230.953</v>
      </c>
      <c r="M2396" s="56">
        <v>0</v>
      </c>
      <c r="N2396" s="56">
        <v>56.989999999999903</v>
      </c>
      <c r="O2396" s="56">
        <v>81.59</v>
      </c>
      <c r="P2396" s="56">
        <v>345.87599999999998</v>
      </c>
    </row>
    <row r="2397" spans="1:16" x14ac:dyDescent="0.25">
      <c r="A2397" s="54">
        <v>2023</v>
      </c>
      <c r="B2397" s="54">
        <v>642395</v>
      </c>
      <c r="C2397" s="55" t="s">
        <v>414</v>
      </c>
      <c r="D2397" s="54" t="s">
        <v>296</v>
      </c>
      <c r="E2397" s="56">
        <v>0</v>
      </c>
      <c r="F2397" s="56">
        <v>0</v>
      </c>
      <c r="G2397" s="56">
        <v>0</v>
      </c>
      <c r="H2397" s="56">
        <v>0</v>
      </c>
      <c r="I2397" s="56">
        <v>0</v>
      </c>
      <c r="J2397" s="56">
        <v>350.39600000000002</v>
      </c>
      <c r="K2397" s="56">
        <v>1037.1500000000001</v>
      </c>
      <c r="L2397" s="56">
        <v>827.89599999999996</v>
      </c>
      <c r="M2397" s="56">
        <v>1501.6969999999999</v>
      </c>
      <c r="N2397" s="56">
        <v>630.22299999999905</v>
      </c>
      <c r="O2397" s="56">
        <v>1331.95</v>
      </c>
      <c r="P2397" s="56">
        <v>710.43099999999902</v>
      </c>
    </row>
    <row r="2398" spans="1:16" x14ac:dyDescent="0.25">
      <c r="A2398" s="54">
        <v>2023</v>
      </c>
      <c r="B2398" s="54">
        <v>642395</v>
      </c>
      <c r="C2398" s="55" t="s">
        <v>414</v>
      </c>
      <c r="D2398" s="54" t="s">
        <v>1</v>
      </c>
      <c r="E2398" s="56">
        <v>0</v>
      </c>
      <c r="F2398" s="56">
        <v>0</v>
      </c>
      <c r="G2398" s="56">
        <v>0</v>
      </c>
      <c r="H2398" s="56">
        <v>0</v>
      </c>
      <c r="I2398" s="56">
        <v>0</v>
      </c>
      <c r="J2398" s="56">
        <v>4701.3959999999997</v>
      </c>
      <c r="K2398" s="56">
        <v>9355.65</v>
      </c>
      <c r="L2398" s="56">
        <v>9008.1959999999999</v>
      </c>
      <c r="M2398" s="56">
        <v>14132.996999999999</v>
      </c>
      <c r="N2398" s="56">
        <v>7275.8729999999996</v>
      </c>
      <c r="O2398" s="56">
        <v>12425.7</v>
      </c>
      <c r="P2398" s="56">
        <v>8261.7810000000009</v>
      </c>
    </row>
    <row r="2399" spans="1:16" x14ac:dyDescent="0.25">
      <c r="A2399" s="54">
        <v>2023</v>
      </c>
      <c r="B2399" s="54">
        <v>648045</v>
      </c>
      <c r="C2399" s="55" t="s">
        <v>417</v>
      </c>
      <c r="D2399" s="54" t="s">
        <v>294</v>
      </c>
      <c r="E2399" s="56">
        <v>300.35599999999999</v>
      </c>
      <c r="F2399" s="56">
        <v>1721.2460000000001</v>
      </c>
      <c r="G2399" s="56">
        <v>532.50400000000002</v>
      </c>
      <c r="H2399" s="56">
        <v>829.69200000000001</v>
      </c>
      <c r="I2399" s="56">
        <v>448.6</v>
      </c>
      <c r="J2399" s="56">
        <v>402.34399999999999</v>
      </c>
      <c r="K2399" s="56">
        <v>542.41</v>
      </c>
      <c r="L2399" s="56">
        <v>479.97199999999998</v>
      </c>
      <c r="M2399" s="56">
        <v>362.2</v>
      </c>
      <c r="N2399" s="56">
        <v>550.55200000000002</v>
      </c>
      <c r="O2399" s="56">
        <v>2128.422</v>
      </c>
      <c r="P2399" s="56">
        <v>2414.0279999999998</v>
      </c>
    </row>
    <row r="2400" spans="1:16" x14ac:dyDescent="0.25">
      <c r="A2400" s="54">
        <v>2023</v>
      </c>
      <c r="B2400" s="54">
        <v>648045</v>
      </c>
      <c r="C2400" s="55" t="s">
        <v>418</v>
      </c>
      <c r="D2400" s="54" t="s">
        <v>294</v>
      </c>
      <c r="E2400" s="56">
        <v>0</v>
      </c>
      <c r="F2400" s="56">
        <v>0</v>
      </c>
      <c r="G2400" s="56">
        <v>15.811999999999999</v>
      </c>
      <c r="H2400" s="56">
        <v>53.975999999999999</v>
      </c>
      <c r="I2400" s="56">
        <v>13.084</v>
      </c>
      <c r="J2400" s="56">
        <v>0</v>
      </c>
      <c r="K2400" s="56">
        <v>5.5839999999999996</v>
      </c>
      <c r="L2400" s="56">
        <v>0</v>
      </c>
      <c r="M2400" s="56">
        <v>30.975999999999999</v>
      </c>
      <c r="N2400" s="56">
        <v>30.984000000000002</v>
      </c>
      <c r="O2400" s="56">
        <v>0</v>
      </c>
      <c r="P2400" s="56">
        <v>0</v>
      </c>
    </row>
    <row r="2401" spans="1:16" x14ac:dyDescent="0.25">
      <c r="A2401" s="54">
        <v>2023</v>
      </c>
      <c r="B2401" s="54">
        <v>648045</v>
      </c>
      <c r="C2401" s="55" t="s">
        <v>418</v>
      </c>
      <c r="D2401" s="54" t="s">
        <v>296</v>
      </c>
      <c r="E2401" s="56">
        <v>0</v>
      </c>
      <c r="F2401" s="56">
        <v>0</v>
      </c>
      <c r="G2401" s="56">
        <v>-19.588000000000001</v>
      </c>
      <c r="H2401" s="56">
        <v>-48.624000000000002</v>
      </c>
      <c r="I2401" s="56">
        <v>-22.315999999999999</v>
      </c>
      <c r="J2401" s="56">
        <v>0</v>
      </c>
      <c r="K2401" s="56">
        <v>-29.815999999999999</v>
      </c>
      <c r="L2401" s="56">
        <v>0</v>
      </c>
      <c r="M2401" s="56">
        <v>-38.624000000000002</v>
      </c>
      <c r="N2401" s="56">
        <v>-4.4159999999999897</v>
      </c>
      <c r="O2401" s="56">
        <v>0</v>
      </c>
      <c r="P2401" s="56">
        <v>0</v>
      </c>
    </row>
    <row r="2402" spans="1:16" x14ac:dyDescent="0.25">
      <c r="A2402" s="54">
        <v>2023</v>
      </c>
      <c r="B2402" s="54">
        <v>648045</v>
      </c>
      <c r="C2402" s="55" t="s">
        <v>417</v>
      </c>
      <c r="D2402" s="54" t="s">
        <v>1</v>
      </c>
      <c r="E2402" s="56">
        <v>911.85599999999999</v>
      </c>
      <c r="F2402" s="56">
        <v>7705.4960000000001</v>
      </c>
      <c r="G2402" s="56">
        <v>1940.5039999999999</v>
      </c>
      <c r="H2402" s="56">
        <v>3395.192</v>
      </c>
      <c r="I2402" s="56">
        <v>2078.6</v>
      </c>
      <c r="J2402" s="56">
        <v>1769.3440000000001</v>
      </c>
      <c r="K2402" s="56">
        <v>2317.16</v>
      </c>
      <c r="L2402" s="56">
        <v>2012.472</v>
      </c>
      <c r="M2402" s="56">
        <v>1358.2</v>
      </c>
      <c r="N2402" s="56">
        <v>3031.5520000000001</v>
      </c>
      <c r="O2402" s="56">
        <v>7591.6719999999996</v>
      </c>
      <c r="P2402" s="56">
        <v>9556.5280000000002</v>
      </c>
    </row>
    <row r="2403" spans="1:16" x14ac:dyDescent="0.25">
      <c r="A2403" s="54">
        <v>2023</v>
      </c>
      <c r="B2403" s="54">
        <v>648045</v>
      </c>
      <c r="C2403" s="55" t="s">
        <v>414</v>
      </c>
      <c r="D2403" s="54" t="s">
        <v>296</v>
      </c>
      <c r="E2403" s="56">
        <v>17.675999999999998</v>
      </c>
      <c r="F2403" s="56">
        <v>0</v>
      </c>
      <c r="G2403" s="56">
        <v>0</v>
      </c>
      <c r="H2403" s="56">
        <v>4.9600000000000097</v>
      </c>
      <c r="I2403" s="56">
        <v>0</v>
      </c>
      <c r="J2403" s="56">
        <v>0</v>
      </c>
      <c r="K2403" s="56">
        <v>0</v>
      </c>
      <c r="L2403" s="56">
        <v>174.64</v>
      </c>
      <c r="M2403" s="56">
        <v>0</v>
      </c>
      <c r="N2403" s="56">
        <v>0</v>
      </c>
      <c r="O2403" s="56">
        <v>0</v>
      </c>
      <c r="P2403" s="56">
        <v>1.8039999999999901</v>
      </c>
    </row>
    <row r="2404" spans="1:16" x14ac:dyDescent="0.25">
      <c r="A2404" s="54">
        <v>2023</v>
      </c>
      <c r="B2404" s="54">
        <v>648045</v>
      </c>
      <c r="C2404" s="55" t="s">
        <v>418</v>
      </c>
      <c r="D2404" s="54" t="s">
        <v>1</v>
      </c>
      <c r="E2404" s="56">
        <v>0</v>
      </c>
      <c r="F2404" s="56">
        <v>0</v>
      </c>
      <c r="G2404" s="56">
        <v>86.311999999999998</v>
      </c>
      <c r="H2404" s="56">
        <v>183.976</v>
      </c>
      <c r="I2404" s="56">
        <v>89.584000000000003</v>
      </c>
      <c r="J2404" s="56">
        <v>0</v>
      </c>
      <c r="K2404" s="56">
        <v>13.584</v>
      </c>
      <c r="L2404" s="56">
        <v>0</v>
      </c>
      <c r="M2404" s="56">
        <v>151.976</v>
      </c>
      <c r="N2404" s="56">
        <v>135.98400000000001</v>
      </c>
      <c r="O2404" s="56">
        <v>0</v>
      </c>
      <c r="P2404" s="56">
        <v>0</v>
      </c>
    </row>
    <row r="2405" spans="1:16" x14ac:dyDescent="0.25">
      <c r="A2405" s="54">
        <v>2023</v>
      </c>
      <c r="B2405" s="54">
        <v>648045</v>
      </c>
      <c r="C2405" s="55" t="s">
        <v>417</v>
      </c>
      <c r="D2405" s="54" t="s">
        <v>296</v>
      </c>
      <c r="E2405" s="56">
        <v>206.35599999999999</v>
      </c>
      <c r="F2405" s="56">
        <v>1525.2460000000001</v>
      </c>
      <c r="G2405" s="56">
        <v>405.50400000000002</v>
      </c>
      <c r="H2405" s="56">
        <v>703.69200000000001</v>
      </c>
      <c r="I2405" s="56">
        <v>289.60000000000002</v>
      </c>
      <c r="J2405" s="56">
        <v>248.34399999999999</v>
      </c>
      <c r="K2405" s="56">
        <v>381.41</v>
      </c>
      <c r="L2405" s="56">
        <v>386.97199999999998</v>
      </c>
      <c r="M2405" s="56">
        <v>269.2</v>
      </c>
      <c r="N2405" s="56">
        <v>364.55200000000002</v>
      </c>
      <c r="O2405" s="56">
        <v>1875.422</v>
      </c>
      <c r="P2405" s="56">
        <v>2181.0279999999998</v>
      </c>
    </row>
    <row r="2406" spans="1:16" x14ac:dyDescent="0.25">
      <c r="A2406" s="54">
        <v>2023</v>
      </c>
      <c r="B2406" s="54">
        <v>648045</v>
      </c>
      <c r="C2406" s="55" t="s">
        <v>414</v>
      </c>
      <c r="D2406" s="54" t="s">
        <v>294</v>
      </c>
      <c r="E2406" s="56">
        <v>51.975999999999999</v>
      </c>
      <c r="F2406" s="56">
        <v>0</v>
      </c>
      <c r="G2406" s="56">
        <v>0</v>
      </c>
      <c r="H2406" s="56">
        <v>72.459999999999994</v>
      </c>
      <c r="I2406" s="56">
        <v>0</v>
      </c>
      <c r="J2406" s="56">
        <v>0</v>
      </c>
      <c r="K2406" s="56">
        <v>0</v>
      </c>
      <c r="L2406" s="56">
        <v>207.84</v>
      </c>
      <c r="M2406" s="56">
        <v>0</v>
      </c>
      <c r="N2406" s="56">
        <v>0</v>
      </c>
      <c r="O2406" s="56">
        <v>0</v>
      </c>
      <c r="P2406" s="56">
        <v>36.103999999999999</v>
      </c>
    </row>
    <row r="2407" spans="1:16" x14ac:dyDescent="0.25">
      <c r="A2407" s="54">
        <v>2023</v>
      </c>
      <c r="B2407" s="54">
        <v>648045</v>
      </c>
      <c r="C2407" s="55" t="s">
        <v>414</v>
      </c>
      <c r="D2407" s="54" t="s">
        <v>1</v>
      </c>
      <c r="E2407" s="56">
        <v>191.976</v>
      </c>
      <c r="F2407" s="56">
        <v>0</v>
      </c>
      <c r="G2407" s="56">
        <v>0</v>
      </c>
      <c r="H2407" s="56">
        <v>295.95999999999998</v>
      </c>
      <c r="I2407" s="56">
        <v>0</v>
      </c>
      <c r="J2407" s="56">
        <v>0</v>
      </c>
      <c r="K2407" s="56">
        <v>0</v>
      </c>
      <c r="L2407" s="56">
        <v>727.84</v>
      </c>
      <c r="M2407" s="56">
        <v>0</v>
      </c>
      <c r="N2407" s="56">
        <v>0</v>
      </c>
      <c r="O2407" s="56">
        <v>0</v>
      </c>
      <c r="P2407" s="56">
        <v>183.10400000000001</v>
      </c>
    </row>
    <row r="2408" spans="1:16" x14ac:dyDescent="0.25">
      <c r="A2408" s="54">
        <v>2023</v>
      </c>
      <c r="B2408" s="54">
        <v>650314</v>
      </c>
      <c r="C2408" s="55" t="s">
        <v>417</v>
      </c>
      <c r="D2408" s="54" t="s">
        <v>1</v>
      </c>
      <c r="E2408" s="56">
        <v>1687.768</v>
      </c>
      <c r="F2408" s="56">
        <v>2956.3679999999999</v>
      </c>
      <c r="G2408" s="56">
        <v>1189.8720000000001</v>
      </c>
      <c r="H2408" s="56">
        <v>4431.4399999999996</v>
      </c>
      <c r="I2408" s="56">
        <v>1503.7840000000001</v>
      </c>
      <c r="J2408" s="56">
        <v>276.74400000000003</v>
      </c>
      <c r="K2408" s="56">
        <v>309.52800000000002</v>
      </c>
      <c r="L2408" s="56">
        <v>1049.4480000000001</v>
      </c>
      <c r="M2408" s="56">
        <v>596.70399999999995</v>
      </c>
      <c r="N2408" s="56">
        <v>3647.52</v>
      </c>
      <c r="O2408" s="56">
        <v>1460.4079999999999</v>
      </c>
      <c r="P2408" s="56">
        <v>198.36</v>
      </c>
    </row>
    <row r="2409" spans="1:16" x14ac:dyDescent="0.25">
      <c r="A2409" s="54">
        <v>2023</v>
      </c>
      <c r="B2409" s="54">
        <v>650314</v>
      </c>
      <c r="C2409" s="55" t="s">
        <v>417</v>
      </c>
      <c r="D2409" s="54" t="s">
        <v>296</v>
      </c>
      <c r="E2409" s="56">
        <v>107.768</v>
      </c>
      <c r="F2409" s="56">
        <v>991.36800000000005</v>
      </c>
      <c r="G2409" s="56">
        <v>142.37200000000001</v>
      </c>
      <c r="H2409" s="56">
        <v>939.69</v>
      </c>
      <c r="I2409" s="56">
        <v>58.7839999999998</v>
      </c>
      <c r="J2409" s="56">
        <v>-4.2560000000000002</v>
      </c>
      <c r="K2409" s="56">
        <v>-63.472000000000001</v>
      </c>
      <c r="L2409" s="56">
        <v>162.44800000000001</v>
      </c>
      <c r="M2409" s="56">
        <v>19.204000000000001</v>
      </c>
      <c r="N2409" s="56">
        <v>515.52</v>
      </c>
      <c r="O2409" s="56">
        <v>107.408</v>
      </c>
      <c r="P2409" s="56">
        <v>-30.14</v>
      </c>
    </row>
    <row r="2410" spans="1:16" x14ac:dyDescent="0.25">
      <c r="A2410" s="54">
        <v>2023</v>
      </c>
      <c r="B2410" s="54">
        <v>650314</v>
      </c>
      <c r="C2410" s="55" t="s">
        <v>417</v>
      </c>
      <c r="D2410" s="54" t="s">
        <v>294</v>
      </c>
      <c r="E2410" s="56">
        <v>233.268</v>
      </c>
      <c r="F2410" s="56">
        <v>1079.3679999999999</v>
      </c>
      <c r="G2410" s="56">
        <v>350.37200000000001</v>
      </c>
      <c r="H2410" s="56">
        <v>1067.69</v>
      </c>
      <c r="I2410" s="56">
        <v>148.78399999999999</v>
      </c>
      <c r="J2410" s="56">
        <v>83.744</v>
      </c>
      <c r="K2410" s="56">
        <v>81.528000000000006</v>
      </c>
      <c r="L2410" s="56">
        <v>252.44800000000001</v>
      </c>
      <c r="M2410" s="56">
        <v>167.20400000000001</v>
      </c>
      <c r="N2410" s="56">
        <v>662.52</v>
      </c>
      <c r="O2410" s="56">
        <v>286.40800000000002</v>
      </c>
      <c r="P2410" s="56">
        <v>57.86</v>
      </c>
    </row>
    <row r="2411" spans="1:16" x14ac:dyDescent="0.25">
      <c r="A2411" s="54">
        <v>2023</v>
      </c>
      <c r="B2411" s="54">
        <v>650722</v>
      </c>
      <c r="C2411" s="55" t="s">
        <v>415</v>
      </c>
      <c r="D2411" s="54" t="s">
        <v>294</v>
      </c>
      <c r="E2411" s="56">
        <v>87.099199999999996</v>
      </c>
      <c r="F2411" s="56">
        <v>0</v>
      </c>
      <c r="G2411" s="56">
        <v>20.2712</v>
      </c>
      <c r="H2411" s="56">
        <v>121.836</v>
      </c>
      <c r="I2411" s="56">
        <v>212.03559999999999</v>
      </c>
      <c r="J2411" s="56">
        <v>30.226800000000001</v>
      </c>
      <c r="K2411" s="56">
        <v>44.616799999999998</v>
      </c>
      <c r="L2411" s="56">
        <v>280.6576</v>
      </c>
      <c r="M2411" s="56">
        <v>274.6456</v>
      </c>
      <c r="N2411" s="56">
        <v>24.8992</v>
      </c>
      <c r="O2411" s="56">
        <v>104.31959999999999</v>
      </c>
      <c r="P2411" s="56">
        <v>334.56240000000003</v>
      </c>
    </row>
    <row r="2412" spans="1:16" x14ac:dyDescent="0.25">
      <c r="A2412" s="54">
        <v>2023</v>
      </c>
      <c r="B2412" s="54">
        <v>650722</v>
      </c>
      <c r="C2412" s="55" t="s">
        <v>415</v>
      </c>
      <c r="D2412" s="54" t="s">
        <v>296</v>
      </c>
      <c r="E2412" s="56">
        <v>49.599200000000003</v>
      </c>
      <c r="F2412" s="56">
        <v>0</v>
      </c>
      <c r="G2412" s="56">
        <v>-16.128799999999998</v>
      </c>
      <c r="H2412" s="56">
        <v>13.7359999999998</v>
      </c>
      <c r="I2412" s="56">
        <v>106.1356</v>
      </c>
      <c r="J2412" s="56">
        <v>-40.373199999999997</v>
      </c>
      <c r="K2412" s="56">
        <v>-25.9832</v>
      </c>
      <c r="L2412" s="56">
        <v>200.70760000000001</v>
      </c>
      <c r="M2412" s="56">
        <v>94.845599999999905</v>
      </c>
      <c r="N2412" s="56">
        <v>-44.6008</v>
      </c>
      <c r="O2412" s="56">
        <v>-39.080399999999997</v>
      </c>
      <c r="P2412" s="56">
        <v>158.0624</v>
      </c>
    </row>
    <row r="2413" spans="1:16" x14ac:dyDescent="0.25">
      <c r="A2413" s="54">
        <v>2023</v>
      </c>
      <c r="B2413" s="54">
        <v>650722</v>
      </c>
      <c r="C2413" s="55" t="s">
        <v>415</v>
      </c>
      <c r="D2413" s="54" t="s">
        <v>1</v>
      </c>
      <c r="E2413" s="56">
        <v>907.0992</v>
      </c>
      <c r="F2413" s="56">
        <v>0</v>
      </c>
      <c r="G2413" s="56">
        <v>136.77119999999999</v>
      </c>
      <c r="H2413" s="56">
        <v>1122.336</v>
      </c>
      <c r="I2413" s="56">
        <v>924.28560000000004</v>
      </c>
      <c r="J2413" s="56">
        <v>281.47680000000003</v>
      </c>
      <c r="K2413" s="56">
        <v>308.11680000000001</v>
      </c>
      <c r="L2413" s="56">
        <v>1722.6576</v>
      </c>
      <c r="M2413" s="56">
        <v>1203.6456000000001</v>
      </c>
      <c r="N2413" s="56">
        <v>287.89920000000001</v>
      </c>
      <c r="O2413" s="56">
        <v>1216.5696</v>
      </c>
      <c r="P2413" s="56">
        <v>1810.5624</v>
      </c>
    </row>
    <row r="2414" spans="1:16" x14ac:dyDescent="0.25">
      <c r="A2414" s="54">
        <v>2023</v>
      </c>
      <c r="B2414" s="54">
        <v>652071</v>
      </c>
      <c r="C2414" s="55" t="s">
        <v>419</v>
      </c>
      <c r="D2414" s="54" t="s">
        <v>294</v>
      </c>
      <c r="E2414" s="56">
        <v>0</v>
      </c>
      <c r="F2414" s="56">
        <v>0</v>
      </c>
      <c r="G2414" s="56">
        <v>0</v>
      </c>
      <c r="H2414" s="56">
        <v>0</v>
      </c>
      <c r="I2414" s="56">
        <v>237.5136</v>
      </c>
      <c r="J2414" s="56">
        <v>68.073599999999999</v>
      </c>
      <c r="K2414" s="56">
        <v>86.649600000000007</v>
      </c>
      <c r="L2414" s="56">
        <v>52.671999999999997</v>
      </c>
      <c r="M2414" s="56">
        <v>36.9695999999999</v>
      </c>
      <c r="N2414" s="56">
        <v>474.41320000000002</v>
      </c>
      <c r="O2414" s="56">
        <v>0</v>
      </c>
      <c r="P2414" s="56">
        <v>112.2088</v>
      </c>
    </row>
    <row r="2415" spans="1:16" x14ac:dyDescent="0.25">
      <c r="A2415" s="54">
        <v>2023</v>
      </c>
      <c r="B2415" s="54">
        <v>652071</v>
      </c>
      <c r="C2415" s="55" t="s">
        <v>419</v>
      </c>
      <c r="D2415" s="54" t="s">
        <v>1</v>
      </c>
      <c r="E2415" s="56">
        <v>0</v>
      </c>
      <c r="F2415" s="56">
        <v>0</v>
      </c>
      <c r="G2415" s="56">
        <v>0</v>
      </c>
      <c r="H2415" s="56">
        <v>0</v>
      </c>
      <c r="I2415" s="56">
        <v>1367.0136</v>
      </c>
      <c r="J2415" s="56">
        <v>524.07360000000006</v>
      </c>
      <c r="K2415" s="56">
        <v>439.14960000000002</v>
      </c>
      <c r="L2415" s="56">
        <v>215.172</v>
      </c>
      <c r="M2415" s="56">
        <v>1698.9695999999999</v>
      </c>
      <c r="N2415" s="56">
        <v>2575.6632</v>
      </c>
      <c r="O2415" s="56">
        <v>0</v>
      </c>
      <c r="P2415" s="56">
        <v>1251.2088000000001</v>
      </c>
    </row>
    <row r="2416" spans="1:16" x14ac:dyDescent="0.25">
      <c r="A2416" s="54">
        <v>2023</v>
      </c>
      <c r="B2416" s="54">
        <v>652071</v>
      </c>
      <c r="C2416" s="55" t="s">
        <v>419</v>
      </c>
      <c r="D2416" s="54" t="s">
        <v>296</v>
      </c>
      <c r="E2416" s="56">
        <v>0</v>
      </c>
      <c r="F2416" s="56">
        <v>0</v>
      </c>
      <c r="G2416" s="56">
        <v>0</v>
      </c>
      <c r="H2416" s="56">
        <v>0</v>
      </c>
      <c r="I2416" s="56">
        <v>122.9136</v>
      </c>
      <c r="J2416" s="56">
        <v>-5.1264000000000296</v>
      </c>
      <c r="K2416" s="56">
        <v>48.849600000000002</v>
      </c>
      <c r="L2416" s="56">
        <v>-18.128</v>
      </c>
      <c r="M2416" s="56">
        <v>-69.230400000000103</v>
      </c>
      <c r="N2416" s="56">
        <v>286.61320000000001</v>
      </c>
      <c r="O2416" s="56">
        <v>0</v>
      </c>
      <c r="P2416" s="56">
        <v>40.208799999999897</v>
      </c>
    </row>
    <row r="2417" spans="1:16" x14ac:dyDescent="0.25">
      <c r="A2417" s="54">
        <v>2023</v>
      </c>
      <c r="B2417" s="54">
        <v>652151</v>
      </c>
      <c r="C2417" s="55" t="s">
        <v>416</v>
      </c>
      <c r="D2417" s="54" t="s">
        <v>1</v>
      </c>
      <c r="E2417" s="56">
        <v>38.494500000000002</v>
      </c>
      <c r="F2417" s="56">
        <v>3722.4989999999998</v>
      </c>
      <c r="G2417" s="56">
        <v>335.40649999999999</v>
      </c>
      <c r="H2417" s="56">
        <v>278.75099999999998</v>
      </c>
      <c r="I2417" s="56">
        <v>2507.4884999999999</v>
      </c>
      <c r="J2417" s="56">
        <v>296.41149999999999</v>
      </c>
      <c r="K2417" s="56">
        <v>225.4725</v>
      </c>
      <c r="L2417" s="56">
        <v>109.989</v>
      </c>
      <c r="M2417" s="56">
        <v>1875.2470000000001</v>
      </c>
      <c r="N2417" s="56">
        <v>643.42849999999999</v>
      </c>
      <c r="O2417" s="56">
        <v>1053.635</v>
      </c>
      <c r="P2417" s="56">
        <v>828.17349999999999</v>
      </c>
    </row>
    <row r="2418" spans="1:16" x14ac:dyDescent="0.25">
      <c r="A2418" s="54">
        <v>2023</v>
      </c>
      <c r="B2418" s="54">
        <v>652151</v>
      </c>
      <c r="C2418" s="55" t="s">
        <v>418</v>
      </c>
      <c r="D2418" s="54" t="s">
        <v>1</v>
      </c>
      <c r="E2418" s="56">
        <v>1031.6735000000001</v>
      </c>
      <c r="F2418" s="56">
        <v>148.48349999999999</v>
      </c>
      <c r="G2418" s="56">
        <v>1291.2460000000001</v>
      </c>
      <c r="H2418" s="56">
        <v>2163.645</v>
      </c>
      <c r="I2418" s="56">
        <v>475.08449999999999</v>
      </c>
      <c r="J2418" s="56">
        <v>2692.2829999999999</v>
      </c>
      <c r="K2418" s="56">
        <v>459.173</v>
      </c>
      <c r="L2418" s="56">
        <v>1064.6075000000001</v>
      </c>
      <c r="M2418" s="56">
        <v>494.33449999999999</v>
      </c>
      <c r="N2418" s="56">
        <v>423.43950000000001</v>
      </c>
      <c r="O2418" s="56">
        <v>621.41750000000002</v>
      </c>
      <c r="P2418" s="56">
        <v>1510.6244999999999</v>
      </c>
    </row>
    <row r="2419" spans="1:16" x14ac:dyDescent="0.25">
      <c r="A2419" s="54">
        <v>2023</v>
      </c>
      <c r="B2419" s="54">
        <v>652151</v>
      </c>
      <c r="C2419" s="55" t="s">
        <v>416</v>
      </c>
      <c r="D2419" s="54" t="s">
        <v>296</v>
      </c>
      <c r="E2419" s="56">
        <v>-28.605499999999999</v>
      </c>
      <c r="F2419" s="56">
        <v>-909.80100000000004</v>
      </c>
      <c r="G2419" s="56">
        <v>-117.6935</v>
      </c>
      <c r="H2419" s="56">
        <v>-109.749</v>
      </c>
      <c r="I2419" s="56">
        <v>-586.51149999999996</v>
      </c>
      <c r="J2419" s="56">
        <v>-145.1885</v>
      </c>
      <c r="K2419" s="56">
        <v>-70.927499999999995</v>
      </c>
      <c r="L2419" s="56">
        <v>-67.111000000000004</v>
      </c>
      <c r="M2419" s="56">
        <v>-374.053</v>
      </c>
      <c r="N2419" s="56">
        <v>-159.7715</v>
      </c>
      <c r="O2419" s="56">
        <v>-44.965000000000003</v>
      </c>
      <c r="P2419" s="56">
        <v>-162.82650000000001</v>
      </c>
    </row>
    <row r="2420" spans="1:16" x14ac:dyDescent="0.25">
      <c r="A2420" s="54">
        <v>2023</v>
      </c>
      <c r="B2420" s="54">
        <v>652151</v>
      </c>
      <c r="C2420" s="55" t="s">
        <v>418</v>
      </c>
      <c r="D2420" s="54" t="s">
        <v>296</v>
      </c>
      <c r="E2420" s="56">
        <v>-372.62650000000002</v>
      </c>
      <c r="F2420" s="56">
        <v>-65.716499999999996</v>
      </c>
      <c r="G2420" s="56">
        <v>-253.154</v>
      </c>
      <c r="H2420" s="56">
        <v>-441.69499999999999</v>
      </c>
      <c r="I2420" s="56">
        <v>-199.1155</v>
      </c>
      <c r="J2420" s="56">
        <v>-538.85699999999997</v>
      </c>
      <c r="K2420" s="56">
        <v>-142.52699999999999</v>
      </c>
      <c r="L2420" s="56">
        <v>-323.39249999999998</v>
      </c>
      <c r="M2420" s="56">
        <v>-200.66550000000001</v>
      </c>
      <c r="N2420" s="56">
        <v>4.2395000000000103</v>
      </c>
      <c r="O2420" s="56">
        <v>-20.182500000000001</v>
      </c>
      <c r="P2420" s="56">
        <v>-503.47550000000001</v>
      </c>
    </row>
    <row r="2421" spans="1:16" x14ac:dyDescent="0.25">
      <c r="A2421" s="54">
        <v>2023</v>
      </c>
      <c r="B2421" s="54">
        <v>652151</v>
      </c>
      <c r="C2421" s="55" t="s">
        <v>417</v>
      </c>
      <c r="D2421" s="54" t="s">
        <v>294</v>
      </c>
      <c r="E2421" s="56">
        <v>-696.53</v>
      </c>
      <c r="F2421" s="56">
        <v>-993.76749999999902</v>
      </c>
      <c r="G2421" s="56">
        <v>-204.69149999999999</v>
      </c>
      <c r="H2421" s="56">
        <v>-546.86199999999997</v>
      </c>
      <c r="I2421" s="56">
        <v>-307.05149999999901</v>
      </c>
      <c r="J2421" s="56">
        <v>-535.79949999999894</v>
      </c>
      <c r="K2421" s="56">
        <v>-670.68499999999904</v>
      </c>
      <c r="L2421" s="56">
        <v>-1181.5554999999999</v>
      </c>
      <c r="M2421" s="56">
        <v>-363.149</v>
      </c>
      <c r="N2421" s="56">
        <v>-78.863499999999803</v>
      </c>
      <c r="O2421" s="56">
        <v>-745.75</v>
      </c>
      <c r="P2421" s="56">
        <v>-1652.508</v>
      </c>
    </row>
    <row r="2422" spans="1:16" x14ac:dyDescent="0.25">
      <c r="A2422" s="54">
        <v>2023</v>
      </c>
      <c r="B2422" s="54">
        <v>652151</v>
      </c>
      <c r="C2422" s="55" t="s">
        <v>417</v>
      </c>
      <c r="D2422" s="54" t="s">
        <v>296</v>
      </c>
      <c r="E2422" s="56">
        <v>-1331.03</v>
      </c>
      <c r="F2422" s="56">
        <v>-1584.7674999999999</v>
      </c>
      <c r="G2422" s="56">
        <v>-855.69150000000002</v>
      </c>
      <c r="H2422" s="56">
        <v>-1145.3620000000001</v>
      </c>
      <c r="I2422" s="56">
        <v>-965.05149999999901</v>
      </c>
      <c r="J2422" s="56">
        <v>-1160.7995000000001</v>
      </c>
      <c r="K2422" s="56">
        <v>-1231.6849999999999</v>
      </c>
      <c r="L2422" s="56">
        <v>-1860.5554999999999</v>
      </c>
      <c r="M2422" s="56">
        <v>-955.149</v>
      </c>
      <c r="N2422" s="56">
        <v>-695.86350000000004</v>
      </c>
      <c r="O2422" s="56">
        <v>-1345.25</v>
      </c>
      <c r="P2422" s="56">
        <v>-2228.0079999999998</v>
      </c>
    </row>
    <row r="2423" spans="1:16" x14ac:dyDescent="0.25">
      <c r="A2423" s="54">
        <v>2023</v>
      </c>
      <c r="B2423" s="54">
        <v>652151</v>
      </c>
      <c r="C2423" s="55" t="s">
        <v>417</v>
      </c>
      <c r="D2423" s="54" t="s">
        <v>1</v>
      </c>
      <c r="E2423" s="56">
        <v>4683.47</v>
      </c>
      <c r="F2423" s="56">
        <v>8383.7325000000001</v>
      </c>
      <c r="G2423" s="56">
        <v>2008.3085000000001</v>
      </c>
      <c r="H2423" s="56">
        <v>2937.6379999999999</v>
      </c>
      <c r="I2423" s="56">
        <v>3817.6985</v>
      </c>
      <c r="J2423" s="56">
        <v>4361.4504999999999</v>
      </c>
      <c r="K2423" s="56">
        <v>6189.3149999999996</v>
      </c>
      <c r="L2423" s="56">
        <v>5051.1944999999996</v>
      </c>
      <c r="M2423" s="56">
        <v>4333.3509999999997</v>
      </c>
      <c r="N2423" s="56">
        <v>2031.3865000000001</v>
      </c>
      <c r="O2423" s="56">
        <v>7700</v>
      </c>
      <c r="P2423" s="56">
        <v>7392.2420000000002</v>
      </c>
    </row>
    <row r="2424" spans="1:16" x14ac:dyDescent="0.25">
      <c r="A2424" s="54">
        <v>2023</v>
      </c>
      <c r="B2424" s="54">
        <v>652151</v>
      </c>
      <c r="C2424" s="55" t="s">
        <v>416</v>
      </c>
      <c r="D2424" s="54" t="s">
        <v>294</v>
      </c>
      <c r="E2424" s="56">
        <v>3.4944999999999999</v>
      </c>
      <c r="F2424" s="56">
        <v>-735.00099999999998</v>
      </c>
      <c r="G2424" s="56">
        <v>-18.093499999999999</v>
      </c>
      <c r="H2424" s="56">
        <v>-11.249000000000001</v>
      </c>
      <c r="I2424" s="56">
        <v>-367.51150000000001</v>
      </c>
      <c r="J2424" s="56">
        <v>-45.588500000000003</v>
      </c>
      <c r="K2424" s="56">
        <v>-4.5274999999999901</v>
      </c>
      <c r="L2424" s="56">
        <v>-35.011000000000003</v>
      </c>
      <c r="M2424" s="56">
        <v>-173.75299999999999</v>
      </c>
      <c r="N2424" s="56">
        <v>-126.5715</v>
      </c>
      <c r="O2424" s="56">
        <v>54.634999999999998</v>
      </c>
      <c r="P2424" s="56">
        <v>3.1735000000000899</v>
      </c>
    </row>
    <row r="2425" spans="1:16" x14ac:dyDescent="0.25">
      <c r="A2425" s="54">
        <v>2023</v>
      </c>
      <c r="B2425" s="54">
        <v>652151</v>
      </c>
      <c r="C2425" s="55" t="s">
        <v>418</v>
      </c>
      <c r="D2425" s="54" t="s">
        <v>294</v>
      </c>
      <c r="E2425" s="56">
        <v>-268.82650000000001</v>
      </c>
      <c r="F2425" s="56">
        <v>-31.516500000000001</v>
      </c>
      <c r="G2425" s="56">
        <v>-112.754</v>
      </c>
      <c r="H2425" s="56">
        <v>-250.35499999999999</v>
      </c>
      <c r="I2425" s="56">
        <v>-92.915499999999994</v>
      </c>
      <c r="J2425" s="56">
        <v>-387.71699999999902</v>
      </c>
      <c r="K2425" s="56">
        <v>-69.326999999999998</v>
      </c>
      <c r="L2425" s="56">
        <v>-113.3925</v>
      </c>
      <c r="M2425" s="56">
        <v>-95.665499999999994</v>
      </c>
      <c r="N2425" s="56">
        <v>38.439500000000002</v>
      </c>
      <c r="O2425" s="56">
        <v>16.4175</v>
      </c>
      <c r="P2425" s="56">
        <v>-295.87549999999999</v>
      </c>
    </row>
    <row r="2426" spans="1:16" x14ac:dyDescent="0.25">
      <c r="A2426" s="54">
        <v>2023</v>
      </c>
      <c r="B2426" s="54">
        <v>656457</v>
      </c>
      <c r="C2426" s="55" t="s">
        <v>415</v>
      </c>
      <c r="D2426" s="54" t="s">
        <v>1</v>
      </c>
      <c r="E2426" s="56">
        <v>2197.6320000000001</v>
      </c>
      <c r="F2426" s="56">
        <v>1416.0060000000001</v>
      </c>
      <c r="G2426" s="56">
        <v>2940.846</v>
      </c>
      <c r="H2426" s="56">
        <v>817.12800000000004</v>
      </c>
      <c r="I2426" s="56">
        <v>3787.6559999999999</v>
      </c>
      <c r="J2426" s="56">
        <v>2542.1759999999999</v>
      </c>
      <c r="K2426" s="56">
        <v>1298.1510000000001</v>
      </c>
      <c r="L2426" s="56">
        <v>656.49599999999998</v>
      </c>
      <c r="M2426" s="56">
        <v>3446.0219999999999</v>
      </c>
      <c r="N2426" s="56">
        <v>1190.19</v>
      </c>
      <c r="O2426" s="56">
        <v>1052.547</v>
      </c>
      <c r="P2426" s="56">
        <v>2633.259</v>
      </c>
    </row>
    <row r="2427" spans="1:16" x14ac:dyDescent="0.25">
      <c r="A2427" s="54">
        <v>2023</v>
      </c>
      <c r="B2427" s="54">
        <v>656457</v>
      </c>
      <c r="C2427" s="55" t="s">
        <v>415</v>
      </c>
      <c r="D2427" s="54" t="s">
        <v>294</v>
      </c>
      <c r="E2427" s="56">
        <v>309.63200000000001</v>
      </c>
      <c r="F2427" s="56">
        <v>199.506</v>
      </c>
      <c r="G2427" s="56">
        <v>414.346</v>
      </c>
      <c r="H2427" s="56">
        <v>115.128</v>
      </c>
      <c r="I2427" s="56">
        <v>533.65599999999904</v>
      </c>
      <c r="J2427" s="56">
        <v>358.17599999999999</v>
      </c>
      <c r="K2427" s="56">
        <v>182.90100000000001</v>
      </c>
      <c r="L2427" s="56">
        <v>92.495999999999995</v>
      </c>
      <c r="M2427" s="56">
        <v>485.52199999999999</v>
      </c>
      <c r="N2427" s="56">
        <v>167.69</v>
      </c>
      <c r="O2427" s="56">
        <v>148.297</v>
      </c>
      <c r="P2427" s="56">
        <v>371.00900000000001</v>
      </c>
    </row>
    <row r="2428" spans="1:16" x14ac:dyDescent="0.25">
      <c r="A2428" s="54">
        <v>2023</v>
      </c>
      <c r="B2428" s="54">
        <v>656457</v>
      </c>
      <c r="C2428" s="55" t="s">
        <v>415</v>
      </c>
      <c r="D2428" s="54" t="s">
        <v>296</v>
      </c>
      <c r="E2428" s="56">
        <v>97.831999999999894</v>
      </c>
      <c r="F2428" s="56">
        <v>-4.5940000000001797</v>
      </c>
      <c r="G2428" s="56">
        <v>173.846</v>
      </c>
      <c r="H2428" s="56">
        <v>-117.672</v>
      </c>
      <c r="I2428" s="56">
        <v>262.25599999999997</v>
      </c>
      <c r="J2428" s="56">
        <v>18.3759999999996</v>
      </c>
      <c r="K2428" s="56">
        <v>-24.499000000000098</v>
      </c>
      <c r="L2428" s="56">
        <v>-77.404000000000096</v>
      </c>
      <c r="M2428" s="56">
        <v>174.422</v>
      </c>
      <c r="N2428" s="56">
        <v>-101.51</v>
      </c>
      <c r="O2428" s="56">
        <v>-123.10299999999999</v>
      </c>
      <c r="P2428" s="56">
        <v>51.658999999999601</v>
      </c>
    </row>
    <row r="2429" spans="1:16" x14ac:dyDescent="0.25">
      <c r="A2429" s="54">
        <v>2023</v>
      </c>
      <c r="B2429" s="54">
        <v>658048</v>
      </c>
      <c r="C2429" s="55" t="s">
        <v>414</v>
      </c>
      <c r="D2429" s="54" t="s">
        <v>1</v>
      </c>
      <c r="E2429" s="56">
        <v>343.96</v>
      </c>
      <c r="F2429" s="56">
        <v>871.88800000000003</v>
      </c>
      <c r="G2429" s="56">
        <v>360.74400000000003</v>
      </c>
      <c r="H2429" s="56">
        <v>447.096</v>
      </c>
      <c r="I2429" s="56">
        <v>0</v>
      </c>
      <c r="J2429" s="56">
        <v>649.48</v>
      </c>
      <c r="K2429" s="56">
        <v>1551.6880000000001</v>
      </c>
      <c r="L2429" s="56">
        <v>0</v>
      </c>
      <c r="M2429" s="56">
        <v>1615.8</v>
      </c>
      <c r="N2429" s="56">
        <v>2010.9359999999999</v>
      </c>
      <c r="O2429" s="56">
        <v>943.88</v>
      </c>
      <c r="P2429" s="56">
        <v>327.88799999999998</v>
      </c>
    </row>
    <row r="2430" spans="1:16" x14ac:dyDescent="0.25">
      <c r="A2430" s="54">
        <v>2023</v>
      </c>
      <c r="B2430" s="54">
        <v>658048</v>
      </c>
      <c r="C2430" s="55" t="s">
        <v>414</v>
      </c>
      <c r="D2430" s="54" t="s">
        <v>296</v>
      </c>
      <c r="E2430" s="56">
        <v>8.6599999999999895</v>
      </c>
      <c r="F2430" s="56">
        <v>186.58799999999999</v>
      </c>
      <c r="G2430" s="56">
        <v>-39.506</v>
      </c>
      <c r="H2430" s="56">
        <v>-107.054</v>
      </c>
      <c r="I2430" s="56">
        <v>0</v>
      </c>
      <c r="J2430" s="56">
        <v>172.68</v>
      </c>
      <c r="K2430" s="56">
        <v>198.33799999999999</v>
      </c>
      <c r="L2430" s="56">
        <v>0</v>
      </c>
      <c r="M2430" s="56">
        <v>291.39999999999998</v>
      </c>
      <c r="N2430" s="56">
        <v>213.536</v>
      </c>
      <c r="O2430" s="56">
        <v>223.58</v>
      </c>
      <c r="P2430" s="56">
        <v>37.588000000000001</v>
      </c>
    </row>
    <row r="2431" spans="1:16" x14ac:dyDescent="0.25">
      <c r="A2431" s="54">
        <v>2023</v>
      </c>
      <c r="B2431" s="54">
        <v>658048</v>
      </c>
      <c r="C2431" s="55" t="s">
        <v>414</v>
      </c>
      <c r="D2431" s="54" t="s">
        <v>294</v>
      </c>
      <c r="E2431" s="56">
        <v>73.959999999999994</v>
      </c>
      <c r="F2431" s="56">
        <v>251.88800000000001</v>
      </c>
      <c r="G2431" s="56">
        <v>89.994</v>
      </c>
      <c r="H2431" s="56">
        <v>119.846</v>
      </c>
      <c r="I2431" s="56">
        <v>0</v>
      </c>
      <c r="J2431" s="56">
        <v>237.98</v>
      </c>
      <c r="K2431" s="56">
        <v>306.18799999999999</v>
      </c>
      <c r="L2431" s="56">
        <v>0</v>
      </c>
      <c r="M2431" s="56">
        <v>357.8</v>
      </c>
      <c r="N2431" s="56">
        <v>409.43599999999998</v>
      </c>
      <c r="O2431" s="56">
        <v>288.88</v>
      </c>
      <c r="P2431" s="56">
        <v>102.88800000000001</v>
      </c>
    </row>
    <row r="2432" spans="1:16" x14ac:dyDescent="0.25">
      <c r="A2432" s="54">
        <v>2023</v>
      </c>
      <c r="B2432" s="54">
        <v>659545</v>
      </c>
      <c r="C2432" s="55" t="s">
        <v>417</v>
      </c>
      <c r="D2432" s="54" t="s">
        <v>1</v>
      </c>
      <c r="E2432" s="56">
        <v>10243.3856</v>
      </c>
      <c r="F2432" s="56">
        <v>2491.6543999999999</v>
      </c>
      <c r="G2432" s="56">
        <v>3773.9263999999998</v>
      </c>
      <c r="H2432" s="56">
        <v>5685.4143999999997</v>
      </c>
      <c r="I2432" s="56">
        <v>4067.8656000000001</v>
      </c>
      <c r="J2432" s="56">
        <v>7644.9344000000001</v>
      </c>
      <c r="K2432" s="56">
        <v>3347.0592000000001</v>
      </c>
      <c r="L2432" s="56">
        <v>8611.1551999999992</v>
      </c>
      <c r="M2432" s="56">
        <v>5398.6495999999997</v>
      </c>
      <c r="N2432" s="56">
        <v>3156.4032000000002</v>
      </c>
      <c r="O2432" s="56">
        <v>2518.4191999999998</v>
      </c>
      <c r="P2432" s="56">
        <v>11992.768</v>
      </c>
    </row>
    <row r="2433" spans="1:16" x14ac:dyDescent="0.25">
      <c r="A2433" s="54">
        <v>2023</v>
      </c>
      <c r="B2433" s="54">
        <v>659545</v>
      </c>
      <c r="C2433" s="55" t="s">
        <v>417</v>
      </c>
      <c r="D2433" s="54" t="s">
        <v>296</v>
      </c>
      <c r="E2433" s="56">
        <v>-358.11440000000198</v>
      </c>
      <c r="F2433" s="56">
        <v>-191.84559999999999</v>
      </c>
      <c r="G2433" s="56">
        <v>28.4263999999996</v>
      </c>
      <c r="H2433" s="56">
        <v>-91.085600000000497</v>
      </c>
      <c r="I2433" s="56">
        <v>-412.63440000000003</v>
      </c>
      <c r="J2433" s="56">
        <v>71.684400000000295</v>
      </c>
      <c r="K2433" s="56">
        <v>76.559199999999706</v>
      </c>
      <c r="L2433" s="56">
        <v>680.65520000000004</v>
      </c>
      <c r="M2433" s="56">
        <v>-25.3504</v>
      </c>
      <c r="N2433" s="56">
        <v>-2.0968000000001501</v>
      </c>
      <c r="O2433" s="56">
        <v>-90.830800000000195</v>
      </c>
      <c r="P2433" s="56">
        <v>-188.481999999999</v>
      </c>
    </row>
    <row r="2434" spans="1:16" x14ac:dyDescent="0.25">
      <c r="A2434" s="54">
        <v>2023</v>
      </c>
      <c r="B2434" s="54">
        <v>659545</v>
      </c>
      <c r="C2434" s="55" t="s">
        <v>417</v>
      </c>
      <c r="D2434" s="54" t="s">
        <v>294</v>
      </c>
      <c r="E2434" s="56">
        <v>106.88559999999801</v>
      </c>
      <c r="F2434" s="56">
        <v>89.154399999999995</v>
      </c>
      <c r="G2434" s="56">
        <v>252.4264</v>
      </c>
      <c r="H2434" s="56">
        <v>170.9144</v>
      </c>
      <c r="I2434" s="56">
        <v>-190.6344</v>
      </c>
      <c r="J2434" s="56">
        <v>332.68439999999998</v>
      </c>
      <c r="K2434" s="56">
        <v>273.55919999999998</v>
      </c>
      <c r="L2434" s="56">
        <v>927.65520000000004</v>
      </c>
      <c r="M2434" s="56">
        <v>353.64960000000002</v>
      </c>
      <c r="N2434" s="56">
        <v>273.90320000000003</v>
      </c>
      <c r="O2434" s="56">
        <v>159.16919999999999</v>
      </c>
      <c r="P2434" s="56">
        <v>191.018000000001</v>
      </c>
    </row>
    <row r="2435" spans="1:16" x14ac:dyDescent="0.25">
      <c r="A2435" s="54">
        <v>2023</v>
      </c>
      <c r="B2435" s="54">
        <v>661754</v>
      </c>
      <c r="C2435" s="55" t="s">
        <v>416</v>
      </c>
      <c r="D2435" s="54" t="s">
        <v>1</v>
      </c>
      <c r="E2435" s="56">
        <v>1582.184</v>
      </c>
      <c r="F2435" s="56">
        <v>207.976</v>
      </c>
      <c r="G2435" s="56">
        <v>936.69600000000003</v>
      </c>
      <c r="H2435" s="56">
        <v>191.976</v>
      </c>
      <c r="I2435" s="56">
        <v>799.89599999999996</v>
      </c>
      <c r="J2435" s="56">
        <v>8.7919999999999998</v>
      </c>
      <c r="K2435" s="56">
        <v>879.80799999999999</v>
      </c>
      <c r="L2435" s="56">
        <v>1310.864</v>
      </c>
      <c r="M2435" s="56">
        <v>143.976</v>
      </c>
      <c r="N2435" s="56">
        <v>251.024</v>
      </c>
      <c r="O2435" s="56">
        <v>87.975999999999999</v>
      </c>
      <c r="P2435" s="56">
        <v>1439.0239999999999</v>
      </c>
    </row>
    <row r="2436" spans="1:16" x14ac:dyDescent="0.25">
      <c r="A2436" s="54">
        <v>2023</v>
      </c>
      <c r="B2436" s="54">
        <v>661754</v>
      </c>
      <c r="C2436" s="55" t="s">
        <v>416</v>
      </c>
      <c r="D2436" s="54" t="s">
        <v>294</v>
      </c>
      <c r="E2436" s="56">
        <v>518.68399999999997</v>
      </c>
      <c r="F2436" s="56">
        <v>62.975999999999999</v>
      </c>
      <c r="G2436" s="56">
        <v>114.446</v>
      </c>
      <c r="H2436" s="56">
        <v>56.975999999999999</v>
      </c>
      <c r="I2436" s="56">
        <v>233.89599999999999</v>
      </c>
      <c r="J2436" s="56">
        <v>0.79200000000000004</v>
      </c>
      <c r="K2436" s="56">
        <v>233.05799999999999</v>
      </c>
      <c r="L2436" s="56">
        <v>329.61399999999998</v>
      </c>
      <c r="M2436" s="56">
        <v>32.975999999999999</v>
      </c>
      <c r="N2436" s="56">
        <v>71.274000000000001</v>
      </c>
      <c r="O2436" s="56">
        <v>21.475999999999999</v>
      </c>
      <c r="P2436" s="56">
        <v>324.524</v>
      </c>
    </row>
    <row r="2437" spans="1:16" x14ac:dyDescent="0.25">
      <c r="A2437" s="54">
        <v>2023</v>
      </c>
      <c r="B2437" s="54">
        <v>661754</v>
      </c>
      <c r="C2437" s="55" t="s">
        <v>416</v>
      </c>
      <c r="D2437" s="54" t="s">
        <v>296</v>
      </c>
      <c r="E2437" s="56">
        <v>353.78399999999999</v>
      </c>
      <c r="F2437" s="56">
        <v>-33.323999999999998</v>
      </c>
      <c r="G2437" s="56">
        <v>17.046000000000099</v>
      </c>
      <c r="H2437" s="56">
        <v>-8.3239999999999998</v>
      </c>
      <c r="I2437" s="56">
        <v>136.49600000000001</v>
      </c>
      <c r="J2437" s="56">
        <v>-31.308</v>
      </c>
      <c r="K2437" s="56">
        <v>71.457999999999998</v>
      </c>
      <c r="L2437" s="56">
        <v>158.66399999999999</v>
      </c>
      <c r="M2437" s="56">
        <v>-32.323999999999998</v>
      </c>
      <c r="N2437" s="56">
        <v>4.8739999999999997</v>
      </c>
      <c r="O2437" s="56">
        <v>-43.823999999999998</v>
      </c>
      <c r="P2437" s="56">
        <v>227.124</v>
      </c>
    </row>
    <row r="2438" spans="1:16" x14ac:dyDescent="0.25">
      <c r="A2438" s="54">
        <v>2023</v>
      </c>
      <c r="B2438" s="54">
        <v>665540</v>
      </c>
      <c r="C2438" s="55" t="s">
        <v>416</v>
      </c>
      <c r="D2438" s="54" t="s">
        <v>294</v>
      </c>
      <c r="E2438" s="56">
        <v>671.88800000000003</v>
      </c>
      <c r="F2438" s="56">
        <v>563.65599999999995</v>
      </c>
      <c r="G2438" s="56">
        <v>264.548</v>
      </c>
      <c r="H2438" s="56">
        <v>240.39599999999999</v>
      </c>
      <c r="I2438" s="56">
        <v>147.93199999999999</v>
      </c>
      <c r="J2438" s="56">
        <v>42.975999999999999</v>
      </c>
      <c r="K2438" s="56">
        <v>94.652000000000001</v>
      </c>
      <c r="L2438" s="56">
        <v>473.80599999999998</v>
      </c>
      <c r="M2438" s="56">
        <v>39.984000000000002</v>
      </c>
      <c r="N2438" s="56">
        <v>3.9340000000000002</v>
      </c>
      <c r="O2438" s="56">
        <v>58.66</v>
      </c>
      <c r="P2438" s="56">
        <v>55.975999999999999</v>
      </c>
    </row>
    <row r="2439" spans="1:16" x14ac:dyDescent="0.25">
      <c r="A2439" s="54">
        <v>2023</v>
      </c>
      <c r="B2439" s="54">
        <v>665540</v>
      </c>
      <c r="C2439" s="55" t="s">
        <v>416</v>
      </c>
      <c r="D2439" s="54" t="s">
        <v>1</v>
      </c>
      <c r="E2439" s="56">
        <v>2302.8879999999999</v>
      </c>
      <c r="F2439" s="56">
        <v>2103.6559999999999</v>
      </c>
      <c r="G2439" s="56">
        <v>1091.048</v>
      </c>
      <c r="H2439" s="56">
        <v>703.89599999999996</v>
      </c>
      <c r="I2439" s="56">
        <v>809.43200000000002</v>
      </c>
      <c r="J2439" s="56">
        <v>207.976</v>
      </c>
      <c r="K2439" s="56">
        <v>319.15199999999999</v>
      </c>
      <c r="L2439" s="56">
        <v>1774.056</v>
      </c>
      <c r="M2439" s="56">
        <v>119.98399999999999</v>
      </c>
      <c r="N2439" s="56">
        <v>19.184000000000001</v>
      </c>
      <c r="O2439" s="56">
        <v>199.16</v>
      </c>
      <c r="P2439" s="56">
        <v>215.976</v>
      </c>
    </row>
    <row r="2440" spans="1:16" x14ac:dyDescent="0.25">
      <c r="A2440" s="54">
        <v>2023</v>
      </c>
      <c r="B2440" s="54">
        <v>665540</v>
      </c>
      <c r="C2440" s="55" t="s">
        <v>416</v>
      </c>
      <c r="D2440" s="54" t="s">
        <v>296</v>
      </c>
      <c r="E2440" s="56">
        <v>565.68799999999999</v>
      </c>
      <c r="F2440" s="56">
        <v>338.95600000000002</v>
      </c>
      <c r="G2440" s="56">
        <v>222.548</v>
      </c>
      <c r="H2440" s="56">
        <v>111.996</v>
      </c>
      <c r="I2440" s="56">
        <v>51.632000000000097</v>
      </c>
      <c r="J2440" s="56">
        <v>-53.323999999999998</v>
      </c>
      <c r="K2440" s="56">
        <v>-97.947999999999993</v>
      </c>
      <c r="L2440" s="56">
        <v>239.20599999999999</v>
      </c>
      <c r="M2440" s="56">
        <v>-24.216000000000001</v>
      </c>
      <c r="N2440" s="56">
        <v>-60.265999999999998</v>
      </c>
      <c r="O2440" s="56">
        <v>-101.84</v>
      </c>
      <c r="P2440" s="56">
        <v>-40.323999999999998</v>
      </c>
    </row>
    <row r="2441" spans="1:16" x14ac:dyDescent="0.25">
      <c r="A2441" s="54">
        <v>2023</v>
      </c>
      <c r="B2441" s="54">
        <v>667972</v>
      </c>
      <c r="C2441" s="55" t="s">
        <v>418</v>
      </c>
      <c r="D2441" s="54" t="s">
        <v>1</v>
      </c>
      <c r="E2441" s="56">
        <v>74.376000000000005</v>
      </c>
      <c r="F2441" s="56">
        <v>71.992000000000004</v>
      </c>
      <c r="G2441" s="56">
        <v>543.904</v>
      </c>
      <c r="H2441" s="56">
        <v>0</v>
      </c>
      <c r="I2441" s="56">
        <v>87.992000000000004</v>
      </c>
      <c r="J2441" s="56">
        <v>136.77600000000001</v>
      </c>
      <c r="K2441" s="56">
        <v>62.384</v>
      </c>
      <c r="L2441" s="56">
        <v>0</v>
      </c>
      <c r="M2441" s="56">
        <v>751.89599999999996</v>
      </c>
      <c r="N2441" s="56">
        <v>207.96799999999999</v>
      </c>
      <c r="O2441" s="56">
        <v>72.784000000000006</v>
      </c>
      <c r="P2441" s="56">
        <v>87.912000000000006</v>
      </c>
    </row>
    <row r="2442" spans="1:16" x14ac:dyDescent="0.25">
      <c r="A2442" s="54">
        <v>2023</v>
      </c>
      <c r="B2442" s="54">
        <v>667972</v>
      </c>
      <c r="C2442" s="55" t="s">
        <v>418</v>
      </c>
      <c r="D2442" s="54" t="s">
        <v>296</v>
      </c>
      <c r="E2442" s="56">
        <v>-10.724</v>
      </c>
      <c r="F2442" s="56">
        <v>-27.207999999999998</v>
      </c>
      <c r="G2442" s="56">
        <v>83.304000000000102</v>
      </c>
      <c r="H2442" s="56">
        <v>0</v>
      </c>
      <c r="I2442" s="56">
        <v>-11.208</v>
      </c>
      <c r="J2442" s="56">
        <v>-1.8239999999999901</v>
      </c>
      <c r="K2442" s="56">
        <v>-11.516</v>
      </c>
      <c r="L2442" s="56">
        <v>0</v>
      </c>
      <c r="M2442" s="56">
        <v>191.096</v>
      </c>
      <c r="N2442" s="56">
        <v>-23.832000000000001</v>
      </c>
      <c r="O2442" s="56">
        <v>-47.616</v>
      </c>
      <c r="P2442" s="56">
        <v>-46.988</v>
      </c>
    </row>
    <row r="2443" spans="1:16" x14ac:dyDescent="0.25">
      <c r="A2443" s="54">
        <v>2023</v>
      </c>
      <c r="B2443" s="54">
        <v>667972</v>
      </c>
      <c r="C2443" s="55" t="s">
        <v>418</v>
      </c>
      <c r="D2443" s="54" t="s">
        <v>294</v>
      </c>
      <c r="E2443" s="56">
        <v>25.876000000000001</v>
      </c>
      <c r="F2443" s="56">
        <v>6.992</v>
      </c>
      <c r="G2443" s="56">
        <v>152.904</v>
      </c>
      <c r="H2443" s="56">
        <v>0</v>
      </c>
      <c r="I2443" s="56">
        <v>22.992000000000001</v>
      </c>
      <c r="J2443" s="56">
        <v>34.776000000000003</v>
      </c>
      <c r="K2443" s="56">
        <v>23.884</v>
      </c>
      <c r="L2443" s="56">
        <v>0</v>
      </c>
      <c r="M2443" s="56">
        <v>261.89600000000002</v>
      </c>
      <c r="N2443" s="56">
        <v>46.968000000000004</v>
      </c>
      <c r="O2443" s="56">
        <v>20.783999999999999</v>
      </c>
      <c r="P2443" s="56">
        <v>21.411999999999999</v>
      </c>
    </row>
    <row r="2444" spans="1:16" x14ac:dyDescent="0.25">
      <c r="A2444" s="54">
        <v>2023</v>
      </c>
      <c r="B2444" s="54">
        <v>668464</v>
      </c>
      <c r="C2444" s="55" t="s">
        <v>417</v>
      </c>
      <c r="D2444" s="54" t="s">
        <v>294</v>
      </c>
      <c r="E2444" s="56">
        <v>365.452</v>
      </c>
      <c r="F2444" s="56">
        <v>21.975999999999999</v>
      </c>
      <c r="G2444" s="56">
        <v>82.96</v>
      </c>
      <c r="H2444" s="56">
        <v>112.48</v>
      </c>
      <c r="I2444" s="56">
        <v>145.708</v>
      </c>
      <c r="J2444" s="56">
        <v>133.49600000000001</v>
      </c>
      <c r="K2444" s="56">
        <v>63.244</v>
      </c>
      <c r="L2444" s="56">
        <v>18.992000000000001</v>
      </c>
      <c r="M2444" s="56">
        <v>36.838000000000001</v>
      </c>
      <c r="N2444" s="56">
        <v>165.88800000000001</v>
      </c>
      <c r="O2444" s="56">
        <v>12.302</v>
      </c>
      <c r="P2444" s="56">
        <v>1.792</v>
      </c>
    </row>
    <row r="2445" spans="1:16" x14ac:dyDescent="0.25">
      <c r="A2445" s="54">
        <v>2023</v>
      </c>
      <c r="B2445" s="54">
        <v>668464</v>
      </c>
      <c r="C2445" s="55" t="s">
        <v>417</v>
      </c>
      <c r="D2445" s="54" t="s">
        <v>296</v>
      </c>
      <c r="E2445" s="56">
        <v>211.452</v>
      </c>
      <c r="F2445" s="56">
        <v>-36.024000000000001</v>
      </c>
      <c r="G2445" s="56">
        <v>-4.04</v>
      </c>
      <c r="H2445" s="56">
        <v>25.480000000000299</v>
      </c>
      <c r="I2445" s="56">
        <v>78.707999999999998</v>
      </c>
      <c r="J2445" s="56">
        <v>75.495999999999995</v>
      </c>
      <c r="K2445" s="56">
        <v>-52.756</v>
      </c>
      <c r="L2445" s="56">
        <v>-10.007999999999999</v>
      </c>
      <c r="M2445" s="56">
        <v>-50.161999999999999</v>
      </c>
      <c r="N2445" s="56">
        <v>78.888000000000105</v>
      </c>
      <c r="O2445" s="56">
        <v>-103.69799999999999</v>
      </c>
      <c r="P2445" s="56">
        <v>-27.207999999999998</v>
      </c>
    </row>
    <row r="2446" spans="1:16" x14ac:dyDescent="0.25">
      <c r="A2446" s="54">
        <v>2023</v>
      </c>
      <c r="B2446" s="54">
        <v>668464</v>
      </c>
      <c r="C2446" s="55" t="s">
        <v>417</v>
      </c>
      <c r="D2446" s="54" t="s">
        <v>1</v>
      </c>
      <c r="E2446" s="56">
        <v>1630.952</v>
      </c>
      <c r="F2446" s="56">
        <v>167.976</v>
      </c>
      <c r="G2446" s="56">
        <v>327.96</v>
      </c>
      <c r="H2446" s="56">
        <v>1289.48</v>
      </c>
      <c r="I2446" s="56">
        <v>450.20800000000003</v>
      </c>
      <c r="J2446" s="56">
        <v>809.49599999999998</v>
      </c>
      <c r="K2446" s="56">
        <v>236.744</v>
      </c>
      <c r="L2446" s="56">
        <v>63.991999999999997</v>
      </c>
      <c r="M2446" s="56">
        <v>191.08799999999999</v>
      </c>
      <c r="N2446" s="56">
        <v>847.88800000000003</v>
      </c>
      <c r="O2446" s="56">
        <v>49.552</v>
      </c>
      <c r="P2446" s="56">
        <v>8.7919999999999998</v>
      </c>
    </row>
    <row r="2447" spans="1:16" x14ac:dyDescent="0.25">
      <c r="A2447" s="54">
        <v>2023</v>
      </c>
      <c r="B2447" s="54">
        <v>673382</v>
      </c>
      <c r="C2447" s="55" t="s">
        <v>419</v>
      </c>
      <c r="D2447" s="54" t="s">
        <v>294</v>
      </c>
      <c r="E2447" s="56">
        <v>296.83999999999997</v>
      </c>
      <c r="F2447" s="56">
        <v>0</v>
      </c>
      <c r="G2447" s="56">
        <v>77.817999999999898</v>
      </c>
      <c r="H2447" s="56">
        <v>115.78400000000001</v>
      </c>
      <c r="I2447" s="56">
        <v>528.48999999999899</v>
      </c>
      <c r="J2447" s="56">
        <v>35.095999999999997</v>
      </c>
      <c r="K2447" s="56">
        <v>148.83000000000001</v>
      </c>
      <c r="L2447" s="56">
        <v>160.72</v>
      </c>
      <c r="M2447" s="56">
        <v>307.25400000000002</v>
      </c>
      <c r="N2447" s="56">
        <v>41.655999999999899</v>
      </c>
      <c r="O2447" s="56">
        <v>66.091999999999999</v>
      </c>
      <c r="P2447" s="56">
        <v>28.7</v>
      </c>
    </row>
    <row r="2448" spans="1:16" x14ac:dyDescent="0.25">
      <c r="A2448" s="54">
        <v>2023</v>
      </c>
      <c r="B2448" s="54">
        <v>673382</v>
      </c>
      <c r="C2448" s="55" t="s">
        <v>419</v>
      </c>
      <c r="D2448" s="54" t="s">
        <v>296</v>
      </c>
      <c r="E2448" s="56">
        <v>221.24</v>
      </c>
      <c r="F2448" s="56">
        <v>0</v>
      </c>
      <c r="G2448" s="56">
        <v>7.0179999999999101</v>
      </c>
      <c r="H2448" s="56">
        <v>42.583999999999897</v>
      </c>
      <c r="I2448" s="56">
        <v>444.44999999999902</v>
      </c>
      <c r="J2448" s="56">
        <v>-35.704000000000001</v>
      </c>
      <c r="K2448" s="56">
        <v>78.03</v>
      </c>
      <c r="L2448" s="56">
        <v>88.719999999999899</v>
      </c>
      <c r="M2448" s="56">
        <v>227.44399999999999</v>
      </c>
      <c r="N2448" s="56">
        <v>5.0559999999999503</v>
      </c>
      <c r="O2448" s="56">
        <v>-40.107999999999997</v>
      </c>
      <c r="P2448" s="56">
        <v>-39.700000000000003</v>
      </c>
    </row>
    <row r="2449" spans="1:16" x14ac:dyDescent="0.25">
      <c r="A2449" s="54">
        <v>2023</v>
      </c>
      <c r="B2449" s="54">
        <v>673382</v>
      </c>
      <c r="C2449" s="55" t="s">
        <v>419</v>
      </c>
      <c r="D2449" s="54" t="s">
        <v>1</v>
      </c>
      <c r="E2449" s="56">
        <v>2106.84</v>
      </c>
      <c r="F2449" s="56">
        <v>0</v>
      </c>
      <c r="G2449" s="56">
        <v>552.31799999999998</v>
      </c>
      <c r="H2449" s="56">
        <v>821.78399999999999</v>
      </c>
      <c r="I2449" s="56">
        <v>3750.99</v>
      </c>
      <c r="J2449" s="56">
        <v>249.096</v>
      </c>
      <c r="K2449" s="56">
        <v>1056.33</v>
      </c>
      <c r="L2449" s="56">
        <v>1140.72</v>
      </c>
      <c r="M2449" s="56">
        <v>2180.7539999999999</v>
      </c>
      <c r="N2449" s="56">
        <v>295.65600000000001</v>
      </c>
      <c r="O2449" s="56">
        <v>469.09199999999998</v>
      </c>
      <c r="P2449" s="56">
        <v>203.7</v>
      </c>
    </row>
    <row r="2450" spans="1:16" x14ac:dyDescent="0.25">
      <c r="A2450" s="54">
        <v>2023</v>
      </c>
      <c r="B2450" s="54">
        <v>676623</v>
      </c>
      <c r="C2450" s="55" t="s">
        <v>416</v>
      </c>
      <c r="D2450" s="54" t="s">
        <v>1</v>
      </c>
      <c r="E2450" s="56">
        <v>9713.8098000000009</v>
      </c>
      <c r="F2450" s="56">
        <v>9831.9786000000004</v>
      </c>
      <c r="G2450" s="56">
        <v>5593.509</v>
      </c>
      <c r="H2450" s="56">
        <v>10169.205599999999</v>
      </c>
      <c r="I2450" s="56">
        <v>7658.6760000000004</v>
      </c>
      <c r="J2450" s="56">
        <v>4319.2925999999998</v>
      </c>
      <c r="K2450" s="56">
        <v>9002.01</v>
      </c>
      <c r="L2450" s="56">
        <v>12256.3899</v>
      </c>
      <c r="M2450" s="56">
        <v>5372.7785999999996</v>
      </c>
      <c r="N2450" s="56">
        <v>15413.2248</v>
      </c>
      <c r="O2450" s="56">
        <v>10554.369000000001</v>
      </c>
      <c r="P2450" s="56">
        <v>7568.3771999999999</v>
      </c>
    </row>
    <row r="2451" spans="1:16" x14ac:dyDescent="0.25">
      <c r="A2451" s="54">
        <v>2023</v>
      </c>
      <c r="B2451" s="54">
        <v>676623</v>
      </c>
      <c r="C2451" s="55" t="s">
        <v>416</v>
      </c>
      <c r="D2451" s="54" t="s">
        <v>294</v>
      </c>
      <c r="E2451" s="56">
        <v>1000.3098</v>
      </c>
      <c r="F2451" s="56">
        <v>1012.4786</v>
      </c>
      <c r="G2451" s="56">
        <v>576.00900000000001</v>
      </c>
      <c r="H2451" s="56">
        <v>1047.2056</v>
      </c>
      <c r="I2451" s="56">
        <v>788.67600000000095</v>
      </c>
      <c r="J2451" s="56">
        <v>444.79259999999999</v>
      </c>
      <c r="K2451" s="56">
        <v>927.01000000000101</v>
      </c>
      <c r="L2451" s="56">
        <v>1262.1398999999999</v>
      </c>
      <c r="M2451" s="56">
        <v>553.27859999999998</v>
      </c>
      <c r="N2451" s="56">
        <v>1587.2248</v>
      </c>
      <c r="O2451" s="56">
        <v>1086.8689999999999</v>
      </c>
      <c r="P2451" s="56">
        <v>779.37720000000002</v>
      </c>
    </row>
    <row r="2452" spans="1:16" x14ac:dyDescent="0.25">
      <c r="A2452" s="54">
        <v>2023</v>
      </c>
      <c r="B2452" s="54">
        <v>676623</v>
      </c>
      <c r="C2452" s="55" t="s">
        <v>418</v>
      </c>
      <c r="D2452" s="54" t="s">
        <v>1</v>
      </c>
      <c r="E2452" s="56">
        <v>7412.8626000000004</v>
      </c>
      <c r="F2452" s="56">
        <v>6293.6034</v>
      </c>
      <c r="G2452" s="56">
        <v>8264.0123999999996</v>
      </c>
      <c r="H2452" s="56">
        <v>6562.5488999999998</v>
      </c>
      <c r="I2452" s="56">
        <v>5917.6370999999999</v>
      </c>
      <c r="J2452" s="56">
        <v>9072.7998000000007</v>
      </c>
      <c r="K2452" s="56">
        <v>8214.9611999999997</v>
      </c>
      <c r="L2452" s="56">
        <v>5968.9179000000004</v>
      </c>
      <c r="M2452" s="56">
        <v>10777.6077</v>
      </c>
      <c r="N2452" s="56">
        <v>7163.9835000000003</v>
      </c>
      <c r="O2452" s="56">
        <v>7488.1116000000002</v>
      </c>
      <c r="P2452" s="56">
        <v>7036.8963000000003</v>
      </c>
    </row>
    <row r="2453" spans="1:16" x14ac:dyDescent="0.25">
      <c r="A2453" s="54">
        <v>2023</v>
      </c>
      <c r="B2453" s="54">
        <v>676623</v>
      </c>
      <c r="C2453" s="55" t="s">
        <v>417</v>
      </c>
      <c r="D2453" s="54" t="s">
        <v>294</v>
      </c>
      <c r="E2453" s="56">
        <v>53.841200000000001</v>
      </c>
      <c r="F2453" s="56">
        <v>207.67320000000001</v>
      </c>
      <c r="G2453" s="56">
        <v>130.98679999999999</v>
      </c>
      <c r="H2453" s="56">
        <v>146.083</v>
      </c>
      <c r="I2453" s="56">
        <v>38.572800000000001</v>
      </c>
      <c r="J2453" s="56">
        <v>165.19720000000001</v>
      </c>
      <c r="K2453" s="56">
        <v>7.4619999999999997</v>
      </c>
      <c r="L2453" s="56">
        <v>674.67960000000096</v>
      </c>
      <c r="M2453" s="56">
        <v>207.73060000000001</v>
      </c>
      <c r="N2453" s="56">
        <v>54.817</v>
      </c>
      <c r="O2453" s="56">
        <v>186.26300000000001</v>
      </c>
      <c r="P2453" s="56">
        <v>91.380800000000093</v>
      </c>
    </row>
    <row r="2454" spans="1:16" x14ac:dyDescent="0.25">
      <c r="A2454" s="54">
        <v>2023</v>
      </c>
      <c r="B2454" s="54">
        <v>676623</v>
      </c>
      <c r="C2454" s="55" t="s">
        <v>417</v>
      </c>
      <c r="D2454" s="54" t="s">
        <v>296</v>
      </c>
      <c r="E2454" s="56">
        <v>-95.158799999999999</v>
      </c>
      <c r="F2454" s="56">
        <v>62.6732000000002</v>
      </c>
      <c r="G2454" s="56">
        <v>-164.01320000000001</v>
      </c>
      <c r="H2454" s="56">
        <v>-1.9169999999999601</v>
      </c>
      <c r="I2454" s="56">
        <v>-48.427199999999999</v>
      </c>
      <c r="J2454" s="56">
        <v>-11.8027999999999</v>
      </c>
      <c r="K2454" s="56">
        <v>-50.537999999999997</v>
      </c>
      <c r="L2454" s="56">
        <v>429.67960000000102</v>
      </c>
      <c r="M2454" s="56">
        <v>-65.269400000000005</v>
      </c>
      <c r="N2454" s="56">
        <v>-33.183</v>
      </c>
      <c r="O2454" s="56">
        <v>68.263000000000005</v>
      </c>
      <c r="P2454" s="56">
        <v>1.38080000000008</v>
      </c>
    </row>
    <row r="2455" spans="1:16" x14ac:dyDescent="0.25">
      <c r="A2455" s="54">
        <v>2023</v>
      </c>
      <c r="B2455" s="54">
        <v>676623</v>
      </c>
      <c r="C2455" s="55" t="s">
        <v>416</v>
      </c>
      <c r="D2455" s="54" t="s">
        <v>296</v>
      </c>
      <c r="E2455" s="56">
        <v>304.20979999999997</v>
      </c>
      <c r="F2455" s="56">
        <v>346.27859999999998</v>
      </c>
      <c r="G2455" s="56">
        <v>-10.5909999999999</v>
      </c>
      <c r="H2455" s="56">
        <v>387.05560000000003</v>
      </c>
      <c r="I2455" s="56">
        <v>105.77600000000101</v>
      </c>
      <c r="J2455" s="56">
        <v>-43.307399999999802</v>
      </c>
      <c r="K2455" s="56">
        <v>297.31000000000103</v>
      </c>
      <c r="L2455" s="56">
        <v>495.78990000000101</v>
      </c>
      <c r="M2455" s="56">
        <v>-96.421400000000006</v>
      </c>
      <c r="N2455" s="56">
        <v>978.62480000000198</v>
      </c>
      <c r="O2455" s="56">
        <v>431.66900000000101</v>
      </c>
      <c r="P2455" s="56">
        <v>258.0772</v>
      </c>
    </row>
    <row r="2456" spans="1:16" x14ac:dyDescent="0.25">
      <c r="A2456" s="54">
        <v>2023</v>
      </c>
      <c r="B2456" s="54">
        <v>676623</v>
      </c>
      <c r="C2456" s="55" t="s">
        <v>418</v>
      </c>
      <c r="D2456" s="54" t="s">
        <v>294</v>
      </c>
      <c r="E2456" s="56">
        <v>763.36260000000004</v>
      </c>
      <c r="F2456" s="56">
        <v>648.10340000000099</v>
      </c>
      <c r="G2456" s="56">
        <v>851.01239999999996</v>
      </c>
      <c r="H2456" s="56">
        <v>675.79890000000103</v>
      </c>
      <c r="I2456" s="56">
        <v>609.38710000000003</v>
      </c>
      <c r="J2456" s="56">
        <v>934.2998</v>
      </c>
      <c r="K2456" s="56">
        <v>845.96120000000099</v>
      </c>
      <c r="L2456" s="56">
        <v>614.66790000000003</v>
      </c>
      <c r="M2456" s="56">
        <v>1109.8577</v>
      </c>
      <c r="N2456" s="56">
        <v>737.73350000000005</v>
      </c>
      <c r="O2456" s="56">
        <v>771.11159999999995</v>
      </c>
      <c r="P2456" s="56">
        <v>724.6463</v>
      </c>
    </row>
    <row r="2457" spans="1:16" x14ac:dyDescent="0.25">
      <c r="A2457" s="54">
        <v>2023</v>
      </c>
      <c r="B2457" s="54">
        <v>676623</v>
      </c>
      <c r="C2457" s="55" t="s">
        <v>418</v>
      </c>
      <c r="D2457" s="54" t="s">
        <v>296</v>
      </c>
      <c r="E2457" s="56">
        <v>294.19260000000003</v>
      </c>
      <c r="F2457" s="56">
        <v>348.10340000000099</v>
      </c>
      <c r="G2457" s="56">
        <v>443.61239999999998</v>
      </c>
      <c r="H2457" s="56">
        <v>408.91890000000097</v>
      </c>
      <c r="I2457" s="56">
        <v>310.58710000000002</v>
      </c>
      <c r="J2457" s="56">
        <v>612.3098</v>
      </c>
      <c r="K2457" s="56">
        <v>682.25120000000095</v>
      </c>
      <c r="L2457" s="56">
        <v>168.2679</v>
      </c>
      <c r="M2457" s="56">
        <v>728.88770000000102</v>
      </c>
      <c r="N2457" s="56">
        <v>507.33350000000002</v>
      </c>
      <c r="O2457" s="56">
        <v>385.91160000000002</v>
      </c>
      <c r="P2457" s="56">
        <v>425.84629999999999</v>
      </c>
    </row>
    <row r="2458" spans="1:16" x14ac:dyDescent="0.25">
      <c r="A2458" s="54">
        <v>2023</v>
      </c>
      <c r="B2458" s="54">
        <v>676623</v>
      </c>
      <c r="C2458" s="55" t="s">
        <v>417</v>
      </c>
      <c r="D2458" s="54" t="s">
        <v>1</v>
      </c>
      <c r="E2458" s="56">
        <v>522.84119999999996</v>
      </c>
      <c r="F2458" s="56">
        <v>2016.6732</v>
      </c>
      <c r="G2458" s="56">
        <v>1271.9867999999999</v>
      </c>
      <c r="H2458" s="56">
        <v>1418.5830000000001</v>
      </c>
      <c r="I2458" s="56">
        <v>374.57279999999997</v>
      </c>
      <c r="J2458" s="56">
        <v>1604.1972000000001</v>
      </c>
      <c r="K2458" s="56">
        <v>72.462000000000003</v>
      </c>
      <c r="L2458" s="56">
        <v>6551.6796000000004</v>
      </c>
      <c r="M2458" s="56">
        <v>2017.2306000000001</v>
      </c>
      <c r="N2458" s="56">
        <v>532.31700000000001</v>
      </c>
      <c r="O2458" s="56">
        <v>1808.7629999999999</v>
      </c>
      <c r="P2458" s="56">
        <v>887.38080000000002</v>
      </c>
    </row>
    <row r="2459" spans="1:16" x14ac:dyDescent="0.25">
      <c r="A2459" s="54">
        <v>2023</v>
      </c>
      <c r="B2459" s="54">
        <v>678432</v>
      </c>
      <c r="C2459" s="55" t="s">
        <v>415</v>
      </c>
      <c r="D2459" s="54" t="s">
        <v>296</v>
      </c>
      <c r="E2459" s="56">
        <v>473.56700000000097</v>
      </c>
      <c r="F2459" s="56">
        <v>-178.37629999999999</v>
      </c>
      <c r="G2459" s="56">
        <v>410.33150000000001</v>
      </c>
      <c r="H2459" s="56">
        <v>-400.77260000000001</v>
      </c>
      <c r="I2459" s="56">
        <v>-269.4973</v>
      </c>
      <c r="J2459" s="56">
        <v>-243.5797</v>
      </c>
      <c r="K2459" s="56">
        <v>-288.05880000000002</v>
      </c>
      <c r="L2459" s="56">
        <v>66.436199999999999</v>
      </c>
      <c r="M2459" s="56">
        <v>-527.22479999999996</v>
      </c>
      <c r="N2459" s="56">
        <v>-22.928199999999901</v>
      </c>
      <c r="O2459" s="56">
        <v>32.417800000000497</v>
      </c>
      <c r="P2459" s="56">
        <v>-152.51609999999999</v>
      </c>
    </row>
    <row r="2460" spans="1:16" x14ac:dyDescent="0.25">
      <c r="A2460" s="54">
        <v>2023</v>
      </c>
      <c r="B2460" s="54">
        <v>678432</v>
      </c>
      <c r="C2460" s="55" t="s">
        <v>415</v>
      </c>
      <c r="D2460" s="54" t="s">
        <v>294</v>
      </c>
      <c r="E2460" s="56">
        <v>1188.4670000000001</v>
      </c>
      <c r="F2460" s="56">
        <v>483.62369999999999</v>
      </c>
      <c r="G2460" s="56">
        <v>1068.9314999999999</v>
      </c>
      <c r="H2460" s="56">
        <v>261.22739999999999</v>
      </c>
      <c r="I2460" s="56">
        <v>402.40269999999998</v>
      </c>
      <c r="J2460" s="56">
        <v>438.22030000000001</v>
      </c>
      <c r="K2460" s="56">
        <v>340.84120000000001</v>
      </c>
      <c r="L2460" s="56">
        <v>738.33619999999996</v>
      </c>
      <c r="M2460" s="56">
        <v>134.77520000000001</v>
      </c>
      <c r="N2460" s="56">
        <v>605.97180000000003</v>
      </c>
      <c r="O2460" s="56">
        <v>737.41780000000006</v>
      </c>
      <c r="P2460" s="56">
        <v>519.38390000000004</v>
      </c>
    </row>
    <row r="2461" spans="1:16" x14ac:dyDescent="0.25">
      <c r="A2461" s="54">
        <v>2023</v>
      </c>
      <c r="B2461" s="54">
        <v>678432</v>
      </c>
      <c r="C2461" s="55" t="s">
        <v>415</v>
      </c>
      <c r="D2461" s="54" t="s">
        <v>1</v>
      </c>
      <c r="E2461" s="56">
        <v>11540.967000000001</v>
      </c>
      <c r="F2461" s="56">
        <v>4696.3737000000001</v>
      </c>
      <c r="G2461" s="56">
        <v>10380.181500000001</v>
      </c>
      <c r="H2461" s="56">
        <v>2536.7274000000002</v>
      </c>
      <c r="I2461" s="56">
        <v>3907.6527000000001</v>
      </c>
      <c r="J2461" s="56">
        <v>4255.4703</v>
      </c>
      <c r="K2461" s="56">
        <v>3309.8411999999998</v>
      </c>
      <c r="L2461" s="56">
        <v>7169.8361999999997</v>
      </c>
      <c r="M2461" s="56">
        <v>1308.7752</v>
      </c>
      <c r="N2461" s="56">
        <v>5884.4718000000003</v>
      </c>
      <c r="O2461" s="56">
        <v>7160.9178000000002</v>
      </c>
      <c r="P2461" s="56">
        <v>5043.6338999999998</v>
      </c>
    </row>
    <row r="2462" spans="1:16" x14ac:dyDescent="0.25">
      <c r="A2462" s="54">
        <v>2023</v>
      </c>
      <c r="B2462" s="54">
        <v>685207</v>
      </c>
      <c r="C2462" s="55" t="s">
        <v>416</v>
      </c>
      <c r="D2462" s="54" t="s">
        <v>296</v>
      </c>
      <c r="E2462" s="56">
        <v>0</v>
      </c>
      <c r="F2462" s="56">
        <v>0</v>
      </c>
      <c r="G2462" s="56">
        <v>0</v>
      </c>
      <c r="H2462" s="56">
        <v>0</v>
      </c>
      <c r="I2462" s="56">
        <v>0</v>
      </c>
      <c r="J2462" s="56">
        <v>0</v>
      </c>
      <c r="K2462" s="56">
        <v>14.792</v>
      </c>
      <c r="L2462" s="56">
        <v>-65.823999999999998</v>
      </c>
      <c r="M2462" s="56">
        <v>0</v>
      </c>
      <c r="N2462" s="56">
        <v>-28.384</v>
      </c>
      <c r="O2462" s="56">
        <v>0</v>
      </c>
      <c r="P2462" s="56">
        <v>0</v>
      </c>
    </row>
    <row r="2463" spans="1:16" x14ac:dyDescent="0.25">
      <c r="A2463" s="54">
        <v>2023</v>
      </c>
      <c r="B2463" s="54">
        <v>685207</v>
      </c>
      <c r="C2463" s="55" t="s">
        <v>416</v>
      </c>
      <c r="D2463" s="54" t="s">
        <v>294</v>
      </c>
      <c r="E2463" s="56">
        <v>0</v>
      </c>
      <c r="F2463" s="56">
        <v>0</v>
      </c>
      <c r="G2463" s="56">
        <v>0</v>
      </c>
      <c r="H2463" s="56">
        <v>0</v>
      </c>
      <c r="I2463" s="56">
        <v>0</v>
      </c>
      <c r="J2463" s="56">
        <v>0</v>
      </c>
      <c r="K2463" s="56">
        <v>116.592</v>
      </c>
      <c r="L2463" s="56">
        <v>30.475999999999999</v>
      </c>
      <c r="M2463" s="56">
        <v>0</v>
      </c>
      <c r="N2463" s="56">
        <v>204.01599999999999</v>
      </c>
      <c r="O2463" s="56">
        <v>0</v>
      </c>
      <c r="P2463" s="56">
        <v>0</v>
      </c>
    </row>
    <row r="2464" spans="1:16" x14ac:dyDescent="0.25">
      <c r="A2464" s="54">
        <v>2023</v>
      </c>
      <c r="B2464" s="54">
        <v>685207</v>
      </c>
      <c r="C2464" s="55" t="s">
        <v>416</v>
      </c>
      <c r="D2464" s="54" t="s">
        <v>1</v>
      </c>
      <c r="E2464" s="56">
        <v>0</v>
      </c>
      <c r="F2464" s="56">
        <v>0</v>
      </c>
      <c r="G2464" s="56">
        <v>0</v>
      </c>
      <c r="H2464" s="56">
        <v>0</v>
      </c>
      <c r="I2464" s="56">
        <v>0</v>
      </c>
      <c r="J2464" s="56">
        <v>0</v>
      </c>
      <c r="K2464" s="56">
        <v>528.59199999999998</v>
      </c>
      <c r="L2464" s="56">
        <v>143.976</v>
      </c>
      <c r="M2464" s="56">
        <v>0</v>
      </c>
      <c r="N2464" s="56">
        <v>1351.0160000000001</v>
      </c>
      <c r="O2464" s="56">
        <v>0</v>
      </c>
      <c r="P2464" s="56">
        <v>0</v>
      </c>
    </row>
    <row r="2465" spans="1:16" x14ac:dyDescent="0.25">
      <c r="A2465" s="54">
        <v>2023</v>
      </c>
      <c r="B2465" s="54">
        <v>687380</v>
      </c>
      <c r="C2465" s="55" t="s">
        <v>419</v>
      </c>
      <c r="D2465" s="54" t="s">
        <v>296</v>
      </c>
      <c r="E2465" s="56">
        <v>66.224000000000103</v>
      </c>
      <c r="F2465" s="56">
        <v>15.252000000000001</v>
      </c>
      <c r="G2465" s="56">
        <v>325.56400000000002</v>
      </c>
      <c r="H2465" s="56">
        <v>23.576000000000001</v>
      </c>
      <c r="I2465" s="56">
        <v>183.29599999999999</v>
      </c>
      <c r="J2465" s="56">
        <v>14.864000000000001</v>
      </c>
      <c r="K2465" s="56">
        <v>-28.968</v>
      </c>
      <c r="L2465" s="56">
        <v>99.812000000000097</v>
      </c>
      <c r="M2465" s="56">
        <v>150</v>
      </c>
      <c r="N2465" s="56">
        <v>-20.14</v>
      </c>
      <c r="O2465" s="56">
        <v>327.20399999999898</v>
      </c>
      <c r="P2465" s="56">
        <v>132.66399999999999</v>
      </c>
    </row>
    <row r="2466" spans="1:16" x14ac:dyDescent="0.25">
      <c r="A2466" s="54">
        <v>2023</v>
      </c>
      <c r="B2466" s="54">
        <v>687380</v>
      </c>
      <c r="C2466" s="55" t="s">
        <v>419</v>
      </c>
      <c r="D2466" s="54" t="s">
        <v>1</v>
      </c>
      <c r="E2466" s="56">
        <v>1374.2239999999999</v>
      </c>
      <c r="F2466" s="56">
        <v>337.55200000000002</v>
      </c>
      <c r="G2466" s="56">
        <v>2990.0639999999999</v>
      </c>
      <c r="H2466" s="56">
        <v>183.976</v>
      </c>
      <c r="I2466" s="56">
        <v>767.89599999999996</v>
      </c>
      <c r="J2466" s="56">
        <v>447.06400000000002</v>
      </c>
      <c r="K2466" s="56">
        <v>660.63199999999995</v>
      </c>
      <c r="L2466" s="56">
        <v>967.71199999999999</v>
      </c>
      <c r="M2466" s="56">
        <v>959.8</v>
      </c>
      <c r="N2466" s="56">
        <v>135.96</v>
      </c>
      <c r="O2466" s="56">
        <v>2114.1039999999998</v>
      </c>
      <c r="P2466" s="56">
        <v>1143.864</v>
      </c>
    </row>
    <row r="2467" spans="1:16" x14ac:dyDescent="0.25">
      <c r="A2467" s="54">
        <v>2023</v>
      </c>
      <c r="B2467" s="54">
        <v>687380</v>
      </c>
      <c r="C2467" s="55" t="s">
        <v>419</v>
      </c>
      <c r="D2467" s="54" t="s">
        <v>294</v>
      </c>
      <c r="E2467" s="56">
        <v>276.22399999999999</v>
      </c>
      <c r="F2467" s="56">
        <v>86.052000000000007</v>
      </c>
      <c r="G2467" s="56">
        <v>475.56400000000002</v>
      </c>
      <c r="H2467" s="56">
        <v>58.975999999999999</v>
      </c>
      <c r="I2467" s="56">
        <v>252.89599999999999</v>
      </c>
      <c r="J2467" s="56">
        <v>94.063999999999993</v>
      </c>
      <c r="K2467" s="56">
        <v>178.63200000000001</v>
      </c>
      <c r="L2467" s="56">
        <v>213.21199999999999</v>
      </c>
      <c r="M2467" s="56">
        <v>253.8</v>
      </c>
      <c r="N2467" s="56">
        <v>49.46</v>
      </c>
      <c r="O2467" s="56">
        <v>440.60399999999998</v>
      </c>
      <c r="P2467" s="56">
        <v>238.864</v>
      </c>
    </row>
    <row r="2468" spans="1:16" x14ac:dyDescent="0.25">
      <c r="A2468" s="54">
        <v>2023</v>
      </c>
      <c r="B2468" s="54">
        <v>688075</v>
      </c>
      <c r="C2468" s="55" t="s">
        <v>417</v>
      </c>
      <c r="D2468" s="54" t="s">
        <v>294</v>
      </c>
      <c r="E2468" s="56">
        <v>232.4624</v>
      </c>
      <c r="F2468" s="56">
        <v>218.92259999999999</v>
      </c>
      <c r="G2468" s="56">
        <v>405.23360000000002</v>
      </c>
      <c r="H2468" s="56">
        <v>655.79579999999999</v>
      </c>
      <c r="I2468" s="56">
        <v>302.29680000000002</v>
      </c>
      <c r="J2468" s="56">
        <v>277.09679999999997</v>
      </c>
      <c r="K2468" s="56">
        <v>2164.471</v>
      </c>
      <c r="L2468" s="56">
        <v>351.4452</v>
      </c>
      <c r="M2468" s="56">
        <v>648.68359999999996</v>
      </c>
      <c r="N2468" s="56">
        <v>180.4282</v>
      </c>
      <c r="O2468" s="56">
        <v>25.191400000000002</v>
      </c>
      <c r="P2468" s="56">
        <v>172.53120000000001</v>
      </c>
    </row>
    <row r="2469" spans="1:16" x14ac:dyDescent="0.25">
      <c r="A2469" s="54">
        <v>2023</v>
      </c>
      <c r="B2469" s="54">
        <v>688075</v>
      </c>
      <c r="C2469" s="55" t="s">
        <v>417</v>
      </c>
      <c r="D2469" s="54" t="s">
        <v>1</v>
      </c>
      <c r="E2469" s="56">
        <v>1642.4623999999999</v>
      </c>
      <c r="F2469" s="56">
        <v>558.92259999999999</v>
      </c>
      <c r="G2469" s="56">
        <v>1508.2336</v>
      </c>
      <c r="H2469" s="56">
        <v>2295.7957999999999</v>
      </c>
      <c r="I2469" s="56">
        <v>722.29679999999996</v>
      </c>
      <c r="J2469" s="56">
        <v>877.09680000000003</v>
      </c>
      <c r="K2469" s="56">
        <v>5748.9709999999995</v>
      </c>
      <c r="L2469" s="56">
        <v>1341.4452000000001</v>
      </c>
      <c r="M2469" s="56">
        <v>2009.1836000000001</v>
      </c>
      <c r="N2469" s="56">
        <v>785.92819999999995</v>
      </c>
      <c r="O2469" s="56">
        <v>60.191400000000002</v>
      </c>
      <c r="P2469" s="56">
        <v>567.53120000000001</v>
      </c>
    </row>
    <row r="2470" spans="1:16" x14ac:dyDescent="0.25">
      <c r="A2470" s="54">
        <v>2023</v>
      </c>
      <c r="B2470" s="54">
        <v>688075</v>
      </c>
      <c r="C2470" s="55" t="s">
        <v>417</v>
      </c>
      <c r="D2470" s="54" t="s">
        <v>296</v>
      </c>
      <c r="E2470" s="56">
        <v>145.4624</v>
      </c>
      <c r="F2470" s="56">
        <v>102.9226</v>
      </c>
      <c r="G2470" s="56">
        <v>173.2336</v>
      </c>
      <c r="H2470" s="56">
        <v>510.79579999999999</v>
      </c>
      <c r="I2470" s="56">
        <v>244.29679999999999</v>
      </c>
      <c r="J2470" s="56">
        <v>161.0968</v>
      </c>
      <c r="K2470" s="56">
        <v>1836.471</v>
      </c>
      <c r="L2470" s="56">
        <v>235.4452</v>
      </c>
      <c r="M2470" s="56">
        <v>523.68359999999996</v>
      </c>
      <c r="N2470" s="56">
        <v>6.4281999999999497</v>
      </c>
      <c r="O2470" s="56">
        <v>-3.80860000000001</v>
      </c>
      <c r="P2470" s="56">
        <v>56.531199999999899</v>
      </c>
    </row>
    <row r="2471" spans="1:16" x14ac:dyDescent="0.25">
      <c r="A2471" s="54">
        <v>2023</v>
      </c>
      <c r="B2471" s="54">
        <v>688564</v>
      </c>
      <c r="C2471" s="55" t="s">
        <v>414</v>
      </c>
      <c r="D2471" s="54" t="s">
        <v>296</v>
      </c>
      <c r="E2471" s="56">
        <v>8.4598000000001701</v>
      </c>
      <c r="F2471" s="56">
        <v>412.84179999999998</v>
      </c>
      <c r="G2471" s="56">
        <v>-311.9624</v>
      </c>
      <c r="H2471" s="56">
        <v>-115.86709999999999</v>
      </c>
      <c r="I2471" s="56">
        <v>-187.42670000000001</v>
      </c>
      <c r="J2471" s="56">
        <v>-189.29459999999901</v>
      </c>
      <c r="K2471" s="56">
        <v>-47.244399999999899</v>
      </c>
      <c r="L2471" s="56">
        <v>-84.760399999999706</v>
      </c>
      <c r="M2471" s="56">
        <v>-27.008799999999798</v>
      </c>
      <c r="N2471" s="56">
        <v>-301.62740000000002</v>
      </c>
      <c r="O2471" s="56">
        <v>316.71069999999997</v>
      </c>
      <c r="P2471" s="56">
        <v>-20.4806999999997</v>
      </c>
    </row>
    <row r="2472" spans="1:16" x14ac:dyDescent="0.25">
      <c r="A2472" s="54">
        <v>2023</v>
      </c>
      <c r="B2472" s="54">
        <v>688564</v>
      </c>
      <c r="C2472" s="55" t="s">
        <v>419</v>
      </c>
      <c r="D2472" s="54" t="s">
        <v>294</v>
      </c>
      <c r="E2472" s="56">
        <v>0</v>
      </c>
      <c r="F2472" s="56">
        <v>63.139999999999901</v>
      </c>
      <c r="G2472" s="56">
        <v>6.7157999999999998</v>
      </c>
      <c r="H2472" s="56">
        <v>0</v>
      </c>
      <c r="I2472" s="56">
        <v>0</v>
      </c>
      <c r="J2472" s="56">
        <v>0</v>
      </c>
      <c r="K2472" s="56">
        <v>0</v>
      </c>
      <c r="L2472" s="56">
        <v>0</v>
      </c>
      <c r="M2472" s="56">
        <v>0</v>
      </c>
      <c r="N2472" s="56">
        <v>83.344800000000006</v>
      </c>
      <c r="O2472" s="56">
        <v>0.63139999999999996</v>
      </c>
      <c r="P2472" s="56">
        <v>16.7608</v>
      </c>
    </row>
    <row r="2473" spans="1:16" x14ac:dyDescent="0.25">
      <c r="A2473" s="54">
        <v>2023</v>
      </c>
      <c r="B2473" s="54">
        <v>688564</v>
      </c>
      <c r="C2473" s="55" t="s">
        <v>415</v>
      </c>
      <c r="D2473" s="54" t="s">
        <v>1</v>
      </c>
      <c r="E2473" s="56">
        <v>13065.456</v>
      </c>
      <c r="F2473" s="56">
        <v>3586.8690000000001</v>
      </c>
      <c r="G2473" s="56">
        <v>5461.1265000000003</v>
      </c>
      <c r="H2473" s="56">
        <v>8416.74</v>
      </c>
      <c r="I2473" s="56">
        <v>8104.5959999999995</v>
      </c>
      <c r="J2473" s="56">
        <v>9110.7029999999995</v>
      </c>
      <c r="K2473" s="56">
        <v>3242.9531999999999</v>
      </c>
      <c r="L2473" s="56">
        <v>6448.5605999999998</v>
      </c>
      <c r="M2473" s="56">
        <v>3881.1761999999999</v>
      </c>
      <c r="N2473" s="56">
        <v>3679.6761000000001</v>
      </c>
      <c r="O2473" s="56">
        <v>4600.5009</v>
      </c>
      <c r="P2473" s="56">
        <v>4692.4718999999996</v>
      </c>
    </row>
    <row r="2474" spans="1:16" x14ac:dyDescent="0.25">
      <c r="A2474" s="54">
        <v>2023</v>
      </c>
      <c r="B2474" s="54">
        <v>688564</v>
      </c>
      <c r="C2474" s="55" t="s">
        <v>417</v>
      </c>
      <c r="D2474" s="54" t="s">
        <v>296</v>
      </c>
      <c r="E2474" s="56">
        <v>45.866799999999998</v>
      </c>
      <c r="F2474" s="56">
        <v>95.581999999999994</v>
      </c>
      <c r="G2474" s="56">
        <v>102.2127</v>
      </c>
      <c r="H2474" s="56">
        <v>25.778099999999998</v>
      </c>
      <c r="I2474" s="56">
        <v>-19.2944</v>
      </c>
      <c r="J2474" s="56">
        <v>73.477999999999994</v>
      </c>
      <c r="K2474" s="56">
        <v>9.2828000000001492</v>
      </c>
      <c r="L2474" s="56">
        <v>-35.370399999999997</v>
      </c>
      <c r="M2474" s="56">
        <v>137.9342</v>
      </c>
      <c r="N2474" s="56">
        <v>348.5872</v>
      </c>
      <c r="O2474" s="56">
        <v>160.7732</v>
      </c>
      <c r="P2474" s="56">
        <v>-79.259199999999893</v>
      </c>
    </row>
    <row r="2475" spans="1:16" x14ac:dyDescent="0.25">
      <c r="A2475" s="54">
        <v>2023</v>
      </c>
      <c r="B2475" s="54">
        <v>688564</v>
      </c>
      <c r="C2475" s="55" t="s">
        <v>416</v>
      </c>
      <c r="D2475" s="54" t="s">
        <v>294</v>
      </c>
      <c r="E2475" s="56">
        <v>53.209800000000001</v>
      </c>
      <c r="F2475" s="56">
        <v>197.51339999999999</v>
      </c>
      <c r="G2475" s="56">
        <v>27.552</v>
      </c>
      <c r="H2475" s="56">
        <v>176.39019999999999</v>
      </c>
      <c r="I2475" s="56">
        <v>45.403399999999998</v>
      </c>
      <c r="J2475" s="56">
        <v>55.534500000000001</v>
      </c>
      <c r="K2475" s="56">
        <v>18.367999999999999</v>
      </c>
      <c r="L2475" s="56">
        <v>65.464700000000093</v>
      </c>
      <c r="M2475" s="56">
        <v>95.284000000000006</v>
      </c>
      <c r="N2475" s="56">
        <v>92.528800000000004</v>
      </c>
      <c r="O2475" s="56">
        <v>41.5002</v>
      </c>
      <c r="P2475" s="56">
        <v>39.376399999999997</v>
      </c>
    </row>
    <row r="2476" spans="1:16" x14ac:dyDescent="0.25">
      <c r="A2476" s="54">
        <v>2023</v>
      </c>
      <c r="B2476" s="54">
        <v>688564</v>
      </c>
      <c r="C2476" s="55" t="s">
        <v>415</v>
      </c>
      <c r="D2476" s="54" t="s">
        <v>296</v>
      </c>
      <c r="E2476" s="56">
        <v>829.15600000000097</v>
      </c>
      <c r="F2476" s="56">
        <v>11.9690000000005</v>
      </c>
      <c r="G2476" s="56">
        <v>151.97650000000101</v>
      </c>
      <c r="H2476" s="56">
        <v>505.49</v>
      </c>
      <c r="I2476" s="56">
        <v>485.99599999999998</v>
      </c>
      <c r="J2476" s="56">
        <v>686.15300000000195</v>
      </c>
      <c r="K2476" s="56">
        <v>-8.0467999999997097</v>
      </c>
      <c r="L2476" s="56">
        <v>338.110600000001</v>
      </c>
      <c r="M2476" s="56">
        <v>90.776200000000102</v>
      </c>
      <c r="N2476" s="56">
        <v>30.326099999999901</v>
      </c>
      <c r="O2476" s="56">
        <v>121.8509</v>
      </c>
      <c r="P2476" s="56">
        <v>72.821900000000198</v>
      </c>
    </row>
    <row r="2477" spans="1:16" x14ac:dyDescent="0.25">
      <c r="A2477" s="54">
        <v>2023</v>
      </c>
      <c r="B2477" s="54">
        <v>688564</v>
      </c>
      <c r="C2477" s="55" t="s">
        <v>414</v>
      </c>
      <c r="D2477" s="54" t="s">
        <v>1</v>
      </c>
      <c r="E2477" s="56">
        <v>6508.7597999999998</v>
      </c>
      <c r="F2477" s="56">
        <v>10371.541800000001</v>
      </c>
      <c r="G2477" s="56">
        <v>4138.1376</v>
      </c>
      <c r="H2477" s="56">
        <v>5397.5829000000003</v>
      </c>
      <c r="I2477" s="56">
        <v>5144.5232999999998</v>
      </c>
      <c r="J2477" s="56">
        <v>5028.3054000000002</v>
      </c>
      <c r="K2477" s="56">
        <v>5570.6556</v>
      </c>
      <c r="L2477" s="56">
        <v>6495.9395999999997</v>
      </c>
      <c r="M2477" s="56">
        <v>5400.0911999999998</v>
      </c>
      <c r="N2477" s="56">
        <v>3873.3726000000001</v>
      </c>
      <c r="O2477" s="56">
        <v>9715.7607000000007</v>
      </c>
      <c r="P2477" s="56">
        <v>6142.2692999999999</v>
      </c>
    </row>
    <row r="2478" spans="1:16" x14ac:dyDescent="0.25">
      <c r="A2478" s="54">
        <v>2023</v>
      </c>
      <c r="B2478" s="54">
        <v>688564</v>
      </c>
      <c r="C2478" s="55" t="s">
        <v>414</v>
      </c>
      <c r="D2478" s="54" t="s">
        <v>294</v>
      </c>
      <c r="E2478" s="56">
        <v>670.25980000000004</v>
      </c>
      <c r="F2478" s="56">
        <v>1068.0418</v>
      </c>
      <c r="G2478" s="56">
        <v>426.13760000000002</v>
      </c>
      <c r="H2478" s="56">
        <v>555.8329</v>
      </c>
      <c r="I2478" s="56">
        <v>529.77329999999995</v>
      </c>
      <c r="J2478" s="56">
        <v>517.80539999999996</v>
      </c>
      <c r="K2478" s="56">
        <v>573.65560000000005</v>
      </c>
      <c r="L2478" s="56">
        <v>668.93960000000004</v>
      </c>
      <c r="M2478" s="56">
        <v>556.09119999999996</v>
      </c>
      <c r="N2478" s="56">
        <v>398.87259999999998</v>
      </c>
      <c r="O2478" s="56">
        <v>1000.5107</v>
      </c>
      <c r="P2478" s="56">
        <v>632.51930000000004</v>
      </c>
    </row>
    <row r="2479" spans="1:16" x14ac:dyDescent="0.25">
      <c r="A2479" s="54">
        <v>2023</v>
      </c>
      <c r="B2479" s="54">
        <v>688564</v>
      </c>
      <c r="C2479" s="55" t="s">
        <v>419</v>
      </c>
      <c r="D2479" s="54" t="s">
        <v>296</v>
      </c>
      <c r="E2479" s="56">
        <v>0</v>
      </c>
      <c r="F2479" s="56">
        <v>-6.4600000000000604</v>
      </c>
      <c r="G2479" s="56">
        <v>-28.684200000000001</v>
      </c>
      <c r="H2479" s="56">
        <v>0</v>
      </c>
      <c r="I2479" s="56">
        <v>0</v>
      </c>
      <c r="J2479" s="56">
        <v>0</v>
      </c>
      <c r="K2479" s="56">
        <v>0</v>
      </c>
      <c r="L2479" s="56">
        <v>0</v>
      </c>
      <c r="M2479" s="56">
        <v>0</v>
      </c>
      <c r="N2479" s="56">
        <v>47.944800000000001</v>
      </c>
      <c r="O2479" s="56">
        <v>-33.568600000000004</v>
      </c>
      <c r="P2479" s="56">
        <v>-54.039200000000001</v>
      </c>
    </row>
    <row r="2480" spans="1:16" x14ac:dyDescent="0.25">
      <c r="A2480" s="54">
        <v>2023</v>
      </c>
      <c r="B2480" s="54">
        <v>688564</v>
      </c>
      <c r="C2480" s="55" t="s">
        <v>419</v>
      </c>
      <c r="D2480" s="54" t="s">
        <v>1</v>
      </c>
      <c r="E2480" s="56">
        <v>0</v>
      </c>
      <c r="F2480" s="56">
        <v>613.14</v>
      </c>
      <c r="G2480" s="56">
        <v>65.215800000000002</v>
      </c>
      <c r="H2480" s="56">
        <v>0</v>
      </c>
      <c r="I2480" s="56">
        <v>0</v>
      </c>
      <c r="J2480" s="56">
        <v>0</v>
      </c>
      <c r="K2480" s="56">
        <v>0</v>
      </c>
      <c r="L2480" s="56">
        <v>0</v>
      </c>
      <c r="M2480" s="56">
        <v>0</v>
      </c>
      <c r="N2480" s="56">
        <v>809.34479999999996</v>
      </c>
      <c r="O2480" s="56">
        <v>6.1314000000000002</v>
      </c>
      <c r="P2480" s="56">
        <v>162.76079999999999</v>
      </c>
    </row>
    <row r="2481" spans="1:16" x14ac:dyDescent="0.25">
      <c r="A2481" s="54">
        <v>2023</v>
      </c>
      <c r="B2481" s="54">
        <v>688564</v>
      </c>
      <c r="C2481" s="55" t="s">
        <v>417</v>
      </c>
      <c r="D2481" s="54" t="s">
        <v>294</v>
      </c>
      <c r="E2481" s="56">
        <v>199.86680000000001</v>
      </c>
      <c r="F2481" s="56">
        <v>225.58199999999999</v>
      </c>
      <c r="G2481" s="56">
        <v>296.21269999999998</v>
      </c>
      <c r="H2481" s="56">
        <v>90.778099999999995</v>
      </c>
      <c r="I2481" s="56">
        <v>42.705599999999997</v>
      </c>
      <c r="J2481" s="56">
        <v>170.47800000000001</v>
      </c>
      <c r="K2481" s="56">
        <v>133.28280000000001</v>
      </c>
      <c r="L2481" s="56">
        <v>57.629600000000003</v>
      </c>
      <c r="M2481" s="56">
        <v>265.93419999999998</v>
      </c>
      <c r="N2481" s="56">
        <v>443.5872</v>
      </c>
      <c r="O2481" s="56">
        <v>293.77319999999997</v>
      </c>
      <c r="P2481" s="56">
        <v>171.74080000000001</v>
      </c>
    </row>
    <row r="2482" spans="1:16" x14ac:dyDescent="0.25">
      <c r="A2482" s="54">
        <v>2023</v>
      </c>
      <c r="B2482" s="54">
        <v>688564</v>
      </c>
      <c r="C2482" s="55" t="s">
        <v>417</v>
      </c>
      <c r="D2482" s="54" t="s">
        <v>1</v>
      </c>
      <c r="E2482" s="56">
        <v>1940.8668</v>
      </c>
      <c r="F2482" s="56">
        <v>2190.5819999999999</v>
      </c>
      <c r="G2482" s="56">
        <v>2876.4627</v>
      </c>
      <c r="H2482" s="56">
        <v>881.52809999999999</v>
      </c>
      <c r="I2482" s="56">
        <v>414.7056</v>
      </c>
      <c r="J2482" s="56">
        <v>1655.4780000000001</v>
      </c>
      <c r="K2482" s="56">
        <v>1294.2828</v>
      </c>
      <c r="L2482" s="56">
        <v>559.62959999999998</v>
      </c>
      <c r="M2482" s="56">
        <v>2582.4342000000001</v>
      </c>
      <c r="N2482" s="56">
        <v>4307.5871999999999</v>
      </c>
      <c r="O2482" s="56">
        <v>2852.7732000000001</v>
      </c>
      <c r="P2482" s="56">
        <v>1667.7408</v>
      </c>
    </row>
    <row r="2483" spans="1:16" x14ac:dyDescent="0.25">
      <c r="A2483" s="54">
        <v>2023</v>
      </c>
      <c r="B2483" s="54">
        <v>688564</v>
      </c>
      <c r="C2483" s="55" t="s">
        <v>415</v>
      </c>
      <c r="D2483" s="54" t="s">
        <v>294</v>
      </c>
      <c r="E2483" s="56">
        <v>1345.4559999999999</v>
      </c>
      <c r="F2483" s="56">
        <v>369.36900000000003</v>
      </c>
      <c r="G2483" s="56">
        <v>562.37650000000099</v>
      </c>
      <c r="H2483" s="56">
        <v>866.74</v>
      </c>
      <c r="I2483" s="56">
        <v>834.596</v>
      </c>
      <c r="J2483" s="56">
        <v>938.20300000000202</v>
      </c>
      <c r="K2483" s="56">
        <v>333.95319999999998</v>
      </c>
      <c r="L2483" s="56">
        <v>664.06060000000105</v>
      </c>
      <c r="M2483" s="56">
        <v>399.67619999999999</v>
      </c>
      <c r="N2483" s="56">
        <v>378.92610000000002</v>
      </c>
      <c r="O2483" s="56">
        <v>473.7509</v>
      </c>
      <c r="P2483" s="56">
        <v>483.22190000000001</v>
      </c>
    </row>
    <row r="2484" spans="1:16" x14ac:dyDescent="0.25">
      <c r="A2484" s="54">
        <v>2023</v>
      </c>
      <c r="B2484" s="54">
        <v>688564</v>
      </c>
      <c r="C2484" s="55" t="s">
        <v>416</v>
      </c>
      <c r="D2484" s="54" t="s">
        <v>1</v>
      </c>
      <c r="E2484" s="56">
        <v>516.70979999999997</v>
      </c>
      <c r="F2484" s="56">
        <v>1918.0134</v>
      </c>
      <c r="G2484" s="56">
        <v>267.55200000000002</v>
      </c>
      <c r="H2484" s="56">
        <v>1712.8902</v>
      </c>
      <c r="I2484" s="56">
        <v>440.90339999999998</v>
      </c>
      <c r="J2484" s="56">
        <v>539.28449999999998</v>
      </c>
      <c r="K2484" s="56">
        <v>178.36799999999999</v>
      </c>
      <c r="L2484" s="56">
        <v>635.71469999999999</v>
      </c>
      <c r="M2484" s="56">
        <v>925.28399999999999</v>
      </c>
      <c r="N2484" s="56">
        <v>898.52880000000005</v>
      </c>
      <c r="O2484" s="56">
        <v>403.00020000000001</v>
      </c>
      <c r="P2484" s="56">
        <v>382.37639999999999</v>
      </c>
    </row>
    <row r="2485" spans="1:16" x14ac:dyDescent="0.25">
      <c r="A2485" s="54">
        <v>2023</v>
      </c>
      <c r="B2485" s="54">
        <v>688564</v>
      </c>
      <c r="C2485" s="55" t="s">
        <v>418</v>
      </c>
      <c r="D2485" s="54" t="s">
        <v>1</v>
      </c>
      <c r="E2485" s="56">
        <v>2443.3629000000001</v>
      </c>
      <c r="F2485" s="56">
        <v>1226.8373999999999</v>
      </c>
      <c r="G2485" s="56">
        <v>1337.4812999999999</v>
      </c>
      <c r="H2485" s="56">
        <v>1505.5373999999999</v>
      </c>
      <c r="I2485" s="56">
        <v>3920.4729000000002</v>
      </c>
      <c r="J2485" s="56">
        <v>1124.2757999999999</v>
      </c>
      <c r="K2485" s="56">
        <v>3407.6649000000002</v>
      </c>
      <c r="L2485" s="56">
        <v>722.94780000000003</v>
      </c>
      <c r="M2485" s="56">
        <v>4602.4517999999998</v>
      </c>
      <c r="N2485" s="56">
        <v>410.24639999999999</v>
      </c>
      <c r="O2485" s="56">
        <v>2511.6444000000001</v>
      </c>
      <c r="P2485" s="56">
        <v>3980.9508000000001</v>
      </c>
    </row>
    <row r="2486" spans="1:16" x14ac:dyDescent="0.25">
      <c r="A2486" s="54">
        <v>2023</v>
      </c>
      <c r="B2486" s="54">
        <v>688564</v>
      </c>
      <c r="C2486" s="55" t="s">
        <v>418</v>
      </c>
      <c r="D2486" s="54" t="s">
        <v>296</v>
      </c>
      <c r="E2486" s="56">
        <v>-272.18709999999999</v>
      </c>
      <c r="F2486" s="56">
        <v>-318.26260000000002</v>
      </c>
      <c r="G2486" s="56">
        <v>-170.06870000000001</v>
      </c>
      <c r="H2486" s="56">
        <v>-95.162599999999998</v>
      </c>
      <c r="I2486" s="56">
        <v>50.922900000000297</v>
      </c>
      <c r="J2486" s="56">
        <v>-226.2242</v>
      </c>
      <c r="K2486" s="56">
        <v>100.7149</v>
      </c>
      <c r="L2486" s="56">
        <v>-175.75219999999999</v>
      </c>
      <c r="M2486" s="56">
        <v>-4.84820000000005</v>
      </c>
      <c r="N2486" s="56">
        <v>-299.75360000000001</v>
      </c>
      <c r="O2486" s="56">
        <v>-83.355599999999896</v>
      </c>
      <c r="P2486" s="56">
        <v>102.1508</v>
      </c>
    </row>
    <row r="2487" spans="1:16" x14ac:dyDescent="0.25">
      <c r="A2487" s="54">
        <v>2023</v>
      </c>
      <c r="B2487" s="54">
        <v>688564</v>
      </c>
      <c r="C2487" s="55" t="s">
        <v>418</v>
      </c>
      <c r="D2487" s="54" t="s">
        <v>294</v>
      </c>
      <c r="E2487" s="56">
        <v>251.6129</v>
      </c>
      <c r="F2487" s="56">
        <v>126.3374</v>
      </c>
      <c r="G2487" s="56">
        <v>137.7313</v>
      </c>
      <c r="H2487" s="56">
        <v>155.03739999999999</v>
      </c>
      <c r="I2487" s="56">
        <v>403.72289999999998</v>
      </c>
      <c r="J2487" s="56">
        <v>115.7758</v>
      </c>
      <c r="K2487" s="56">
        <v>350.91489999999999</v>
      </c>
      <c r="L2487" s="56">
        <v>74.4478000000001</v>
      </c>
      <c r="M2487" s="56">
        <v>473.95179999999999</v>
      </c>
      <c r="N2487" s="56">
        <v>42.246400000000001</v>
      </c>
      <c r="O2487" s="56">
        <v>258.64440000000002</v>
      </c>
      <c r="P2487" s="56">
        <v>409.95080000000002</v>
      </c>
    </row>
    <row r="2488" spans="1:16" x14ac:dyDescent="0.25">
      <c r="A2488" s="54">
        <v>2023</v>
      </c>
      <c r="B2488" s="54">
        <v>688564</v>
      </c>
      <c r="C2488" s="55" t="s">
        <v>416</v>
      </c>
      <c r="D2488" s="54" t="s">
        <v>296</v>
      </c>
      <c r="E2488" s="56">
        <v>-75.190200000000004</v>
      </c>
      <c r="F2488" s="56">
        <v>-27.186599999999899</v>
      </c>
      <c r="G2488" s="56">
        <v>-68.748000000000005</v>
      </c>
      <c r="H2488" s="56">
        <v>5.9902000000000397</v>
      </c>
      <c r="I2488" s="56">
        <v>-147.19659999999999</v>
      </c>
      <c r="J2488" s="56">
        <v>-137.06549999999999</v>
      </c>
      <c r="K2488" s="56">
        <v>-45.832000000000001</v>
      </c>
      <c r="L2488" s="56">
        <v>-287.63529999999997</v>
      </c>
      <c r="M2488" s="56">
        <v>-33.116</v>
      </c>
      <c r="N2488" s="56">
        <v>-35.871200000000002</v>
      </c>
      <c r="O2488" s="56">
        <v>-118.99979999999999</v>
      </c>
      <c r="P2488" s="56">
        <v>-121.1236</v>
      </c>
    </row>
    <row r="2489" spans="1:16" x14ac:dyDescent="0.25">
      <c r="A2489" s="54">
        <v>2023</v>
      </c>
      <c r="B2489" s="54">
        <v>690065</v>
      </c>
      <c r="C2489" s="55" t="s">
        <v>415</v>
      </c>
      <c r="D2489" s="54" t="s">
        <v>1</v>
      </c>
      <c r="E2489" s="56">
        <v>631.91200000000003</v>
      </c>
      <c r="F2489" s="56">
        <v>0</v>
      </c>
      <c r="G2489" s="56">
        <v>519.04</v>
      </c>
      <c r="H2489" s="56">
        <v>280.75200000000001</v>
      </c>
      <c r="I2489" s="56">
        <v>63.984000000000002</v>
      </c>
      <c r="J2489" s="56">
        <v>71.992000000000004</v>
      </c>
      <c r="K2489" s="56">
        <v>143.98400000000001</v>
      </c>
      <c r="L2489" s="56">
        <v>0</v>
      </c>
      <c r="M2489" s="56">
        <v>13.584</v>
      </c>
      <c r="N2489" s="56">
        <v>87.975999999999999</v>
      </c>
      <c r="O2489" s="56">
        <v>15.183999999999999</v>
      </c>
      <c r="P2489" s="56">
        <v>135.98400000000001</v>
      </c>
    </row>
    <row r="2490" spans="1:16" x14ac:dyDescent="0.25">
      <c r="A2490" s="54">
        <v>2023</v>
      </c>
      <c r="B2490" s="54">
        <v>690065</v>
      </c>
      <c r="C2490" s="55" t="s">
        <v>415</v>
      </c>
      <c r="D2490" s="54" t="s">
        <v>294</v>
      </c>
      <c r="E2490" s="56">
        <v>221.91200000000001</v>
      </c>
      <c r="F2490" s="56">
        <v>0</v>
      </c>
      <c r="G2490" s="56">
        <v>124.04</v>
      </c>
      <c r="H2490" s="56">
        <v>67.501999999999995</v>
      </c>
      <c r="I2490" s="56">
        <v>23.484000000000002</v>
      </c>
      <c r="J2490" s="56">
        <v>11.992000000000001</v>
      </c>
      <c r="K2490" s="56">
        <v>23.984000000000002</v>
      </c>
      <c r="L2490" s="56">
        <v>0</v>
      </c>
      <c r="M2490" s="56">
        <v>5.5839999999999996</v>
      </c>
      <c r="N2490" s="56">
        <v>15.976000000000001</v>
      </c>
      <c r="O2490" s="56">
        <v>4.4340000000000002</v>
      </c>
      <c r="P2490" s="56">
        <v>28.484000000000002</v>
      </c>
    </row>
    <row r="2491" spans="1:16" x14ac:dyDescent="0.25">
      <c r="A2491" s="54">
        <v>2023</v>
      </c>
      <c r="B2491" s="54">
        <v>690065</v>
      </c>
      <c r="C2491" s="55" t="s">
        <v>415</v>
      </c>
      <c r="D2491" s="54" t="s">
        <v>296</v>
      </c>
      <c r="E2491" s="56">
        <v>155.71199999999999</v>
      </c>
      <c r="F2491" s="56">
        <v>0</v>
      </c>
      <c r="G2491" s="56">
        <v>47.940000000000097</v>
      </c>
      <c r="H2491" s="56">
        <v>-35.097999999999999</v>
      </c>
      <c r="I2491" s="56">
        <v>-42.716000000000001</v>
      </c>
      <c r="J2491" s="56">
        <v>-21.108000000000001</v>
      </c>
      <c r="K2491" s="56">
        <v>-10.215999999999999</v>
      </c>
      <c r="L2491" s="56">
        <v>0</v>
      </c>
      <c r="M2491" s="56">
        <v>-60.616</v>
      </c>
      <c r="N2491" s="56">
        <v>-51.323999999999998</v>
      </c>
      <c r="O2491" s="56">
        <v>-29.765999999999998</v>
      </c>
      <c r="P2491" s="56">
        <v>-37.716000000000001</v>
      </c>
    </row>
    <row r="2492" spans="1:16" x14ac:dyDescent="0.25">
      <c r="A2492" s="54">
        <v>2023</v>
      </c>
      <c r="B2492" s="54">
        <v>692504</v>
      </c>
      <c r="C2492" s="55" t="s">
        <v>416</v>
      </c>
      <c r="D2492" s="54" t="s">
        <v>296</v>
      </c>
      <c r="E2492" s="56">
        <v>-1.2300000000000899</v>
      </c>
      <c r="F2492" s="56">
        <v>17.059199999999901</v>
      </c>
      <c r="G2492" s="56">
        <v>-11.0488</v>
      </c>
      <c r="H2492" s="56">
        <v>646.889199999997</v>
      </c>
      <c r="I2492" s="56">
        <v>139.97199999999901</v>
      </c>
      <c r="J2492" s="56">
        <v>-22.706800000000001</v>
      </c>
      <c r="K2492" s="56">
        <v>-39.125200000000099</v>
      </c>
      <c r="L2492" s="56">
        <v>-32.969600000000099</v>
      </c>
      <c r="M2492" s="56">
        <v>125.2576</v>
      </c>
      <c r="N2492" s="56">
        <v>0</v>
      </c>
      <c r="O2492" s="56">
        <v>314.45999999999901</v>
      </c>
      <c r="P2492" s="56">
        <v>29.399199999999901</v>
      </c>
    </row>
    <row r="2493" spans="1:16" x14ac:dyDescent="0.25">
      <c r="A2493" s="54">
        <v>2023</v>
      </c>
      <c r="B2493" s="54">
        <v>692504</v>
      </c>
      <c r="C2493" s="55" t="s">
        <v>416</v>
      </c>
      <c r="D2493" s="54" t="s">
        <v>1</v>
      </c>
      <c r="E2493" s="56">
        <v>1188.47</v>
      </c>
      <c r="F2493" s="56">
        <v>326.35919999999999</v>
      </c>
      <c r="G2493" s="56">
        <v>589.45119999999997</v>
      </c>
      <c r="H2493" s="56">
        <v>12253.3892</v>
      </c>
      <c r="I2493" s="56">
        <v>6759.4719999999998</v>
      </c>
      <c r="J2493" s="56">
        <v>54.3932</v>
      </c>
      <c r="K2493" s="56">
        <v>997.97479999999996</v>
      </c>
      <c r="L2493" s="56">
        <v>1178.6304</v>
      </c>
      <c r="M2493" s="56">
        <v>2056.7076000000002</v>
      </c>
      <c r="N2493" s="56">
        <v>0</v>
      </c>
      <c r="O2493" s="56">
        <v>2417.06</v>
      </c>
      <c r="P2493" s="56">
        <v>949.74919999999997</v>
      </c>
    </row>
    <row r="2494" spans="1:16" x14ac:dyDescent="0.25">
      <c r="A2494" s="54">
        <v>2023</v>
      </c>
      <c r="B2494" s="54">
        <v>692504</v>
      </c>
      <c r="C2494" s="55" t="s">
        <v>416</v>
      </c>
      <c r="D2494" s="54" t="s">
        <v>294</v>
      </c>
      <c r="E2494" s="56">
        <v>73.969999999999899</v>
      </c>
      <c r="F2494" s="56">
        <v>51.359199999999902</v>
      </c>
      <c r="G2494" s="56">
        <v>30.9512</v>
      </c>
      <c r="H2494" s="56">
        <v>798.389199999997</v>
      </c>
      <c r="I2494" s="56">
        <v>420.97199999999901</v>
      </c>
      <c r="J2494" s="56">
        <v>9.3931999999999896</v>
      </c>
      <c r="K2494" s="56">
        <v>65.974799999999902</v>
      </c>
      <c r="L2494" s="56">
        <v>103.13039999999999</v>
      </c>
      <c r="M2494" s="56">
        <v>231.45760000000001</v>
      </c>
      <c r="N2494" s="56">
        <v>0</v>
      </c>
      <c r="O2494" s="56">
        <v>450.55999999999898</v>
      </c>
      <c r="P2494" s="56">
        <v>170.9992</v>
      </c>
    </row>
    <row r="2495" spans="1:16" x14ac:dyDescent="0.25">
      <c r="A2495" s="54">
        <v>2023</v>
      </c>
      <c r="B2495" s="54">
        <v>692546</v>
      </c>
      <c r="C2495" s="55" t="s">
        <v>416</v>
      </c>
      <c r="D2495" s="54" t="s">
        <v>294</v>
      </c>
      <c r="E2495" s="56">
        <v>2.6920000000000002</v>
      </c>
      <c r="F2495" s="56">
        <v>0</v>
      </c>
      <c r="G2495" s="56">
        <v>0</v>
      </c>
      <c r="H2495" s="56">
        <v>11.992000000000001</v>
      </c>
      <c r="I2495" s="56">
        <v>0</v>
      </c>
      <c r="J2495" s="56">
        <v>24.984000000000002</v>
      </c>
      <c r="K2495" s="56">
        <v>20.992000000000001</v>
      </c>
      <c r="L2495" s="56">
        <v>0</v>
      </c>
      <c r="M2495" s="56">
        <v>209.92</v>
      </c>
      <c r="N2495" s="56">
        <v>0</v>
      </c>
      <c r="O2495" s="56">
        <v>0</v>
      </c>
      <c r="P2495" s="56">
        <v>0</v>
      </c>
    </row>
    <row r="2496" spans="1:16" x14ac:dyDescent="0.25">
      <c r="A2496" s="54">
        <v>2023</v>
      </c>
      <c r="B2496" s="54">
        <v>692546</v>
      </c>
      <c r="C2496" s="55" t="s">
        <v>416</v>
      </c>
      <c r="D2496" s="54" t="s">
        <v>296</v>
      </c>
      <c r="E2496" s="56">
        <v>-29.408000000000001</v>
      </c>
      <c r="F2496" s="56">
        <v>0</v>
      </c>
      <c r="G2496" s="56">
        <v>0</v>
      </c>
      <c r="H2496" s="56">
        <v>-20.108000000000001</v>
      </c>
      <c r="I2496" s="56">
        <v>0</v>
      </c>
      <c r="J2496" s="56">
        <v>-39.216000000000001</v>
      </c>
      <c r="K2496" s="56">
        <v>-11.108000000000001</v>
      </c>
      <c r="L2496" s="56">
        <v>0</v>
      </c>
      <c r="M2496" s="56">
        <v>177.82</v>
      </c>
      <c r="N2496" s="56">
        <v>0</v>
      </c>
      <c r="O2496" s="56">
        <v>0</v>
      </c>
      <c r="P2496" s="56">
        <v>0</v>
      </c>
    </row>
    <row r="2497" spans="1:16" x14ac:dyDescent="0.25">
      <c r="A2497" s="54">
        <v>2023</v>
      </c>
      <c r="B2497" s="54">
        <v>692546</v>
      </c>
      <c r="C2497" s="55" t="s">
        <v>416</v>
      </c>
      <c r="D2497" s="54" t="s">
        <v>1</v>
      </c>
      <c r="E2497" s="56">
        <v>7.1920000000000002</v>
      </c>
      <c r="F2497" s="56">
        <v>0</v>
      </c>
      <c r="G2497" s="56">
        <v>0</v>
      </c>
      <c r="H2497" s="56">
        <v>71.992000000000004</v>
      </c>
      <c r="I2497" s="56">
        <v>0</v>
      </c>
      <c r="J2497" s="56">
        <v>119.98399999999999</v>
      </c>
      <c r="K2497" s="56">
        <v>55.991999999999997</v>
      </c>
      <c r="L2497" s="56">
        <v>0</v>
      </c>
      <c r="M2497" s="56">
        <v>559.91999999999996</v>
      </c>
      <c r="N2497" s="56">
        <v>0</v>
      </c>
      <c r="O2497" s="56">
        <v>0</v>
      </c>
      <c r="P2497" s="56">
        <v>0</v>
      </c>
    </row>
    <row r="2498" spans="1:16" x14ac:dyDescent="0.25">
      <c r="A2498" s="54">
        <v>2023</v>
      </c>
      <c r="B2498" s="54">
        <v>692982</v>
      </c>
      <c r="C2498" s="55" t="s">
        <v>419</v>
      </c>
      <c r="D2498" s="54" t="s">
        <v>294</v>
      </c>
      <c r="E2498" s="56">
        <v>20.992000000000001</v>
      </c>
      <c r="F2498" s="56">
        <v>39.984000000000002</v>
      </c>
      <c r="G2498" s="56">
        <v>0</v>
      </c>
      <c r="H2498" s="56">
        <v>4.1340000000000003</v>
      </c>
      <c r="I2498" s="56">
        <v>0</v>
      </c>
      <c r="J2498" s="56">
        <v>0</v>
      </c>
      <c r="K2498" s="56">
        <v>0</v>
      </c>
      <c r="L2498" s="56">
        <v>0</v>
      </c>
      <c r="M2498" s="56">
        <v>19.484000000000002</v>
      </c>
      <c r="N2498" s="56">
        <v>0</v>
      </c>
      <c r="O2498" s="56">
        <v>29.611999999999998</v>
      </c>
      <c r="P2498" s="56">
        <v>209.92</v>
      </c>
    </row>
    <row r="2499" spans="1:16" x14ac:dyDescent="0.25">
      <c r="A2499" s="54">
        <v>2023</v>
      </c>
      <c r="B2499" s="54">
        <v>692982</v>
      </c>
      <c r="C2499" s="55" t="s">
        <v>419</v>
      </c>
      <c r="D2499" s="54" t="s">
        <v>1</v>
      </c>
      <c r="E2499" s="56">
        <v>55.991999999999997</v>
      </c>
      <c r="F2499" s="56">
        <v>119.98399999999999</v>
      </c>
      <c r="G2499" s="56">
        <v>0</v>
      </c>
      <c r="H2499" s="56">
        <v>18.384</v>
      </c>
      <c r="I2499" s="56">
        <v>0</v>
      </c>
      <c r="J2499" s="56">
        <v>0</v>
      </c>
      <c r="K2499" s="56">
        <v>0</v>
      </c>
      <c r="L2499" s="56">
        <v>0</v>
      </c>
      <c r="M2499" s="56">
        <v>151.98400000000001</v>
      </c>
      <c r="N2499" s="56">
        <v>0</v>
      </c>
      <c r="O2499" s="56">
        <v>79.111999999999995</v>
      </c>
      <c r="P2499" s="56">
        <v>559.91999999999996</v>
      </c>
    </row>
    <row r="2500" spans="1:16" x14ac:dyDescent="0.25">
      <c r="A2500" s="54">
        <v>2023</v>
      </c>
      <c r="B2500" s="54">
        <v>692982</v>
      </c>
      <c r="C2500" s="55" t="s">
        <v>419</v>
      </c>
      <c r="D2500" s="54" t="s">
        <v>296</v>
      </c>
      <c r="E2500" s="56">
        <v>-13.208</v>
      </c>
      <c r="F2500" s="56">
        <v>4.5839999999999996</v>
      </c>
      <c r="G2500" s="56">
        <v>0</v>
      </c>
      <c r="H2500" s="56">
        <v>-31.265999999999998</v>
      </c>
      <c r="I2500" s="56">
        <v>0</v>
      </c>
      <c r="J2500" s="56">
        <v>0</v>
      </c>
      <c r="K2500" s="56">
        <v>0</v>
      </c>
      <c r="L2500" s="56">
        <v>0</v>
      </c>
      <c r="M2500" s="56">
        <v>-15.916</v>
      </c>
      <c r="N2500" s="56">
        <v>0</v>
      </c>
      <c r="O2500" s="56">
        <v>-5.7880000000000003</v>
      </c>
      <c r="P2500" s="56">
        <v>175.72</v>
      </c>
    </row>
    <row r="2501" spans="1:16" x14ac:dyDescent="0.25">
      <c r="A2501" s="54">
        <v>2023</v>
      </c>
      <c r="B2501" s="54">
        <v>693197</v>
      </c>
      <c r="C2501" s="55" t="s">
        <v>418</v>
      </c>
      <c r="D2501" s="54" t="s">
        <v>296</v>
      </c>
      <c r="E2501" s="56">
        <v>0</v>
      </c>
      <c r="F2501" s="56">
        <v>0</v>
      </c>
      <c r="G2501" s="56">
        <v>0</v>
      </c>
      <c r="H2501" s="56">
        <v>705.16699999999901</v>
      </c>
      <c r="I2501" s="56">
        <v>302.90899999999999</v>
      </c>
      <c r="J2501" s="56">
        <v>32.485999999999898</v>
      </c>
      <c r="K2501" s="56">
        <v>481.67200000000003</v>
      </c>
      <c r="L2501" s="56">
        <v>229.52099999999999</v>
      </c>
      <c r="M2501" s="56">
        <v>44.977999999999803</v>
      </c>
      <c r="N2501" s="56">
        <v>852.76399999999899</v>
      </c>
      <c r="O2501" s="56">
        <v>317.48200000000003</v>
      </c>
      <c r="P2501" s="56">
        <v>74.733999999999696</v>
      </c>
    </row>
    <row r="2502" spans="1:16" x14ac:dyDescent="0.25">
      <c r="A2502" s="54">
        <v>2023</v>
      </c>
      <c r="B2502" s="54">
        <v>693197</v>
      </c>
      <c r="C2502" s="55" t="s">
        <v>418</v>
      </c>
      <c r="D2502" s="54" t="s">
        <v>1</v>
      </c>
      <c r="E2502" s="56">
        <v>0</v>
      </c>
      <c r="F2502" s="56">
        <v>0</v>
      </c>
      <c r="G2502" s="56">
        <v>0</v>
      </c>
      <c r="H2502" s="56">
        <v>6401.1270000000004</v>
      </c>
      <c r="I2502" s="56">
        <v>3768.1590000000001</v>
      </c>
      <c r="J2502" s="56">
        <v>1235.586</v>
      </c>
      <c r="K2502" s="56">
        <v>6225.0720000000001</v>
      </c>
      <c r="L2502" s="56">
        <v>2965.5810000000001</v>
      </c>
      <c r="M2502" s="56">
        <v>2112.078</v>
      </c>
      <c r="N2502" s="56">
        <v>8207.3639999999996</v>
      </c>
      <c r="O2502" s="56">
        <v>4156.0619999999999</v>
      </c>
      <c r="P2502" s="56">
        <v>2029.434</v>
      </c>
    </row>
    <row r="2503" spans="1:16" x14ac:dyDescent="0.25">
      <c r="A2503" s="54">
        <v>2023</v>
      </c>
      <c r="B2503" s="54">
        <v>693197</v>
      </c>
      <c r="C2503" s="55" t="s">
        <v>418</v>
      </c>
      <c r="D2503" s="54" t="s">
        <v>294</v>
      </c>
      <c r="E2503" s="56">
        <v>0</v>
      </c>
      <c r="F2503" s="56">
        <v>0</v>
      </c>
      <c r="G2503" s="56">
        <v>0</v>
      </c>
      <c r="H2503" s="56">
        <v>901.87699999999904</v>
      </c>
      <c r="I2503" s="56">
        <v>530.90899999999999</v>
      </c>
      <c r="J2503" s="56">
        <v>174.08600000000001</v>
      </c>
      <c r="K2503" s="56">
        <v>877.072</v>
      </c>
      <c r="L2503" s="56">
        <v>417.83100000000002</v>
      </c>
      <c r="M2503" s="56">
        <v>297.57799999999997</v>
      </c>
      <c r="N2503" s="56">
        <v>1156.364</v>
      </c>
      <c r="O2503" s="56">
        <v>585.56200000000001</v>
      </c>
      <c r="P2503" s="56">
        <v>285.93400000000003</v>
      </c>
    </row>
    <row r="2504" spans="1:16" x14ac:dyDescent="0.25">
      <c r="A2504" s="54">
        <v>2023</v>
      </c>
      <c r="B2504" s="54">
        <v>697252</v>
      </c>
      <c r="C2504" s="55" t="s">
        <v>414</v>
      </c>
      <c r="D2504" s="54" t="s">
        <v>296</v>
      </c>
      <c r="E2504" s="56">
        <v>-91.664000000000001</v>
      </c>
      <c r="F2504" s="56">
        <v>0</v>
      </c>
      <c r="G2504" s="56">
        <v>9.8839999999999897</v>
      </c>
      <c r="H2504" s="56">
        <v>-11.396000000000001</v>
      </c>
      <c r="I2504" s="56">
        <v>-12.116</v>
      </c>
      <c r="J2504" s="56">
        <v>141.184</v>
      </c>
      <c r="K2504" s="56">
        <v>-29.408000000000001</v>
      </c>
      <c r="L2504" s="56">
        <v>-28.515999999999998</v>
      </c>
      <c r="M2504" s="56">
        <v>158.71199999999999</v>
      </c>
      <c r="N2504" s="56">
        <v>-13.108000000000001</v>
      </c>
      <c r="O2504" s="56">
        <v>-8.4039999999999999</v>
      </c>
      <c r="P2504" s="56">
        <v>-75.932000000000002</v>
      </c>
    </row>
    <row r="2505" spans="1:16" x14ac:dyDescent="0.25">
      <c r="A2505" s="54">
        <v>2023</v>
      </c>
      <c r="B2505" s="54">
        <v>697252</v>
      </c>
      <c r="C2505" s="55" t="s">
        <v>414</v>
      </c>
      <c r="D2505" s="54" t="s">
        <v>294</v>
      </c>
      <c r="E2505" s="56">
        <v>36.735999999999997</v>
      </c>
      <c r="F2505" s="56">
        <v>0</v>
      </c>
      <c r="G2505" s="56">
        <v>41.984000000000002</v>
      </c>
      <c r="H2505" s="56">
        <v>52.804000000000002</v>
      </c>
      <c r="I2505" s="56">
        <v>19.984000000000002</v>
      </c>
      <c r="J2505" s="56">
        <v>301.68400000000003</v>
      </c>
      <c r="K2505" s="56">
        <v>2.6920000000000002</v>
      </c>
      <c r="L2505" s="56">
        <v>3.5840000000000001</v>
      </c>
      <c r="M2505" s="56">
        <v>222.91200000000001</v>
      </c>
      <c r="N2505" s="56">
        <v>18.992000000000001</v>
      </c>
      <c r="O2505" s="56">
        <v>55.795999999999999</v>
      </c>
      <c r="P2505" s="56">
        <v>52.468000000000004</v>
      </c>
    </row>
    <row r="2506" spans="1:16" x14ac:dyDescent="0.25">
      <c r="A2506" s="54">
        <v>2023</v>
      </c>
      <c r="B2506" s="54">
        <v>697252</v>
      </c>
      <c r="C2506" s="55" t="s">
        <v>414</v>
      </c>
      <c r="D2506" s="54" t="s">
        <v>1</v>
      </c>
      <c r="E2506" s="56">
        <v>188.73599999999999</v>
      </c>
      <c r="F2506" s="56">
        <v>0</v>
      </c>
      <c r="G2506" s="56">
        <v>111.98399999999999</v>
      </c>
      <c r="H2506" s="56">
        <v>126.304</v>
      </c>
      <c r="I2506" s="56">
        <v>159.98400000000001</v>
      </c>
      <c r="J2506" s="56">
        <v>1062.184</v>
      </c>
      <c r="K2506" s="56">
        <v>7.1920000000000002</v>
      </c>
      <c r="L2506" s="56">
        <v>17.584</v>
      </c>
      <c r="M2506" s="56">
        <v>607.91200000000003</v>
      </c>
      <c r="N2506" s="56">
        <v>63.991999999999997</v>
      </c>
      <c r="O2506" s="56">
        <v>214.29599999999999</v>
      </c>
      <c r="P2506" s="56">
        <v>207.96799999999999</v>
      </c>
    </row>
    <row r="2507" spans="1:16" x14ac:dyDescent="0.25">
      <c r="A2507" s="54">
        <v>2023</v>
      </c>
      <c r="B2507" s="54">
        <v>701147</v>
      </c>
      <c r="C2507" s="55" t="s">
        <v>418</v>
      </c>
      <c r="D2507" s="54" t="s">
        <v>1</v>
      </c>
      <c r="E2507" s="56">
        <v>775.91200000000003</v>
      </c>
      <c r="F2507" s="56">
        <v>271.83199999999999</v>
      </c>
      <c r="G2507" s="56">
        <v>62.384</v>
      </c>
      <c r="H2507" s="56">
        <v>8.7919999999999998</v>
      </c>
      <c r="I2507" s="56">
        <v>0</v>
      </c>
      <c r="J2507" s="56">
        <v>0</v>
      </c>
      <c r="K2507" s="56">
        <v>2889.2959999999998</v>
      </c>
      <c r="L2507" s="56">
        <v>7.1920000000000002</v>
      </c>
      <c r="M2507" s="56">
        <v>2516.3200000000002</v>
      </c>
      <c r="N2507" s="56">
        <v>135.98400000000001</v>
      </c>
      <c r="O2507" s="56">
        <v>2374.808</v>
      </c>
      <c r="P2507" s="56">
        <v>0</v>
      </c>
    </row>
    <row r="2508" spans="1:16" x14ac:dyDescent="0.25">
      <c r="A2508" s="54">
        <v>2023</v>
      </c>
      <c r="B2508" s="54">
        <v>701147</v>
      </c>
      <c r="C2508" s="55" t="s">
        <v>418</v>
      </c>
      <c r="D2508" s="54" t="s">
        <v>294</v>
      </c>
      <c r="E2508" s="56">
        <v>190.91200000000001</v>
      </c>
      <c r="F2508" s="56">
        <v>71.831999999999994</v>
      </c>
      <c r="G2508" s="56">
        <v>23.884</v>
      </c>
      <c r="H2508" s="56">
        <v>1.542</v>
      </c>
      <c r="I2508" s="56">
        <v>0</v>
      </c>
      <c r="J2508" s="56">
        <v>0</v>
      </c>
      <c r="K2508" s="56">
        <v>430.04600000000102</v>
      </c>
      <c r="L2508" s="56">
        <v>2.6920000000000002</v>
      </c>
      <c r="M2508" s="56">
        <v>738.32</v>
      </c>
      <c r="N2508" s="56">
        <v>28.484000000000002</v>
      </c>
      <c r="O2508" s="56">
        <v>672.80799999999999</v>
      </c>
      <c r="P2508" s="56">
        <v>0</v>
      </c>
    </row>
    <row r="2509" spans="1:16" x14ac:dyDescent="0.25">
      <c r="A2509" s="54">
        <v>2023</v>
      </c>
      <c r="B2509" s="54">
        <v>701147</v>
      </c>
      <c r="C2509" s="55" t="s">
        <v>418</v>
      </c>
      <c r="D2509" s="54" t="s">
        <v>296</v>
      </c>
      <c r="E2509" s="56">
        <v>122.512</v>
      </c>
      <c r="F2509" s="56">
        <v>-30.768000000000001</v>
      </c>
      <c r="G2509" s="56">
        <v>-44.515999999999998</v>
      </c>
      <c r="H2509" s="56">
        <v>-32.658000000000001</v>
      </c>
      <c r="I2509" s="56">
        <v>0</v>
      </c>
      <c r="J2509" s="56">
        <v>0</v>
      </c>
      <c r="K2509" s="56">
        <v>350.84600000000103</v>
      </c>
      <c r="L2509" s="56">
        <v>-31.507999999999999</v>
      </c>
      <c r="M2509" s="56">
        <v>522.32000000000005</v>
      </c>
      <c r="N2509" s="56">
        <v>-39.915999999999997</v>
      </c>
      <c r="O2509" s="56">
        <v>525.20799999999997</v>
      </c>
      <c r="P2509" s="56">
        <v>0</v>
      </c>
    </row>
    <row r="2510" spans="1:16" x14ac:dyDescent="0.25">
      <c r="A2510" s="54">
        <v>2023</v>
      </c>
      <c r="B2510" s="54">
        <v>703561</v>
      </c>
      <c r="C2510" s="55" t="s">
        <v>418</v>
      </c>
      <c r="D2510" s="54" t="s">
        <v>294</v>
      </c>
      <c r="E2510" s="56">
        <v>0</v>
      </c>
      <c r="F2510" s="56">
        <v>0</v>
      </c>
      <c r="G2510" s="56">
        <v>0</v>
      </c>
      <c r="H2510" s="56">
        <v>0</v>
      </c>
      <c r="I2510" s="56">
        <v>0</v>
      </c>
      <c r="J2510" s="56">
        <v>0</v>
      </c>
      <c r="K2510" s="56">
        <v>0</v>
      </c>
      <c r="L2510" s="56">
        <v>0</v>
      </c>
      <c r="M2510" s="56">
        <v>313.87200000000001</v>
      </c>
      <c r="N2510" s="56">
        <v>0</v>
      </c>
      <c r="O2510" s="56">
        <v>98.96</v>
      </c>
      <c r="P2510" s="56">
        <v>0</v>
      </c>
    </row>
    <row r="2511" spans="1:16" x14ac:dyDescent="0.25">
      <c r="A2511" s="54">
        <v>2023</v>
      </c>
      <c r="B2511" s="54">
        <v>703561</v>
      </c>
      <c r="C2511" s="55" t="s">
        <v>418</v>
      </c>
      <c r="D2511" s="54" t="s">
        <v>1</v>
      </c>
      <c r="E2511" s="56">
        <v>0</v>
      </c>
      <c r="F2511" s="56">
        <v>0</v>
      </c>
      <c r="G2511" s="56">
        <v>0</v>
      </c>
      <c r="H2511" s="56">
        <v>0</v>
      </c>
      <c r="I2511" s="56">
        <v>0</v>
      </c>
      <c r="J2511" s="56">
        <v>0</v>
      </c>
      <c r="K2511" s="56">
        <v>0</v>
      </c>
      <c r="L2511" s="56">
        <v>0</v>
      </c>
      <c r="M2511" s="56">
        <v>943.87199999999996</v>
      </c>
      <c r="N2511" s="56">
        <v>0</v>
      </c>
      <c r="O2511" s="56">
        <v>303.95999999999998</v>
      </c>
      <c r="P2511" s="56">
        <v>0</v>
      </c>
    </row>
    <row r="2512" spans="1:16" x14ac:dyDescent="0.25">
      <c r="A2512" s="54">
        <v>2023</v>
      </c>
      <c r="B2512" s="54">
        <v>703561</v>
      </c>
      <c r="C2512" s="55" t="s">
        <v>418</v>
      </c>
      <c r="D2512" s="54" t="s">
        <v>296</v>
      </c>
      <c r="E2512" s="56">
        <v>0</v>
      </c>
      <c r="F2512" s="56">
        <v>0</v>
      </c>
      <c r="G2512" s="56">
        <v>0</v>
      </c>
      <c r="H2512" s="56">
        <v>0</v>
      </c>
      <c r="I2512" s="56">
        <v>0</v>
      </c>
      <c r="J2512" s="56">
        <v>0</v>
      </c>
      <c r="K2512" s="56">
        <v>0</v>
      </c>
      <c r="L2512" s="56">
        <v>0</v>
      </c>
      <c r="M2512" s="56">
        <v>243.072</v>
      </c>
      <c r="N2512" s="56">
        <v>0</v>
      </c>
      <c r="O2512" s="56">
        <v>62.36</v>
      </c>
      <c r="P2512" s="56">
        <v>0</v>
      </c>
    </row>
    <row r="2513" spans="1:16" x14ac:dyDescent="0.25">
      <c r="A2513" s="54">
        <v>2023</v>
      </c>
      <c r="B2513" s="54">
        <v>703857</v>
      </c>
      <c r="C2513" s="55" t="s">
        <v>417</v>
      </c>
      <c r="D2513" s="54" t="s">
        <v>296</v>
      </c>
      <c r="E2513" s="56">
        <v>3333.0684999999999</v>
      </c>
      <c r="F2513" s="56">
        <v>1984.1375</v>
      </c>
      <c r="G2513" s="56">
        <v>1972.672</v>
      </c>
      <c r="H2513" s="56">
        <v>1244.5574999999999</v>
      </c>
      <c r="I2513" s="56">
        <v>2817.2620000000002</v>
      </c>
      <c r="J2513" s="56">
        <v>655.04300000000103</v>
      </c>
      <c r="K2513" s="56">
        <v>780.88200000000199</v>
      </c>
      <c r="L2513" s="56">
        <v>1804.2840000000001</v>
      </c>
      <c r="M2513" s="56">
        <v>2554.89050000001</v>
      </c>
      <c r="N2513" s="56">
        <v>1226.6405</v>
      </c>
      <c r="O2513" s="56">
        <v>495.79100000000199</v>
      </c>
      <c r="P2513" s="56">
        <v>3425.9575</v>
      </c>
    </row>
    <row r="2514" spans="1:16" x14ac:dyDescent="0.25">
      <c r="A2514" s="54">
        <v>2023</v>
      </c>
      <c r="B2514" s="54">
        <v>703857</v>
      </c>
      <c r="C2514" s="55" t="s">
        <v>417</v>
      </c>
      <c r="D2514" s="54" t="s">
        <v>294</v>
      </c>
      <c r="E2514" s="56">
        <v>4035.5684999999999</v>
      </c>
      <c r="F2514" s="56">
        <v>2650.1375000000098</v>
      </c>
      <c r="G2514" s="56">
        <v>2418.672</v>
      </c>
      <c r="H2514" s="56">
        <v>1589.0574999999999</v>
      </c>
      <c r="I2514" s="56">
        <v>3392.0120000000002</v>
      </c>
      <c r="J2514" s="56">
        <v>948.04300000000103</v>
      </c>
      <c r="K2514" s="56">
        <v>1119.3820000000001</v>
      </c>
      <c r="L2514" s="56">
        <v>2247.7840000000001</v>
      </c>
      <c r="M2514" s="56">
        <v>3221.39050000001</v>
      </c>
      <c r="N2514" s="56">
        <v>1509.6405</v>
      </c>
      <c r="O2514" s="56">
        <v>809.79100000000199</v>
      </c>
      <c r="P2514" s="56">
        <v>4085.9575</v>
      </c>
    </row>
    <row r="2515" spans="1:16" x14ac:dyDescent="0.25">
      <c r="A2515" s="54">
        <v>2023</v>
      </c>
      <c r="B2515" s="54">
        <v>703857</v>
      </c>
      <c r="C2515" s="55" t="s">
        <v>417</v>
      </c>
      <c r="D2515" s="54" t="s">
        <v>1</v>
      </c>
      <c r="E2515" s="56">
        <v>53249.818500000001</v>
      </c>
      <c r="F2515" s="56">
        <v>34968.887499999997</v>
      </c>
      <c r="G2515" s="56">
        <v>31914.671999999999</v>
      </c>
      <c r="H2515" s="56">
        <v>20967.807499999999</v>
      </c>
      <c r="I2515" s="56">
        <v>44758.012000000002</v>
      </c>
      <c r="J2515" s="56">
        <v>12509.543</v>
      </c>
      <c r="K2515" s="56">
        <v>14770.382</v>
      </c>
      <c r="L2515" s="56">
        <v>29659.784</v>
      </c>
      <c r="M2515" s="56">
        <v>42506.640500000001</v>
      </c>
      <c r="N2515" s="56">
        <v>19919.890500000001</v>
      </c>
      <c r="O2515" s="56">
        <v>10685.290999999999</v>
      </c>
      <c r="P2515" s="56">
        <v>53914.707499999997</v>
      </c>
    </row>
    <row r="2516" spans="1:16" x14ac:dyDescent="0.25">
      <c r="A2516" s="54">
        <v>2023</v>
      </c>
      <c r="B2516" s="54">
        <v>707741</v>
      </c>
      <c r="C2516" s="55" t="s">
        <v>418</v>
      </c>
      <c r="D2516" s="54" t="s">
        <v>1</v>
      </c>
      <c r="E2516" s="56">
        <v>71.992000000000004</v>
      </c>
      <c r="F2516" s="56">
        <v>55.991999999999997</v>
      </c>
      <c r="G2516" s="56">
        <v>0</v>
      </c>
      <c r="H2516" s="56">
        <v>1496.4559999999999</v>
      </c>
      <c r="I2516" s="56">
        <v>0</v>
      </c>
      <c r="J2516" s="56">
        <v>159.98400000000001</v>
      </c>
      <c r="K2516" s="56">
        <v>0</v>
      </c>
      <c r="L2516" s="56">
        <v>0</v>
      </c>
      <c r="M2516" s="56">
        <v>0</v>
      </c>
      <c r="N2516" s="56">
        <v>0</v>
      </c>
      <c r="O2516" s="56">
        <v>0</v>
      </c>
      <c r="P2516" s="56">
        <v>0</v>
      </c>
    </row>
    <row r="2517" spans="1:16" x14ac:dyDescent="0.25">
      <c r="A2517" s="54">
        <v>2023</v>
      </c>
      <c r="B2517" s="54">
        <v>707741</v>
      </c>
      <c r="C2517" s="55" t="s">
        <v>418</v>
      </c>
      <c r="D2517" s="54" t="s">
        <v>296</v>
      </c>
      <c r="E2517" s="56">
        <v>-17.207999999999998</v>
      </c>
      <c r="F2517" s="56">
        <v>-13.208</v>
      </c>
      <c r="G2517" s="56">
        <v>0</v>
      </c>
      <c r="H2517" s="56">
        <v>256.50599999999997</v>
      </c>
      <c r="I2517" s="56">
        <v>0</v>
      </c>
      <c r="J2517" s="56">
        <v>-14.215999999999999</v>
      </c>
      <c r="K2517" s="56">
        <v>0</v>
      </c>
      <c r="L2517" s="56">
        <v>0</v>
      </c>
      <c r="M2517" s="56">
        <v>0</v>
      </c>
      <c r="N2517" s="56">
        <v>0</v>
      </c>
      <c r="O2517" s="56">
        <v>0</v>
      </c>
      <c r="P2517" s="56">
        <v>0</v>
      </c>
    </row>
    <row r="2518" spans="1:16" x14ac:dyDescent="0.25">
      <c r="A2518" s="54">
        <v>2023</v>
      </c>
      <c r="B2518" s="54">
        <v>707741</v>
      </c>
      <c r="C2518" s="55" t="s">
        <v>418</v>
      </c>
      <c r="D2518" s="54" t="s">
        <v>294</v>
      </c>
      <c r="E2518" s="56">
        <v>16.992000000000001</v>
      </c>
      <c r="F2518" s="56">
        <v>20.992000000000001</v>
      </c>
      <c r="G2518" s="56">
        <v>0</v>
      </c>
      <c r="H2518" s="56">
        <v>335.70600000000002</v>
      </c>
      <c r="I2518" s="56">
        <v>0</v>
      </c>
      <c r="J2518" s="56">
        <v>19.984000000000002</v>
      </c>
      <c r="K2518" s="56">
        <v>0</v>
      </c>
      <c r="L2518" s="56">
        <v>0</v>
      </c>
      <c r="M2518" s="56">
        <v>0</v>
      </c>
      <c r="N2518" s="56">
        <v>0</v>
      </c>
      <c r="O2518" s="56">
        <v>0</v>
      </c>
      <c r="P2518" s="56">
        <v>0</v>
      </c>
    </row>
    <row r="2519" spans="1:16" x14ac:dyDescent="0.25">
      <c r="A2519" s="54">
        <v>2023</v>
      </c>
      <c r="B2519" s="54">
        <v>713162</v>
      </c>
      <c r="C2519" s="55" t="s">
        <v>419</v>
      </c>
      <c r="D2519" s="54" t="s">
        <v>1</v>
      </c>
      <c r="E2519" s="56">
        <v>5014.1840000000002</v>
      </c>
      <c r="F2519" s="56">
        <v>12810.191999999999</v>
      </c>
      <c r="G2519" s="56">
        <v>4652.232</v>
      </c>
      <c r="H2519" s="56">
        <v>2130.056</v>
      </c>
      <c r="I2519" s="56">
        <v>6843.5119999999997</v>
      </c>
      <c r="J2519" s="56">
        <v>2907.5360000000001</v>
      </c>
      <c r="K2519" s="56">
        <v>5626.2560000000003</v>
      </c>
      <c r="L2519" s="56">
        <v>12399.096</v>
      </c>
      <c r="M2519" s="56">
        <v>6592.7120000000004</v>
      </c>
      <c r="N2519" s="56">
        <v>4423.96</v>
      </c>
      <c r="O2519" s="56">
        <v>874.18399999999997</v>
      </c>
      <c r="P2519" s="56">
        <v>1418.7919999999999</v>
      </c>
    </row>
    <row r="2520" spans="1:16" x14ac:dyDescent="0.25">
      <c r="A2520" s="54">
        <v>2023</v>
      </c>
      <c r="B2520" s="54">
        <v>713162</v>
      </c>
      <c r="C2520" s="55" t="s">
        <v>414</v>
      </c>
      <c r="D2520" s="54" t="s">
        <v>294</v>
      </c>
      <c r="E2520" s="56">
        <v>0</v>
      </c>
      <c r="F2520" s="56">
        <v>0</v>
      </c>
      <c r="G2520" s="56">
        <v>0</v>
      </c>
      <c r="H2520" s="56">
        <v>0</v>
      </c>
      <c r="I2520" s="56">
        <v>20.992000000000001</v>
      </c>
      <c r="J2520" s="56">
        <v>0</v>
      </c>
      <c r="K2520" s="56">
        <v>0</v>
      </c>
      <c r="L2520" s="56">
        <v>0</v>
      </c>
      <c r="M2520" s="56">
        <v>0</v>
      </c>
      <c r="N2520" s="56">
        <v>18.992000000000001</v>
      </c>
      <c r="O2520" s="56">
        <v>18.992000000000001</v>
      </c>
      <c r="P2520" s="56">
        <v>0</v>
      </c>
    </row>
    <row r="2521" spans="1:16" x14ac:dyDescent="0.25">
      <c r="A2521" s="54">
        <v>2023</v>
      </c>
      <c r="B2521" s="54">
        <v>713162</v>
      </c>
      <c r="C2521" s="55" t="s">
        <v>414</v>
      </c>
      <c r="D2521" s="54" t="s">
        <v>1</v>
      </c>
      <c r="E2521" s="56">
        <v>0</v>
      </c>
      <c r="F2521" s="56">
        <v>0</v>
      </c>
      <c r="G2521" s="56">
        <v>0</v>
      </c>
      <c r="H2521" s="56">
        <v>0</v>
      </c>
      <c r="I2521" s="56">
        <v>55.991999999999997</v>
      </c>
      <c r="J2521" s="56">
        <v>0</v>
      </c>
      <c r="K2521" s="56">
        <v>0</v>
      </c>
      <c r="L2521" s="56">
        <v>0</v>
      </c>
      <c r="M2521" s="56">
        <v>0</v>
      </c>
      <c r="N2521" s="56">
        <v>63.991999999999997</v>
      </c>
      <c r="O2521" s="56">
        <v>63.991999999999997</v>
      </c>
      <c r="P2521" s="56">
        <v>0</v>
      </c>
    </row>
    <row r="2522" spans="1:16" x14ac:dyDescent="0.25">
      <c r="A2522" s="54">
        <v>2023</v>
      </c>
      <c r="B2522" s="54">
        <v>713162</v>
      </c>
      <c r="C2522" s="55" t="s">
        <v>419</v>
      </c>
      <c r="D2522" s="54" t="s">
        <v>294</v>
      </c>
      <c r="E2522" s="56">
        <v>1417.434</v>
      </c>
      <c r="F2522" s="56">
        <v>1881.192</v>
      </c>
      <c r="G2522" s="56">
        <v>989.23199999999997</v>
      </c>
      <c r="H2522" s="56">
        <v>358.80599999999998</v>
      </c>
      <c r="I2522" s="56">
        <v>1842.7619999999999</v>
      </c>
      <c r="J2522" s="56">
        <v>668.78599999999994</v>
      </c>
      <c r="K2522" s="56">
        <v>1662.7560000000001</v>
      </c>
      <c r="L2522" s="56">
        <v>3330.596</v>
      </c>
      <c r="M2522" s="56">
        <v>1473.212</v>
      </c>
      <c r="N2522" s="56">
        <v>1274.21</v>
      </c>
      <c r="O2522" s="56">
        <v>213.184</v>
      </c>
      <c r="P2522" s="56">
        <v>349.79199999999997</v>
      </c>
    </row>
    <row r="2523" spans="1:16" x14ac:dyDescent="0.25">
      <c r="A2523" s="54">
        <v>2023</v>
      </c>
      <c r="B2523" s="54">
        <v>713162</v>
      </c>
      <c r="C2523" s="55" t="s">
        <v>414</v>
      </c>
      <c r="D2523" s="54" t="s">
        <v>296</v>
      </c>
      <c r="E2523" s="56">
        <v>0</v>
      </c>
      <c r="F2523" s="56">
        <v>0</v>
      </c>
      <c r="G2523" s="56">
        <v>0</v>
      </c>
      <c r="H2523" s="56">
        <v>0</v>
      </c>
      <c r="I2523" s="56">
        <v>-11.108000000000001</v>
      </c>
      <c r="J2523" s="56">
        <v>0</v>
      </c>
      <c r="K2523" s="56">
        <v>0</v>
      </c>
      <c r="L2523" s="56">
        <v>0</v>
      </c>
      <c r="M2523" s="56">
        <v>0</v>
      </c>
      <c r="N2523" s="56">
        <v>-13.108000000000001</v>
      </c>
      <c r="O2523" s="56">
        <v>-13.108000000000001</v>
      </c>
      <c r="P2523" s="56">
        <v>0</v>
      </c>
    </row>
    <row r="2524" spans="1:16" x14ac:dyDescent="0.25">
      <c r="A2524" s="54">
        <v>2023</v>
      </c>
      <c r="B2524" s="54">
        <v>713162</v>
      </c>
      <c r="C2524" s="55" t="s">
        <v>416</v>
      </c>
      <c r="D2524" s="54" t="s">
        <v>294</v>
      </c>
      <c r="E2524" s="56">
        <v>1025.1079999999999</v>
      </c>
      <c r="F2524" s="56">
        <v>410.428</v>
      </c>
      <c r="G2524" s="56">
        <v>93.128</v>
      </c>
      <c r="H2524" s="56">
        <v>77.459999999999994</v>
      </c>
      <c r="I2524" s="56">
        <v>733.87599999999998</v>
      </c>
      <c r="J2524" s="56">
        <v>74.744</v>
      </c>
      <c r="K2524" s="56">
        <v>1062.98</v>
      </c>
      <c r="L2524" s="56">
        <v>75.959999999999994</v>
      </c>
      <c r="M2524" s="56">
        <v>133.88</v>
      </c>
      <c r="N2524" s="56">
        <v>988.19600000000003</v>
      </c>
      <c r="O2524" s="56">
        <v>4.8840000000000003</v>
      </c>
      <c r="P2524" s="56">
        <v>1673.9359999999999</v>
      </c>
    </row>
    <row r="2525" spans="1:16" x14ac:dyDescent="0.25">
      <c r="A2525" s="54">
        <v>2023</v>
      </c>
      <c r="B2525" s="54">
        <v>713162</v>
      </c>
      <c r="C2525" s="55" t="s">
        <v>419</v>
      </c>
      <c r="D2525" s="54" t="s">
        <v>296</v>
      </c>
      <c r="E2525" s="56">
        <v>951.82399999999996</v>
      </c>
      <c r="F2525" s="56">
        <v>1438.982</v>
      </c>
      <c r="G2525" s="56">
        <v>679.03200000000004</v>
      </c>
      <c r="H2525" s="56">
        <v>34.796000000000099</v>
      </c>
      <c r="I2525" s="56">
        <v>1302.1420000000001</v>
      </c>
      <c r="J2525" s="56">
        <v>354.98599999999999</v>
      </c>
      <c r="K2525" s="56">
        <v>1131.7560000000001</v>
      </c>
      <c r="L2525" s="56">
        <v>2857.1759999999999</v>
      </c>
      <c r="M2525" s="56">
        <v>1138.992</v>
      </c>
      <c r="N2525" s="56">
        <v>787.01</v>
      </c>
      <c r="O2525" s="56">
        <v>1.98400000000002</v>
      </c>
      <c r="P2525" s="56">
        <v>-170.40799999999999</v>
      </c>
    </row>
    <row r="2526" spans="1:16" x14ac:dyDescent="0.25">
      <c r="A2526" s="54">
        <v>2023</v>
      </c>
      <c r="B2526" s="54">
        <v>713162</v>
      </c>
      <c r="C2526" s="55" t="s">
        <v>416</v>
      </c>
      <c r="D2526" s="54" t="s">
        <v>296</v>
      </c>
      <c r="E2526" s="56">
        <v>845.90800000000104</v>
      </c>
      <c r="F2526" s="56">
        <v>342.928</v>
      </c>
      <c r="G2526" s="56">
        <v>-40.771999999999998</v>
      </c>
      <c r="H2526" s="56">
        <v>9.9600000000000097</v>
      </c>
      <c r="I2526" s="56">
        <v>503.67599999999999</v>
      </c>
      <c r="J2526" s="56">
        <v>-56.956000000000003</v>
      </c>
      <c r="K2526" s="56">
        <v>898.08</v>
      </c>
      <c r="L2526" s="56">
        <v>-22.54</v>
      </c>
      <c r="M2526" s="56">
        <v>34.280000000000101</v>
      </c>
      <c r="N2526" s="56">
        <v>714.346</v>
      </c>
      <c r="O2526" s="56">
        <v>-28.315999999999999</v>
      </c>
      <c r="P2526" s="56">
        <v>1432.1859999999999</v>
      </c>
    </row>
    <row r="2527" spans="1:16" x14ac:dyDescent="0.25">
      <c r="A2527" s="54">
        <v>2023</v>
      </c>
      <c r="B2527" s="54">
        <v>713162</v>
      </c>
      <c r="C2527" s="55" t="s">
        <v>416</v>
      </c>
      <c r="D2527" s="54" t="s">
        <v>1</v>
      </c>
      <c r="E2527" s="56">
        <v>5021.6080000000002</v>
      </c>
      <c r="F2527" s="56">
        <v>2374.9279999999999</v>
      </c>
      <c r="G2527" s="56">
        <v>471.12799999999999</v>
      </c>
      <c r="H2527" s="56">
        <v>359.96</v>
      </c>
      <c r="I2527" s="56">
        <v>3591.3760000000002</v>
      </c>
      <c r="J2527" s="56">
        <v>396.74400000000003</v>
      </c>
      <c r="K2527" s="56">
        <v>3375.48</v>
      </c>
      <c r="L2527" s="56">
        <v>335.96</v>
      </c>
      <c r="M2527" s="56">
        <v>999.88</v>
      </c>
      <c r="N2527" s="56">
        <v>4299.6959999999999</v>
      </c>
      <c r="O2527" s="56">
        <v>14.384</v>
      </c>
      <c r="P2527" s="56">
        <v>4847.9359999999997</v>
      </c>
    </row>
    <row r="2528" spans="1:16" x14ac:dyDescent="0.25">
      <c r="A2528" s="54">
        <v>2023</v>
      </c>
      <c r="B2528" s="54">
        <v>714082</v>
      </c>
      <c r="C2528" s="55" t="s">
        <v>418</v>
      </c>
      <c r="D2528" s="54" t="s">
        <v>296</v>
      </c>
      <c r="E2528" s="56">
        <v>-13.208</v>
      </c>
      <c r="F2528" s="56">
        <v>0</v>
      </c>
      <c r="G2528" s="56">
        <v>0</v>
      </c>
      <c r="H2528" s="56">
        <v>1.27600000000002</v>
      </c>
      <c r="I2528" s="56">
        <v>0</v>
      </c>
      <c r="J2528" s="56">
        <v>-28.815999999999999</v>
      </c>
      <c r="K2528" s="56">
        <v>0</v>
      </c>
      <c r="L2528" s="56">
        <v>-22.207999999999998</v>
      </c>
      <c r="M2528" s="56">
        <v>0</v>
      </c>
      <c r="N2528" s="56">
        <v>0</v>
      </c>
      <c r="O2528" s="56">
        <v>10.576000000000001</v>
      </c>
      <c r="P2528" s="56">
        <v>0</v>
      </c>
    </row>
    <row r="2529" spans="1:16" x14ac:dyDescent="0.25">
      <c r="A2529" s="54">
        <v>2023</v>
      </c>
      <c r="B2529" s="54">
        <v>714082</v>
      </c>
      <c r="C2529" s="55" t="s">
        <v>418</v>
      </c>
      <c r="D2529" s="54" t="s">
        <v>1</v>
      </c>
      <c r="E2529" s="56">
        <v>55.991999999999997</v>
      </c>
      <c r="F2529" s="56">
        <v>0</v>
      </c>
      <c r="G2529" s="56">
        <v>0</v>
      </c>
      <c r="H2529" s="56">
        <v>151.17599999999999</v>
      </c>
      <c r="I2529" s="56">
        <v>0</v>
      </c>
      <c r="J2529" s="56">
        <v>14.384</v>
      </c>
      <c r="K2529" s="56">
        <v>0</v>
      </c>
      <c r="L2529" s="56">
        <v>71.992000000000004</v>
      </c>
      <c r="M2529" s="56">
        <v>0</v>
      </c>
      <c r="N2529" s="56">
        <v>0</v>
      </c>
      <c r="O2529" s="56">
        <v>255.976</v>
      </c>
      <c r="P2529" s="56">
        <v>0</v>
      </c>
    </row>
    <row r="2530" spans="1:16" x14ac:dyDescent="0.25">
      <c r="A2530" s="54">
        <v>2023</v>
      </c>
      <c r="B2530" s="54">
        <v>714082</v>
      </c>
      <c r="C2530" s="55" t="s">
        <v>418</v>
      </c>
      <c r="D2530" s="54" t="s">
        <v>294</v>
      </c>
      <c r="E2530" s="56">
        <v>20.992000000000001</v>
      </c>
      <c r="F2530" s="56">
        <v>0</v>
      </c>
      <c r="G2530" s="56">
        <v>0</v>
      </c>
      <c r="H2530" s="56">
        <v>36.676000000000002</v>
      </c>
      <c r="I2530" s="56">
        <v>0</v>
      </c>
      <c r="J2530" s="56">
        <v>5.3840000000000003</v>
      </c>
      <c r="K2530" s="56">
        <v>0</v>
      </c>
      <c r="L2530" s="56">
        <v>11.992000000000001</v>
      </c>
      <c r="M2530" s="56">
        <v>0</v>
      </c>
      <c r="N2530" s="56">
        <v>0</v>
      </c>
      <c r="O2530" s="56">
        <v>45.975999999999999</v>
      </c>
      <c r="P2530" s="56">
        <v>0</v>
      </c>
    </row>
    <row r="2531" spans="1:16" x14ac:dyDescent="0.25">
      <c r="A2531" s="54">
        <v>2023</v>
      </c>
      <c r="B2531" s="54">
        <v>716851</v>
      </c>
      <c r="C2531" s="55" t="s">
        <v>418</v>
      </c>
      <c r="D2531" s="54" t="s">
        <v>1</v>
      </c>
      <c r="E2531" s="56">
        <v>1418.3340000000001</v>
      </c>
      <c r="F2531" s="56">
        <v>2401.3319999999999</v>
      </c>
      <c r="G2531" s="56">
        <v>169.94399999999999</v>
      </c>
      <c r="H2531" s="56">
        <v>273.54000000000002</v>
      </c>
      <c r="I2531" s="56">
        <v>140.262</v>
      </c>
      <c r="J2531" s="56">
        <v>2059.116</v>
      </c>
      <c r="K2531" s="56">
        <v>2548.8690000000001</v>
      </c>
      <c r="L2531" s="56">
        <v>1693.62</v>
      </c>
      <c r="M2531" s="56">
        <v>1058.6579999999999</v>
      </c>
      <c r="N2531" s="56">
        <v>0</v>
      </c>
      <c r="O2531" s="56">
        <v>0</v>
      </c>
      <c r="P2531" s="56">
        <v>0</v>
      </c>
    </row>
    <row r="2532" spans="1:16" x14ac:dyDescent="0.25">
      <c r="A2532" s="54">
        <v>2023</v>
      </c>
      <c r="B2532" s="54">
        <v>716851</v>
      </c>
      <c r="C2532" s="55" t="s">
        <v>418</v>
      </c>
      <c r="D2532" s="54" t="s">
        <v>296</v>
      </c>
      <c r="E2532" s="56">
        <v>-43.166000000000103</v>
      </c>
      <c r="F2532" s="56">
        <v>86.361999999999895</v>
      </c>
      <c r="G2532" s="56">
        <v>-78.656000000000006</v>
      </c>
      <c r="H2532" s="56">
        <v>-66.459999999999994</v>
      </c>
      <c r="I2532" s="56">
        <v>-117.038</v>
      </c>
      <c r="J2532" s="56">
        <v>139.54599999999999</v>
      </c>
      <c r="K2532" s="56">
        <v>69.349000000000004</v>
      </c>
      <c r="L2532" s="56">
        <v>-3.1800000000001898</v>
      </c>
      <c r="M2532" s="56">
        <v>-104.642</v>
      </c>
      <c r="N2532" s="56">
        <v>0</v>
      </c>
      <c r="O2532" s="56">
        <v>0</v>
      </c>
      <c r="P2532" s="56">
        <v>0</v>
      </c>
    </row>
    <row r="2533" spans="1:16" x14ac:dyDescent="0.25">
      <c r="A2533" s="54">
        <v>2023</v>
      </c>
      <c r="B2533" s="54">
        <v>716851</v>
      </c>
      <c r="C2533" s="55" t="s">
        <v>418</v>
      </c>
      <c r="D2533" s="54" t="s">
        <v>294</v>
      </c>
      <c r="E2533" s="56">
        <v>199.834</v>
      </c>
      <c r="F2533" s="56">
        <v>338.33199999999999</v>
      </c>
      <c r="G2533" s="56">
        <v>23.943999999999999</v>
      </c>
      <c r="H2533" s="56">
        <v>38.54</v>
      </c>
      <c r="I2533" s="56">
        <v>19.762</v>
      </c>
      <c r="J2533" s="56">
        <v>290.11599999999999</v>
      </c>
      <c r="K2533" s="56">
        <v>359.11900000000003</v>
      </c>
      <c r="L2533" s="56">
        <v>238.62</v>
      </c>
      <c r="M2533" s="56">
        <v>149.15799999999999</v>
      </c>
      <c r="N2533" s="56">
        <v>0</v>
      </c>
      <c r="O2533" s="56">
        <v>0</v>
      </c>
      <c r="P2533" s="56">
        <v>0</v>
      </c>
    </row>
    <row r="2534" spans="1:16" x14ac:dyDescent="0.25">
      <c r="A2534" s="54">
        <v>2023</v>
      </c>
      <c r="B2534" s="54">
        <v>725619</v>
      </c>
      <c r="C2534" s="55" t="s">
        <v>417</v>
      </c>
      <c r="D2534" s="54" t="s">
        <v>1</v>
      </c>
      <c r="E2534" s="56">
        <v>4830.3083999999999</v>
      </c>
      <c r="F2534" s="56">
        <v>3924.2031999999999</v>
      </c>
      <c r="G2534" s="56">
        <v>5883.7752</v>
      </c>
      <c r="H2534" s="56">
        <v>2372.3494000000001</v>
      </c>
      <c r="I2534" s="56">
        <v>2764.0158000000001</v>
      </c>
      <c r="J2534" s="56">
        <v>3935.1338000000001</v>
      </c>
      <c r="K2534" s="56">
        <v>7418.0582000000004</v>
      </c>
      <c r="L2534" s="56">
        <v>2262.6961999999999</v>
      </c>
      <c r="M2534" s="56">
        <v>4685.3152</v>
      </c>
      <c r="N2534" s="56">
        <v>3208.7170000000001</v>
      </c>
      <c r="O2534" s="56">
        <v>2713.9756000000002</v>
      </c>
      <c r="P2534" s="56">
        <v>5770.6562000000004</v>
      </c>
    </row>
    <row r="2535" spans="1:16" x14ac:dyDescent="0.25">
      <c r="A2535" s="54">
        <v>2023</v>
      </c>
      <c r="B2535" s="54">
        <v>725619</v>
      </c>
      <c r="C2535" s="55" t="s">
        <v>417</v>
      </c>
      <c r="D2535" s="54" t="s">
        <v>296</v>
      </c>
      <c r="E2535" s="56">
        <v>-153.69159999999999</v>
      </c>
      <c r="F2535" s="56">
        <v>156.95320000000001</v>
      </c>
      <c r="G2535" s="56">
        <v>-271.22480000000002</v>
      </c>
      <c r="H2535" s="56">
        <v>-151.4006</v>
      </c>
      <c r="I2535" s="56">
        <v>-147.98419999999999</v>
      </c>
      <c r="J2535" s="56">
        <v>-78.866199999999907</v>
      </c>
      <c r="K2535" s="56">
        <v>-1048.4418000000001</v>
      </c>
      <c r="L2535" s="56">
        <v>-10.3038000000002</v>
      </c>
      <c r="M2535" s="56">
        <v>168.8152</v>
      </c>
      <c r="N2535" s="56">
        <v>-340.53300000000002</v>
      </c>
      <c r="O2535" s="56">
        <v>-116.0244</v>
      </c>
      <c r="P2535" s="56">
        <v>-25.843800000000201</v>
      </c>
    </row>
    <row r="2536" spans="1:16" x14ac:dyDescent="0.25">
      <c r="A2536" s="54">
        <v>2023</v>
      </c>
      <c r="B2536" s="54">
        <v>725619</v>
      </c>
      <c r="C2536" s="55" t="s">
        <v>417</v>
      </c>
      <c r="D2536" s="54" t="s">
        <v>294</v>
      </c>
      <c r="E2536" s="56">
        <v>189.30840000000001</v>
      </c>
      <c r="F2536" s="56">
        <v>417.95319999999998</v>
      </c>
      <c r="G2536" s="56">
        <v>22.2751999999997</v>
      </c>
      <c r="H2536" s="56">
        <v>40.599400000000003</v>
      </c>
      <c r="I2536" s="56">
        <v>73.015799999999899</v>
      </c>
      <c r="J2536" s="56">
        <v>136.13380000000001</v>
      </c>
      <c r="K2536" s="56">
        <v>-795.94179999999903</v>
      </c>
      <c r="L2536" s="56">
        <v>171.6962</v>
      </c>
      <c r="M2536" s="56">
        <v>445.8152</v>
      </c>
      <c r="N2536" s="56">
        <v>-67.533000000000101</v>
      </c>
      <c r="O2536" s="56">
        <v>160.97559999999999</v>
      </c>
      <c r="P2536" s="56">
        <v>96.156199999999799</v>
      </c>
    </row>
    <row r="2537" spans="1:16" x14ac:dyDescent="0.25">
      <c r="A2537" s="54">
        <v>2023</v>
      </c>
      <c r="B2537" s="54">
        <v>726602</v>
      </c>
      <c r="C2537" s="55" t="s">
        <v>417</v>
      </c>
      <c r="D2537" s="54" t="s">
        <v>1</v>
      </c>
      <c r="E2537" s="56">
        <v>1589.3424</v>
      </c>
      <c r="F2537" s="56">
        <v>0</v>
      </c>
      <c r="G2537" s="56">
        <v>0</v>
      </c>
      <c r="H2537" s="56">
        <v>1399.8802000000001</v>
      </c>
      <c r="I2537" s="56">
        <v>110.9778</v>
      </c>
      <c r="J2537" s="56">
        <v>1695.0070000000001</v>
      </c>
      <c r="K2537" s="56">
        <v>232.249</v>
      </c>
      <c r="L2537" s="56">
        <v>1109.8150000000001</v>
      </c>
      <c r="M2537" s="56">
        <v>7.3925999999999998</v>
      </c>
      <c r="N2537" s="56">
        <v>362.55560000000003</v>
      </c>
      <c r="O2537" s="56">
        <v>353.67559999999997</v>
      </c>
      <c r="P2537" s="56">
        <v>162.7852</v>
      </c>
    </row>
    <row r="2538" spans="1:16" x14ac:dyDescent="0.25">
      <c r="A2538" s="54">
        <v>2023</v>
      </c>
      <c r="B2538" s="54">
        <v>726602</v>
      </c>
      <c r="C2538" s="55" t="s">
        <v>417</v>
      </c>
      <c r="D2538" s="54" t="s">
        <v>294</v>
      </c>
      <c r="E2538" s="56">
        <v>172.8424</v>
      </c>
      <c r="F2538" s="56">
        <v>0</v>
      </c>
      <c r="G2538" s="56">
        <v>0</v>
      </c>
      <c r="H2538" s="56">
        <v>250.3802</v>
      </c>
      <c r="I2538" s="56">
        <v>34.977800000000002</v>
      </c>
      <c r="J2538" s="56">
        <v>289.50700000000001</v>
      </c>
      <c r="K2538" s="56">
        <v>42.999000000000002</v>
      </c>
      <c r="L2538" s="56">
        <v>87.314999999999898</v>
      </c>
      <c r="M2538" s="56">
        <v>1.3926000000000001</v>
      </c>
      <c r="N2538" s="56">
        <v>67.555599999999998</v>
      </c>
      <c r="O2538" s="56">
        <v>6.6756000000000002</v>
      </c>
      <c r="P2538" s="56">
        <v>32.785200000000003</v>
      </c>
    </row>
    <row r="2539" spans="1:16" x14ac:dyDescent="0.25">
      <c r="A2539" s="54">
        <v>2023</v>
      </c>
      <c r="B2539" s="54">
        <v>726602</v>
      </c>
      <c r="C2539" s="55" t="s">
        <v>417</v>
      </c>
      <c r="D2539" s="54" t="s">
        <v>296</v>
      </c>
      <c r="E2539" s="56">
        <v>134.8424</v>
      </c>
      <c r="F2539" s="56">
        <v>0</v>
      </c>
      <c r="G2539" s="56">
        <v>0</v>
      </c>
      <c r="H2539" s="56">
        <v>211.8802</v>
      </c>
      <c r="I2539" s="56">
        <v>-24.022200000000002</v>
      </c>
      <c r="J2539" s="56">
        <v>221.50700000000001</v>
      </c>
      <c r="K2539" s="56">
        <v>-16.001000000000001</v>
      </c>
      <c r="L2539" s="56">
        <v>-1.68500000000007</v>
      </c>
      <c r="M2539" s="56">
        <v>-27.607399999999998</v>
      </c>
      <c r="N2539" s="56">
        <v>-20.444400000000002</v>
      </c>
      <c r="O2539" s="56">
        <v>-81.324399999999997</v>
      </c>
      <c r="P2539" s="56">
        <v>3.7852000000000001</v>
      </c>
    </row>
    <row r="2540" spans="1:16" x14ac:dyDescent="0.25">
      <c r="A2540" s="54">
        <v>2023</v>
      </c>
      <c r="B2540" s="54">
        <v>727745</v>
      </c>
      <c r="C2540" s="55" t="s">
        <v>419</v>
      </c>
      <c r="D2540" s="54" t="s">
        <v>294</v>
      </c>
      <c r="E2540" s="56">
        <v>46.658000000000001</v>
      </c>
      <c r="F2540" s="56">
        <v>426.072</v>
      </c>
      <c r="G2540" s="56">
        <v>70.519999999999897</v>
      </c>
      <c r="H2540" s="56">
        <v>26.65</v>
      </c>
      <c r="I2540" s="56">
        <v>102.5</v>
      </c>
      <c r="J2540" s="56">
        <v>15.744</v>
      </c>
      <c r="K2540" s="56">
        <v>76.423999999999893</v>
      </c>
      <c r="L2540" s="56">
        <v>53.463999999999999</v>
      </c>
      <c r="M2540" s="56">
        <v>392.94400000000002</v>
      </c>
      <c r="N2540" s="56">
        <v>104.386</v>
      </c>
      <c r="O2540" s="56">
        <v>102.172</v>
      </c>
      <c r="P2540" s="56">
        <v>14.432</v>
      </c>
    </row>
    <row r="2541" spans="1:16" x14ac:dyDescent="0.25">
      <c r="A2541" s="54">
        <v>2023</v>
      </c>
      <c r="B2541" s="54">
        <v>727745</v>
      </c>
      <c r="C2541" s="55" t="s">
        <v>419</v>
      </c>
      <c r="D2541" s="54" t="s">
        <v>296</v>
      </c>
      <c r="E2541" s="56">
        <v>10.058</v>
      </c>
      <c r="F2541" s="56">
        <v>279.67200000000003</v>
      </c>
      <c r="G2541" s="56">
        <v>33.919999999999902</v>
      </c>
      <c r="H2541" s="56">
        <v>-8.7500000000000195</v>
      </c>
      <c r="I2541" s="56">
        <v>28.099999999999898</v>
      </c>
      <c r="J2541" s="56">
        <v>-20.856000000000002</v>
      </c>
      <c r="K2541" s="56">
        <v>3.22399999999993</v>
      </c>
      <c r="L2541" s="56">
        <v>-49.136000000000102</v>
      </c>
      <c r="M2541" s="56">
        <v>246.54400000000001</v>
      </c>
      <c r="N2541" s="56">
        <v>-3.0140000000000802</v>
      </c>
      <c r="O2541" s="56">
        <v>65.571999999999903</v>
      </c>
      <c r="P2541" s="56">
        <v>-22.167999999999999</v>
      </c>
    </row>
    <row r="2542" spans="1:16" x14ac:dyDescent="0.25">
      <c r="A2542" s="54">
        <v>2023</v>
      </c>
      <c r="B2542" s="54">
        <v>727745</v>
      </c>
      <c r="C2542" s="55" t="s">
        <v>419</v>
      </c>
      <c r="D2542" s="54" t="s">
        <v>1</v>
      </c>
      <c r="E2542" s="56">
        <v>331.15800000000002</v>
      </c>
      <c r="F2542" s="56">
        <v>3024.0720000000001</v>
      </c>
      <c r="G2542" s="56">
        <v>500.52</v>
      </c>
      <c r="H2542" s="56">
        <v>189.15</v>
      </c>
      <c r="I2542" s="56">
        <v>727.5</v>
      </c>
      <c r="J2542" s="56">
        <v>111.744</v>
      </c>
      <c r="K2542" s="56">
        <v>542.42399999999998</v>
      </c>
      <c r="L2542" s="56">
        <v>379.464</v>
      </c>
      <c r="M2542" s="56">
        <v>2788.944</v>
      </c>
      <c r="N2542" s="56">
        <v>740.88599999999997</v>
      </c>
      <c r="O2542" s="56">
        <v>725.17200000000003</v>
      </c>
      <c r="P2542" s="56">
        <v>102.432</v>
      </c>
    </row>
    <row r="2543" spans="1:16" x14ac:dyDescent="0.25">
      <c r="A2543" s="54">
        <v>2023</v>
      </c>
      <c r="B2543" s="54">
        <v>728140</v>
      </c>
      <c r="C2543" s="55" t="s">
        <v>418</v>
      </c>
      <c r="D2543" s="54" t="s">
        <v>294</v>
      </c>
      <c r="E2543" s="56">
        <v>74.968000000000004</v>
      </c>
      <c r="F2543" s="56">
        <v>77.308000000000106</v>
      </c>
      <c r="G2543" s="56">
        <v>174.292</v>
      </c>
      <c r="H2543" s="56">
        <v>5.3760000000000003</v>
      </c>
      <c r="I2543" s="56">
        <v>792.74400000000003</v>
      </c>
      <c r="J2543" s="56">
        <v>684.28</v>
      </c>
      <c r="K2543" s="56">
        <v>87.96</v>
      </c>
      <c r="L2543" s="56">
        <v>44.676000000000002</v>
      </c>
      <c r="M2543" s="56">
        <v>45.246000000000002</v>
      </c>
      <c r="N2543" s="56">
        <v>65.402000000000001</v>
      </c>
      <c r="O2543" s="56">
        <v>128.19999999999999</v>
      </c>
      <c r="P2543" s="56">
        <v>39.404000000000003</v>
      </c>
    </row>
    <row r="2544" spans="1:16" x14ac:dyDescent="0.25">
      <c r="A2544" s="54">
        <v>2023</v>
      </c>
      <c r="B2544" s="54">
        <v>728140</v>
      </c>
      <c r="C2544" s="55" t="s">
        <v>418</v>
      </c>
      <c r="D2544" s="54" t="s">
        <v>296</v>
      </c>
      <c r="E2544" s="56">
        <v>5.3679999999999897</v>
      </c>
      <c r="F2544" s="56">
        <v>-27.691999999999901</v>
      </c>
      <c r="G2544" s="56">
        <v>68.091999999999999</v>
      </c>
      <c r="H2544" s="56">
        <v>-30.024000000000001</v>
      </c>
      <c r="I2544" s="56">
        <v>536.54399999999998</v>
      </c>
      <c r="J2544" s="56">
        <v>498.88</v>
      </c>
      <c r="K2544" s="56">
        <v>18.36</v>
      </c>
      <c r="L2544" s="56">
        <v>-23.724</v>
      </c>
      <c r="M2544" s="56">
        <v>-57.353999999999999</v>
      </c>
      <c r="N2544" s="56">
        <v>-72.597999999999999</v>
      </c>
      <c r="O2544" s="56">
        <v>48.43</v>
      </c>
      <c r="P2544" s="56">
        <v>4.0039999999999996</v>
      </c>
    </row>
    <row r="2545" spans="1:16" x14ac:dyDescent="0.25">
      <c r="A2545" s="54">
        <v>2023</v>
      </c>
      <c r="B2545" s="54">
        <v>728140</v>
      </c>
      <c r="C2545" s="55" t="s">
        <v>418</v>
      </c>
      <c r="D2545" s="54" t="s">
        <v>1</v>
      </c>
      <c r="E2545" s="56">
        <v>239.96799999999999</v>
      </c>
      <c r="F2545" s="56">
        <v>1159.808</v>
      </c>
      <c r="G2545" s="56">
        <v>1231.7919999999999</v>
      </c>
      <c r="H2545" s="56">
        <v>26.376000000000001</v>
      </c>
      <c r="I2545" s="56">
        <v>2998.7440000000001</v>
      </c>
      <c r="J2545" s="56">
        <v>2268.2800000000002</v>
      </c>
      <c r="K2545" s="56">
        <v>327.96</v>
      </c>
      <c r="L2545" s="56">
        <v>119.176</v>
      </c>
      <c r="M2545" s="56">
        <v>153.49600000000001</v>
      </c>
      <c r="N2545" s="56">
        <v>355.15199999999999</v>
      </c>
      <c r="O2545" s="56">
        <v>474.2</v>
      </c>
      <c r="P2545" s="56">
        <v>159.904</v>
      </c>
    </row>
    <row r="2546" spans="1:16" x14ac:dyDescent="0.25">
      <c r="A2546" s="54">
        <v>2023</v>
      </c>
      <c r="B2546" s="54">
        <v>729882</v>
      </c>
      <c r="C2546" s="55" t="s">
        <v>416</v>
      </c>
      <c r="D2546" s="54" t="s">
        <v>1</v>
      </c>
      <c r="E2546" s="56">
        <v>6088.5636000000004</v>
      </c>
      <c r="F2546" s="56">
        <v>3223.8868000000002</v>
      </c>
      <c r="G2546" s="56">
        <v>7317.5208000000002</v>
      </c>
      <c r="H2546" s="56">
        <v>2347.6251999999999</v>
      </c>
      <c r="I2546" s="56">
        <v>6960.0447999999997</v>
      </c>
      <c r="J2546" s="56">
        <v>6925.5619999999999</v>
      </c>
      <c r="K2546" s="56">
        <v>1232.6088</v>
      </c>
      <c r="L2546" s="56">
        <v>10250.83</v>
      </c>
      <c r="M2546" s="56">
        <v>5522.8375999999998</v>
      </c>
      <c r="N2546" s="56">
        <v>3177.1163999999999</v>
      </c>
      <c r="O2546" s="56">
        <v>3107.8652000000002</v>
      </c>
      <c r="P2546" s="56">
        <v>4083.8283999999999</v>
      </c>
    </row>
    <row r="2547" spans="1:16" x14ac:dyDescent="0.25">
      <c r="A2547" s="54">
        <v>2023</v>
      </c>
      <c r="B2547" s="54">
        <v>729882</v>
      </c>
      <c r="C2547" s="55" t="s">
        <v>416</v>
      </c>
      <c r="D2547" s="54" t="s">
        <v>294</v>
      </c>
      <c r="E2547" s="56">
        <v>623.56359999999904</v>
      </c>
      <c r="F2547" s="56">
        <v>351.88679999999903</v>
      </c>
      <c r="G2547" s="56">
        <v>940.77079999999899</v>
      </c>
      <c r="H2547" s="56">
        <v>119.12520000000001</v>
      </c>
      <c r="I2547" s="56">
        <v>1025.2947999999999</v>
      </c>
      <c r="J2547" s="56">
        <v>481.31199999999899</v>
      </c>
      <c r="K2547" s="56">
        <v>106.1088</v>
      </c>
      <c r="L2547" s="56">
        <v>317.82999999999799</v>
      </c>
      <c r="M2547" s="56">
        <v>523.83759999999904</v>
      </c>
      <c r="N2547" s="56">
        <v>421.8664</v>
      </c>
      <c r="O2547" s="56">
        <v>-119.13480000000099</v>
      </c>
      <c r="P2547" s="56">
        <v>425.57839999999902</v>
      </c>
    </row>
    <row r="2548" spans="1:16" x14ac:dyDescent="0.25">
      <c r="A2548" s="54">
        <v>2023</v>
      </c>
      <c r="B2548" s="54">
        <v>729882</v>
      </c>
      <c r="C2548" s="55" t="s">
        <v>416</v>
      </c>
      <c r="D2548" s="54" t="s">
        <v>296</v>
      </c>
      <c r="E2548" s="56">
        <v>318.16359999999901</v>
      </c>
      <c r="F2548" s="56">
        <v>47.5867999999993</v>
      </c>
      <c r="G2548" s="56">
        <v>614.47079999999903</v>
      </c>
      <c r="H2548" s="56">
        <v>-89.974800000000201</v>
      </c>
      <c r="I2548" s="56">
        <v>674.59479999999905</v>
      </c>
      <c r="J2548" s="56">
        <v>167.111999999999</v>
      </c>
      <c r="K2548" s="56">
        <v>-68.691200000000194</v>
      </c>
      <c r="L2548" s="56">
        <v>-66.070000000002096</v>
      </c>
      <c r="M2548" s="56">
        <v>277.137599999999</v>
      </c>
      <c r="N2548" s="56">
        <v>185.06639999999999</v>
      </c>
      <c r="O2548" s="56">
        <v>-326.03480000000098</v>
      </c>
      <c r="P2548" s="56">
        <v>82.578399999999505</v>
      </c>
    </row>
    <row r="2549" spans="1:16" x14ac:dyDescent="0.25">
      <c r="A2549" s="54">
        <v>2023</v>
      </c>
      <c r="B2549" s="54">
        <v>731519</v>
      </c>
      <c r="C2549" s="55" t="s">
        <v>415</v>
      </c>
      <c r="D2549" s="54" t="s">
        <v>1</v>
      </c>
      <c r="E2549" s="56">
        <v>198.34399999999999</v>
      </c>
      <c r="F2549" s="56">
        <v>1383.7840000000001</v>
      </c>
      <c r="G2549" s="56">
        <v>1495.816</v>
      </c>
      <c r="H2549" s="56">
        <v>375.14400000000001</v>
      </c>
      <c r="I2549" s="56">
        <v>87.975999999999999</v>
      </c>
      <c r="J2549" s="56">
        <v>624.70399999999995</v>
      </c>
      <c r="K2549" s="56">
        <v>421.45600000000002</v>
      </c>
      <c r="L2549" s="56">
        <v>0</v>
      </c>
      <c r="M2549" s="56">
        <v>694.29600000000005</v>
      </c>
      <c r="N2549" s="56">
        <v>863.82399999999996</v>
      </c>
      <c r="O2549" s="56">
        <v>0</v>
      </c>
      <c r="P2549" s="56">
        <v>0</v>
      </c>
    </row>
    <row r="2550" spans="1:16" x14ac:dyDescent="0.25">
      <c r="A2550" s="54">
        <v>2023</v>
      </c>
      <c r="B2550" s="54">
        <v>731519</v>
      </c>
      <c r="C2550" s="55" t="s">
        <v>415</v>
      </c>
      <c r="D2550" s="54" t="s">
        <v>296</v>
      </c>
      <c r="E2550" s="56">
        <v>-72.855999999999995</v>
      </c>
      <c r="F2550" s="56">
        <v>204.38399999999999</v>
      </c>
      <c r="G2550" s="56">
        <v>282.31599999999997</v>
      </c>
      <c r="H2550" s="56">
        <v>-31.056000000000001</v>
      </c>
      <c r="I2550" s="56">
        <v>-49.323999999999998</v>
      </c>
      <c r="J2550" s="56">
        <v>164.404</v>
      </c>
      <c r="K2550" s="56">
        <v>-37.444000000000003</v>
      </c>
      <c r="L2550" s="56">
        <v>0</v>
      </c>
      <c r="M2550" s="56">
        <v>145.39599999999999</v>
      </c>
      <c r="N2550" s="56">
        <v>133.42400000000001</v>
      </c>
      <c r="O2550" s="56">
        <v>0</v>
      </c>
      <c r="P2550" s="56">
        <v>0</v>
      </c>
    </row>
    <row r="2551" spans="1:16" x14ac:dyDescent="0.25">
      <c r="A2551" s="54">
        <v>2023</v>
      </c>
      <c r="B2551" s="54">
        <v>731519</v>
      </c>
      <c r="C2551" s="55" t="s">
        <v>415</v>
      </c>
      <c r="D2551" s="54" t="s">
        <v>294</v>
      </c>
      <c r="E2551" s="56">
        <v>62.844000000000001</v>
      </c>
      <c r="F2551" s="56">
        <v>406.28399999999999</v>
      </c>
      <c r="G2551" s="56">
        <v>415.81599999999997</v>
      </c>
      <c r="H2551" s="56">
        <v>104.64400000000001</v>
      </c>
      <c r="I2551" s="56">
        <v>17.975999999999999</v>
      </c>
      <c r="J2551" s="56">
        <v>231.70400000000001</v>
      </c>
      <c r="K2551" s="56">
        <v>132.45599999999999</v>
      </c>
      <c r="L2551" s="56">
        <v>0</v>
      </c>
      <c r="M2551" s="56">
        <v>245.79599999999999</v>
      </c>
      <c r="N2551" s="56">
        <v>233.82400000000001</v>
      </c>
      <c r="O2551" s="56">
        <v>0</v>
      </c>
      <c r="P2551" s="56">
        <v>0</v>
      </c>
    </row>
    <row r="2552" spans="1:16" x14ac:dyDescent="0.25">
      <c r="A2552" s="54">
        <v>2023</v>
      </c>
      <c r="B2552" s="54">
        <v>733583</v>
      </c>
      <c r="C2552" s="55" t="s">
        <v>417</v>
      </c>
      <c r="D2552" s="54" t="s">
        <v>296</v>
      </c>
      <c r="E2552" s="56">
        <v>-53.524000000000001</v>
      </c>
      <c r="F2552" s="56">
        <v>-96.632000000000005</v>
      </c>
      <c r="G2552" s="56">
        <v>-8.0079999999999991</v>
      </c>
      <c r="H2552" s="56">
        <v>-57.12</v>
      </c>
      <c r="I2552" s="56">
        <v>142.904</v>
      </c>
      <c r="J2552" s="56">
        <v>301.34399999999999</v>
      </c>
      <c r="K2552" s="56">
        <v>-31.088000000000001</v>
      </c>
      <c r="L2552" s="56">
        <v>85.058000000000007</v>
      </c>
      <c r="M2552" s="56">
        <v>137.74199999999999</v>
      </c>
      <c r="N2552" s="56">
        <v>-18.015999999999998</v>
      </c>
      <c r="O2552" s="56">
        <v>48.095999999999997</v>
      </c>
      <c r="P2552" s="56">
        <v>144.624</v>
      </c>
    </row>
    <row r="2553" spans="1:16" x14ac:dyDescent="0.25">
      <c r="A2553" s="54">
        <v>2023</v>
      </c>
      <c r="B2553" s="54">
        <v>733583</v>
      </c>
      <c r="C2553" s="55" t="s">
        <v>417</v>
      </c>
      <c r="D2553" s="54" t="s">
        <v>1</v>
      </c>
      <c r="E2553" s="56">
        <v>143.976</v>
      </c>
      <c r="F2553" s="56">
        <v>166.36799999999999</v>
      </c>
      <c r="G2553" s="56">
        <v>55.991999999999997</v>
      </c>
      <c r="H2553" s="56">
        <v>391.88</v>
      </c>
      <c r="I2553" s="56">
        <v>799.904</v>
      </c>
      <c r="J2553" s="56">
        <v>2009.3440000000001</v>
      </c>
      <c r="K2553" s="56">
        <v>631.91200000000003</v>
      </c>
      <c r="L2553" s="56">
        <v>855.80799999999999</v>
      </c>
      <c r="M2553" s="56">
        <v>1566.992</v>
      </c>
      <c r="N2553" s="56">
        <v>119.98399999999999</v>
      </c>
      <c r="O2553" s="56">
        <v>855.096</v>
      </c>
      <c r="P2553" s="56">
        <v>1032.624</v>
      </c>
    </row>
    <row r="2554" spans="1:16" x14ac:dyDescent="0.25">
      <c r="A2554" s="54">
        <v>2023</v>
      </c>
      <c r="B2554" s="54">
        <v>733583</v>
      </c>
      <c r="C2554" s="55" t="s">
        <v>417</v>
      </c>
      <c r="D2554" s="54" t="s">
        <v>294</v>
      </c>
      <c r="E2554" s="56">
        <v>33.475999999999999</v>
      </c>
      <c r="F2554" s="56">
        <v>19.367999999999999</v>
      </c>
      <c r="G2554" s="56">
        <v>20.992000000000001</v>
      </c>
      <c r="H2554" s="56">
        <v>116.88</v>
      </c>
      <c r="I2554" s="56">
        <v>229.904</v>
      </c>
      <c r="J2554" s="56">
        <v>455.34399999999999</v>
      </c>
      <c r="K2554" s="56">
        <v>26.911999999999999</v>
      </c>
      <c r="L2554" s="56">
        <v>259.05799999999999</v>
      </c>
      <c r="M2554" s="56">
        <v>369.74200000000002</v>
      </c>
      <c r="N2554" s="56">
        <v>39.984000000000002</v>
      </c>
      <c r="O2554" s="56">
        <v>173.096</v>
      </c>
      <c r="P2554" s="56">
        <v>260.62400000000002</v>
      </c>
    </row>
    <row r="2555" spans="1:16" x14ac:dyDescent="0.25">
      <c r="A2555" s="54">
        <v>2023</v>
      </c>
      <c r="B2555" s="54">
        <v>734173</v>
      </c>
      <c r="C2555" s="55" t="s">
        <v>416</v>
      </c>
      <c r="D2555" s="54" t="s">
        <v>296</v>
      </c>
      <c r="E2555" s="56">
        <v>402.47199999999901</v>
      </c>
      <c r="F2555" s="56">
        <v>165.014399999999</v>
      </c>
      <c r="G2555" s="56">
        <v>-207.93520000000001</v>
      </c>
      <c r="H2555" s="56">
        <v>-168.3108</v>
      </c>
      <c r="I2555" s="56">
        <v>-235.048000000001</v>
      </c>
      <c r="J2555" s="56">
        <v>-11.710000000000401</v>
      </c>
      <c r="K2555" s="56">
        <v>55.385599999999798</v>
      </c>
      <c r="L2555" s="56">
        <v>-27.222000000000499</v>
      </c>
      <c r="M2555" s="56">
        <v>72.275999999999499</v>
      </c>
      <c r="N2555" s="56">
        <v>-51.433600000000503</v>
      </c>
      <c r="O2555" s="56">
        <v>-168.88919999999999</v>
      </c>
      <c r="P2555" s="56">
        <v>-66.6944000000004</v>
      </c>
    </row>
    <row r="2556" spans="1:16" x14ac:dyDescent="0.25">
      <c r="A2556" s="54">
        <v>2023</v>
      </c>
      <c r="B2556" s="54">
        <v>734173</v>
      </c>
      <c r="C2556" s="55" t="s">
        <v>417</v>
      </c>
      <c r="D2556" s="54" t="s">
        <v>296</v>
      </c>
      <c r="E2556" s="56">
        <v>-108.6232</v>
      </c>
      <c r="F2556" s="56">
        <v>-246.79480000000001</v>
      </c>
      <c r="G2556" s="56">
        <v>-389.15359999999998</v>
      </c>
      <c r="H2556" s="56">
        <v>-98.726400000000098</v>
      </c>
      <c r="I2556" s="56">
        <v>-60.9448000000002</v>
      </c>
      <c r="J2556" s="56">
        <v>-162.24799999999999</v>
      </c>
      <c r="K2556" s="56">
        <v>-230.09039999999999</v>
      </c>
      <c r="L2556" s="56">
        <v>-208.94159999999999</v>
      </c>
      <c r="M2556" s="56">
        <v>-192.27680000000001</v>
      </c>
      <c r="N2556" s="56">
        <v>-96.351200000000304</v>
      </c>
      <c r="O2556" s="56">
        <v>-54.180000000000199</v>
      </c>
      <c r="P2556" s="56">
        <v>-276.9436</v>
      </c>
    </row>
    <row r="2557" spans="1:16" x14ac:dyDescent="0.25">
      <c r="A2557" s="54">
        <v>2023</v>
      </c>
      <c r="B2557" s="54">
        <v>734173</v>
      </c>
      <c r="C2557" s="55" t="s">
        <v>416</v>
      </c>
      <c r="D2557" s="54" t="s">
        <v>1</v>
      </c>
      <c r="E2557" s="56">
        <v>6107.5219999999999</v>
      </c>
      <c r="F2557" s="56">
        <v>3647.0644000000002</v>
      </c>
      <c r="G2557" s="56">
        <v>640.46479999999997</v>
      </c>
      <c r="H2557" s="56">
        <v>1478.7891999999999</v>
      </c>
      <c r="I2557" s="56">
        <v>3373.752</v>
      </c>
      <c r="J2557" s="56">
        <v>3695.29</v>
      </c>
      <c r="K2557" s="56">
        <v>2237.4856</v>
      </c>
      <c r="L2557" s="56">
        <v>2684.8780000000002</v>
      </c>
      <c r="M2557" s="56">
        <v>3320.576</v>
      </c>
      <c r="N2557" s="56">
        <v>2195.3663999999999</v>
      </c>
      <c r="O2557" s="56">
        <v>661.51080000000002</v>
      </c>
      <c r="P2557" s="56">
        <v>1774.4056</v>
      </c>
    </row>
    <row r="2558" spans="1:16" x14ac:dyDescent="0.25">
      <c r="A2558" s="54">
        <v>2023</v>
      </c>
      <c r="B2558" s="54">
        <v>734173</v>
      </c>
      <c r="C2558" s="55" t="s">
        <v>417</v>
      </c>
      <c r="D2558" s="54" t="s">
        <v>294</v>
      </c>
      <c r="E2558" s="56">
        <v>181.3768</v>
      </c>
      <c r="F2558" s="56">
        <v>-34.794800000000301</v>
      </c>
      <c r="G2558" s="56">
        <v>-128.15360000000001</v>
      </c>
      <c r="H2558" s="56">
        <v>104.2736</v>
      </c>
      <c r="I2558" s="56">
        <v>84.0551999999998</v>
      </c>
      <c r="J2558" s="56">
        <v>40.751999999999903</v>
      </c>
      <c r="K2558" s="56">
        <v>1.90959999999993</v>
      </c>
      <c r="L2558" s="56">
        <v>110.05840000000001</v>
      </c>
      <c r="M2558" s="56">
        <v>155.72319999999999</v>
      </c>
      <c r="N2558" s="56">
        <v>222.64879999999999</v>
      </c>
      <c r="O2558" s="56">
        <v>99.819999999999794</v>
      </c>
      <c r="P2558" s="56">
        <v>2.0563999999995901</v>
      </c>
    </row>
    <row r="2559" spans="1:16" x14ac:dyDescent="0.25">
      <c r="A2559" s="54">
        <v>2023</v>
      </c>
      <c r="B2559" s="54">
        <v>734173</v>
      </c>
      <c r="C2559" s="55" t="s">
        <v>417</v>
      </c>
      <c r="D2559" s="54" t="s">
        <v>1</v>
      </c>
      <c r="E2559" s="56">
        <v>1072.8768</v>
      </c>
      <c r="F2559" s="56">
        <v>2674.7051999999999</v>
      </c>
      <c r="G2559" s="56">
        <v>3426.8463999999999</v>
      </c>
      <c r="H2559" s="56">
        <v>489.27359999999999</v>
      </c>
      <c r="I2559" s="56">
        <v>2114.5551999999998</v>
      </c>
      <c r="J2559" s="56">
        <v>305.25200000000001</v>
      </c>
      <c r="K2559" s="56">
        <v>659.40959999999995</v>
      </c>
      <c r="L2559" s="56">
        <v>738.05840000000001</v>
      </c>
      <c r="M2559" s="56">
        <v>1448.2231999999999</v>
      </c>
      <c r="N2559" s="56">
        <v>1540.6487999999999</v>
      </c>
      <c r="O2559" s="56">
        <v>1571.82</v>
      </c>
      <c r="P2559" s="56">
        <v>3182.5563999999999</v>
      </c>
    </row>
    <row r="2560" spans="1:16" x14ac:dyDescent="0.25">
      <c r="A2560" s="54">
        <v>2023</v>
      </c>
      <c r="B2560" s="54">
        <v>734173</v>
      </c>
      <c r="C2560" s="55" t="s">
        <v>418</v>
      </c>
      <c r="D2560" s="54" t="s">
        <v>1</v>
      </c>
      <c r="E2560" s="56">
        <v>5280.6963999999998</v>
      </c>
      <c r="F2560" s="56">
        <v>5730.9924000000001</v>
      </c>
      <c r="G2560" s="56">
        <v>6675.8523999999998</v>
      </c>
      <c r="H2560" s="56">
        <v>5640.0559999999996</v>
      </c>
      <c r="I2560" s="56">
        <v>3410.3292000000001</v>
      </c>
      <c r="J2560" s="56">
        <v>3963.7539999999999</v>
      </c>
      <c r="K2560" s="56">
        <v>6542.4567999999999</v>
      </c>
      <c r="L2560" s="56">
        <v>7074.9103999999998</v>
      </c>
      <c r="M2560" s="56">
        <v>11487.960800000001</v>
      </c>
      <c r="N2560" s="56">
        <v>10919.8616</v>
      </c>
      <c r="O2560" s="56">
        <v>3209.0219999999999</v>
      </c>
      <c r="P2560" s="56">
        <v>9540.8556000000008</v>
      </c>
    </row>
    <row r="2561" spans="1:16" x14ac:dyDescent="0.25">
      <c r="A2561" s="54">
        <v>2023</v>
      </c>
      <c r="B2561" s="54">
        <v>734173</v>
      </c>
      <c r="C2561" s="55" t="s">
        <v>418</v>
      </c>
      <c r="D2561" s="54" t="s">
        <v>296</v>
      </c>
      <c r="E2561" s="56">
        <v>301.29639999999898</v>
      </c>
      <c r="F2561" s="56">
        <v>345.04239999999902</v>
      </c>
      <c r="G2561" s="56">
        <v>249.752399999999</v>
      </c>
      <c r="H2561" s="56">
        <v>580.05599999999902</v>
      </c>
      <c r="I2561" s="56">
        <v>-48.970800000000501</v>
      </c>
      <c r="J2561" s="56">
        <v>231.563999999999</v>
      </c>
      <c r="K2561" s="56">
        <v>456.65679999999901</v>
      </c>
      <c r="L2561" s="56">
        <v>201.610399999999</v>
      </c>
      <c r="M2561" s="56">
        <v>999.36079999999799</v>
      </c>
      <c r="N2561" s="56">
        <v>728.66159999999797</v>
      </c>
      <c r="O2561" s="56">
        <v>-1.7780000000003799</v>
      </c>
      <c r="P2561" s="56">
        <v>1077.9556</v>
      </c>
    </row>
    <row r="2562" spans="1:16" x14ac:dyDescent="0.25">
      <c r="A2562" s="54">
        <v>2023</v>
      </c>
      <c r="B2562" s="54">
        <v>734173</v>
      </c>
      <c r="C2562" s="55" t="s">
        <v>416</v>
      </c>
      <c r="D2562" s="54" t="s">
        <v>294</v>
      </c>
      <c r="E2562" s="56">
        <v>732.27199999999903</v>
      </c>
      <c r="F2562" s="56">
        <v>427.31439999999901</v>
      </c>
      <c r="G2562" s="56">
        <v>18.964799999999901</v>
      </c>
      <c r="H2562" s="56">
        <v>159.28919999999999</v>
      </c>
      <c r="I2562" s="56">
        <v>125.751999999999</v>
      </c>
      <c r="J2562" s="56">
        <v>227.29</v>
      </c>
      <c r="K2562" s="56">
        <v>185.98560000000001</v>
      </c>
      <c r="L2562" s="56">
        <v>373.37799999999999</v>
      </c>
      <c r="M2562" s="56">
        <v>433.07600000000002</v>
      </c>
      <c r="N2562" s="56">
        <v>252.8664</v>
      </c>
      <c r="O2562" s="56">
        <v>58.010799999999897</v>
      </c>
      <c r="P2562" s="56">
        <v>224.40559999999999</v>
      </c>
    </row>
    <row r="2563" spans="1:16" x14ac:dyDescent="0.25">
      <c r="A2563" s="54">
        <v>2023</v>
      </c>
      <c r="B2563" s="54">
        <v>734173</v>
      </c>
      <c r="C2563" s="55" t="s">
        <v>418</v>
      </c>
      <c r="D2563" s="54" t="s">
        <v>294</v>
      </c>
      <c r="E2563" s="56">
        <v>597.69639999999902</v>
      </c>
      <c r="F2563" s="56">
        <v>784.24239999999895</v>
      </c>
      <c r="G2563" s="56">
        <v>703.35239999999897</v>
      </c>
      <c r="H2563" s="56">
        <v>841.05599999999902</v>
      </c>
      <c r="I2563" s="56">
        <v>321.82920000000001</v>
      </c>
      <c r="J2563" s="56">
        <v>465.503999999999</v>
      </c>
      <c r="K2563" s="56">
        <v>827.45679999999902</v>
      </c>
      <c r="L2563" s="56">
        <v>650.41039999999896</v>
      </c>
      <c r="M2563" s="56">
        <v>1635.9608000000001</v>
      </c>
      <c r="N2563" s="56">
        <v>1035.8616</v>
      </c>
      <c r="O2563" s="56">
        <v>336.02199999999999</v>
      </c>
      <c r="P2563" s="56">
        <v>1374.3556000000001</v>
      </c>
    </row>
    <row r="2564" spans="1:16" x14ac:dyDescent="0.25">
      <c r="A2564" s="54">
        <v>2023</v>
      </c>
      <c r="B2564" s="54">
        <v>734174</v>
      </c>
      <c r="C2564" s="55" t="s">
        <v>419</v>
      </c>
      <c r="D2564" s="54" t="s">
        <v>294</v>
      </c>
      <c r="E2564" s="56">
        <v>176.20400000000001</v>
      </c>
      <c r="F2564" s="56">
        <v>620.66079999999999</v>
      </c>
      <c r="G2564" s="56">
        <v>611.70439999999996</v>
      </c>
      <c r="H2564" s="56">
        <v>567.95439999999996</v>
      </c>
      <c r="I2564" s="56">
        <v>86.947199999999896</v>
      </c>
      <c r="J2564" s="56">
        <v>236.95920000000001</v>
      </c>
      <c r="K2564" s="56">
        <v>272.22280000000001</v>
      </c>
      <c r="L2564" s="56">
        <v>114.2944</v>
      </c>
      <c r="M2564" s="56">
        <v>628.83000000000004</v>
      </c>
      <c r="N2564" s="56">
        <v>221.10400000000001</v>
      </c>
      <c r="O2564" s="56">
        <v>41.3568</v>
      </c>
      <c r="P2564" s="56">
        <v>64.914399999999901</v>
      </c>
    </row>
    <row r="2565" spans="1:16" x14ac:dyDescent="0.25">
      <c r="A2565" s="54">
        <v>2023</v>
      </c>
      <c r="B2565" s="54">
        <v>734174</v>
      </c>
      <c r="C2565" s="55" t="s">
        <v>419</v>
      </c>
      <c r="D2565" s="54" t="s">
        <v>296</v>
      </c>
      <c r="E2565" s="56">
        <v>-70.3960000000001</v>
      </c>
      <c r="F2565" s="56">
        <v>332.66079999999999</v>
      </c>
      <c r="G2565" s="56">
        <v>416.09439999999898</v>
      </c>
      <c r="H2565" s="56">
        <v>429.95440000000002</v>
      </c>
      <c r="I2565" s="56">
        <v>-52.2528000000001</v>
      </c>
      <c r="J2565" s="56">
        <v>166.1592</v>
      </c>
      <c r="K2565" s="56">
        <v>-7.3772000000000899</v>
      </c>
      <c r="L2565" s="56">
        <v>-94.505600000000001</v>
      </c>
      <c r="M2565" s="56">
        <v>409.23</v>
      </c>
      <c r="N2565" s="56">
        <v>79.504000000000005</v>
      </c>
      <c r="O2565" s="56">
        <v>-27.043199999999999</v>
      </c>
      <c r="P2565" s="56">
        <v>-73.085600000000198</v>
      </c>
    </row>
    <row r="2566" spans="1:16" x14ac:dyDescent="0.25">
      <c r="A2566" s="54">
        <v>2023</v>
      </c>
      <c r="B2566" s="54">
        <v>734174</v>
      </c>
      <c r="C2566" s="55" t="s">
        <v>419</v>
      </c>
      <c r="D2566" s="54" t="s">
        <v>1</v>
      </c>
      <c r="E2566" s="56">
        <v>1519.704</v>
      </c>
      <c r="F2566" s="56">
        <v>4678.6607999999997</v>
      </c>
      <c r="G2566" s="56">
        <v>7538.9543999999996</v>
      </c>
      <c r="H2566" s="56">
        <v>2800.4544000000001</v>
      </c>
      <c r="I2566" s="56">
        <v>1346.9472000000001</v>
      </c>
      <c r="J2566" s="56">
        <v>965.95920000000001</v>
      </c>
      <c r="K2566" s="56">
        <v>1333.9728</v>
      </c>
      <c r="L2566" s="56">
        <v>912.7944</v>
      </c>
      <c r="M2566" s="56">
        <v>4721.58</v>
      </c>
      <c r="N2566" s="56">
        <v>1768.104</v>
      </c>
      <c r="O2566" s="56">
        <v>194.35679999999999</v>
      </c>
      <c r="P2566" s="56">
        <v>1197.9143999999999</v>
      </c>
    </row>
    <row r="2567" spans="1:16" x14ac:dyDescent="0.25">
      <c r="A2567" s="54">
        <v>2023</v>
      </c>
      <c r="B2567" s="54">
        <v>735008</v>
      </c>
      <c r="C2567" s="55" t="s">
        <v>417</v>
      </c>
      <c r="D2567" s="54" t="s">
        <v>1</v>
      </c>
      <c r="E2567" s="56">
        <v>255.93600000000001</v>
      </c>
      <c r="F2567" s="56">
        <v>3447.5360000000001</v>
      </c>
      <c r="G2567" s="56">
        <v>327.06400000000002</v>
      </c>
      <c r="H2567" s="56">
        <v>1319.816</v>
      </c>
      <c r="I2567" s="56">
        <v>15.984</v>
      </c>
      <c r="J2567" s="56">
        <v>2245.2719999999999</v>
      </c>
      <c r="K2567" s="56">
        <v>583.928</v>
      </c>
      <c r="L2567" s="56">
        <v>3520.2640000000001</v>
      </c>
      <c r="M2567" s="56">
        <v>815.85599999999999</v>
      </c>
      <c r="N2567" s="56">
        <v>3709.1039999999998</v>
      </c>
      <c r="O2567" s="56">
        <v>2048.4879999999998</v>
      </c>
      <c r="P2567" s="56">
        <v>7149.5680000000002</v>
      </c>
    </row>
    <row r="2568" spans="1:16" x14ac:dyDescent="0.25">
      <c r="A2568" s="54">
        <v>2023</v>
      </c>
      <c r="B2568" s="54">
        <v>735008</v>
      </c>
      <c r="C2568" s="55" t="s">
        <v>417</v>
      </c>
      <c r="D2568" s="54" t="s">
        <v>294</v>
      </c>
      <c r="E2568" s="56">
        <v>95.936000000000007</v>
      </c>
      <c r="F2568" s="56">
        <v>826.03599999999994</v>
      </c>
      <c r="G2568" s="56">
        <v>74.313999999999993</v>
      </c>
      <c r="H2568" s="56">
        <v>74.815999999999804</v>
      </c>
      <c r="I2568" s="56">
        <v>3.984</v>
      </c>
      <c r="J2568" s="56">
        <v>545.52199999999903</v>
      </c>
      <c r="K2568" s="56">
        <v>103.928</v>
      </c>
      <c r="L2568" s="56">
        <v>477.26400000000001</v>
      </c>
      <c r="M2568" s="56">
        <v>205.35599999999999</v>
      </c>
      <c r="N2568" s="56">
        <v>1000.604</v>
      </c>
      <c r="O2568" s="56">
        <v>560.48800000000006</v>
      </c>
      <c r="P2568" s="56">
        <v>1478.568</v>
      </c>
    </row>
    <row r="2569" spans="1:16" x14ac:dyDescent="0.25">
      <c r="A2569" s="54">
        <v>2023</v>
      </c>
      <c r="B2569" s="54">
        <v>735008</v>
      </c>
      <c r="C2569" s="55" t="s">
        <v>417</v>
      </c>
      <c r="D2569" s="54" t="s">
        <v>296</v>
      </c>
      <c r="E2569" s="56">
        <v>35.936</v>
      </c>
      <c r="F2569" s="56">
        <v>638.53599999999994</v>
      </c>
      <c r="G2569" s="56">
        <v>-14.686</v>
      </c>
      <c r="H2569" s="56">
        <v>15.8159999999998</v>
      </c>
      <c r="I2569" s="56">
        <v>-25.015999999999998</v>
      </c>
      <c r="J2569" s="56">
        <v>447.02199999999999</v>
      </c>
      <c r="K2569" s="56">
        <v>-42.072000000000003</v>
      </c>
      <c r="L2569" s="56">
        <v>323.26400000000001</v>
      </c>
      <c r="M2569" s="56">
        <v>108.85599999999999</v>
      </c>
      <c r="N2569" s="56">
        <v>822.60400000000004</v>
      </c>
      <c r="O2569" s="56">
        <v>440.488</v>
      </c>
      <c r="P2569" s="56">
        <v>1332.568</v>
      </c>
    </row>
    <row r="2570" spans="1:16" x14ac:dyDescent="0.25">
      <c r="A2570" s="54">
        <v>2023</v>
      </c>
      <c r="B2570" s="54">
        <v>736536</v>
      </c>
      <c r="C2570" s="55" t="s">
        <v>417</v>
      </c>
      <c r="D2570" s="54" t="s">
        <v>294</v>
      </c>
      <c r="E2570" s="56">
        <v>0</v>
      </c>
      <c r="F2570" s="56">
        <v>0</v>
      </c>
      <c r="G2570" s="56">
        <v>0</v>
      </c>
      <c r="H2570" s="56">
        <v>0</v>
      </c>
      <c r="I2570" s="56">
        <v>0</v>
      </c>
      <c r="J2570" s="56">
        <v>0</v>
      </c>
      <c r="K2570" s="56">
        <v>0</v>
      </c>
      <c r="L2570" s="56">
        <v>0</v>
      </c>
      <c r="M2570" s="56">
        <v>0</v>
      </c>
      <c r="N2570" s="56">
        <v>0</v>
      </c>
      <c r="O2570" s="56">
        <v>0</v>
      </c>
      <c r="P2570" s="56">
        <v>0</v>
      </c>
    </row>
    <row r="2571" spans="1:16" x14ac:dyDescent="0.25">
      <c r="A2571" s="54">
        <v>2023</v>
      </c>
      <c r="B2571" s="54">
        <v>736536</v>
      </c>
      <c r="C2571" s="55" t="s">
        <v>417</v>
      </c>
      <c r="D2571" s="54" t="s">
        <v>1</v>
      </c>
      <c r="E2571" s="56">
        <v>1215</v>
      </c>
      <c r="F2571" s="56">
        <v>0</v>
      </c>
      <c r="G2571" s="56">
        <v>0</v>
      </c>
      <c r="H2571" s="56">
        <v>0</v>
      </c>
      <c r="I2571" s="56">
        <v>0</v>
      </c>
      <c r="J2571" s="56">
        <v>0</v>
      </c>
      <c r="K2571" s="56">
        <v>0</v>
      </c>
      <c r="L2571" s="56">
        <v>52</v>
      </c>
      <c r="M2571" s="56">
        <v>6</v>
      </c>
      <c r="N2571" s="56">
        <v>0</v>
      </c>
      <c r="O2571" s="56">
        <v>70</v>
      </c>
      <c r="P2571" s="56">
        <v>0</v>
      </c>
    </row>
    <row r="2572" spans="1:16" x14ac:dyDescent="0.25">
      <c r="A2572" s="54">
        <v>2023</v>
      </c>
      <c r="B2572" s="54">
        <v>736536</v>
      </c>
      <c r="C2572" s="55" t="s">
        <v>417</v>
      </c>
      <c r="D2572" s="54" t="s">
        <v>296</v>
      </c>
      <c r="E2572" s="56">
        <v>-64</v>
      </c>
      <c r="F2572" s="56">
        <v>0</v>
      </c>
      <c r="G2572" s="56">
        <v>0</v>
      </c>
      <c r="H2572" s="56">
        <v>0</v>
      </c>
      <c r="I2572" s="56">
        <v>0</v>
      </c>
      <c r="J2572" s="56">
        <v>0</v>
      </c>
      <c r="K2572" s="56">
        <v>0</v>
      </c>
      <c r="L2572" s="56">
        <v>-31</v>
      </c>
      <c r="M2572" s="56">
        <v>-29</v>
      </c>
      <c r="N2572" s="56">
        <v>0</v>
      </c>
      <c r="O2572" s="56">
        <v>-29</v>
      </c>
      <c r="P2572" s="56">
        <v>0</v>
      </c>
    </row>
    <row r="2573" spans="1:16" x14ac:dyDescent="0.25">
      <c r="A2573" s="54">
        <v>2023</v>
      </c>
      <c r="B2573" s="54">
        <v>737682</v>
      </c>
      <c r="C2573" s="55" t="s">
        <v>416</v>
      </c>
      <c r="D2573" s="54" t="s">
        <v>1</v>
      </c>
      <c r="E2573" s="56">
        <v>724.59</v>
      </c>
      <c r="F2573" s="56">
        <v>3219.3330000000001</v>
      </c>
      <c r="G2573" s="56">
        <v>1250.4269999999999</v>
      </c>
      <c r="H2573" s="56">
        <v>1910.124</v>
      </c>
      <c r="I2573" s="56">
        <v>2613.1799999999998</v>
      </c>
      <c r="J2573" s="56">
        <v>1699.44</v>
      </c>
      <c r="K2573" s="56">
        <v>1931.367</v>
      </c>
      <c r="L2573" s="56">
        <v>2410.0619999999999</v>
      </c>
      <c r="M2573" s="56">
        <v>2726.3789999999999</v>
      </c>
      <c r="N2573" s="56">
        <v>296.82</v>
      </c>
      <c r="O2573" s="56">
        <v>1842.03</v>
      </c>
      <c r="P2573" s="56">
        <v>4112.9939999999997</v>
      </c>
    </row>
    <row r="2574" spans="1:16" x14ac:dyDescent="0.25">
      <c r="A2574" s="54">
        <v>2023</v>
      </c>
      <c r="B2574" s="54">
        <v>737682</v>
      </c>
      <c r="C2574" s="55" t="s">
        <v>416</v>
      </c>
      <c r="D2574" s="54" t="s">
        <v>294</v>
      </c>
      <c r="E2574" s="56">
        <v>102.09</v>
      </c>
      <c r="F2574" s="56">
        <v>453.58300000000003</v>
      </c>
      <c r="G2574" s="56">
        <v>176.17699999999999</v>
      </c>
      <c r="H2574" s="56">
        <v>269.12400000000002</v>
      </c>
      <c r="I2574" s="56">
        <v>368.17999999999898</v>
      </c>
      <c r="J2574" s="56">
        <v>239.44</v>
      </c>
      <c r="K2574" s="56">
        <v>272.11700000000002</v>
      </c>
      <c r="L2574" s="56">
        <v>339.56200000000001</v>
      </c>
      <c r="M2574" s="56">
        <v>384.12900000000002</v>
      </c>
      <c r="N2574" s="56">
        <v>41.82</v>
      </c>
      <c r="O2574" s="56">
        <v>259.52999999999997</v>
      </c>
      <c r="P2574" s="56">
        <v>579.49399999999901</v>
      </c>
    </row>
    <row r="2575" spans="1:16" x14ac:dyDescent="0.25">
      <c r="A2575" s="54">
        <v>2023</v>
      </c>
      <c r="B2575" s="54">
        <v>737682</v>
      </c>
      <c r="C2575" s="55" t="s">
        <v>416</v>
      </c>
      <c r="D2575" s="54" t="s">
        <v>296</v>
      </c>
      <c r="E2575" s="56">
        <v>-127.01</v>
      </c>
      <c r="F2575" s="56">
        <v>206.333</v>
      </c>
      <c r="G2575" s="56">
        <v>38.976999999999897</v>
      </c>
      <c r="H2575" s="56">
        <v>102.024</v>
      </c>
      <c r="I2575" s="56">
        <v>264.17999999999898</v>
      </c>
      <c r="J2575" s="56">
        <v>96.19</v>
      </c>
      <c r="K2575" s="56">
        <v>67.417000000000002</v>
      </c>
      <c r="L2575" s="56">
        <v>110.462</v>
      </c>
      <c r="M2575" s="56">
        <v>177.22900000000001</v>
      </c>
      <c r="N2575" s="56">
        <v>-55.58</v>
      </c>
      <c r="O2575" s="56">
        <v>157.72999999999999</v>
      </c>
      <c r="P2575" s="56">
        <v>299.04399999999902</v>
      </c>
    </row>
    <row r="2576" spans="1:16" x14ac:dyDescent="0.25">
      <c r="A2576" s="54">
        <v>2023</v>
      </c>
      <c r="B2576" s="54">
        <v>737951</v>
      </c>
      <c r="C2576" s="55" t="s">
        <v>415</v>
      </c>
      <c r="D2576" s="54" t="s">
        <v>296</v>
      </c>
      <c r="E2576" s="56">
        <v>160.26599999999999</v>
      </c>
      <c r="F2576" s="56">
        <v>444.40099999999899</v>
      </c>
      <c r="G2576" s="56">
        <v>272.733</v>
      </c>
      <c r="H2576" s="56">
        <v>967.14199999999903</v>
      </c>
      <c r="I2576" s="56">
        <v>472.25599999999997</v>
      </c>
      <c r="J2576" s="56">
        <v>973.96499999999901</v>
      </c>
      <c r="K2576" s="56">
        <v>82.441999999999794</v>
      </c>
      <c r="L2576" s="56">
        <v>1043.4939999999999</v>
      </c>
      <c r="M2576" s="56">
        <v>499.42799999999897</v>
      </c>
      <c r="N2576" s="56">
        <v>52.693999999999797</v>
      </c>
      <c r="O2576" s="56">
        <v>337.98399999999998</v>
      </c>
      <c r="P2576" s="56">
        <v>180.593999999999</v>
      </c>
    </row>
    <row r="2577" spans="1:16" x14ac:dyDescent="0.25">
      <c r="A2577" s="54">
        <v>2023</v>
      </c>
      <c r="B2577" s="54">
        <v>737951</v>
      </c>
      <c r="C2577" s="55" t="s">
        <v>415</v>
      </c>
      <c r="D2577" s="54" t="s">
        <v>294</v>
      </c>
      <c r="E2577" s="56">
        <v>629.06600000000003</v>
      </c>
      <c r="F2577" s="56">
        <v>877.90099999999904</v>
      </c>
      <c r="G2577" s="56">
        <v>590.43299999999999</v>
      </c>
      <c r="H2577" s="56">
        <v>1443.6420000000001</v>
      </c>
      <c r="I2577" s="56">
        <v>809.75599999999997</v>
      </c>
      <c r="J2577" s="56">
        <v>1253.0650000000001</v>
      </c>
      <c r="K2577" s="56">
        <v>335.04199999999997</v>
      </c>
      <c r="L2577" s="56">
        <v>1368.3440000000001</v>
      </c>
      <c r="M2577" s="56">
        <v>788.42799999999897</v>
      </c>
      <c r="N2577" s="56">
        <v>269.99400000000003</v>
      </c>
      <c r="O2577" s="56">
        <v>686.58399999999995</v>
      </c>
      <c r="P2577" s="56">
        <v>561.19399999999905</v>
      </c>
    </row>
    <row r="2578" spans="1:16" x14ac:dyDescent="0.25">
      <c r="A2578" s="54">
        <v>2023</v>
      </c>
      <c r="B2578" s="54">
        <v>737951</v>
      </c>
      <c r="C2578" s="55" t="s">
        <v>415</v>
      </c>
      <c r="D2578" s="54" t="s">
        <v>1</v>
      </c>
      <c r="E2578" s="56">
        <v>6149.0659999999998</v>
      </c>
      <c r="F2578" s="56">
        <v>8470.6509999999998</v>
      </c>
      <c r="G2578" s="56">
        <v>4097.933</v>
      </c>
      <c r="H2578" s="56">
        <v>10888.892</v>
      </c>
      <c r="I2578" s="56">
        <v>5861.5060000000003</v>
      </c>
      <c r="J2578" s="56">
        <v>8141.3149999999996</v>
      </c>
      <c r="K2578" s="56">
        <v>3094.0419999999999</v>
      </c>
      <c r="L2578" s="56">
        <v>8868.5939999999991</v>
      </c>
      <c r="M2578" s="56">
        <v>6234.9279999999999</v>
      </c>
      <c r="N2578" s="56">
        <v>2412.4940000000001</v>
      </c>
      <c r="O2578" s="56">
        <v>3969.0839999999998</v>
      </c>
      <c r="P2578" s="56">
        <v>9098.1939999999995</v>
      </c>
    </row>
    <row r="2579" spans="1:16" x14ac:dyDescent="0.25">
      <c r="A2579" s="54">
        <v>2023</v>
      </c>
      <c r="B2579" s="54">
        <v>739560</v>
      </c>
      <c r="C2579" s="55" t="s">
        <v>414</v>
      </c>
      <c r="D2579" s="54" t="s">
        <v>294</v>
      </c>
      <c r="E2579" s="56">
        <v>5.7399999999999904</v>
      </c>
      <c r="F2579" s="56">
        <v>0</v>
      </c>
      <c r="G2579" s="56">
        <v>0</v>
      </c>
      <c r="H2579" s="56">
        <v>1.476</v>
      </c>
      <c r="I2579" s="56">
        <v>0</v>
      </c>
      <c r="J2579" s="56">
        <v>0</v>
      </c>
      <c r="K2579" s="56">
        <v>0</v>
      </c>
      <c r="L2579" s="56">
        <v>0</v>
      </c>
      <c r="M2579" s="56">
        <v>0</v>
      </c>
      <c r="N2579" s="56">
        <v>0</v>
      </c>
      <c r="O2579" s="56">
        <v>0</v>
      </c>
      <c r="P2579" s="56">
        <v>0</v>
      </c>
    </row>
    <row r="2580" spans="1:16" x14ac:dyDescent="0.25">
      <c r="A2580" s="54">
        <v>2023</v>
      </c>
      <c r="B2580" s="54">
        <v>739560</v>
      </c>
      <c r="C2580" s="55" t="s">
        <v>414</v>
      </c>
      <c r="D2580" s="54" t="s">
        <v>1</v>
      </c>
      <c r="E2580" s="56">
        <v>40.74</v>
      </c>
      <c r="F2580" s="56">
        <v>0</v>
      </c>
      <c r="G2580" s="56">
        <v>0</v>
      </c>
      <c r="H2580" s="56">
        <v>10.476000000000001</v>
      </c>
      <c r="I2580" s="56">
        <v>0</v>
      </c>
      <c r="J2580" s="56">
        <v>0</v>
      </c>
      <c r="K2580" s="56">
        <v>0</v>
      </c>
      <c r="L2580" s="56">
        <v>0</v>
      </c>
      <c r="M2580" s="56">
        <v>0</v>
      </c>
      <c r="N2580" s="56">
        <v>0</v>
      </c>
      <c r="O2580" s="56">
        <v>0</v>
      </c>
      <c r="P2580" s="56">
        <v>0</v>
      </c>
    </row>
    <row r="2581" spans="1:16" x14ac:dyDescent="0.25">
      <c r="A2581" s="54">
        <v>2023</v>
      </c>
      <c r="B2581" s="54">
        <v>739560</v>
      </c>
      <c r="C2581" s="55" t="s">
        <v>414</v>
      </c>
      <c r="D2581" s="54" t="s">
        <v>296</v>
      </c>
      <c r="E2581" s="56">
        <v>-26.36</v>
      </c>
      <c r="F2581" s="56">
        <v>0</v>
      </c>
      <c r="G2581" s="56">
        <v>0</v>
      </c>
      <c r="H2581" s="56">
        <v>-30.623999999999999</v>
      </c>
      <c r="I2581" s="56">
        <v>0</v>
      </c>
      <c r="J2581" s="56">
        <v>0</v>
      </c>
      <c r="K2581" s="56">
        <v>0</v>
      </c>
      <c r="L2581" s="56">
        <v>0</v>
      </c>
      <c r="M2581" s="56">
        <v>0</v>
      </c>
      <c r="N2581" s="56">
        <v>0</v>
      </c>
      <c r="O2581" s="56">
        <v>0</v>
      </c>
      <c r="P2581" s="56">
        <v>0</v>
      </c>
    </row>
    <row r="2582" spans="1:16" x14ac:dyDescent="0.25">
      <c r="A2582" s="54">
        <v>2023</v>
      </c>
      <c r="B2582" s="54">
        <v>742625</v>
      </c>
      <c r="C2582" s="55" t="s">
        <v>418</v>
      </c>
      <c r="D2582" s="54" t="s">
        <v>296</v>
      </c>
      <c r="E2582" s="56">
        <v>-83.334999999999994</v>
      </c>
      <c r="F2582" s="56">
        <v>-136.04900000000001</v>
      </c>
      <c r="G2582" s="56">
        <v>-34.426000000000002</v>
      </c>
      <c r="H2582" s="56">
        <v>-99.389000000000095</v>
      </c>
      <c r="I2582" s="56">
        <v>35.031999999999897</v>
      </c>
      <c r="J2582" s="56">
        <v>-78.792000000000002</v>
      </c>
      <c r="K2582" s="56">
        <v>-106.785</v>
      </c>
      <c r="L2582" s="56">
        <v>-287.01499999999999</v>
      </c>
      <c r="M2582" s="56">
        <v>212.84800000000001</v>
      </c>
      <c r="N2582" s="56">
        <v>-18.428000000000001</v>
      </c>
      <c r="O2582" s="56">
        <v>-196.69800000000001</v>
      </c>
      <c r="P2582" s="56">
        <v>-63.420999999999999</v>
      </c>
    </row>
    <row r="2583" spans="1:16" x14ac:dyDescent="0.25">
      <c r="A2583" s="54">
        <v>2023</v>
      </c>
      <c r="B2583" s="54">
        <v>742625</v>
      </c>
      <c r="C2583" s="55" t="s">
        <v>418</v>
      </c>
      <c r="D2583" s="54" t="s">
        <v>1</v>
      </c>
      <c r="E2583" s="56">
        <v>265.96499999999997</v>
      </c>
      <c r="F2583" s="56">
        <v>419.95100000000002</v>
      </c>
      <c r="G2583" s="56">
        <v>694.97400000000005</v>
      </c>
      <c r="H2583" s="56">
        <v>972.81100000000004</v>
      </c>
      <c r="I2583" s="56">
        <v>846.83199999999999</v>
      </c>
      <c r="J2583" s="56">
        <v>282.75799999999998</v>
      </c>
      <c r="K2583" s="56">
        <v>146.26499999999999</v>
      </c>
      <c r="L2583" s="56">
        <v>2840.2849999999999</v>
      </c>
      <c r="M2583" s="56">
        <v>1914.9480000000001</v>
      </c>
      <c r="N2583" s="56">
        <v>209.97200000000001</v>
      </c>
      <c r="O2583" s="56">
        <v>748.90200000000004</v>
      </c>
      <c r="P2583" s="56">
        <v>76.978999999999999</v>
      </c>
    </row>
    <row r="2584" spans="1:16" x14ac:dyDescent="0.25">
      <c r="A2584" s="54">
        <v>2023</v>
      </c>
      <c r="B2584" s="54">
        <v>742625</v>
      </c>
      <c r="C2584" s="55" t="s">
        <v>418</v>
      </c>
      <c r="D2584" s="54" t="s">
        <v>294</v>
      </c>
      <c r="E2584" s="56">
        <v>53.465000000000003</v>
      </c>
      <c r="F2584" s="56">
        <v>34.951000000000001</v>
      </c>
      <c r="G2584" s="56">
        <v>78.974000000000004</v>
      </c>
      <c r="H2584" s="56">
        <v>105.81100000000001</v>
      </c>
      <c r="I2584" s="56">
        <v>171.83199999999999</v>
      </c>
      <c r="J2584" s="56">
        <v>58.008000000000003</v>
      </c>
      <c r="K2584" s="56">
        <v>30.015000000000001</v>
      </c>
      <c r="L2584" s="56">
        <v>65.784999999999798</v>
      </c>
      <c r="M2584" s="56">
        <v>360.44799999999998</v>
      </c>
      <c r="N2584" s="56">
        <v>49.972000000000001</v>
      </c>
      <c r="O2584" s="56">
        <v>76.901999999999902</v>
      </c>
      <c r="P2584" s="56">
        <v>4.9789999999999903</v>
      </c>
    </row>
    <row r="2585" spans="1:16" x14ac:dyDescent="0.25">
      <c r="A2585" s="54">
        <v>2023</v>
      </c>
      <c r="B2585" s="54">
        <v>743099</v>
      </c>
      <c r="C2585" s="55" t="s">
        <v>418</v>
      </c>
      <c r="D2585" s="54" t="s">
        <v>1</v>
      </c>
      <c r="E2585" s="56">
        <v>6729.9570000000003</v>
      </c>
      <c r="F2585" s="56">
        <v>4580.34</v>
      </c>
      <c r="G2585" s="56">
        <v>3446.6039999999998</v>
      </c>
      <c r="H2585" s="56">
        <v>2022.45</v>
      </c>
      <c r="I2585" s="56">
        <v>1912.452</v>
      </c>
      <c r="J2585" s="56">
        <v>1974.144</v>
      </c>
      <c r="K2585" s="56">
        <v>5691.96</v>
      </c>
      <c r="L2585" s="56">
        <v>2768.8649999999998</v>
      </c>
      <c r="M2585" s="56">
        <v>6010.8959999999997</v>
      </c>
      <c r="N2585" s="56">
        <v>1414.26</v>
      </c>
      <c r="O2585" s="56">
        <v>760.67399999999998</v>
      </c>
      <c r="P2585" s="56">
        <v>4968.8249999999998</v>
      </c>
    </row>
    <row r="2586" spans="1:16" x14ac:dyDescent="0.25">
      <c r="A2586" s="54">
        <v>2023</v>
      </c>
      <c r="B2586" s="54">
        <v>743099</v>
      </c>
      <c r="C2586" s="55" t="s">
        <v>414</v>
      </c>
      <c r="D2586" s="54" t="s">
        <v>1</v>
      </c>
      <c r="E2586" s="56">
        <v>395.76</v>
      </c>
      <c r="F2586" s="56">
        <v>157.13999999999999</v>
      </c>
      <c r="G2586" s="56">
        <v>692.58</v>
      </c>
      <c r="H2586" s="56">
        <v>142.00800000000001</v>
      </c>
      <c r="I2586" s="56">
        <v>52.38</v>
      </c>
      <c r="J2586" s="56">
        <v>1527.1679999999999</v>
      </c>
      <c r="K2586" s="56">
        <v>424.86</v>
      </c>
      <c r="L2586" s="56">
        <v>223.488</v>
      </c>
      <c r="M2586" s="56">
        <v>768.24</v>
      </c>
      <c r="N2586" s="56">
        <v>337.56</v>
      </c>
      <c r="O2586" s="56">
        <v>1087.1759999999999</v>
      </c>
      <c r="P2586" s="56">
        <v>33.173999999999999</v>
      </c>
    </row>
    <row r="2587" spans="1:16" x14ac:dyDescent="0.25">
      <c r="A2587" s="54">
        <v>2023</v>
      </c>
      <c r="B2587" s="54">
        <v>743099</v>
      </c>
      <c r="C2587" s="55" t="s">
        <v>418</v>
      </c>
      <c r="D2587" s="54" t="s">
        <v>296</v>
      </c>
      <c r="E2587" s="56">
        <v>722.60699999999997</v>
      </c>
      <c r="F2587" s="56">
        <v>347.74</v>
      </c>
      <c r="G2587" s="56">
        <v>297.23399999999998</v>
      </c>
      <c r="H2587" s="56">
        <v>35.949999999999797</v>
      </c>
      <c r="I2587" s="56">
        <v>124.252</v>
      </c>
      <c r="J2587" s="56">
        <v>132.94399999999999</v>
      </c>
      <c r="K2587" s="56">
        <v>585.95999999999901</v>
      </c>
      <c r="L2587" s="56">
        <v>174.11500000000001</v>
      </c>
      <c r="M2587" s="56">
        <v>461.87599999999901</v>
      </c>
      <c r="N2587" s="56">
        <v>19.8599999999999</v>
      </c>
      <c r="O2587" s="56">
        <v>-2.6260000000000501</v>
      </c>
      <c r="P2587" s="56">
        <v>362.96499999999997</v>
      </c>
    </row>
    <row r="2588" spans="1:16" x14ac:dyDescent="0.25">
      <c r="A2588" s="54">
        <v>2023</v>
      </c>
      <c r="B2588" s="54">
        <v>743099</v>
      </c>
      <c r="C2588" s="55" t="s">
        <v>418</v>
      </c>
      <c r="D2588" s="54" t="s">
        <v>294</v>
      </c>
      <c r="E2588" s="56">
        <v>948.20699999999999</v>
      </c>
      <c r="F2588" s="56">
        <v>645.34</v>
      </c>
      <c r="G2588" s="56">
        <v>485.60399999999998</v>
      </c>
      <c r="H2588" s="56">
        <v>284.95</v>
      </c>
      <c r="I2588" s="56">
        <v>269.452</v>
      </c>
      <c r="J2588" s="56">
        <v>278.14400000000001</v>
      </c>
      <c r="K2588" s="56">
        <v>801.95999999999901</v>
      </c>
      <c r="L2588" s="56">
        <v>390.11500000000001</v>
      </c>
      <c r="M2588" s="56">
        <v>846.89599999999905</v>
      </c>
      <c r="N2588" s="56">
        <v>199.26</v>
      </c>
      <c r="O2588" s="56">
        <v>107.17400000000001</v>
      </c>
      <c r="P2588" s="56">
        <v>700.07500000000005</v>
      </c>
    </row>
    <row r="2589" spans="1:16" x14ac:dyDescent="0.25">
      <c r="A2589" s="54">
        <v>2023</v>
      </c>
      <c r="B2589" s="54">
        <v>743099</v>
      </c>
      <c r="C2589" s="55" t="s">
        <v>414</v>
      </c>
      <c r="D2589" s="54" t="s">
        <v>296</v>
      </c>
      <c r="E2589" s="56">
        <v>-40.54</v>
      </c>
      <c r="F2589" s="56">
        <v>-9.9600000000000204</v>
      </c>
      <c r="G2589" s="56">
        <v>33.380000000000003</v>
      </c>
      <c r="H2589" s="56">
        <v>-44.192</v>
      </c>
      <c r="I2589" s="56">
        <v>-24.72</v>
      </c>
      <c r="J2589" s="56">
        <v>173.16800000000001</v>
      </c>
      <c r="K2589" s="56">
        <v>-68.540000000000106</v>
      </c>
      <c r="L2589" s="56">
        <v>-64.811999999999998</v>
      </c>
      <c r="M2589" s="56">
        <v>44.0399999999999</v>
      </c>
      <c r="N2589" s="56">
        <v>-16.64</v>
      </c>
      <c r="O2589" s="56">
        <v>-39.424000000000099</v>
      </c>
      <c r="P2589" s="56">
        <v>-59.526000000000003</v>
      </c>
    </row>
    <row r="2590" spans="1:16" x14ac:dyDescent="0.25">
      <c r="A2590" s="54">
        <v>2023</v>
      </c>
      <c r="B2590" s="54">
        <v>743099</v>
      </c>
      <c r="C2590" s="55" t="s">
        <v>417</v>
      </c>
      <c r="D2590" s="54" t="s">
        <v>294</v>
      </c>
      <c r="E2590" s="56">
        <v>138.416</v>
      </c>
      <c r="F2590" s="56">
        <v>237.964</v>
      </c>
      <c r="G2590" s="56">
        <v>276.33999999999997</v>
      </c>
      <c r="H2590" s="56">
        <v>33.579000000000001</v>
      </c>
      <c r="I2590" s="56">
        <v>31.734000000000002</v>
      </c>
      <c r="J2590" s="56">
        <v>387.69600000000003</v>
      </c>
      <c r="K2590" s="56">
        <v>218.858</v>
      </c>
      <c r="L2590" s="56">
        <v>468.95800000000003</v>
      </c>
      <c r="M2590" s="56">
        <v>304.46600000000001</v>
      </c>
      <c r="N2590" s="56">
        <v>415.33</v>
      </c>
      <c r="O2590" s="56">
        <v>317.50400000000002</v>
      </c>
      <c r="P2590" s="56">
        <v>178.02199999999999</v>
      </c>
    </row>
    <row r="2591" spans="1:16" x14ac:dyDescent="0.25">
      <c r="A2591" s="54">
        <v>2023</v>
      </c>
      <c r="B2591" s="54">
        <v>743099</v>
      </c>
      <c r="C2591" s="55" t="s">
        <v>414</v>
      </c>
      <c r="D2591" s="54" t="s">
        <v>294</v>
      </c>
      <c r="E2591" s="56">
        <v>55.76</v>
      </c>
      <c r="F2591" s="56">
        <v>22.14</v>
      </c>
      <c r="G2591" s="56">
        <v>97.58</v>
      </c>
      <c r="H2591" s="56">
        <v>20.007999999999999</v>
      </c>
      <c r="I2591" s="56">
        <v>7.38</v>
      </c>
      <c r="J2591" s="56">
        <v>215.16800000000001</v>
      </c>
      <c r="K2591" s="56">
        <v>59.8599999999999</v>
      </c>
      <c r="L2591" s="56">
        <v>31.488</v>
      </c>
      <c r="M2591" s="56">
        <v>108.24</v>
      </c>
      <c r="N2591" s="56">
        <v>47.56</v>
      </c>
      <c r="O2591" s="56">
        <v>153.17599999999999</v>
      </c>
      <c r="P2591" s="56">
        <v>4.6740000000000004</v>
      </c>
    </row>
    <row r="2592" spans="1:16" x14ac:dyDescent="0.25">
      <c r="A2592" s="54">
        <v>2023</v>
      </c>
      <c r="B2592" s="54">
        <v>743099</v>
      </c>
      <c r="C2592" s="55" t="s">
        <v>417</v>
      </c>
      <c r="D2592" s="54" t="s">
        <v>1</v>
      </c>
      <c r="E2592" s="56">
        <v>982.41600000000005</v>
      </c>
      <c r="F2592" s="56">
        <v>1688.9639999999999</v>
      </c>
      <c r="G2592" s="56">
        <v>1961.34</v>
      </c>
      <c r="H2592" s="56">
        <v>238.32900000000001</v>
      </c>
      <c r="I2592" s="56">
        <v>225.23400000000001</v>
      </c>
      <c r="J2592" s="56">
        <v>2751.6959999999999</v>
      </c>
      <c r="K2592" s="56">
        <v>1553.3579999999999</v>
      </c>
      <c r="L2592" s="56">
        <v>3328.4580000000001</v>
      </c>
      <c r="M2592" s="56">
        <v>2160.9659999999999</v>
      </c>
      <c r="N2592" s="56">
        <v>2947.83</v>
      </c>
      <c r="O2592" s="56">
        <v>2253.5039999999999</v>
      </c>
      <c r="P2592" s="56">
        <v>1263.5219999999999</v>
      </c>
    </row>
    <row r="2593" spans="1:16" x14ac:dyDescent="0.25">
      <c r="A2593" s="54">
        <v>2023</v>
      </c>
      <c r="B2593" s="54">
        <v>743099</v>
      </c>
      <c r="C2593" s="55" t="s">
        <v>417</v>
      </c>
      <c r="D2593" s="54" t="s">
        <v>296</v>
      </c>
      <c r="E2593" s="56">
        <v>-122.584</v>
      </c>
      <c r="F2593" s="56">
        <v>5.96399999999971</v>
      </c>
      <c r="G2593" s="56">
        <v>-13.660000000000201</v>
      </c>
      <c r="H2593" s="56">
        <v>-140.42099999999999</v>
      </c>
      <c r="I2593" s="56">
        <v>-142.26599999999999</v>
      </c>
      <c r="J2593" s="56">
        <v>166.696</v>
      </c>
      <c r="K2593" s="56">
        <v>-187.142</v>
      </c>
      <c r="L2593" s="56">
        <v>111.958</v>
      </c>
      <c r="M2593" s="56">
        <v>-23.534000000000201</v>
      </c>
      <c r="N2593" s="56">
        <v>49.329999999999501</v>
      </c>
      <c r="O2593" s="56">
        <v>-10.4960000000004</v>
      </c>
      <c r="P2593" s="56">
        <v>-198.97800000000001</v>
      </c>
    </row>
    <row r="2594" spans="1:16" x14ac:dyDescent="0.25">
      <c r="A2594" s="54">
        <v>2023</v>
      </c>
      <c r="B2594" s="54">
        <v>753097</v>
      </c>
      <c r="C2594" s="55" t="s">
        <v>414</v>
      </c>
      <c r="D2594" s="54" t="s">
        <v>296</v>
      </c>
      <c r="E2594" s="56">
        <v>103.752</v>
      </c>
      <c r="F2594" s="56">
        <v>-11.108000000000001</v>
      </c>
      <c r="G2594" s="56">
        <v>-42.496000000000002</v>
      </c>
      <c r="H2594" s="56">
        <v>-74.128</v>
      </c>
      <c r="I2594" s="56">
        <v>-40.515999999999998</v>
      </c>
      <c r="J2594" s="56">
        <v>-5.5040000000000102</v>
      </c>
      <c r="K2594" s="56">
        <v>-45.731999999999999</v>
      </c>
      <c r="L2594" s="56">
        <v>-51.731999999999999</v>
      </c>
      <c r="M2594" s="56">
        <v>-70.632000000000005</v>
      </c>
      <c r="N2594" s="56">
        <v>246.244</v>
      </c>
      <c r="O2594" s="56">
        <v>-55.72</v>
      </c>
      <c r="P2594" s="56">
        <v>-50.856000000000002</v>
      </c>
    </row>
    <row r="2595" spans="1:16" x14ac:dyDescent="0.25">
      <c r="A2595" s="54">
        <v>2023</v>
      </c>
      <c r="B2595" s="54">
        <v>753097</v>
      </c>
      <c r="C2595" s="55" t="s">
        <v>414</v>
      </c>
      <c r="D2595" s="54" t="s">
        <v>1</v>
      </c>
      <c r="E2595" s="56">
        <v>2072.5520000000001</v>
      </c>
      <c r="F2595" s="56">
        <v>55.991999999999997</v>
      </c>
      <c r="G2595" s="56">
        <v>166.304</v>
      </c>
      <c r="H2595" s="56">
        <v>463.072</v>
      </c>
      <c r="I2595" s="56">
        <v>63.183999999999997</v>
      </c>
      <c r="J2595" s="56">
        <v>231.89599999999999</v>
      </c>
      <c r="K2595" s="56">
        <v>191.16800000000001</v>
      </c>
      <c r="L2595" s="56">
        <v>215.16800000000001</v>
      </c>
      <c r="M2595" s="56">
        <v>224.768</v>
      </c>
      <c r="N2595" s="56">
        <v>1471.7439999999999</v>
      </c>
      <c r="O2595" s="56">
        <v>335.88</v>
      </c>
      <c r="P2595" s="56">
        <v>446.34399999999999</v>
      </c>
    </row>
    <row r="2596" spans="1:16" x14ac:dyDescent="0.25">
      <c r="A2596" s="54">
        <v>2023</v>
      </c>
      <c r="B2596" s="54">
        <v>753097</v>
      </c>
      <c r="C2596" s="55" t="s">
        <v>414</v>
      </c>
      <c r="D2596" s="54" t="s">
        <v>294</v>
      </c>
      <c r="E2596" s="56">
        <v>366.05200000000002</v>
      </c>
      <c r="F2596" s="56">
        <v>20.992000000000001</v>
      </c>
      <c r="G2596" s="56">
        <v>22.803999999999998</v>
      </c>
      <c r="H2596" s="56">
        <v>88.572000000000003</v>
      </c>
      <c r="I2596" s="56">
        <v>23.684000000000001</v>
      </c>
      <c r="J2596" s="56">
        <v>91.896000000000001</v>
      </c>
      <c r="K2596" s="56">
        <v>51.667999999999999</v>
      </c>
      <c r="L2596" s="56">
        <v>45.667999999999999</v>
      </c>
      <c r="M2596" s="56">
        <v>26.768000000000001</v>
      </c>
      <c r="N2596" s="56">
        <v>363.99400000000003</v>
      </c>
      <c r="O2596" s="56">
        <v>74.88</v>
      </c>
      <c r="P2596" s="56">
        <v>80.843999999999994</v>
      </c>
    </row>
    <row r="2597" spans="1:16" x14ac:dyDescent="0.25">
      <c r="A2597" s="54">
        <v>2023</v>
      </c>
      <c r="B2597" s="54">
        <v>754348</v>
      </c>
      <c r="C2597" s="55" t="s">
        <v>419</v>
      </c>
      <c r="D2597" s="54" t="s">
        <v>1</v>
      </c>
      <c r="E2597" s="56">
        <v>0</v>
      </c>
      <c r="F2597" s="56">
        <v>127.98399999999999</v>
      </c>
      <c r="G2597" s="56">
        <v>311.952</v>
      </c>
      <c r="H2597" s="56">
        <v>167.91200000000001</v>
      </c>
      <c r="I2597" s="56">
        <v>296.68799999999999</v>
      </c>
      <c r="J2597" s="56">
        <v>1628.624</v>
      </c>
      <c r="K2597" s="56">
        <v>3268.32</v>
      </c>
      <c r="L2597" s="56">
        <v>215.83199999999999</v>
      </c>
      <c r="M2597" s="56">
        <v>1919.752</v>
      </c>
      <c r="N2597" s="56">
        <v>127.98399999999999</v>
      </c>
      <c r="O2597" s="56">
        <v>1351.816</v>
      </c>
      <c r="P2597" s="56">
        <v>207.976</v>
      </c>
    </row>
    <row r="2598" spans="1:16" x14ac:dyDescent="0.25">
      <c r="A2598" s="54">
        <v>2023</v>
      </c>
      <c r="B2598" s="54">
        <v>754348</v>
      </c>
      <c r="C2598" s="55" t="s">
        <v>419</v>
      </c>
      <c r="D2598" s="54" t="s">
        <v>296</v>
      </c>
      <c r="E2598" s="56">
        <v>0</v>
      </c>
      <c r="F2598" s="56">
        <v>-30.416</v>
      </c>
      <c r="G2598" s="56">
        <v>-109.248</v>
      </c>
      <c r="H2598" s="56">
        <v>-25.488</v>
      </c>
      <c r="I2598" s="56">
        <v>-106.312</v>
      </c>
      <c r="J2598" s="56">
        <v>52.0240000000001</v>
      </c>
      <c r="K2598" s="56">
        <v>304.32</v>
      </c>
      <c r="L2598" s="56">
        <v>-41.768000000000001</v>
      </c>
      <c r="M2598" s="56">
        <v>353.15199999999999</v>
      </c>
      <c r="N2598" s="56">
        <v>-35.415999999999997</v>
      </c>
      <c r="O2598" s="56">
        <v>-51.683999999999898</v>
      </c>
      <c r="P2598" s="56">
        <v>-74.623999999999995</v>
      </c>
    </row>
    <row r="2599" spans="1:16" x14ac:dyDescent="0.25">
      <c r="A2599" s="54">
        <v>2023</v>
      </c>
      <c r="B2599" s="54">
        <v>754348</v>
      </c>
      <c r="C2599" s="55" t="s">
        <v>419</v>
      </c>
      <c r="D2599" s="54" t="s">
        <v>294</v>
      </c>
      <c r="E2599" s="56">
        <v>0</v>
      </c>
      <c r="F2599" s="56">
        <v>37.984000000000002</v>
      </c>
      <c r="G2599" s="56">
        <v>95.951999999999998</v>
      </c>
      <c r="H2599" s="56">
        <v>42.911999999999999</v>
      </c>
      <c r="I2599" s="56">
        <v>64.688000000000002</v>
      </c>
      <c r="J2599" s="56">
        <v>199.624</v>
      </c>
      <c r="K2599" s="56">
        <v>520.32000000000005</v>
      </c>
      <c r="L2599" s="56">
        <v>60.832000000000001</v>
      </c>
      <c r="M2599" s="56">
        <v>500.75200000000001</v>
      </c>
      <c r="N2599" s="56">
        <v>32.984000000000002</v>
      </c>
      <c r="O2599" s="56">
        <v>119.316</v>
      </c>
      <c r="P2599" s="56">
        <v>27.975999999999999</v>
      </c>
    </row>
    <row r="2600" spans="1:16" x14ac:dyDescent="0.25">
      <c r="A2600" s="54">
        <v>2023</v>
      </c>
      <c r="B2600" s="54">
        <v>755085</v>
      </c>
      <c r="C2600" s="55" t="s">
        <v>415</v>
      </c>
      <c r="D2600" s="54" t="s">
        <v>296</v>
      </c>
      <c r="E2600" s="56">
        <v>-74.724000000000004</v>
      </c>
      <c r="F2600" s="56">
        <v>-26.108000000000001</v>
      </c>
      <c r="G2600" s="56">
        <v>-20.288</v>
      </c>
      <c r="H2600" s="56">
        <v>-33.107999999999997</v>
      </c>
      <c r="I2600" s="56">
        <v>-123.49</v>
      </c>
      <c r="J2600" s="56">
        <v>-82.123999999999995</v>
      </c>
      <c r="K2600" s="56">
        <v>-90.531999999999996</v>
      </c>
      <c r="L2600" s="56">
        <v>-78.432000000000002</v>
      </c>
      <c r="M2600" s="56">
        <v>217.14</v>
      </c>
      <c r="N2600" s="56">
        <v>-45.665999999999997</v>
      </c>
      <c r="O2600" s="56">
        <v>-85.632000000000005</v>
      </c>
      <c r="P2600" s="56">
        <v>5.2960000000000704</v>
      </c>
    </row>
    <row r="2601" spans="1:16" x14ac:dyDescent="0.25">
      <c r="A2601" s="54">
        <v>2023</v>
      </c>
      <c r="B2601" s="54">
        <v>755085</v>
      </c>
      <c r="C2601" s="55" t="s">
        <v>415</v>
      </c>
      <c r="D2601" s="54" t="s">
        <v>1</v>
      </c>
      <c r="E2601" s="56">
        <v>77.575999999999993</v>
      </c>
      <c r="F2601" s="56">
        <v>71.992000000000004</v>
      </c>
      <c r="G2601" s="56">
        <v>135.91200000000001</v>
      </c>
      <c r="H2601" s="56">
        <v>79.992000000000004</v>
      </c>
      <c r="I2601" s="56">
        <v>184.76</v>
      </c>
      <c r="J2601" s="56">
        <v>87.176000000000002</v>
      </c>
      <c r="K2601" s="56">
        <v>230.36799999999999</v>
      </c>
      <c r="L2601" s="56">
        <v>199.96799999999999</v>
      </c>
      <c r="M2601" s="56">
        <v>1146.24</v>
      </c>
      <c r="N2601" s="56">
        <v>72.784000000000006</v>
      </c>
      <c r="O2601" s="56">
        <v>208.768</v>
      </c>
      <c r="P2601" s="56">
        <v>804.69600000000003</v>
      </c>
    </row>
    <row r="2602" spans="1:16" x14ac:dyDescent="0.25">
      <c r="A2602" s="54">
        <v>2023</v>
      </c>
      <c r="B2602" s="54">
        <v>755085</v>
      </c>
      <c r="C2602" s="55" t="s">
        <v>415</v>
      </c>
      <c r="D2602" s="54" t="s">
        <v>294</v>
      </c>
      <c r="E2602" s="56">
        <v>24.576000000000001</v>
      </c>
      <c r="F2602" s="56">
        <v>6.992</v>
      </c>
      <c r="G2602" s="56">
        <v>45.911999999999999</v>
      </c>
      <c r="H2602" s="56">
        <v>-7.9999999999955697E-3</v>
      </c>
      <c r="I2602" s="56">
        <v>42.01</v>
      </c>
      <c r="J2602" s="56">
        <v>17.175999999999998</v>
      </c>
      <c r="K2602" s="56">
        <v>41.868000000000002</v>
      </c>
      <c r="L2602" s="56">
        <v>53.968000000000004</v>
      </c>
      <c r="M2602" s="56">
        <v>293.24</v>
      </c>
      <c r="N2602" s="56">
        <v>20.533999999999999</v>
      </c>
      <c r="O2602" s="56">
        <v>46.768000000000001</v>
      </c>
      <c r="P2602" s="56">
        <v>137.696</v>
      </c>
    </row>
    <row r="2603" spans="1:16" x14ac:dyDescent="0.25">
      <c r="A2603" s="54">
        <v>2023</v>
      </c>
      <c r="B2603" s="54">
        <v>755161</v>
      </c>
      <c r="C2603" s="55" t="s">
        <v>414</v>
      </c>
      <c r="D2603" s="54" t="s">
        <v>296</v>
      </c>
      <c r="E2603" s="56">
        <v>1382.6</v>
      </c>
      <c r="F2603" s="56">
        <v>540.89700000000198</v>
      </c>
      <c r="G2603" s="56">
        <v>1078.4259999999999</v>
      </c>
      <c r="H2603" s="56">
        <v>785.57000000000198</v>
      </c>
      <c r="I2603" s="56">
        <v>1751.4195</v>
      </c>
      <c r="J2603" s="56">
        <v>1145.3209999999999</v>
      </c>
      <c r="K2603" s="56">
        <v>547.71300000000099</v>
      </c>
      <c r="L2603" s="56">
        <v>1287.67</v>
      </c>
      <c r="M2603" s="56">
        <v>1122.1855</v>
      </c>
      <c r="N2603" s="56">
        <v>689.53500000000099</v>
      </c>
      <c r="O2603" s="56">
        <v>430.21650000000102</v>
      </c>
      <c r="P2603" s="56">
        <v>749.83100000000104</v>
      </c>
    </row>
    <row r="2604" spans="1:16" x14ac:dyDescent="0.25">
      <c r="A2604" s="54">
        <v>2023</v>
      </c>
      <c r="B2604" s="54">
        <v>755161</v>
      </c>
      <c r="C2604" s="55" t="s">
        <v>414</v>
      </c>
      <c r="D2604" s="54" t="s">
        <v>1</v>
      </c>
      <c r="E2604" s="56">
        <v>25697.5</v>
      </c>
      <c r="F2604" s="56">
        <v>12425.147000000001</v>
      </c>
      <c r="G2604" s="56">
        <v>19847.126</v>
      </c>
      <c r="H2604" s="56">
        <v>16457.22</v>
      </c>
      <c r="I2604" s="56">
        <v>30614.9195</v>
      </c>
      <c r="J2604" s="56">
        <v>20574.771000000001</v>
      </c>
      <c r="K2604" s="56">
        <v>11276.063</v>
      </c>
      <c r="L2604" s="56">
        <v>23571.37</v>
      </c>
      <c r="M2604" s="56">
        <v>23379.585500000001</v>
      </c>
      <c r="N2604" s="56">
        <v>15410.385</v>
      </c>
      <c r="O2604" s="56">
        <v>9660.3665000000001</v>
      </c>
      <c r="P2604" s="56">
        <v>17307.131000000001</v>
      </c>
    </row>
    <row r="2605" spans="1:16" x14ac:dyDescent="0.25">
      <c r="A2605" s="54">
        <v>2023</v>
      </c>
      <c r="B2605" s="54">
        <v>755161</v>
      </c>
      <c r="C2605" s="55" t="s">
        <v>414</v>
      </c>
      <c r="D2605" s="54" t="s">
        <v>294</v>
      </c>
      <c r="E2605" s="56">
        <v>1947.5</v>
      </c>
      <c r="F2605" s="56">
        <v>941.64700000000198</v>
      </c>
      <c r="G2605" s="56">
        <v>1504.126</v>
      </c>
      <c r="H2605" s="56">
        <v>1247.22</v>
      </c>
      <c r="I2605" s="56">
        <v>2320.1695</v>
      </c>
      <c r="J2605" s="56">
        <v>1559.271</v>
      </c>
      <c r="K2605" s="56">
        <v>854.56300000000101</v>
      </c>
      <c r="L2605" s="56">
        <v>1786.37</v>
      </c>
      <c r="M2605" s="56">
        <v>1771.8354999999999</v>
      </c>
      <c r="N2605" s="56">
        <v>1167.885</v>
      </c>
      <c r="O2605" s="56">
        <v>732.116500000001</v>
      </c>
      <c r="P2605" s="56">
        <v>1311.6310000000001</v>
      </c>
    </row>
    <row r="2606" spans="1:16" x14ac:dyDescent="0.25">
      <c r="A2606" s="54">
        <v>2023</v>
      </c>
      <c r="B2606" s="54">
        <v>755634</v>
      </c>
      <c r="C2606" s="55" t="s">
        <v>414</v>
      </c>
      <c r="D2606" s="54" t="s">
        <v>296</v>
      </c>
      <c r="E2606" s="56">
        <v>0</v>
      </c>
      <c r="F2606" s="56">
        <v>-2.004</v>
      </c>
      <c r="G2606" s="56">
        <v>0</v>
      </c>
      <c r="H2606" s="56">
        <v>11.768000000000001</v>
      </c>
      <c r="I2606" s="56">
        <v>0</v>
      </c>
      <c r="J2606" s="56">
        <v>0</v>
      </c>
      <c r="K2606" s="56">
        <v>11.276</v>
      </c>
      <c r="L2606" s="56">
        <v>0</v>
      </c>
      <c r="M2606" s="56">
        <v>29.367999999999999</v>
      </c>
      <c r="N2606" s="56">
        <v>-22.231999999999999</v>
      </c>
      <c r="O2606" s="56">
        <v>-30.116</v>
      </c>
      <c r="P2606" s="56">
        <v>-15.688000000000001</v>
      </c>
    </row>
    <row r="2607" spans="1:16" x14ac:dyDescent="0.25">
      <c r="A2607" s="54">
        <v>2023</v>
      </c>
      <c r="B2607" s="54">
        <v>755634</v>
      </c>
      <c r="C2607" s="55" t="s">
        <v>414</v>
      </c>
      <c r="D2607" s="54" t="s">
        <v>1</v>
      </c>
      <c r="E2607" s="56">
        <v>0</v>
      </c>
      <c r="F2607" s="56">
        <v>96.695999999999998</v>
      </c>
      <c r="G2607" s="56">
        <v>0</v>
      </c>
      <c r="H2607" s="56">
        <v>255.96799999999999</v>
      </c>
      <c r="I2607" s="56">
        <v>0</v>
      </c>
      <c r="J2607" s="56">
        <v>0</v>
      </c>
      <c r="K2607" s="56">
        <v>119.976</v>
      </c>
      <c r="L2607" s="56">
        <v>0</v>
      </c>
      <c r="M2607" s="56">
        <v>183.16800000000001</v>
      </c>
      <c r="N2607" s="56">
        <v>137.56800000000001</v>
      </c>
      <c r="O2607" s="56">
        <v>111.98399999999999</v>
      </c>
      <c r="P2607" s="56">
        <v>87.912000000000006</v>
      </c>
    </row>
    <row r="2608" spans="1:16" x14ac:dyDescent="0.25">
      <c r="A2608" s="54">
        <v>2023</v>
      </c>
      <c r="B2608" s="54">
        <v>755634</v>
      </c>
      <c r="C2608" s="55" t="s">
        <v>414</v>
      </c>
      <c r="D2608" s="54" t="s">
        <v>294</v>
      </c>
      <c r="E2608" s="56">
        <v>0</v>
      </c>
      <c r="F2608" s="56">
        <v>31.196000000000002</v>
      </c>
      <c r="G2608" s="56">
        <v>0</v>
      </c>
      <c r="H2608" s="56">
        <v>75.968000000000004</v>
      </c>
      <c r="I2608" s="56">
        <v>0</v>
      </c>
      <c r="J2608" s="56">
        <v>0</v>
      </c>
      <c r="K2608" s="56">
        <v>44.475999999999999</v>
      </c>
      <c r="L2608" s="56">
        <v>0</v>
      </c>
      <c r="M2608" s="56">
        <v>63.667999999999999</v>
      </c>
      <c r="N2608" s="56">
        <v>43.067999999999998</v>
      </c>
      <c r="O2608" s="56">
        <v>1.98399999999999</v>
      </c>
      <c r="P2608" s="56">
        <v>16.411999999999999</v>
      </c>
    </row>
    <row r="2609" spans="1:16" x14ac:dyDescent="0.25">
      <c r="A2609" s="54">
        <v>2023</v>
      </c>
      <c r="B2609" s="54">
        <v>758545</v>
      </c>
      <c r="C2609" s="55" t="s">
        <v>417</v>
      </c>
      <c r="D2609" s="54" t="s">
        <v>296</v>
      </c>
      <c r="E2609" s="56">
        <v>117.1088</v>
      </c>
      <c r="F2609" s="56">
        <v>-43.894399999999997</v>
      </c>
      <c r="G2609" s="56">
        <v>-40.614400000000003</v>
      </c>
      <c r="H2609" s="56">
        <v>-62.243200000000002</v>
      </c>
      <c r="I2609" s="56">
        <v>-10.893600000000101</v>
      </c>
      <c r="J2609" s="56">
        <v>195.0172</v>
      </c>
      <c r="K2609" s="56">
        <v>25.6432</v>
      </c>
      <c r="L2609" s="56">
        <v>0</v>
      </c>
      <c r="M2609" s="56">
        <v>-40.663200000000003</v>
      </c>
      <c r="N2609" s="56">
        <v>-24.2072</v>
      </c>
      <c r="O2609" s="56">
        <v>-48.886400000000101</v>
      </c>
      <c r="P2609" s="56">
        <v>-57.527999999999999</v>
      </c>
    </row>
    <row r="2610" spans="1:16" x14ac:dyDescent="0.25">
      <c r="A2610" s="54">
        <v>2023</v>
      </c>
      <c r="B2610" s="54">
        <v>758545</v>
      </c>
      <c r="C2610" s="55" t="s">
        <v>417</v>
      </c>
      <c r="D2610" s="54" t="s">
        <v>1</v>
      </c>
      <c r="E2610" s="56">
        <v>1229.6088</v>
      </c>
      <c r="F2610" s="56">
        <v>87.105599999999995</v>
      </c>
      <c r="G2610" s="56">
        <v>122.3856</v>
      </c>
      <c r="H2610" s="56">
        <v>316.7568</v>
      </c>
      <c r="I2610" s="56">
        <v>835.10640000000001</v>
      </c>
      <c r="J2610" s="56">
        <v>1153.2672</v>
      </c>
      <c r="K2610" s="56">
        <v>449.14319999999998</v>
      </c>
      <c r="L2610" s="56">
        <v>0</v>
      </c>
      <c r="M2610" s="56">
        <v>308.83679999999998</v>
      </c>
      <c r="N2610" s="56">
        <v>64.7928</v>
      </c>
      <c r="O2610" s="56">
        <v>835.11360000000002</v>
      </c>
      <c r="P2610" s="56">
        <v>279.97199999999998</v>
      </c>
    </row>
    <row r="2611" spans="1:16" x14ac:dyDescent="0.25">
      <c r="A2611" s="54">
        <v>2023</v>
      </c>
      <c r="B2611" s="54">
        <v>758545</v>
      </c>
      <c r="C2611" s="55" t="s">
        <v>417</v>
      </c>
      <c r="D2611" s="54" t="s">
        <v>294</v>
      </c>
      <c r="E2611" s="56">
        <v>176.1088</v>
      </c>
      <c r="F2611" s="56">
        <v>14.105600000000001</v>
      </c>
      <c r="G2611" s="56">
        <v>17.3856</v>
      </c>
      <c r="H2611" s="56">
        <v>55.756799999999998</v>
      </c>
      <c r="I2611" s="56">
        <v>49.106399999999901</v>
      </c>
      <c r="J2611" s="56">
        <v>313.0172</v>
      </c>
      <c r="K2611" s="56">
        <v>63.6432</v>
      </c>
      <c r="L2611" s="56">
        <v>0</v>
      </c>
      <c r="M2611" s="56">
        <v>49.336799999999997</v>
      </c>
      <c r="N2611" s="56">
        <v>4.7927999999999997</v>
      </c>
      <c r="O2611" s="56">
        <v>10.1135999999999</v>
      </c>
      <c r="P2611" s="56">
        <v>60.472000000000001</v>
      </c>
    </row>
    <row r="2612" spans="1:16" x14ac:dyDescent="0.25">
      <c r="A2612" s="54">
        <v>2023</v>
      </c>
      <c r="B2612" s="54">
        <v>758786</v>
      </c>
      <c r="C2612" s="55" t="s">
        <v>417</v>
      </c>
      <c r="D2612" s="54" t="s">
        <v>296</v>
      </c>
      <c r="E2612" s="56">
        <v>282.00200000000001</v>
      </c>
      <c r="F2612" s="56">
        <v>92.418999999999997</v>
      </c>
      <c r="G2612" s="56">
        <v>466.73899999999998</v>
      </c>
      <c r="H2612" s="56">
        <v>214.392</v>
      </c>
      <c r="I2612" s="56">
        <v>23.236999999999998</v>
      </c>
      <c r="J2612" s="56">
        <v>697.07600000000002</v>
      </c>
      <c r="K2612" s="56">
        <v>0</v>
      </c>
      <c r="L2612" s="56">
        <v>95.637</v>
      </c>
      <c r="M2612" s="56">
        <v>-25.309000000000001</v>
      </c>
      <c r="N2612" s="56">
        <v>45.427999999999997</v>
      </c>
      <c r="O2612" s="56">
        <v>775.53200000000004</v>
      </c>
      <c r="P2612" s="56">
        <v>-12.872</v>
      </c>
    </row>
    <row r="2613" spans="1:16" x14ac:dyDescent="0.25">
      <c r="A2613" s="54">
        <v>2023</v>
      </c>
      <c r="B2613" s="54">
        <v>758786</v>
      </c>
      <c r="C2613" s="55" t="s">
        <v>417</v>
      </c>
      <c r="D2613" s="54" t="s">
        <v>294</v>
      </c>
      <c r="E2613" s="56">
        <v>430.00200000000001</v>
      </c>
      <c r="F2613" s="56">
        <v>182.41900000000001</v>
      </c>
      <c r="G2613" s="56">
        <v>589.73900000000003</v>
      </c>
      <c r="H2613" s="56">
        <v>245.392</v>
      </c>
      <c r="I2613" s="56">
        <v>84.236999999999995</v>
      </c>
      <c r="J2613" s="56">
        <v>765.57600000000002</v>
      </c>
      <c r="K2613" s="56">
        <v>0</v>
      </c>
      <c r="L2613" s="56">
        <v>155.637</v>
      </c>
      <c r="M2613" s="56">
        <v>3.6909999999999998</v>
      </c>
      <c r="N2613" s="56">
        <v>136.428</v>
      </c>
      <c r="O2613" s="56">
        <v>926.53200000000004</v>
      </c>
      <c r="P2613" s="56">
        <v>76.128</v>
      </c>
    </row>
    <row r="2614" spans="1:16" x14ac:dyDescent="0.25">
      <c r="A2614" s="54">
        <v>2023</v>
      </c>
      <c r="B2614" s="54">
        <v>758786</v>
      </c>
      <c r="C2614" s="55" t="s">
        <v>417</v>
      </c>
      <c r="D2614" s="54" t="s">
        <v>1</v>
      </c>
      <c r="E2614" s="56">
        <v>1726.002</v>
      </c>
      <c r="F2614" s="56">
        <v>647.91899999999998</v>
      </c>
      <c r="G2614" s="56">
        <v>2024.739</v>
      </c>
      <c r="H2614" s="56">
        <v>1007.8920000000001</v>
      </c>
      <c r="I2614" s="56">
        <v>258.23700000000002</v>
      </c>
      <c r="J2614" s="56">
        <v>2750.076</v>
      </c>
      <c r="K2614" s="56">
        <v>0</v>
      </c>
      <c r="L2614" s="56">
        <v>439.137</v>
      </c>
      <c r="M2614" s="56">
        <v>7.1909999999999998</v>
      </c>
      <c r="N2614" s="56">
        <v>458.928</v>
      </c>
      <c r="O2614" s="56">
        <v>2798.5320000000002</v>
      </c>
      <c r="P2614" s="56">
        <v>281.62799999999999</v>
      </c>
    </row>
    <row r="2615" spans="1:16" x14ac:dyDescent="0.25">
      <c r="A2615" s="54">
        <v>2023</v>
      </c>
      <c r="B2615" s="54">
        <v>759445</v>
      </c>
      <c r="C2615" s="55" t="s">
        <v>414</v>
      </c>
      <c r="D2615" s="54" t="s">
        <v>296</v>
      </c>
      <c r="E2615" s="56">
        <v>-28.216000000000001</v>
      </c>
      <c r="F2615" s="56">
        <v>-49.823999999999998</v>
      </c>
      <c r="G2615" s="56">
        <v>104.996</v>
      </c>
      <c r="H2615" s="56">
        <v>-11.108000000000001</v>
      </c>
      <c r="I2615" s="56">
        <v>-56.823999999999998</v>
      </c>
      <c r="J2615" s="56">
        <v>115.83199999999999</v>
      </c>
      <c r="K2615" s="56">
        <v>-72.432000000000002</v>
      </c>
      <c r="L2615" s="56">
        <v>-29.408000000000001</v>
      </c>
      <c r="M2615" s="56">
        <v>-24.608000000000001</v>
      </c>
      <c r="N2615" s="56">
        <v>0</v>
      </c>
      <c r="O2615" s="56">
        <v>-49.216000000000001</v>
      </c>
      <c r="P2615" s="56">
        <v>-69.724000000000004</v>
      </c>
    </row>
    <row r="2616" spans="1:16" x14ac:dyDescent="0.25">
      <c r="A2616" s="54">
        <v>2023</v>
      </c>
      <c r="B2616" s="54">
        <v>759445</v>
      </c>
      <c r="C2616" s="55" t="s">
        <v>414</v>
      </c>
      <c r="D2616" s="54" t="s">
        <v>1</v>
      </c>
      <c r="E2616" s="56">
        <v>135.98400000000001</v>
      </c>
      <c r="F2616" s="56">
        <v>151.976</v>
      </c>
      <c r="G2616" s="56">
        <v>719.89599999999996</v>
      </c>
      <c r="H2616" s="56">
        <v>55.991999999999997</v>
      </c>
      <c r="I2616" s="56">
        <v>135.976</v>
      </c>
      <c r="J2616" s="56">
        <v>1303.0319999999999</v>
      </c>
      <c r="K2616" s="56">
        <v>255.96799999999999</v>
      </c>
      <c r="L2616" s="56">
        <v>7.1920000000000002</v>
      </c>
      <c r="M2616" s="56">
        <v>79.992000000000004</v>
      </c>
      <c r="N2616" s="56">
        <v>0</v>
      </c>
      <c r="O2616" s="56">
        <v>55.984000000000002</v>
      </c>
      <c r="P2616" s="56">
        <v>69.575999999999993</v>
      </c>
    </row>
    <row r="2617" spans="1:16" x14ac:dyDescent="0.25">
      <c r="A2617" s="54">
        <v>2023</v>
      </c>
      <c r="B2617" s="54">
        <v>759445</v>
      </c>
      <c r="C2617" s="55" t="s">
        <v>414</v>
      </c>
      <c r="D2617" s="54" t="s">
        <v>294</v>
      </c>
      <c r="E2617" s="56">
        <v>35.984000000000002</v>
      </c>
      <c r="F2617" s="56">
        <v>46.475999999999999</v>
      </c>
      <c r="G2617" s="56">
        <v>233.39599999999999</v>
      </c>
      <c r="H2617" s="56">
        <v>20.992000000000001</v>
      </c>
      <c r="I2617" s="56">
        <v>39.475999999999999</v>
      </c>
      <c r="J2617" s="56">
        <v>222.03200000000001</v>
      </c>
      <c r="K2617" s="56">
        <v>55.968000000000004</v>
      </c>
      <c r="L2617" s="56">
        <v>2.6920000000000002</v>
      </c>
      <c r="M2617" s="56">
        <v>7.492</v>
      </c>
      <c r="N2617" s="56">
        <v>0</v>
      </c>
      <c r="O2617" s="56">
        <v>14.984</v>
      </c>
      <c r="P2617" s="56">
        <v>26.576000000000001</v>
      </c>
    </row>
    <row r="2618" spans="1:16" x14ac:dyDescent="0.25">
      <c r="A2618" s="54">
        <v>2023</v>
      </c>
      <c r="B2618" s="54">
        <v>762085</v>
      </c>
      <c r="C2618" s="55" t="s">
        <v>414</v>
      </c>
      <c r="D2618" s="54" t="s">
        <v>296</v>
      </c>
      <c r="E2618" s="56">
        <v>678.09399999999903</v>
      </c>
      <c r="F2618" s="56">
        <v>515.12099999999998</v>
      </c>
      <c r="G2618" s="56">
        <v>503.82900000000001</v>
      </c>
      <c r="H2618" s="56">
        <v>856.87599999999895</v>
      </c>
      <c r="I2618" s="56">
        <v>539.62299999999902</v>
      </c>
      <c r="J2618" s="56">
        <v>565.378999999999</v>
      </c>
      <c r="K2618" s="56">
        <v>490.72399999999902</v>
      </c>
      <c r="L2618" s="56">
        <v>1214.845</v>
      </c>
      <c r="M2618" s="56">
        <v>430.50699999999898</v>
      </c>
      <c r="N2618" s="56">
        <v>243.86799999999999</v>
      </c>
      <c r="O2618" s="56">
        <v>1279.27</v>
      </c>
      <c r="P2618" s="56">
        <v>764.54499999999905</v>
      </c>
    </row>
    <row r="2619" spans="1:16" x14ac:dyDescent="0.25">
      <c r="A2619" s="54">
        <v>2023</v>
      </c>
      <c r="B2619" s="54">
        <v>762085</v>
      </c>
      <c r="C2619" s="55" t="s">
        <v>414</v>
      </c>
      <c r="D2619" s="54" t="s">
        <v>294</v>
      </c>
      <c r="E2619" s="56">
        <v>1143.2439999999999</v>
      </c>
      <c r="F2619" s="56">
        <v>901.221</v>
      </c>
      <c r="G2619" s="56">
        <v>785.92899999999997</v>
      </c>
      <c r="H2619" s="56">
        <v>1169.9760000000001</v>
      </c>
      <c r="I2619" s="56">
        <v>898.022999999999</v>
      </c>
      <c r="J2619" s="56">
        <v>874.07899999999904</v>
      </c>
      <c r="K2619" s="56">
        <v>990.72399999999902</v>
      </c>
      <c r="L2619" s="56">
        <v>1816.095</v>
      </c>
      <c r="M2619" s="56">
        <v>954.35699999999895</v>
      </c>
      <c r="N2619" s="56">
        <v>592.36800000000005</v>
      </c>
      <c r="O2619" s="56">
        <v>1569.07</v>
      </c>
      <c r="P2619" s="56">
        <v>1223.645</v>
      </c>
    </row>
    <row r="2620" spans="1:16" x14ac:dyDescent="0.25">
      <c r="A2620" s="54">
        <v>2023</v>
      </c>
      <c r="B2620" s="54">
        <v>762085</v>
      </c>
      <c r="C2620" s="55" t="s">
        <v>414</v>
      </c>
      <c r="D2620" s="54" t="s">
        <v>1</v>
      </c>
      <c r="E2620" s="56">
        <v>8114.2439999999997</v>
      </c>
      <c r="F2620" s="56">
        <v>6396.4709999999995</v>
      </c>
      <c r="G2620" s="56">
        <v>5578.1790000000001</v>
      </c>
      <c r="H2620" s="56">
        <v>8303.9760000000006</v>
      </c>
      <c r="I2620" s="56">
        <v>6373.7730000000001</v>
      </c>
      <c r="J2620" s="56">
        <v>6203.8289999999997</v>
      </c>
      <c r="K2620" s="56">
        <v>7031.7240000000002</v>
      </c>
      <c r="L2620" s="56">
        <v>12889.844999999999</v>
      </c>
      <c r="M2620" s="56">
        <v>6773.607</v>
      </c>
      <c r="N2620" s="56">
        <v>4204.3680000000004</v>
      </c>
      <c r="O2620" s="56">
        <v>11136.57</v>
      </c>
      <c r="P2620" s="56">
        <v>8684.8950000000004</v>
      </c>
    </row>
    <row r="2621" spans="1:16" x14ac:dyDescent="0.25">
      <c r="A2621" s="54">
        <v>2023</v>
      </c>
      <c r="B2621" s="54">
        <v>762662</v>
      </c>
      <c r="C2621" s="55" t="s">
        <v>417</v>
      </c>
      <c r="D2621" s="54" t="s">
        <v>296</v>
      </c>
      <c r="E2621" s="56">
        <v>22.975999999999999</v>
      </c>
      <c r="F2621" s="56">
        <v>0</v>
      </c>
      <c r="G2621" s="56">
        <v>0</v>
      </c>
      <c r="H2621" s="56">
        <v>12.476000000000001</v>
      </c>
      <c r="I2621" s="56">
        <v>0</v>
      </c>
      <c r="J2621" s="56">
        <v>136.71199999999999</v>
      </c>
      <c r="K2621" s="56">
        <v>0</v>
      </c>
      <c r="L2621" s="56">
        <v>0</v>
      </c>
      <c r="M2621" s="56">
        <v>0</v>
      </c>
      <c r="N2621" s="56">
        <v>0</v>
      </c>
      <c r="O2621" s="56">
        <v>88.912000000000006</v>
      </c>
      <c r="P2621" s="56">
        <v>0</v>
      </c>
    </row>
    <row r="2622" spans="1:16" x14ac:dyDescent="0.25">
      <c r="A2622" s="54">
        <v>2023</v>
      </c>
      <c r="B2622" s="54">
        <v>762662</v>
      </c>
      <c r="C2622" s="55" t="s">
        <v>417</v>
      </c>
      <c r="D2622" s="54" t="s">
        <v>1</v>
      </c>
      <c r="E2622" s="56">
        <v>183.976</v>
      </c>
      <c r="F2622" s="56">
        <v>0</v>
      </c>
      <c r="G2622" s="56">
        <v>0</v>
      </c>
      <c r="H2622" s="56">
        <v>119.976</v>
      </c>
      <c r="I2622" s="56">
        <v>0</v>
      </c>
      <c r="J2622" s="56">
        <v>744.71199999999999</v>
      </c>
      <c r="K2622" s="56">
        <v>0</v>
      </c>
      <c r="L2622" s="56">
        <v>0</v>
      </c>
      <c r="M2622" s="56">
        <v>0</v>
      </c>
      <c r="N2622" s="56">
        <v>0</v>
      </c>
      <c r="O2622" s="56">
        <v>863.91200000000003</v>
      </c>
      <c r="P2622" s="56">
        <v>0</v>
      </c>
    </row>
    <row r="2623" spans="1:16" x14ac:dyDescent="0.25">
      <c r="A2623" s="54">
        <v>2023</v>
      </c>
      <c r="B2623" s="54">
        <v>762662</v>
      </c>
      <c r="C2623" s="55" t="s">
        <v>417</v>
      </c>
      <c r="D2623" s="54" t="s">
        <v>294</v>
      </c>
      <c r="E2623" s="56">
        <v>53.975999999999999</v>
      </c>
      <c r="F2623" s="56">
        <v>0</v>
      </c>
      <c r="G2623" s="56">
        <v>0</v>
      </c>
      <c r="H2623" s="56">
        <v>43.475999999999999</v>
      </c>
      <c r="I2623" s="56">
        <v>0</v>
      </c>
      <c r="J2623" s="56">
        <v>175.21199999999999</v>
      </c>
      <c r="K2623" s="56">
        <v>0</v>
      </c>
      <c r="L2623" s="56">
        <v>0</v>
      </c>
      <c r="M2623" s="56">
        <v>0</v>
      </c>
      <c r="N2623" s="56">
        <v>0</v>
      </c>
      <c r="O2623" s="56">
        <v>118.91200000000001</v>
      </c>
      <c r="P2623" s="56">
        <v>0</v>
      </c>
    </row>
    <row r="2624" spans="1:16" x14ac:dyDescent="0.25">
      <c r="A2624" s="54">
        <v>2023</v>
      </c>
      <c r="B2624" s="54">
        <v>765294</v>
      </c>
      <c r="C2624" s="55" t="s">
        <v>419</v>
      </c>
      <c r="D2624" s="54" t="s">
        <v>1</v>
      </c>
      <c r="E2624" s="56">
        <v>1191.616</v>
      </c>
      <c r="F2624" s="56">
        <v>911.88800000000003</v>
      </c>
      <c r="G2624" s="56">
        <v>159.976</v>
      </c>
      <c r="H2624" s="56">
        <v>0</v>
      </c>
      <c r="I2624" s="56">
        <v>71.992000000000004</v>
      </c>
      <c r="J2624" s="56">
        <v>792.69600000000003</v>
      </c>
      <c r="K2624" s="56">
        <v>63.991999999999997</v>
      </c>
      <c r="L2624" s="56">
        <v>7.992</v>
      </c>
      <c r="M2624" s="56">
        <v>815.88</v>
      </c>
      <c r="N2624" s="56">
        <v>327.94400000000002</v>
      </c>
      <c r="O2624" s="56">
        <v>752.68799999999999</v>
      </c>
      <c r="P2624" s="56">
        <v>0</v>
      </c>
    </row>
    <row r="2625" spans="1:16" x14ac:dyDescent="0.25">
      <c r="A2625" s="54">
        <v>2023</v>
      </c>
      <c r="B2625" s="54">
        <v>765294</v>
      </c>
      <c r="C2625" s="55" t="s">
        <v>419</v>
      </c>
      <c r="D2625" s="54" t="s">
        <v>296</v>
      </c>
      <c r="E2625" s="56">
        <v>271.30599999999998</v>
      </c>
      <c r="F2625" s="56">
        <v>141.88800000000001</v>
      </c>
      <c r="G2625" s="56">
        <v>7.3760000000000003</v>
      </c>
      <c r="H2625" s="56">
        <v>0</v>
      </c>
      <c r="I2625" s="56">
        <v>-22.207999999999998</v>
      </c>
      <c r="J2625" s="56">
        <v>123.396</v>
      </c>
      <c r="K2625" s="56">
        <v>-15.208</v>
      </c>
      <c r="L2625" s="56">
        <v>-32.207999999999998</v>
      </c>
      <c r="M2625" s="56">
        <v>178.68</v>
      </c>
      <c r="N2625" s="56">
        <v>-10.956</v>
      </c>
      <c r="O2625" s="56">
        <v>164.68799999999999</v>
      </c>
      <c r="P2625" s="56">
        <v>0</v>
      </c>
    </row>
    <row r="2626" spans="1:16" x14ac:dyDescent="0.25">
      <c r="A2626" s="54">
        <v>2023</v>
      </c>
      <c r="B2626" s="54">
        <v>765294</v>
      </c>
      <c r="C2626" s="55" t="s">
        <v>419</v>
      </c>
      <c r="D2626" s="54" t="s">
        <v>294</v>
      </c>
      <c r="E2626" s="56">
        <v>351.11599999999999</v>
      </c>
      <c r="F2626" s="56">
        <v>246.88800000000001</v>
      </c>
      <c r="G2626" s="56">
        <v>43.975999999999999</v>
      </c>
      <c r="H2626" s="56">
        <v>0</v>
      </c>
      <c r="I2626" s="56">
        <v>11.992000000000001</v>
      </c>
      <c r="J2626" s="56">
        <v>194.196</v>
      </c>
      <c r="K2626" s="56">
        <v>18.992000000000001</v>
      </c>
      <c r="L2626" s="56">
        <v>1.992</v>
      </c>
      <c r="M2626" s="56">
        <v>284.88</v>
      </c>
      <c r="N2626" s="56">
        <v>96.444000000000003</v>
      </c>
      <c r="O2626" s="56">
        <v>269.68799999999999</v>
      </c>
      <c r="P2626" s="56">
        <v>0</v>
      </c>
    </row>
    <row r="2627" spans="1:16" x14ac:dyDescent="0.25">
      <c r="A2627" s="54">
        <v>2023</v>
      </c>
      <c r="B2627" s="54">
        <v>765645</v>
      </c>
      <c r="C2627" s="55" t="s">
        <v>419</v>
      </c>
      <c r="D2627" s="54" t="s">
        <v>296</v>
      </c>
      <c r="E2627" s="56">
        <v>0</v>
      </c>
      <c r="F2627" s="56">
        <v>0</v>
      </c>
      <c r="G2627" s="56">
        <v>0</v>
      </c>
      <c r="H2627" s="56">
        <v>19.36</v>
      </c>
      <c r="I2627" s="56">
        <v>-53.515999999999998</v>
      </c>
      <c r="J2627" s="56">
        <v>-52.531999999999996</v>
      </c>
      <c r="K2627" s="56">
        <v>696.54</v>
      </c>
      <c r="L2627" s="56">
        <v>0.57600000000000096</v>
      </c>
      <c r="M2627" s="56">
        <v>-4.4159999999999897</v>
      </c>
      <c r="N2627" s="56">
        <v>378.32400000000001</v>
      </c>
      <c r="O2627" s="56">
        <v>246.29</v>
      </c>
      <c r="P2627" s="56">
        <v>-26.015999999999998</v>
      </c>
    </row>
    <row r="2628" spans="1:16" x14ac:dyDescent="0.25">
      <c r="A2628" s="54">
        <v>2023</v>
      </c>
      <c r="B2628" s="54">
        <v>765645</v>
      </c>
      <c r="C2628" s="55" t="s">
        <v>419</v>
      </c>
      <c r="D2628" s="54" t="s">
        <v>294</v>
      </c>
      <c r="E2628" s="56">
        <v>0</v>
      </c>
      <c r="F2628" s="56">
        <v>0</v>
      </c>
      <c r="G2628" s="56">
        <v>0</v>
      </c>
      <c r="H2628" s="56">
        <v>55.96</v>
      </c>
      <c r="I2628" s="56">
        <v>14.884</v>
      </c>
      <c r="J2628" s="56">
        <v>18.268000000000001</v>
      </c>
      <c r="K2628" s="56">
        <v>848.96</v>
      </c>
      <c r="L2628" s="56">
        <v>35.975999999999999</v>
      </c>
      <c r="M2628" s="56">
        <v>30.984000000000002</v>
      </c>
      <c r="N2628" s="56">
        <v>494.12400000000002</v>
      </c>
      <c r="O2628" s="56">
        <v>326.69</v>
      </c>
      <c r="P2628" s="56">
        <v>9.3840000000000092</v>
      </c>
    </row>
    <row r="2629" spans="1:16" x14ac:dyDescent="0.25">
      <c r="A2629" s="54">
        <v>2023</v>
      </c>
      <c r="B2629" s="54">
        <v>765645</v>
      </c>
      <c r="C2629" s="55" t="s">
        <v>419</v>
      </c>
      <c r="D2629" s="54" t="s">
        <v>1</v>
      </c>
      <c r="E2629" s="56">
        <v>0</v>
      </c>
      <c r="F2629" s="56">
        <v>0</v>
      </c>
      <c r="G2629" s="56">
        <v>0</v>
      </c>
      <c r="H2629" s="56">
        <v>223.96</v>
      </c>
      <c r="I2629" s="56">
        <v>78.384</v>
      </c>
      <c r="J2629" s="56">
        <v>72.768000000000001</v>
      </c>
      <c r="K2629" s="56">
        <v>3597.96</v>
      </c>
      <c r="L2629" s="56">
        <v>215.976</v>
      </c>
      <c r="M2629" s="56">
        <v>135.98400000000001</v>
      </c>
      <c r="N2629" s="56">
        <v>1603.624</v>
      </c>
      <c r="O2629" s="56">
        <v>1216.44</v>
      </c>
      <c r="P2629" s="56">
        <v>110.384</v>
      </c>
    </row>
    <row r="2630" spans="1:16" x14ac:dyDescent="0.25">
      <c r="A2630" s="54">
        <v>2023</v>
      </c>
      <c r="B2630" s="54">
        <v>766167</v>
      </c>
      <c r="C2630" s="55" t="s">
        <v>419</v>
      </c>
      <c r="D2630" s="54" t="s">
        <v>1</v>
      </c>
      <c r="E2630" s="56">
        <v>343.88</v>
      </c>
      <c r="F2630" s="56">
        <v>1131.056</v>
      </c>
      <c r="G2630" s="56">
        <v>928.66399999999999</v>
      </c>
      <c r="H2630" s="56">
        <v>0</v>
      </c>
      <c r="I2630" s="56">
        <v>759.904</v>
      </c>
      <c r="J2630" s="56">
        <v>187.16800000000001</v>
      </c>
      <c r="K2630" s="56">
        <v>135.98400000000001</v>
      </c>
      <c r="L2630" s="56">
        <v>1566.2080000000001</v>
      </c>
      <c r="M2630" s="56">
        <v>323.14400000000001</v>
      </c>
      <c r="N2630" s="56">
        <v>0</v>
      </c>
      <c r="O2630" s="56">
        <v>989.45600000000002</v>
      </c>
      <c r="P2630" s="56">
        <v>1403.7439999999999</v>
      </c>
    </row>
    <row r="2631" spans="1:16" x14ac:dyDescent="0.25">
      <c r="A2631" s="54">
        <v>2023</v>
      </c>
      <c r="B2631" s="54">
        <v>766167</v>
      </c>
      <c r="C2631" s="55" t="s">
        <v>419</v>
      </c>
      <c r="D2631" s="54" t="s">
        <v>294</v>
      </c>
      <c r="E2631" s="56">
        <v>50.38</v>
      </c>
      <c r="F2631" s="56">
        <v>269.80599999999998</v>
      </c>
      <c r="G2631" s="56">
        <v>274.66399999999999</v>
      </c>
      <c r="H2631" s="56">
        <v>0</v>
      </c>
      <c r="I2631" s="56">
        <v>229.904</v>
      </c>
      <c r="J2631" s="56">
        <v>62.417999999999999</v>
      </c>
      <c r="K2631" s="56">
        <v>30.984000000000002</v>
      </c>
      <c r="L2631" s="56">
        <v>340.20800000000003</v>
      </c>
      <c r="M2631" s="56">
        <v>60.893999999999998</v>
      </c>
      <c r="N2631" s="56">
        <v>0</v>
      </c>
      <c r="O2631" s="56">
        <v>202.45599999999999</v>
      </c>
      <c r="P2631" s="56">
        <v>311.24400000000003</v>
      </c>
    </row>
    <row r="2632" spans="1:16" x14ac:dyDescent="0.25">
      <c r="A2632" s="54">
        <v>2023</v>
      </c>
      <c r="B2632" s="54">
        <v>766167</v>
      </c>
      <c r="C2632" s="55" t="s">
        <v>419</v>
      </c>
      <c r="D2632" s="54" t="s">
        <v>296</v>
      </c>
      <c r="E2632" s="56">
        <v>-55.82</v>
      </c>
      <c r="F2632" s="56">
        <v>160.006</v>
      </c>
      <c r="G2632" s="56">
        <v>133.06399999999999</v>
      </c>
      <c r="H2632" s="56">
        <v>0</v>
      </c>
      <c r="I2632" s="56">
        <v>193.304</v>
      </c>
      <c r="J2632" s="56">
        <v>-41.381999999999998</v>
      </c>
      <c r="K2632" s="56">
        <v>-4.4159999999999897</v>
      </c>
      <c r="L2632" s="56">
        <v>267.00799999999998</v>
      </c>
      <c r="M2632" s="56">
        <v>-79.506</v>
      </c>
      <c r="N2632" s="56">
        <v>0</v>
      </c>
      <c r="O2632" s="56">
        <v>92.656000000000105</v>
      </c>
      <c r="P2632" s="56">
        <v>129.44399999999999</v>
      </c>
    </row>
    <row r="2633" spans="1:16" x14ac:dyDescent="0.25">
      <c r="A2633" s="54">
        <v>2023</v>
      </c>
      <c r="B2633" s="54">
        <v>767999</v>
      </c>
      <c r="C2633" s="55" t="s">
        <v>417</v>
      </c>
      <c r="D2633" s="54" t="s">
        <v>1</v>
      </c>
      <c r="E2633" s="56">
        <v>679.28560000000004</v>
      </c>
      <c r="F2633" s="56">
        <v>925.32159999999999</v>
      </c>
      <c r="G2633" s="56">
        <v>1063.328</v>
      </c>
      <c r="H2633" s="56">
        <v>802.02080000000001</v>
      </c>
      <c r="I2633" s="56">
        <v>276.29559999999998</v>
      </c>
      <c r="J2633" s="56">
        <v>1274.8624</v>
      </c>
      <c r="K2633" s="56">
        <v>90.495999999999995</v>
      </c>
      <c r="L2633" s="56">
        <v>699.6472</v>
      </c>
      <c r="M2633" s="56">
        <v>207.5752</v>
      </c>
      <c r="N2633" s="56">
        <v>2138.5336000000002</v>
      </c>
      <c r="O2633" s="56">
        <v>714.91840000000002</v>
      </c>
      <c r="P2633" s="56">
        <v>277.14400000000001</v>
      </c>
    </row>
    <row r="2634" spans="1:16" x14ac:dyDescent="0.25">
      <c r="A2634" s="54">
        <v>2023</v>
      </c>
      <c r="B2634" s="54">
        <v>767999</v>
      </c>
      <c r="C2634" s="55" t="s">
        <v>417</v>
      </c>
      <c r="D2634" s="54" t="s">
        <v>294</v>
      </c>
      <c r="E2634" s="56">
        <v>78.785599999999903</v>
      </c>
      <c r="F2634" s="56">
        <v>107.3216</v>
      </c>
      <c r="G2634" s="56">
        <v>123.328</v>
      </c>
      <c r="H2634" s="56">
        <v>93.020799999999994</v>
      </c>
      <c r="I2634" s="56">
        <v>32.0456</v>
      </c>
      <c r="J2634" s="56">
        <v>147.86240000000001</v>
      </c>
      <c r="K2634" s="56">
        <v>10.496</v>
      </c>
      <c r="L2634" s="56">
        <v>81.147199999999998</v>
      </c>
      <c r="M2634" s="56">
        <v>24.075199999999999</v>
      </c>
      <c r="N2634" s="56">
        <v>248.03360000000001</v>
      </c>
      <c r="O2634" s="56">
        <v>82.918400000000005</v>
      </c>
      <c r="P2634" s="56">
        <v>32.143999999999998</v>
      </c>
    </row>
    <row r="2635" spans="1:16" x14ac:dyDescent="0.25">
      <c r="A2635" s="54">
        <v>2023</v>
      </c>
      <c r="B2635" s="54">
        <v>767999</v>
      </c>
      <c r="C2635" s="55" t="s">
        <v>417</v>
      </c>
      <c r="D2635" s="54" t="s">
        <v>296</v>
      </c>
      <c r="E2635" s="56">
        <v>-8.2144000000000492</v>
      </c>
      <c r="F2635" s="56">
        <v>-37.678400000000103</v>
      </c>
      <c r="G2635" s="56">
        <v>7.3280000000000198</v>
      </c>
      <c r="H2635" s="56">
        <v>-51.979199999999999</v>
      </c>
      <c r="I2635" s="56">
        <v>-54.9544</v>
      </c>
      <c r="J2635" s="56">
        <v>31.862399999999901</v>
      </c>
      <c r="K2635" s="56">
        <v>-18.504000000000001</v>
      </c>
      <c r="L2635" s="56">
        <v>-121.8528</v>
      </c>
      <c r="M2635" s="56">
        <v>-33.924799999999998</v>
      </c>
      <c r="N2635" s="56">
        <v>123.03360000000001</v>
      </c>
      <c r="O2635" s="56">
        <v>-120.08159999999999</v>
      </c>
      <c r="P2635" s="56">
        <v>-25.856000000000002</v>
      </c>
    </row>
    <row r="2636" spans="1:16" x14ac:dyDescent="0.25">
      <c r="A2636" s="54">
        <v>2023</v>
      </c>
      <c r="B2636" s="54">
        <v>768405</v>
      </c>
      <c r="C2636" s="55" t="s">
        <v>416</v>
      </c>
      <c r="D2636" s="54" t="s">
        <v>1</v>
      </c>
      <c r="E2636" s="56">
        <v>4144.259</v>
      </c>
      <c r="F2636" s="56">
        <v>4078.4212000000002</v>
      </c>
      <c r="G2636" s="56">
        <v>2241.6228000000001</v>
      </c>
      <c r="H2636" s="56">
        <v>5503.8166000000001</v>
      </c>
      <c r="I2636" s="56">
        <v>3522.6886</v>
      </c>
      <c r="J2636" s="56">
        <v>1674.8715999999999</v>
      </c>
      <c r="K2636" s="56">
        <v>2668.4843999999998</v>
      </c>
      <c r="L2636" s="56">
        <v>3638.0250000000001</v>
      </c>
      <c r="M2636" s="56">
        <v>3758.2084</v>
      </c>
      <c r="N2636" s="56">
        <v>886.85299999999995</v>
      </c>
      <c r="O2636" s="56">
        <v>583.03120000000001</v>
      </c>
      <c r="P2636" s="56">
        <v>2460.0929999999998</v>
      </c>
    </row>
    <row r="2637" spans="1:16" x14ac:dyDescent="0.25">
      <c r="A2637" s="54">
        <v>2023</v>
      </c>
      <c r="B2637" s="54">
        <v>768405</v>
      </c>
      <c r="C2637" s="55" t="s">
        <v>416</v>
      </c>
      <c r="D2637" s="54" t="s">
        <v>296</v>
      </c>
      <c r="E2637" s="56">
        <v>209.058999999999</v>
      </c>
      <c r="F2637" s="56">
        <v>317.82119999999998</v>
      </c>
      <c r="G2637" s="56">
        <v>44.922799999999803</v>
      </c>
      <c r="H2637" s="56">
        <v>1188.3666000000001</v>
      </c>
      <c r="I2637" s="56">
        <v>348.28859999999997</v>
      </c>
      <c r="J2637" s="56">
        <v>317.32159999999999</v>
      </c>
      <c r="K2637" s="56">
        <v>108.23439999999999</v>
      </c>
      <c r="L2637" s="56">
        <v>411.375</v>
      </c>
      <c r="M2637" s="56">
        <v>462.85839999999899</v>
      </c>
      <c r="N2637" s="56">
        <v>82.752999999999901</v>
      </c>
      <c r="O2637" s="56">
        <v>-24.768800000000098</v>
      </c>
      <c r="P2637" s="56">
        <v>77.792999999999793</v>
      </c>
    </row>
    <row r="2638" spans="1:16" x14ac:dyDescent="0.25">
      <c r="A2638" s="54">
        <v>2023</v>
      </c>
      <c r="B2638" s="54">
        <v>768405</v>
      </c>
      <c r="C2638" s="55" t="s">
        <v>416</v>
      </c>
      <c r="D2638" s="54" t="s">
        <v>294</v>
      </c>
      <c r="E2638" s="56">
        <v>346.25899999999899</v>
      </c>
      <c r="F2638" s="56">
        <v>453.9212</v>
      </c>
      <c r="G2638" s="56">
        <v>176.62280000000001</v>
      </c>
      <c r="H2638" s="56">
        <v>1460.5666000000001</v>
      </c>
      <c r="I2638" s="56">
        <v>482.18860000000001</v>
      </c>
      <c r="J2638" s="56">
        <v>486.6216</v>
      </c>
      <c r="K2638" s="56">
        <v>386.48439999999999</v>
      </c>
      <c r="L2638" s="56">
        <v>587.27499999999998</v>
      </c>
      <c r="M2638" s="56">
        <v>638.20839999999896</v>
      </c>
      <c r="N2638" s="56">
        <v>249.85300000000001</v>
      </c>
      <c r="O2638" s="56">
        <v>108.0312</v>
      </c>
      <c r="P2638" s="56">
        <v>345.59300000000002</v>
      </c>
    </row>
    <row r="2639" spans="1:16" x14ac:dyDescent="0.25">
      <c r="A2639" s="54">
        <v>2023</v>
      </c>
      <c r="B2639" s="54">
        <v>769640</v>
      </c>
      <c r="C2639" s="55" t="s">
        <v>416</v>
      </c>
      <c r="D2639" s="54" t="s">
        <v>1</v>
      </c>
      <c r="E2639" s="56">
        <v>2174.3863999999999</v>
      </c>
      <c r="F2639" s="56">
        <v>1678.6974</v>
      </c>
      <c r="G2639" s="56">
        <v>3077.7932000000001</v>
      </c>
      <c r="H2639" s="56">
        <v>2557.1365999999998</v>
      </c>
      <c r="I2639" s="56">
        <v>583.01639999999998</v>
      </c>
      <c r="J2639" s="56">
        <v>4193.8464000000004</v>
      </c>
      <c r="K2639" s="56">
        <v>859.73199999999997</v>
      </c>
      <c r="L2639" s="56">
        <v>2567.5706</v>
      </c>
      <c r="M2639" s="56">
        <v>833.04020000000003</v>
      </c>
      <c r="N2639" s="56">
        <v>0</v>
      </c>
      <c r="O2639" s="56">
        <v>0</v>
      </c>
      <c r="P2639" s="56">
        <v>0</v>
      </c>
    </row>
    <row r="2640" spans="1:16" x14ac:dyDescent="0.25">
      <c r="A2640" s="54">
        <v>2023</v>
      </c>
      <c r="B2640" s="54">
        <v>769640</v>
      </c>
      <c r="C2640" s="55" t="s">
        <v>415</v>
      </c>
      <c r="D2640" s="54" t="s">
        <v>296</v>
      </c>
      <c r="E2640" s="56">
        <v>0</v>
      </c>
      <c r="F2640" s="56">
        <v>0</v>
      </c>
      <c r="G2640" s="56">
        <v>0</v>
      </c>
      <c r="H2640" s="56">
        <v>0</v>
      </c>
      <c r="I2640" s="56">
        <v>0</v>
      </c>
      <c r="J2640" s="56">
        <v>0</v>
      </c>
      <c r="K2640" s="56">
        <v>41.413599999999803</v>
      </c>
      <c r="L2640" s="56">
        <v>-109.142</v>
      </c>
      <c r="M2640" s="56">
        <v>98.634399999999701</v>
      </c>
      <c r="N2640" s="56">
        <v>0</v>
      </c>
      <c r="O2640" s="56">
        <v>0</v>
      </c>
      <c r="P2640" s="56">
        <v>0</v>
      </c>
    </row>
    <row r="2641" spans="1:16" x14ac:dyDescent="0.25">
      <c r="A2641" s="54">
        <v>2023</v>
      </c>
      <c r="B2641" s="54">
        <v>769640</v>
      </c>
      <c r="C2641" s="55" t="s">
        <v>416</v>
      </c>
      <c r="D2641" s="54" t="s">
        <v>294</v>
      </c>
      <c r="E2641" s="56">
        <v>328.88639999999998</v>
      </c>
      <c r="F2641" s="56">
        <v>304.69740000000002</v>
      </c>
      <c r="G2641" s="56">
        <v>681.54319999999996</v>
      </c>
      <c r="H2641" s="56">
        <v>280.13659999999999</v>
      </c>
      <c r="I2641" s="56">
        <v>42.016399999999997</v>
      </c>
      <c r="J2641" s="56">
        <v>421.09640000000002</v>
      </c>
      <c r="K2641" s="56">
        <v>138.732</v>
      </c>
      <c r="L2641" s="56">
        <v>107.5706</v>
      </c>
      <c r="M2641" s="56">
        <v>255.5402</v>
      </c>
      <c r="N2641" s="56">
        <v>0</v>
      </c>
      <c r="O2641" s="56">
        <v>0</v>
      </c>
      <c r="P2641" s="56">
        <v>0</v>
      </c>
    </row>
    <row r="2642" spans="1:16" x14ac:dyDescent="0.25">
      <c r="A2642" s="54">
        <v>2023</v>
      </c>
      <c r="B2642" s="54">
        <v>769640</v>
      </c>
      <c r="C2642" s="55" t="s">
        <v>415</v>
      </c>
      <c r="D2642" s="54" t="s">
        <v>1</v>
      </c>
      <c r="E2642" s="56">
        <v>0</v>
      </c>
      <c r="F2642" s="56">
        <v>0</v>
      </c>
      <c r="G2642" s="56">
        <v>0</v>
      </c>
      <c r="H2642" s="56">
        <v>0</v>
      </c>
      <c r="I2642" s="56">
        <v>0</v>
      </c>
      <c r="J2642" s="56">
        <v>0</v>
      </c>
      <c r="K2642" s="56">
        <v>1336.9136000000001</v>
      </c>
      <c r="L2642" s="56">
        <v>1636.6579999999999</v>
      </c>
      <c r="M2642" s="56">
        <v>2759.1343999999999</v>
      </c>
      <c r="N2642" s="56">
        <v>0</v>
      </c>
      <c r="O2642" s="56">
        <v>0</v>
      </c>
      <c r="P2642" s="56">
        <v>0</v>
      </c>
    </row>
    <row r="2643" spans="1:16" x14ac:dyDescent="0.25">
      <c r="A2643" s="54">
        <v>2023</v>
      </c>
      <c r="B2643" s="54">
        <v>769640</v>
      </c>
      <c r="C2643" s="55" t="s">
        <v>415</v>
      </c>
      <c r="D2643" s="54" t="s">
        <v>294</v>
      </c>
      <c r="E2643" s="56">
        <v>0</v>
      </c>
      <c r="F2643" s="56">
        <v>0</v>
      </c>
      <c r="G2643" s="56">
        <v>0</v>
      </c>
      <c r="H2643" s="56">
        <v>0</v>
      </c>
      <c r="I2643" s="56">
        <v>0</v>
      </c>
      <c r="J2643" s="56">
        <v>0</v>
      </c>
      <c r="K2643" s="56">
        <v>249.9136</v>
      </c>
      <c r="L2643" s="56">
        <v>155.65799999999999</v>
      </c>
      <c r="M2643" s="56">
        <v>429.63440000000003</v>
      </c>
      <c r="N2643" s="56">
        <v>0</v>
      </c>
      <c r="O2643" s="56">
        <v>0</v>
      </c>
      <c r="P2643" s="56">
        <v>0</v>
      </c>
    </row>
    <row r="2644" spans="1:16" x14ac:dyDescent="0.25">
      <c r="A2644" s="54">
        <v>2023</v>
      </c>
      <c r="B2644" s="54">
        <v>769640</v>
      </c>
      <c r="C2644" s="55" t="s">
        <v>416</v>
      </c>
      <c r="D2644" s="54" t="s">
        <v>296</v>
      </c>
      <c r="E2644" s="56">
        <v>94.286399999999901</v>
      </c>
      <c r="F2644" s="56">
        <v>-58.302600000000297</v>
      </c>
      <c r="G2644" s="56">
        <v>340.7432</v>
      </c>
      <c r="H2644" s="56">
        <v>23.336599999999699</v>
      </c>
      <c r="I2644" s="56">
        <v>-182.68360000000001</v>
      </c>
      <c r="J2644" s="56">
        <v>100.0964</v>
      </c>
      <c r="K2644" s="56">
        <v>-150.16800000000001</v>
      </c>
      <c r="L2644" s="56">
        <v>-52.9294000000002</v>
      </c>
      <c r="M2644" s="56">
        <v>95.040199999999899</v>
      </c>
      <c r="N2644" s="56">
        <v>0</v>
      </c>
      <c r="O2644" s="56">
        <v>0</v>
      </c>
      <c r="P2644" s="56">
        <v>0</v>
      </c>
    </row>
    <row r="2645" spans="1:16" x14ac:dyDescent="0.25">
      <c r="A2645" s="54">
        <v>2023</v>
      </c>
      <c r="B2645" s="54">
        <v>772049</v>
      </c>
      <c r="C2645" s="55" t="s">
        <v>415</v>
      </c>
      <c r="D2645" s="54" t="s">
        <v>1</v>
      </c>
      <c r="E2645" s="56">
        <v>134.36799999999999</v>
      </c>
      <c r="F2645" s="56">
        <v>220.76</v>
      </c>
      <c r="G2645" s="56">
        <v>0</v>
      </c>
      <c r="H2645" s="56">
        <v>566.31200000000001</v>
      </c>
      <c r="I2645" s="56">
        <v>7.992</v>
      </c>
      <c r="J2645" s="56">
        <v>175.17599999999999</v>
      </c>
      <c r="K2645" s="56">
        <v>81.575999999999993</v>
      </c>
      <c r="L2645" s="56">
        <v>0</v>
      </c>
      <c r="M2645" s="56">
        <v>135.98400000000001</v>
      </c>
      <c r="N2645" s="56">
        <v>0</v>
      </c>
      <c r="O2645" s="56">
        <v>1477.3119999999999</v>
      </c>
      <c r="P2645" s="56">
        <v>334.35199999999998</v>
      </c>
    </row>
    <row r="2646" spans="1:16" x14ac:dyDescent="0.25">
      <c r="A2646" s="54">
        <v>2023</v>
      </c>
      <c r="B2646" s="54">
        <v>772049</v>
      </c>
      <c r="C2646" s="55" t="s">
        <v>415</v>
      </c>
      <c r="D2646" s="54" t="s">
        <v>294</v>
      </c>
      <c r="E2646" s="56">
        <v>10.868</v>
      </c>
      <c r="F2646" s="56">
        <v>53.76</v>
      </c>
      <c r="G2646" s="56">
        <v>0</v>
      </c>
      <c r="H2646" s="56">
        <v>212.81200000000001</v>
      </c>
      <c r="I2646" s="56">
        <v>1.992</v>
      </c>
      <c r="J2646" s="56">
        <v>28.175999999999998</v>
      </c>
      <c r="K2646" s="56">
        <v>23.326000000000001</v>
      </c>
      <c r="L2646" s="56">
        <v>0</v>
      </c>
      <c r="M2646" s="56">
        <v>28.484000000000002</v>
      </c>
      <c r="N2646" s="56">
        <v>0</v>
      </c>
      <c r="O2646" s="56">
        <v>358.31200000000001</v>
      </c>
      <c r="P2646" s="56">
        <v>52.351999999999997</v>
      </c>
    </row>
    <row r="2647" spans="1:16" x14ac:dyDescent="0.25">
      <c r="A2647" s="54">
        <v>2023</v>
      </c>
      <c r="B2647" s="54">
        <v>772049</v>
      </c>
      <c r="C2647" s="55" t="s">
        <v>415</v>
      </c>
      <c r="D2647" s="54" t="s">
        <v>296</v>
      </c>
      <c r="E2647" s="56">
        <v>-88.432000000000002</v>
      </c>
      <c r="F2647" s="56">
        <v>-78.64</v>
      </c>
      <c r="G2647" s="56">
        <v>0</v>
      </c>
      <c r="H2647" s="56">
        <v>146.61199999999999</v>
      </c>
      <c r="I2647" s="56">
        <v>-31.108000000000001</v>
      </c>
      <c r="J2647" s="56">
        <v>-71.123999999999995</v>
      </c>
      <c r="K2647" s="56">
        <v>-75.974000000000004</v>
      </c>
      <c r="L2647" s="56">
        <v>0</v>
      </c>
      <c r="M2647" s="56">
        <v>-37.716000000000001</v>
      </c>
      <c r="N2647" s="56">
        <v>0</v>
      </c>
      <c r="O2647" s="56">
        <v>282.21199999999999</v>
      </c>
      <c r="P2647" s="56">
        <v>-80.048000000000002</v>
      </c>
    </row>
    <row r="2648" spans="1:16" x14ac:dyDescent="0.25">
      <c r="A2648" s="54">
        <v>2023</v>
      </c>
      <c r="B2648" s="54">
        <v>772168</v>
      </c>
      <c r="C2648" s="55" t="s">
        <v>417</v>
      </c>
      <c r="D2648" s="54" t="s">
        <v>294</v>
      </c>
      <c r="E2648" s="56">
        <v>71.204700000000003</v>
      </c>
      <c r="F2648" s="56">
        <v>235.34</v>
      </c>
      <c r="G2648" s="56">
        <v>121.91759999999999</v>
      </c>
      <c r="H2648" s="56">
        <v>96.948599999999999</v>
      </c>
      <c r="I2648" s="56">
        <v>187.69800000000001</v>
      </c>
      <c r="J2648" s="56">
        <v>106.764</v>
      </c>
      <c r="K2648" s="56">
        <v>0</v>
      </c>
      <c r="L2648" s="56">
        <v>20.664000000000001</v>
      </c>
      <c r="M2648" s="56">
        <v>102.9182</v>
      </c>
      <c r="N2648" s="56">
        <v>88.970000000000098</v>
      </c>
      <c r="O2648" s="56">
        <v>251.3546</v>
      </c>
      <c r="P2648" s="56">
        <v>564.24200000000098</v>
      </c>
    </row>
    <row r="2649" spans="1:16" x14ac:dyDescent="0.25">
      <c r="A2649" s="54">
        <v>2023</v>
      </c>
      <c r="B2649" s="54">
        <v>772168</v>
      </c>
      <c r="C2649" s="55" t="s">
        <v>417</v>
      </c>
      <c r="D2649" s="54" t="s">
        <v>296</v>
      </c>
      <c r="E2649" s="56">
        <v>-45.795299999999997</v>
      </c>
      <c r="F2649" s="56">
        <v>173.34</v>
      </c>
      <c r="G2649" s="56">
        <v>30.9176000000001</v>
      </c>
      <c r="H2649" s="56">
        <v>-22.051400000000001</v>
      </c>
      <c r="I2649" s="56">
        <v>96.698000000000206</v>
      </c>
      <c r="J2649" s="56">
        <v>47.764000000000102</v>
      </c>
      <c r="K2649" s="56">
        <v>0</v>
      </c>
      <c r="L2649" s="56">
        <v>-8.3359999999999808</v>
      </c>
      <c r="M2649" s="56">
        <v>11.9182000000001</v>
      </c>
      <c r="N2649" s="56">
        <v>28.970000000000098</v>
      </c>
      <c r="O2649" s="56">
        <v>93.354600000000104</v>
      </c>
      <c r="P2649" s="56">
        <v>343.24200000000098</v>
      </c>
    </row>
    <row r="2650" spans="1:16" x14ac:dyDescent="0.25">
      <c r="A2650" s="54">
        <v>2023</v>
      </c>
      <c r="B2650" s="54">
        <v>772168</v>
      </c>
      <c r="C2650" s="55" t="s">
        <v>417</v>
      </c>
      <c r="D2650" s="54" t="s">
        <v>1</v>
      </c>
      <c r="E2650" s="56">
        <v>691.4547</v>
      </c>
      <c r="F2650" s="56">
        <v>2285.34</v>
      </c>
      <c r="G2650" s="56">
        <v>1183.9176</v>
      </c>
      <c r="H2650" s="56">
        <v>941.44860000000006</v>
      </c>
      <c r="I2650" s="56">
        <v>1822.6980000000001</v>
      </c>
      <c r="J2650" s="56">
        <v>1036.7639999999999</v>
      </c>
      <c r="K2650" s="56">
        <v>0</v>
      </c>
      <c r="L2650" s="56">
        <v>200.66399999999999</v>
      </c>
      <c r="M2650" s="56">
        <v>999.41819999999996</v>
      </c>
      <c r="N2650" s="56">
        <v>863.97</v>
      </c>
      <c r="O2650" s="56">
        <v>2440.8546000000001</v>
      </c>
      <c r="P2650" s="56">
        <v>5479.2420000000002</v>
      </c>
    </row>
    <row r="2651" spans="1:16" x14ac:dyDescent="0.25">
      <c r="A2651" s="54">
        <v>2023</v>
      </c>
      <c r="B2651" s="54">
        <v>772869</v>
      </c>
      <c r="C2651" s="55" t="s">
        <v>419</v>
      </c>
      <c r="D2651" s="54" t="s">
        <v>296</v>
      </c>
      <c r="E2651" s="56">
        <v>-98.864000000000004</v>
      </c>
      <c r="F2651" s="56">
        <v>-75.477999999999994</v>
      </c>
      <c r="G2651" s="56">
        <v>78.680000000000007</v>
      </c>
      <c r="H2651" s="56">
        <v>11.023999999999999</v>
      </c>
      <c r="I2651" s="56">
        <v>-30.515999999999998</v>
      </c>
      <c r="J2651" s="56">
        <v>-11.9399999999999</v>
      </c>
      <c r="K2651" s="56">
        <v>-22.207999999999998</v>
      </c>
      <c r="L2651" s="56">
        <v>-32.207999999999998</v>
      </c>
      <c r="M2651" s="56">
        <v>46.555999999999997</v>
      </c>
      <c r="N2651" s="56">
        <v>-34.798000000000002</v>
      </c>
      <c r="O2651" s="56">
        <v>-116.19799999999999</v>
      </c>
      <c r="P2651" s="56">
        <v>-53.463999999999999</v>
      </c>
    </row>
    <row r="2652" spans="1:16" x14ac:dyDescent="0.25">
      <c r="A2652" s="54">
        <v>2023</v>
      </c>
      <c r="B2652" s="54">
        <v>772869</v>
      </c>
      <c r="C2652" s="55" t="s">
        <v>419</v>
      </c>
      <c r="D2652" s="54" t="s">
        <v>294</v>
      </c>
      <c r="E2652" s="56">
        <v>75.736000000000004</v>
      </c>
      <c r="F2652" s="56">
        <v>97.921999999999997</v>
      </c>
      <c r="G2652" s="56">
        <v>250.88</v>
      </c>
      <c r="H2652" s="56">
        <v>81.823999999999998</v>
      </c>
      <c r="I2652" s="56">
        <v>4.8840000000000003</v>
      </c>
      <c r="J2652" s="56">
        <v>200.46</v>
      </c>
      <c r="K2652" s="56">
        <v>11.992000000000001</v>
      </c>
      <c r="L2652" s="56">
        <v>1.992</v>
      </c>
      <c r="M2652" s="56">
        <v>288.35599999999999</v>
      </c>
      <c r="N2652" s="56">
        <v>71.402000000000001</v>
      </c>
      <c r="O2652" s="56">
        <v>23.001999999999999</v>
      </c>
      <c r="P2652" s="56">
        <v>121.136</v>
      </c>
    </row>
    <row r="2653" spans="1:16" x14ac:dyDescent="0.25">
      <c r="A2653" s="54">
        <v>2023</v>
      </c>
      <c r="B2653" s="54">
        <v>772869</v>
      </c>
      <c r="C2653" s="55" t="s">
        <v>419</v>
      </c>
      <c r="D2653" s="54" t="s">
        <v>1</v>
      </c>
      <c r="E2653" s="56">
        <v>380.73599999999999</v>
      </c>
      <c r="F2653" s="56">
        <v>360.67200000000003</v>
      </c>
      <c r="G2653" s="56">
        <v>1055.8800000000001</v>
      </c>
      <c r="H2653" s="56">
        <v>271.82400000000001</v>
      </c>
      <c r="I2653" s="56">
        <v>14.384</v>
      </c>
      <c r="J2653" s="56">
        <v>2078.96</v>
      </c>
      <c r="K2653" s="56">
        <v>71.992000000000004</v>
      </c>
      <c r="L2653" s="56">
        <v>7.992</v>
      </c>
      <c r="M2653" s="56">
        <v>1007.856</v>
      </c>
      <c r="N2653" s="56">
        <v>331.15199999999999</v>
      </c>
      <c r="O2653" s="56">
        <v>112.752</v>
      </c>
      <c r="P2653" s="56">
        <v>391.13600000000002</v>
      </c>
    </row>
    <row r="2654" spans="1:16" x14ac:dyDescent="0.25">
      <c r="A2654" s="54">
        <v>2023</v>
      </c>
      <c r="B2654" s="54">
        <v>775247</v>
      </c>
      <c r="C2654" s="55" t="s">
        <v>417</v>
      </c>
      <c r="D2654" s="54" t="s">
        <v>294</v>
      </c>
      <c r="E2654" s="56">
        <v>84.613200000000006</v>
      </c>
      <c r="F2654" s="56">
        <v>-36.418599999999998</v>
      </c>
      <c r="G2654" s="56">
        <v>-77.526800000000094</v>
      </c>
      <c r="H2654" s="56">
        <v>-25.237200000000001</v>
      </c>
      <c r="I2654" s="56">
        <v>2.4089999999999998</v>
      </c>
      <c r="J2654" s="56">
        <v>0</v>
      </c>
      <c r="K2654" s="56">
        <v>-59.206000000000103</v>
      </c>
      <c r="L2654" s="56">
        <v>0</v>
      </c>
      <c r="M2654" s="56">
        <v>46.063600000000001</v>
      </c>
      <c r="N2654" s="56">
        <v>-29.819600000000001</v>
      </c>
      <c r="O2654" s="56">
        <v>0</v>
      </c>
      <c r="P2654" s="56">
        <v>18.300799999999999</v>
      </c>
    </row>
    <row r="2655" spans="1:16" x14ac:dyDescent="0.25">
      <c r="A2655" s="54">
        <v>2023</v>
      </c>
      <c r="B2655" s="54">
        <v>775247</v>
      </c>
      <c r="C2655" s="55" t="s">
        <v>417</v>
      </c>
      <c r="D2655" s="54" t="s">
        <v>1</v>
      </c>
      <c r="E2655" s="56">
        <v>657.11320000000001</v>
      </c>
      <c r="F2655" s="56">
        <v>173.5814</v>
      </c>
      <c r="G2655" s="56">
        <v>736.47320000000002</v>
      </c>
      <c r="H2655" s="56">
        <v>334.76280000000003</v>
      </c>
      <c r="I2655" s="56">
        <v>115.90900000000001</v>
      </c>
      <c r="J2655" s="56">
        <v>0</v>
      </c>
      <c r="K2655" s="56">
        <v>963.29399999999998</v>
      </c>
      <c r="L2655" s="56">
        <v>0</v>
      </c>
      <c r="M2655" s="56">
        <v>1091.0636</v>
      </c>
      <c r="N2655" s="56">
        <v>250.43039999999999</v>
      </c>
      <c r="O2655" s="56">
        <v>0</v>
      </c>
      <c r="P2655" s="56">
        <v>260.30079999999998</v>
      </c>
    </row>
    <row r="2656" spans="1:16" x14ac:dyDescent="0.25">
      <c r="A2656" s="54">
        <v>2023</v>
      </c>
      <c r="B2656" s="54">
        <v>775247</v>
      </c>
      <c r="C2656" s="55" t="s">
        <v>418</v>
      </c>
      <c r="D2656" s="54" t="s">
        <v>296</v>
      </c>
      <c r="E2656" s="56">
        <v>-559.28740000000096</v>
      </c>
      <c r="F2656" s="56">
        <v>-303.09760000000102</v>
      </c>
      <c r="G2656" s="56">
        <v>-748.37840000000006</v>
      </c>
      <c r="H2656" s="56">
        <v>100.6018</v>
      </c>
      <c r="I2656" s="56">
        <v>-271.062800000001</v>
      </c>
      <c r="J2656" s="56">
        <v>-917.34600000000103</v>
      </c>
      <c r="K2656" s="56">
        <v>-297.93880000000001</v>
      </c>
      <c r="L2656" s="56">
        <v>-539.21240000000103</v>
      </c>
      <c r="M2656" s="56">
        <v>61.269599999999301</v>
      </c>
      <c r="N2656" s="56">
        <v>-641.406800000001</v>
      </c>
      <c r="O2656" s="56">
        <v>-838.65800000000104</v>
      </c>
      <c r="P2656" s="56">
        <v>-100.95200000000099</v>
      </c>
    </row>
    <row r="2657" spans="1:16" x14ac:dyDescent="0.25">
      <c r="A2657" s="54">
        <v>2023</v>
      </c>
      <c r="B2657" s="54">
        <v>775247</v>
      </c>
      <c r="C2657" s="55" t="s">
        <v>418</v>
      </c>
      <c r="D2657" s="54" t="s">
        <v>1</v>
      </c>
      <c r="E2657" s="56">
        <v>6317.0126</v>
      </c>
      <c r="F2657" s="56">
        <v>16818.752400000001</v>
      </c>
      <c r="G2657" s="56">
        <v>10055.2716</v>
      </c>
      <c r="H2657" s="56">
        <v>10818.0018</v>
      </c>
      <c r="I2657" s="56">
        <v>12680.5872</v>
      </c>
      <c r="J2657" s="56">
        <v>14202.464</v>
      </c>
      <c r="K2657" s="56">
        <v>6466.7611999999999</v>
      </c>
      <c r="L2657" s="56">
        <v>16250.187599999999</v>
      </c>
      <c r="M2657" s="56">
        <v>14677.6196</v>
      </c>
      <c r="N2657" s="56">
        <v>12583.743200000001</v>
      </c>
      <c r="O2657" s="56">
        <v>16586.921999999999</v>
      </c>
      <c r="P2657" s="56">
        <v>11884.098</v>
      </c>
    </row>
    <row r="2658" spans="1:16" x14ac:dyDescent="0.25">
      <c r="A2658" s="54">
        <v>2023</v>
      </c>
      <c r="B2658" s="54">
        <v>775247</v>
      </c>
      <c r="C2658" s="55" t="s">
        <v>417</v>
      </c>
      <c r="D2658" s="54" t="s">
        <v>296</v>
      </c>
      <c r="E2658" s="56">
        <v>24.613199999999999</v>
      </c>
      <c r="F2658" s="56">
        <v>-66.418599999999998</v>
      </c>
      <c r="G2658" s="56">
        <v>-137.52680000000001</v>
      </c>
      <c r="H2658" s="56">
        <v>-56.237200000000001</v>
      </c>
      <c r="I2658" s="56">
        <v>-57.591000000000001</v>
      </c>
      <c r="J2658" s="56">
        <v>0</v>
      </c>
      <c r="K2658" s="56">
        <v>-157.70599999999999</v>
      </c>
      <c r="L2658" s="56">
        <v>0</v>
      </c>
      <c r="M2658" s="56">
        <v>16.063600000000001</v>
      </c>
      <c r="N2658" s="56">
        <v>-90.819599999999994</v>
      </c>
      <c r="O2658" s="56">
        <v>0</v>
      </c>
      <c r="P2658" s="56">
        <v>-42.699199999999998</v>
      </c>
    </row>
    <row r="2659" spans="1:16" x14ac:dyDescent="0.25">
      <c r="A2659" s="54">
        <v>2023</v>
      </c>
      <c r="B2659" s="54">
        <v>775247</v>
      </c>
      <c r="C2659" s="55" t="s">
        <v>418</v>
      </c>
      <c r="D2659" s="54" t="s">
        <v>294</v>
      </c>
      <c r="E2659" s="56">
        <v>-50.487400000000498</v>
      </c>
      <c r="F2659" s="56">
        <v>177.502399999999</v>
      </c>
      <c r="G2659" s="56">
        <v>-379.97840000000002</v>
      </c>
      <c r="H2659" s="56">
        <v>442.0018</v>
      </c>
      <c r="I2659" s="56">
        <v>220.337199999999</v>
      </c>
      <c r="J2659" s="56">
        <v>-501.03600000000102</v>
      </c>
      <c r="K2659" s="56">
        <v>-2.7388000000002002</v>
      </c>
      <c r="L2659" s="56">
        <v>45.1875999999993</v>
      </c>
      <c r="M2659" s="56">
        <v>685.86959999999897</v>
      </c>
      <c r="N2659" s="56">
        <v>-123.00680000000099</v>
      </c>
      <c r="O2659" s="56">
        <v>-387.578000000001</v>
      </c>
      <c r="P2659" s="56">
        <v>302.84799999999899</v>
      </c>
    </row>
    <row r="2660" spans="1:16" x14ac:dyDescent="0.25">
      <c r="A2660" s="54">
        <v>2023</v>
      </c>
      <c r="B2660" s="54">
        <v>776236</v>
      </c>
      <c r="C2660" s="55" t="s">
        <v>419</v>
      </c>
      <c r="D2660" s="54" t="s">
        <v>296</v>
      </c>
      <c r="E2660" s="56">
        <v>-26.707999999999998</v>
      </c>
      <c r="F2660" s="56">
        <v>-32.415999999999997</v>
      </c>
      <c r="G2660" s="56">
        <v>75.712000000000003</v>
      </c>
      <c r="H2660" s="56">
        <v>0</v>
      </c>
      <c r="I2660" s="56">
        <v>-31.707999999999998</v>
      </c>
      <c r="J2660" s="56">
        <v>-64.947999999999993</v>
      </c>
      <c r="K2660" s="56">
        <v>0</v>
      </c>
      <c r="L2660" s="56">
        <v>-21.712</v>
      </c>
      <c r="M2660" s="56">
        <v>-11.432</v>
      </c>
      <c r="N2660" s="56">
        <v>-42.832000000000001</v>
      </c>
      <c r="O2660" s="56">
        <v>0</v>
      </c>
      <c r="P2660" s="56">
        <v>7.78399999999999</v>
      </c>
    </row>
    <row r="2661" spans="1:16" x14ac:dyDescent="0.25">
      <c r="A2661" s="54">
        <v>2023</v>
      </c>
      <c r="B2661" s="54">
        <v>776236</v>
      </c>
      <c r="C2661" s="55" t="s">
        <v>419</v>
      </c>
      <c r="D2661" s="54" t="s">
        <v>1</v>
      </c>
      <c r="E2661" s="56">
        <v>79.992000000000004</v>
      </c>
      <c r="F2661" s="56">
        <v>135.98400000000001</v>
      </c>
      <c r="G2661" s="56">
        <v>879.91200000000003</v>
      </c>
      <c r="H2661" s="56">
        <v>0</v>
      </c>
      <c r="I2661" s="56">
        <v>7.992</v>
      </c>
      <c r="J2661" s="56">
        <v>350.35199999999998</v>
      </c>
      <c r="K2661" s="56">
        <v>0</v>
      </c>
      <c r="L2661" s="56">
        <v>271.88799999999998</v>
      </c>
      <c r="M2661" s="56">
        <v>271.96800000000002</v>
      </c>
      <c r="N2661" s="56">
        <v>161.56800000000001</v>
      </c>
      <c r="O2661" s="56">
        <v>0</v>
      </c>
      <c r="P2661" s="56">
        <v>111.98399999999999</v>
      </c>
    </row>
    <row r="2662" spans="1:16" x14ac:dyDescent="0.25">
      <c r="A2662" s="54">
        <v>2023</v>
      </c>
      <c r="B2662" s="54">
        <v>776236</v>
      </c>
      <c r="C2662" s="55" t="s">
        <v>419</v>
      </c>
      <c r="D2662" s="54" t="s">
        <v>294</v>
      </c>
      <c r="E2662" s="56">
        <v>7.492</v>
      </c>
      <c r="F2662" s="56">
        <v>35.984000000000002</v>
      </c>
      <c r="G2662" s="56">
        <v>109.91200000000001</v>
      </c>
      <c r="H2662" s="56">
        <v>0</v>
      </c>
      <c r="I2662" s="56">
        <v>2.492</v>
      </c>
      <c r="J2662" s="56">
        <v>71.852000000000004</v>
      </c>
      <c r="K2662" s="56">
        <v>0</v>
      </c>
      <c r="L2662" s="56">
        <v>80.888000000000005</v>
      </c>
      <c r="M2662" s="56">
        <v>56.968000000000004</v>
      </c>
      <c r="N2662" s="56">
        <v>25.568000000000001</v>
      </c>
      <c r="O2662" s="56">
        <v>0</v>
      </c>
      <c r="P2662" s="56">
        <v>41.984000000000002</v>
      </c>
    </row>
    <row r="2663" spans="1:16" x14ac:dyDescent="0.25">
      <c r="A2663" s="54">
        <v>2023</v>
      </c>
      <c r="B2663" s="54">
        <v>781121</v>
      </c>
      <c r="C2663" s="55" t="s">
        <v>417</v>
      </c>
      <c r="D2663" s="54" t="s">
        <v>294</v>
      </c>
      <c r="E2663" s="56">
        <v>5.7973999999999997</v>
      </c>
      <c r="F2663" s="56">
        <v>137.15729999999999</v>
      </c>
      <c r="G2663" s="56">
        <v>48.79</v>
      </c>
      <c r="H2663" s="56">
        <v>13.776</v>
      </c>
      <c r="I2663" s="56">
        <v>209.8544</v>
      </c>
      <c r="J2663" s="56">
        <v>243.66300000000001</v>
      </c>
      <c r="K2663" s="56">
        <v>253.44970000000001</v>
      </c>
      <c r="L2663" s="56">
        <v>33.177199999999999</v>
      </c>
      <c r="M2663" s="56">
        <v>248.94380000000001</v>
      </c>
      <c r="N2663" s="56">
        <v>114.1112</v>
      </c>
      <c r="O2663" s="56">
        <v>49.363999999999997</v>
      </c>
      <c r="P2663" s="56">
        <v>340.1524</v>
      </c>
    </row>
    <row r="2664" spans="1:16" x14ac:dyDescent="0.25">
      <c r="A2664" s="54">
        <v>2023</v>
      </c>
      <c r="B2664" s="54">
        <v>781121</v>
      </c>
      <c r="C2664" s="55" t="s">
        <v>417</v>
      </c>
      <c r="D2664" s="54" t="s">
        <v>1</v>
      </c>
      <c r="E2664" s="56">
        <v>56.297400000000003</v>
      </c>
      <c r="F2664" s="56">
        <v>1331.9073000000001</v>
      </c>
      <c r="G2664" s="56">
        <v>473.79</v>
      </c>
      <c r="H2664" s="56">
        <v>133.77600000000001</v>
      </c>
      <c r="I2664" s="56">
        <v>2037.8543999999999</v>
      </c>
      <c r="J2664" s="56">
        <v>2366.163</v>
      </c>
      <c r="K2664" s="56">
        <v>2461.1997000000001</v>
      </c>
      <c r="L2664" s="56">
        <v>322.17720000000003</v>
      </c>
      <c r="M2664" s="56">
        <v>2417.4438</v>
      </c>
      <c r="N2664" s="56">
        <v>1108.1112000000001</v>
      </c>
      <c r="O2664" s="56">
        <v>479.36399999999998</v>
      </c>
      <c r="P2664" s="56">
        <v>3303.1523999999999</v>
      </c>
    </row>
    <row r="2665" spans="1:16" x14ac:dyDescent="0.25">
      <c r="A2665" s="54">
        <v>2023</v>
      </c>
      <c r="B2665" s="54">
        <v>781121</v>
      </c>
      <c r="C2665" s="55" t="s">
        <v>417</v>
      </c>
      <c r="D2665" s="54" t="s">
        <v>296</v>
      </c>
      <c r="E2665" s="56">
        <v>-24.2026</v>
      </c>
      <c r="F2665" s="56">
        <v>-20.8427000000001</v>
      </c>
      <c r="G2665" s="56">
        <v>-40.21</v>
      </c>
      <c r="H2665" s="56">
        <v>-15.224</v>
      </c>
      <c r="I2665" s="56">
        <v>56.854400000000098</v>
      </c>
      <c r="J2665" s="56">
        <v>112.163</v>
      </c>
      <c r="K2665" s="56">
        <v>146.94970000000001</v>
      </c>
      <c r="L2665" s="56">
        <v>-55.822800000000001</v>
      </c>
      <c r="M2665" s="56">
        <v>99.943800000000195</v>
      </c>
      <c r="N2665" s="56">
        <v>-14.888799999999801</v>
      </c>
      <c r="O2665" s="56">
        <v>-8.6360000000000205</v>
      </c>
      <c r="P2665" s="56">
        <v>188.1524</v>
      </c>
    </row>
    <row r="2666" spans="1:16" x14ac:dyDescent="0.25">
      <c r="A2666" s="54">
        <v>2023</v>
      </c>
      <c r="B2666" s="54">
        <v>781121</v>
      </c>
      <c r="C2666" s="55" t="s">
        <v>418</v>
      </c>
      <c r="D2666" s="54" t="s">
        <v>294</v>
      </c>
      <c r="E2666" s="56">
        <v>940.38420000000099</v>
      </c>
      <c r="F2666" s="56">
        <v>1101.1042</v>
      </c>
      <c r="G2666" s="56">
        <v>993.13480000000095</v>
      </c>
      <c r="H2666" s="56">
        <v>1085.0322000000001</v>
      </c>
      <c r="I2666" s="56">
        <v>1829.5962999999999</v>
      </c>
      <c r="J2666" s="56">
        <v>1392.6962000000001</v>
      </c>
      <c r="K2666" s="56">
        <v>2185.6772000000001</v>
      </c>
      <c r="L2666" s="56">
        <v>1447.8576</v>
      </c>
      <c r="M2666" s="56">
        <v>1185.597</v>
      </c>
      <c r="N2666" s="56">
        <v>2034.6004</v>
      </c>
      <c r="O2666" s="56">
        <v>1013.5405</v>
      </c>
      <c r="P2666" s="56">
        <v>1322.9552000000001</v>
      </c>
    </row>
    <row r="2667" spans="1:16" x14ac:dyDescent="0.25">
      <c r="A2667" s="54">
        <v>2023</v>
      </c>
      <c r="B2667" s="54">
        <v>781121</v>
      </c>
      <c r="C2667" s="55" t="s">
        <v>418</v>
      </c>
      <c r="D2667" s="54" t="s">
        <v>1</v>
      </c>
      <c r="E2667" s="56">
        <v>9131.8842000000004</v>
      </c>
      <c r="F2667" s="56">
        <v>10692.6042</v>
      </c>
      <c r="G2667" s="56">
        <v>9644.1347999999998</v>
      </c>
      <c r="H2667" s="56">
        <v>10536.5322</v>
      </c>
      <c r="I2667" s="56">
        <v>17766.846300000001</v>
      </c>
      <c r="J2667" s="56">
        <v>13524.1962</v>
      </c>
      <c r="K2667" s="56">
        <v>21224.677199999998</v>
      </c>
      <c r="L2667" s="56">
        <v>14059.857599999999</v>
      </c>
      <c r="M2667" s="56">
        <v>11513.097</v>
      </c>
      <c r="N2667" s="56">
        <v>19757.600399999999</v>
      </c>
      <c r="O2667" s="56">
        <v>9842.2904999999992</v>
      </c>
      <c r="P2667" s="56">
        <v>12846.9552</v>
      </c>
    </row>
    <row r="2668" spans="1:16" x14ac:dyDescent="0.25">
      <c r="A2668" s="54">
        <v>2023</v>
      </c>
      <c r="B2668" s="54">
        <v>781121</v>
      </c>
      <c r="C2668" s="55" t="s">
        <v>416</v>
      </c>
      <c r="D2668" s="54" t="s">
        <v>1</v>
      </c>
      <c r="E2668" s="56">
        <v>256.404</v>
      </c>
      <c r="F2668" s="56">
        <v>253.61699999999999</v>
      </c>
      <c r="G2668" s="56">
        <v>719.04600000000005</v>
      </c>
      <c r="H2668" s="56">
        <v>109.2504</v>
      </c>
      <c r="I2668" s="56">
        <v>668.88</v>
      </c>
      <c r="J2668" s="56">
        <v>0</v>
      </c>
      <c r="K2668" s="56">
        <v>2159.9250000000002</v>
      </c>
      <c r="L2668" s="56">
        <v>429.19799999999998</v>
      </c>
      <c r="M2668" s="56">
        <v>0</v>
      </c>
      <c r="N2668" s="56">
        <v>1970.4090000000001</v>
      </c>
      <c r="O2668" s="56">
        <v>0</v>
      </c>
      <c r="P2668" s="56">
        <v>502.77480000000003</v>
      </c>
    </row>
    <row r="2669" spans="1:16" x14ac:dyDescent="0.25">
      <c r="A2669" s="54">
        <v>2023</v>
      </c>
      <c r="B2669" s="54">
        <v>781121</v>
      </c>
      <c r="C2669" s="55" t="s">
        <v>416</v>
      </c>
      <c r="D2669" s="54" t="s">
        <v>296</v>
      </c>
      <c r="E2669" s="56">
        <v>-6.79600000000001</v>
      </c>
      <c r="F2669" s="56">
        <v>-39.183</v>
      </c>
      <c r="G2669" s="56">
        <v>-24.454000000000001</v>
      </c>
      <c r="H2669" s="56">
        <v>-21.9496</v>
      </c>
      <c r="I2669" s="56">
        <v>2.48000000000002</v>
      </c>
      <c r="J2669" s="56">
        <v>0</v>
      </c>
      <c r="K2669" s="56">
        <v>91.825000000000003</v>
      </c>
      <c r="L2669" s="56">
        <v>12.098000000000001</v>
      </c>
      <c r="M2669" s="56">
        <v>0</v>
      </c>
      <c r="N2669" s="56">
        <v>160.90899999999999</v>
      </c>
      <c r="O2669" s="56">
        <v>0</v>
      </c>
      <c r="P2669" s="56">
        <v>-14.6252</v>
      </c>
    </row>
    <row r="2670" spans="1:16" x14ac:dyDescent="0.25">
      <c r="A2670" s="54">
        <v>2023</v>
      </c>
      <c r="B2670" s="54">
        <v>781121</v>
      </c>
      <c r="C2670" s="55" t="s">
        <v>416</v>
      </c>
      <c r="D2670" s="54" t="s">
        <v>294</v>
      </c>
      <c r="E2670" s="56">
        <v>26.404</v>
      </c>
      <c r="F2670" s="56">
        <v>26.117000000000001</v>
      </c>
      <c r="G2670" s="56">
        <v>74.046000000000006</v>
      </c>
      <c r="H2670" s="56">
        <v>11.250400000000001</v>
      </c>
      <c r="I2670" s="56">
        <v>68.88</v>
      </c>
      <c r="J2670" s="56">
        <v>0</v>
      </c>
      <c r="K2670" s="56">
        <v>222.42500000000001</v>
      </c>
      <c r="L2670" s="56">
        <v>44.198</v>
      </c>
      <c r="M2670" s="56">
        <v>0</v>
      </c>
      <c r="N2670" s="56">
        <v>202.90899999999999</v>
      </c>
      <c r="O2670" s="56">
        <v>0</v>
      </c>
      <c r="P2670" s="56">
        <v>51.774799999999999</v>
      </c>
    </row>
    <row r="2671" spans="1:16" x14ac:dyDescent="0.25">
      <c r="A2671" s="54">
        <v>2023</v>
      </c>
      <c r="B2671" s="54">
        <v>781121</v>
      </c>
      <c r="C2671" s="55" t="s">
        <v>418</v>
      </c>
      <c r="D2671" s="54" t="s">
        <v>296</v>
      </c>
      <c r="E2671" s="56">
        <v>217.98420000000101</v>
      </c>
      <c r="F2671" s="56">
        <v>376.30419999999998</v>
      </c>
      <c r="G2671" s="56">
        <v>204.734800000001</v>
      </c>
      <c r="H2671" s="56">
        <v>345.26220000000097</v>
      </c>
      <c r="I2671" s="56">
        <v>1007.0863000000001</v>
      </c>
      <c r="J2671" s="56">
        <v>586.41620000000103</v>
      </c>
      <c r="K2671" s="56">
        <v>1428.6572000000001</v>
      </c>
      <c r="L2671" s="56">
        <v>651.05759999999998</v>
      </c>
      <c r="M2671" s="56">
        <v>487.79700000000003</v>
      </c>
      <c r="N2671" s="56">
        <v>1202.5504000000001</v>
      </c>
      <c r="O2671" s="56">
        <v>275.54050000000001</v>
      </c>
      <c r="P2671" s="56">
        <v>582.67520000000104</v>
      </c>
    </row>
    <row r="2672" spans="1:16" x14ac:dyDescent="0.25">
      <c r="A2672" s="54">
        <v>2023</v>
      </c>
      <c r="B2672" s="54">
        <v>782190</v>
      </c>
      <c r="C2672" s="55" t="s">
        <v>415</v>
      </c>
      <c r="D2672" s="54" t="s">
        <v>1</v>
      </c>
      <c r="E2672" s="56">
        <v>309.62400000000002</v>
      </c>
      <c r="F2672" s="56">
        <v>1664.52</v>
      </c>
      <c r="G2672" s="56">
        <v>579.38099999999997</v>
      </c>
      <c r="H2672" s="56">
        <v>449.88600000000002</v>
      </c>
      <c r="I2672" s="56">
        <v>365.49599999999998</v>
      </c>
      <c r="J2672" s="56">
        <v>1910.9970000000001</v>
      </c>
      <c r="K2672" s="56">
        <v>794.721</v>
      </c>
      <c r="L2672" s="56">
        <v>738.26700000000005</v>
      </c>
      <c r="M2672" s="56">
        <v>1354.896</v>
      </c>
      <c r="N2672" s="56">
        <v>2608.8150000000001</v>
      </c>
      <c r="O2672" s="56">
        <v>2644.8989999999999</v>
      </c>
      <c r="P2672" s="56">
        <v>3653.2139999999999</v>
      </c>
    </row>
    <row r="2673" spans="1:16" x14ac:dyDescent="0.25">
      <c r="A2673" s="54">
        <v>2023</v>
      </c>
      <c r="B2673" s="54">
        <v>782190</v>
      </c>
      <c r="C2673" s="55" t="s">
        <v>417</v>
      </c>
      <c r="D2673" s="54" t="s">
        <v>1</v>
      </c>
      <c r="E2673" s="56">
        <v>3796.9679999999998</v>
      </c>
      <c r="F2673" s="56">
        <v>598.005</v>
      </c>
      <c r="G2673" s="56">
        <v>4700.232</v>
      </c>
      <c r="H2673" s="56">
        <v>3416.049</v>
      </c>
      <c r="I2673" s="56">
        <v>8175.9359999999997</v>
      </c>
      <c r="J2673" s="56">
        <v>5996.3459999999995</v>
      </c>
      <c r="K2673" s="56">
        <v>1124.133</v>
      </c>
      <c r="L2673" s="56">
        <v>8263.2360000000008</v>
      </c>
      <c r="M2673" s="56">
        <v>2796.51</v>
      </c>
      <c r="N2673" s="56">
        <v>8126.7569999999996</v>
      </c>
      <c r="O2673" s="56">
        <v>3852.84</v>
      </c>
      <c r="P2673" s="56">
        <v>4508.7539999999999</v>
      </c>
    </row>
    <row r="2674" spans="1:16" x14ac:dyDescent="0.25">
      <c r="A2674" s="54">
        <v>2023</v>
      </c>
      <c r="B2674" s="54">
        <v>782190</v>
      </c>
      <c r="C2674" s="55" t="s">
        <v>415</v>
      </c>
      <c r="D2674" s="54" t="s">
        <v>296</v>
      </c>
      <c r="E2674" s="56">
        <v>-93.176000000000002</v>
      </c>
      <c r="F2674" s="56">
        <v>28.2199999999998</v>
      </c>
      <c r="G2674" s="56">
        <v>-92.669000000000096</v>
      </c>
      <c r="H2674" s="56">
        <v>-74.514000000000095</v>
      </c>
      <c r="I2674" s="56">
        <v>-87.504000000000005</v>
      </c>
      <c r="J2674" s="56">
        <v>59.646999999999899</v>
      </c>
      <c r="K2674" s="56">
        <v>4.9709999999999503</v>
      </c>
      <c r="L2674" s="56">
        <v>-37.183</v>
      </c>
      <c r="M2674" s="56">
        <v>52.995999999999803</v>
      </c>
      <c r="N2674" s="56">
        <v>226.36500000000001</v>
      </c>
      <c r="O2674" s="56">
        <v>233.649</v>
      </c>
      <c r="P2674" s="56">
        <v>233.41399999999999</v>
      </c>
    </row>
    <row r="2675" spans="1:16" x14ac:dyDescent="0.25">
      <c r="A2675" s="54">
        <v>2023</v>
      </c>
      <c r="B2675" s="54">
        <v>782190</v>
      </c>
      <c r="C2675" s="55" t="s">
        <v>415</v>
      </c>
      <c r="D2675" s="54" t="s">
        <v>294</v>
      </c>
      <c r="E2675" s="56">
        <v>43.624000000000002</v>
      </c>
      <c r="F2675" s="56">
        <v>234.52</v>
      </c>
      <c r="G2675" s="56">
        <v>81.630999999999901</v>
      </c>
      <c r="H2675" s="56">
        <v>63.386000000000003</v>
      </c>
      <c r="I2675" s="56">
        <v>51.496000000000002</v>
      </c>
      <c r="J2675" s="56">
        <v>269.24700000000001</v>
      </c>
      <c r="K2675" s="56">
        <v>111.971</v>
      </c>
      <c r="L2675" s="56">
        <v>104.017</v>
      </c>
      <c r="M2675" s="56">
        <v>190.89599999999999</v>
      </c>
      <c r="N2675" s="56">
        <v>367.565</v>
      </c>
      <c r="O2675" s="56">
        <v>372.649</v>
      </c>
      <c r="P2675" s="56">
        <v>514.71400000000006</v>
      </c>
    </row>
    <row r="2676" spans="1:16" x14ac:dyDescent="0.25">
      <c r="A2676" s="54">
        <v>2023</v>
      </c>
      <c r="B2676" s="54">
        <v>782190</v>
      </c>
      <c r="C2676" s="55" t="s">
        <v>416</v>
      </c>
      <c r="D2676" s="54" t="s">
        <v>294</v>
      </c>
      <c r="E2676" s="56">
        <v>2570.085</v>
      </c>
      <c r="F2676" s="56">
        <v>4366.3360000000002</v>
      </c>
      <c r="G2676" s="56">
        <v>2360.7800000000002</v>
      </c>
      <c r="H2676" s="56">
        <v>1910.559</v>
      </c>
      <c r="I2676" s="56">
        <v>1959.5129999999999</v>
      </c>
      <c r="J2676" s="56">
        <v>1212.329</v>
      </c>
      <c r="K2676" s="56">
        <v>1123.933</v>
      </c>
      <c r="L2676" s="56">
        <v>2006.54</v>
      </c>
      <c r="M2676" s="56">
        <v>2892.0169999999998</v>
      </c>
      <c r="N2676" s="56">
        <v>2049.098</v>
      </c>
      <c r="O2676" s="56">
        <v>2068.942</v>
      </c>
      <c r="P2676" s="56">
        <v>4708.8909999999996</v>
      </c>
    </row>
    <row r="2677" spans="1:16" x14ac:dyDescent="0.25">
      <c r="A2677" s="54">
        <v>2023</v>
      </c>
      <c r="B2677" s="54">
        <v>782190</v>
      </c>
      <c r="C2677" s="55" t="s">
        <v>416</v>
      </c>
      <c r="D2677" s="54" t="s">
        <v>296</v>
      </c>
      <c r="E2677" s="56">
        <v>2062.585</v>
      </c>
      <c r="F2677" s="56">
        <v>3791.886</v>
      </c>
      <c r="G2677" s="56">
        <v>1814.38</v>
      </c>
      <c r="H2677" s="56">
        <v>1461.8389999999999</v>
      </c>
      <c r="I2677" s="56">
        <v>1496.7629999999999</v>
      </c>
      <c r="J2677" s="56">
        <v>902.72899999999902</v>
      </c>
      <c r="K2677" s="56">
        <v>889.53299999999899</v>
      </c>
      <c r="L2677" s="56">
        <v>1704.09</v>
      </c>
      <c r="M2677" s="56">
        <v>2396.067</v>
      </c>
      <c r="N2677" s="56">
        <v>1647.248</v>
      </c>
      <c r="O2677" s="56">
        <v>1666.5419999999999</v>
      </c>
      <c r="P2677" s="56">
        <v>3995.241</v>
      </c>
    </row>
    <row r="2678" spans="1:16" x14ac:dyDescent="0.25">
      <c r="A2678" s="54">
        <v>2023</v>
      </c>
      <c r="B2678" s="54">
        <v>782190</v>
      </c>
      <c r="C2678" s="55" t="s">
        <v>416</v>
      </c>
      <c r="D2678" s="54" t="s">
        <v>1</v>
      </c>
      <c r="E2678" s="56">
        <v>18241.334999999999</v>
      </c>
      <c r="F2678" s="56">
        <v>30990.335999999999</v>
      </c>
      <c r="G2678" s="56">
        <v>16755.78</v>
      </c>
      <c r="H2678" s="56">
        <v>13560.308999999999</v>
      </c>
      <c r="I2678" s="56">
        <v>13907.763000000001</v>
      </c>
      <c r="J2678" s="56">
        <v>8604.5789999999997</v>
      </c>
      <c r="K2678" s="56">
        <v>7977.183</v>
      </c>
      <c r="L2678" s="56">
        <v>14241.54</v>
      </c>
      <c r="M2678" s="56">
        <v>20526.267</v>
      </c>
      <c r="N2678" s="56">
        <v>14543.598</v>
      </c>
      <c r="O2678" s="56">
        <v>14684.441999999999</v>
      </c>
      <c r="P2678" s="56">
        <v>33421.641000000003</v>
      </c>
    </row>
    <row r="2679" spans="1:16" x14ac:dyDescent="0.25">
      <c r="A2679" s="54">
        <v>2023</v>
      </c>
      <c r="B2679" s="54">
        <v>782190</v>
      </c>
      <c r="C2679" s="55" t="s">
        <v>418</v>
      </c>
      <c r="D2679" s="54" t="s">
        <v>294</v>
      </c>
      <c r="E2679" s="56">
        <v>419.59399999999999</v>
      </c>
      <c r="F2679" s="56">
        <v>298.48</v>
      </c>
      <c r="G2679" s="56">
        <v>261.334</v>
      </c>
      <c r="H2679" s="56">
        <v>105.37</v>
      </c>
      <c r="I2679" s="56">
        <v>68.06</v>
      </c>
      <c r="J2679" s="56">
        <v>75.603999999999999</v>
      </c>
      <c r="K2679" s="56">
        <v>381.38200000000001</v>
      </c>
      <c r="L2679" s="56">
        <v>140.22</v>
      </c>
      <c r="M2679" s="56">
        <v>138.416</v>
      </c>
      <c r="N2679" s="56">
        <v>453.05</v>
      </c>
      <c r="O2679" s="56">
        <v>306.59800000000001</v>
      </c>
      <c r="P2679" s="56">
        <v>731.97299999999996</v>
      </c>
    </row>
    <row r="2680" spans="1:16" x14ac:dyDescent="0.25">
      <c r="A2680" s="54">
        <v>2023</v>
      </c>
      <c r="B2680" s="54">
        <v>782190</v>
      </c>
      <c r="C2680" s="55" t="s">
        <v>418</v>
      </c>
      <c r="D2680" s="54" t="s">
        <v>296</v>
      </c>
      <c r="E2680" s="56">
        <v>-172.60599999999999</v>
      </c>
      <c r="F2680" s="56">
        <v>-156.91999999999999</v>
      </c>
      <c r="G2680" s="56">
        <v>-23.066000000000098</v>
      </c>
      <c r="H2680" s="56">
        <v>-236.63</v>
      </c>
      <c r="I2680" s="56">
        <v>-239.74</v>
      </c>
      <c r="J2680" s="56">
        <v>-95.396000000000001</v>
      </c>
      <c r="K2680" s="56">
        <v>28.5819999999995</v>
      </c>
      <c r="L2680" s="56">
        <v>-144.18</v>
      </c>
      <c r="M2680" s="56">
        <v>-237.78399999999999</v>
      </c>
      <c r="N2680" s="56">
        <v>31.8499999999995</v>
      </c>
      <c r="O2680" s="56">
        <v>-172.202</v>
      </c>
      <c r="P2680" s="56">
        <v>334.173</v>
      </c>
    </row>
    <row r="2681" spans="1:16" x14ac:dyDescent="0.25">
      <c r="A2681" s="54">
        <v>2023</v>
      </c>
      <c r="B2681" s="54">
        <v>782190</v>
      </c>
      <c r="C2681" s="55" t="s">
        <v>418</v>
      </c>
      <c r="D2681" s="54" t="s">
        <v>1</v>
      </c>
      <c r="E2681" s="56">
        <v>2978.0940000000001</v>
      </c>
      <c r="F2681" s="56">
        <v>2118.48</v>
      </c>
      <c r="G2681" s="56">
        <v>1854.8340000000001</v>
      </c>
      <c r="H2681" s="56">
        <v>747.87</v>
      </c>
      <c r="I2681" s="56">
        <v>483.06</v>
      </c>
      <c r="J2681" s="56">
        <v>536.60400000000004</v>
      </c>
      <c r="K2681" s="56">
        <v>2706.8820000000001</v>
      </c>
      <c r="L2681" s="56">
        <v>995.22</v>
      </c>
      <c r="M2681" s="56">
        <v>982.41600000000005</v>
      </c>
      <c r="N2681" s="56">
        <v>3215.55</v>
      </c>
      <c r="O2681" s="56">
        <v>2176.098</v>
      </c>
      <c r="P2681" s="56">
        <v>5195.223</v>
      </c>
    </row>
    <row r="2682" spans="1:16" x14ac:dyDescent="0.25">
      <c r="A2682" s="54">
        <v>2023</v>
      </c>
      <c r="B2682" s="54">
        <v>782190</v>
      </c>
      <c r="C2682" s="55" t="s">
        <v>417</v>
      </c>
      <c r="D2682" s="54" t="s">
        <v>296</v>
      </c>
      <c r="E2682" s="56">
        <v>-63.032000000000302</v>
      </c>
      <c r="F2682" s="56">
        <v>-495.745</v>
      </c>
      <c r="G2682" s="56">
        <v>-2.76800000000026</v>
      </c>
      <c r="H2682" s="56">
        <v>-107.70099999999999</v>
      </c>
      <c r="I2682" s="56">
        <v>486.93599999999901</v>
      </c>
      <c r="J2682" s="56">
        <v>246.84599999999901</v>
      </c>
      <c r="K2682" s="56">
        <v>-421.61700000000002</v>
      </c>
      <c r="L2682" s="56">
        <v>653.23599999999897</v>
      </c>
      <c r="M2682" s="56">
        <v>-194.99</v>
      </c>
      <c r="N2682" s="56">
        <v>518.00699999999904</v>
      </c>
      <c r="O2682" s="56">
        <v>-66.160000000000593</v>
      </c>
      <c r="P2682" s="56">
        <v>46.253999999999699</v>
      </c>
    </row>
    <row r="2683" spans="1:16" x14ac:dyDescent="0.25">
      <c r="A2683" s="54">
        <v>2023</v>
      </c>
      <c r="B2683" s="54">
        <v>782190</v>
      </c>
      <c r="C2683" s="55" t="s">
        <v>417</v>
      </c>
      <c r="D2683" s="54" t="s">
        <v>294</v>
      </c>
      <c r="E2683" s="56">
        <v>534.96799999999996</v>
      </c>
      <c r="F2683" s="56">
        <v>84.254999999999896</v>
      </c>
      <c r="G2683" s="56">
        <v>662.23199999999997</v>
      </c>
      <c r="H2683" s="56">
        <v>481.29899999999998</v>
      </c>
      <c r="I2683" s="56">
        <v>1151.9359999999999</v>
      </c>
      <c r="J2683" s="56">
        <v>844.84599999999898</v>
      </c>
      <c r="K2683" s="56">
        <v>158.38300000000001</v>
      </c>
      <c r="L2683" s="56">
        <v>1164.2360000000001</v>
      </c>
      <c r="M2683" s="56">
        <v>394.01</v>
      </c>
      <c r="N2683" s="56">
        <v>1145.0070000000001</v>
      </c>
      <c r="O2683" s="56">
        <v>542.83999999999901</v>
      </c>
      <c r="P2683" s="56">
        <v>635.25400000000002</v>
      </c>
    </row>
    <row r="2684" spans="1:16" x14ac:dyDescent="0.25">
      <c r="A2684" s="54">
        <v>2023</v>
      </c>
      <c r="B2684" s="54">
        <v>783424</v>
      </c>
      <c r="C2684" s="55" t="s">
        <v>416</v>
      </c>
      <c r="D2684" s="54" t="s">
        <v>294</v>
      </c>
      <c r="E2684" s="56">
        <v>1102.1712</v>
      </c>
      <c r="F2684" s="56">
        <v>772.06839999999897</v>
      </c>
      <c r="G2684" s="56">
        <v>1080.3824</v>
      </c>
      <c r="H2684" s="56">
        <v>553.99839999999904</v>
      </c>
      <c r="I2684" s="56">
        <v>942.7192</v>
      </c>
      <c r="J2684" s="56">
        <v>2139.7664</v>
      </c>
      <c r="K2684" s="56">
        <v>548.52919999999995</v>
      </c>
      <c r="L2684" s="56">
        <v>697.08199999999897</v>
      </c>
      <c r="M2684" s="56">
        <v>700.42960000000005</v>
      </c>
      <c r="N2684" s="56">
        <v>937.82999999999902</v>
      </c>
      <c r="O2684" s="56">
        <v>806.91359999999997</v>
      </c>
      <c r="P2684" s="56">
        <v>1386.9772</v>
      </c>
    </row>
    <row r="2685" spans="1:16" x14ac:dyDescent="0.25">
      <c r="A2685" s="54">
        <v>2023</v>
      </c>
      <c r="B2685" s="54">
        <v>783424</v>
      </c>
      <c r="C2685" s="55" t="s">
        <v>416</v>
      </c>
      <c r="D2685" s="54" t="s">
        <v>296</v>
      </c>
      <c r="E2685" s="56">
        <v>657.37119999999902</v>
      </c>
      <c r="F2685" s="56">
        <v>464.46839999999901</v>
      </c>
      <c r="G2685" s="56">
        <v>621.83240000000001</v>
      </c>
      <c r="H2685" s="56">
        <v>277.39839999999901</v>
      </c>
      <c r="I2685" s="56">
        <v>587.06920000000002</v>
      </c>
      <c r="J2685" s="56">
        <v>1671.6664000000001</v>
      </c>
      <c r="K2685" s="56">
        <v>213.22919999999999</v>
      </c>
      <c r="L2685" s="56">
        <v>293.18199999999899</v>
      </c>
      <c r="M2685" s="56">
        <v>396.12959999999998</v>
      </c>
      <c r="N2685" s="56">
        <v>637.92999999999904</v>
      </c>
      <c r="O2685" s="56">
        <v>442.81360000000001</v>
      </c>
      <c r="P2685" s="56">
        <v>1087.0771999999999</v>
      </c>
    </row>
    <row r="2686" spans="1:16" x14ac:dyDescent="0.25">
      <c r="A2686" s="54">
        <v>2023</v>
      </c>
      <c r="B2686" s="54">
        <v>783424</v>
      </c>
      <c r="C2686" s="55" t="s">
        <v>416</v>
      </c>
      <c r="D2686" s="54" t="s">
        <v>1</v>
      </c>
      <c r="E2686" s="56">
        <v>9209.6712000000007</v>
      </c>
      <c r="F2686" s="56">
        <v>5091.8184000000001</v>
      </c>
      <c r="G2686" s="56">
        <v>10526.8824</v>
      </c>
      <c r="H2686" s="56">
        <v>4439.4984000000004</v>
      </c>
      <c r="I2686" s="56">
        <v>6133.2191999999995</v>
      </c>
      <c r="J2686" s="56">
        <v>9945.2664000000004</v>
      </c>
      <c r="K2686" s="56">
        <v>3283.2791999999999</v>
      </c>
      <c r="L2686" s="56">
        <v>7340.8320000000003</v>
      </c>
      <c r="M2686" s="56">
        <v>3142.9295999999999</v>
      </c>
      <c r="N2686" s="56">
        <v>6935.58</v>
      </c>
      <c r="O2686" s="56">
        <v>5795.9135999999999</v>
      </c>
      <c r="P2686" s="56">
        <v>7263.7272000000003</v>
      </c>
    </row>
    <row r="2687" spans="1:16" x14ac:dyDescent="0.25">
      <c r="A2687" s="54">
        <v>2023</v>
      </c>
      <c r="B2687" s="54">
        <v>784350</v>
      </c>
      <c r="C2687" s="55" t="s">
        <v>415</v>
      </c>
      <c r="D2687" s="54" t="s">
        <v>1</v>
      </c>
      <c r="E2687" s="56">
        <v>0</v>
      </c>
      <c r="F2687" s="56">
        <v>0</v>
      </c>
      <c r="G2687" s="56">
        <v>154.22999999999999</v>
      </c>
      <c r="H2687" s="56">
        <v>431.84399999999999</v>
      </c>
      <c r="I2687" s="56">
        <v>642.81899999999996</v>
      </c>
      <c r="J2687" s="56">
        <v>0</v>
      </c>
      <c r="K2687" s="56">
        <v>1503.8879999999999</v>
      </c>
      <c r="L2687" s="56">
        <v>884.64</v>
      </c>
      <c r="M2687" s="56">
        <v>40.74</v>
      </c>
      <c r="N2687" s="56">
        <v>241.53</v>
      </c>
      <c r="O2687" s="56">
        <v>343.38</v>
      </c>
      <c r="P2687" s="56">
        <v>266.55599999999998</v>
      </c>
    </row>
    <row r="2688" spans="1:16" x14ac:dyDescent="0.25">
      <c r="A2688" s="54">
        <v>2023</v>
      </c>
      <c r="B2688" s="54">
        <v>784350</v>
      </c>
      <c r="C2688" s="55" t="s">
        <v>415</v>
      </c>
      <c r="D2688" s="54" t="s">
        <v>294</v>
      </c>
      <c r="E2688" s="56">
        <v>0</v>
      </c>
      <c r="F2688" s="56">
        <v>0</v>
      </c>
      <c r="G2688" s="56">
        <v>21.73</v>
      </c>
      <c r="H2688" s="56">
        <v>60.844000000000001</v>
      </c>
      <c r="I2688" s="56">
        <v>90.568999999999903</v>
      </c>
      <c r="J2688" s="56">
        <v>0</v>
      </c>
      <c r="K2688" s="56">
        <v>211.88800000000001</v>
      </c>
      <c r="L2688" s="56">
        <v>124.64</v>
      </c>
      <c r="M2688" s="56">
        <v>5.7399999999999904</v>
      </c>
      <c r="N2688" s="56">
        <v>34.03</v>
      </c>
      <c r="O2688" s="56">
        <v>48.38</v>
      </c>
      <c r="P2688" s="56">
        <v>37.555999999999997</v>
      </c>
    </row>
    <row r="2689" spans="1:16" x14ac:dyDescent="0.25">
      <c r="A2689" s="54">
        <v>2023</v>
      </c>
      <c r="B2689" s="54">
        <v>784350</v>
      </c>
      <c r="C2689" s="55" t="s">
        <v>415</v>
      </c>
      <c r="D2689" s="54" t="s">
        <v>296</v>
      </c>
      <c r="E2689" s="56">
        <v>0</v>
      </c>
      <c r="F2689" s="56">
        <v>0</v>
      </c>
      <c r="G2689" s="56">
        <v>-78.67</v>
      </c>
      <c r="H2689" s="56">
        <v>-39.555999999999997</v>
      </c>
      <c r="I2689" s="56">
        <v>14.4689999999999</v>
      </c>
      <c r="J2689" s="56">
        <v>0</v>
      </c>
      <c r="K2689" s="56">
        <v>75.087999999999795</v>
      </c>
      <c r="L2689" s="56">
        <v>90.44</v>
      </c>
      <c r="M2689" s="56">
        <v>-27.36</v>
      </c>
      <c r="N2689" s="56">
        <v>-66.37</v>
      </c>
      <c r="O2689" s="56">
        <v>-18.920000000000002</v>
      </c>
      <c r="P2689" s="56">
        <v>-62.844000000000001</v>
      </c>
    </row>
    <row r="2690" spans="1:16" x14ac:dyDescent="0.25">
      <c r="A2690" s="54">
        <v>2023</v>
      </c>
      <c r="B2690" s="54">
        <v>784373</v>
      </c>
      <c r="C2690" s="55" t="s">
        <v>414</v>
      </c>
      <c r="D2690" s="54" t="s">
        <v>1</v>
      </c>
      <c r="E2690" s="56">
        <v>791.91200000000003</v>
      </c>
      <c r="F2690" s="56">
        <v>0</v>
      </c>
      <c r="G2690" s="56">
        <v>703.91200000000003</v>
      </c>
      <c r="H2690" s="56">
        <v>198.29599999999999</v>
      </c>
      <c r="I2690" s="56">
        <v>0</v>
      </c>
      <c r="J2690" s="56">
        <v>150.376</v>
      </c>
      <c r="K2690" s="56">
        <v>0</v>
      </c>
      <c r="L2690" s="56">
        <v>87.92</v>
      </c>
      <c r="M2690" s="56">
        <v>0</v>
      </c>
      <c r="N2690" s="56">
        <v>127.98399999999999</v>
      </c>
      <c r="O2690" s="56">
        <v>0</v>
      </c>
      <c r="P2690" s="56">
        <v>1588.6</v>
      </c>
    </row>
    <row r="2691" spans="1:16" x14ac:dyDescent="0.25">
      <c r="A2691" s="54">
        <v>2023</v>
      </c>
      <c r="B2691" s="54">
        <v>784373</v>
      </c>
      <c r="C2691" s="55" t="s">
        <v>414</v>
      </c>
      <c r="D2691" s="54" t="s">
        <v>296</v>
      </c>
      <c r="E2691" s="56">
        <v>99.811999999999998</v>
      </c>
      <c r="F2691" s="56">
        <v>0</v>
      </c>
      <c r="G2691" s="56">
        <v>176.81200000000001</v>
      </c>
      <c r="H2691" s="56">
        <v>5.5959999999999903</v>
      </c>
      <c r="I2691" s="56">
        <v>0</v>
      </c>
      <c r="J2691" s="56">
        <v>-27.324000000000002</v>
      </c>
      <c r="K2691" s="56">
        <v>0</v>
      </c>
      <c r="L2691" s="56">
        <v>-14.18</v>
      </c>
      <c r="M2691" s="56">
        <v>0</v>
      </c>
      <c r="N2691" s="56">
        <v>5.8839999999999897</v>
      </c>
      <c r="O2691" s="56">
        <v>0</v>
      </c>
      <c r="P2691" s="56">
        <v>107.6</v>
      </c>
    </row>
    <row r="2692" spans="1:16" x14ac:dyDescent="0.25">
      <c r="A2692" s="54">
        <v>2023</v>
      </c>
      <c r="B2692" s="54">
        <v>784373</v>
      </c>
      <c r="C2692" s="55" t="s">
        <v>414</v>
      </c>
      <c r="D2692" s="54" t="s">
        <v>294</v>
      </c>
      <c r="E2692" s="56">
        <v>131.91200000000001</v>
      </c>
      <c r="F2692" s="56">
        <v>0</v>
      </c>
      <c r="G2692" s="56">
        <v>208.91200000000001</v>
      </c>
      <c r="H2692" s="56">
        <v>69.796000000000006</v>
      </c>
      <c r="I2692" s="56">
        <v>0</v>
      </c>
      <c r="J2692" s="56">
        <v>36.875999999999998</v>
      </c>
      <c r="K2692" s="56">
        <v>0</v>
      </c>
      <c r="L2692" s="56">
        <v>17.920000000000002</v>
      </c>
      <c r="M2692" s="56">
        <v>0</v>
      </c>
      <c r="N2692" s="56">
        <v>37.984000000000002</v>
      </c>
      <c r="O2692" s="56">
        <v>0</v>
      </c>
      <c r="P2692" s="56">
        <v>149.6</v>
      </c>
    </row>
    <row r="2693" spans="1:16" x14ac:dyDescent="0.25">
      <c r="A2693" s="54">
        <v>2023</v>
      </c>
      <c r="B2693" s="54">
        <v>787678</v>
      </c>
      <c r="C2693" s="55" t="s">
        <v>419</v>
      </c>
      <c r="D2693" s="54" t="s">
        <v>1</v>
      </c>
      <c r="E2693" s="56">
        <v>0</v>
      </c>
      <c r="F2693" s="56">
        <v>0</v>
      </c>
      <c r="G2693" s="56">
        <v>0</v>
      </c>
      <c r="H2693" s="56">
        <v>71.983999999999995</v>
      </c>
      <c r="I2693" s="56">
        <v>28.768000000000001</v>
      </c>
      <c r="J2693" s="56">
        <v>0</v>
      </c>
      <c r="K2693" s="56">
        <v>22.376000000000001</v>
      </c>
      <c r="L2693" s="56">
        <v>0</v>
      </c>
      <c r="M2693" s="56">
        <v>0</v>
      </c>
      <c r="N2693" s="56">
        <v>199.976</v>
      </c>
      <c r="O2693" s="56">
        <v>143.98400000000001</v>
      </c>
      <c r="P2693" s="56">
        <v>71.975999999999999</v>
      </c>
    </row>
    <row r="2694" spans="1:16" x14ac:dyDescent="0.25">
      <c r="A2694" s="54">
        <v>2023</v>
      </c>
      <c r="B2694" s="54">
        <v>787678</v>
      </c>
      <c r="C2694" s="55" t="s">
        <v>419</v>
      </c>
      <c r="D2694" s="54" t="s">
        <v>294</v>
      </c>
      <c r="E2694" s="56">
        <v>0</v>
      </c>
      <c r="F2694" s="56">
        <v>0</v>
      </c>
      <c r="G2694" s="56">
        <v>0</v>
      </c>
      <c r="H2694" s="56">
        <v>21.484000000000002</v>
      </c>
      <c r="I2694" s="56">
        <v>9.7680000000000007</v>
      </c>
      <c r="J2694" s="56">
        <v>0</v>
      </c>
      <c r="K2694" s="56">
        <v>6.8760000000000003</v>
      </c>
      <c r="L2694" s="56">
        <v>0</v>
      </c>
      <c r="M2694" s="56">
        <v>0</v>
      </c>
      <c r="N2694" s="56">
        <v>44.975999999999999</v>
      </c>
      <c r="O2694" s="56">
        <v>23.984000000000002</v>
      </c>
      <c r="P2694" s="56">
        <v>25.975999999999999</v>
      </c>
    </row>
    <row r="2695" spans="1:16" x14ac:dyDescent="0.25">
      <c r="A2695" s="54">
        <v>2023</v>
      </c>
      <c r="B2695" s="54">
        <v>787678</v>
      </c>
      <c r="C2695" s="55" t="s">
        <v>419</v>
      </c>
      <c r="D2695" s="54" t="s">
        <v>296</v>
      </c>
      <c r="E2695" s="56">
        <v>0</v>
      </c>
      <c r="F2695" s="56">
        <v>0</v>
      </c>
      <c r="G2695" s="56">
        <v>0</v>
      </c>
      <c r="H2695" s="56">
        <v>-46.915999999999997</v>
      </c>
      <c r="I2695" s="56">
        <v>-58.631999999999998</v>
      </c>
      <c r="J2695" s="56">
        <v>0</v>
      </c>
      <c r="K2695" s="56">
        <v>-61.524000000000001</v>
      </c>
      <c r="L2695" s="56">
        <v>0</v>
      </c>
      <c r="M2695" s="56">
        <v>0</v>
      </c>
      <c r="N2695" s="56">
        <v>-23.423999999999999</v>
      </c>
      <c r="O2695" s="56">
        <v>-44.415999999999997</v>
      </c>
      <c r="P2695" s="56">
        <v>-42.423999999999999</v>
      </c>
    </row>
    <row r="2696" spans="1:16" x14ac:dyDescent="0.25">
      <c r="A2696" s="54">
        <v>2023</v>
      </c>
      <c r="B2696" s="54">
        <v>789083</v>
      </c>
      <c r="C2696" s="55" t="s">
        <v>419</v>
      </c>
      <c r="D2696" s="54" t="s">
        <v>296</v>
      </c>
      <c r="E2696" s="56">
        <v>-108.21080000000001</v>
      </c>
      <c r="F2696" s="56">
        <v>-150.7568</v>
      </c>
      <c r="G2696" s="56">
        <v>44.476399999999799</v>
      </c>
      <c r="H2696" s="56">
        <v>-65.027199999999993</v>
      </c>
      <c r="I2696" s="56">
        <v>-72.527200000000093</v>
      </c>
      <c r="J2696" s="56">
        <v>-21.813600000000001</v>
      </c>
      <c r="K2696" s="56">
        <v>-102.554</v>
      </c>
      <c r="L2696" s="56">
        <v>-117.0476</v>
      </c>
      <c r="M2696" s="56">
        <v>-62.0968000000003</v>
      </c>
      <c r="N2696" s="56">
        <v>-48.320399999999999</v>
      </c>
      <c r="O2696" s="56">
        <v>-135.09399999999999</v>
      </c>
      <c r="P2696" s="56">
        <v>18.9483999999999</v>
      </c>
    </row>
    <row r="2697" spans="1:16" x14ac:dyDescent="0.25">
      <c r="A2697" s="54">
        <v>2023</v>
      </c>
      <c r="B2697" s="54">
        <v>789083</v>
      </c>
      <c r="C2697" s="55" t="s">
        <v>419</v>
      </c>
      <c r="D2697" s="54" t="s">
        <v>294</v>
      </c>
      <c r="E2697" s="56">
        <v>28.589200000000002</v>
      </c>
      <c r="F2697" s="56">
        <v>20.243199999999899</v>
      </c>
      <c r="G2697" s="56">
        <v>157.87639999999999</v>
      </c>
      <c r="H2697" s="56">
        <v>37.572800000000001</v>
      </c>
      <c r="I2697" s="56">
        <v>30.072800000000001</v>
      </c>
      <c r="J2697" s="56">
        <v>12.3864</v>
      </c>
      <c r="K2697" s="56">
        <v>4.59999999999718E-2</v>
      </c>
      <c r="L2697" s="56">
        <v>19.752399999999898</v>
      </c>
      <c r="M2697" s="56">
        <v>108.9032</v>
      </c>
      <c r="N2697" s="56">
        <v>20.079599999999999</v>
      </c>
      <c r="O2697" s="56">
        <v>1.70599999999996</v>
      </c>
      <c r="P2697" s="56">
        <v>132.3484</v>
      </c>
    </row>
    <row r="2698" spans="1:16" x14ac:dyDescent="0.25">
      <c r="A2698" s="54">
        <v>2023</v>
      </c>
      <c r="B2698" s="54">
        <v>789083</v>
      </c>
      <c r="C2698" s="55" t="s">
        <v>419</v>
      </c>
      <c r="D2698" s="54" t="s">
        <v>1</v>
      </c>
      <c r="E2698" s="56">
        <v>231.83920000000001</v>
      </c>
      <c r="F2698" s="56">
        <v>964.7432</v>
      </c>
      <c r="G2698" s="56">
        <v>1014.3764</v>
      </c>
      <c r="H2698" s="56">
        <v>217.5728</v>
      </c>
      <c r="I2698" s="56">
        <v>217.5728</v>
      </c>
      <c r="J2698" s="56">
        <v>122.38639999999999</v>
      </c>
      <c r="K2698" s="56">
        <v>293.04599999999999</v>
      </c>
      <c r="L2698" s="56">
        <v>414.75240000000002</v>
      </c>
      <c r="M2698" s="56">
        <v>1465.9032</v>
      </c>
      <c r="N2698" s="56">
        <v>115.5796</v>
      </c>
      <c r="O2698" s="56">
        <v>250.20599999999999</v>
      </c>
      <c r="P2698" s="56">
        <v>1407.3484000000001</v>
      </c>
    </row>
    <row r="2699" spans="1:16" x14ac:dyDescent="0.25">
      <c r="A2699" s="54">
        <v>2023</v>
      </c>
      <c r="B2699" s="54">
        <v>790239</v>
      </c>
      <c r="C2699" s="55" t="s">
        <v>417</v>
      </c>
      <c r="D2699" s="54" t="s">
        <v>296</v>
      </c>
      <c r="E2699" s="56">
        <v>-54.555999999999997</v>
      </c>
      <c r="F2699" s="56">
        <v>-22.2685</v>
      </c>
      <c r="G2699" s="56">
        <v>168.143</v>
      </c>
      <c r="H2699" s="56">
        <v>-50.407499999999999</v>
      </c>
      <c r="I2699" s="56">
        <v>-14.676</v>
      </c>
      <c r="J2699" s="56">
        <v>-48.098500000000001</v>
      </c>
      <c r="K2699" s="56">
        <v>272.9255</v>
      </c>
      <c r="L2699" s="56">
        <v>-16.684999999999999</v>
      </c>
      <c r="M2699" s="56">
        <v>9.7449999999999992</v>
      </c>
      <c r="N2699" s="56">
        <v>518.98749999999995</v>
      </c>
      <c r="O2699" s="56">
        <v>9.7449999999999992</v>
      </c>
      <c r="P2699" s="56">
        <v>54.047499999999999</v>
      </c>
    </row>
    <row r="2700" spans="1:16" x14ac:dyDescent="0.25">
      <c r="A2700" s="54">
        <v>2023</v>
      </c>
      <c r="B2700" s="54">
        <v>790239</v>
      </c>
      <c r="C2700" s="55" t="s">
        <v>417</v>
      </c>
      <c r="D2700" s="54" t="s">
        <v>294</v>
      </c>
      <c r="E2700" s="56">
        <v>3.444</v>
      </c>
      <c r="F2700" s="56">
        <v>35.731499999999997</v>
      </c>
      <c r="G2700" s="56">
        <v>255.143</v>
      </c>
      <c r="H2700" s="56">
        <v>36.592500000000001</v>
      </c>
      <c r="I2700" s="56">
        <v>72.323999999999998</v>
      </c>
      <c r="J2700" s="56">
        <v>9.9015000000000004</v>
      </c>
      <c r="K2700" s="56">
        <v>397.9255</v>
      </c>
      <c r="L2700" s="56">
        <v>70.314999999999998</v>
      </c>
      <c r="M2700" s="56">
        <v>38.744999999999997</v>
      </c>
      <c r="N2700" s="56">
        <v>634.98749999999995</v>
      </c>
      <c r="O2700" s="56">
        <v>38.744999999999997</v>
      </c>
      <c r="P2700" s="56">
        <v>170.04750000000001</v>
      </c>
    </row>
    <row r="2701" spans="1:16" x14ac:dyDescent="0.25">
      <c r="A2701" s="54">
        <v>2023</v>
      </c>
      <c r="B2701" s="54">
        <v>790239</v>
      </c>
      <c r="C2701" s="55" t="s">
        <v>417</v>
      </c>
      <c r="D2701" s="54" t="s">
        <v>1</v>
      </c>
      <c r="E2701" s="56">
        <v>15.444000000000001</v>
      </c>
      <c r="F2701" s="56">
        <v>160.23150000000001</v>
      </c>
      <c r="G2701" s="56">
        <v>1144.143</v>
      </c>
      <c r="H2701" s="56">
        <v>164.0925</v>
      </c>
      <c r="I2701" s="56">
        <v>324.32400000000001</v>
      </c>
      <c r="J2701" s="56">
        <v>44.401499999999999</v>
      </c>
      <c r="K2701" s="56">
        <v>1784.4255000000001</v>
      </c>
      <c r="L2701" s="56">
        <v>315.315</v>
      </c>
      <c r="M2701" s="56">
        <v>173.745</v>
      </c>
      <c r="N2701" s="56">
        <v>2847.4875000000002</v>
      </c>
      <c r="O2701" s="56">
        <v>173.745</v>
      </c>
      <c r="P2701" s="56">
        <v>762.54750000000001</v>
      </c>
    </row>
    <row r="2702" spans="1:16" x14ac:dyDescent="0.25">
      <c r="A2702" s="54">
        <v>2023</v>
      </c>
      <c r="B2702" s="54">
        <v>791348</v>
      </c>
      <c r="C2702" s="55" t="s">
        <v>416</v>
      </c>
      <c r="D2702" s="54" t="s">
        <v>296</v>
      </c>
      <c r="E2702" s="56">
        <v>356.94319999999999</v>
      </c>
      <c r="F2702" s="56">
        <v>425.5736</v>
      </c>
      <c r="G2702" s="56">
        <v>537.48360000000002</v>
      </c>
      <c r="H2702" s="56">
        <v>-102.7136</v>
      </c>
      <c r="I2702" s="56">
        <v>276.19920000000002</v>
      </c>
      <c r="J2702" s="56">
        <v>1113.43</v>
      </c>
      <c r="K2702" s="56">
        <v>474.47239999999903</v>
      </c>
      <c r="L2702" s="56">
        <v>-11.956799999999999</v>
      </c>
      <c r="M2702" s="56">
        <v>558.03959999999995</v>
      </c>
      <c r="N2702" s="56">
        <v>16.008800000000001</v>
      </c>
      <c r="O2702" s="56">
        <v>364.94159999999999</v>
      </c>
      <c r="P2702" s="56">
        <v>153.4444</v>
      </c>
    </row>
    <row r="2703" spans="1:16" x14ac:dyDescent="0.25">
      <c r="A2703" s="54">
        <v>2023</v>
      </c>
      <c r="B2703" s="54">
        <v>791348</v>
      </c>
      <c r="C2703" s="55" t="s">
        <v>416</v>
      </c>
      <c r="D2703" s="54" t="s">
        <v>1</v>
      </c>
      <c r="E2703" s="56">
        <v>2295.0432000000001</v>
      </c>
      <c r="F2703" s="56">
        <v>3413.0736000000002</v>
      </c>
      <c r="G2703" s="56">
        <v>3382.8335999999999</v>
      </c>
      <c r="H2703" s="56">
        <v>1394.1864</v>
      </c>
      <c r="I2703" s="56">
        <v>1597.3992000000001</v>
      </c>
      <c r="J2703" s="56">
        <v>6548.58</v>
      </c>
      <c r="K2703" s="56">
        <v>6702.4224000000004</v>
      </c>
      <c r="L2703" s="56">
        <v>623.7432</v>
      </c>
      <c r="M2703" s="56">
        <v>2843.5895999999998</v>
      </c>
      <c r="N2703" s="56">
        <v>1107.2088000000001</v>
      </c>
      <c r="O2703" s="56">
        <v>2554.9416000000001</v>
      </c>
      <c r="P2703" s="56">
        <v>1432.9944</v>
      </c>
    </row>
    <row r="2704" spans="1:16" x14ac:dyDescent="0.25">
      <c r="A2704" s="54">
        <v>2023</v>
      </c>
      <c r="B2704" s="54">
        <v>791348</v>
      </c>
      <c r="C2704" s="55" t="s">
        <v>416</v>
      </c>
      <c r="D2704" s="54" t="s">
        <v>294</v>
      </c>
      <c r="E2704" s="56">
        <v>529.54319999999996</v>
      </c>
      <c r="F2704" s="56">
        <v>628.07360000000006</v>
      </c>
      <c r="G2704" s="56">
        <v>741.08360000000005</v>
      </c>
      <c r="H2704" s="56">
        <v>202.68639999999999</v>
      </c>
      <c r="I2704" s="56">
        <v>382.39920000000001</v>
      </c>
      <c r="J2704" s="56">
        <v>1356.83</v>
      </c>
      <c r="K2704" s="56">
        <v>619.92239999999902</v>
      </c>
      <c r="L2704" s="56">
        <v>156.2432</v>
      </c>
      <c r="M2704" s="56">
        <v>732.83960000000002</v>
      </c>
      <c r="N2704" s="56">
        <v>184.2088</v>
      </c>
      <c r="O2704" s="56">
        <v>541.94159999999999</v>
      </c>
      <c r="P2704" s="56">
        <v>263.49439999999998</v>
      </c>
    </row>
    <row r="2705" spans="1:16" x14ac:dyDescent="0.25">
      <c r="A2705" s="54">
        <v>2023</v>
      </c>
      <c r="B2705" s="54">
        <v>791644</v>
      </c>
      <c r="C2705" s="55" t="s">
        <v>414</v>
      </c>
      <c r="D2705" s="54" t="s">
        <v>1</v>
      </c>
      <c r="E2705" s="56">
        <v>719.92</v>
      </c>
      <c r="F2705" s="56">
        <v>0</v>
      </c>
      <c r="G2705" s="56">
        <v>956.64800000000002</v>
      </c>
      <c r="H2705" s="56">
        <v>55.991999999999997</v>
      </c>
      <c r="I2705" s="56">
        <v>295.95999999999998</v>
      </c>
      <c r="J2705" s="56">
        <v>0</v>
      </c>
      <c r="K2705" s="56">
        <v>0</v>
      </c>
      <c r="L2705" s="56">
        <v>0</v>
      </c>
      <c r="M2705" s="56">
        <v>0</v>
      </c>
      <c r="N2705" s="56">
        <v>0</v>
      </c>
      <c r="O2705" s="56">
        <v>0</v>
      </c>
      <c r="P2705" s="56">
        <v>0</v>
      </c>
    </row>
    <row r="2706" spans="1:16" x14ac:dyDescent="0.25">
      <c r="A2706" s="54">
        <v>2023</v>
      </c>
      <c r="B2706" s="54">
        <v>791644</v>
      </c>
      <c r="C2706" s="55" t="s">
        <v>414</v>
      </c>
      <c r="D2706" s="54" t="s">
        <v>296</v>
      </c>
      <c r="E2706" s="56">
        <v>137.82</v>
      </c>
      <c r="F2706" s="56">
        <v>0</v>
      </c>
      <c r="G2706" s="56">
        <v>216.648</v>
      </c>
      <c r="H2706" s="56">
        <v>-11.108000000000001</v>
      </c>
      <c r="I2706" s="56">
        <v>33.46</v>
      </c>
      <c r="J2706" s="56">
        <v>0</v>
      </c>
      <c r="K2706" s="56">
        <v>0</v>
      </c>
      <c r="L2706" s="56">
        <v>0</v>
      </c>
      <c r="M2706" s="56">
        <v>0</v>
      </c>
      <c r="N2706" s="56">
        <v>0</v>
      </c>
      <c r="O2706" s="56">
        <v>0</v>
      </c>
      <c r="P2706" s="56">
        <v>0</v>
      </c>
    </row>
    <row r="2707" spans="1:16" x14ac:dyDescent="0.25">
      <c r="A2707" s="54">
        <v>2023</v>
      </c>
      <c r="B2707" s="54">
        <v>791644</v>
      </c>
      <c r="C2707" s="55" t="s">
        <v>414</v>
      </c>
      <c r="D2707" s="54" t="s">
        <v>294</v>
      </c>
      <c r="E2707" s="56">
        <v>169.92</v>
      </c>
      <c r="F2707" s="56">
        <v>0</v>
      </c>
      <c r="G2707" s="56">
        <v>258.64800000000002</v>
      </c>
      <c r="H2707" s="56">
        <v>20.992000000000001</v>
      </c>
      <c r="I2707" s="56">
        <v>100.96</v>
      </c>
      <c r="J2707" s="56">
        <v>0</v>
      </c>
      <c r="K2707" s="56">
        <v>0</v>
      </c>
      <c r="L2707" s="56">
        <v>0</v>
      </c>
      <c r="M2707" s="56">
        <v>0</v>
      </c>
      <c r="N2707" s="56">
        <v>0</v>
      </c>
      <c r="O2707" s="56">
        <v>0</v>
      </c>
      <c r="P2707" s="56">
        <v>0</v>
      </c>
    </row>
    <row r="2708" spans="1:16" x14ac:dyDescent="0.25">
      <c r="A2708" s="54">
        <v>2023</v>
      </c>
      <c r="B2708" s="54">
        <v>794144</v>
      </c>
      <c r="C2708" s="55" t="s">
        <v>419</v>
      </c>
      <c r="D2708" s="54" t="s">
        <v>296</v>
      </c>
      <c r="E2708" s="56">
        <v>59.449999999999697</v>
      </c>
      <c r="F2708" s="56">
        <v>437.82299999999901</v>
      </c>
      <c r="G2708" s="56">
        <v>60.384999999999799</v>
      </c>
      <c r="H2708" s="56">
        <v>8.9299999999999002</v>
      </c>
      <c r="I2708" s="56">
        <v>366.72399999999999</v>
      </c>
      <c r="J2708" s="56">
        <v>49.99</v>
      </c>
      <c r="K2708" s="56">
        <v>75.909999999999798</v>
      </c>
      <c r="L2708" s="56">
        <v>243.215</v>
      </c>
      <c r="M2708" s="56">
        <v>230.49799999999999</v>
      </c>
      <c r="N2708" s="56">
        <v>487.29599999999903</v>
      </c>
      <c r="O2708" s="56">
        <v>374.95800000000003</v>
      </c>
      <c r="P2708" s="56">
        <v>295.33800000000002</v>
      </c>
    </row>
    <row r="2709" spans="1:16" x14ac:dyDescent="0.25">
      <c r="A2709" s="54">
        <v>2023</v>
      </c>
      <c r="B2709" s="54">
        <v>794144</v>
      </c>
      <c r="C2709" s="55" t="s">
        <v>419</v>
      </c>
      <c r="D2709" s="54" t="s">
        <v>294</v>
      </c>
      <c r="E2709" s="56">
        <v>379.25</v>
      </c>
      <c r="F2709" s="56">
        <v>848.82299999999896</v>
      </c>
      <c r="G2709" s="56">
        <v>351.98500000000001</v>
      </c>
      <c r="H2709" s="56">
        <v>152.93</v>
      </c>
      <c r="I2709" s="56">
        <v>597.12400000000002</v>
      </c>
      <c r="J2709" s="56">
        <v>196.39</v>
      </c>
      <c r="K2709" s="56">
        <v>373.51</v>
      </c>
      <c r="L2709" s="56">
        <v>533.61500000000001</v>
      </c>
      <c r="M2709" s="56">
        <v>450.09800000000001</v>
      </c>
      <c r="N2709" s="56">
        <v>756.695999999999</v>
      </c>
      <c r="O2709" s="56">
        <v>706.75800000000004</v>
      </c>
      <c r="P2709" s="56">
        <v>664.93799999999999</v>
      </c>
    </row>
    <row r="2710" spans="1:16" x14ac:dyDescent="0.25">
      <c r="A2710" s="54">
        <v>2023</v>
      </c>
      <c r="B2710" s="54">
        <v>794144</v>
      </c>
      <c r="C2710" s="55" t="s">
        <v>419</v>
      </c>
      <c r="D2710" s="54" t="s">
        <v>1</v>
      </c>
      <c r="E2710" s="56">
        <v>2691.75</v>
      </c>
      <c r="F2710" s="56">
        <v>6024.5730000000003</v>
      </c>
      <c r="G2710" s="56">
        <v>2498.2350000000001</v>
      </c>
      <c r="H2710" s="56">
        <v>1085.43</v>
      </c>
      <c r="I2710" s="56">
        <v>4238.1239999999998</v>
      </c>
      <c r="J2710" s="56">
        <v>1393.89</v>
      </c>
      <c r="K2710" s="56">
        <v>2651.01</v>
      </c>
      <c r="L2710" s="56">
        <v>3787.3649999999998</v>
      </c>
      <c r="M2710" s="56">
        <v>3194.598</v>
      </c>
      <c r="N2710" s="56">
        <v>5370.6959999999999</v>
      </c>
      <c r="O2710" s="56">
        <v>5016.2579999999998</v>
      </c>
      <c r="P2710" s="56">
        <v>4719.4380000000001</v>
      </c>
    </row>
    <row r="2711" spans="1:16" x14ac:dyDescent="0.25">
      <c r="A2711" s="54">
        <v>2023</v>
      </c>
      <c r="B2711" s="54">
        <v>794844</v>
      </c>
      <c r="C2711" s="55" t="s">
        <v>419</v>
      </c>
      <c r="D2711" s="54" t="s">
        <v>294</v>
      </c>
      <c r="E2711" s="56">
        <v>629.29099999999903</v>
      </c>
      <c r="F2711" s="56">
        <v>101.664</v>
      </c>
      <c r="G2711" s="56">
        <v>27.782999999999799</v>
      </c>
      <c r="H2711" s="56">
        <v>99.215999999999994</v>
      </c>
      <c r="I2711" s="56">
        <v>185.53399999999999</v>
      </c>
      <c r="J2711" s="56">
        <v>250.89</v>
      </c>
      <c r="K2711" s="56">
        <v>407.51100000000002</v>
      </c>
      <c r="L2711" s="56">
        <v>327.20499999999998</v>
      </c>
      <c r="M2711" s="56">
        <v>244.001</v>
      </c>
      <c r="N2711" s="56">
        <v>118.208</v>
      </c>
      <c r="O2711" s="56">
        <v>90.944000000000003</v>
      </c>
      <c r="P2711" s="56">
        <v>524.63099999999997</v>
      </c>
    </row>
    <row r="2712" spans="1:16" x14ac:dyDescent="0.25">
      <c r="A2712" s="54">
        <v>2023</v>
      </c>
      <c r="B2712" s="54">
        <v>794844</v>
      </c>
      <c r="C2712" s="55" t="s">
        <v>419</v>
      </c>
      <c r="D2712" s="54" t="s">
        <v>296</v>
      </c>
      <c r="E2712" s="56">
        <v>340.09099999999899</v>
      </c>
      <c r="F2712" s="56">
        <v>-72.936000000000107</v>
      </c>
      <c r="G2712" s="56">
        <v>-79.617000000000203</v>
      </c>
      <c r="H2712" s="56">
        <v>-4.5840000000000396</v>
      </c>
      <c r="I2712" s="56">
        <v>76.933999999999898</v>
      </c>
      <c r="J2712" s="56">
        <v>64.879999999999697</v>
      </c>
      <c r="K2712" s="56">
        <v>189.11099999999999</v>
      </c>
      <c r="L2712" s="56">
        <v>140.58500000000001</v>
      </c>
      <c r="M2712" s="56">
        <v>96.400999999999897</v>
      </c>
      <c r="N2712" s="56">
        <v>-205.19200000000001</v>
      </c>
      <c r="O2712" s="56">
        <v>54.344000000000001</v>
      </c>
      <c r="P2712" s="56">
        <v>290.00099999999998</v>
      </c>
    </row>
    <row r="2713" spans="1:16" x14ac:dyDescent="0.25">
      <c r="A2713" s="54">
        <v>2023</v>
      </c>
      <c r="B2713" s="54">
        <v>794844</v>
      </c>
      <c r="C2713" s="55" t="s">
        <v>419</v>
      </c>
      <c r="D2713" s="54" t="s">
        <v>1</v>
      </c>
      <c r="E2713" s="56">
        <v>3651.2910000000002</v>
      </c>
      <c r="F2713" s="56">
        <v>3121.6640000000002</v>
      </c>
      <c r="G2713" s="56">
        <v>1917.7829999999999</v>
      </c>
      <c r="H2713" s="56">
        <v>485.71600000000001</v>
      </c>
      <c r="I2713" s="56">
        <v>1283.5340000000001</v>
      </c>
      <c r="J2713" s="56">
        <v>2401.14</v>
      </c>
      <c r="K2713" s="56">
        <v>1899.261</v>
      </c>
      <c r="L2713" s="56">
        <v>3575.7049999999999</v>
      </c>
      <c r="M2713" s="56">
        <v>1684.501</v>
      </c>
      <c r="N2713" s="56">
        <v>5281.4579999999996</v>
      </c>
      <c r="O2713" s="56">
        <v>440.94400000000002</v>
      </c>
      <c r="P2713" s="56">
        <v>4178.8810000000003</v>
      </c>
    </row>
    <row r="2714" spans="1:16" x14ac:dyDescent="0.25">
      <c r="A2714" s="54">
        <v>2023</v>
      </c>
      <c r="B2714" s="54">
        <v>798176</v>
      </c>
      <c r="C2714" s="55" t="s">
        <v>414</v>
      </c>
      <c r="D2714" s="54" t="s">
        <v>296</v>
      </c>
      <c r="E2714" s="56">
        <v>0</v>
      </c>
      <c r="F2714" s="56">
        <v>61.654000000000003</v>
      </c>
      <c r="G2714" s="56">
        <v>208.488</v>
      </c>
      <c r="H2714" s="56">
        <v>-2.5800000000000201</v>
      </c>
      <c r="I2714" s="56">
        <v>44.573999999999998</v>
      </c>
      <c r="J2714" s="56">
        <v>-28.533000000000001</v>
      </c>
      <c r="K2714" s="56">
        <v>0</v>
      </c>
      <c r="L2714" s="56">
        <v>50.275999999999797</v>
      </c>
      <c r="M2714" s="56">
        <v>486.08699999999999</v>
      </c>
      <c r="N2714" s="56">
        <v>111.916</v>
      </c>
      <c r="O2714" s="56">
        <v>-29.803999999999998</v>
      </c>
      <c r="P2714" s="56">
        <v>53.618000000000102</v>
      </c>
    </row>
    <row r="2715" spans="1:16" x14ac:dyDescent="0.25">
      <c r="A2715" s="54">
        <v>2023</v>
      </c>
      <c r="B2715" s="54">
        <v>798176</v>
      </c>
      <c r="C2715" s="55" t="s">
        <v>414</v>
      </c>
      <c r="D2715" s="54" t="s">
        <v>294</v>
      </c>
      <c r="E2715" s="56">
        <v>0</v>
      </c>
      <c r="F2715" s="56">
        <v>98.153999999999996</v>
      </c>
      <c r="G2715" s="56">
        <v>310.28800000000001</v>
      </c>
      <c r="H2715" s="56">
        <v>29.52</v>
      </c>
      <c r="I2715" s="56">
        <v>115.374</v>
      </c>
      <c r="J2715" s="56">
        <v>3.5670000000000002</v>
      </c>
      <c r="K2715" s="56">
        <v>0</v>
      </c>
      <c r="L2715" s="56">
        <v>153.17599999999999</v>
      </c>
      <c r="M2715" s="56">
        <v>564.03700000000003</v>
      </c>
      <c r="N2715" s="56">
        <v>179.416</v>
      </c>
      <c r="O2715" s="56">
        <v>2.2959999999999998</v>
      </c>
      <c r="P2715" s="56">
        <v>90.118000000000094</v>
      </c>
    </row>
    <row r="2716" spans="1:16" x14ac:dyDescent="0.25">
      <c r="A2716" s="54">
        <v>2023</v>
      </c>
      <c r="B2716" s="54">
        <v>798176</v>
      </c>
      <c r="C2716" s="55" t="s">
        <v>414</v>
      </c>
      <c r="D2716" s="54" t="s">
        <v>1</v>
      </c>
      <c r="E2716" s="56">
        <v>0</v>
      </c>
      <c r="F2716" s="56">
        <v>696.654</v>
      </c>
      <c r="G2716" s="56">
        <v>2202.288</v>
      </c>
      <c r="H2716" s="56">
        <v>209.52</v>
      </c>
      <c r="I2716" s="56">
        <v>818.87400000000002</v>
      </c>
      <c r="J2716" s="56">
        <v>25.317</v>
      </c>
      <c r="K2716" s="56">
        <v>0</v>
      </c>
      <c r="L2716" s="56">
        <v>1087.1759999999999</v>
      </c>
      <c r="M2716" s="56">
        <v>4003.2869999999998</v>
      </c>
      <c r="N2716" s="56">
        <v>1273.4159999999999</v>
      </c>
      <c r="O2716" s="56">
        <v>16.295999999999999</v>
      </c>
      <c r="P2716" s="56">
        <v>639.61800000000005</v>
      </c>
    </row>
    <row r="2717" spans="1:16" x14ac:dyDescent="0.25">
      <c r="A2717" s="54">
        <v>2023</v>
      </c>
      <c r="B2717" s="54">
        <v>800587</v>
      </c>
      <c r="C2717" s="55" t="s">
        <v>419</v>
      </c>
      <c r="D2717" s="54" t="s">
        <v>294</v>
      </c>
      <c r="E2717" s="56">
        <v>221.91200000000001</v>
      </c>
      <c r="F2717" s="56">
        <v>32.984000000000002</v>
      </c>
      <c r="G2717" s="56">
        <v>28.92</v>
      </c>
      <c r="H2717" s="56">
        <v>209.92</v>
      </c>
      <c r="I2717" s="56">
        <v>0</v>
      </c>
      <c r="J2717" s="56">
        <v>20.992000000000001</v>
      </c>
      <c r="K2717" s="56">
        <v>174.55199999999999</v>
      </c>
      <c r="L2717" s="56">
        <v>0</v>
      </c>
      <c r="M2717" s="56">
        <v>20.992000000000001</v>
      </c>
      <c r="N2717" s="56">
        <v>31.475999999999999</v>
      </c>
      <c r="O2717" s="56">
        <v>227.89599999999999</v>
      </c>
      <c r="P2717" s="56">
        <v>20.992000000000001</v>
      </c>
    </row>
    <row r="2718" spans="1:16" x14ac:dyDescent="0.25">
      <c r="A2718" s="54">
        <v>2023</v>
      </c>
      <c r="B2718" s="54">
        <v>800587</v>
      </c>
      <c r="C2718" s="55" t="s">
        <v>419</v>
      </c>
      <c r="D2718" s="54" t="s">
        <v>1</v>
      </c>
      <c r="E2718" s="56">
        <v>631.91200000000003</v>
      </c>
      <c r="F2718" s="56">
        <v>127.98399999999999</v>
      </c>
      <c r="G2718" s="56">
        <v>63.92</v>
      </c>
      <c r="H2718" s="56">
        <v>559.91999999999996</v>
      </c>
      <c r="I2718" s="56">
        <v>0</v>
      </c>
      <c r="J2718" s="56">
        <v>55.991999999999997</v>
      </c>
      <c r="K2718" s="56">
        <v>872.55200000000002</v>
      </c>
      <c r="L2718" s="56">
        <v>0</v>
      </c>
      <c r="M2718" s="56">
        <v>55.991999999999997</v>
      </c>
      <c r="N2718" s="56">
        <v>151.976</v>
      </c>
      <c r="O2718" s="56">
        <v>847.89599999999996</v>
      </c>
      <c r="P2718" s="56">
        <v>55.991999999999997</v>
      </c>
    </row>
    <row r="2719" spans="1:16" x14ac:dyDescent="0.25">
      <c r="A2719" s="54">
        <v>2023</v>
      </c>
      <c r="B2719" s="54">
        <v>800587</v>
      </c>
      <c r="C2719" s="55" t="s">
        <v>419</v>
      </c>
      <c r="D2719" s="54" t="s">
        <v>296</v>
      </c>
      <c r="E2719" s="56">
        <v>153.512</v>
      </c>
      <c r="F2719" s="56">
        <v>-35.415999999999997</v>
      </c>
      <c r="G2719" s="56">
        <v>-5.28</v>
      </c>
      <c r="H2719" s="56">
        <v>175.72</v>
      </c>
      <c r="I2719" s="56">
        <v>0</v>
      </c>
      <c r="J2719" s="56">
        <v>-13.208</v>
      </c>
      <c r="K2719" s="56">
        <v>37.752000000000102</v>
      </c>
      <c r="L2719" s="56">
        <v>0</v>
      </c>
      <c r="M2719" s="56">
        <v>-13.208</v>
      </c>
      <c r="N2719" s="56">
        <v>-71.123999999999995</v>
      </c>
      <c r="O2719" s="56">
        <v>91.096000000000004</v>
      </c>
      <c r="P2719" s="56">
        <v>-13.208</v>
      </c>
    </row>
    <row r="2720" spans="1:16" x14ac:dyDescent="0.25">
      <c r="A2720" s="54">
        <v>2023</v>
      </c>
      <c r="B2720" s="54">
        <v>809850</v>
      </c>
      <c r="C2720" s="55" t="s">
        <v>419</v>
      </c>
      <c r="D2720" s="54" t="s">
        <v>294</v>
      </c>
      <c r="E2720" s="56">
        <v>0</v>
      </c>
      <c r="F2720" s="56">
        <v>0</v>
      </c>
      <c r="G2720" s="56">
        <v>0</v>
      </c>
      <c r="H2720" s="56">
        <v>55.667999999999999</v>
      </c>
      <c r="I2720" s="56">
        <v>0</v>
      </c>
      <c r="J2720" s="56">
        <v>0</v>
      </c>
      <c r="K2720" s="56">
        <v>0</v>
      </c>
      <c r="L2720" s="56">
        <v>73.760000000000005</v>
      </c>
      <c r="M2720" s="56">
        <v>67.751999999999995</v>
      </c>
      <c r="N2720" s="56">
        <v>0</v>
      </c>
      <c r="O2720" s="56">
        <v>84.927999999999997</v>
      </c>
      <c r="P2720" s="56">
        <v>0</v>
      </c>
    </row>
    <row r="2721" spans="1:16" x14ac:dyDescent="0.25">
      <c r="A2721" s="54">
        <v>2023</v>
      </c>
      <c r="B2721" s="54">
        <v>809850</v>
      </c>
      <c r="C2721" s="55" t="s">
        <v>419</v>
      </c>
      <c r="D2721" s="54" t="s">
        <v>296</v>
      </c>
      <c r="E2721" s="56">
        <v>0</v>
      </c>
      <c r="F2721" s="56">
        <v>0</v>
      </c>
      <c r="G2721" s="56">
        <v>0</v>
      </c>
      <c r="H2721" s="56">
        <v>19.068000000000001</v>
      </c>
      <c r="I2721" s="56">
        <v>0</v>
      </c>
      <c r="J2721" s="56">
        <v>0</v>
      </c>
      <c r="K2721" s="56">
        <v>0</v>
      </c>
      <c r="L2721" s="56">
        <v>37.159999999999997</v>
      </c>
      <c r="M2721" s="56">
        <v>-36.048000000000002</v>
      </c>
      <c r="N2721" s="56">
        <v>0</v>
      </c>
      <c r="O2721" s="56">
        <v>11.728</v>
      </c>
      <c r="P2721" s="56">
        <v>0</v>
      </c>
    </row>
    <row r="2722" spans="1:16" x14ac:dyDescent="0.25">
      <c r="A2722" s="54">
        <v>2023</v>
      </c>
      <c r="B2722" s="54">
        <v>809850</v>
      </c>
      <c r="C2722" s="55" t="s">
        <v>419</v>
      </c>
      <c r="D2722" s="54" t="s">
        <v>1</v>
      </c>
      <c r="E2722" s="56">
        <v>0</v>
      </c>
      <c r="F2722" s="56">
        <v>0</v>
      </c>
      <c r="G2722" s="56">
        <v>0</v>
      </c>
      <c r="H2722" s="56">
        <v>215.16800000000001</v>
      </c>
      <c r="I2722" s="56">
        <v>0</v>
      </c>
      <c r="J2722" s="56">
        <v>0</v>
      </c>
      <c r="K2722" s="56">
        <v>0</v>
      </c>
      <c r="L2722" s="56">
        <v>280.76</v>
      </c>
      <c r="M2722" s="56">
        <v>284.75200000000001</v>
      </c>
      <c r="N2722" s="56">
        <v>0</v>
      </c>
      <c r="O2722" s="56">
        <v>415.928</v>
      </c>
      <c r="P2722" s="56">
        <v>0</v>
      </c>
    </row>
    <row r="2723" spans="1:16" x14ac:dyDescent="0.25">
      <c r="A2723" s="54">
        <v>2023</v>
      </c>
      <c r="B2723" s="54">
        <v>809877</v>
      </c>
      <c r="C2723" s="55" t="s">
        <v>414</v>
      </c>
      <c r="D2723" s="54" t="s">
        <v>1</v>
      </c>
      <c r="E2723" s="56">
        <v>143.98400000000001</v>
      </c>
      <c r="F2723" s="56">
        <v>0</v>
      </c>
      <c r="G2723" s="56">
        <v>1373.3920000000001</v>
      </c>
      <c r="H2723" s="56">
        <v>0</v>
      </c>
      <c r="I2723" s="56">
        <v>0</v>
      </c>
      <c r="J2723" s="56">
        <v>0</v>
      </c>
      <c r="K2723" s="56">
        <v>143.98400000000001</v>
      </c>
      <c r="L2723" s="56">
        <v>0</v>
      </c>
      <c r="M2723" s="56">
        <v>135.976</v>
      </c>
      <c r="N2723" s="56">
        <v>0</v>
      </c>
      <c r="O2723" s="56">
        <v>182.29599999999999</v>
      </c>
      <c r="P2723" s="56">
        <v>1831.7919999999999</v>
      </c>
    </row>
    <row r="2724" spans="1:16" x14ac:dyDescent="0.25">
      <c r="A2724" s="54">
        <v>2023</v>
      </c>
      <c r="B2724" s="54">
        <v>809877</v>
      </c>
      <c r="C2724" s="55" t="s">
        <v>414</v>
      </c>
      <c r="D2724" s="54" t="s">
        <v>294</v>
      </c>
      <c r="E2724" s="56">
        <v>23.984000000000002</v>
      </c>
      <c r="F2724" s="56">
        <v>0</v>
      </c>
      <c r="G2724" s="56">
        <v>296.392</v>
      </c>
      <c r="H2724" s="56">
        <v>0</v>
      </c>
      <c r="I2724" s="56">
        <v>0</v>
      </c>
      <c r="J2724" s="56">
        <v>0</v>
      </c>
      <c r="K2724" s="56">
        <v>23.984000000000002</v>
      </c>
      <c r="L2724" s="56">
        <v>0</v>
      </c>
      <c r="M2724" s="56">
        <v>39.975999999999999</v>
      </c>
      <c r="N2724" s="56">
        <v>0</v>
      </c>
      <c r="O2724" s="56">
        <v>13.295999999999999</v>
      </c>
      <c r="P2724" s="56">
        <v>364.29199999999997</v>
      </c>
    </row>
    <row r="2725" spans="1:16" x14ac:dyDescent="0.25">
      <c r="A2725" s="54">
        <v>2023</v>
      </c>
      <c r="B2725" s="54">
        <v>809877</v>
      </c>
      <c r="C2725" s="55" t="s">
        <v>414</v>
      </c>
      <c r="D2725" s="54" t="s">
        <v>296</v>
      </c>
      <c r="E2725" s="56">
        <v>-8.1159999999999908</v>
      </c>
      <c r="F2725" s="56">
        <v>0</v>
      </c>
      <c r="G2725" s="56">
        <v>254.392</v>
      </c>
      <c r="H2725" s="56">
        <v>0</v>
      </c>
      <c r="I2725" s="56">
        <v>0</v>
      </c>
      <c r="J2725" s="56">
        <v>0</v>
      </c>
      <c r="K2725" s="56">
        <v>-8.1159999999999908</v>
      </c>
      <c r="L2725" s="56">
        <v>0</v>
      </c>
      <c r="M2725" s="56">
        <v>6.7759999999999998</v>
      </c>
      <c r="N2725" s="56">
        <v>0</v>
      </c>
      <c r="O2725" s="56">
        <v>-52.003999999999998</v>
      </c>
      <c r="P2725" s="56">
        <v>290.19200000000001</v>
      </c>
    </row>
    <row r="2726" spans="1:16" x14ac:dyDescent="0.25">
      <c r="A2726" s="54">
        <v>2023</v>
      </c>
      <c r="B2726" s="54">
        <v>810749</v>
      </c>
      <c r="C2726" s="55" t="s">
        <v>415</v>
      </c>
      <c r="D2726" s="54" t="s">
        <v>294</v>
      </c>
      <c r="E2726" s="56">
        <v>0</v>
      </c>
      <c r="F2726" s="56">
        <v>0</v>
      </c>
      <c r="G2726" s="56">
        <v>91.388999999999896</v>
      </c>
      <c r="H2726" s="56">
        <v>130.298</v>
      </c>
      <c r="I2726" s="56">
        <v>20.459</v>
      </c>
      <c r="J2726" s="56">
        <v>0</v>
      </c>
      <c r="K2726" s="56">
        <v>0</v>
      </c>
      <c r="L2726" s="56">
        <v>18.777999999999999</v>
      </c>
      <c r="M2726" s="56">
        <v>127.182</v>
      </c>
      <c r="N2726" s="56">
        <v>49.938000000000002</v>
      </c>
      <c r="O2726" s="56">
        <v>0</v>
      </c>
      <c r="P2726" s="56">
        <v>100.57299999999999</v>
      </c>
    </row>
    <row r="2727" spans="1:16" x14ac:dyDescent="0.25">
      <c r="A2727" s="54">
        <v>2023</v>
      </c>
      <c r="B2727" s="54">
        <v>810749</v>
      </c>
      <c r="C2727" s="55" t="s">
        <v>415</v>
      </c>
      <c r="D2727" s="54" t="s">
        <v>296</v>
      </c>
      <c r="E2727" s="56">
        <v>0</v>
      </c>
      <c r="F2727" s="56">
        <v>0</v>
      </c>
      <c r="G2727" s="56">
        <v>11.9889999999999</v>
      </c>
      <c r="H2727" s="56">
        <v>59.697999999999901</v>
      </c>
      <c r="I2727" s="56">
        <v>-14.840999999999999</v>
      </c>
      <c r="J2727" s="56">
        <v>0</v>
      </c>
      <c r="K2727" s="56">
        <v>0</v>
      </c>
      <c r="L2727" s="56">
        <v>-16.521999999999998</v>
      </c>
      <c r="M2727" s="56">
        <v>57.681999999999803</v>
      </c>
      <c r="N2727" s="56">
        <v>-53.762</v>
      </c>
      <c r="O2727" s="56">
        <v>0</v>
      </c>
      <c r="P2727" s="56">
        <v>33.272999999999897</v>
      </c>
    </row>
    <row r="2728" spans="1:16" x14ac:dyDescent="0.25">
      <c r="A2728" s="54">
        <v>2023</v>
      </c>
      <c r="B2728" s="54">
        <v>810749</v>
      </c>
      <c r="C2728" s="55" t="s">
        <v>415</v>
      </c>
      <c r="D2728" s="54" t="s">
        <v>1</v>
      </c>
      <c r="E2728" s="56">
        <v>0</v>
      </c>
      <c r="F2728" s="56">
        <v>0</v>
      </c>
      <c r="G2728" s="56">
        <v>648.63900000000001</v>
      </c>
      <c r="H2728" s="56">
        <v>924.798</v>
      </c>
      <c r="I2728" s="56">
        <v>145.209</v>
      </c>
      <c r="J2728" s="56">
        <v>0</v>
      </c>
      <c r="K2728" s="56">
        <v>0</v>
      </c>
      <c r="L2728" s="56">
        <v>133.27799999999999</v>
      </c>
      <c r="M2728" s="56">
        <v>902.68200000000002</v>
      </c>
      <c r="N2728" s="56">
        <v>354.43799999999999</v>
      </c>
      <c r="O2728" s="56">
        <v>0</v>
      </c>
      <c r="P2728" s="56">
        <v>713.82299999999998</v>
      </c>
    </row>
    <row r="2729" spans="1:16" x14ac:dyDescent="0.25">
      <c r="A2729" s="54">
        <v>2023</v>
      </c>
      <c r="B2729" s="54">
        <v>811025</v>
      </c>
      <c r="C2729" s="55" t="s">
        <v>417</v>
      </c>
      <c r="D2729" s="54" t="s">
        <v>296</v>
      </c>
      <c r="E2729" s="56">
        <v>6127.4669999999996</v>
      </c>
      <c r="F2729" s="56">
        <v>2219.192</v>
      </c>
      <c r="G2729" s="56">
        <v>2616.5050000000001</v>
      </c>
      <c r="H2729" s="56">
        <v>3377.8789999999999</v>
      </c>
      <c r="I2729" s="56">
        <v>3990.5239999999999</v>
      </c>
      <c r="J2729" s="56">
        <v>3850.2170000000001</v>
      </c>
      <c r="K2729" s="56">
        <v>3270.1849999999999</v>
      </c>
      <c r="L2729" s="56">
        <v>4497.1869999999899</v>
      </c>
      <c r="M2729" s="56">
        <v>3009.2269999999999</v>
      </c>
      <c r="N2729" s="56">
        <v>1860.88</v>
      </c>
      <c r="O2729" s="56">
        <v>3605.297</v>
      </c>
      <c r="P2729" s="56">
        <v>1634.231</v>
      </c>
    </row>
    <row r="2730" spans="1:16" x14ac:dyDescent="0.25">
      <c r="A2730" s="54">
        <v>2023</v>
      </c>
      <c r="B2730" s="54">
        <v>811025</v>
      </c>
      <c r="C2730" s="55" t="s">
        <v>417</v>
      </c>
      <c r="D2730" s="54" t="s">
        <v>1</v>
      </c>
      <c r="E2730" s="56">
        <v>48447.716999999997</v>
      </c>
      <c r="F2730" s="56">
        <v>18831.191999999999</v>
      </c>
      <c r="G2730" s="56">
        <v>22059.255000000001</v>
      </c>
      <c r="H2730" s="56">
        <v>27825.129000000001</v>
      </c>
      <c r="I2730" s="56">
        <v>32145.024000000001</v>
      </c>
      <c r="J2730" s="56">
        <v>31060.467000000001</v>
      </c>
      <c r="K2730" s="56">
        <v>27000.435000000001</v>
      </c>
      <c r="L2730" s="56">
        <v>37366.436999999998</v>
      </c>
      <c r="M2730" s="56">
        <v>26145.476999999999</v>
      </c>
      <c r="N2730" s="56">
        <v>15766.38</v>
      </c>
      <c r="O2730" s="56">
        <v>30589.046999999999</v>
      </c>
      <c r="P2730" s="56">
        <v>15594.981</v>
      </c>
    </row>
    <row r="2731" spans="1:16" x14ac:dyDescent="0.25">
      <c r="A2731" s="54">
        <v>2023</v>
      </c>
      <c r="B2731" s="54">
        <v>811025</v>
      </c>
      <c r="C2731" s="55" t="s">
        <v>418</v>
      </c>
      <c r="D2731" s="54" t="s">
        <v>294</v>
      </c>
      <c r="E2731" s="56">
        <v>96.596000000000004</v>
      </c>
      <c r="F2731" s="56">
        <v>5.7399999999999904</v>
      </c>
      <c r="G2731" s="56">
        <v>0</v>
      </c>
      <c r="H2731" s="56">
        <v>168.756</v>
      </c>
      <c r="I2731" s="56">
        <v>14.76</v>
      </c>
      <c r="J2731" s="56">
        <v>5.7399999999999904</v>
      </c>
      <c r="K2731" s="56">
        <v>44.116</v>
      </c>
      <c r="L2731" s="56">
        <v>25.42</v>
      </c>
      <c r="M2731" s="56">
        <v>5.7399999999999904</v>
      </c>
      <c r="N2731" s="56">
        <v>36.9</v>
      </c>
      <c r="O2731" s="56">
        <v>11.48</v>
      </c>
      <c r="P2731" s="56">
        <v>17.712</v>
      </c>
    </row>
    <row r="2732" spans="1:16" x14ac:dyDescent="0.25">
      <c r="A2732" s="54">
        <v>2023</v>
      </c>
      <c r="B2732" s="54">
        <v>811025</v>
      </c>
      <c r="C2732" s="55" t="s">
        <v>418</v>
      </c>
      <c r="D2732" s="54" t="s">
        <v>296</v>
      </c>
      <c r="E2732" s="56">
        <v>51.595999999999997</v>
      </c>
      <c r="F2732" s="56">
        <v>-28.46</v>
      </c>
      <c r="G2732" s="56">
        <v>0</v>
      </c>
      <c r="H2732" s="56">
        <v>54.155999999999899</v>
      </c>
      <c r="I2732" s="56">
        <v>-19.440000000000001</v>
      </c>
      <c r="J2732" s="56">
        <v>-28.46</v>
      </c>
      <c r="K2732" s="56">
        <v>-93.884</v>
      </c>
      <c r="L2732" s="56">
        <v>-42.98</v>
      </c>
      <c r="M2732" s="56">
        <v>-28.46</v>
      </c>
      <c r="N2732" s="56">
        <v>-32.700000000000003</v>
      </c>
      <c r="O2732" s="56">
        <v>-56.92</v>
      </c>
      <c r="P2732" s="56">
        <v>-51.887999999999998</v>
      </c>
    </row>
    <row r="2733" spans="1:16" x14ac:dyDescent="0.25">
      <c r="A2733" s="54">
        <v>2023</v>
      </c>
      <c r="B2733" s="54">
        <v>811025</v>
      </c>
      <c r="C2733" s="55" t="s">
        <v>418</v>
      </c>
      <c r="D2733" s="54" t="s">
        <v>1</v>
      </c>
      <c r="E2733" s="56">
        <v>685.596</v>
      </c>
      <c r="F2733" s="56">
        <v>40.74</v>
      </c>
      <c r="G2733" s="56">
        <v>0</v>
      </c>
      <c r="H2733" s="56">
        <v>1197.7560000000001</v>
      </c>
      <c r="I2733" s="56">
        <v>104.76</v>
      </c>
      <c r="J2733" s="56">
        <v>40.74</v>
      </c>
      <c r="K2733" s="56">
        <v>313.11599999999999</v>
      </c>
      <c r="L2733" s="56">
        <v>180.42</v>
      </c>
      <c r="M2733" s="56">
        <v>40.74</v>
      </c>
      <c r="N2733" s="56">
        <v>261.89999999999998</v>
      </c>
      <c r="O2733" s="56">
        <v>81.48</v>
      </c>
      <c r="P2733" s="56">
        <v>125.712</v>
      </c>
    </row>
    <row r="2734" spans="1:16" x14ac:dyDescent="0.25">
      <c r="A2734" s="54">
        <v>2023</v>
      </c>
      <c r="B2734" s="54">
        <v>811025</v>
      </c>
      <c r="C2734" s="55" t="s">
        <v>416</v>
      </c>
      <c r="D2734" s="54" t="s">
        <v>294</v>
      </c>
      <c r="E2734" s="56">
        <v>77.408000000000001</v>
      </c>
      <c r="F2734" s="56">
        <v>0</v>
      </c>
      <c r="G2734" s="56">
        <v>65.3539999999999</v>
      </c>
      <c r="H2734" s="56">
        <v>0</v>
      </c>
      <c r="I2734" s="56">
        <v>195.16</v>
      </c>
      <c r="J2734" s="56">
        <v>9.8399999999999892</v>
      </c>
      <c r="K2734" s="56">
        <v>5.7399999999999904</v>
      </c>
      <c r="L2734" s="56">
        <v>58.547999999999902</v>
      </c>
      <c r="M2734" s="56">
        <v>85.607999999999905</v>
      </c>
      <c r="N2734" s="56">
        <v>0</v>
      </c>
      <c r="O2734" s="56">
        <v>0</v>
      </c>
      <c r="P2734" s="56">
        <v>0</v>
      </c>
    </row>
    <row r="2735" spans="1:16" x14ac:dyDescent="0.25">
      <c r="A2735" s="54">
        <v>2023</v>
      </c>
      <c r="B2735" s="54">
        <v>811025</v>
      </c>
      <c r="C2735" s="55" t="s">
        <v>417</v>
      </c>
      <c r="D2735" s="54" t="s">
        <v>294</v>
      </c>
      <c r="E2735" s="56">
        <v>6825.9669999999996</v>
      </c>
      <c r="F2735" s="56">
        <v>2653.192</v>
      </c>
      <c r="G2735" s="56">
        <v>3108.0050000000001</v>
      </c>
      <c r="H2735" s="56">
        <v>3920.3789999999999</v>
      </c>
      <c r="I2735" s="56">
        <v>4529.0240000000003</v>
      </c>
      <c r="J2735" s="56">
        <v>4376.2169999999996</v>
      </c>
      <c r="K2735" s="56">
        <v>3804.1849999999999</v>
      </c>
      <c r="L2735" s="56">
        <v>5264.6869999999899</v>
      </c>
      <c r="M2735" s="56">
        <v>3683.7269999999999</v>
      </c>
      <c r="N2735" s="56">
        <v>2221.38</v>
      </c>
      <c r="O2735" s="56">
        <v>4309.7969999999996</v>
      </c>
      <c r="P2735" s="56">
        <v>2197.2310000000002</v>
      </c>
    </row>
    <row r="2736" spans="1:16" x14ac:dyDescent="0.25">
      <c r="A2736" s="54">
        <v>2023</v>
      </c>
      <c r="B2736" s="54">
        <v>811025</v>
      </c>
      <c r="C2736" s="55" t="s">
        <v>416</v>
      </c>
      <c r="D2736" s="54" t="s">
        <v>296</v>
      </c>
      <c r="E2736" s="56">
        <v>42.008000000000003</v>
      </c>
      <c r="F2736" s="56">
        <v>0</v>
      </c>
      <c r="G2736" s="56">
        <v>31.053999999999899</v>
      </c>
      <c r="H2736" s="56">
        <v>0</v>
      </c>
      <c r="I2736" s="56">
        <v>121.06</v>
      </c>
      <c r="J2736" s="56">
        <v>-22.26</v>
      </c>
      <c r="K2736" s="56">
        <v>-26.36</v>
      </c>
      <c r="L2736" s="56">
        <v>23.1479999999999</v>
      </c>
      <c r="M2736" s="56">
        <v>19.207999999999899</v>
      </c>
      <c r="N2736" s="56">
        <v>0</v>
      </c>
      <c r="O2736" s="56">
        <v>0</v>
      </c>
      <c r="P2736" s="56">
        <v>0</v>
      </c>
    </row>
    <row r="2737" spans="1:16" x14ac:dyDescent="0.25">
      <c r="A2737" s="54">
        <v>2023</v>
      </c>
      <c r="B2737" s="54">
        <v>811025</v>
      </c>
      <c r="C2737" s="55" t="s">
        <v>416</v>
      </c>
      <c r="D2737" s="54" t="s">
        <v>1</v>
      </c>
      <c r="E2737" s="56">
        <v>549.40800000000002</v>
      </c>
      <c r="F2737" s="56">
        <v>0</v>
      </c>
      <c r="G2737" s="56">
        <v>463.85399999999998</v>
      </c>
      <c r="H2737" s="56">
        <v>0</v>
      </c>
      <c r="I2737" s="56">
        <v>1385.16</v>
      </c>
      <c r="J2737" s="56">
        <v>69.84</v>
      </c>
      <c r="K2737" s="56">
        <v>40.74</v>
      </c>
      <c r="L2737" s="56">
        <v>415.548</v>
      </c>
      <c r="M2737" s="56">
        <v>607.60799999999995</v>
      </c>
      <c r="N2737" s="56">
        <v>0</v>
      </c>
      <c r="O2737" s="56">
        <v>0</v>
      </c>
      <c r="P2737" s="56">
        <v>0</v>
      </c>
    </row>
    <row r="2738" spans="1:16" x14ac:dyDescent="0.25">
      <c r="A2738" s="54">
        <v>2023</v>
      </c>
      <c r="B2738" s="54">
        <v>812659</v>
      </c>
      <c r="C2738" s="55" t="s">
        <v>416</v>
      </c>
      <c r="D2738" s="54" t="s">
        <v>296</v>
      </c>
      <c r="E2738" s="56">
        <v>-5.22400000000001</v>
      </c>
      <c r="F2738" s="56">
        <v>7.6519999999999904</v>
      </c>
      <c r="G2738" s="56">
        <v>459.39600000000002</v>
      </c>
      <c r="H2738" s="56">
        <v>560.86400000000003</v>
      </c>
      <c r="I2738" s="56">
        <v>325.79599999999999</v>
      </c>
      <c r="J2738" s="56">
        <v>334</v>
      </c>
      <c r="K2738" s="56">
        <v>-35.404000000000003</v>
      </c>
      <c r="L2738" s="56">
        <v>-32.555999999999997</v>
      </c>
      <c r="M2738" s="56">
        <v>535.33199999999999</v>
      </c>
      <c r="N2738" s="56">
        <v>-19.324000000000002</v>
      </c>
      <c r="O2738" s="56">
        <v>-60.548000000000002</v>
      </c>
      <c r="P2738" s="56">
        <v>-20.423999999999999</v>
      </c>
    </row>
    <row r="2739" spans="1:16" x14ac:dyDescent="0.25">
      <c r="A2739" s="54">
        <v>2023</v>
      </c>
      <c r="B2739" s="54">
        <v>812659</v>
      </c>
      <c r="C2739" s="55" t="s">
        <v>416</v>
      </c>
      <c r="D2739" s="54" t="s">
        <v>1</v>
      </c>
      <c r="E2739" s="56">
        <v>183.976</v>
      </c>
      <c r="F2739" s="56">
        <v>383.952</v>
      </c>
      <c r="G2739" s="56">
        <v>2334.096</v>
      </c>
      <c r="H2739" s="56">
        <v>3568.2640000000001</v>
      </c>
      <c r="I2739" s="56">
        <v>2155.6959999999999</v>
      </c>
      <c r="J2739" s="56">
        <v>1401.4</v>
      </c>
      <c r="K2739" s="56">
        <v>295.89600000000002</v>
      </c>
      <c r="L2739" s="56">
        <v>447.94400000000002</v>
      </c>
      <c r="M2739" s="56">
        <v>2287.6320000000001</v>
      </c>
      <c r="N2739" s="56">
        <v>118.376</v>
      </c>
      <c r="O2739" s="56">
        <v>439.952</v>
      </c>
      <c r="P2739" s="56">
        <v>120.776</v>
      </c>
    </row>
    <row r="2740" spans="1:16" x14ac:dyDescent="0.25">
      <c r="A2740" s="54">
        <v>2023</v>
      </c>
      <c r="B2740" s="54">
        <v>812659</v>
      </c>
      <c r="C2740" s="55" t="s">
        <v>416</v>
      </c>
      <c r="D2740" s="54" t="s">
        <v>294</v>
      </c>
      <c r="E2740" s="56">
        <v>58.975999999999999</v>
      </c>
      <c r="F2740" s="56">
        <v>103.952</v>
      </c>
      <c r="G2740" s="56">
        <v>565.596</v>
      </c>
      <c r="H2740" s="56">
        <v>773.26400000000001</v>
      </c>
      <c r="I2740" s="56">
        <v>496.19600000000003</v>
      </c>
      <c r="J2740" s="56">
        <v>462.4</v>
      </c>
      <c r="K2740" s="56">
        <v>60.896000000000001</v>
      </c>
      <c r="L2740" s="56">
        <v>127.944</v>
      </c>
      <c r="M2740" s="56">
        <v>673.63199999999995</v>
      </c>
      <c r="N2740" s="56">
        <v>44.875999999999998</v>
      </c>
      <c r="O2740" s="56">
        <v>99.951999999999998</v>
      </c>
      <c r="P2740" s="56">
        <v>43.776000000000003</v>
      </c>
    </row>
    <row r="2741" spans="1:16" x14ac:dyDescent="0.25">
      <c r="A2741" s="54">
        <v>2023</v>
      </c>
      <c r="B2741" s="54">
        <v>820884</v>
      </c>
      <c r="C2741" s="55" t="s">
        <v>419</v>
      </c>
      <c r="D2741" s="54" t="s">
        <v>1</v>
      </c>
      <c r="E2741" s="56">
        <v>0</v>
      </c>
      <c r="F2741" s="56">
        <v>0</v>
      </c>
      <c r="G2741" s="56">
        <v>0</v>
      </c>
      <c r="H2741" s="56">
        <v>2795.8458000000001</v>
      </c>
      <c r="I2741" s="56">
        <v>658.452</v>
      </c>
      <c r="J2741" s="56">
        <v>3001.7952</v>
      </c>
      <c r="K2741" s="56">
        <v>1248.1802</v>
      </c>
      <c r="L2741" s="56">
        <v>6077.5312000000004</v>
      </c>
      <c r="M2741" s="56">
        <v>2576.125</v>
      </c>
      <c r="N2741" s="56">
        <v>1988.8091999999999</v>
      </c>
      <c r="O2741" s="56">
        <v>1113.4336000000001</v>
      </c>
      <c r="P2741" s="56">
        <v>1316.9262000000001</v>
      </c>
    </row>
    <row r="2742" spans="1:16" x14ac:dyDescent="0.25">
      <c r="A2742" s="54">
        <v>2023</v>
      </c>
      <c r="B2742" s="54">
        <v>820884</v>
      </c>
      <c r="C2742" s="55" t="s">
        <v>419</v>
      </c>
      <c r="D2742" s="54" t="s">
        <v>296</v>
      </c>
      <c r="E2742" s="56">
        <v>0</v>
      </c>
      <c r="F2742" s="56">
        <v>0</v>
      </c>
      <c r="G2742" s="56">
        <v>0</v>
      </c>
      <c r="H2742" s="56">
        <v>144.14580000000001</v>
      </c>
      <c r="I2742" s="56">
        <v>22.951999999999899</v>
      </c>
      <c r="J2742" s="56">
        <v>153.1952</v>
      </c>
      <c r="K2742" s="56">
        <v>128.68020000000001</v>
      </c>
      <c r="L2742" s="56">
        <v>948.73119999999994</v>
      </c>
      <c r="M2742" s="56">
        <v>314.505</v>
      </c>
      <c r="N2742" s="56">
        <v>411.20920000000001</v>
      </c>
      <c r="O2742" s="56">
        <v>38.833599999999898</v>
      </c>
      <c r="P2742" s="56">
        <v>36.526199999999797</v>
      </c>
    </row>
    <row r="2743" spans="1:16" x14ac:dyDescent="0.25">
      <c r="A2743" s="54">
        <v>2023</v>
      </c>
      <c r="B2743" s="54">
        <v>820884</v>
      </c>
      <c r="C2743" s="55" t="s">
        <v>419</v>
      </c>
      <c r="D2743" s="54" t="s">
        <v>294</v>
      </c>
      <c r="E2743" s="56">
        <v>0</v>
      </c>
      <c r="F2743" s="56">
        <v>0</v>
      </c>
      <c r="G2743" s="56">
        <v>0</v>
      </c>
      <c r="H2743" s="56">
        <v>460.3458</v>
      </c>
      <c r="I2743" s="56">
        <v>127.952</v>
      </c>
      <c r="J2743" s="56">
        <v>366.79520000000002</v>
      </c>
      <c r="K2743" s="56">
        <v>344.68020000000001</v>
      </c>
      <c r="L2743" s="56">
        <v>1163.5311999999999</v>
      </c>
      <c r="M2743" s="56">
        <v>540.125</v>
      </c>
      <c r="N2743" s="56">
        <v>552.80920000000003</v>
      </c>
      <c r="O2743" s="56">
        <v>225.43360000000001</v>
      </c>
      <c r="P2743" s="56">
        <v>248.92619999999999</v>
      </c>
    </row>
    <row r="2744" spans="1:16" x14ac:dyDescent="0.25">
      <c r="A2744" s="54">
        <v>2023</v>
      </c>
      <c r="B2744" s="54">
        <v>826226</v>
      </c>
      <c r="C2744" s="55" t="s">
        <v>418</v>
      </c>
      <c r="D2744" s="54" t="s">
        <v>1</v>
      </c>
      <c r="E2744" s="56">
        <v>1117.7023999999999</v>
      </c>
      <c r="F2744" s="56">
        <v>658.13120000000004</v>
      </c>
      <c r="G2744" s="56">
        <v>128.4384</v>
      </c>
      <c r="H2744" s="56">
        <v>934.78240000000005</v>
      </c>
      <c r="I2744" s="56">
        <v>864.83759999999995</v>
      </c>
      <c r="J2744" s="56">
        <v>481.27679999999998</v>
      </c>
      <c r="K2744" s="56">
        <v>0</v>
      </c>
      <c r="L2744" s="56">
        <v>1025.2428</v>
      </c>
      <c r="M2744" s="56">
        <v>545.96519999999998</v>
      </c>
      <c r="N2744" s="56">
        <v>853.88959999999997</v>
      </c>
      <c r="O2744" s="56">
        <v>2204.2404000000001</v>
      </c>
      <c r="P2744" s="56">
        <v>142.77959999999999</v>
      </c>
    </row>
    <row r="2745" spans="1:16" x14ac:dyDescent="0.25">
      <c r="A2745" s="54">
        <v>2023</v>
      </c>
      <c r="B2745" s="54">
        <v>826226</v>
      </c>
      <c r="C2745" s="55" t="s">
        <v>418</v>
      </c>
      <c r="D2745" s="54" t="s">
        <v>294</v>
      </c>
      <c r="E2745" s="56">
        <v>50.702399999999798</v>
      </c>
      <c r="F2745" s="56">
        <v>159.13120000000001</v>
      </c>
      <c r="G2745" s="56">
        <v>23.938400000000001</v>
      </c>
      <c r="H2745" s="56">
        <v>211.2824</v>
      </c>
      <c r="I2745" s="56">
        <v>160.33760000000001</v>
      </c>
      <c r="J2745" s="56">
        <v>81.276799999999895</v>
      </c>
      <c r="K2745" s="56">
        <v>0</v>
      </c>
      <c r="L2745" s="56">
        <v>54.242799999999903</v>
      </c>
      <c r="M2745" s="56">
        <v>31.7151999999999</v>
      </c>
      <c r="N2745" s="56">
        <v>140.8896</v>
      </c>
      <c r="O2745" s="56">
        <v>133.74039999999999</v>
      </c>
      <c r="P2745" s="56">
        <v>37.779600000000002</v>
      </c>
    </row>
    <row r="2746" spans="1:16" x14ac:dyDescent="0.25">
      <c r="A2746" s="54">
        <v>2023</v>
      </c>
      <c r="B2746" s="54">
        <v>826226</v>
      </c>
      <c r="C2746" s="55" t="s">
        <v>418</v>
      </c>
      <c r="D2746" s="54" t="s">
        <v>296</v>
      </c>
      <c r="E2746" s="56">
        <v>-123.8976</v>
      </c>
      <c r="F2746" s="56">
        <v>54.1311999999999</v>
      </c>
      <c r="G2746" s="56">
        <v>-45.6616</v>
      </c>
      <c r="H2746" s="56">
        <v>1.2823999999998801</v>
      </c>
      <c r="I2746" s="56">
        <v>22.337599999999799</v>
      </c>
      <c r="J2746" s="56">
        <v>-93.323200000000099</v>
      </c>
      <c r="K2746" s="56">
        <v>0</v>
      </c>
      <c r="L2746" s="56">
        <v>-120.35720000000001</v>
      </c>
      <c r="M2746" s="56">
        <v>-142.88480000000001</v>
      </c>
      <c r="N2746" s="56">
        <v>1.6895999999998399</v>
      </c>
      <c r="O2746" s="56">
        <v>-14.429600000000301</v>
      </c>
      <c r="P2746" s="56">
        <v>2.37959999999996</v>
      </c>
    </row>
    <row r="2747" spans="1:16" x14ac:dyDescent="0.25">
      <c r="A2747" s="54">
        <v>2023</v>
      </c>
      <c r="B2747" s="54">
        <v>826226</v>
      </c>
      <c r="C2747" s="55" t="s">
        <v>416</v>
      </c>
      <c r="D2747" s="54" t="s">
        <v>1</v>
      </c>
      <c r="E2747" s="56">
        <v>781.89120000000003</v>
      </c>
      <c r="F2747" s="56">
        <v>555.47839999999997</v>
      </c>
      <c r="G2747" s="56">
        <v>781.90480000000002</v>
      </c>
      <c r="H2747" s="56">
        <v>65.946399999999997</v>
      </c>
      <c r="I2747" s="56">
        <v>307.28519999999997</v>
      </c>
      <c r="J2747" s="56">
        <v>1479.2652</v>
      </c>
      <c r="K2747" s="56">
        <v>742.45119999999997</v>
      </c>
      <c r="L2747" s="56">
        <v>296.28280000000001</v>
      </c>
      <c r="M2747" s="56">
        <v>1067.4708000000001</v>
      </c>
      <c r="N2747" s="56">
        <v>0</v>
      </c>
      <c r="O2747" s="56">
        <v>1103.3476000000001</v>
      </c>
      <c r="P2747" s="56">
        <v>12.2264</v>
      </c>
    </row>
    <row r="2748" spans="1:16" x14ac:dyDescent="0.25">
      <c r="A2748" s="54">
        <v>2023</v>
      </c>
      <c r="B2748" s="54">
        <v>826226</v>
      </c>
      <c r="C2748" s="55" t="s">
        <v>416</v>
      </c>
      <c r="D2748" s="54" t="s">
        <v>296</v>
      </c>
      <c r="E2748" s="56">
        <v>-26.7088000000001</v>
      </c>
      <c r="F2748" s="56">
        <v>63.178400000000003</v>
      </c>
      <c r="G2748" s="56">
        <v>-36.995200000000096</v>
      </c>
      <c r="H2748" s="56">
        <v>-30.753599999999999</v>
      </c>
      <c r="I2748" s="56">
        <v>-14.3148</v>
      </c>
      <c r="J2748" s="56">
        <v>-32.934800000000102</v>
      </c>
      <c r="K2748" s="56">
        <v>-32.948800000000098</v>
      </c>
      <c r="L2748" s="56">
        <v>-60.517200000000003</v>
      </c>
      <c r="M2748" s="56">
        <v>-72.229200000000105</v>
      </c>
      <c r="N2748" s="56">
        <v>0</v>
      </c>
      <c r="O2748" s="56">
        <v>-63.252400000000101</v>
      </c>
      <c r="P2748" s="56">
        <v>-28.8736</v>
      </c>
    </row>
    <row r="2749" spans="1:16" x14ac:dyDescent="0.25">
      <c r="A2749" s="54">
        <v>2023</v>
      </c>
      <c r="B2749" s="54">
        <v>826226</v>
      </c>
      <c r="C2749" s="55" t="s">
        <v>416</v>
      </c>
      <c r="D2749" s="54" t="s">
        <v>294</v>
      </c>
      <c r="E2749" s="56">
        <v>78.391199999999898</v>
      </c>
      <c r="F2749" s="56">
        <v>97.478399999999993</v>
      </c>
      <c r="G2749" s="56">
        <v>96.904799999999895</v>
      </c>
      <c r="H2749" s="56">
        <v>2.4463999999999801</v>
      </c>
      <c r="I2749" s="56">
        <v>54.285200000000003</v>
      </c>
      <c r="J2749" s="56">
        <v>109.76519999999999</v>
      </c>
      <c r="K2749" s="56">
        <v>33.451199999999901</v>
      </c>
      <c r="L2749" s="56">
        <v>41.282800000000002</v>
      </c>
      <c r="M2749" s="56">
        <v>-2.5292000000001198</v>
      </c>
      <c r="N2749" s="56">
        <v>0</v>
      </c>
      <c r="O2749" s="56">
        <v>41.8475999999999</v>
      </c>
      <c r="P2749" s="56">
        <v>3.2263999999999999</v>
      </c>
    </row>
    <row r="2750" spans="1:16" x14ac:dyDescent="0.25">
      <c r="A2750" s="54">
        <v>2023</v>
      </c>
      <c r="B2750" s="54">
        <v>827265</v>
      </c>
      <c r="C2750" s="55" t="s">
        <v>419</v>
      </c>
      <c r="D2750" s="54" t="s">
        <v>296</v>
      </c>
      <c r="E2750" s="56">
        <v>0</v>
      </c>
      <c r="F2750" s="56">
        <v>0</v>
      </c>
      <c r="G2750" s="56">
        <v>62.012</v>
      </c>
      <c r="H2750" s="56">
        <v>-21.687999999999999</v>
      </c>
      <c r="I2750" s="56">
        <v>-13.208</v>
      </c>
      <c r="J2750" s="56">
        <v>403.50599999999997</v>
      </c>
      <c r="K2750" s="56">
        <v>7.78399999999999</v>
      </c>
      <c r="L2750" s="56">
        <v>-7.0039999999999996</v>
      </c>
      <c r="M2750" s="56">
        <v>-17.044</v>
      </c>
      <c r="N2750" s="56">
        <v>134.06399999999999</v>
      </c>
      <c r="O2750" s="56">
        <v>81.988</v>
      </c>
      <c r="P2750" s="56">
        <v>27.576000000000001</v>
      </c>
    </row>
    <row r="2751" spans="1:16" x14ac:dyDescent="0.25">
      <c r="A2751" s="54">
        <v>2023</v>
      </c>
      <c r="B2751" s="54">
        <v>827265</v>
      </c>
      <c r="C2751" s="55" t="s">
        <v>419</v>
      </c>
      <c r="D2751" s="54" t="s">
        <v>294</v>
      </c>
      <c r="E2751" s="56">
        <v>0</v>
      </c>
      <c r="F2751" s="56">
        <v>0</v>
      </c>
      <c r="G2751" s="56">
        <v>169.41200000000001</v>
      </c>
      <c r="H2751" s="56">
        <v>119.91200000000001</v>
      </c>
      <c r="I2751" s="56">
        <v>20.992000000000001</v>
      </c>
      <c r="J2751" s="56">
        <v>518.71600000000001</v>
      </c>
      <c r="K2751" s="56">
        <v>41.984000000000002</v>
      </c>
      <c r="L2751" s="56">
        <v>29.596</v>
      </c>
      <c r="M2751" s="56">
        <v>87.956000000000003</v>
      </c>
      <c r="N2751" s="56">
        <v>239.06399999999999</v>
      </c>
      <c r="O2751" s="56">
        <v>224.78800000000001</v>
      </c>
      <c r="P2751" s="56">
        <v>62.975999999999999</v>
      </c>
    </row>
    <row r="2752" spans="1:16" x14ac:dyDescent="0.25">
      <c r="A2752" s="54">
        <v>2023</v>
      </c>
      <c r="B2752" s="54">
        <v>827265</v>
      </c>
      <c r="C2752" s="55" t="s">
        <v>419</v>
      </c>
      <c r="D2752" s="54" t="s">
        <v>1</v>
      </c>
      <c r="E2752" s="56">
        <v>0</v>
      </c>
      <c r="F2752" s="56">
        <v>0</v>
      </c>
      <c r="G2752" s="56">
        <v>487.91199999999998</v>
      </c>
      <c r="H2752" s="56">
        <v>507.91199999999998</v>
      </c>
      <c r="I2752" s="56">
        <v>55.991999999999997</v>
      </c>
      <c r="J2752" s="56">
        <v>2065.2159999999999</v>
      </c>
      <c r="K2752" s="56">
        <v>111.98399999999999</v>
      </c>
      <c r="L2752" s="56">
        <v>199.096</v>
      </c>
      <c r="M2752" s="56">
        <v>305.45600000000002</v>
      </c>
      <c r="N2752" s="56">
        <v>807.06399999999996</v>
      </c>
      <c r="O2752" s="56">
        <v>918.28800000000001</v>
      </c>
      <c r="P2752" s="56">
        <v>167.976</v>
      </c>
    </row>
    <row r="2753" spans="1:16" x14ac:dyDescent="0.25">
      <c r="A2753" s="54">
        <v>2023</v>
      </c>
      <c r="B2753" s="54">
        <v>828176</v>
      </c>
      <c r="C2753" s="55" t="s">
        <v>416</v>
      </c>
      <c r="D2753" s="54" t="s">
        <v>296</v>
      </c>
      <c r="E2753" s="56">
        <v>0</v>
      </c>
      <c r="F2753" s="56">
        <v>0</v>
      </c>
      <c r="G2753" s="56">
        <v>0</v>
      </c>
      <c r="H2753" s="56">
        <v>0</v>
      </c>
      <c r="I2753" s="56">
        <v>-22.108000000000001</v>
      </c>
      <c r="J2753" s="56">
        <v>1.8840000000000101</v>
      </c>
      <c r="K2753" s="56">
        <v>0</v>
      </c>
      <c r="L2753" s="56">
        <v>-20.108000000000001</v>
      </c>
      <c r="M2753" s="56">
        <v>57.2620000000001</v>
      </c>
      <c r="N2753" s="56">
        <v>82.883999999999901</v>
      </c>
      <c r="O2753" s="56">
        <v>-20.108000000000001</v>
      </c>
      <c r="P2753" s="56">
        <v>-39.832000000000001</v>
      </c>
    </row>
    <row r="2754" spans="1:16" x14ac:dyDescent="0.25">
      <c r="A2754" s="54">
        <v>2023</v>
      </c>
      <c r="B2754" s="54">
        <v>828176</v>
      </c>
      <c r="C2754" s="55" t="s">
        <v>416</v>
      </c>
      <c r="D2754" s="54" t="s">
        <v>1</v>
      </c>
      <c r="E2754" s="56">
        <v>0</v>
      </c>
      <c r="F2754" s="56">
        <v>0</v>
      </c>
      <c r="G2754" s="56">
        <v>0</v>
      </c>
      <c r="H2754" s="56">
        <v>0</v>
      </c>
      <c r="I2754" s="56">
        <v>79.992000000000004</v>
      </c>
      <c r="J2754" s="56">
        <v>143.98400000000001</v>
      </c>
      <c r="K2754" s="56">
        <v>0</v>
      </c>
      <c r="L2754" s="56">
        <v>71.992000000000004</v>
      </c>
      <c r="M2754" s="56">
        <v>728.71199999999999</v>
      </c>
      <c r="N2754" s="56">
        <v>820.58399999999995</v>
      </c>
      <c r="O2754" s="56">
        <v>71.992000000000004</v>
      </c>
      <c r="P2754" s="56">
        <v>191.96799999999999</v>
      </c>
    </row>
    <row r="2755" spans="1:16" x14ac:dyDescent="0.25">
      <c r="A2755" s="54">
        <v>2023</v>
      </c>
      <c r="B2755" s="54">
        <v>828176</v>
      </c>
      <c r="C2755" s="55" t="s">
        <v>416</v>
      </c>
      <c r="D2755" s="54" t="s">
        <v>294</v>
      </c>
      <c r="E2755" s="56">
        <v>0</v>
      </c>
      <c r="F2755" s="56">
        <v>0</v>
      </c>
      <c r="G2755" s="56">
        <v>0</v>
      </c>
      <c r="H2755" s="56">
        <v>0</v>
      </c>
      <c r="I2755" s="56">
        <v>9.9920000000000009</v>
      </c>
      <c r="J2755" s="56">
        <v>33.984000000000002</v>
      </c>
      <c r="K2755" s="56">
        <v>0</v>
      </c>
      <c r="L2755" s="56">
        <v>11.992000000000001</v>
      </c>
      <c r="M2755" s="56">
        <v>121.462</v>
      </c>
      <c r="N2755" s="56">
        <v>189.084</v>
      </c>
      <c r="O2755" s="56">
        <v>11.992000000000001</v>
      </c>
      <c r="P2755" s="56">
        <v>56.468000000000004</v>
      </c>
    </row>
    <row r="2756" spans="1:16" x14ac:dyDescent="0.25">
      <c r="A2756" s="54">
        <v>2023</v>
      </c>
      <c r="B2756" s="54">
        <v>832569</v>
      </c>
      <c r="C2756" s="55" t="s">
        <v>416</v>
      </c>
      <c r="D2756" s="54" t="s">
        <v>1</v>
      </c>
      <c r="E2756" s="56">
        <v>12877.368</v>
      </c>
      <c r="F2756" s="56">
        <v>7491.5889999999999</v>
      </c>
      <c r="G2756" s="56">
        <v>4467.5540000000001</v>
      </c>
      <c r="H2756" s="56">
        <v>1922.5219999999999</v>
      </c>
      <c r="I2756" s="56">
        <v>4972.7160000000003</v>
      </c>
      <c r="J2756" s="56">
        <v>1257.55</v>
      </c>
      <c r="K2756" s="56">
        <v>3625.37</v>
      </c>
      <c r="L2756" s="56">
        <v>6799.4639999999999</v>
      </c>
      <c r="M2756" s="56">
        <v>6350.9530000000004</v>
      </c>
      <c r="N2756" s="56">
        <v>3963.4279999999999</v>
      </c>
      <c r="O2756" s="56">
        <v>3155.95</v>
      </c>
      <c r="P2756" s="56">
        <v>2356.48</v>
      </c>
    </row>
    <row r="2757" spans="1:16" x14ac:dyDescent="0.25">
      <c r="A2757" s="54">
        <v>2023</v>
      </c>
      <c r="B2757" s="54">
        <v>832569</v>
      </c>
      <c r="C2757" s="55" t="s">
        <v>416</v>
      </c>
      <c r="D2757" s="54" t="s">
        <v>294</v>
      </c>
      <c r="E2757" s="56">
        <v>1833.6179999999999</v>
      </c>
      <c r="F2757" s="56">
        <v>514.08899999999903</v>
      </c>
      <c r="G2757" s="56">
        <v>71.803999999999505</v>
      </c>
      <c r="H2757" s="56">
        <v>145.77199999999999</v>
      </c>
      <c r="I2757" s="56">
        <v>715.21600000000001</v>
      </c>
      <c r="J2757" s="56">
        <v>188.55</v>
      </c>
      <c r="K2757" s="56">
        <v>703.36999999999898</v>
      </c>
      <c r="L2757" s="56">
        <v>961.71400000000006</v>
      </c>
      <c r="M2757" s="56">
        <v>579.45299999999895</v>
      </c>
      <c r="N2757" s="56">
        <v>585.17799999999897</v>
      </c>
      <c r="O2757" s="56">
        <v>605.20000000000005</v>
      </c>
      <c r="P2757" s="56">
        <v>423.98</v>
      </c>
    </row>
    <row r="2758" spans="1:16" x14ac:dyDescent="0.25">
      <c r="A2758" s="54">
        <v>2023</v>
      </c>
      <c r="B2758" s="54">
        <v>832569</v>
      </c>
      <c r="C2758" s="55" t="s">
        <v>416</v>
      </c>
      <c r="D2758" s="54" t="s">
        <v>296</v>
      </c>
      <c r="E2758" s="56">
        <v>1376.7180000000001</v>
      </c>
      <c r="F2758" s="56">
        <v>152.938999999999</v>
      </c>
      <c r="G2758" s="56">
        <v>-135.096000000001</v>
      </c>
      <c r="H2758" s="56">
        <v>5.2719999999998803</v>
      </c>
      <c r="I2758" s="56">
        <v>469.61599999999999</v>
      </c>
      <c r="J2758" s="56">
        <v>11.5499999999998</v>
      </c>
      <c r="K2758" s="56">
        <v>424.56999999999903</v>
      </c>
      <c r="L2758" s="56">
        <v>609.91399999999999</v>
      </c>
      <c r="M2758" s="56">
        <v>235.35299999999901</v>
      </c>
      <c r="N2758" s="56">
        <v>295.92799999999897</v>
      </c>
      <c r="O2758" s="56">
        <v>316.5</v>
      </c>
      <c r="P2758" s="56">
        <v>210.48</v>
      </c>
    </row>
    <row r="2759" spans="1:16" x14ac:dyDescent="0.25">
      <c r="A2759" s="54">
        <v>2023</v>
      </c>
      <c r="B2759" s="54">
        <v>833196</v>
      </c>
      <c r="C2759" s="55" t="s">
        <v>419</v>
      </c>
      <c r="D2759" s="54" t="s">
        <v>296</v>
      </c>
      <c r="E2759" s="56">
        <v>-43.64</v>
      </c>
      <c r="F2759" s="56">
        <v>0</v>
      </c>
      <c r="G2759" s="56">
        <v>168.18</v>
      </c>
      <c r="H2759" s="56">
        <v>-53.515999999999998</v>
      </c>
      <c r="I2759" s="56">
        <v>191.304</v>
      </c>
      <c r="J2759" s="56">
        <v>208.22800000000001</v>
      </c>
      <c r="K2759" s="56">
        <v>0</v>
      </c>
      <c r="L2759" s="56">
        <v>-4.4159999999999897</v>
      </c>
      <c r="M2759" s="56">
        <v>-13.715999999999999</v>
      </c>
      <c r="N2759" s="56">
        <v>153.214</v>
      </c>
      <c r="O2759" s="56">
        <v>176.26599999999999</v>
      </c>
      <c r="P2759" s="56">
        <v>0</v>
      </c>
    </row>
    <row r="2760" spans="1:16" x14ac:dyDescent="0.25">
      <c r="A2760" s="54">
        <v>2023</v>
      </c>
      <c r="B2760" s="54">
        <v>833196</v>
      </c>
      <c r="C2760" s="55" t="s">
        <v>419</v>
      </c>
      <c r="D2760" s="54" t="s">
        <v>294</v>
      </c>
      <c r="E2760" s="56">
        <v>61.36</v>
      </c>
      <c r="F2760" s="56">
        <v>0</v>
      </c>
      <c r="G2760" s="56">
        <v>274.38</v>
      </c>
      <c r="H2760" s="56">
        <v>14.884</v>
      </c>
      <c r="I2760" s="56">
        <v>227.904</v>
      </c>
      <c r="J2760" s="56">
        <v>359.428</v>
      </c>
      <c r="K2760" s="56">
        <v>0</v>
      </c>
      <c r="L2760" s="56">
        <v>30.984000000000002</v>
      </c>
      <c r="M2760" s="56">
        <v>21.684000000000001</v>
      </c>
      <c r="N2760" s="56">
        <v>234.22399999999999</v>
      </c>
      <c r="O2760" s="56">
        <v>314.26600000000002</v>
      </c>
      <c r="P2760" s="56">
        <v>0</v>
      </c>
    </row>
    <row r="2761" spans="1:16" x14ac:dyDescent="0.25">
      <c r="A2761" s="54">
        <v>2023</v>
      </c>
      <c r="B2761" s="54">
        <v>833196</v>
      </c>
      <c r="C2761" s="55" t="s">
        <v>419</v>
      </c>
      <c r="D2761" s="54" t="s">
        <v>1</v>
      </c>
      <c r="E2761" s="56">
        <v>262.36</v>
      </c>
      <c r="F2761" s="56">
        <v>0</v>
      </c>
      <c r="G2761" s="56">
        <v>879.88</v>
      </c>
      <c r="H2761" s="56">
        <v>78.384</v>
      </c>
      <c r="I2761" s="56">
        <v>767.904</v>
      </c>
      <c r="J2761" s="56">
        <v>1390.9280000000001</v>
      </c>
      <c r="K2761" s="56">
        <v>0</v>
      </c>
      <c r="L2761" s="56">
        <v>135.98400000000001</v>
      </c>
      <c r="M2761" s="56">
        <v>71.183999999999997</v>
      </c>
      <c r="N2761" s="56">
        <v>1518.2239999999999</v>
      </c>
      <c r="O2761" s="56">
        <v>1419.0160000000001</v>
      </c>
      <c r="P2761" s="56">
        <v>0</v>
      </c>
    </row>
    <row r="2762" spans="1:16" x14ac:dyDescent="0.25">
      <c r="A2762" s="54">
        <v>2023</v>
      </c>
      <c r="B2762" s="54">
        <v>833290</v>
      </c>
      <c r="C2762" s="55" t="s">
        <v>417</v>
      </c>
      <c r="D2762" s="54" t="s">
        <v>1</v>
      </c>
      <c r="E2762" s="56">
        <v>432.5</v>
      </c>
      <c r="F2762" s="56">
        <v>806</v>
      </c>
      <c r="G2762" s="56">
        <v>1388.25</v>
      </c>
      <c r="H2762" s="56">
        <v>1553.5</v>
      </c>
      <c r="I2762" s="56">
        <v>2144</v>
      </c>
      <c r="J2762" s="56">
        <v>173.5</v>
      </c>
      <c r="K2762" s="56">
        <v>320</v>
      </c>
      <c r="L2762" s="56">
        <v>179.5</v>
      </c>
      <c r="M2762" s="56">
        <v>379.5</v>
      </c>
      <c r="N2762" s="56">
        <v>1368.5</v>
      </c>
      <c r="O2762" s="56">
        <v>879</v>
      </c>
      <c r="P2762" s="56">
        <v>269</v>
      </c>
    </row>
    <row r="2763" spans="1:16" x14ac:dyDescent="0.25">
      <c r="A2763" s="54">
        <v>2023</v>
      </c>
      <c r="B2763" s="54">
        <v>833290</v>
      </c>
      <c r="C2763" s="55" t="s">
        <v>417</v>
      </c>
      <c r="D2763" s="54" t="s">
        <v>296</v>
      </c>
      <c r="E2763" s="56">
        <v>-157</v>
      </c>
      <c r="F2763" s="56">
        <v>-99</v>
      </c>
      <c r="G2763" s="56">
        <v>-98</v>
      </c>
      <c r="H2763" s="56">
        <v>-64</v>
      </c>
      <c r="I2763" s="56">
        <v>-157</v>
      </c>
      <c r="J2763" s="56">
        <v>-60</v>
      </c>
      <c r="K2763" s="56">
        <v>-34</v>
      </c>
      <c r="L2763" s="56">
        <v>-62</v>
      </c>
      <c r="M2763" s="56">
        <v>-94</v>
      </c>
      <c r="N2763" s="56">
        <v>-124</v>
      </c>
      <c r="O2763" s="56">
        <v>-63</v>
      </c>
      <c r="P2763" s="56">
        <v>-91</v>
      </c>
    </row>
    <row r="2764" spans="1:16" x14ac:dyDescent="0.25">
      <c r="A2764" s="54">
        <v>2023</v>
      </c>
      <c r="B2764" s="54">
        <v>833290</v>
      </c>
      <c r="C2764" s="55" t="s">
        <v>417</v>
      </c>
      <c r="D2764" s="54" t="s">
        <v>294</v>
      </c>
      <c r="E2764" s="56">
        <v>0</v>
      </c>
      <c r="F2764" s="56">
        <v>0</v>
      </c>
      <c r="G2764" s="56">
        <v>0</v>
      </c>
      <c r="H2764" s="56">
        <v>0</v>
      </c>
      <c r="I2764" s="56">
        <v>0</v>
      </c>
      <c r="J2764" s="56">
        <v>0</v>
      </c>
      <c r="K2764" s="56">
        <v>0</v>
      </c>
      <c r="L2764" s="56">
        <v>0</v>
      </c>
      <c r="M2764" s="56">
        <v>0</v>
      </c>
      <c r="N2764" s="56">
        <v>0</v>
      </c>
      <c r="O2764" s="56">
        <v>0</v>
      </c>
      <c r="P2764" s="56">
        <v>0</v>
      </c>
    </row>
    <row r="2765" spans="1:16" x14ac:dyDescent="0.25">
      <c r="A2765" s="54">
        <v>2023</v>
      </c>
      <c r="B2765" s="54">
        <v>836042</v>
      </c>
      <c r="C2765" s="55" t="s">
        <v>415</v>
      </c>
      <c r="D2765" s="54" t="s">
        <v>1</v>
      </c>
      <c r="E2765" s="56">
        <v>0</v>
      </c>
      <c r="F2765" s="56">
        <v>79.992000000000004</v>
      </c>
      <c r="G2765" s="56">
        <v>0</v>
      </c>
      <c r="H2765" s="56">
        <v>726.31200000000001</v>
      </c>
      <c r="I2765" s="56">
        <v>0</v>
      </c>
      <c r="J2765" s="56">
        <v>0</v>
      </c>
      <c r="K2765" s="56">
        <v>0</v>
      </c>
      <c r="L2765" s="56">
        <v>0</v>
      </c>
      <c r="M2765" s="56">
        <v>0</v>
      </c>
      <c r="N2765" s="56">
        <v>0</v>
      </c>
      <c r="O2765" s="56">
        <v>0</v>
      </c>
      <c r="P2765" s="56">
        <v>0</v>
      </c>
    </row>
    <row r="2766" spans="1:16" x14ac:dyDescent="0.25">
      <c r="A2766" s="54">
        <v>2023</v>
      </c>
      <c r="B2766" s="54">
        <v>836042</v>
      </c>
      <c r="C2766" s="55" t="s">
        <v>415</v>
      </c>
      <c r="D2766" s="54" t="s">
        <v>296</v>
      </c>
      <c r="E2766" s="56">
        <v>0</v>
      </c>
      <c r="F2766" s="56">
        <v>-25.608000000000001</v>
      </c>
      <c r="G2766" s="56">
        <v>0</v>
      </c>
      <c r="H2766" s="56">
        <v>136.61199999999999</v>
      </c>
      <c r="I2766" s="56">
        <v>0</v>
      </c>
      <c r="J2766" s="56">
        <v>0</v>
      </c>
      <c r="K2766" s="56">
        <v>0</v>
      </c>
      <c r="L2766" s="56">
        <v>0</v>
      </c>
      <c r="M2766" s="56">
        <v>0</v>
      </c>
      <c r="N2766" s="56">
        <v>0</v>
      </c>
      <c r="O2766" s="56">
        <v>0</v>
      </c>
      <c r="P2766" s="56">
        <v>0</v>
      </c>
    </row>
    <row r="2767" spans="1:16" x14ac:dyDescent="0.25">
      <c r="A2767" s="54">
        <v>2023</v>
      </c>
      <c r="B2767" s="54">
        <v>836042</v>
      </c>
      <c r="C2767" s="55" t="s">
        <v>415</v>
      </c>
      <c r="D2767" s="54" t="s">
        <v>294</v>
      </c>
      <c r="E2767" s="56">
        <v>0</v>
      </c>
      <c r="F2767" s="56">
        <v>7.492</v>
      </c>
      <c r="G2767" s="56">
        <v>0</v>
      </c>
      <c r="H2767" s="56">
        <v>170.81200000000001</v>
      </c>
      <c r="I2767" s="56">
        <v>0</v>
      </c>
      <c r="J2767" s="56">
        <v>0</v>
      </c>
      <c r="K2767" s="56">
        <v>0</v>
      </c>
      <c r="L2767" s="56">
        <v>0</v>
      </c>
      <c r="M2767" s="56">
        <v>0</v>
      </c>
      <c r="N2767" s="56">
        <v>0</v>
      </c>
      <c r="O2767" s="56">
        <v>0</v>
      </c>
      <c r="P2767" s="56">
        <v>0</v>
      </c>
    </row>
    <row r="2768" spans="1:16" x14ac:dyDescent="0.25">
      <c r="A2768" s="54">
        <v>2023</v>
      </c>
      <c r="B2768" s="54">
        <v>852031</v>
      </c>
      <c r="C2768" s="55" t="s">
        <v>415</v>
      </c>
      <c r="D2768" s="54" t="s">
        <v>296</v>
      </c>
      <c r="E2768" s="56">
        <v>127.9872</v>
      </c>
      <c r="F2768" s="56">
        <v>0</v>
      </c>
      <c r="G2768" s="56">
        <v>377.8784</v>
      </c>
      <c r="H2768" s="56">
        <v>-22.6216000000002</v>
      </c>
      <c r="I2768" s="56">
        <v>0</v>
      </c>
      <c r="J2768" s="56">
        <v>29.993600000000001</v>
      </c>
      <c r="K2768" s="56">
        <v>31.378399999999999</v>
      </c>
      <c r="L2768" s="56">
        <v>-21.814399999999999</v>
      </c>
      <c r="M2768" s="56">
        <v>-38.595999999999997</v>
      </c>
      <c r="N2768" s="56">
        <v>4.7711999999999799</v>
      </c>
      <c r="O2768" s="56">
        <v>-59.828000000000202</v>
      </c>
      <c r="P2768" s="56">
        <v>0</v>
      </c>
    </row>
    <row r="2769" spans="1:16" x14ac:dyDescent="0.25">
      <c r="A2769" s="54">
        <v>2023</v>
      </c>
      <c r="B2769" s="54">
        <v>852031</v>
      </c>
      <c r="C2769" s="55" t="s">
        <v>415</v>
      </c>
      <c r="D2769" s="54" t="s">
        <v>1</v>
      </c>
      <c r="E2769" s="56">
        <v>1171.9872</v>
      </c>
      <c r="F2769" s="56">
        <v>0</v>
      </c>
      <c r="G2769" s="56">
        <v>2374.1783999999998</v>
      </c>
      <c r="H2769" s="56">
        <v>2726.9784</v>
      </c>
      <c r="I2769" s="56">
        <v>0</v>
      </c>
      <c r="J2769" s="56">
        <v>704.79359999999997</v>
      </c>
      <c r="K2769" s="56">
        <v>1057.4784</v>
      </c>
      <c r="L2769" s="56">
        <v>122.3856</v>
      </c>
      <c r="M2769" s="56">
        <v>195.804</v>
      </c>
      <c r="N2769" s="56">
        <v>237.5712</v>
      </c>
      <c r="O2769" s="56">
        <v>877.572</v>
      </c>
      <c r="P2769" s="56">
        <v>0</v>
      </c>
    </row>
    <row r="2770" spans="1:16" x14ac:dyDescent="0.25">
      <c r="A2770" s="54">
        <v>2023</v>
      </c>
      <c r="B2770" s="54">
        <v>852031</v>
      </c>
      <c r="C2770" s="55" t="s">
        <v>415</v>
      </c>
      <c r="D2770" s="54" t="s">
        <v>294</v>
      </c>
      <c r="E2770" s="56">
        <v>298.98719999999997</v>
      </c>
      <c r="F2770" s="56">
        <v>0</v>
      </c>
      <c r="G2770" s="56">
        <v>456.17840000000001</v>
      </c>
      <c r="H2770" s="56">
        <v>122.97839999999999</v>
      </c>
      <c r="I2770" s="56">
        <v>0</v>
      </c>
      <c r="J2770" s="56">
        <v>65.293599999999998</v>
      </c>
      <c r="K2770" s="56">
        <v>75.478399999999993</v>
      </c>
      <c r="L2770" s="56">
        <v>12.3856</v>
      </c>
      <c r="M2770" s="56">
        <v>29.803999999999998</v>
      </c>
      <c r="N2770" s="56">
        <v>40.071199999999997</v>
      </c>
      <c r="O2770" s="56">
        <v>8.5719999999998304</v>
      </c>
      <c r="P2770" s="56">
        <v>0</v>
      </c>
    </row>
    <row r="2771" spans="1:16" x14ac:dyDescent="0.25">
      <c r="A2771" s="54">
        <v>2023</v>
      </c>
      <c r="B2771" s="54">
        <v>852968</v>
      </c>
      <c r="C2771" s="55" t="s">
        <v>419</v>
      </c>
      <c r="D2771" s="54" t="s">
        <v>296</v>
      </c>
      <c r="E2771" s="56">
        <v>-41.031999999999996</v>
      </c>
      <c r="F2771" s="56">
        <v>-31.108000000000001</v>
      </c>
      <c r="G2771" s="56">
        <v>-15.208</v>
      </c>
      <c r="H2771" s="56">
        <v>220.97</v>
      </c>
      <c r="I2771" s="56">
        <v>0</v>
      </c>
      <c r="J2771" s="56">
        <v>10.512</v>
      </c>
      <c r="K2771" s="56">
        <v>-7.5399999999999601</v>
      </c>
      <c r="L2771" s="56">
        <v>-1.1119999999999901</v>
      </c>
      <c r="M2771" s="56">
        <v>26.7880000000001</v>
      </c>
      <c r="N2771" s="56">
        <v>109.316</v>
      </c>
      <c r="O2771" s="56">
        <v>-22.622</v>
      </c>
      <c r="P2771" s="56">
        <v>0.875999999999998</v>
      </c>
    </row>
    <row r="2772" spans="1:16" x14ac:dyDescent="0.25">
      <c r="A2772" s="54">
        <v>2023</v>
      </c>
      <c r="B2772" s="54">
        <v>852968</v>
      </c>
      <c r="C2772" s="55" t="s">
        <v>419</v>
      </c>
      <c r="D2772" s="54" t="s">
        <v>294</v>
      </c>
      <c r="E2772" s="56">
        <v>29.768000000000001</v>
      </c>
      <c r="F2772" s="56">
        <v>3.0920000000000001</v>
      </c>
      <c r="G2772" s="56">
        <v>18.992000000000001</v>
      </c>
      <c r="H2772" s="56">
        <v>301.98</v>
      </c>
      <c r="I2772" s="56">
        <v>0</v>
      </c>
      <c r="J2772" s="56">
        <v>45.911999999999999</v>
      </c>
      <c r="K2772" s="56">
        <v>64.459999999999994</v>
      </c>
      <c r="L2772" s="56">
        <v>103.88800000000001</v>
      </c>
      <c r="M2772" s="56">
        <v>131.78800000000001</v>
      </c>
      <c r="N2772" s="56">
        <v>181.316</v>
      </c>
      <c r="O2772" s="56">
        <v>87.177999999999997</v>
      </c>
      <c r="P2772" s="56">
        <v>37.475999999999999</v>
      </c>
    </row>
    <row r="2773" spans="1:16" x14ac:dyDescent="0.25">
      <c r="A2773" s="54">
        <v>2023</v>
      </c>
      <c r="B2773" s="54">
        <v>852968</v>
      </c>
      <c r="C2773" s="55" t="s">
        <v>419</v>
      </c>
      <c r="D2773" s="54" t="s">
        <v>1</v>
      </c>
      <c r="E2773" s="56">
        <v>160.768</v>
      </c>
      <c r="F2773" s="56">
        <v>9.5920000000000005</v>
      </c>
      <c r="G2773" s="56">
        <v>63.991999999999997</v>
      </c>
      <c r="H2773" s="56">
        <v>1792.48</v>
      </c>
      <c r="I2773" s="56">
        <v>0</v>
      </c>
      <c r="J2773" s="56">
        <v>135.91200000000001</v>
      </c>
      <c r="K2773" s="56">
        <v>391.96</v>
      </c>
      <c r="L2773" s="56">
        <v>303.88799999999998</v>
      </c>
      <c r="M2773" s="56">
        <v>910.28800000000001</v>
      </c>
      <c r="N2773" s="56">
        <v>1023.816</v>
      </c>
      <c r="O2773" s="56">
        <v>275.928</v>
      </c>
      <c r="P2773" s="56">
        <v>239.976</v>
      </c>
    </row>
    <row r="2774" spans="1:16" x14ac:dyDescent="0.25">
      <c r="A2774" s="54">
        <v>2023</v>
      </c>
      <c r="B2774" s="54">
        <v>857703</v>
      </c>
      <c r="C2774" s="55" t="s">
        <v>416</v>
      </c>
      <c r="D2774" s="54" t="s">
        <v>296</v>
      </c>
      <c r="E2774" s="56">
        <v>358.42350000000198</v>
      </c>
      <c r="F2774" s="56">
        <v>658.91000000000099</v>
      </c>
      <c r="G2774" s="56">
        <v>1217.0454999999999</v>
      </c>
      <c r="H2774" s="56">
        <v>230.97400000000101</v>
      </c>
      <c r="I2774" s="56">
        <v>-32.3489999999993</v>
      </c>
      <c r="J2774" s="56">
        <v>818.69950000000199</v>
      </c>
      <c r="K2774" s="56">
        <v>409.34900000000198</v>
      </c>
      <c r="L2774" s="56">
        <v>306.50150000000099</v>
      </c>
      <c r="M2774" s="56">
        <v>528.72100000000205</v>
      </c>
      <c r="N2774" s="56">
        <v>763.65950000000203</v>
      </c>
      <c r="O2774" s="56">
        <v>890.71400000000199</v>
      </c>
      <c r="P2774" s="56">
        <v>202.27600000000101</v>
      </c>
    </row>
    <row r="2775" spans="1:16" x14ac:dyDescent="0.25">
      <c r="A2775" s="54">
        <v>2023</v>
      </c>
      <c r="B2775" s="54">
        <v>857703</v>
      </c>
      <c r="C2775" s="55" t="s">
        <v>416</v>
      </c>
      <c r="D2775" s="54" t="s">
        <v>1</v>
      </c>
      <c r="E2775" s="56">
        <v>14219.3735</v>
      </c>
      <c r="F2775" s="56">
        <v>17642.009999999998</v>
      </c>
      <c r="G2775" s="56">
        <v>26766.245500000001</v>
      </c>
      <c r="H2775" s="56">
        <v>12288.273999999999</v>
      </c>
      <c r="I2775" s="56">
        <v>8932.4509999999991</v>
      </c>
      <c r="J2775" s="56">
        <v>21028.3995</v>
      </c>
      <c r="K2775" s="56">
        <v>14438.749</v>
      </c>
      <c r="L2775" s="56">
        <v>14250.7515</v>
      </c>
      <c r="M2775" s="56">
        <v>16057.421</v>
      </c>
      <c r="N2775" s="56">
        <v>20519.859499999999</v>
      </c>
      <c r="O2775" s="56">
        <v>21344.614000000001</v>
      </c>
      <c r="P2775" s="56">
        <v>11623.925999999999</v>
      </c>
    </row>
    <row r="2776" spans="1:16" x14ac:dyDescent="0.25">
      <c r="A2776" s="54">
        <v>2023</v>
      </c>
      <c r="B2776" s="54">
        <v>857703</v>
      </c>
      <c r="C2776" s="55" t="s">
        <v>416</v>
      </c>
      <c r="D2776" s="54" t="s">
        <v>294</v>
      </c>
      <c r="E2776" s="56">
        <v>1077.6234999999999</v>
      </c>
      <c r="F2776" s="56">
        <v>1337.01</v>
      </c>
      <c r="G2776" s="56">
        <v>2028.4955</v>
      </c>
      <c r="H2776" s="56">
        <v>931.27400000000102</v>
      </c>
      <c r="I2776" s="56">
        <v>676.95100000000105</v>
      </c>
      <c r="J2776" s="56">
        <v>1593.6495</v>
      </c>
      <c r="K2776" s="56">
        <v>1094.249</v>
      </c>
      <c r="L2776" s="56">
        <v>1080.0015000000001</v>
      </c>
      <c r="M2776" s="56">
        <v>1216.921</v>
      </c>
      <c r="N2776" s="56">
        <v>1555.1095</v>
      </c>
      <c r="O2776" s="56">
        <v>1617.614</v>
      </c>
      <c r="P2776" s="56">
        <v>880.92600000000095</v>
      </c>
    </row>
    <row r="2777" spans="1:16" x14ac:dyDescent="0.25">
      <c r="A2777" s="54">
        <v>2023</v>
      </c>
      <c r="B2777" s="54">
        <v>858490</v>
      </c>
      <c r="C2777" s="55" t="s">
        <v>415</v>
      </c>
      <c r="D2777" s="54" t="s">
        <v>296</v>
      </c>
      <c r="E2777" s="56">
        <v>0</v>
      </c>
      <c r="F2777" s="56">
        <v>0</v>
      </c>
      <c r="G2777" s="56">
        <v>0</v>
      </c>
      <c r="H2777" s="56">
        <v>-1178.6479999999999</v>
      </c>
      <c r="I2777" s="56">
        <v>-1274.1679999999999</v>
      </c>
      <c r="J2777" s="56">
        <v>-853.98600000000204</v>
      </c>
      <c r="K2777" s="56">
        <v>-1488.9380000000001</v>
      </c>
      <c r="L2777" s="56">
        <v>-347.55400000000202</v>
      </c>
      <c r="M2777" s="56">
        <v>-638.86800000000096</v>
      </c>
      <c r="N2777" s="56">
        <v>-1164.1279999999999</v>
      </c>
      <c r="O2777" s="56">
        <v>-2087.0700000000002</v>
      </c>
      <c r="P2777" s="56">
        <v>-350.59400000000198</v>
      </c>
    </row>
    <row r="2778" spans="1:16" x14ac:dyDescent="0.25">
      <c r="A2778" s="54">
        <v>2023</v>
      </c>
      <c r="B2778" s="54">
        <v>858490</v>
      </c>
      <c r="C2778" s="55" t="s">
        <v>414</v>
      </c>
      <c r="D2778" s="54" t="s">
        <v>296</v>
      </c>
      <c r="E2778" s="56">
        <v>0</v>
      </c>
      <c r="F2778" s="56">
        <v>0</v>
      </c>
      <c r="G2778" s="56">
        <v>0</v>
      </c>
      <c r="H2778" s="56">
        <v>-811.93600000000094</v>
      </c>
      <c r="I2778" s="56">
        <v>-252.92400000000001</v>
      </c>
      <c r="J2778" s="56">
        <v>-471.03400000000101</v>
      </c>
      <c r="K2778" s="56">
        <v>-544.33200000000102</v>
      </c>
      <c r="L2778" s="56">
        <v>-471.28800000000001</v>
      </c>
      <c r="M2778" s="56">
        <v>-322.43</v>
      </c>
      <c r="N2778" s="56">
        <v>-467.63</v>
      </c>
      <c r="O2778" s="56">
        <v>-340.054000000001</v>
      </c>
      <c r="P2778" s="56">
        <v>-725.82400000000098</v>
      </c>
    </row>
    <row r="2779" spans="1:16" x14ac:dyDescent="0.25">
      <c r="A2779" s="54">
        <v>2023</v>
      </c>
      <c r="B2779" s="54">
        <v>858490</v>
      </c>
      <c r="C2779" s="55" t="s">
        <v>415</v>
      </c>
      <c r="D2779" s="54" t="s">
        <v>1</v>
      </c>
      <c r="E2779" s="56">
        <v>0</v>
      </c>
      <c r="F2779" s="56">
        <v>0</v>
      </c>
      <c r="G2779" s="56">
        <v>0</v>
      </c>
      <c r="H2779" s="56">
        <v>12133.152</v>
      </c>
      <c r="I2779" s="56">
        <v>17228.531999999999</v>
      </c>
      <c r="J2779" s="56">
        <v>13053.263999999999</v>
      </c>
      <c r="K2779" s="56">
        <v>11130.162</v>
      </c>
      <c r="L2779" s="56">
        <v>14431.896000000001</v>
      </c>
      <c r="M2779" s="56">
        <v>8629.6319999999996</v>
      </c>
      <c r="N2779" s="56">
        <v>13677.072</v>
      </c>
      <c r="O2779" s="56">
        <v>16252.08</v>
      </c>
      <c r="P2779" s="56">
        <v>10998.606</v>
      </c>
    </row>
    <row r="2780" spans="1:16" x14ac:dyDescent="0.25">
      <c r="A2780" s="54">
        <v>2023</v>
      </c>
      <c r="B2780" s="54">
        <v>858490</v>
      </c>
      <c r="C2780" s="55" t="s">
        <v>414</v>
      </c>
      <c r="D2780" s="54" t="s">
        <v>1</v>
      </c>
      <c r="E2780" s="56">
        <v>0</v>
      </c>
      <c r="F2780" s="56">
        <v>0</v>
      </c>
      <c r="G2780" s="56">
        <v>0</v>
      </c>
      <c r="H2780" s="56">
        <v>8597.2139999999999</v>
      </c>
      <c r="I2780" s="56">
        <v>1152.876</v>
      </c>
      <c r="J2780" s="56">
        <v>6009.0659999999998</v>
      </c>
      <c r="K2780" s="56">
        <v>5844.4679999999998</v>
      </c>
      <c r="L2780" s="56">
        <v>2362.8119999999999</v>
      </c>
      <c r="M2780" s="56">
        <v>3358.62</v>
      </c>
      <c r="N2780" s="56">
        <v>3469.47</v>
      </c>
      <c r="O2780" s="56">
        <v>6972.6959999999999</v>
      </c>
      <c r="P2780" s="56">
        <v>4668.576</v>
      </c>
    </row>
    <row r="2781" spans="1:16" x14ac:dyDescent="0.25">
      <c r="A2781" s="54">
        <v>2023</v>
      </c>
      <c r="B2781" s="54">
        <v>858490</v>
      </c>
      <c r="C2781" s="55" t="s">
        <v>415</v>
      </c>
      <c r="D2781" s="54" t="s">
        <v>294</v>
      </c>
      <c r="E2781" s="56">
        <v>0</v>
      </c>
      <c r="F2781" s="56">
        <v>0</v>
      </c>
      <c r="G2781" s="56">
        <v>0</v>
      </c>
      <c r="H2781" s="56">
        <v>-538.848000000002</v>
      </c>
      <c r="I2781" s="56">
        <v>-522.96800000000098</v>
      </c>
      <c r="J2781" s="56">
        <v>-77.486000000001894</v>
      </c>
      <c r="K2781" s="56">
        <v>-770.83800000000201</v>
      </c>
      <c r="L2781" s="56">
        <v>467.64599999999803</v>
      </c>
      <c r="M2781" s="56">
        <v>67.131999999998996</v>
      </c>
      <c r="N2781" s="56">
        <v>-386.42800000000102</v>
      </c>
      <c r="O2781" s="56">
        <v>-1389.42</v>
      </c>
      <c r="P2781" s="56">
        <v>352.10599999999903</v>
      </c>
    </row>
    <row r="2782" spans="1:16" x14ac:dyDescent="0.25">
      <c r="A2782" s="54">
        <v>2023</v>
      </c>
      <c r="B2782" s="54">
        <v>858490</v>
      </c>
      <c r="C2782" s="55" t="s">
        <v>414</v>
      </c>
      <c r="D2782" s="54" t="s">
        <v>294</v>
      </c>
      <c r="E2782" s="56">
        <v>0</v>
      </c>
      <c r="F2782" s="56">
        <v>0</v>
      </c>
      <c r="G2782" s="56">
        <v>0</v>
      </c>
      <c r="H2782" s="56">
        <v>-532.03600000000097</v>
      </c>
      <c r="I2782" s="56">
        <v>14.8759999999999</v>
      </c>
      <c r="J2782" s="56">
        <v>-56.6840000000009</v>
      </c>
      <c r="K2782" s="56">
        <v>-172.53200000000101</v>
      </c>
      <c r="L2782" s="56">
        <v>-191.93799999999999</v>
      </c>
      <c r="M2782" s="56">
        <v>1.1199999999997201</v>
      </c>
      <c r="N2782" s="56">
        <v>-98.0300000000003</v>
      </c>
      <c r="O2782" s="56">
        <v>-2.5540000000009702</v>
      </c>
      <c r="P2782" s="56">
        <v>-412.174000000001</v>
      </c>
    </row>
    <row r="2783" spans="1:16" x14ac:dyDescent="0.25">
      <c r="A2783" s="54">
        <v>2023</v>
      </c>
      <c r="B2783" s="54">
        <v>858490</v>
      </c>
      <c r="C2783" s="55" t="s">
        <v>418</v>
      </c>
      <c r="D2783" s="54" t="s">
        <v>294</v>
      </c>
      <c r="E2783" s="56">
        <v>0</v>
      </c>
      <c r="F2783" s="56">
        <v>0</v>
      </c>
      <c r="G2783" s="56">
        <v>0</v>
      </c>
      <c r="H2783" s="56">
        <v>461.01999999999902</v>
      </c>
      <c r="I2783" s="56">
        <v>-302.484000000001</v>
      </c>
      <c r="J2783" s="56">
        <v>-527.23000000000104</v>
      </c>
      <c r="K2783" s="56">
        <v>-866.79000000000099</v>
      </c>
      <c r="L2783" s="56">
        <v>-108.786</v>
      </c>
      <c r="M2783" s="56">
        <v>-1110.296</v>
      </c>
      <c r="N2783" s="56">
        <v>-323.02800000000099</v>
      </c>
      <c r="O2783" s="56">
        <v>26.563999999999002</v>
      </c>
      <c r="P2783" s="56">
        <v>-325.39</v>
      </c>
    </row>
    <row r="2784" spans="1:16" x14ac:dyDescent="0.25">
      <c r="A2784" s="54">
        <v>2023</v>
      </c>
      <c r="B2784" s="54">
        <v>858490</v>
      </c>
      <c r="C2784" s="55" t="s">
        <v>418</v>
      </c>
      <c r="D2784" s="54" t="s">
        <v>1</v>
      </c>
      <c r="E2784" s="56">
        <v>0</v>
      </c>
      <c r="F2784" s="56">
        <v>0</v>
      </c>
      <c r="G2784" s="56">
        <v>0</v>
      </c>
      <c r="H2784" s="56">
        <v>10091.52</v>
      </c>
      <c r="I2784" s="56">
        <v>7113.5159999999996</v>
      </c>
      <c r="J2784" s="56">
        <v>9984.27</v>
      </c>
      <c r="K2784" s="56">
        <v>8724.2099999999991</v>
      </c>
      <c r="L2784" s="56">
        <v>3089.2139999999999</v>
      </c>
      <c r="M2784" s="56">
        <v>11519.454</v>
      </c>
      <c r="N2784" s="56">
        <v>7312.7219999999998</v>
      </c>
      <c r="O2784" s="56">
        <v>11022.564</v>
      </c>
      <c r="P2784" s="56">
        <v>3739.86</v>
      </c>
    </row>
    <row r="2785" spans="1:16" x14ac:dyDescent="0.25">
      <c r="A2785" s="54">
        <v>2023</v>
      </c>
      <c r="B2785" s="54">
        <v>858490</v>
      </c>
      <c r="C2785" s="55" t="s">
        <v>418</v>
      </c>
      <c r="D2785" s="54" t="s">
        <v>296</v>
      </c>
      <c r="E2785" s="56">
        <v>0</v>
      </c>
      <c r="F2785" s="56">
        <v>0</v>
      </c>
      <c r="G2785" s="56">
        <v>0</v>
      </c>
      <c r="H2785" s="56">
        <v>-260.18000000000097</v>
      </c>
      <c r="I2785" s="56">
        <v>-1098.0840000000001</v>
      </c>
      <c r="J2785" s="56">
        <v>-1328.14</v>
      </c>
      <c r="K2785" s="56">
        <v>-1600.56</v>
      </c>
      <c r="L2785" s="56">
        <v>-920.58600000000104</v>
      </c>
      <c r="M2785" s="56">
        <v>-1815.866</v>
      </c>
      <c r="N2785" s="56">
        <v>-1123.4280000000001</v>
      </c>
      <c r="O2785" s="56">
        <v>-736.54600000000096</v>
      </c>
      <c r="P2785" s="56">
        <v>-1038.19</v>
      </c>
    </row>
    <row r="2786" spans="1:16" x14ac:dyDescent="0.25">
      <c r="A2786" s="54">
        <v>2023</v>
      </c>
      <c r="B2786" s="54">
        <v>861673</v>
      </c>
      <c r="C2786" s="55" t="s">
        <v>414</v>
      </c>
      <c r="D2786" s="54" t="s">
        <v>294</v>
      </c>
      <c r="E2786" s="56">
        <v>19.079000000000001</v>
      </c>
      <c r="F2786" s="56">
        <v>49.0609999999999</v>
      </c>
      <c r="G2786" s="56">
        <v>21.457999999999998</v>
      </c>
      <c r="H2786" s="56">
        <v>7.9929999999999897</v>
      </c>
      <c r="I2786" s="56">
        <v>4.48599999999999</v>
      </c>
      <c r="J2786" s="56">
        <v>0</v>
      </c>
      <c r="K2786" s="56">
        <v>124.88800000000001</v>
      </c>
      <c r="L2786" s="56">
        <v>2.4089999999999998</v>
      </c>
      <c r="M2786" s="56">
        <v>162.60900000000001</v>
      </c>
      <c r="N2786" s="56">
        <v>116.346</v>
      </c>
      <c r="O2786" s="56">
        <v>23.158999999999999</v>
      </c>
      <c r="P2786" s="56">
        <v>28.102</v>
      </c>
    </row>
    <row r="2787" spans="1:16" x14ac:dyDescent="0.25">
      <c r="A2787" s="54">
        <v>2023</v>
      </c>
      <c r="B2787" s="54">
        <v>861673</v>
      </c>
      <c r="C2787" s="55" t="s">
        <v>414</v>
      </c>
      <c r="D2787" s="54" t="s">
        <v>296</v>
      </c>
      <c r="E2787" s="56">
        <v>-46.220999999999997</v>
      </c>
      <c r="F2787" s="56">
        <v>-115.839</v>
      </c>
      <c r="G2787" s="56">
        <v>-109.142</v>
      </c>
      <c r="H2787" s="56">
        <v>-24.106999999999999</v>
      </c>
      <c r="I2787" s="56">
        <v>-28.713999999999999</v>
      </c>
      <c r="J2787" s="56">
        <v>0</v>
      </c>
      <c r="K2787" s="56">
        <v>-6.8120000000000296</v>
      </c>
      <c r="L2787" s="56">
        <v>-94.991</v>
      </c>
      <c r="M2787" s="56">
        <v>96.208999999999904</v>
      </c>
      <c r="N2787" s="56">
        <v>49.945999999999998</v>
      </c>
      <c r="O2787" s="56">
        <v>-43.241</v>
      </c>
      <c r="P2787" s="56">
        <v>-70.397999999999996</v>
      </c>
    </row>
    <row r="2788" spans="1:16" x14ac:dyDescent="0.25">
      <c r="A2788" s="54">
        <v>2023</v>
      </c>
      <c r="B2788" s="54">
        <v>861673</v>
      </c>
      <c r="C2788" s="55" t="s">
        <v>414</v>
      </c>
      <c r="D2788" s="54" t="s">
        <v>1</v>
      </c>
      <c r="E2788" s="56">
        <v>117.57899999999999</v>
      </c>
      <c r="F2788" s="56">
        <v>1511.8109999999999</v>
      </c>
      <c r="G2788" s="56">
        <v>314.95800000000003</v>
      </c>
      <c r="H2788" s="56">
        <v>62.993000000000002</v>
      </c>
      <c r="I2788" s="56">
        <v>69.986000000000004</v>
      </c>
      <c r="J2788" s="56">
        <v>0</v>
      </c>
      <c r="K2788" s="56">
        <v>902.88800000000003</v>
      </c>
      <c r="L2788" s="56">
        <v>748.90899999999999</v>
      </c>
      <c r="M2788" s="56">
        <v>609.60900000000004</v>
      </c>
      <c r="N2788" s="56">
        <v>783.846</v>
      </c>
      <c r="O2788" s="56">
        <v>139.90899999999999</v>
      </c>
      <c r="P2788" s="56">
        <v>273.60199999999998</v>
      </c>
    </row>
    <row r="2789" spans="1:16" x14ac:dyDescent="0.25">
      <c r="A2789" s="54">
        <v>2023</v>
      </c>
      <c r="B2789" s="54">
        <v>864241</v>
      </c>
      <c r="C2789" s="55" t="s">
        <v>416</v>
      </c>
      <c r="D2789" s="54" t="s">
        <v>296</v>
      </c>
      <c r="E2789" s="56">
        <v>0</v>
      </c>
      <c r="F2789" s="56">
        <v>0</v>
      </c>
      <c r="G2789" s="56">
        <v>-26.36</v>
      </c>
      <c r="H2789" s="56">
        <v>0</v>
      </c>
      <c r="I2789" s="56">
        <v>0</v>
      </c>
      <c r="J2789" s="56">
        <v>0</v>
      </c>
      <c r="K2789" s="56">
        <v>0</v>
      </c>
      <c r="L2789" s="56">
        <v>0</v>
      </c>
      <c r="M2789" s="56">
        <v>4.6800000000000397</v>
      </c>
      <c r="N2789" s="56">
        <v>-21.03</v>
      </c>
      <c r="O2789" s="56">
        <v>-20.62</v>
      </c>
      <c r="P2789" s="56">
        <v>-79.961500000000001</v>
      </c>
    </row>
    <row r="2790" spans="1:16" x14ac:dyDescent="0.25">
      <c r="A2790" s="54">
        <v>2023</v>
      </c>
      <c r="B2790" s="54">
        <v>864241</v>
      </c>
      <c r="C2790" s="55" t="s">
        <v>415</v>
      </c>
      <c r="D2790" s="54" t="s">
        <v>1</v>
      </c>
      <c r="E2790" s="56">
        <v>13710.2925</v>
      </c>
      <c r="F2790" s="56">
        <v>9990.9174999999996</v>
      </c>
      <c r="G2790" s="56">
        <v>9146.9575000000004</v>
      </c>
      <c r="H2790" s="56">
        <v>13688.6525</v>
      </c>
      <c r="I2790" s="56">
        <v>2851.07</v>
      </c>
      <c r="J2790" s="56">
        <v>4257.67</v>
      </c>
      <c r="K2790" s="56">
        <v>6281.01</v>
      </c>
      <c r="L2790" s="56">
        <v>3771.3110000000001</v>
      </c>
      <c r="M2790" s="56">
        <v>11960.968999999999</v>
      </c>
      <c r="N2790" s="56">
        <v>4061.5574999999999</v>
      </c>
      <c r="O2790" s="56">
        <v>3709.096</v>
      </c>
      <c r="P2790" s="56">
        <v>14694.642</v>
      </c>
    </row>
    <row r="2791" spans="1:16" x14ac:dyDescent="0.25">
      <c r="A2791" s="54">
        <v>2023</v>
      </c>
      <c r="B2791" s="54">
        <v>864241</v>
      </c>
      <c r="C2791" s="55" t="s">
        <v>415</v>
      </c>
      <c r="D2791" s="54" t="s">
        <v>294</v>
      </c>
      <c r="E2791" s="56">
        <v>1039.0425</v>
      </c>
      <c r="F2791" s="56">
        <v>757.16750000000104</v>
      </c>
      <c r="G2791" s="56">
        <v>693.20749999999896</v>
      </c>
      <c r="H2791" s="56">
        <v>1037.4024999999999</v>
      </c>
      <c r="I2791" s="56">
        <v>216.07</v>
      </c>
      <c r="J2791" s="56">
        <v>322.67000000000098</v>
      </c>
      <c r="K2791" s="56">
        <v>476.01000000000101</v>
      </c>
      <c r="L2791" s="56">
        <v>285.81099999999998</v>
      </c>
      <c r="M2791" s="56">
        <v>906.46900000000198</v>
      </c>
      <c r="N2791" s="56">
        <v>307.8075</v>
      </c>
      <c r="O2791" s="56">
        <v>281.096</v>
      </c>
      <c r="P2791" s="56">
        <v>1113.6420000000001</v>
      </c>
    </row>
    <row r="2792" spans="1:16" x14ac:dyDescent="0.25">
      <c r="A2792" s="54">
        <v>2023</v>
      </c>
      <c r="B2792" s="54">
        <v>864241</v>
      </c>
      <c r="C2792" s="55" t="s">
        <v>415</v>
      </c>
      <c r="D2792" s="54" t="s">
        <v>296</v>
      </c>
      <c r="E2792" s="56">
        <v>736.29250000000104</v>
      </c>
      <c r="F2792" s="56">
        <v>479.26750000000101</v>
      </c>
      <c r="G2792" s="56">
        <v>564.29749999999899</v>
      </c>
      <c r="H2792" s="56">
        <v>783.80250000000206</v>
      </c>
      <c r="I2792" s="56">
        <v>135.02000000000001</v>
      </c>
      <c r="J2792" s="56">
        <v>246.57000000000099</v>
      </c>
      <c r="K2792" s="56">
        <v>353.06000000000103</v>
      </c>
      <c r="L2792" s="56">
        <v>138.56100000000001</v>
      </c>
      <c r="M2792" s="56">
        <v>663.86900000000196</v>
      </c>
      <c r="N2792" s="56">
        <v>123.6075</v>
      </c>
      <c r="O2792" s="56">
        <v>127.79600000000001</v>
      </c>
      <c r="P2792" s="56">
        <v>717.19200000000103</v>
      </c>
    </row>
    <row r="2793" spans="1:16" x14ac:dyDescent="0.25">
      <c r="A2793" s="54">
        <v>2023</v>
      </c>
      <c r="B2793" s="54">
        <v>864241</v>
      </c>
      <c r="C2793" s="55" t="s">
        <v>416</v>
      </c>
      <c r="D2793" s="54" t="s">
        <v>294</v>
      </c>
      <c r="E2793" s="56">
        <v>0</v>
      </c>
      <c r="F2793" s="56">
        <v>0</v>
      </c>
      <c r="G2793" s="56">
        <v>5.74000000000001</v>
      </c>
      <c r="H2793" s="56">
        <v>0</v>
      </c>
      <c r="I2793" s="56">
        <v>0</v>
      </c>
      <c r="J2793" s="56">
        <v>0</v>
      </c>
      <c r="K2793" s="56">
        <v>0</v>
      </c>
      <c r="L2793" s="56">
        <v>0</v>
      </c>
      <c r="M2793" s="56">
        <v>68.88</v>
      </c>
      <c r="N2793" s="56">
        <v>11.07</v>
      </c>
      <c r="O2793" s="56">
        <v>11.48</v>
      </c>
      <c r="P2793" s="56">
        <v>16.3385</v>
      </c>
    </row>
    <row r="2794" spans="1:16" x14ac:dyDescent="0.25">
      <c r="A2794" s="54">
        <v>2023</v>
      </c>
      <c r="B2794" s="54">
        <v>864241</v>
      </c>
      <c r="C2794" s="55" t="s">
        <v>416</v>
      </c>
      <c r="D2794" s="54" t="s">
        <v>1</v>
      </c>
      <c r="E2794" s="56">
        <v>0</v>
      </c>
      <c r="F2794" s="56">
        <v>0</v>
      </c>
      <c r="G2794" s="56">
        <v>75.739999999999995</v>
      </c>
      <c r="H2794" s="56">
        <v>0</v>
      </c>
      <c r="I2794" s="56">
        <v>0</v>
      </c>
      <c r="J2794" s="56">
        <v>0</v>
      </c>
      <c r="K2794" s="56">
        <v>0</v>
      </c>
      <c r="L2794" s="56">
        <v>0</v>
      </c>
      <c r="M2794" s="56">
        <v>908.88</v>
      </c>
      <c r="N2794" s="56">
        <v>146.07</v>
      </c>
      <c r="O2794" s="56">
        <v>151.47999999999999</v>
      </c>
      <c r="P2794" s="56">
        <v>215.58850000000001</v>
      </c>
    </row>
    <row r="2795" spans="1:16" x14ac:dyDescent="0.25">
      <c r="A2795" s="54">
        <v>2023</v>
      </c>
      <c r="B2795" s="54">
        <v>865220</v>
      </c>
      <c r="C2795" s="55" t="s">
        <v>418</v>
      </c>
      <c r="D2795" s="54" t="s">
        <v>1</v>
      </c>
      <c r="E2795" s="56">
        <v>3174.0239999999999</v>
      </c>
      <c r="F2795" s="56">
        <v>934.26400000000001</v>
      </c>
      <c r="G2795" s="56">
        <v>262.36</v>
      </c>
      <c r="H2795" s="56">
        <v>927.88800000000003</v>
      </c>
      <c r="I2795" s="56">
        <v>2136.5360000000001</v>
      </c>
      <c r="J2795" s="56">
        <v>1166.2</v>
      </c>
      <c r="K2795" s="56">
        <v>1414.12</v>
      </c>
      <c r="L2795" s="56">
        <v>401.54399999999998</v>
      </c>
      <c r="M2795" s="56">
        <v>502.98399999999998</v>
      </c>
      <c r="N2795" s="56">
        <v>775.91200000000003</v>
      </c>
      <c r="O2795" s="56">
        <v>163.17599999999999</v>
      </c>
      <c r="P2795" s="56">
        <v>86.376000000000005</v>
      </c>
    </row>
    <row r="2796" spans="1:16" x14ac:dyDescent="0.25">
      <c r="A2796" s="54">
        <v>2023</v>
      </c>
      <c r="B2796" s="54">
        <v>865220</v>
      </c>
      <c r="C2796" s="55" t="s">
        <v>418</v>
      </c>
      <c r="D2796" s="54" t="s">
        <v>294</v>
      </c>
      <c r="E2796" s="56">
        <v>786.024</v>
      </c>
      <c r="F2796" s="56">
        <v>282.76400000000001</v>
      </c>
      <c r="G2796" s="56">
        <v>71.86</v>
      </c>
      <c r="H2796" s="56">
        <v>166.88800000000001</v>
      </c>
      <c r="I2796" s="56">
        <v>317.036</v>
      </c>
      <c r="J2796" s="56">
        <v>344.45</v>
      </c>
      <c r="K2796" s="56">
        <v>514.62</v>
      </c>
      <c r="L2796" s="56">
        <v>48.793999999999997</v>
      </c>
      <c r="M2796" s="56">
        <v>129.73400000000001</v>
      </c>
      <c r="N2796" s="56">
        <v>140.91200000000001</v>
      </c>
      <c r="O2796" s="56">
        <v>13.426</v>
      </c>
      <c r="P2796" s="56">
        <v>16.876000000000001</v>
      </c>
    </row>
    <row r="2797" spans="1:16" x14ac:dyDescent="0.25">
      <c r="A2797" s="54">
        <v>2023</v>
      </c>
      <c r="B2797" s="54">
        <v>865220</v>
      </c>
      <c r="C2797" s="55" t="s">
        <v>418</v>
      </c>
      <c r="D2797" s="54" t="s">
        <v>296</v>
      </c>
      <c r="E2797" s="56">
        <v>531.024</v>
      </c>
      <c r="F2797" s="56">
        <v>108.164</v>
      </c>
      <c r="G2797" s="56">
        <v>-66.14</v>
      </c>
      <c r="H2797" s="56">
        <v>61.887999999999998</v>
      </c>
      <c r="I2797" s="56">
        <v>167.666</v>
      </c>
      <c r="J2797" s="56">
        <v>193.88</v>
      </c>
      <c r="K2797" s="56">
        <v>307.02</v>
      </c>
      <c r="L2797" s="56">
        <v>-124.60599999999999</v>
      </c>
      <c r="M2797" s="56">
        <v>-46.066000000000003</v>
      </c>
      <c r="N2797" s="56">
        <v>72.5120000000001</v>
      </c>
      <c r="O2797" s="56">
        <v>-89.174000000000007</v>
      </c>
      <c r="P2797" s="56">
        <v>-52.723999999999997</v>
      </c>
    </row>
    <row r="2798" spans="1:16" x14ac:dyDescent="0.25">
      <c r="A2798" s="54">
        <v>2023</v>
      </c>
      <c r="B2798" s="54">
        <v>866033</v>
      </c>
      <c r="C2798" s="55" t="s">
        <v>415</v>
      </c>
      <c r="D2798" s="54" t="s">
        <v>1</v>
      </c>
      <c r="E2798" s="56">
        <v>10416.772975</v>
      </c>
      <c r="F2798" s="56">
        <v>17444.025375000001</v>
      </c>
      <c r="G2798" s="56">
        <v>9635.8220000000001</v>
      </c>
      <c r="H2798" s="56">
        <v>10856.237525</v>
      </c>
      <c r="I2798" s="56">
        <v>6343.2344499999999</v>
      </c>
      <c r="J2798" s="56">
        <v>2361.4034499999998</v>
      </c>
      <c r="K2798" s="56">
        <v>10028.518324999999</v>
      </c>
      <c r="L2798" s="56">
        <v>5694.7498999999998</v>
      </c>
      <c r="M2798" s="56">
        <v>17054.9869</v>
      </c>
      <c r="N2798" s="56">
        <v>7002.6925499999998</v>
      </c>
      <c r="O2798" s="56">
        <v>14037.7832</v>
      </c>
      <c r="P2798" s="56">
        <v>9777.6943250000004</v>
      </c>
    </row>
    <row r="2799" spans="1:16" x14ac:dyDescent="0.25">
      <c r="A2799" s="54">
        <v>2023</v>
      </c>
      <c r="B2799" s="54">
        <v>866033</v>
      </c>
      <c r="C2799" s="55" t="s">
        <v>417</v>
      </c>
      <c r="D2799" s="54" t="s">
        <v>1</v>
      </c>
      <c r="E2799" s="56">
        <v>11801.79175</v>
      </c>
      <c r="F2799" s="56">
        <v>6572.6338999999998</v>
      </c>
      <c r="G2799" s="56">
        <v>8057.9822750000003</v>
      </c>
      <c r="H2799" s="56">
        <v>20359.07055</v>
      </c>
      <c r="I2799" s="56">
        <v>13843.3946</v>
      </c>
      <c r="J2799" s="56">
        <v>3028.1772500000002</v>
      </c>
      <c r="K2799" s="56">
        <v>11719.751399999999</v>
      </c>
      <c r="L2799" s="56">
        <v>10572.231599999999</v>
      </c>
      <c r="M2799" s="56">
        <v>23913.716925000001</v>
      </c>
      <c r="N2799" s="56">
        <v>11885.9223</v>
      </c>
      <c r="O2799" s="56">
        <v>15898.58375</v>
      </c>
      <c r="P2799" s="56">
        <v>15214.827074999999</v>
      </c>
    </row>
    <row r="2800" spans="1:16" x14ac:dyDescent="0.25">
      <c r="A2800" s="54">
        <v>2023</v>
      </c>
      <c r="B2800" s="54">
        <v>866033</v>
      </c>
      <c r="C2800" s="55" t="s">
        <v>416</v>
      </c>
      <c r="D2800" s="54" t="s">
        <v>294</v>
      </c>
      <c r="E2800" s="56">
        <v>1306.65975</v>
      </c>
      <c r="F2800" s="56">
        <v>627.90475000000004</v>
      </c>
      <c r="G2800" s="56">
        <v>708.0249</v>
      </c>
      <c r="H2800" s="56">
        <v>659.77917499999899</v>
      </c>
      <c r="I2800" s="56">
        <v>601.74674999999797</v>
      </c>
      <c r="J2800" s="56">
        <v>1353.484825</v>
      </c>
      <c r="K2800" s="56">
        <v>651.11997499999904</v>
      </c>
      <c r="L2800" s="56">
        <v>956.11999999999796</v>
      </c>
      <c r="M2800" s="56">
        <v>1082.6931500000001</v>
      </c>
      <c r="N2800" s="56">
        <v>717.93562499999803</v>
      </c>
      <c r="O2800" s="56">
        <v>1205.72595</v>
      </c>
      <c r="P2800" s="56">
        <v>1283.6587500000001</v>
      </c>
    </row>
    <row r="2801" spans="1:16" x14ac:dyDescent="0.25">
      <c r="A2801" s="54">
        <v>2023</v>
      </c>
      <c r="B2801" s="54">
        <v>866033</v>
      </c>
      <c r="C2801" s="55" t="s">
        <v>416</v>
      </c>
      <c r="D2801" s="54" t="s">
        <v>296</v>
      </c>
      <c r="E2801" s="56">
        <v>918.00974999999505</v>
      </c>
      <c r="F2801" s="56">
        <v>375.15474999999998</v>
      </c>
      <c r="G2801" s="56">
        <v>419.32490000000001</v>
      </c>
      <c r="H2801" s="56">
        <v>358.97917499999897</v>
      </c>
      <c r="I2801" s="56">
        <v>325.89674999999801</v>
      </c>
      <c r="J2801" s="56">
        <v>998.034824999997</v>
      </c>
      <c r="K2801" s="56">
        <v>525.669974999999</v>
      </c>
      <c r="L2801" s="56">
        <v>515.91999999999803</v>
      </c>
      <c r="M2801" s="56">
        <v>657.54314999999804</v>
      </c>
      <c r="N2801" s="56">
        <v>485.73562499999798</v>
      </c>
      <c r="O2801" s="56">
        <v>853.02594999999701</v>
      </c>
      <c r="P2801" s="56">
        <v>936.45874999999796</v>
      </c>
    </row>
    <row r="2802" spans="1:16" x14ac:dyDescent="0.25">
      <c r="A2802" s="54">
        <v>2023</v>
      </c>
      <c r="B2802" s="54">
        <v>866033</v>
      </c>
      <c r="C2802" s="55" t="s">
        <v>416</v>
      </c>
      <c r="D2802" s="54" t="s">
        <v>1</v>
      </c>
      <c r="E2802" s="56">
        <v>30279.159749999999</v>
      </c>
      <c r="F2802" s="56">
        <v>14550.40475</v>
      </c>
      <c r="G2802" s="56">
        <v>16407.0249</v>
      </c>
      <c r="H2802" s="56">
        <v>15289.029175</v>
      </c>
      <c r="I2802" s="56">
        <v>13944.24675</v>
      </c>
      <c r="J2802" s="56">
        <v>31364.234825</v>
      </c>
      <c r="K2802" s="56">
        <v>15088.369975</v>
      </c>
      <c r="L2802" s="56">
        <v>22156.12</v>
      </c>
      <c r="M2802" s="56">
        <v>25089.193149999999</v>
      </c>
      <c r="N2802" s="56">
        <v>16636.685624999998</v>
      </c>
      <c r="O2802" s="56">
        <v>27940.22595</v>
      </c>
      <c r="P2802" s="56">
        <v>29746.158749999999</v>
      </c>
    </row>
    <row r="2803" spans="1:16" x14ac:dyDescent="0.25">
      <c r="A2803" s="54">
        <v>2023</v>
      </c>
      <c r="B2803" s="54">
        <v>866033</v>
      </c>
      <c r="C2803" s="55" t="s">
        <v>414</v>
      </c>
      <c r="D2803" s="54" t="s">
        <v>1</v>
      </c>
      <c r="E2803" s="56">
        <v>3944.4686750000001</v>
      </c>
      <c r="F2803" s="56">
        <v>14739.0453</v>
      </c>
      <c r="G2803" s="56">
        <v>14551.449850000001</v>
      </c>
      <c r="H2803" s="56">
        <v>6304.5657499999998</v>
      </c>
      <c r="I2803" s="56">
        <v>4816.8658999999998</v>
      </c>
      <c r="J2803" s="56">
        <v>18796.907325</v>
      </c>
      <c r="K2803" s="56">
        <v>1684.7012</v>
      </c>
      <c r="L2803" s="56">
        <v>8421.4158000000007</v>
      </c>
      <c r="M2803" s="56">
        <v>13352.720149999999</v>
      </c>
      <c r="N2803" s="56">
        <v>3288.6684249999998</v>
      </c>
      <c r="O2803" s="56">
        <v>7076.8946500000002</v>
      </c>
      <c r="P2803" s="56">
        <v>7855.2328749999997</v>
      </c>
    </row>
    <row r="2804" spans="1:16" x14ac:dyDescent="0.25">
      <c r="A2804" s="54">
        <v>2023</v>
      </c>
      <c r="B2804" s="54">
        <v>866033</v>
      </c>
      <c r="C2804" s="55" t="s">
        <v>415</v>
      </c>
      <c r="D2804" s="54" t="s">
        <v>296</v>
      </c>
      <c r="E2804" s="56">
        <v>17.122974999998899</v>
      </c>
      <c r="F2804" s="56">
        <v>261.97537499999999</v>
      </c>
      <c r="G2804" s="56">
        <v>-22.078000000001101</v>
      </c>
      <c r="H2804" s="56">
        <v>-22.3124750000005</v>
      </c>
      <c r="I2804" s="56">
        <v>-227.06555</v>
      </c>
      <c r="J2804" s="56">
        <v>-114.29655</v>
      </c>
      <c r="K2804" s="56">
        <v>-68.581675000000601</v>
      </c>
      <c r="L2804" s="56">
        <v>-146.95009999999999</v>
      </c>
      <c r="M2804" s="56">
        <v>19.636899999998501</v>
      </c>
      <c r="N2804" s="56">
        <v>-205.20744999999999</v>
      </c>
      <c r="O2804" s="56">
        <v>193.83319999999901</v>
      </c>
      <c r="P2804" s="56">
        <v>-33.555675000000797</v>
      </c>
    </row>
    <row r="2805" spans="1:16" x14ac:dyDescent="0.25">
      <c r="A2805" s="54">
        <v>2023</v>
      </c>
      <c r="B2805" s="54">
        <v>866033</v>
      </c>
      <c r="C2805" s="55" t="s">
        <v>414</v>
      </c>
      <c r="D2805" s="54" t="s">
        <v>296</v>
      </c>
      <c r="E2805" s="56">
        <v>-212.58132499999999</v>
      </c>
      <c r="F2805" s="56">
        <v>272.69529999999901</v>
      </c>
      <c r="G2805" s="56">
        <v>198.199849999999</v>
      </c>
      <c r="H2805" s="56">
        <v>-48.7342500000005</v>
      </c>
      <c r="I2805" s="56">
        <v>-8.9340999999998392</v>
      </c>
      <c r="J2805" s="56">
        <v>275.75732499999998</v>
      </c>
      <c r="K2805" s="56">
        <v>-63.3988000000002</v>
      </c>
      <c r="L2805" s="56">
        <v>-60.284200000000702</v>
      </c>
      <c r="M2805" s="56">
        <v>41.370149999999597</v>
      </c>
      <c r="N2805" s="56">
        <v>-129.18157500000001</v>
      </c>
      <c r="O2805" s="56">
        <v>-175.90535000000099</v>
      </c>
      <c r="P2805" s="56">
        <v>-38.317125000000701</v>
      </c>
    </row>
    <row r="2806" spans="1:16" x14ac:dyDescent="0.25">
      <c r="A2806" s="54">
        <v>2023</v>
      </c>
      <c r="B2806" s="54">
        <v>866033</v>
      </c>
      <c r="C2806" s="55" t="s">
        <v>414</v>
      </c>
      <c r="D2806" s="54" t="s">
        <v>294</v>
      </c>
      <c r="E2806" s="56">
        <v>170.21867499999999</v>
      </c>
      <c r="F2806" s="56">
        <v>636.04529999999897</v>
      </c>
      <c r="G2806" s="56">
        <v>627.94984999999895</v>
      </c>
      <c r="H2806" s="56">
        <v>272.06574999999998</v>
      </c>
      <c r="I2806" s="56">
        <v>207.86590000000001</v>
      </c>
      <c r="J2806" s="56">
        <v>811.15732500000001</v>
      </c>
      <c r="K2806" s="56">
        <v>72.701199999999801</v>
      </c>
      <c r="L2806" s="56">
        <v>363.41579999999902</v>
      </c>
      <c r="M2806" s="56">
        <v>576.22014999999999</v>
      </c>
      <c r="N2806" s="56">
        <v>141.91842500000001</v>
      </c>
      <c r="O2806" s="56">
        <v>305.39464999999899</v>
      </c>
      <c r="P2806" s="56">
        <v>338.98287499999901</v>
      </c>
    </row>
    <row r="2807" spans="1:16" x14ac:dyDescent="0.25">
      <c r="A2807" s="54">
        <v>2023</v>
      </c>
      <c r="B2807" s="54">
        <v>866033</v>
      </c>
      <c r="C2807" s="55" t="s">
        <v>417</v>
      </c>
      <c r="D2807" s="54" t="s">
        <v>296</v>
      </c>
      <c r="E2807" s="56">
        <v>298.29174999999998</v>
      </c>
      <c r="F2807" s="56">
        <v>178.13389999999899</v>
      </c>
      <c r="G2807" s="56">
        <v>212.73227499999899</v>
      </c>
      <c r="H2807" s="56">
        <v>731.57054999999798</v>
      </c>
      <c r="I2807" s="56">
        <v>429.39459999999798</v>
      </c>
      <c r="J2807" s="56">
        <v>67.677249999999702</v>
      </c>
      <c r="K2807" s="56">
        <v>366.75139999999999</v>
      </c>
      <c r="L2807" s="56">
        <v>264.23159999999899</v>
      </c>
      <c r="M2807" s="56">
        <v>690.96692499999801</v>
      </c>
      <c r="N2807" s="56">
        <v>381.92230000000001</v>
      </c>
      <c r="O2807" s="56">
        <v>505.58374999999899</v>
      </c>
      <c r="P2807" s="56">
        <v>506.07707499999901</v>
      </c>
    </row>
    <row r="2808" spans="1:16" x14ac:dyDescent="0.25">
      <c r="A2808" s="54">
        <v>2023</v>
      </c>
      <c r="B2808" s="54">
        <v>866033</v>
      </c>
      <c r="C2808" s="55" t="s">
        <v>415</v>
      </c>
      <c r="D2808" s="54" t="s">
        <v>294</v>
      </c>
      <c r="E2808" s="56">
        <v>449.52297499999901</v>
      </c>
      <c r="F2808" s="56">
        <v>752.77537500000005</v>
      </c>
      <c r="G2808" s="56">
        <v>415.82199999999898</v>
      </c>
      <c r="H2808" s="56">
        <v>468.48752499999898</v>
      </c>
      <c r="I2808" s="56">
        <v>273.73444999999998</v>
      </c>
      <c r="J2808" s="56">
        <v>101.90345000000001</v>
      </c>
      <c r="K2808" s="56">
        <v>432.76832499999898</v>
      </c>
      <c r="L2808" s="56">
        <v>245.7499</v>
      </c>
      <c r="M2808" s="56">
        <v>735.98689999999897</v>
      </c>
      <c r="N2808" s="56">
        <v>302.19254999999998</v>
      </c>
      <c r="O2808" s="56">
        <v>605.78319999999997</v>
      </c>
      <c r="P2808" s="56">
        <v>421.94432499999903</v>
      </c>
    </row>
    <row r="2809" spans="1:16" x14ac:dyDescent="0.25">
      <c r="A2809" s="54">
        <v>2023</v>
      </c>
      <c r="B2809" s="54">
        <v>866033</v>
      </c>
      <c r="C2809" s="55" t="s">
        <v>417</v>
      </c>
      <c r="D2809" s="54" t="s">
        <v>294</v>
      </c>
      <c r="E2809" s="56">
        <v>509.29174999999998</v>
      </c>
      <c r="F2809" s="56">
        <v>283.63389999999902</v>
      </c>
      <c r="G2809" s="56">
        <v>347.73227499999899</v>
      </c>
      <c r="H2809" s="56">
        <v>878.57054999999798</v>
      </c>
      <c r="I2809" s="56">
        <v>597.39459999999804</v>
      </c>
      <c r="J2809" s="56">
        <v>130.67724999999999</v>
      </c>
      <c r="K2809" s="56">
        <v>505.75139999999999</v>
      </c>
      <c r="L2809" s="56">
        <v>456.23159999999899</v>
      </c>
      <c r="M2809" s="56">
        <v>1031.9669249999999</v>
      </c>
      <c r="N2809" s="56">
        <v>512.92229999999995</v>
      </c>
      <c r="O2809" s="56">
        <v>686.08374999999899</v>
      </c>
      <c r="P2809" s="56">
        <v>656.57707499999901</v>
      </c>
    </row>
    <row r="2810" spans="1:16" x14ac:dyDescent="0.25">
      <c r="A2810" s="54">
        <v>2023</v>
      </c>
      <c r="B2810" s="54">
        <v>867297</v>
      </c>
      <c r="C2810" s="55" t="s">
        <v>414</v>
      </c>
      <c r="D2810" s="54" t="s">
        <v>296</v>
      </c>
      <c r="E2810" s="56">
        <v>-25.904</v>
      </c>
      <c r="F2810" s="56">
        <v>1109.3399999999999</v>
      </c>
      <c r="G2810" s="56">
        <v>159.21199999999999</v>
      </c>
      <c r="H2810" s="56">
        <v>201.21600000000001</v>
      </c>
      <c r="I2810" s="56">
        <v>304.518000000001</v>
      </c>
      <c r="J2810" s="56">
        <v>-31.94</v>
      </c>
      <c r="K2810" s="56">
        <v>-57.164000000000001</v>
      </c>
      <c r="L2810" s="56">
        <v>-29.408000000000001</v>
      </c>
      <c r="M2810" s="56">
        <v>1061.644</v>
      </c>
      <c r="N2810" s="56">
        <v>29.228000000000101</v>
      </c>
      <c r="O2810" s="56">
        <v>33.957999999999998</v>
      </c>
      <c r="P2810" s="56">
        <v>66.588000000000093</v>
      </c>
    </row>
    <row r="2811" spans="1:16" x14ac:dyDescent="0.25">
      <c r="A2811" s="54">
        <v>2023</v>
      </c>
      <c r="B2811" s="54">
        <v>867297</v>
      </c>
      <c r="C2811" s="55" t="s">
        <v>414</v>
      </c>
      <c r="D2811" s="54" t="s">
        <v>294</v>
      </c>
      <c r="E2811" s="56">
        <v>40.496000000000002</v>
      </c>
      <c r="F2811" s="56">
        <v>1287.44</v>
      </c>
      <c r="G2811" s="56">
        <v>192.41200000000001</v>
      </c>
      <c r="H2811" s="56">
        <v>397.11599999999999</v>
      </c>
      <c r="I2811" s="56">
        <v>435.11800000000102</v>
      </c>
      <c r="J2811" s="56">
        <v>66.56</v>
      </c>
      <c r="K2811" s="56">
        <v>75.635999999999996</v>
      </c>
      <c r="L2811" s="56">
        <v>2.6920000000000002</v>
      </c>
      <c r="M2811" s="56">
        <v>1228.7439999999999</v>
      </c>
      <c r="N2811" s="56">
        <v>263.82799999999997</v>
      </c>
      <c r="O2811" s="56">
        <v>204.90799999999999</v>
      </c>
      <c r="P2811" s="56">
        <v>165.08799999999999</v>
      </c>
    </row>
    <row r="2812" spans="1:16" x14ac:dyDescent="0.25">
      <c r="A2812" s="54">
        <v>2023</v>
      </c>
      <c r="B2812" s="54">
        <v>867297</v>
      </c>
      <c r="C2812" s="55" t="s">
        <v>414</v>
      </c>
      <c r="D2812" s="54" t="s">
        <v>1</v>
      </c>
      <c r="E2812" s="56">
        <v>169.49600000000001</v>
      </c>
      <c r="F2812" s="56">
        <v>4095.44</v>
      </c>
      <c r="G2812" s="56">
        <v>647.91200000000003</v>
      </c>
      <c r="H2812" s="56">
        <v>3639.616</v>
      </c>
      <c r="I2812" s="56">
        <v>4088.3679999999999</v>
      </c>
      <c r="J2812" s="56">
        <v>189.56</v>
      </c>
      <c r="K2812" s="56">
        <v>439.13600000000002</v>
      </c>
      <c r="L2812" s="56">
        <v>7.1920000000000002</v>
      </c>
      <c r="M2812" s="56">
        <v>3228.7440000000001</v>
      </c>
      <c r="N2812" s="56">
        <v>1537.328</v>
      </c>
      <c r="O2812" s="56">
        <v>1013.408</v>
      </c>
      <c r="P2812" s="56">
        <v>855.08799999999997</v>
      </c>
    </row>
    <row r="2813" spans="1:16" x14ac:dyDescent="0.25">
      <c r="A2813" s="54">
        <v>2023</v>
      </c>
      <c r="B2813" s="54">
        <v>868970</v>
      </c>
      <c r="C2813" s="55" t="s">
        <v>417</v>
      </c>
      <c r="D2813" s="54" t="s">
        <v>294</v>
      </c>
      <c r="E2813" s="56">
        <v>93.772000000000006</v>
      </c>
      <c r="F2813" s="56">
        <v>360.3648</v>
      </c>
      <c r="G2813" s="56">
        <v>23.413599999999999</v>
      </c>
      <c r="H2813" s="56">
        <v>41.429600000000001</v>
      </c>
      <c r="I2813" s="56">
        <v>27.316800000000001</v>
      </c>
      <c r="J2813" s="56">
        <v>163.2544</v>
      </c>
      <c r="K2813" s="56">
        <v>20.876799999999999</v>
      </c>
      <c r="L2813" s="56">
        <v>96.783999999999907</v>
      </c>
      <c r="M2813" s="56">
        <v>27.438400000000001</v>
      </c>
      <c r="N2813" s="56">
        <v>6.58480000000002</v>
      </c>
      <c r="O2813" s="56">
        <v>416.95519999999999</v>
      </c>
      <c r="P2813" s="56">
        <v>149.21119999999999</v>
      </c>
    </row>
    <row r="2814" spans="1:16" x14ac:dyDescent="0.25">
      <c r="A2814" s="54">
        <v>2023</v>
      </c>
      <c r="B2814" s="54">
        <v>868970</v>
      </c>
      <c r="C2814" s="55" t="s">
        <v>417</v>
      </c>
      <c r="D2814" s="54" t="s">
        <v>296</v>
      </c>
      <c r="E2814" s="56">
        <v>-26.228000000000002</v>
      </c>
      <c r="F2814" s="56">
        <v>262.3648</v>
      </c>
      <c r="G2814" s="56">
        <v>-6.5864000000000003</v>
      </c>
      <c r="H2814" s="56">
        <v>-47.570399999999999</v>
      </c>
      <c r="I2814" s="56">
        <v>-33.683199999999999</v>
      </c>
      <c r="J2814" s="56">
        <v>42.254399999999897</v>
      </c>
      <c r="K2814" s="56">
        <v>-38.123199999999997</v>
      </c>
      <c r="L2814" s="56">
        <v>28.783999999999899</v>
      </c>
      <c r="M2814" s="56">
        <v>-2.5616000000000101</v>
      </c>
      <c r="N2814" s="56">
        <v>-53.415199999999999</v>
      </c>
      <c r="O2814" s="56">
        <v>236.95519999999999</v>
      </c>
      <c r="P2814" s="56">
        <v>30.211199999999899</v>
      </c>
    </row>
    <row r="2815" spans="1:16" x14ac:dyDescent="0.25">
      <c r="A2815" s="54">
        <v>2023</v>
      </c>
      <c r="B2815" s="54">
        <v>868970</v>
      </c>
      <c r="C2815" s="55" t="s">
        <v>417</v>
      </c>
      <c r="D2815" s="54" t="s">
        <v>1</v>
      </c>
      <c r="E2815" s="56">
        <v>614.77200000000005</v>
      </c>
      <c r="F2815" s="56">
        <v>2323.8647999999998</v>
      </c>
      <c r="G2815" s="56">
        <v>143.9136</v>
      </c>
      <c r="H2815" s="56">
        <v>258.42959999999999</v>
      </c>
      <c r="I2815" s="56">
        <v>207.3168</v>
      </c>
      <c r="J2815" s="56">
        <v>763.75440000000003</v>
      </c>
      <c r="K2815" s="56">
        <v>169.8768</v>
      </c>
      <c r="L2815" s="56">
        <v>647.78399999999999</v>
      </c>
      <c r="M2815" s="56">
        <v>120.9384</v>
      </c>
      <c r="N2815" s="56">
        <v>745.08479999999997</v>
      </c>
      <c r="O2815" s="56">
        <v>1500.9552000000001</v>
      </c>
      <c r="P2815" s="56">
        <v>1033.7112</v>
      </c>
    </row>
    <row r="2816" spans="1:16" x14ac:dyDescent="0.25">
      <c r="A2816" s="54">
        <v>2023</v>
      </c>
      <c r="B2816" s="54">
        <v>870139</v>
      </c>
      <c r="C2816" s="55" t="s">
        <v>419</v>
      </c>
      <c r="D2816" s="54" t="s">
        <v>1</v>
      </c>
      <c r="E2816" s="56">
        <v>3323.2091999999998</v>
      </c>
      <c r="F2816" s="56">
        <v>1614.0988</v>
      </c>
      <c r="G2816" s="56">
        <v>2333.0016000000001</v>
      </c>
      <c r="H2816" s="56">
        <v>4126.1396000000004</v>
      </c>
      <c r="I2816" s="56">
        <v>399.81760000000003</v>
      </c>
      <c r="J2816" s="56">
        <v>294.92039999999997</v>
      </c>
      <c r="K2816" s="56">
        <v>4475.9799999999996</v>
      </c>
      <c r="L2816" s="56">
        <v>952.86199999999997</v>
      </c>
      <c r="M2816" s="56">
        <v>1809.0648000000001</v>
      </c>
      <c r="N2816" s="56">
        <v>543.70799999999997</v>
      </c>
      <c r="O2816" s="56">
        <v>3770.8072000000002</v>
      </c>
      <c r="P2816" s="56">
        <v>3163.1174000000001</v>
      </c>
    </row>
    <row r="2817" spans="1:16" x14ac:dyDescent="0.25">
      <c r="A2817" s="54">
        <v>2023</v>
      </c>
      <c r="B2817" s="54">
        <v>870139</v>
      </c>
      <c r="C2817" s="55" t="s">
        <v>417</v>
      </c>
      <c r="D2817" s="54" t="s">
        <v>294</v>
      </c>
      <c r="E2817" s="56">
        <v>49.495199999999997</v>
      </c>
      <c r="F2817" s="56">
        <v>186.76320000000001</v>
      </c>
      <c r="G2817" s="56">
        <v>646.14359999999999</v>
      </c>
      <c r="H2817" s="56">
        <v>21.328199999999999</v>
      </c>
      <c r="I2817" s="56">
        <v>49.298400000000001</v>
      </c>
      <c r="J2817" s="56">
        <v>103.63979999999999</v>
      </c>
      <c r="K2817" s="56">
        <v>27.0108</v>
      </c>
      <c r="L2817" s="56">
        <v>593.49959999999999</v>
      </c>
      <c r="M2817" s="56">
        <v>20.811600000000102</v>
      </c>
      <c r="N2817" s="56">
        <v>120.8352</v>
      </c>
      <c r="O2817" s="56">
        <v>142.72919999999999</v>
      </c>
      <c r="P2817" s="56">
        <v>11.316000000000001</v>
      </c>
    </row>
    <row r="2818" spans="1:16" x14ac:dyDescent="0.25">
      <c r="A2818" s="54">
        <v>2023</v>
      </c>
      <c r="B2818" s="54">
        <v>870139</v>
      </c>
      <c r="C2818" s="55" t="s">
        <v>417</v>
      </c>
      <c r="D2818" s="54" t="s">
        <v>296</v>
      </c>
      <c r="E2818" s="56">
        <v>-40.504800000000003</v>
      </c>
      <c r="F2818" s="56">
        <v>60.763200000000197</v>
      </c>
      <c r="G2818" s="56">
        <v>422.64359999999999</v>
      </c>
      <c r="H2818" s="56">
        <v>-9.6717999999999904</v>
      </c>
      <c r="I2818" s="56">
        <v>-12.701599999999999</v>
      </c>
      <c r="J2818" s="56">
        <v>-22.360199999999999</v>
      </c>
      <c r="K2818" s="56">
        <v>-34.989199999999997</v>
      </c>
      <c r="L2818" s="56">
        <v>436.49959999999999</v>
      </c>
      <c r="M2818" s="56">
        <v>-11.1883999999999</v>
      </c>
      <c r="N2818" s="56">
        <v>-38.164800000000099</v>
      </c>
      <c r="O2818" s="56">
        <v>-7.2707999999999799</v>
      </c>
      <c r="P2818" s="56">
        <v>-18.684000000000001</v>
      </c>
    </row>
    <row r="2819" spans="1:16" x14ac:dyDescent="0.25">
      <c r="A2819" s="54">
        <v>2023</v>
      </c>
      <c r="B2819" s="54">
        <v>870139</v>
      </c>
      <c r="C2819" s="55" t="s">
        <v>417</v>
      </c>
      <c r="D2819" s="54" t="s">
        <v>1</v>
      </c>
      <c r="E2819" s="56">
        <v>552.49519999999995</v>
      </c>
      <c r="F2819" s="56">
        <v>2084.7631999999999</v>
      </c>
      <c r="G2819" s="56">
        <v>7212.6436000000003</v>
      </c>
      <c r="H2819" s="56">
        <v>238.07820000000001</v>
      </c>
      <c r="I2819" s="56">
        <v>550.29840000000002</v>
      </c>
      <c r="J2819" s="56">
        <v>1156.8897999999999</v>
      </c>
      <c r="K2819" s="56">
        <v>301.51080000000002</v>
      </c>
      <c r="L2819" s="56">
        <v>6624.9996000000001</v>
      </c>
      <c r="M2819" s="56">
        <v>232.3116</v>
      </c>
      <c r="N2819" s="56">
        <v>1348.8352</v>
      </c>
      <c r="O2819" s="56">
        <v>1593.2292</v>
      </c>
      <c r="P2819" s="56">
        <v>126.316</v>
      </c>
    </row>
    <row r="2820" spans="1:16" x14ac:dyDescent="0.25">
      <c r="A2820" s="54">
        <v>2023</v>
      </c>
      <c r="B2820" s="54">
        <v>870139</v>
      </c>
      <c r="C2820" s="55" t="s">
        <v>416</v>
      </c>
      <c r="D2820" s="54" t="s">
        <v>296</v>
      </c>
      <c r="E2820" s="56">
        <v>-12.074399999999899</v>
      </c>
      <c r="F2820" s="56">
        <v>91.009999999999494</v>
      </c>
      <c r="G2820" s="56">
        <v>216.6352</v>
      </c>
      <c r="H2820" s="56">
        <v>170.6148</v>
      </c>
      <c r="I2820" s="56">
        <v>144.02959999999999</v>
      </c>
      <c r="J2820" s="56">
        <v>638.56479999999999</v>
      </c>
      <c r="K2820" s="56">
        <v>81.880000000000507</v>
      </c>
      <c r="L2820" s="56">
        <v>616.423</v>
      </c>
      <c r="M2820" s="56">
        <v>368.66820000000001</v>
      </c>
      <c r="N2820" s="56">
        <v>213.846</v>
      </c>
      <c r="O2820" s="56">
        <v>52.784000000000098</v>
      </c>
      <c r="P2820" s="56">
        <v>150.43199999999999</v>
      </c>
    </row>
    <row r="2821" spans="1:16" x14ac:dyDescent="0.25">
      <c r="A2821" s="54">
        <v>2023</v>
      </c>
      <c r="B2821" s="54">
        <v>870139</v>
      </c>
      <c r="C2821" s="55" t="s">
        <v>416</v>
      </c>
      <c r="D2821" s="54" t="s">
        <v>294</v>
      </c>
      <c r="E2821" s="56">
        <v>158.32560000000001</v>
      </c>
      <c r="F2821" s="56">
        <v>371.46</v>
      </c>
      <c r="G2821" s="56">
        <v>391.43520000000001</v>
      </c>
      <c r="H2821" s="56">
        <v>389.6148</v>
      </c>
      <c r="I2821" s="56">
        <v>348.7296</v>
      </c>
      <c r="J2821" s="56">
        <v>961.56479999999999</v>
      </c>
      <c r="K2821" s="56">
        <v>253.38</v>
      </c>
      <c r="L2821" s="56">
        <v>731.97299999999996</v>
      </c>
      <c r="M2821" s="56">
        <v>658.46820000000002</v>
      </c>
      <c r="N2821" s="56">
        <v>320.04599999999999</v>
      </c>
      <c r="O2821" s="56">
        <v>87.084000000000103</v>
      </c>
      <c r="P2821" s="56">
        <v>391.63200000000001</v>
      </c>
    </row>
    <row r="2822" spans="1:16" x14ac:dyDescent="0.25">
      <c r="A2822" s="54">
        <v>2023</v>
      </c>
      <c r="B2822" s="54">
        <v>870139</v>
      </c>
      <c r="C2822" s="55" t="s">
        <v>419</v>
      </c>
      <c r="D2822" s="54" t="s">
        <v>296</v>
      </c>
      <c r="E2822" s="56">
        <v>185.50919999999999</v>
      </c>
      <c r="F2822" s="56">
        <v>59.988799999999898</v>
      </c>
      <c r="G2822" s="56">
        <v>60.201600000000099</v>
      </c>
      <c r="H2822" s="56">
        <v>218.43960000000001</v>
      </c>
      <c r="I2822" s="56">
        <v>-67.982399999999998</v>
      </c>
      <c r="J2822" s="56">
        <v>-76.179599999999994</v>
      </c>
      <c r="K2822" s="56">
        <v>313.93</v>
      </c>
      <c r="L2822" s="56">
        <v>-58.637999999999998</v>
      </c>
      <c r="M2822" s="56">
        <v>115.23480000000001</v>
      </c>
      <c r="N2822" s="56">
        <v>-24.492000000000001</v>
      </c>
      <c r="O2822" s="56">
        <v>217.7972</v>
      </c>
      <c r="P2822" s="56">
        <v>58.967399999999898</v>
      </c>
    </row>
    <row r="2823" spans="1:16" x14ac:dyDescent="0.25">
      <c r="A2823" s="54">
        <v>2023</v>
      </c>
      <c r="B2823" s="54">
        <v>870139</v>
      </c>
      <c r="C2823" s="55" t="s">
        <v>419</v>
      </c>
      <c r="D2823" s="54" t="s">
        <v>294</v>
      </c>
      <c r="E2823" s="56">
        <v>297.70920000000001</v>
      </c>
      <c r="F2823" s="56">
        <v>144.59880000000001</v>
      </c>
      <c r="G2823" s="56">
        <v>209.0016</v>
      </c>
      <c r="H2823" s="56">
        <v>369.63959999999997</v>
      </c>
      <c r="I2823" s="56">
        <v>35.817599999999999</v>
      </c>
      <c r="J2823" s="56">
        <v>26.420400000000001</v>
      </c>
      <c r="K2823" s="56">
        <v>400.98</v>
      </c>
      <c r="L2823" s="56">
        <v>85.361999999999995</v>
      </c>
      <c r="M2823" s="56">
        <v>162.06479999999999</v>
      </c>
      <c r="N2823" s="56">
        <v>48.707999999999998</v>
      </c>
      <c r="O2823" s="56">
        <v>337.80720000000002</v>
      </c>
      <c r="P2823" s="56">
        <v>283.36739999999998</v>
      </c>
    </row>
    <row r="2824" spans="1:16" x14ac:dyDescent="0.25">
      <c r="A2824" s="54">
        <v>2023</v>
      </c>
      <c r="B2824" s="54">
        <v>870139</v>
      </c>
      <c r="C2824" s="55" t="s">
        <v>416</v>
      </c>
      <c r="D2824" s="54" t="s">
        <v>1</v>
      </c>
      <c r="E2824" s="56">
        <v>1767.3255999999999</v>
      </c>
      <c r="F2824" s="56">
        <v>4146.46</v>
      </c>
      <c r="G2824" s="56">
        <v>4369.4351999999999</v>
      </c>
      <c r="H2824" s="56">
        <v>4349.1148000000003</v>
      </c>
      <c r="I2824" s="56">
        <v>3892.7296000000001</v>
      </c>
      <c r="J2824" s="56">
        <v>10733.5648</v>
      </c>
      <c r="K2824" s="56">
        <v>2828.38</v>
      </c>
      <c r="L2824" s="56">
        <v>8170.723</v>
      </c>
      <c r="M2824" s="56">
        <v>7350.2182000000003</v>
      </c>
      <c r="N2824" s="56">
        <v>3572.5459999999998</v>
      </c>
      <c r="O2824" s="56">
        <v>972.08399999999995</v>
      </c>
      <c r="P2824" s="56">
        <v>4371.6319999999996</v>
      </c>
    </row>
    <row r="2825" spans="1:16" x14ac:dyDescent="0.25">
      <c r="A2825" s="54">
        <v>2023</v>
      </c>
      <c r="B2825" s="54">
        <v>873279</v>
      </c>
      <c r="C2825" s="55" t="s">
        <v>417</v>
      </c>
      <c r="D2825" s="54" t="s">
        <v>296</v>
      </c>
      <c r="E2825" s="56">
        <v>0</v>
      </c>
      <c r="F2825" s="56">
        <v>0</v>
      </c>
      <c r="G2825" s="56">
        <v>36.7070000000001</v>
      </c>
      <c r="H2825" s="56">
        <v>-25.952400000000001</v>
      </c>
      <c r="I2825" s="56">
        <v>-24.431000000000001</v>
      </c>
      <c r="J2825" s="56">
        <v>0</v>
      </c>
      <c r="K2825" s="56">
        <v>228.59540000000001</v>
      </c>
      <c r="L2825" s="56">
        <v>0</v>
      </c>
      <c r="M2825" s="56">
        <v>0</v>
      </c>
      <c r="N2825" s="56">
        <v>0</v>
      </c>
      <c r="O2825" s="56">
        <v>0</v>
      </c>
      <c r="P2825" s="56">
        <v>0</v>
      </c>
    </row>
    <row r="2826" spans="1:16" x14ac:dyDescent="0.25">
      <c r="A2826" s="54">
        <v>2023</v>
      </c>
      <c r="B2826" s="54">
        <v>873279</v>
      </c>
      <c r="C2826" s="55" t="s">
        <v>417</v>
      </c>
      <c r="D2826" s="54" t="s">
        <v>1</v>
      </c>
      <c r="E2826" s="56">
        <v>0</v>
      </c>
      <c r="F2826" s="56">
        <v>0</v>
      </c>
      <c r="G2826" s="56">
        <v>923.70699999999999</v>
      </c>
      <c r="H2826" s="56">
        <v>54.547600000000003</v>
      </c>
      <c r="I2826" s="56">
        <v>266.56900000000002</v>
      </c>
      <c r="J2826" s="56">
        <v>0</v>
      </c>
      <c r="K2826" s="56">
        <v>1357.5953999999999</v>
      </c>
      <c r="L2826" s="56">
        <v>0</v>
      </c>
      <c r="M2826" s="56">
        <v>0</v>
      </c>
      <c r="N2826" s="56">
        <v>0</v>
      </c>
      <c r="O2826" s="56">
        <v>0</v>
      </c>
      <c r="P2826" s="56">
        <v>0</v>
      </c>
    </row>
    <row r="2827" spans="1:16" x14ac:dyDescent="0.25">
      <c r="A2827" s="54">
        <v>2023</v>
      </c>
      <c r="B2827" s="54">
        <v>873279</v>
      </c>
      <c r="C2827" s="55" t="s">
        <v>417</v>
      </c>
      <c r="D2827" s="54" t="s">
        <v>294</v>
      </c>
      <c r="E2827" s="56">
        <v>0</v>
      </c>
      <c r="F2827" s="56">
        <v>0</v>
      </c>
      <c r="G2827" s="56">
        <v>68.707000000000093</v>
      </c>
      <c r="H2827" s="56">
        <v>4.0476000000000001</v>
      </c>
      <c r="I2827" s="56">
        <v>6.56899999999996</v>
      </c>
      <c r="J2827" s="56">
        <v>0</v>
      </c>
      <c r="K2827" s="56">
        <v>260.59539999999998</v>
      </c>
      <c r="L2827" s="56">
        <v>0</v>
      </c>
      <c r="M2827" s="56">
        <v>0</v>
      </c>
      <c r="N2827" s="56">
        <v>0</v>
      </c>
      <c r="O2827" s="56">
        <v>0</v>
      </c>
      <c r="P2827" s="56">
        <v>0</v>
      </c>
    </row>
    <row r="2828" spans="1:16" x14ac:dyDescent="0.25">
      <c r="A2828" s="54">
        <v>2023</v>
      </c>
      <c r="B2828" s="54">
        <v>873602</v>
      </c>
      <c r="C2828" s="55" t="s">
        <v>415</v>
      </c>
      <c r="D2828" s="54" t="s">
        <v>1</v>
      </c>
      <c r="E2828" s="56">
        <v>16.783999999999999</v>
      </c>
      <c r="F2828" s="56">
        <v>135.98400000000001</v>
      </c>
      <c r="G2828" s="56">
        <v>0</v>
      </c>
      <c r="H2828" s="56">
        <v>63.984000000000002</v>
      </c>
      <c r="I2828" s="56">
        <v>0</v>
      </c>
      <c r="J2828" s="56">
        <v>209.56</v>
      </c>
      <c r="K2828" s="56">
        <v>712.69600000000003</v>
      </c>
      <c r="L2828" s="56">
        <v>255.89599999999999</v>
      </c>
      <c r="M2828" s="56">
        <v>158.376</v>
      </c>
      <c r="N2828" s="56">
        <v>0</v>
      </c>
      <c r="O2828" s="56">
        <v>351.96</v>
      </c>
      <c r="P2828" s="56">
        <v>719.08799999999997</v>
      </c>
    </row>
    <row r="2829" spans="1:16" x14ac:dyDescent="0.25">
      <c r="A2829" s="54">
        <v>2023</v>
      </c>
      <c r="B2829" s="54">
        <v>873602</v>
      </c>
      <c r="C2829" s="55" t="s">
        <v>415</v>
      </c>
      <c r="D2829" s="54" t="s">
        <v>296</v>
      </c>
      <c r="E2829" s="56">
        <v>-62.665999999999997</v>
      </c>
      <c r="F2829" s="56">
        <v>-30.216000000000001</v>
      </c>
      <c r="G2829" s="56">
        <v>0</v>
      </c>
      <c r="H2829" s="56">
        <v>-42.716000000000001</v>
      </c>
      <c r="I2829" s="56">
        <v>0</v>
      </c>
      <c r="J2829" s="56">
        <v>-110.44</v>
      </c>
      <c r="K2829" s="56">
        <v>108.29600000000001</v>
      </c>
      <c r="L2829" s="56">
        <v>-46.503999999999998</v>
      </c>
      <c r="M2829" s="56">
        <v>-54.423999999999999</v>
      </c>
      <c r="N2829" s="56">
        <v>0</v>
      </c>
      <c r="O2829" s="56">
        <v>-101.04</v>
      </c>
      <c r="P2829" s="56">
        <v>78.587999999999994</v>
      </c>
    </row>
    <row r="2830" spans="1:16" x14ac:dyDescent="0.25">
      <c r="A2830" s="54">
        <v>2023</v>
      </c>
      <c r="B2830" s="54">
        <v>873602</v>
      </c>
      <c r="C2830" s="55" t="s">
        <v>415</v>
      </c>
      <c r="D2830" s="54" t="s">
        <v>294</v>
      </c>
      <c r="E2830" s="56">
        <v>3.5339999999999998</v>
      </c>
      <c r="F2830" s="56">
        <v>35.984000000000002</v>
      </c>
      <c r="G2830" s="56">
        <v>0</v>
      </c>
      <c r="H2830" s="56">
        <v>23.484000000000002</v>
      </c>
      <c r="I2830" s="56">
        <v>0</v>
      </c>
      <c r="J2830" s="56">
        <v>55.06</v>
      </c>
      <c r="K2830" s="56">
        <v>240.696</v>
      </c>
      <c r="L2830" s="56">
        <v>85.896000000000001</v>
      </c>
      <c r="M2830" s="56">
        <v>44.875999999999998</v>
      </c>
      <c r="N2830" s="56">
        <v>0</v>
      </c>
      <c r="O2830" s="56">
        <v>64.459999999999994</v>
      </c>
      <c r="P2830" s="56">
        <v>244.08799999999999</v>
      </c>
    </row>
    <row r="2831" spans="1:16" x14ac:dyDescent="0.25">
      <c r="A2831" s="54">
        <v>2023</v>
      </c>
      <c r="B2831" s="54">
        <v>874423</v>
      </c>
      <c r="C2831" s="55" t="s">
        <v>414</v>
      </c>
      <c r="D2831" s="54" t="s">
        <v>296</v>
      </c>
      <c r="E2831" s="56">
        <v>231.03200000000001</v>
      </c>
      <c r="F2831" s="56">
        <v>450.72</v>
      </c>
      <c r="G2831" s="56">
        <v>20.204000000000001</v>
      </c>
      <c r="H2831" s="56">
        <v>2.7759999999999998</v>
      </c>
      <c r="I2831" s="56">
        <v>411.78</v>
      </c>
      <c r="J2831" s="56">
        <v>-13.378</v>
      </c>
      <c r="K2831" s="56">
        <v>-9.2240000000000002</v>
      </c>
      <c r="L2831" s="56">
        <v>-27.116</v>
      </c>
      <c r="M2831" s="56">
        <v>-11.108000000000001</v>
      </c>
      <c r="N2831" s="56">
        <v>255.43600000000001</v>
      </c>
      <c r="O2831" s="56">
        <v>-75.290000000000006</v>
      </c>
      <c r="P2831" s="56">
        <v>-33.39</v>
      </c>
    </row>
    <row r="2832" spans="1:16" x14ac:dyDescent="0.25">
      <c r="A2832" s="54">
        <v>2023</v>
      </c>
      <c r="B2832" s="54">
        <v>874423</v>
      </c>
      <c r="C2832" s="55" t="s">
        <v>414</v>
      </c>
      <c r="D2832" s="54" t="s">
        <v>294</v>
      </c>
      <c r="E2832" s="56">
        <v>362.73200000000003</v>
      </c>
      <c r="F2832" s="56">
        <v>697.42</v>
      </c>
      <c r="G2832" s="56">
        <v>53.404000000000003</v>
      </c>
      <c r="H2832" s="56">
        <v>66.975999999999999</v>
      </c>
      <c r="I2832" s="56">
        <v>576.67999999999995</v>
      </c>
      <c r="J2832" s="56">
        <v>85.122</v>
      </c>
      <c r="K2832" s="56">
        <v>23.975999999999999</v>
      </c>
      <c r="L2832" s="56">
        <v>4.984</v>
      </c>
      <c r="M2832" s="56">
        <v>20.992000000000001</v>
      </c>
      <c r="N2832" s="56">
        <v>395.93599999999998</v>
      </c>
      <c r="O2832" s="56">
        <v>22.11</v>
      </c>
      <c r="P2832" s="56">
        <v>65.11</v>
      </c>
    </row>
    <row r="2833" spans="1:16" x14ac:dyDescent="0.25">
      <c r="A2833" s="54">
        <v>2023</v>
      </c>
      <c r="B2833" s="54">
        <v>874423</v>
      </c>
      <c r="C2833" s="55" t="s">
        <v>414</v>
      </c>
      <c r="D2833" s="54" t="s">
        <v>1</v>
      </c>
      <c r="E2833" s="56">
        <v>1326.232</v>
      </c>
      <c r="F2833" s="56">
        <v>2493.92</v>
      </c>
      <c r="G2833" s="56">
        <v>215.904</v>
      </c>
      <c r="H2833" s="56">
        <v>231.976</v>
      </c>
      <c r="I2833" s="56">
        <v>1887.68</v>
      </c>
      <c r="J2833" s="56">
        <v>271.87200000000001</v>
      </c>
      <c r="K2833" s="56">
        <v>71.975999999999999</v>
      </c>
      <c r="L2833" s="56">
        <v>15.984</v>
      </c>
      <c r="M2833" s="56">
        <v>55.991999999999997</v>
      </c>
      <c r="N2833" s="56">
        <v>2129.9360000000001</v>
      </c>
      <c r="O2833" s="56">
        <v>182.36</v>
      </c>
      <c r="P2833" s="56">
        <v>194.36</v>
      </c>
    </row>
    <row r="2834" spans="1:16" x14ac:dyDescent="0.25">
      <c r="A2834" s="54">
        <v>2023</v>
      </c>
      <c r="B2834" s="54">
        <v>875444</v>
      </c>
      <c r="C2834" s="55" t="s">
        <v>418</v>
      </c>
      <c r="D2834" s="54" t="s">
        <v>1</v>
      </c>
      <c r="E2834" s="56">
        <v>171.93600000000001</v>
      </c>
      <c r="F2834" s="56">
        <v>1015.824</v>
      </c>
      <c r="G2834" s="56">
        <v>904.65599999999995</v>
      </c>
      <c r="H2834" s="56">
        <v>7.1920000000000002</v>
      </c>
      <c r="I2834" s="56">
        <v>343.96</v>
      </c>
      <c r="J2834" s="56">
        <v>7.1920000000000002</v>
      </c>
      <c r="K2834" s="56">
        <v>631.91200000000003</v>
      </c>
      <c r="L2834" s="56">
        <v>559.84799999999996</v>
      </c>
      <c r="M2834" s="56">
        <v>1086.28</v>
      </c>
      <c r="N2834" s="56">
        <v>1230.2560000000001</v>
      </c>
      <c r="O2834" s="56">
        <v>219.16800000000001</v>
      </c>
      <c r="P2834" s="56">
        <v>2648.3760000000002</v>
      </c>
    </row>
    <row r="2835" spans="1:16" x14ac:dyDescent="0.25">
      <c r="A2835" s="54">
        <v>2023</v>
      </c>
      <c r="B2835" s="54">
        <v>875444</v>
      </c>
      <c r="C2835" s="55" t="s">
        <v>418</v>
      </c>
      <c r="D2835" s="54" t="s">
        <v>294</v>
      </c>
      <c r="E2835" s="56">
        <v>50.186</v>
      </c>
      <c r="F2835" s="56">
        <v>125.824</v>
      </c>
      <c r="G2835" s="56">
        <v>310.90600000000001</v>
      </c>
      <c r="H2835" s="56">
        <v>2.6920000000000002</v>
      </c>
      <c r="I2835" s="56">
        <v>88.96</v>
      </c>
      <c r="J2835" s="56">
        <v>2.6920000000000002</v>
      </c>
      <c r="K2835" s="56">
        <v>139.41200000000001</v>
      </c>
      <c r="L2835" s="56">
        <v>128.09800000000001</v>
      </c>
      <c r="M2835" s="56">
        <v>137.78</v>
      </c>
      <c r="N2835" s="56">
        <v>209.256</v>
      </c>
      <c r="O2835" s="56">
        <v>44.417999999999999</v>
      </c>
      <c r="P2835" s="56">
        <v>637.12599999999998</v>
      </c>
    </row>
    <row r="2836" spans="1:16" x14ac:dyDescent="0.25">
      <c r="A2836" s="54">
        <v>2023</v>
      </c>
      <c r="B2836" s="54">
        <v>875444</v>
      </c>
      <c r="C2836" s="55" t="s">
        <v>418</v>
      </c>
      <c r="D2836" s="54" t="s">
        <v>296</v>
      </c>
      <c r="E2836" s="56">
        <v>-58.414000000000001</v>
      </c>
      <c r="F2836" s="56">
        <v>55.024000000000001</v>
      </c>
      <c r="G2836" s="56">
        <v>168.10599999999999</v>
      </c>
      <c r="H2836" s="56">
        <v>-31.507999999999999</v>
      </c>
      <c r="I2836" s="56">
        <v>-16.04</v>
      </c>
      <c r="J2836" s="56">
        <v>-31.507999999999999</v>
      </c>
      <c r="K2836" s="56">
        <v>-5.7880000000000296</v>
      </c>
      <c r="L2836" s="56">
        <v>-81.902000000000001</v>
      </c>
      <c r="M2836" s="56">
        <v>-1.41999999999993</v>
      </c>
      <c r="N2836" s="56">
        <v>33.456000000000003</v>
      </c>
      <c r="O2836" s="56">
        <v>-26.382000000000001</v>
      </c>
      <c r="P2836" s="56">
        <v>485.35599999999999</v>
      </c>
    </row>
    <row r="2837" spans="1:16" x14ac:dyDescent="0.25">
      <c r="A2837" s="54">
        <v>2023</v>
      </c>
      <c r="B2837" s="54">
        <v>879102</v>
      </c>
      <c r="C2837" s="55" t="s">
        <v>419</v>
      </c>
      <c r="D2837" s="54" t="s">
        <v>1</v>
      </c>
      <c r="E2837" s="56">
        <v>0</v>
      </c>
      <c r="F2837" s="56">
        <v>0</v>
      </c>
      <c r="G2837" s="56">
        <v>0</v>
      </c>
      <c r="H2837" s="56">
        <v>0</v>
      </c>
      <c r="I2837" s="56">
        <v>0</v>
      </c>
      <c r="J2837" s="56">
        <v>6001.2647999999999</v>
      </c>
      <c r="K2837" s="56">
        <v>7858.2672000000002</v>
      </c>
      <c r="L2837" s="56">
        <v>4096.3248000000003</v>
      </c>
      <c r="M2837" s="56">
        <v>9465.1200000000008</v>
      </c>
      <c r="N2837" s="56">
        <v>6962.2992000000004</v>
      </c>
      <c r="O2837" s="56">
        <v>4450.8383999999996</v>
      </c>
      <c r="P2837" s="56">
        <v>14481.381600000001</v>
      </c>
    </row>
    <row r="2838" spans="1:16" x14ac:dyDescent="0.25">
      <c r="A2838" s="54">
        <v>2023</v>
      </c>
      <c r="B2838" s="54">
        <v>879102</v>
      </c>
      <c r="C2838" s="55" t="s">
        <v>419</v>
      </c>
      <c r="D2838" s="54" t="s">
        <v>294</v>
      </c>
      <c r="E2838" s="56">
        <v>0</v>
      </c>
      <c r="F2838" s="56">
        <v>0</v>
      </c>
      <c r="G2838" s="56">
        <v>0</v>
      </c>
      <c r="H2838" s="56">
        <v>0</v>
      </c>
      <c r="I2838" s="56">
        <v>0</v>
      </c>
      <c r="J2838" s="56">
        <v>984.26480000000004</v>
      </c>
      <c r="K2838" s="56">
        <v>943.26719999999898</v>
      </c>
      <c r="L2838" s="56">
        <v>520.32479999999998</v>
      </c>
      <c r="M2838" s="56">
        <v>1511.12</v>
      </c>
      <c r="N2838" s="56">
        <v>878.29920000000004</v>
      </c>
      <c r="O2838" s="56">
        <v>1056.3384000000001</v>
      </c>
      <c r="P2838" s="56">
        <v>1413.3815999999999</v>
      </c>
    </row>
    <row r="2839" spans="1:16" x14ac:dyDescent="0.25">
      <c r="A2839" s="54">
        <v>2023</v>
      </c>
      <c r="B2839" s="54">
        <v>879102</v>
      </c>
      <c r="C2839" s="55" t="s">
        <v>419</v>
      </c>
      <c r="D2839" s="54" t="s">
        <v>296</v>
      </c>
      <c r="E2839" s="56">
        <v>0</v>
      </c>
      <c r="F2839" s="56">
        <v>0</v>
      </c>
      <c r="G2839" s="56">
        <v>0</v>
      </c>
      <c r="H2839" s="56">
        <v>0</v>
      </c>
      <c r="I2839" s="56">
        <v>0</v>
      </c>
      <c r="J2839" s="56">
        <v>573.26480000000004</v>
      </c>
      <c r="K2839" s="56">
        <v>613.867199999999</v>
      </c>
      <c r="L2839" s="56">
        <v>377.52480000000003</v>
      </c>
      <c r="M2839" s="56">
        <v>1096.52</v>
      </c>
      <c r="N2839" s="56">
        <v>524.26919999999996</v>
      </c>
      <c r="O2839" s="56">
        <v>755.13840000000005</v>
      </c>
      <c r="P2839" s="56">
        <v>884.75159999999903</v>
      </c>
    </row>
    <row r="2840" spans="1:16" x14ac:dyDescent="0.25">
      <c r="A2840" s="54">
        <v>2023</v>
      </c>
      <c r="B2840" s="54">
        <v>879751</v>
      </c>
      <c r="C2840" s="55" t="s">
        <v>414</v>
      </c>
      <c r="D2840" s="54" t="s">
        <v>1</v>
      </c>
      <c r="E2840" s="56">
        <v>217.37700000000001</v>
      </c>
      <c r="F2840" s="56">
        <v>2377.4699999999998</v>
      </c>
      <c r="G2840" s="56">
        <v>20.079000000000001</v>
      </c>
      <c r="H2840" s="56">
        <v>1404.9480000000001</v>
      </c>
      <c r="I2840" s="56">
        <v>119.01900000000001</v>
      </c>
      <c r="J2840" s="56">
        <v>210.102</v>
      </c>
      <c r="K2840" s="56">
        <v>125.13</v>
      </c>
      <c r="L2840" s="56">
        <v>989.69100000000003</v>
      </c>
      <c r="M2840" s="56">
        <v>308.16899999999998</v>
      </c>
      <c r="N2840" s="56">
        <v>529.03800000000001</v>
      </c>
      <c r="O2840" s="56">
        <v>222.32400000000001</v>
      </c>
      <c r="P2840" s="56">
        <v>194.97</v>
      </c>
    </row>
    <row r="2841" spans="1:16" x14ac:dyDescent="0.25">
      <c r="A2841" s="54">
        <v>2023</v>
      </c>
      <c r="B2841" s="54">
        <v>879751</v>
      </c>
      <c r="C2841" s="55" t="s">
        <v>414</v>
      </c>
      <c r="D2841" s="54" t="s">
        <v>294</v>
      </c>
      <c r="E2841" s="56">
        <v>30.626999999999999</v>
      </c>
      <c r="F2841" s="56">
        <v>334.97</v>
      </c>
      <c r="G2841" s="56">
        <v>2.8290000000000002</v>
      </c>
      <c r="H2841" s="56">
        <v>197.94800000000001</v>
      </c>
      <c r="I2841" s="56">
        <v>16.768999999999998</v>
      </c>
      <c r="J2841" s="56">
        <v>29.602</v>
      </c>
      <c r="K2841" s="56">
        <v>17.63</v>
      </c>
      <c r="L2841" s="56">
        <v>139.441</v>
      </c>
      <c r="M2841" s="56">
        <v>43.418999999999997</v>
      </c>
      <c r="N2841" s="56">
        <v>74.537999999999997</v>
      </c>
      <c r="O2841" s="56">
        <v>31.324000000000002</v>
      </c>
      <c r="P2841" s="56">
        <v>27.47</v>
      </c>
    </row>
    <row r="2842" spans="1:16" x14ac:dyDescent="0.25">
      <c r="A2842" s="54">
        <v>2023</v>
      </c>
      <c r="B2842" s="54">
        <v>879751</v>
      </c>
      <c r="C2842" s="55" t="s">
        <v>414</v>
      </c>
      <c r="D2842" s="54" t="s">
        <v>296</v>
      </c>
      <c r="E2842" s="56">
        <v>-161.97300000000001</v>
      </c>
      <c r="F2842" s="56">
        <v>196.67</v>
      </c>
      <c r="G2842" s="56">
        <v>-93.471000000000004</v>
      </c>
      <c r="H2842" s="56">
        <v>37.448</v>
      </c>
      <c r="I2842" s="56">
        <v>-79.531000000000006</v>
      </c>
      <c r="J2842" s="56">
        <v>-98.798000000000002</v>
      </c>
      <c r="K2842" s="56">
        <v>-78.67</v>
      </c>
      <c r="L2842" s="56">
        <v>1.14099999999997</v>
      </c>
      <c r="M2842" s="56">
        <v>-117.081</v>
      </c>
      <c r="N2842" s="56">
        <v>10.337999999999999</v>
      </c>
      <c r="O2842" s="56">
        <v>-97.075999999999993</v>
      </c>
      <c r="P2842" s="56">
        <v>-165.13</v>
      </c>
    </row>
    <row r="2843" spans="1:16" x14ac:dyDescent="0.25">
      <c r="A2843" s="54">
        <v>2023</v>
      </c>
      <c r="B2843" s="54">
        <v>884431</v>
      </c>
      <c r="C2843" s="55" t="s">
        <v>419</v>
      </c>
      <c r="D2843" s="54" t="s">
        <v>296</v>
      </c>
      <c r="E2843" s="56">
        <v>-25.865999999999801</v>
      </c>
      <c r="F2843" s="56">
        <v>8.0915999999999908</v>
      </c>
      <c r="G2843" s="56">
        <v>-84.799199999999999</v>
      </c>
      <c r="H2843" s="56">
        <v>21.51</v>
      </c>
      <c r="I2843" s="56">
        <v>-20.148</v>
      </c>
      <c r="J2843" s="56">
        <v>-31.164000000000001</v>
      </c>
      <c r="K2843" s="56">
        <v>24.646800000000098</v>
      </c>
      <c r="L2843" s="56">
        <v>-50.411999999999999</v>
      </c>
      <c r="M2843" s="56">
        <v>0</v>
      </c>
      <c r="N2843" s="56">
        <v>-105.5802</v>
      </c>
      <c r="O2843" s="56">
        <v>7.9991999999999699</v>
      </c>
      <c r="P2843" s="56">
        <v>0</v>
      </c>
    </row>
    <row r="2844" spans="1:16" x14ac:dyDescent="0.25">
      <c r="A2844" s="54">
        <v>2023</v>
      </c>
      <c r="B2844" s="54">
        <v>884431</v>
      </c>
      <c r="C2844" s="55" t="s">
        <v>414</v>
      </c>
      <c r="D2844" s="54" t="s">
        <v>1</v>
      </c>
      <c r="E2844" s="56">
        <v>5649.0712000000003</v>
      </c>
      <c r="F2844" s="56">
        <v>3921.8371999999999</v>
      </c>
      <c r="G2844" s="56">
        <v>5085.3173999999999</v>
      </c>
      <c r="H2844" s="56">
        <v>4642.3876</v>
      </c>
      <c r="I2844" s="56">
        <v>14202.312</v>
      </c>
      <c r="J2844" s="56">
        <v>9324.5921999999991</v>
      </c>
      <c r="K2844" s="56">
        <v>3871.3108000000002</v>
      </c>
      <c r="L2844" s="56">
        <v>4459.7785999999996</v>
      </c>
      <c r="M2844" s="56">
        <v>8130.9059999999999</v>
      </c>
      <c r="N2844" s="56">
        <v>8527.9776000000002</v>
      </c>
      <c r="O2844" s="56">
        <v>2127.0515999999998</v>
      </c>
      <c r="P2844" s="56">
        <v>4406.5061999999998</v>
      </c>
    </row>
    <row r="2845" spans="1:16" x14ac:dyDescent="0.25">
      <c r="A2845" s="54">
        <v>2023</v>
      </c>
      <c r="B2845" s="54">
        <v>884431</v>
      </c>
      <c r="C2845" s="55" t="s">
        <v>414</v>
      </c>
      <c r="D2845" s="54" t="s">
        <v>294</v>
      </c>
      <c r="E2845" s="56">
        <v>506.07119999999998</v>
      </c>
      <c r="F2845" s="56">
        <v>351.3372</v>
      </c>
      <c r="G2845" s="56">
        <v>455.56740000000002</v>
      </c>
      <c r="H2845" s="56">
        <v>415.88760000000002</v>
      </c>
      <c r="I2845" s="56">
        <v>1272.3119999999999</v>
      </c>
      <c r="J2845" s="56">
        <v>835.34220000000005</v>
      </c>
      <c r="K2845" s="56">
        <v>346.81079999999997</v>
      </c>
      <c r="L2845" s="56">
        <v>399.52859999999998</v>
      </c>
      <c r="M2845" s="56">
        <v>728.40599999999995</v>
      </c>
      <c r="N2845" s="56">
        <v>763.97760000000005</v>
      </c>
      <c r="O2845" s="56">
        <v>190.55160000000001</v>
      </c>
      <c r="P2845" s="56">
        <v>394.75619999999998</v>
      </c>
    </row>
    <row r="2846" spans="1:16" x14ac:dyDescent="0.25">
      <c r="A2846" s="54">
        <v>2023</v>
      </c>
      <c r="B2846" s="54">
        <v>884431</v>
      </c>
      <c r="C2846" s="55" t="s">
        <v>414</v>
      </c>
      <c r="D2846" s="54" t="s">
        <v>296</v>
      </c>
      <c r="E2846" s="56">
        <v>218.47120000000001</v>
      </c>
      <c r="F2846" s="56">
        <v>8.3372000000000206</v>
      </c>
      <c r="G2846" s="56">
        <v>58.267400000000201</v>
      </c>
      <c r="H2846" s="56">
        <v>163.6876</v>
      </c>
      <c r="I2846" s="56">
        <v>904.56200000000194</v>
      </c>
      <c r="J2846" s="56">
        <v>511.24220000000003</v>
      </c>
      <c r="K2846" s="56">
        <v>106.71080000000001</v>
      </c>
      <c r="L2846" s="56">
        <v>60.928600000000003</v>
      </c>
      <c r="M2846" s="56">
        <v>418.60599999999999</v>
      </c>
      <c r="N2846" s="56">
        <v>429.77760000000001</v>
      </c>
      <c r="O2846" s="56">
        <v>-50.648400000000102</v>
      </c>
      <c r="P2846" s="56">
        <v>19.656200000000101</v>
      </c>
    </row>
    <row r="2847" spans="1:16" x14ac:dyDescent="0.25">
      <c r="A2847" s="54">
        <v>2023</v>
      </c>
      <c r="B2847" s="54">
        <v>884431</v>
      </c>
      <c r="C2847" s="55" t="s">
        <v>419</v>
      </c>
      <c r="D2847" s="54" t="s">
        <v>294</v>
      </c>
      <c r="E2847" s="56">
        <v>154.73400000000001</v>
      </c>
      <c r="F2847" s="56">
        <v>114.2916</v>
      </c>
      <c r="G2847" s="56">
        <v>92.200800000000001</v>
      </c>
      <c r="H2847" s="56">
        <v>94.71</v>
      </c>
      <c r="I2847" s="56">
        <v>15.252000000000001</v>
      </c>
      <c r="J2847" s="56">
        <v>40.835999999999999</v>
      </c>
      <c r="K2847" s="56">
        <v>141.64680000000001</v>
      </c>
      <c r="L2847" s="56">
        <v>19.187999999999999</v>
      </c>
      <c r="M2847" s="56">
        <v>0</v>
      </c>
      <c r="N2847" s="56">
        <v>37.219799999999999</v>
      </c>
      <c r="O2847" s="56">
        <v>79.999200000000002</v>
      </c>
      <c r="P2847" s="56">
        <v>0</v>
      </c>
    </row>
    <row r="2848" spans="1:16" x14ac:dyDescent="0.25">
      <c r="A2848" s="54">
        <v>2023</v>
      </c>
      <c r="B2848" s="54">
        <v>884431</v>
      </c>
      <c r="C2848" s="55" t="s">
        <v>416</v>
      </c>
      <c r="D2848" s="54" t="s">
        <v>1</v>
      </c>
      <c r="E2848" s="56">
        <v>4310.9453999999996</v>
      </c>
      <c r="F2848" s="56">
        <v>4645.6827999999996</v>
      </c>
      <c r="G2848" s="56">
        <v>9447.8876</v>
      </c>
      <c r="H2848" s="56">
        <v>5304.7227999999996</v>
      </c>
      <c r="I2848" s="56">
        <v>2979.1354000000001</v>
      </c>
      <c r="J2848" s="56">
        <v>3893.828</v>
      </c>
      <c r="K2848" s="56">
        <v>6288.34</v>
      </c>
      <c r="L2848" s="56">
        <v>5463.7161999999998</v>
      </c>
      <c r="M2848" s="56">
        <v>6579.9651999999996</v>
      </c>
      <c r="N2848" s="56">
        <v>11068.027599999999</v>
      </c>
      <c r="O2848" s="56">
        <v>3343.8042</v>
      </c>
      <c r="P2848" s="56">
        <v>2920.6455999999998</v>
      </c>
    </row>
    <row r="2849" spans="1:16" x14ac:dyDescent="0.25">
      <c r="A2849" s="54">
        <v>2023</v>
      </c>
      <c r="B2849" s="54">
        <v>884431</v>
      </c>
      <c r="C2849" s="55" t="s">
        <v>419</v>
      </c>
      <c r="D2849" s="54" t="s">
        <v>1</v>
      </c>
      <c r="E2849" s="56">
        <v>1727.2339999999999</v>
      </c>
      <c r="F2849" s="56">
        <v>1275.7916</v>
      </c>
      <c r="G2849" s="56">
        <v>1029.2008000000001</v>
      </c>
      <c r="H2849" s="56">
        <v>1057.21</v>
      </c>
      <c r="I2849" s="56">
        <v>170.25200000000001</v>
      </c>
      <c r="J2849" s="56">
        <v>455.83600000000001</v>
      </c>
      <c r="K2849" s="56">
        <v>1581.1468</v>
      </c>
      <c r="L2849" s="56">
        <v>214.18799999999999</v>
      </c>
      <c r="M2849" s="56">
        <v>0</v>
      </c>
      <c r="N2849" s="56">
        <v>415.46980000000002</v>
      </c>
      <c r="O2849" s="56">
        <v>892.99919999999997</v>
      </c>
      <c r="P2849" s="56">
        <v>0</v>
      </c>
    </row>
    <row r="2850" spans="1:16" x14ac:dyDescent="0.25">
      <c r="A2850" s="54">
        <v>2023</v>
      </c>
      <c r="B2850" s="54">
        <v>884431</v>
      </c>
      <c r="C2850" s="55" t="s">
        <v>416</v>
      </c>
      <c r="D2850" s="54" t="s">
        <v>296</v>
      </c>
      <c r="E2850" s="56">
        <v>-320.90460000000002</v>
      </c>
      <c r="F2850" s="56">
        <v>-229.1172</v>
      </c>
      <c r="G2850" s="56">
        <v>58.587600000000201</v>
      </c>
      <c r="H2850" s="56">
        <v>-209.12719999999999</v>
      </c>
      <c r="I2850" s="56">
        <v>-451.41460000000001</v>
      </c>
      <c r="J2850" s="56">
        <v>-202.37200000000001</v>
      </c>
      <c r="K2850" s="56">
        <v>-9.3100000000000502</v>
      </c>
      <c r="L2850" s="56">
        <v>-237.0838</v>
      </c>
      <c r="M2850" s="56">
        <v>-73.434799999999797</v>
      </c>
      <c r="N2850" s="56">
        <v>245.7276</v>
      </c>
      <c r="O2850" s="56">
        <v>-351.24579999999997</v>
      </c>
      <c r="P2850" s="56">
        <v>-401.80439999999999</v>
      </c>
    </row>
    <row r="2851" spans="1:16" x14ac:dyDescent="0.25">
      <c r="A2851" s="54">
        <v>2023</v>
      </c>
      <c r="B2851" s="54">
        <v>884431</v>
      </c>
      <c r="C2851" s="55" t="s">
        <v>416</v>
      </c>
      <c r="D2851" s="54" t="s">
        <v>294</v>
      </c>
      <c r="E2851" s="56">
        <v>386.19540000000001</v>
      </c>
      <c r="F2851" s="56">
        <v>416.18279999999999</v>
      </c>
      <c r="G2851" s="56">
        <v>846.38760000000002</v>
      </c>
      <c r="H2851" s="56">
        <v>475.22280000000001</v>
      </c>
      <c r="I2851" s="56">
        <v>266.8854</v>
      </c>
      <c r="J2851" s="56">
        <v>348.82799999999997</v>
      </c>
      <c r="K2851" s="56">
        <v>563.34</v>
      </c>
      <c r="L2851" s="56">
        <v>489.46620000000098</v>
      </c>
      <c r="M2851" s="56">
        <v>589.46519999999998</v>
      </c>
      <c r="N2851" s="56">
        <v>991.52760000000001</v>
      </c>
      <c r="O2851" s="56">
        <v>299.55419999999998</v>
      </c>
      <c r="P2851" s="56">
        <v>261.6456</v>
      </c>
    </row>
    <row r="2852" spans="1:16" x14ac:dyDescent="0.25">
      <c r="A2852" s="54">
        <v>2023</v>
      </c>
      <c r="B2852" s="54">
        <v>886262</v>
      </c>
      <c r="C2852" s="55" t="s">
        <v>415</v>
      </c>
      <c r="D2852" s="54" t="s">
        <v>294</v>
      </c>
      <c r="E2852" s="56">
        <v>53.975999999999999</v>
      </c>
      <c r="F2852" s="56">
        <v>39.451999999999998</v>
      </c>
      <c r="G2852" s="56">
        <v>47.567999999999998</v>
      </c>
      <c r="H2852" s="56">
        <v>79.880000000000095</v>
      </c>
      <c r="I2852" s="56">
        <v>0</v>
      </c>
      <c r="J2852" s="56">
        <v>132.87200000000001</v>
      </c>
      <c r="K2852" s="56">
        <v>60.975999999999999</v>
      </c>
      <c r="L2852" s="56">
        <v>0</v>
      </c>
      <c r="M2852" s="56">
        <v>40.118000000000002</v>
      </c>
      <c r="N2852" s="56">
        <v>18.992000000000001</v>
      </c>
      <c r="O2852" s="56">
        <v>64.652000000000001</v>
      </c>
      <c r="P2852" s="56">
        <v>64.980000000000103</v>
      </c>
    </row>
    <row r="2853" spans="1:16" x14ac:dyDescent="0.25">
      <c r="A2853" s="54">
        <v>2023</v>
      </c>
      <c r="B2853" s="54">
        <v>886262</v>
      </c>
      <c r="C2853" s="55" t="s">
        <v>415</v>
      </c>
      <c r="D2853" s="54" t="s">
        <v>296</v>
      </c>
      <c r="E2853" s="56">
        <v>18.675999999999998</v>
      </c>
      <c r="F2853" s="56">
        <v>-31.148</v>
      </c>
      <c r="G2853" s="56">
        <v>-20.832000000000001</v>
      </c>
      <c r="H2853" s="56">
        <v>9.28000000000009</v>
      </c>
      <c r="I2853" s="56">
        <v>0</v>
      </c>
      <c r="J2853" s="56">
        <v>29.172000000000001</v>
      </c>
      <c r="K2853" s="56">
        <v>25.675999999999998</v>
      </c>
      <c r="L2853" s="56">
        <v>0</v>
      </c>
      <c r="M2853" s="56">
        <v>-28.282</v>
      </c>
      <c r="N2853" s="56">
        <v>-14.108000000000001</v>
      </c>
      <c r="O2853" s="56">
        <v>-37.948</v>
      </c>
      <c r="P2853" s="56">
        <v>-5.6199999999998598</v>
      </c>
    </row>
    <row r="2854" spans="1:16" x14ac:dyDescent="0.25">
      <c r="A2854" s="54">
        <v>2023</v>
      </c>
      <c r="B2854" s="54">
        <v>886262</v>
      </c>
      <c r="C2854" s="55" t="s">
        <v>415</v>
      </c>
      <c r="D2854" s="54" t="s">
        <v>1</v>
      </c>
      <c r="E2854" s="56">
        <v>183.976</v>
      </c>
      <c r="F2854" s="56">
        <v>235.952</v>
      </c>
      <c r="G2854" s="56">
        <v>125.568</v>
      </c>
      <c r="H2854" s="56">
        <v>479.88</v>
      </c>
      <c r="I2854" s="56">
        <v>0</v>
      </c>
      <c r="J2854" s="56">
        <v>447.87200000000001</v>
      </c>
      <c r="K2854" s="56">
        <v>175.976</v>
      </c>
      <c r="L2854" s="56">
        <v>0</v>
      </c>
      <c r="M2854" s="56">
        <v>154.36799999999999</v>
      </c>
      <c r="N2854" s="56">
        <v>63.991999999999997</v>
      </c>
      <c r="O2854" s="56">
        <v>295.15199999999999</v>
      </c>
      <c r="P2854" s="56">
        <v>1081.48</v>
      </c>
    </row>
    <row r="2855" spans="1:16" x14ac:dyDescent="0.25">
      <c r="A2855" s="54">
        <v>2023</v>
      </c>
      <c r="B2855" s="54">
        <v>888162</v>
      </c>
      <c r="C2855" s="55" t="s">
        <v>414</v>
      </c>
      <c r="D2855" s="54" t="s">
        <v>296</v>
      </c>
      <c r="E2855" s="56">
        <v>28.770399999999999</v>
      </c>
      <c r="F2855" s="56">
        <v>131.589</v>
      </c>
      <c r="G2855" s="56">
        <v>-23.171800000000001</v>
      </c>
      <c r="H2855" s="56">
        <v>0</v>
      </c>
      <c r="I2855" s="56">
        <v>1.4851999999999801</v>
      </c>
      <c r="J2855" s="56">
        <v>-17.907399999999999</v>
      </c>
      <c r="K2855" s="56">
        <v>513.96960000000001</v>
      </c>
      <c r="L2855" s="56">
        <v>24.801599999999901</v>
      </c>
      <c r="M2855" s="56">
        <v>0</v>
      </c>
      <c r="N2855" s="56">
        <v>306.64519999999999</v>
      </c>
      <c r="O2855" s="56">
        <v>122.34699999999999</v>
      </c>
      <c r="P2855" s="56">
        <v>155.94159999999999</v>
      </c>
    </row>
    <row r="2856" spans="1:16" x14ac:dyDescent="0.25">
      <c r="A2856" s="54">
        <v>2023</v>
      </c>
      <c r="B2856" s="54">
        <v>888162</v>
      </c>
      <c r="C2856" s="55" t="s">
        <v>414</v>
      </c>
      <c r="D2856" s="54" t="s">
        <v>1</v>
      </c>
      <c r="E2856" s="56">
        <v>221.97040000000001</v>
      </c>
      <c r="F2856" s="56">
        <v>880.48900000000003</v>
      </c>
      <c r="G2856" s="56">
        <v>275.22820000000002</v>
      </c>
      <c r="H2856" s="56">
        <v>0</v>
      </c>
      <c r="I2856" s="56">
        <v>103.5852</v>
      </c>
      <c r="J2856" s="56">
        <v>59.192599999999999</v>
      </c>
      <c r="K2856" s="56">
        <v>3212.3696</v>
      </c>
      <c r="L2856" s="56">
        <v>997.40160000000003</v>
      </c>
      <c r="M2856" s="56">
        <v>0</v>
      </c>
      <c r="N2856" s="56">
        <v>2084.1952000000001</v>
      </c>
      <c r="O2856" s="56">
        <v>2580.047</v>
      </c>
      <c r="P2856" s="56">
        <v>827.94159999999999</v>
      </c>
    </row>
    <row r="2857" spans="1:16" x14ac:dyDescent="0.25">
      <c r="A2857" s="54">
        <v>2023</v>
      </c>
      <c r="B2857" s="54">
        <v>888162</v>
      </c>
      <c r="C2857" s="55" t="s">
        <v>414</v>
      </c>
      <c r="D2857" s="54" t="s">
        <v>294</v>
      </c>
      <c r="E2857" s="56">
        <v>61.970399999999998</v>
      </c>
      <c r="F2857" s="56">
        <v>197.989</v>
      </c>
      <c r="G2857" s="56">
        <v>43.228200000000001</v>
      </c>
      <c r="H2857" s="56">
        <v>0</v>
      </c>
      <c r="I2857" s="56">
        <v>33.5852</v>
      </c>
      <c r="J2857" s="56">
        <v>14.192600000000001</v>
      </c>
      <c r="K2857" s="56">
        <v>754.61959999999999</v>
      </c>
      <c r="L2857" s="56">
        <v>93.401599999999902</v>
      </c>
      <c r="M2857" s="56">
        <v>0</v>
      </c>
      <c r="N2857" s="56">
        <v>349.1952</v>
      </c>
      <c r="O2857" s="56">
        <v>265.04700000000003</v>
      </c>
      <c r="P2857" s="56">
        <v>223.44159999999999</v>
      </c>
    </row>
    <row r="2858" spans="1:16" x14ac:dyDescent="0.25">
      <c r="A2858" s="54">
        <v>2023</v>
      </c>
      <c r="B2858" s="54">
        <v>888177</v>
      </c>
      <c r="C2858" s="55" t="s">
        <v>414</v>
      </c>
      <c r="D2858" s="54" t="s">
        <v>294</v>
      </c>
      <c r="E2858" s="56">
        <v>0.79200000000000004</v>
      </c>
      <c r="F2858" s="56">
        <v>232.89599999999999</v>
      </c>
      <c r="G2858" s="56">
        <v>0</v>
      </c>
      <c r="H2858" s="56">
        <v>53.868000000000002</v>
      </c>
      <c r="I2858" s="56">
        <v>1.992</v>
      </c>
      <c r="J2858" s="56">
        <v>1.4419999999999999</v>
      </c>
      <c r="K2858" s="56">
        <v>192.154</v>
      </c>
      <c r="L2858" s="56">
        <v>18.992000000000001</v>
      </c>
      <c r="M2858" s="56">
        <v>157.904</v>
      </c>
      <c r="N2858" s="56">
        <v>0</v>
      </c>
      <c r="O2858" s="56">
        <v>0</v>
      </c>
      <c r="P2858" s="56">
        <v>0</v>
      </c>
    </row>
    <row r="2859" spans="1:16" x14ac:dyDescent="0.25">
      <c r="A2859" s="54">
        <v>2023</v>
      </c>
      <c r="B2859" s="54">
        <v>888177</v>
      </c>
      <c r="C2859" s="55" t="s">
        <v>414</v>
      </c>
      <c r="D2859" s="54" t="s">
        <v>296</v>
      </c>
      <c r="E2859" s="56">
        <v>-31.308</v>
      </c>
      <c r="F2859" s="56">
        <v>135.49600000000001</v>
      </c>
      <c r="G2859" s="56">
        <v>0</v>
      </c>
      <c r="H2859" s="56">
        <v>-12.532</v>
      </c>
      <c r="I2859" s="56">
        <v>-30.108000000000001</v>
      </c>
      <c r="J2859" s="56">
        <v>-30.658000000000001</v>
      </c>
      <c r="K2859" s="56">
        <v>126.854</v>
      </c>
      <c r="L2859" s="56">
        <v>-13.108000000000001</v>
      </c>
      <c r="M2859" s="56">
        <v>92.603999999999999</v>
      </c>
      <c r="N2859" s="56">
        <v>0</v>
      </c>
      <c r="O2859" s="56">
        <v>0</v>
      </c>
      <c r="P2859" s="56">
        <v>0</v>
      </c>
    </row>
    <row r="2860" spans="1:16" x14ac:dyDescent="0.25">
      <c r="A2860" s="54">
        <v>2023</v>
      </c>
      <c r="B2860" s="54">
        <v>888177</v>
      </c>
      <c r="C2860" s="55" t="s">
        <v>414</v>
      </c>
      <c r="D2860" s="54" t="s">
        <v>1</v>
      </c>
      <c r="E2860" s="56">
        <v>8.7919999999999998</v>
      </c>
      <c r="F2860" s="56">
        <v>847.89599999999996</v>
      </c>
      <c r="G2860" s="56">
        <v>0</v>
      </c>
      <c r="H2860" s="56">
        <v>222.36799999999999</v>
      </c>
      <c r="I2860" s="56">
        <v>7.992</v>
      </c>
      <c r="J2860" s="56">
        <v>11.192</v>
      </c>
      <c r="K2860" s="56">
        <v>659.904</v>
      </c>
      <c r="L2860" s="56">
        <v>63.991999999999997</v>
      </c>
      <c r="M2860" s="56">
        <v>847.904</v>
      </c>
      <c r="N2860" s="56">
        <v>0</v>
      </c>
      <c r="O2860" s="56">
        <v>0</v>
      </c>
      <c r="P2860" s="56">
        <v>0</v>
      </c>
    </row>
    <row r="2861" spans="1:16" x14ac:dyDescent="0.25">
      <c r="A2861" s="54">
        <v>2023</v>
      </c>
      <c r="B2861" s="54">
        <v>892554</v>
      </c>
      <c r="C2861" s="55" t="s">
        <v>416</v>
      </c>
      <c r="D2861" s="54" t="s">
        <v>296</v>
      </c>
      <c r="E2861" s="56">
        <v>-19.079999999999998</v>
      </c>
      <c r="F2861" s="56">
        <v>546.19200000000001</v>
      </c>
      <c r="G2861" s="56">
        <v>-68.664000000000001</v>
      </c>
      <c r="H2861" s="56">
        <v>330.62599999999998</v>
      </c>
      <c r="I2861" s="56">
        <v>18.367999999999999</v>
      </c>
      <c r="J2861" s="56">
        <v>-6.7159999999999904</v>
      </c>
      <c r="K2861" s="56">
        <v>-59.515999999999998</v>
      </c>
      <c r="L2861" s="56">
        <v>724.3</v>
      </c>
      <c r="M2861" s="56">
        <v>0</v>
      </c>
      <c r="N2861" s="56">
        <v>237.90199999999999</v>
      </c>
      <c r="O2861" s="56">
        <v>15.444000000000001</v>
      </c>
      <c r="P2861" s="56">
        <v>1478.32</v>
      </c>
    </row>
    <row r="2862" spans="1:16" x14ac:dyDescent="0.25">
      <c r="A2862" s="54">
        <v>2023</v>
      </c>
      <c r="B2862" s="54">
        <v>892554</v>
      </c>
      <c r="C2862" s="55" t="s">
        <v>416</v>
      </c>
      <c r="D2862" s="54" t="s">
        <v>294</v>
      </c>
      <c r="E2862" s="56">
        <v>80.52</v>
      </c>
      <c r="F2862" s="56">
        <v>677.89200000000005</v>
      </c>
      <c r="G2862" s="56">
        <v>59.735999999999997</v>
      </c>
      <c r="H2862" s="56">
        <v>463.42599999999999</v>
      </c>
      <c r="I2862" s="56">
        <v>52.667999999999999</v>
      </c>
      <c r="J2862" s="56">
        <v>26.484000000000002</v>
      </c>
      <c r="K2862" s="56">
        <v>4.6840000000000002</v>
      </c>
      <c r="L2862" s="56">
        <v>858.2</v>
      </c>
      <c r="M2862" s="56">
        <v>0</v>
      </c>
      <c r="N2862" s="56">
        <v>445.35199999999998</v>
      </c>
      <c r="O2862" s="56">
        <v>113.944</v>
      </c>
      <c r="P2862" s="56">
        <v>1756.02</v>
      </c>
    </row>
    <row r="2863" spans="1:16" x14ac:dyDescent="0.25">
      <c r="A2863" s="54">
        <v>2023</v>
      </c>
      <c r="B2863" s="54">
        <v>892554</v>
      </c>
      <c r="C2863" s="55" t="s">
        <v>416</v>
      </c>
      <c r="D2863" s="54" t="s">
        <v>1</v>
      </c>
      <c r="E2863" s="56">
        <v>289.52</v>
      </c>
      <c r="F2863" s="56">
        <v>5435.3919999999998</v>
      </c>
      <c r="G2863" s="56">
        <v>396.73599999999999</v>
      </c>
      <c r="H2863" s="56">
        <v>1658.1759999999999</v>
      </c>
      <c r="I2863" s="56">
        <v>207.16800000000001</v>
      </c>
      <c r="J2863" s="56">
        <v>143.98400000000001</v>
      </c>
      <c r="K2863" s="56">
        <v>15.183999999999999</v>
      </c>
      <c r="L2863" s="56">
        <v>2957.2</v>
      </c>
      <c r="M2863" s="56">
        <v>0</v>
      </c>
      <c r="N2863" s="56">
        <v>1808.3520000000001</v>
      </c>
      <c r="O2863" s="56">
        <v>463.94400000000002</v>
      </c>
      <c r="P2863" s="56">
        <v>8995.52</v>
      </c>
    </row>
    <row r="2864" spans="1:16" x14ac:dyDescent="0.25">
      <c r="A2864" s="54">
        <v>2023</v>
      </c>
      <c r="B2864" s="54">
        <v>892687</v>
      </c>
      <c r="C2864" s="55" t="s">
        <v>414</v>
      </c>
      <c r="D2864" s="54" t="s">
        <v>296</v>
      </c>
      <c r="E2864" s="56">
        <v>-84.406000000000006</v>
      </c>
      <c r="F2864" s="56">
        <v>246.08199999999999</v>
      </c>
      <c r="G2864" s="56">
        <v>-21.54</v>
      </c>
      <c r="H2864" s="56">
        <v>-10.2799999999999</v>
      </c>
      <c r="I2864" s="56">
        <v>167.072</v>
      </c>
      <c r="J2864" s="56">
        <v>-93.043999999999997</v>
      </c>
      <c r="K2864" s="56">
        <v>226.88399999999999</v>
      </c>
      <c r="L2864" s="56">
        <v>-11.108000000000001</v>
      </c>
      <c r="M2864" s="56">
        <v>-50.765999999999998</v>
      </c>
      <c r="N2864" s="56">
        <v>336.1</v>
      </c>
      <c r="O2864" s="56">
        <v>255.86600000000001</v>
      </c>
      <c r="P2864" s="56">
        <v>-29.896000000000001</v>
      </c>
    </row>
    <row r="2865" spans="1:16" x14ac:dyDescent="0.25">
      <c r="A2865" s="54">
        <v>2023</v>
      </c>
      <c r="B2865" s="54">
        <v>892687</v>
      </c>
      <c r="C2865" s="55" t="s">
        <v>414</v>
      </c>
      <c r="D2865" s="54" t="s">
        <v>1</v>
      </c>
      <c r="E2865" s="56">
        <v>249.54400000000001</v>
      </c>
      <c r="F2865" s="56">
        <v>1368.6320000000001</v>
      </c>
      <c r="G2865" s="56">
        <v>247.96</v>
      </c>
      <c r="H2865" s="56">
        <v>1208.52</v>
      </c>
      <c r="I2865" s="56">
        <v>902.27200000000005</v>
      </c>
      <c r="J2865" s="56">
        <v>623.85599999999999</v>
      </c>
      <c r="K2865" s="56">
        <v>1743.7840000000001</v>
      </c>
      <c r="L2865" s="56">
        <v>55.991999999999997</v>
      </c>
      <c r="M2865" s="56">
        <v>83.183999999999997</v>
      </c>
      <c r="N2865" s="56">
        <v>1383.8</v>
      </c>
      <c r="O2865" s="56">
        <v>1331.0160000000001</v>
      </c>
      <c r="P2865" s="56">
        <v>247.904</v>
      </c>
    </row>
    <row r="2866" spans="1:16" x14ac:dyDescent="0.25">
      <c r="A2866" s="54">
        <v>2023</v>
      </c>
      <c r="B2866" s="54">
        <v>892687</v>
      </c>
      <c r="C2866" s="55" t="s">
        <v>414</v>
      </c>
      <c r="D2866" s="54" t="s">
        <v>294</v>
      </c>
      <c r="E2866" s="56">
        <v>78.293999999999997</v>
      </c>
      <c r="F2866" s="56">
        <v>311.38200000000001</v>
      </c>
      <c r="G2866" s="56">
        <v>76.959999999999994</v>
      </c>
      <c r="H2866" s="56">
        <v>184.52</v>
      </c>
      <c r="I2866" s="56">
        <v>298.77199999999999</v>
      </c>
      <c r="J2866" s="56">
        <v>133.85599999999999</v>
      </c>
      <c r="K2866" s="56">
        <v>422.78399999999999</v>
      </c>
      <c r="L2866" s="56">
        <v>20.992000000000001</v>
      </c>
      <c r="M2866" s="56">
        <v>13.433999999999999</v>
      </c>
      <c r="N2866" s="56">
        <v>467.8</v>
      </c>
      <c r="O2866" s="56">
        <v>364.26600000000002</v>
      </c>
      <c r="P2866" s="56">
        <v>35.404000000000003</v>
      </c>
    </row>
    <row r="2867" spans="1:16" x14ac:dyDescent="0.25">
      <c r="A2867" s="54">
        <v>2023</v>
      </c>
      <c r="B2867" s="54">
        <v>899280</v>
      </c>
      <c r="C2867" s="55" t="s">
        <v>418</v>
      </c>
      <c r="D2867" s="54" t="s">
        <v>1</v>
      </c>
      <c r="E2867" s="56">
        <v>223.96799999999999</v>
      </c>
      <c r="F2867" s="56">
        <v>879.08</v>
      </c>
      <c r="G2867" s="56">
        <v>71.975999999999999</v>
      </c>
      <c r="H2867" s="56">
        <v>191.96</v>
      </c>
      <c r="I2867" s="56">
        <v>63.92</v>
      </c>
      <c r="J2867" s="56">
        <v>1039.8879999999999</v>
      </c>
      <c r="K2867" s="56">
        <v>577.47199999999998</v>
      </c>
      <c r="L2867" s="56">
        <v>214.36</v>
      </c>
      <c r="M2867" s="56">
        <v>0</v>
      </c>
      <c r="N2867" s="56">
        <v>0</v>
      </c>
      <c r="O2867" s="56">
        <v>0</v>
      </c>
      <c r="P2867" s="56">
        <v>0</v>
      </c>
    </row>
    <row r="2868" spans="1:16" x14ac:dyDescent="0.25">
      <c r="A2868" s="54">
        <v>2023</v>
      </c>
      <c r="B2868" s="54">
        <v>899280</v>
      </c>
      <c r="C2868" s="55" t="s">
        <v>418</v>
      </c>
      <c r="D2868" s="54" t="s">
        <v>296</v>
      </c>
      <c r="E2868" s="56">
        <v>-64.132000000000005</v>
      </c>
      <c r="F2868" s="56">
        <v>119.38</v>
      </c>
      <c r="G2868" s="56">
        <v>-42.423999999999999</v>
      </c>
      <c r="H2868" s="56">
        <v>-37.64</v>
      </c>
      <c r="I2868" s="56">
        <v>-5.28</v>
      </c>
      <c r="J2868" s="56">
        <v>-22.7119999999999</v>
      </c>
      <c r="K2868" s="56">
        <v>5.2719999999999203</v>
      </c>
      <c r="L2868" s="56">
        <v>-52.24</v>
      </c>
      <c r="M2868" s="56">
        <v>0</v>
      </c>
      <c r="N2868" s="56">
        <v>0</v>
      </c>
      <c r="O2868" s="56">
        <v>0</v>
      </c>
      <c r="P2868" s="56">
        <v>0</v>
      </c>
    </row>
    <row r="2869" spans="1:16" x14ac:dyDescent="0.25">
      <c r="A2869" s="54">
        <v>2023</v>
      </c>
      <c r="B2869" s="54">
        <v>899280</v>
      </c>
      <c r="C2869" s="55" t="s">
        <v>418</v>
      </c>
      <c r="D2869" s="54" t="s">
        <v>294</v>
      </c>
      <c r="E2869" s="56">
        <v>38.468000000000004</v>
      </c>
      <c r="F2869" s="56">
        <v>198.58</v>
      </c>
      <c r="G2869" s="56">
        <v>25.975999999999999</v>
      </c>
      <c r="H2869" s="56">
        <v>64.959999999999994</v>
      </c>
      <c r="I2869" s="56">
        <v>28.92</v>
      </c>
      <c r="J2869" s="56">
        <v>79.888000000000105</v>
      </c>
      <c r="K2869" s="56">
        <v>84.471999999999895</v>
      </c>
      <c r="L2869" s="56">
        <v>50.36</v>
      </c>
      <c r="M2869" s="56">
        <v>0</v>
      </c>
      <c r="N2869" s="56">
        <v>0</v>
      </c>
      <c r="O2869" s="56">
        <v>0</v>
      </c>
      <c r="P2869" s="56">
        <v>0</v>
      </c>
    </row>
    <row r="2870" spans="1:16" x14ac:dyDescent="0.25">
      <c r="A2870" s="54">
        <v>2023</v>
      </c>
      <c r="B2870" s="54">
        <v>901914</v>
      </c>
      <c r="C2870" s="55" t="s">
        <v>419</v>
      </c>
      <c r="D2870" s="54" t="s">
        <v>294</v>
      </c>
      <c r="E2870" s="56">
        <v>0</v>
      </c>
      <c r="F2870" s="56">
        <v>0</v>
      </c>
      <c r="G2870" s="56">
        <v>0</v>
      </c>
      <c r="H2870" s="56">
        <v>0</v>
      </c>
      <c r="I2870" s="56">
        <v>0</v>
      </c>
      <c r="J2870" s="56">
        <v>0</v>
      </c>
      <c r="K2870" s="56">
        <v>72.291199999999904</v>
      </c>
      <c r="L2870" s="56">
        <v>107.584</v>
      </c>
      <c r="M2870" s="56">
        <v>944.77120000000002</v>
      </c>
      <c r="N2870" s="56">
        <v>267.25439999999998</v>
      </c>
      <c r="O2870" s="56">
        <v>39.622399999999999</v>
      </c>
      <c r="P2870" s="56">
        <v>88.56</v>
      </c>
    </row>
    <row r="2871" spans="1:16" x14ac:dyDescent="0.25">
      <c r="A2871" s="54">
        <v>2023</v>
      </c>
      <c r="B2871" s="54">
        <v>901914</v>
      </c>
      <c r="C2871" s="55" t="s">
        <v>419</v>
      </c>
      <c r="D2871" s="54" t="s">
        <v>296</v>
      </c>
      <c r="E2871" s="56">
        <v>0</v>
      </c>
      <c r="F2871" s="56">
        <v>0</v>
      </c>
      <c r="G2871" s="56">
        <v>0</v>
      </c>
      <c r="H2871" s="56">
        <v>0</v>
      </c>
      <c r="I2871" s="56">
        <v>0</v>
      </c>
      <c r="J2871" s="56">
        <v>0</v>
      </c>
      <c r="K2871" s="56">
        <v>1.4911999999999399</v>
      </c>
      <c r="L2871" s="56">
        <v>37.984000000000002</v>
      </c>
      <c r="M2871" s="56">
        <v>657.97119999999995</v>
      </c>
      <c r="N2871" s="56">
        <v>86.654400000000095</v>
      </c>
      <c r="O2871" s="56">
        <v>4.2224000000000004</v>
      </c>
      <c r="P2871" s="56">
        <v>-16.440000000000001</v>
      </c>
    </row>
    <row r="2872" spans="1:16" x14ac:dyDescent="0.25">
      <c r="A2872" s="54">
        <v>2023</v>
      </c>
      <c r="B2872" s="54">
        <v>901914</v>
      </c>
      <c r="C2872" s="55" t="s">
        <v>419</v>
      </c>
      <c r="D2872" s="54" t="s">
        <v>1</v>
      </c>
      <c r="E2872" s="56">
        <v>0</v>
      </c>
      <c r="F2872" s="56">
        <v>0</v>
      </c>
      <c r="G2872" s="56">
        <v>0</v>
      </c>
      <c r="H2872" s="56">
        <v>0</v>
      </c>
      <c r="I2872" s="56">
        <v>0</v>
      </c>
      <c r="J2872" s="56">
        <v>0</v>
      </c>
      <c r="K2872" s="56">
        <v>347.7912</v>
      </c>
      <c r="L2872" s="56">
        <v>517.58399999999995</v>
      </c>
      <c r="M2872" s="56">
        <v>4545.2712000000001</v>
      </c>
      <c r="N2872" s="56">
        <v>1285.7544</v>
      </c>
      <c r="O2872" s="56">
        <v>190.6224</v>
      </c>
      <c r="P2872" s="56">
        <v>426.06</v>
      </c>
    </row>
    <row r="2873" spans="1:16" x14ac:dyDescent="0.25">
      <c r="A2873" s="54">
        <v>2023</v>
      </c>
      <c r="B2873" s="54">
        <v>903026</v>
      </c>
      <c r="C2873" s="55" t="s">
        <v>415</v>
      </c>
      <c r="D2873" s="54" t="s">
        <v>296</v>
      </c>
      <c r="E2873" s="56">
        <v>0</v>
      </c>
      <c r="F2873" s="56">
        <v>0</v>
      </c>
      <c r="G2873" s="56">
        <v>0</v>
      </c>
      <c r="H2873" s="56">
        <v>0</v>
      </c>
      <c r="I2873" s="56">
        <v>0</v>
      </c>
      <c r="J2873" s="56">
        <v>-156.498400000001</v>
      </c>
      <c r="K2873" s="56">
        <v>26.901199999998799</v>
      </c>
      <c r="L2873" s="56">
        <v>-242.15280000000101</v>
      </c>
      <c r="M2873" s="56">
        <v>-25.740000000001601</v>
      </c>
      <c r="N2873" s="56">
        <v>149.17919999999799</v>
      </c>
      <c r="O2873" s="56">
        <v>287.34599999999699</v>
      </c>
      <c r="P2873" s="56">
        <v>140.76879999999801</v>
      </c>
    </row>
    <row r="2874" spans="1:16" x14ac:dyDescent="0.25">
      <c r="A2874" s="54">
        <v>2023</v>
      </c>
      <c r="B2874" s="54">
        <v>903026</v>
      </c>
      <c r="C2874" s="55" t="s">
        <v>415</v>
      </c>
      <c r="D2874" s="54" t="s">
        <v>294</v>
      </c>
      <c r="E2874" s="56">
        <v>0</v>
      </c>
      <c r="F2874" s="56">
        <v>0</v>
      </c>
      <c r="G2874" s="56">
        <v>0</v>
      </c>
      <c r="H2874" s="56">
        <v>0</v>
      </c>
      <c r="I2874" s="56">
        <v>0</v>
      </c>
      <c r="J2874" s="56">
        <v>430.40159999999901</v>
      </c>
      <c r="K2874" s="56">
        <v>659.00119999999902</v>
      </c>
      <c r="L2874" s="56">
        <v>544.44719999999904</v>
      </c>
      <c r="M2874" s="56">
        <v>668.70999999999799</v>
      </c>
      <c r="N2874" s="56">
        <v>911.47919999999795</v>
      </c>
      <c r="O2874" s="56">
        <v>1031.396</v>
      </c>
      <c r="P2874" s="56">
        <v>799.36879999999803</v>
      </c>
    </row>
    <row r="2875" spans="1:16" x14ac:dyDescent="0.25">
      <c r="A2875" s="54">
        <v>2023</v>
      </c>
      <c r="B2875" s="54">
        <v>903026</v>
      </c>
      <c r="C2875" s="55" t="s">
        <v>415</v>
      </c>
      <c r="D2875" s="54" t="s">
        <v>1</v>
      </c>
      <c r="E2875" s="56">
        <v>0</v>
      </c>
      <c r="F2875" s="56">
        <v>0</v>
      </c>
      <c r="G2875" s="56">
        <v>0</v>
      </c>
      <c r="H2875" s="56">
        <v>0</v>
      </c>
      <c r="I2875" s="56">
        <v>0</v>
      </c>
      <c r="J2875" s="56">
        <v>6991.4016000000001</v>
      </c>
      <c r="K2875" s="56">
        <v>10704.751200000001</v>
      </c>
      <c r="L2875" s="56">
        <v>8843.9472000000005</v>
      </c>
      <c r="M2875" s="56">
        <v>10862.46</v>
      </c>
      <c r="N2875" s="56">
        <v>14805.9792</v>
      </c>
      <c r="O2875" s="56">
        <v>16753.896000000001</v>
      </c>
      <c r="P2875" s="56">
        <v>12984.8688</v>
      </c>
    </row>
    <row r="2876" spans="1:16" x14ac:dyDescent="0.25">
      <c r="A2876" s="54">
        <v>2023</v>
      </c>
      <c r="B2876" s="54">
        <v>903842</v>
      </c>
      <c r="C2876" s="55" t="s">
        <v>415</v>
      </c>
      <c r="D2876" s="54" t="s">
        <v>296</v>
      </c>
      <c r="E2876" s="56">
        <v>2072.0695999999998</v>
      </c>
      <c r="F2876" s="56">
        <v>1073.8308</v>
      </c>
      <c r="G2876" s="56">
        <v>421.86</v>
      </c>
      <c r="H2876" s="56">
        <v>418.8528</v>
      </c>
      <c r="I2876" s="56">
        <v>444.06119999999999</v>
      </c>
      <c r="J2876" s="56">
        <v>443.3648</v>
      </c>
      <c r="K2876" s="56">
        <v>614.15039999999999</v>
      </c>
      <c r="L2876" s="56">
        <v>293.8372</v>
      </c>
      <c r="M2876" s="56">
        <v>420.44159999999999</v>
      </c>
      <c r="N2876" s="56">
        <v>17.264399999999601</v>
      </c>
      <c r="O2876" s="56">
        <v>348.5856</v>
      </c>
      <c r="P2876" s="56">
        <v>201.47120000000001</v>
      </c>
    </row>
    <row r="2877" spans="1:16" x14ac:dyDescent="0.25">
      <c r="A2877" s="54">
        <v>2023</v>
      </c>
      <c r="B2877" s="54">
        <v>903842</v>
      </c>
      <c r="C2877" s="55" t="s">
        <v>415</v>
      </c>
      <c r="D2877" s="54" t="s">
        <v>294</v>
      </c>
      <c r="E2877" s="56">
        <v>2329.0695999999998</v>
      </c>
      <c r="F2877" s="56">
        <v>1228.7808</v>
      </c>
      <c r="G2877" s="56">
        <v>496.86</v>
      </c>
      <c r="H2877" s="56">
        <v>670.3528</v>
      </c>
      <c r="I2877" s="56">
        <v>655.86120000000005</v>
      </c>
      <c r="J2877" s="56">
        <v>739.51480000000004</v>
      </c>
      <c r="K2877" s="56">
        <v>860.15039999999999</v>
      </c>
      <c r="L2877" s="56">
        <v>570.73720000000003</v>
      </c>
      <c r="M2877" s="56">
        <v>641.04160000000002</v>
      </c>
      <c r="N2877" s="56">
        <v>198.1644</v>
      </c>
      <c r="O2877" s="56">
        <v>456.68560000000002</v>
      </c>
      <c r="P2877" s="56">
        <v>413.27120000000002</v>
      </c>
    </row>
    <row r="2878" spans="1:16" x14ac:dyDescent="0.25">
      <c r="A2878" s="54">
        <v>2023</v>
      </c>
      <c r="B2878" s="54">
        <v>903842</v>
      </c>
      <c r="C2878" s="55" t="s">
        <v>415</v>
      </c>
      <c r="D2878" s="54" t="s">
        <v>1</v>
      </c>
      <c r="E2878" s="56">
        <v>9712.5696000000007</v>
      </c>
      <c r="F2878" s="56">
        <v>7348.7808000000005</v>
      </c>
      <c r="G2878" s="56">
        <v>2826.36</v>
      </c>
      <c r="H2878" s="56">
        <v>3217.8528000000001</v>
      </c>
      <c r="I2878" s="56">
        <v>4423.1112000000003</v>
      </c>
      <c r="J2878" s="56">
        <v>6473.7647999999999</v>
      </c>
      <c r="K2878" s="56">
        <v>3783.6504</v>
      </c>
      <c r="L2878" s="56">
        <v>3466.9872</v>
      </c>
      <c r="M2878" s="56">
        <v>4637.5415999999996</v>
      </c>
      <c r="N2878" s="56">
        <v>3024.9144000000001</v>
      </c>
      <c r="O2878" s="56">
        <v>2230.1855999999998</v>
      </c>
      <c r="P2878" s="56">
        <v>2251.7712000000001</v>
      </c>
    </row>
    <row r="2879" spans="1:16" x14ac:dyDescent="0.25">
      <c r="A2879" s="54">
        <v>2023</v>
      </c>
      <c r="B2879" s="54">
        <v>906206</v>
      </c>
      <c r="C2879" s="55" t="s">
        <v>415</v>
      </c>
      <c r="D2879" s="54" t="s">
        <v>296</v>
      </c>
      <c r="E2879" s="56">
        <v>52.931199999999897</v>
      </c>
      <c r="F2879" s="56">
        <v>1069.7924</v>
      </c>
      <c r="G2879" s="56">
        <v>28.6513999999997</v>
      </c>
      <c r="H2879" s="56">
        <v>-72.324800000000195</v>
      </c>
      <c r="I2879" s="56">
        <v>124.084</v>
      </c>
      <c r="J2879" s="56">
        <v>43.126799999999903</v>
      </c>
      <c r="K2879" s="56">
        <v>286.42399999999998</v>
      </c>
      <c r="L2879" s="56">
        <v>186.655</v>
      </c>
      <c r="M2879" s="56">
        <v>-56.595200000000403</v>
      </c>
      <c r="N2879" s="56">
        <v>-107.2086</v>
      </c>
      <c r="O2879" s="56">
        <v>249.54300000000001</v>
      </c>
      <c r="P2879" s="56">
        <v>453.47199999999998</v>
      </c>
    </row>
    <row r="2880" spans="1:16" x14ac:dyDescent="0.25">
      <c r="A2880" s="54">
        <v>2023</v>
      </c>
      <c r="B2880" s="54">
        <v>906206</v>
      </c>
      <c r="C2880" s="55" t="s">
        <v>415</v>
      </c>
      <c r="D2880" s="54" t="s">
        <v>1</v>
      </c>
      <c r="E2880" s="56">
        <v>679.23119999999994</v>
      </c>
      <c r="F2880" s="56">
        <v>7342.8424000000005</v>
      </c>
      <c r="G2880" s="56">
        <v>1968.8514</v>
      </c>
      <c r="H2880" s="56">
        <v>1045.9752000000001</v>
      </c>
      <c r="I2880" s="56">
        <v>2206.384</v>
      </c>
      <c r="J2880" s="56">
        <v>1109.1268</v>
      </c>
      <c r="K2880" s="56">
        <v>1670.624</v>
      </c>
      <c r="L2880" s="56">
        <v>1247.4549999999999</v>
      </c>
      <c r="M2880" s="56">
        <v>2829.4047999999998</v>
      </c>
      <c r="N2880" s="56">
        <v>2102.7914000000001</v>
      </c>
      <c r="O2880" s="56">
        <v>2589.5929999999998</v>
      </c>
      <c r="P2880" s="56">
        <v>3814.922</v>
      </c>
    </row>
    <row r="2881" spans="1:16" x14ac:dyDescent="0.25">
      <c r="A2881" s="54">
        <v>2023</v>
      </c>
      <c r="B2881" s="54">
        <v>906206</v>
      </c>
      <c r="C2881" s="55" t="s">
        <v>415</v>
      </c>
      <c r="D2881" s="54" t="s">
        <v>294</v>
      </c>
      <c r="E2881" s="56">
        <v>120.2312</v>
      </c>
      <c r="F2881" s="56">
        <v>1324.5924</v>
      </c>
      <c r="G2881" s="56">
        <v>297.85140000000001</v>
      </c>
      <c r="H2881" s="56">
        <v>165.9752</v>
      </c>
      <c r="I2881" s="56">
        <v>426.38400000000001</v>
      </c>
      <c r="J2881" s="56">
        <v>144.6268</v>
      </c>
      <c r="K2881" s="56">
        <v>363.62400000000002</v>
      </c>
      <c r="L2881" s="56">
        <v>355.45499999999998</v>
      </c>
      <c r="M2881" s="56">
        <v>189.40479999999999</v>
      </c>
      <c r="N2881" s="56">
        <v>229.29140000000001</v>
      </c>
      <c r="O2881" s="56">
        <v>551.84299999999996</v>
      </c>
      <c r="P2881" s="56">
        <v>792.17200000000003</v>
      </c>
    </row>
    <row r="2882" spans="1:16" x14ac:dyDescent="0.25">
      <c r="A2882" s="54">
        <v>2023</v>
      </c>
      <c r="B2882" s="54">
        <v>910039</v>
      </c>
      <c r="C2882" s="55" t="s">
        <v>418</v>
      </c>
      <c r="D2882" s="54" t="s">
        <v>296</v>
      </c>
      <c r="E2882" s="56">
        <v>130.51400000000001</v>
      </c>
      <c r="F2882" s="56">
        <v>105.98</v>
      </c>
      <c r="G2882" s="56">
        <v>-64.906000000000006</v>
      </c>
      <c r="H2882" s="56">
        <v>-20.54</v>
      </c>
      <c r="I2882" s="56">
        <v>18.152000000000001</v>
      </c>
      <c r="J2882" s="56">
        <v>35.36</v>
      </c>
      <c r="K2882" s="56">
        <v>99.883999999999901</v>
      </c>
      <c r="L2882" s="56">
        <v>-38.832000000000001</v>
      </c>
      <c r="M2882" s="56">
        <v>-30.416</v>
      </c>
      <c r="N2882" s="56">
        <v>97.707999999999998</v>
      </c>
      <c r="O2882" s="56">
        <v>-59.524000000000001</v>
      </c>
      <c r="P2882" s="56">
        <v>-28.803999999999998</v>
      </c>
    </row>
    <row r="2883" spans="1:16" x14ac:dyDescent="0.25">
      <c r="A2883" s="54">
        <v>2023</v>
      </c>
      <c r="B2883" s="54">
        <v>910039</v>
      </c>
      <c r="C2883" s="55" t="s">
        <v>418</v>
      </c>
      <c r="D2883" s="54" t="s">
        <v>294</v>
      </c>
      <c r="E2883" s="56">
        <v>269.714</v>
      </c>
      <c r="F2883" s="56">
        <v>176.78</v>
      </c>
      <c r="G2883" s="56">
        <v>73.093999999999994</v>
      </c>
      <c r="H2883" s="56">
        <v>49.06</v>
      </c>
      <c r="I2883" s="56">
        <v>121.952</v>
      </c>
      <c r="J2883" s="56">
        <v>104.96</v>
      </c>
      <c r="K2883" s="56">
        <v>339.28399999999999</v>
      </c>
      <c r="L2883" s="56">
        <v>63.768000000000001</v>
      </c>
      <c r="M2883" s="56">
        <v>37.984000000000002</v>
      </c>
      <c r="N2883" s="56">
        <v>167.30799999999999</v>
      </c>
      <c r="O2883" s="56">
        <v>8.8759999999999994</v>
      </c>
      <c r="P2883" s="56">
        <v>40.795999999999999</v>
      </c>
    </row>
    <row r="2884" spans="1:16" x14ac:dyDescent="0.25">
      <c r="A2884" s="54">
        <v>2023</v>
      </c>
      <c r="B2884" s="54">
        <v>910039</v>
      </c>
      <c r="C2884" s="55" t="s">
        <v>418</v>
      </c>
      <c r="D2884" s="54" t="s">
        <v>1</v>
      </c>
      <c r="E2884" s="56">
        <v>873.46400000000006</v>
      </c>
      <c r="F2884" s="56">
        <v>926.28</v>
      </c>
      <c r="G2884" s="56">
        <v>278.34399999999999</v>
      </c>
      <c r="H2884" s="56">
        <v>233.56</v>
      </c>
      <c r="I2884" s="56">
        <v>391.952</v>
      </c>
      <c r="J2884" s="56">
        <v>279.95999999999998</v>
      </c>
      <c r="K2884" s="56">
        <v>1111.7840000000001</v>
      </c>
      <c r="L2884" s="56">
        <v>176.768</v>
      </c>
      <c r="M2884" s="56">
        <v>127.98399999999999</v>
      </c>
      <c r="N2884" s="56">
        <v>883.80799999999999</v>
      </c>
      <c r="O2884" s="56">
        <v>22.376000000000001</v>
      </c>
      <c r="P2884" s="56">
        <v>150.29599999999999</v>
      </c>
    </row>
    <row r="2885" spans="1:16" x14ac:dyDescent="0.25">
      <c r="A2885" s="54">
        <v>2023</v>
      </c>
      <c r="B2885" s="54">
        <v>911084</v>
      </c>
      <c r="C2885" s="55" t="s">
        <v>419</v>
      </c>
      <c r="D2885" s="54" t="s">
        <v>1</v>
      </c>
      <c r="E2885" s="56">
        <v>968.99760000000003</v>
      </c>
      <c r="F2885" s="56">
        <v>1007.7551999999999</v>
      </c>
      <c r="G2885" s="56">
        <v>0</v>
      </c>
      <c r="H2885" s="56">
        <v>0</v>
      </c>
      <c r="I2885" s="56">
        <v>228.12479999999999</v>
      </c>
      <c r="J2885" s="56">
        <v>1516.0536</v>
      </c>
      <c r="K2885" s="56">
        <v>1043.1504</v>
      </c>
      <c r="L2885" s="56">
        <v>57.585599999999999</v>
      </c>
      <c r="M2885" s="56">
        <v>211.63679999999999</v>
      </c>
      <c r="N2885" s="56">
        <v>0</v>
      </c>
      <c r="O2885" s="56">
        <v>1320.2927999999999</v>
      </c>
      <c r="P2885" s="56">
        <v>546.99839999999995</v>
      </c>
    </row>
    <row r="2886" spans="1:16" x14ac:dyDescent="0.25">
      <c r="A2886" s="54">
        <v>2023</v>
      </c>
      <c r="B2886" s="54">
        <v>911084</v>
      </c>
      <c r="C2886" s="55" t="s">
        <v>419</v>
      </c>
      <c r="D2886" s="54" t="s">
        <v>296</v>
      </c>
      <c r="E2886" s="56">
        <v>44.197600000000001</v>
      </c>
      <c r="F2886" s="56">
        <v>44.305199999999999</v>
      </c>
      <c r="G2886" s="56">
        <v>0</v>
      </c>
      <c r="H2886" s="56">
        <v>0</v>
      </c>
      <c r="I2886" s="56">
        <v>-10.8752</v>
      </c>
      <c r="J2886" s="56">
        <v>182.33359999999999</v>
      </c>
      <c r="K2886" s="56">
        <v>61.750399999999999</v>
      </c>
      <c r="L2886" s="56">
        <v>-18.814399999999999</v>
      </c>
      <c r="M2886" s="56">
        <v>26.8368</v>
      </c>
      <c r="N2886" s="56">
        <v>0</v>
      </c>
      <c r="O2886" s="56">
        <v>256.34280000000001</v>
      </c>
      <c r="P2886" s="56">
        <v>74.098399999999899</v>
      </c>
    </row>
    <row r="2887" spans="1:16" x14ac:dyDescent="0.25">
      <c r="A2887" s="54">
        <v>2023</v>
      </c>
      <c r="B2887" s="54">
        <v>911084</v>
      </c>
      <c r="C2887" s="55" t="s">
        <v>419</v>
      </c>
      <c r="D2887" s="54" t="s">
        <v>294</v>
      </c>
      <c r="E2887" s="56">
        <v>81.997600000000006</v>
      </c>
      <c r="F2887" s="56">
        <v>189.5052</v>
      </c>
      <c r="G2887" s="56">
        <v>0</v>
      </c>
      <c r="H2887" s="56">
        <v>0</v>
      </c>
      <c r="I2887" s="56">
        <v>28.1248</v>
      </c>
      <c r="J2887" s="56">
        <v>228.55359999999999</v>
      </c>
      <c r="K2887" s="56">
        <v>136.15039999999999</v>
      </c>
      <c r="L2887" s="56">
        <v>16.585599999999999</v>
      </c>
      <c r="M2887" s="56">
        <v>64.636799999999994</v>
      </c>
      <c r="N2887" s="56">
        <v>0</v>
      </c>
      <c r="O2887" s="56">
        <v>329.5428</v>
      </c>
      <c r="P2887" s="56">
        <v>154.4984</v>
      </c>
    </row>
    <row r="2888" spans="1:16" x14ac:dyDescent="0.25">
      <c r="A2888" s="54">
        <v>2023</v>
      </c>
      <c r="B2888" s="54">
        <v>913384</v>
      </c>
      <c r="C2888" s="55" t="s">
        <v>416</v>
      </c>
      <c r="D2888" s="54" t="s">
        <v>1</v>
      </c>
      <c r="E2888" s="56">
        <v>2148.4879999999998</v>
      </c>
      <c r="F2888" s="56">
        <v>967.67200000000003</v>
      </c>
      <c r="G2888" s="56">
        <v>515.04</v>
      </c>
      <c r="H2888" s="56">
        <v>567.91200000000003</v>
      </c>
      <c r="I2888" s="56">
        <v>3127.616</v>
      </c>
      <c r="J2888" s="56">
        <v>1391.0239999999999</v>
      </c>
      <c r="K2888" s="56">
        <v>1055.8240000000001</v>
      </c>
      <c r="L2888" s="56">
        <v>19072.88</v>
      </c>
      <c r="M2888" s="56">
        <v>206.36799999999999</v>
      </c>
      <c r="N2888" s="56">
        <v>0</v>
      </c>
      <c r="O2888" s="56">
        <v>1887.664</v>
      </c>
      <c r="P2888" s="56">
        <v>3250</v>
      </c>
    </row>
    <row r="2889" spans="1:16" x14ac:dyDescent="0.25">
      <c r="A2889" s="54">
        <v>2023</v>
      </c>
      <c r="B2889" s="54">
        <v>913384</v>
      </c>
      <c r="C2889" s="55" t="s">
        <v>419</v>
      </c>
      <c r="D2889" s="54" t="s">
        <v>294</v>
      </c>
      <c r="E2889" s="56">
        <v>781.07799999999997</v>
      </c>
      <c r="F2889" s="56">
        <v>866.35599999999999</v>
      </c>
      <c r="G2889" s="56">
        <v>2349.1419999999998</v>
      </c>
      <c r="H2889" s="56">
        <v>1239.1379999999999</v>
      </c>
      <c r="I2889" s="56">
        <v>1447.518</v>
      </c>
      <c r="J2889" s="56">
        <v>313.98399999999998</v>
      </c>
      <c r="K2889" s="56">
        <v>718.42600000000004</v>
      </c>
      <c r="L2889" s="56">
        <v>194.10599999999999</v>
      </c>
      <c r="M2889" s="56">
        <v>1580.6279999999999</v>
      </c>
      <c r="N2889" s="56">
        <v>404.37</v>
      </c>
      <c r="O2889" s="56">
        <v>472.572</v>
      </c>
      <c r="P2889" s="56">
        <v>1035.586</v>
      </c>
    </row>
    <row r="2890" spans="1:16" x14ac:dyDescent="0.25">
      <c r="A2890" s="54">
        <v>2023</v>
      </c>
      <c r="B2890" s="54">
        <v>913384</v>
      </c>
      <c r="C2890" s="55" t="s">
        <v>419</v>
      </c>
      <c r="D2890" s="54" t="s">
        <v>296</v>
      </c>
      <c r="E2890" s="56">
        <v>523.678</v>
      </c>
      <c r="F2890" s="56">
        <v>531.52599999999995</v>
      </c>
      <c r="G2890" s="56">
        <v>1863.722</v>
      </c>
      <c r="H2890" s="56">
        <v>998.50800000000004</v>
      </c>
      <c r="I2890" s="56">
        <v>1223.1179999999999</v>
      </c>
      <c r="J2890" s="56">
        <v>19.984000000000002</v>
      </c>
      <c r="K2890" s="56">
        <v>424.42599999999999</v>
      </c>
      <c r="L2890" s="56">
        <v>-58.494</v>
      </c>
      <c r="M2890" s="56">
        <v>1250.028</v>
      </c>
      <c r="N2890" s="56">
        <v>100.73</v>
      </c>
      <c r="O2890" s="56">
        <v>251.77199999999999</v>
      </c>
      <c r="P2890" s="56">
        <v>742.78599999999994</v>
      </c>
    </row>
    <row r="2891" spans="1:16" x14ac:dyDescent="0.25">
      <c r="A2891" s="54">
        <v>2023</v>
      </c>
      <c r="B2891" s="54">
        <v>913384</v>
      </c>
      <c r="C2891" s="55" t="s">
        <v>416</v>
      </c>
      <c r="D2891" s="54" t="s">
        <v>296</v>
      </c>
      <c r="E2891" s="56">
        <v>238.63800000000001</v>
      </c>
      <c r="F2891" s="56">
        <v>133.37200000000001</v>
      </c>
      <c r="G2891" s="56">
        <v>-8.06</v>
      </c>
      <c r="H2891" s="56">
        <v>148.21199999999999</v>
      </c>
      <c r="I2891" s="56">
        <v>732.71600000000001</v>
      </c>
      <c r="J2891" s="56">
        <v>151.274</v>
      </c>
      <c r="K2891" s="56">
        <v>234.42400000000001</v>
      </c>
      <c r="L2891" s="56">
        <v>2854.88</v>
      </c>
      <c r="M2891" s="56">
        <v>-13.532</v>
      </c>
      <c r="N2891" s="56">
        <v>0</v>
      </c>
      <c r="O2891" s="56">
        <v>621.26400000000001</v>
      </c>
      <c r="P2891" s="56">
        <v>368.80000000000098</v>
      </c>
    </row>
    <row r="2892" spans="1:16" x14ac:dyDescent="0.25">
      <c r="A2892" s="54">
        <v>2023</v>
      </c>
      <c r="B2892" s="54">
        <v>913384</v>
      </c>
      <c r="C2892" s="55" t="s">
        <v>416</v>
      </c>
      <c r="D2892" s="54" t="s">
        <v>294</v>
      </c>
      <c r="E2892" s="56">
        <v>424.988</v>
      </c>
      <c r="F2892" s="56">
        <v>167.672</v>
      </c>
      <c r="G2892" s="56">
        <v>159.04</v>
      </c>
      <c r="H2892" s="56">
        <v>212.41200000000001</v>
      </c>
      <c r="I2892" s="56">
        <v>897.61599999999999</v>
      </c>
      <c r="J2892" s="56">
        <v>258.024</v>
      </c>
      <c r="K2892" s="56">
        <v>300.82400000000001</v>
      </c>
      <c r="L2892" s="56">
        <v>3009.13</v>
      </c>
      <c r="M2892" s="56">
        <v>52.868000000000002</v>
      </c>
      <c r="N2892" s="56">
        <v>0</v>
      </c>
      <c r="O2892" s="56">
        <v>687.66399999999999</v>
      </c>
      <c r="P2892" s="56">
        <v>568.00000000000102</v>
      </c>
    </row>
    <row r="2893" spans="1:16" x14ac:dyDescent="0.25">
      <c r="A2893" s="54">
        <v>2023</v>
      </c>
      <c r="B2893" s="54">
        <v>913384</v>
      </c>
      <c r="C2893" s="55" t="s">
        <v>419</v>
      </c>
      <c r="D2893" s="54" t="s">
        <v>1</v>
      </c>
      <c r="E2893" s="56">
        <v>3224.328</v>
      </c>
      <c r="F2893" s="56">
        <v>4275.8559999999998</v>
      </c>
      <c r="G2893" s="56">
        <v>8264.3919999999998</v>
      </c>
      <c r="H2893" s="56">
        <v>4715.8879999999999</v>
      </c>
      <c r="I2893" s="56">
        <v>9311.768</v>
      </c>
      <c r="J2893" s="56">
        <v>1145.9839999999999</v>
      </c>
      <c r="K2893" s="56">
        <v>3421.1759999999999</v>
      </c>
      <c r="L2893" s="56">
        <v>963.85599999999999</v>
      </c>
      <c r="M2893" s="56">
        <v>9066.1280000000006</v>
      </c>
      <c r="N2893" s="56">
        <v>1762.12</v>
      </c>
      <c r="O2893" s="56">
        <v>1941.0719999999999</v>
      </c>
      <c r="P2893" s="56">
        <v>5362.3360000000002</v>
      </c>
    </row>
    <row r="2894" spans="1:16" x14ac:dyDescent="0.25">
      <c r="A2894" s="54">
        <v>2023</v>
      </c>
      <c r="B2894" s="54">
        <v>915339</v>
      </c>
      <c r="C2894" s="55" t="s">
        <v>418</v>
      </c>
      <c r="D2894" s="54" t="s">
        <v>1</v>
      </c>
      <c r="E2894" s="56">
        <v>0</v>
      </c>
      <c r="F2894" s="56">
        <v>0</v>
      </c>
      <c r="G2894" s="56">
        <v>127.98399999999999</v>
      </c>
      <c r="H2894" s="56">
        <v>1782.192</v>
      </c>
      <c r="I2894" s="56">
        <v>167.976</v>
      </c>
      <c r="J2894" s="56">
        <v>127.98399999999999</v>
      </c>
      <c r="K2894" s="56">
        <v>183.904</v>
      </c>
      <c r="L2894" s="56">
        <v>199.96799999999999</v>
      </c>
      <c r="M2894" s="56">
        <v>79.992000000000004</v>
      </c>
      <c r="N2894" s="56">
        <v>782.30399999999997</v>
      </c>
      <c r="O2894" s="56">
        <v>469.45600000000002</v>
      </c>
      <c r="P2894" s="56">
        <v>78.384</v>
      </c>
    </row>
    <row r="2895" spans="1:16" x14ac:dyDescent="0.25">
      <c r="A2895" s="54">
        <v>2023</v>
      </c>
      <c r="B2895" s="54">
        <v>915339</v>
      </c>
      <c r="C2895" s="55" t="s">
        <v>418</v>
      </c>
      <c r="D2895" s="54" t="s">
        <v>296</v>
      </c>
      <c r="E2895" s="56">
        <v>0</v>
      </c>
      <c r="F2895" s="56">
        <v>0</v>
      </c>
      <c r="G2895" s="56">
        <v>2.5840000000000098</v>
      </c>
      <c r="H2895" s="56">
        <v>190.09200000000001</v>
      </c>
      <c r="I2895" s="56">
        <v>26.376000000000001</v>
      </c>
      <c r="J2895" s="56">
        <v>2.5840000000000001</v>
      </c>
      <c r="K2895" s="56">
        <v>32.304000000000002</v>
      </c>
      <c r="L2895" s="56">
        <v>-16.332000000000001</v>
      </c>
      <c r="M2895" s="56">
        <v>-24.207999999999998</v>
      </c>
      <c r="N2895" s="56">
        <v>157.20400000000001</v>
      </c>
      <c r="O2895" s="56">
        <v>-31.594000000000001</v>
      </c>
      <c r="P2895" s="56">
        <v>-20.515999999999998</v>
      </c>
    </row>
    <row r="2896" spans="1:16" x14ac:dyDescent="0.25">
      <c r="A2896" s="54">
        <v>2023</v>
      </c>
      <c r="B2896" s="54">
        <v>915339</v>
      </c>
      <c r="C2896" s="55" t="s">
        <v>418</v>
      </c>
      <c r="D2896" s="54" t="s">
        <v>294</v>
      </c>
      <c r="E2896" s="56">
        <v>0</v>
      </c>
      <c r="F2896" s="56">
        <v>0</v>
      </c>
      <c r="G2896" s="56">
        <v>37.984000000000002</v>
      </c>
      <c r="H2896" s="56">
        <v>298.69200000000001</v>
      </c>
      <c r="I2896" s="56">
        <v>62.975999999999999</v>
      </c>
      <c r="J2896" s="56">
        <v>37.984000000000002</v>
      </c>
      <c r="K2896" s="56">
        <v>68.903999999999996</v>
      </c>
      <c r="L2896" s="56">
        <v>54.468000000000004</v>
      </c>
      <c r="M2896" s="56">
        <v>9.9920000000000009</v>
      </c>
      <c r="N2896" s="56">
        <v>193.804</v>
      </c>
      <c r="O2896" s="56">
        <v>111.206</v>
      </c>
      <c r="P2896" s="56">
        <v>14.884</v>
      </c>
    </row>
    <row r="2897" spans="1:16" x14ac:dyDescent="0.25">
      <c r="A2897" s="54">
        <v>2023</v>
      </c>
      <c r="B2897" s="54">
        <v>915359</v>
      </c>
      <c r="C2897" s="55" t="s">
        <v>416</v>
      </c>
      <c r="D2897" s="54" t="s">
        <v>296</v>
      </c>
      <c r="E2897" s="56">
        <v>-1005.6506000000001</v>
      </c>
      <c r="F2897" s="56">
        <v>-824.78819999999905</v>
      </c>
      <c r="G2897" s="56">
        <v>-917.06179999999904</v>
      </c>
      <c r="H2897" s="56">
        <v>-1153.6576</v>
      </c>
      <c r="I2897" s="56">
        <v>-678.48360000000002</v>
      </c>
      <c r="J2897" s="56">
        <v>-934.01559999999995</v>
      </c>
      <c r="K2897" s="56">
        <v>-799.65440000000001</v>
      </c>
      <c r="L2897" s="56">
        <v>-761.96079999999995</v>
      </c>
      <c r="M2897" s="56">
        <v>-1498.1934000000001</v>
      </c>
      <c r="N2897" s="56">
        <v>-1261.1990000000001</v>
      </c>
      <c r="O2897" s="56">
        <v>-876.65879999999902</v>
      </c>
      <c r="P2897" s="56">
        <v>-767.957799999999</v>
      </c>
    </row>
    <row r="2898" spans="1:16" x14ac:dyDescent="0.25">
      <c r="A2898" s="54">
        <v>2023</v>
      </c>
      <c r="B2898" s="54">
        <v>915359</v>
      </c>
      <c r="C2898" s="55" t="s">
        <v>416</v>
      </c>
      <c r="D2898" s="54" t="s">
        <v>294</v>
      </c>
      <c r="E2898" s="56">
        <v>-327.35059999999999</v>
      </c>
      <c r="F2898" s="56">
        <v>-207.38819999999899</v>
      </c>
      <c r="G2898" s="56">
        <v>-336.71179999999902</v>
      </c>
      <c r="H2898" s="56">
        <v>-609.257599999999</v>
      </c>
      <c r="I2898" s="56">
        <v>-220.28360000000001</v>
      </c>
      <c r="J2898" s="56">
        <v>-596.51559999999995</v>
      </c>
      <c r="K2898" s="56">
        <v>-384.20440000000002</v>
      </c>
      <c r="L2898" s="56">
        <v>-275.16079999999999</v>
      </c>
      <c r="M2898" s="56">
        <v>-860.99339999999904</v>
      </c>
      <c r="N2898" s="56">
        <v>-632.79899999999895</v>
      </c>
      <c r="O2898" s="56">
        <v>-322.35879999999901</v>
      </c>
      <c r="P2898" s="56">
        <v>-94.257799999999193</v>
      </c>
    </row>
    <row r="2899" spans="1:16" x14ac:dyDescent="0.25">
      <c r="A2899" s="54">
        <v>2023</v>
      </c>
      <c r="B2899" s="54">
        <v>915359</v>
      </c>
      <c r="C2899" s="55" t="s">
        <v>416</v>
      </c>
      <c r="D2899" s="54" t="s">
        <v>1</v>
      </c>
      <c r="E2899" s="56">
        <v>8993.1494000000002</v>
      </c>
      <c r="F2899" s="56">
        <v>9716.8618000000006</v>
      </c>
      <c r="G2899" s="56">
        <v>11514.038200000001</v>
      </c>
      <c r="H2899" s="56">
        <v>10208.742399999999</v>
      </c>
      <c r="I2899" s="56">
        <v>5944.4664000000002</v>
      </c>
      <c r="J2899" s="56">
        <v>5349.7344000000003</v>
      </c>
      <c r="K2899" s="56">
        <v>7550.0456000000004</v>
      </c>
      <c r="L2899" s="56">
        <v>10079.0892</v>
      </c>
      <c r="M2899" s="56">
        <v>17259.506600000001</v>
      </c>
      <c r="N2899" s="56">
        <v>14387.450999999999</v>
      </c>
      <c r="O2899" s="56">
        <v>10661.6412</v>
      </c>
      <c r="P2899" s="56">
        <v>15293.492200000001</v>
      </c>
    </row>
    <row r="2900" spans="1:16" x14ac:dyDescent="0.25">
      <c r="A2900" s="54">
        <v>2023</v>
      </c>
      <c r="B2900" s="54">
        <v>916061</v>
      </c>
      <c r="C2900" s="55" t="s">
        <v>417</v>
      </c>
      <c r="D2900" s="54" t="s">
        <v>294</v>
      </c>
      <c r="E2900" s="56">
        <v>246.939199999999</v>
      </c>
      <c r="F2900" s="56">
        <v>27.011199999999999</v>
      </c>
      <c r="G2900" s="56">
        <v>19.585599999999999</v>
      </c>
      <c r="H2900" s="56">
        <v>268.13639999999998</v>
      </c>
      <c r="I2900" s="56">
        <v>177.4392</v>
      </c>
      <c r="J2900" s="56">
        <v>53.171199999999999</v>
      </c>
      <c r="K2900" s="56">
        <v>18.620799999999999</v>
      </c>
      <c r="L2900" s="56">
        <v>193.62</v>
      </c>
      <c r="M2900" s="56">
        <v>46.536799999999999</v>
      </c>
      <c r="N2900" s="56">
        <v>203.49199999999999</v>
      </c>
      <c r="O2900" s="56">
        <v>186.40639999999999</v>
      </c>
      <c r="P2900" s="56">
        <v>-0.50720000000001197</v>
      </c>
    </row>
    <row r="2901" spans="1:16" x14ac:dyDescent="0.25">
      <c r="A2901" s="54">
        <v>2023</v>
      </c>
      <c r="B2901" s="54">
        <v>916061</v>
      </c>
      <c r="C2901" s="55" t="s">
        <v>417</v>
      </c>
      <c r="D2901" s="54" t="s">
        <v>296</v>
      </c>
      <c r="E2901" s="56">
        <v>121.939199999999</v>
      </c>
      <c r="F2901" s="56">
        <v>-30.988800000000001</v>
      </c>
      <c r="G2901" s="56">
        <v>-9.4144000000000005</v>
      </c>
      <c r="H2901" s="56">
        <v>143.13640000000001</v>
      </c>
      <c r="I2901" s="56">
        <v>-5.5608000000000697</v>
      </c>
      <c r="J2901" s="56">
        <v>-33.828800000000001</v>
      </c>
      <c r="K2901" s="56">
        <v>-10.379200000000001</v>
      </c>
      <c r="L2901" s="56">
        <v>97.619999999999706</v>
      </c>
      <c r="M2901" s="56">
        <v>-69.463200000000001</v>
      </c>
      <c r="N2901" s="56">
        <v>87.491999999999905</v>
      </c>
      <c r="O2901" s="56">
        <v>99.406399999999906</v>
      </c>
      <c r="P2901" s="56">
        <v>-29.507200000000001</v>
      </c>
    </row>
    <row r="2902" spans="1:16" x14ac:dyDescent="0.25">
      <c r="A2902" s="54">
        <v>2023</v>
      </c>
      <c r="B2902" s="54">
        <v>916061</v>
      </c>
      <c r="C2902" s="55" t="s">
        <v>417</v>
      </c>
      <c r="D2902" s="54" t="s">
        <v>1</v>
      </c>
      <c r="E2902" s="56">
        <v>1764.4392</v>
      </c>
      <c r="F2902" s="56">
        <v>131.0112</v>
      </c>
      <c r="G2902" s="56">
        <v>129.5856</v>
      </c>
      <c r="H2902" s="56">
        <v>2143.8863999999999</v>
      </c>
      <c r="I2902" s="56">
        <v>918.43920000000003</v>
      </c>
      <c r="J2902" s="56">
        <v>223.1712</v>
      </c>
      <c r="K2902" s="56">
        <v>79.120800000000003</v>
      </c>
      <c r="L2902" s="56">
        <v>1324.62</v>
      </c>
      <c r="M2902" s="56">
        <v>316.03680000000003</v>
      </c>
      <c r="N2902" s="56">
        <v>1029.492</v>
      </c>
      <c r="O2902" s="56">
        <v>611.90639999999996</v>
      </c>
      <c r="P2902" s="56">
        <v>71.992800000000003</v>
      </c>
    </row>
    <row r="2903" spans="1:16" x14ac:dyDescent="0.25">
      <c r="A2903" s="54">
        <v>2023</v>
      </c>
      <c r="B2903" s="54">
        <v>917647</v>
      </c>
      <c r="C2903" s="55" t="s">
        <v>416</v>
      </c>
      <c r="D2903" s="54" t="s">
        <v>294</v>
      </c>
      <c r="E2903" s="56">
        <v>112.288</v>
      </c>
      <c r="F2903" s="56">
        <v>203.68799999999999</v>
      </c>
      <c r="G2903" s="56">
        <v>19.018000000000001</v>
      </c>
      <c r="H2903" s="56">
        <v>628.26</v>
      </c>
      <c r="I2903" s="56">
        <v>280.85000000000002</v>
      </c>
      <c r="J2903" s="56">
        <v>370.15199999999999</v>
      </c>
      <c r="K2903" s="56">
        <v>616.13599999999997</v>
      </c>
      <c r="L2903" s="56">
        <v>54.518000000000001</v>
      </c>
      <c r="M2903" s="56">
        <v>155.89599999999999</v>
      </c>
      <c r="N2903" s="56">
        <v>1.992</v>
      </c>
      <c r="O2903" s="56">
        <v>20.992000000000001</v>
      </c>
      <c r="P2903" s="56">
        <v>0</v>
      </c>
    </row>
    <row r="2904" spans="1:16" x14ac:dyDescent="0.25">
      <c r="A2904" s="54">
        <v>2023</v>
      </c>
      <c r="B2904" s="54">
        <v>917647</v>
      </c>
      <c r="C2904" s="55" t="s">
        <v>416</v>
      </c>
      <c r="D2904" s="54" t="s">
        <v>296</v>
      </c>
      <c r="E2904" s="56">
        <v>-26.562000000000001</v>
      </c>
      <c r="F2904" s="56">
        <v>74.188000000000102</v>
      </c>
      <c r="G2904" s="56">
        <v>-78.382000000000005</v>
      </c>
      <c r="H2904" s="56">
        <v>390.36</v>
      </c>
      <c r="I2904" s="56">
        <v>149.15</v>
      </c>
      <c r="J2904" s="56">
        <v>262.85199999999998</v>
      </c>
      <c r="K2904" s="56">
        <v>508.83600000000001</v>
      </c>
      <c r="L2904" s="56">
        <v>-11.882</v>
      </c>
      <c r="M2904" s="56">
        <v>58.496000000000002</v>
      </c>
      <c r="N2904" s="56">
        <v>-30.108000000000001</v>
      </c>
      <c r="O2904" s="56">
        <v>-11.108000000000001</v>
      </c>
      <c r="P2904" s="56">
        <v>0</v>
      </c>
    </row>
    <row r="2905" spans="1:16" x14ac:dyDescent="0.25">
      <c r="A2905" s="54">
        <v>2023</v>
      </c>
      <c r="B2905" s="54">
        <v>917647</v>
      </c>
      <c r="C2905" s="55" t="s">
        <v>416</v>
      </c>
      <c r="D2905" s="54" t="s">
        <v>1</v>
      </c>
      <c r="E2905" s="56">
        <v>670.28800000000001</v>
      </c>
      <c r="F2905" s="56">
        <v>872.68799999999999</v>
      </c>
      <c r="G2905" s="56">
        <v>96.768000000000001</v>
      </c>
      <c r="H2905" s="56">
        <v>3278.76</v>
      </c>
      <c r="I2905" s="56">
        <v>848.6</v>
      </c>
      <c r="J2905" s="56">
        <v>1182.152</v>
      </c>
      <c r="K2905" s="56">
        <v>2669.136</v>
      </c>
      <c r="L2905" s="56">
        <v>216.768</v>
      </c>
      <c r="M2905" s="56">
        <v>935.89599999999996</v>
      </c>
      <c r="N2905" s="56">
        <v>7.992</v>
      </c>
      <c r="O2905" s="56">
        <v>55.991999999999997</v>
      </c>
      <c r="P2905" s="56">
        <v>0</v>
      </c>
    </row>
    <row r="2906" spans="1:16" x14ac:dyDescent="0.25">
      <c r="A2906" s="54">
        <v>2023</v>
      </c>
      <c r="B2906" s="54">
        <v>921547</v>
      </c>
      <c r="C2906" s="55" t="s">
        <v>417</v>
      </c>
      <c r="D2906" s="54" t="s">
        <v>1</v>
      </c>
      <c r="E2906" s="56">
        <v>10045.324000000001</v>
      </c>
      <c r="F2906" s="56">
        <v>5605.4880000000003</v>
      </c>
      <c r="G2906" s="56">
        <v>14246.12</v>
      </c>
      <c r="H2906" s="56">
        <v>13314.196</v>
      </c>
      <c r="I2906" s="56">
        <v>18692.263999999999</v>
      </c>
      <c r="J2906" s="56">
        <v>2541.7919999999999</v>
      </c>
      <c r="K2906" s="56">
        <v>9882.9760000000006</v>
      </c>
      <c r="L2906" s="56">
        <v>12675.76</v>
      </c>
      <c r="M2906" s="56">
        <v>4037.4520000000002</v>
      </c>
      <c r="N2906" s="56">
        <v>6309.3280000000004</v>
      </c>
      <c r="O2906" s="56">
        <v>7730.2879999999996</v>
      </c>
      <c r="P2906" s="56">
        <v>7662.2280000000001</v>
      </c>
    </row>
    <row r="2907" spans="1:16" x14ac:dyDescent="0.25">
      <c r="A2907" s="54">
        <v>2023</v>
      </c>
      <c r="B2907" s="54">
        <v>921547</v>
      </c>
      <c r="C2907" s="55" t="s">
        <v>417</v>
      </c>
      <c r="D2907" s="54" t="s">
        <v>294</v>
      </c>
      <c r="E2907" s="56">
        <v>2481.0740000000001</v>
      </c>
      <c r="F2907" s="56">
        <v>1384.4880000000001</v>
      </c>
      <c r="G2907" s="56">
        <v>3518.62</v>
      </c>
      <c r="H2907" s="56">
        <v>3288.4459999999999</v>
      </c>
      <c r="I2907" s="56">
        <v>4616.7640000000001</v>
      </c>
      <c r="J2907" s="56">
        <v>627.79200000000003</v>
      </c>
      <c r="K2907" s="56">
        <v>2440.9760000000001</v>
      </c>
      <c r="L2907" s="56">
        <v>3130.76</v>
      </c>
      <c r="M2907" s="56">
        <v>997.202</v>
      </c>
      <c r="N2907" s="56">
        <v>1558.328</v>
      </c>
      <c r="O2907" s="56">
        <v>1909.288</v>
      </c>
      <c r="P2907" s="56">
        <v>1892.4780000000001</v>
      </c>
    </row>
    <row r="2908" spans="1:16" x14ac:dyDescent="0.25">
      <c r="A2908" s="54">
        <v>2023</v>
      </c>
      <c r="B2908" s="54">
        <v>921547</v>
      </c>
      <c r="C2908" s="55" t="s">
        <v>417</v>
      </c>
      <c r="D2908" s="54" t="s">
        <v>296</v>
      </c>
      <c r="E2908" s="56">
        <v>2276.5740000000001</v>
      </c>
      <c r="F2908" s="56">
        <v>1276.4880000000001</v>
      </c>
      <c r="G2908" s="56">
        <v>3261.62</v>
      </c>
      <c r="H2908" s="56">
        <v>3013.9459999999999</v>
      </c>
      <c r="I2908" s="56">
        <v>4377.7640000000001</v>
      </c>
      <c r="J2908" s="56">
        <v>466.29199999999997</v>
      </c>
      <c r="K2908" s="56">
        <v>2228.9760000000001</v>
      </c>
      <c r="L2908" s="56">
        <v>2839.01</v>
      </c>
      <c r="M2908" s="56">
        <v>888.202</v>
      </c>
      <c r="N2908" s="56">
        <v>1386.828</v>
      </c>
      <c r="O2908" s="56">
        <v>1730.288</v>
      </c>
      <c r="P2908" s="56">
        <v>1616.4780000000001</v>
      </c>
    </row>
    <row r="2909" spans="1:16" x14ac:dyDescent="0.25">
      <c r="A2909" s="54">
        <v>2023</v>
      </c>
      <c r="B2909" s="54">
        <v>923218</v>
      </c>
      <c r="C2909" s="55" t="s">
        <v>418</v>
      </c>
      <c r="D2909" s="54" t="s">
        <v>294</v>
      </c>
      <c r="E2909" s="56">
        <v>358.858</v>
      </c>
      <c r="F2909" s="56">
        <v>23.675999999999998</v>
      </c>
      <c r="G2909" s="56">
        <v>0</v>
      </c>
      <c r="H2909" s="56">
        <v>58.91</v>
      </c>
      <c r="I2909" s="56">
        <v>471.488</v>
      </c>
      <c r="J2909" s="56">
        <v>10.826000000000001</v>
      </c>
      <c r="K2909" s="56">
        <v>315.08800000000002</v>
      </c>
      <c r="L2909" s="56">
        <v>28.712</v>
      </c>
      <c r="M2909" s="56">
        <v>477.642</v>
      </c>
      <c r="N2909" s="56">
        <v>276.7</v>
      </c>
      <c r="O2909" s="56">
        <v>150.88</v>
      </c>
      <c r="P2909" s="56">
        <v>81.843999999999994</v>
      </c>
    </row>
    <row r="2910" spans="1:16" x14ac:dyDescent="0.25">
      <c r="A2910" s="54">
        <v>2023</v>
      </c>
      <c r="B2910" s="54">
        <v>923218</v>
      </c>
      <c r="C2910" s="55" t="s">
        <v>418</v>
      </c>
      <c r="D2910" s="54" t="s">
        <v>296</v>
      </c>
      <c r="E2910" s="56">
        <v>278.51799999999997</v>
      </c>
      <c r="F2910" s="56">
        <v>-12.923999999999999</v>
      </c>
      <c r="G2910" s="56">
        <v>0</v>
      </c>
      <c r="H2910" s="56">
        <v>-13.09</v>
      </c>
      <c r="I2910" s="56">
        <v>391.08800000000002</v>
      </c>
      <c r="J2910" s="56">
        <v>-58.774000000000001</v>
      </c>
      <c r="K2910" s="56">
        <v>234.68799999999999</v>
      </c>
      <c r="L2910" s="56">
        <v>-39.688000000000002</v>
      </c>
      <c r="M2910" s="56">
        <v>360.642</v>
      </c>
      <c r="N2910" s="56">
        <v>169.3</v>
      </c>
      <c r="O2910" s="56">
        <v>44.68</v>
      </c>
      <c r="P2910" s="56">
        <v>-25.556000000000001</v>
      </c>
    </row>
    <row r="2911" spans="1:16" x14ac:dyDescent="0.25">
      <c r="A2911" s="54">
        <v>2023</v>
      </c>
      <c r="B2911" s="54">
        <v>923218</v>
      </c>
      <c r="C2911" s="55" t="s">
        <v>418</v>
      </c>
      <c r="D2911" s="54" t="s">
        <v>1</v>
      </c>
      <c r="E2911" s="56">
        <v>3403.6080000000002</v>
      </c>
      <c r="F2911" s="56">
        <v>79.176000000000002</v>
      </c>
      <c r="G2911" s="56">
        <v>0</v>
      </c>
      <c r="H2911" s="56">
        <v>219.16</v>
      </c>
      <c r="I2911" s="56">
        <v>2564.4879999999998</v>
      </c>
      <c r="J2911" s="56">
        <v>121.57599999999999</v>
      </c>
      <c r="K2911" s="56">
        <v>1078.088</v>
      </c>
      <c r="L2911" s="56">
        <v>80.712000000000003</v>
      </c>
      <c r="M2911" s="56">
        <v>2096.3919999999998</v>
      </c>
      <c r="N2911" s="56">
        <v>794.2</v>
      </c>
      <c r="O2911" s="56">
        <v>1071.8800000000001</v>
      </c>
      <c r="P2911" s="56">
        <v>430.34399999999999</v>
      </c>
    </row>
    <row r="2912" spans="1:16" x14ac:dyDescent="0.25">
      <c r="A2912" s="54">
        <v>2023</v>
      </c>
      <c r="B2912" s="54">
        <v>925350</v>
      </c>
      <c r="C2912" s="55" t="s">
        <v>417</v>
      </c>
      <c r="D2912" s="54" t="s">
        <v>1</v>
      </c>
      <c r="E2912" s="56">
        <v>9674.0040000000008</v>
      </c>
      <c r="F2912" s="56">
        <v>6731.7030000000004</v>
      </c>
      <c r="G2912" s="56">
        <v>4418.5439999999999</v>
      </c>
      <c r="H2912" s="56">
        <v>7733.0339999999997</v>
      </c>
      <c r="I2912" s="56">
        <v>8436.09</v>
      </c>
      <c r="J2912" s="56">
        <v>9018.9629999999997</v>
      </c>
      <c r="K2912" s="56">
        <v>6367.9530000000004</v>
      </c>
      <c r="L2912" s="56">
        <v>7788.0330000000004</v>
      </c>
      <c r="M2912" s="56">
        <v>4780.2569999999996</v>
      </c>
      <c r="N2912" s="56">
        <v>6481.152</v>
      </c>
      <c r="O2912" s="56">
        <v>5068.0559999999996</v>
      </c>
      <c r="P2912" s="56">
        <v>3932.5740000000001</v>
      </c>
    </row>
    <row r="2913" spans="1:16" x14ac:dyDescent="0.25">
      <c r="A2913" s="54">
        <v>2023</v>
      </c>
      <c r="B2913" s="54">
        <v>925350</v>
      </c>
      <c r="C2913" s="55" t="s">
        <v>416</v>
      </c>
      <c r="D2913" s="54" t="s">
        <v>296</v>
      </c>
      <c r="E2913" s="56">
        <v>752.49499999999898</v>
      </c>
      <c r="F2913" s="56">
        <v>2.1339999999998098</v>
      </c>
      <c r="G2913" s="56">
        <v>4.3999999999999604</v>
      </c>
      <c r="H2913" s="56">
        <v>997.51199999999903</v>
      </c>
      <c r="I2913" s="56">
        <v>220.65499999999901</v>
      </c>
      <c r="J2913" s="56">
        <v>468.90600000000001</v>
      </c>
      <c r="K2913" s="56">
        <v>-90.824000000000296</v>
      </c>
      <c r="L2913" s="56">
        <v>989.54099999999801</v>
      </c>
      <c r="M2913" s="56">
        <v>-69.996000000000194</v>
      </c>
      <c r="N2913" s="56">
        <v>386.481999999999</v>
      </c>
      <c r="O2913" s="56">
        <v>270.35199999999998</v>
      </c>
      <c r="P2913" s="56">
        <v>397.10700000000003</v>
      </c>
    </row>
    <row r="2914" spans="1:16" x14ac:dyDescent="0.25">
      <c r="A2914" s="54">
        <v>2023</v>
      </c>
      <c r="B2914" s="54">
        <v>925350</v>
      </c>
      <c r="C2914" s="55" t="s">
        <v>416</v>
      </c>
      <c r="D2914" s="54" t="s">
        <v>294</v>
      </c>
      <c r="E2914" s="56">
        <v>1192.895</v>
      </c>
      <c r="F2914" s="56">
        <v>306.43400000000003</v>
      </c>
      <c r="G2914" s="56">
        <v>209.1</v>
      </c>
      <c r="H2914" s="56">
        <v>1374.8119999999999</v>
      </c>
      <c r="I2914" s="56">
        <v>707.45499999999902</v>
      </c>
      <c r="J2914" s="56">
        <v>638.20600000000002</v>
      </c>
      <c r="K2914" s="56">
        <v>243.376</v>
      </c>
      <c r="L2914" s="56">
        <v>1437.0909999999999</v>
      </c>
      <c r="M2914" s="56">
        <v>403.60399999999998</v>
      </c>
      <c r="N2914" s="56">
        <v>692.98199999999895</v>
      </c>
      <c r="O2914" s="56">
        <v>605.65200000000004</v>
      </c>
      <c r="P2914" s="56">
        <v>837.50699999999995</v>
      </c>
    </row>
    <row r="2915" spans="1:16" x14ac:dyDescent="0.25">
      <c r="A2915" s="54">
        <v>2023</v>
      </c>
      <c r="B2915" s="54">
        <v>925350</v>
      </c>
      <c r="C2915" s="55" t="s">
        <v>416</v>
      </c>
      <c r="D2915" s="54" t="s">
        <v>1</v>
      </c>
      <c r="E2915" s="56">
        <v>8466.6450000000004</v>
      </c>
      <c r="F2915" s="56">
        <v>2174.9340000000002</v>
      </c>
      <c r="G2915" s="56">
        <v>1484.1</v>
      </c>
      <c r="H2915" s="56">
        <v>9757.8119999999999</v>
      </c>
      <c r="I2915" s="56">
        <v>5021.2049999999999</v>
      </c>
      <c r="J2915" s="56">
        <v>4529.7060000000001</v>
      </c>
      <c r="K2915" s="56">
        <v>1727.376</v>
      </c>
      <c r="L2915" s="56">
        <v>10199.841</v>
      </c>
      <c r="M2915" s="56">
        <v>2864.6039999999998</v>
      </c>
      <c r="N2915" s="56">
        <v>4918.482</v>
      </c>
      <c r="O2915" s="56">
        <v>4298.652</v>
      </c>
      <c r="P2915" s="56">
        <v>5944.2569999999996</v>
      </c>
    </row>
    <row r="2916" spans="1:16" x14ac:dyDescent="0.25">
      <c r="A2916" s="54">
        <v>2023</v>
      </c>
      <c r="B2916" s="54">
        <v>925350</v>
      </c>
      <c r="C2916" s="55" t="s">
        <v>415</v>
      </c>
      <c r="D2916" s="54" t="s">
        <v>1</v>
      </c>
      <c r="E2916" s="56">
        <v>433.29899999999998</v>
      </c>
      <c r="F2916" s="56">
        <v>832.84199999999998</v>
      </c>
      <c r="G2916" s="56">
        <v>1117.731</v>
      </c>
      <c r="H2916" s="56">
        <v>232.21799999999999</v>
      </c>
      <c r="I2916" s="56">
        <v>9906.2219999999998</v>
      </c>
      <c r="J2916" s="56">
        <v>2687.0940000000001</v>
      </c>
      <c r="K2916" s="56">
        <v>1980.546</v>
      </c>
      <c r="L2916" s="56">
        <v>2364.375</v>
      </c>
      <c r="M2916" s="56">
        <v>1668.5940000000001</v>
      </c>
      <c r="N2916" s="56">
        <v>4267.8059999999996</v>
      </c>
      <c r="O2916" s="56">
        <v>896.86199999999997</v>
      </c>
      <c r="P2916" s="56">
        <v>3148.038</v>
      </c>
    </row>
    <row r="2917" spans="1:16" x14ac:dyDescent="0.25">
      <c r="A2917" s="54">
        <v>2023</v>
      </c>
      <c r="B2917" s="54">
        <v>925350</v>
      </c>
      <c r="C2917" s="55" t="s">
        <v>415</v>
      </c>
      <c r="D2917" s="54" t="s">
        <v>294</v>
      </c>
      <c r="E2917" s="56">
        <v>61.0489999999999</v>
      </c>
      <c r="F2917" s="56">
        <v>117.342</v>
      </c>
      <c r="G2917" s="56">
        <v>157.48099999999999</v>
      </c>
      <c r="H2917" s="56">
        <v>32.718000000000004</v>
      </c>
      <c r="I2917" s="56">
        <v>1395.722</v>
      </c>
      <c r="J2917" s="56">
        <v>378.59399999999999</v>
      </c>
      <c r="K2917" s="56">
        <v>279.04599999999999</v>
      </c>
      <c r="L2917" s="56">
        <v>333.125</v>
      </c>
      <c r="M2917" s="56">
        <v>235.09399999999999</v>
      </c>
      <c r="N2917" s="56">
        <v>601.30600000000004</v>
      </c>
      <c r="O2917" s="56">
        <v>126.36199999999999</v>
      </c>
      <c r="P2917" s="56">
        <v>443.53800000000001</v>
      </c>
    </row>
    <row r="2918" spans="1:16" x14ac:dyDescent="0.25">
      <c r="A2918" s="54">
        <v>2023</v>
      </c>
      <c r="B2918" s="54">
        <v>925350</v>
      </c>
      <c r="C2918" s="55" t="s">
        <v>417</v>
      </c>
      <c r="D2918" s="54" t="s">
        <v>296</v>
      </c>
      <c r="E2918" s="56">
        <v>732.503999999999</v>
      </c>
      <c r="F2918" s="56">
        <v>353.45299999999901</v>
      </c>
      <c r="G2918" s="56">
        <v>-25.4560000000005</v>
      </c>
      <c r="H2918" s="56">
        <v>479.03399999999903</v>
      </c>
      <c r="I2918" s="56">
        <v>539.58999999999901</v>
      </c>
      <c r="J2918" s="56">
        <v>692.21299999999997</v>
      </c>
      <c r="K2918" s="56">
        <v>346.70299999999901</v>
      </c>
      <c r="L2918" s="56">
        <v>414.78299999999803</v>
      </c>
      <c r="M2918" s="56">
        <v>83.506999999999607</v>
      </c>
      <c r="N2918" s="56">
        <v>249.15199999999999</v>
      </c>
      <c r="O2918" s="56">
        <v>93.055999999999599</v>
      </c>
      <c r="P2918" s="56">
        <v>-4.9260000000003803</v>
      </c>
    </row>
    <row r="2919" spans="1:16" x14ac:dyDescent="0.25">
      <c r="A2919" s="54">
        <v>2023</v>
      </c>
      <c r="B2919" s="54">
        <v>925350</v>
      </c>
      <c r="C2919" s="55" t="s">
        <v>417</v>
      </c>
      <c r="D2919" s="54" t="s">
        <v>294</v>
      </c>
      <c r="E2919" s="56">
        <v>1363.0039999999999</v>
      </c>
      <c r="F2919" s="56">
        <v>948.45299999999997</v>
      </c>
      <c r="G2919" s="56">
        <v>622.54399999999998</v>
      </c>
      <c r="H2919" s="56">
        <v>1089.5340000000001</v>
      </c>
      <c r="I2919" s="56">
        <v>1188.5899999999999</v>
      </c>
      <c r="J2919" s="56">
        <v>1270.713</v>
      </c>
      <c r="K2919" s="56">
        <v>897.20299999999895</v>
      </c>
      <c r="L2919" s="56">
        <v>1097.2829999999999</v>
      </c>
      <c r="M2919" s="56">
        <v>673.50699999999995</v>
      </c>
      <c r="N2919" s="56">
        <v>913.15200000000004</v>
      </c>
      <c r="O2919" s="56">
        <v>714.05600000000004</v>
      </c>
      <c r="P2919" s="56">
        <v>554.07399999999996</v>
      </c>
    </row>
    <row r="2920" spans="1:16" x14ac:dyDescent="0.25">
      <c r="A2920" s="54">
        <v>2023</v>
      </c>
      <c r="B2920" s="54">
        <v>925350</v>
      </c>
      <c r="C2920" s="55" t="s">
        <v>415</v>
      </c>
      <c r="D2920" s="54" t="s">
        <v>296</v>
      </c>
      <c r="E2920" s="56">
        <v>-180.55099999999999</v>
      </c>
      <c r="F2920" s="56">
        <v>-124.258</v>
      </c>
      <c r="G2920" s="56">
        <v>-55.419000000000203</v>
      </c>
      <c r="H2920" s="56">
        <v>-68.781999999999996</v>
      </c>
      <c r="I2920" s="56">
        <v>1079.1220000000001</v>
      </c>
      <c r="J2920" s="56">
        <v>232.994</v>
      </c>
      <c r="K2920" s="56">
        <v>7.6459999999997104</v>
      </c>
      <c r="L2920" s="56">
        <v>48.5249999999998</v>
      </c>
      <c r="M2920" s="56">
        <v>-170.90600000000001</v>
      </c>
      <c r="N2920" s="56">
        <v>350.35599999999999</v>
      </c>
      <c r="O2920" s="56">
        <v>-180.33799999999999</v>
      </c>
      <c r="P2920" s="56">
        <v>237.238</v>
      </c>
    </row>
    <row r="2921" spans="1:16" x14ac:dyDescent="0.25">
      <c r="A2921" s="54">
        <v>2023</v>
      </c>
      <c r="B2921" s="54">
        <v>927217</v>
      </c>
      <c r="C2921" s="55" t="s">
        <v>417</v>
      </c>
      <c r="D2921" s="54" t="s">
        <v>294</v>
      </c>
      <c r="E2921" s="56">
        <v>67.686999999999998</v>
      </c>
      <c r="F2921" s="56">
        <v>26.991</v>
      </c>
      <c r="G2921" s="56">
        <v>0</v>
      </c>
      <c r="H2921" s="56">
        <v>0</v>
      </c>
      <c r="I2921" s="56">
        <v>19.981999999999999</v>
      </c>
      <c r="J2921" s="56">
        <v>0</v>
      </c>
      <c r="K2921" s="56">
        <v>0</v>
      </c>
      <c r="L2921" s="56">
        <v>359.01100000000002</v>
      </c>
      <c r="M2921" s="56">
        <v>153.93700000000001</v>
      </c>
      <c r="N2921" s="56">
        <v>0</v>
      </c>
      <c r="O2921" s="56">
        <v>0</v>
      </c>
      <c r="P2921" s="56">
        <v>0</v>
      </c>
    </row>
    <row r="2922" spans="1:16" x14ac:dyDescent="0.25">
      <c r="A2922" s="54">
        <v>2023</v>
      </c>
      <c r="B2922" s="54">
        <v>927217</v>
      </c>
      <c r="C2922" s="55" t="s">
        <v>417</v>
      </c>
      <c r="D2922" s="54" t="s">
        <v>1</v>
      </c>
      <c r="E2922" s="56">
        <v>193.43700000000001</v>
      </c>
      <c r="F2922" s="56">
        <v>71.991</v>
      </c>
      <c r="G2922" s="56">
        <v>0</v>
      </c>
      <c r="H2922" s="56">
        <v>0</v>
      </c>
      <c r="I2922" s="56">
        <v>179.982</v>
      </c>
      <c r="J2922" s="56">
        <v>0</v>
      </c>
      <c r="K2922" s="56">
        <v>0</v>
      </c>
      <c r="L2922" s="56">
        <v>1028.511</v>
      </c>
      <c r="M2922" s="56">
        <v>548.93700000000001</v>
      </c>
      <c r="N2922" s="56">
        <v>0</v>
      </c>
      <c r="O2922" s="56">
        <v>0</v>
      </c>
      <c r="P2922" s="56">
        <v>0</v>
      </c>
    </row>
    <row r="2923" spans="1:16" x14ac:dyDescent="0.25">
      <c r="A2923" s="54">
        <v>2023</v>
      </c>
      <c r="B2923" s="54">
        <v>927217</v>
      </c>
      <c r="C2923" s="55" t="s">
        <v>417</v>
      </c>
      <c r="D2923" s="54" t="s">
        <v>296</v>
      </c>
      <c r="E2923" s="56">
        <v>36.686999999999998</v>
      </c>
      <c r="F2923" s="56">
        <v>-2.0089999999999999</v>
      </c>
      <c r="G2923" s="56">
        <v>0</v>
      </c>
      <c r="H2923" s="56">
        <v>0</v>
      </c>
      <c r="I2923" s="56">
        <v>-9.0180000000000007</v>
      </c>
      <c r="J2923" s="56">
        <v>0</v>
      </c>
      <c r="K2923" s="56">
        <v>0</v>
      </c>
      <c r="L2923" s="56">
        <v>297.01100000000002</v>
      </c>
      <c r="M2923" s="56">
        <v>94.936999999999998</v>
      </c>
      <c r="N2923" s="56">
        <v>0</v>
      </c>
      <c r="O2923" s="56">
        <v>0</v>
      </c>
      <c r="P2923" s="56">
        <v>0</v>
      </c>
    </row>
    <row r="2924" spans="1:16" x14ac:dyDescent="0.25">
      <c r="A2924" s="54">
        <v>2023</v>
      </c>
      <c r="B2924" s="54">
        <v>934743</v>
      </c>
      <c r="C2924" s="55" t="s">
        <v>414</v>
      </c>
      <c r="D2924" s="54" t="s">
        <v>296</v>
      </c>
      <c r="E2924" s="56">
        <v>-8.1159999999999908</v>
      </c>
      <c r="F2924" s="56">
        <v>-8.1159999999999908</v>
      </c>
      <c r="G2924" s="56">
        <v>-29.015999999999998</v>
      </c>
      <c r="H2924" s="56">
        <v>114.364</v>
      </c>
      <c r="I2924" s="56">
        <v>-30.108000000000001</v>
      </c>
      <c r="J2924" s="56">
        <v>151.364</v>
      </c>
      <c r="K2924" s="56">
        <v>18.968</v>
      </c>
      <c r="L2924" s="56">
        <v>5.8839999999999897</v>
      </c>
      <c r="M2924" s="56">
        <v>-11.108000000000001</v>
      </c>
      <c r="N2924" s="56">
        <v>218.86799999999999</v>
      </c>
      <c r="O2924" s="56">
        <v>-13.548</v>
      </c>
      <c r="P2924" s="56">
        <v>-53.781999999999996</v>
      </c>
    </row>
    <row r="2925" spans="1:16" x14ac:dyDescent="0.25">
      <c r="A2925" s="54">
        <v>2023</v>
      </c>
      <c r="B2925" s="54">
        <v>934743</v>
      </c>
      <c r="C2925" s="55" t="s">
        <v>414</v>
      </c>
      <c r="D2925" s="54" t="s">
        <v>294</v>
      </c>
      <c r="E2925" s="56">
        <v>23.984000000000002</v>
      </c>
      <c r="F2925" s="56">
        <v>23.984000000000002</v>
      </c>
      <c r="G2925" s="56">
        <v>3.0840000000000001</v>
      </c>
      <c r="H2925" s="56">
        <v>212.864</v>
      </c>
      <c r="I2925" s="56">
        <v>1.992</v>
      </c>
      <c r="J2925" s="56">
        <v>280.86399999999998</v>
      </c>
      <c r="K2925" s="56">
        <v>52.167999999999999</v>
      </c>
      <c r="L2925" s="56">
        <v>37.984000000000002</v>
      </c>
      <c r="M2925" s="56">
        <v>20.992000000000001</v>
      </c>
      <c r="N2925" s="56">
        <v>326.16800000000001</v>
      </c>
      <c r="O2925" s="56">
        <v>83.852000000000004</v>
      </c>
      <c r="P2925" s="56">
        <v>42.518000000000001</v>
      </c>
    </row>
    <row r="2926" spans="1:16" x14ac:dyDescent="0.25">
      <c r="A2926" s="54">
        <v>2023</v>
      </c>
      <c r="B2926" s="54">
        <v>934743</v>
      </c>
      <c r="C2926" s="55" t="s">
        <v>414</v>
      </c>
      <c r="D2926" s="54" t="s">
        <v>1</v>
      </c>
      <c r="E2926" s="56">
        <v>143.98400000000001</v>
      </c>
      <c r="F2926" s="56">
        <v>143.98400000000001</v>
      </c>
      <c r="G2926" s="56">
        <v>17.584</v>
      </c>
      <c r="H2926" s="56">
        <v>1247.864</v>
      </c>
      <c r="I2926" s="56">
        <v>7.992</v>
      </c>
      <c r="J2926" s="56">
        <v>887.86400000000003</v>
      </c>
      <c r="K2926" s="56">
        <v>195.16800000000001</v>
      </c>
      <c r="L2926" s="56">
        <v>127.98399999999999</v>
      </c>
      <c r="M2926" s="56">
        <v>55.991999999999997</v>
      </c>
      <c r="N2926" s="56">
        <v>1370.1679999999999</v>
      </c>
      <c r="O2926" s="56">
        <v>342.35199999999998</v>
      </c>
      <c r="P2926" s="56">
        <v>224.768</v>
      </c>
    </row>
    <row r="2927" spans="1:16" x14ac:dyDescent="0.25">
      <c r="A2927" s="54">
        <v>2023</v>
      </c>
      <c r="B2927" s="54">
        <v>940550</v>
      </c>
      <c r="C2927" s="55" t="s">
        <v>419</v>
      </c>
      <c r="D2927" s="54" t="s">
        <v>1</v>
      </c>
      <c r="E2927" s="56">
        <v>356.18400000000003</v>
      </c>
      <c r="F2927" s="56">
        <v>129.786</v>
      </c>
      <c r="G2927" s="56">
        <v>1779.174</v>
      </c>
      <c r="H2927" s="56">
        <v>3811.8090000000002</v>
      </c>
      <c r="I2927" s="56">
        <v>139.68</v>
      </c>
      <c r="J2927" s="56">
        <v>1861.818</v>
      </c>
      <c r="K2927" s="56">
        <v>416.71199999999999</v>
      </c>
      <c r="L2927" s="56">
        <v>696.072</v>
      </c>
      <c r="M2927" s="56">
        <v>1072.626</v>
      </c>
      <c r="N2927" s="56">
        <v>690.25199999999995</v>
      </c>
      <c r="O2927" s="56">
        <v>209.52</v>
      </c>
      <c r="P2927" s="56">
        <v>1169.2380000000001</v>
      </c>
    </row>
    <row r="2928" spans="1:16" x14ac:dyDescent="0.25">
      <c r="A2928" s="54">
        <v>2023</v>
      </c>
      <c r="B2928" s="54">
        <v>940550</v>
      </c>
      <c r="C2928" s="55" t="s">
        <v>419</v>
      </c>
      <c r="D2928" s="54" t="s">
        <v>294</v>
      </c>
      <c r="E2928" s="56">
        <v>50.183999999999997</v>
      </c>
      <c r="F2928" s="56">
        <v>18.286000000000001</v>
      </c>
      <c r="G2928" s="56">
        <v>250.67400000000001</v>
      </c>
      <c r="H2928" s="56">
        <v>537.05899999999997</v>
      </c>
      <c r="I2928" s="56">
        <v>19.68</v>
      </c>
      <c r="J2928" s="56">
        <v>262.31799999999998</v>
      </c>
      <c r="K2928" s="56">
        <v>58.712000000000003</v>
      </c>
      <c r="L2928" s="56">
        <v>98.071999999999903</v>
      </c>
      <c r="M2928" s="56">
        <v>151.126</v>
      </c>
      <c r="N2928" s="56">
        <v>97.251999999999995</v>
      </c>
      <c r="O2928" s="56">
        <v>29.52</v>
      </c>
      <c r="P2928" s="56">
        <v>164.738</v>
      </c>
    </row>
    <row r="2929" spans="1:16" x14ac:dyDescent="0.25">
      <c r="A2929" s="54">
        <v>2023</v>
      </c>
      <c r="B2929" s="54">
        <v>940550</v>
      </c>
      <c r="C2929" s="55" t="s">
        <v>419</v>
      </c>
      <c r="D2929" s="54" t="s">
        <v>296</v>
      </c>
      <c r="E2929" s="56">
        <v>-89.016000000000005</v>
      </c>
      <c r="F2929" s="56">
        <v>-50.113999999999997</v>
      </c>
      <c r="G2929" s="56">
        <v>40.673999999999701</v>
      </c>
      <c r="H2929" s="56">
        <v>211.84899999999899</v>
      </c>
      <c r="I2929" s="56">
        <v>-14.52</v>
      </c>
      <c r="J2929" s="56">
        <v>88.917999999999793</v>
      </c>
      <c r="K2929" s="56">
        <v>-79.287999999999997</v>
      </c>
      <c r="L2929" s="56">
        <v>-8.1280000000000907</v>
      </c>
      <c r="M2929" s="56">
        <v>81.525999999999797</v>
      </c>
      <c r="N2929" s="56">
        <v>-178.74799999999999</v>
      </c>
      <c r="O2929" s="56">
        <v>-4.6800000000000201</v>
      </c>
      <c r="P2929" s="56">
        <v>24.338000000000001</v>
      </c>
    </row>
    <row r="2930" spans="1:16" x14ac:dyDescent="0.25">
      <c r="A2930" s="54">
        <v>2023</v>
      </c>
      <c r="B2930" s="54">
        <v>944227</v>
      </c>
      <c r="C2930" s="55" t="s">
        <v>418</v>
      </c>
      <c r="D2930" s="54" t="s">
        <v>1</v>
      </c>
      <c r="E2930" s="56">
        <v>2334.8319999999999</v>
      </c>
      <c r="F2930" s="56">
        <v>1095.7919999999999</v>
      </c>
      <c r="G2930" s="56">
        <v>159.98400000000001</v>
      </c>
      <c r="H2930" s="56">
        <v>179.17599999999999</v>
      </c>
      <c r="I2930" s="56">
        <v>2831.7359999999999</v>
      </c>
      <c r="J2930" s="56">
        <v>1675.7439999999999</v>
      </c>
      <c r="K2930" s="56">
        <v>1247.848</v>
      </c>
      <c r="L2930" s="56">
        <v>207.976</v>
      </c>
      <c r="M2930" s="56">
        <v>479.87200000000001</v>
      </c>
      <c r="N2930" s="56">
        <v>862.28</v>
      </c>
      <c r="O2930" s="56">
        <v>239.80799999999999</v>
      </c>
      <c r="P2930" s="56">
        <v>978.16</v>
      </c>
    </row>
    <row r="2931" spans="1:16" x14ac:dyDescent="0.25">
      <c r="A2931" s="54">
        <v>2023</v>
      </c>
      <c r="B2931" s="54">
        <v>944227</v>
      </c>
      <c r="C2931" s="55" t="s">
        <v>418</v>
      </c>
      <c r="D2931" s="54" t="s">
        <v>296</v>
      </c>
      <c r="E2931" s="56">
        <v>416.73200000000003</v>
      </c>
      <c r="F2931" s="56">
        <v>73.792000000000002</v>
      </c>
      <c r="G2931" s="56">
        <v>-19.216000000000001</v>
      </c>
      <c r="H2931" s="56">
        <v>-75.674000000000007</v>
      </c>
      <c r="I2931" s="56">
        <v>179.93600000000001</v>
      </c>
      <c r="J2931" s="56">
        <v>-31.155999999999999</v>
      </c>
      <c r="K2931" s="56">
        <v>12.948</v>
      </c>
      <c r="L2931" s="56">
        <v>-25.423999999999999</v>
      </c>
      <c r="M2931" s="56">
        <v>-37.427999999999997</v>
      </c>
      <c r="N2931" s="56">
        <v>135.68</v>
      </c>
      <c r="O2931" s="56">
        <v>-95.492000000000004</v>
      </c>
      <c r="P2931" s="56">
        <v>17.36</v>
      </c>
    </row>
    <row r="2932" spans="1:16" x14ac:dyDescent="0.25">
      <c r="A2932" s="54">
        <v>2023</v>
      </c>
      <c r="B2932" s="54">
        <v>944227</v>
      </c>
      <c r="C2932" s="55" t="s">
        <v>418</v>
      </c>
      <c r="D2932" s="54" t="s">
        <v>294</v>
      </c>
      <c r="E2932" s="56">
        <v>564.33199999999999</v>
      </c>
      <c r="F2932" s="56">
        <v>244.792</v>
      </c>
      <c r="G2932" s="56">
        <v>14.984</v>
      </c>
      <c r="H2932" s="56">
        <v>26.925999999999998</v>
      </c>
      <c r="I2932" s="56">
        <v>316.73599999999999</v>
      </c>
      <c r="J2932" s="56">
        <v>253.244</v>
      </c>
      <c r="K2932" s="56">
        <v>252.34800000000001</v>
      </c>
      <c r="L2932" s="56">
        <v>42.975999999999999</v>
      </c>
      <c r="M2932" s="56">
        <v>99.372</v>
      </c>
      <c r="N2932" s="56">
        <v>238.28</v>
      </c>
      <c r="O2932" s="56">
        <v>41.308</v>
      </c>
      <c r="P2932" s="56">
        <v>199.16</v>
      </c>
    </row>
    <row r="2933" spans="1:16" x14ac:dyDescent="0.25">
      <c r="A2933" s="54">
        <v>2023</v>
      </c>
      <c r="B2933" s="54">
        <v>946372</v>
      </c>
      <c r="C2933" s="55" t="s">
        <v>418</v>
      </c>
      <c r="D2933" s="54" t="s">
        <v>294</v>
      </c>
      <c r="E2933" s="56">
        <v>6.6419999999999897</v>
      </c>
      <c r="F2933" s="56">
        <v>88.887999999999906</v>
      </c>
      <c r="G2933" s="56">
        <v>50.3479999999999</v>
      </c>
      <c r="H2933" s="56">
        <v>130.21600000000001</v>
      </c>
      <c r="I2933" s="56">
        <v>103.566</v>
      </c>
      <c r="J2933" s="56">
        <v>20.417999999999999</v>
      </c>
      <c r="K2933" s="56">
        <v>150.06</v>
      </c>
      <c r="L2933" s="56">
        <v>0</v>
      </c>
      <c r="M2933" s="56">
        <v>1.804</v>
      </c>
      <c r="N2933" s="56">
        <v>496.50999999999902</v>
      </c>
      <c r="O2933" s="56">
        <v>240.99799999999999</v>
      </c>
      <c r="P2933" s="56">
        <v>530.29399999999896</v>
      </c>
    </row>
    <row r="2934" spans="1:16" x14ac:dyDescent="0.25">
      <c r="A2934" s="54">
        <v>2023</v>
      </c>
      <c r="B2934" s="54">
        <v>946372</v>
      </c>
      <c r="C2934" s="55" t="s">
        <v>418</v>
      </c>
      <c r="D2934" s="54" t="s">
        <v>1</v>
      </c>
      <c r="E2934" s="56">
        <v>47.142000000000003</v>
      </c>
      <c r="F2934" s="56">
        <v>630.88800000000003</v>
      </c>
      <c r="G2934" s="56">
        <v>357.34800000000001</v>
      </c>
      <c r="H2934" s="56">
        <v>924.21600000000001</v>
      </c>
      <c r="I2934" s="56">
        <v>735.06600000000003</v>
      </c>
      <c r="J2934" s="56">
        <v>144.91800000000001</v>
      </c>
      <c r="K2934" s="56">
        <v>1065.06</v>
      </c>
      <c r="L2934" s="56">
        <v>0</v>
      </c>
      <c r="M2934" s="56">
        <v>12.804</v>
      </c>
      <c r="N2934" s="56">
        <v>3524.01</v>
      </c>
      <c r="O2934" s="56">
        <v>1710.498</v>
      </c>
      <c r="P2934" s="56">
        <v>3763.7939999999999</v>
      </c>
    </row>
    <row r="2935" spans="1:16" x14ac:dyDescent="0.25">
      <c r="A2935" s="54">
        <v>2023</v>
      </c>
      <c r="B2935" s="54">
        <v>946372</v>
      </c>
      <c r="C2935" s="55" t="s">
        <v>418</v>
      </c>
      <c r="D2935" s="54" t="s">
        <v>296</v>
      </c>
      <c r="E2935" s="56">
        <v>-61.758000000000003</v>
      </c>
      <c r="F2935" s="56">
        <v>-189.512</v>
      </c>
      <c r="G2935" s="56">
        <v>-20.452000000000101</v>
      </c>
      <c r="H2935" s="56">
        <v>14.416</v>
      </c>
      <c r="I2935" s="56">
        <v>-0.23400000000007301</v>
      </c>
      <c r="J2935" s="56">
        <v>-14.981999999999999</v>
      </c>
      <c r="K2935" s="56">
        <v>79.259999999999906</v>
      </c>
      <c r="L2935" s="56">
        <v>0</v>
      </c>
      <c r="M2935" s="56">
        <v>-32.396000000000001</v>
      </c>
      <c r="N2935" s="56">
        <v>311.73999999999899</v>
      </c>
      <c r="O2935" s="56">
        <v>91.627999999999801</v>
      </c>
      <c r="P2935" s="56">
        <v>416.32399999999899</v>
      </c>
    </row>
    <row r="2936" spans="1:16" x14ac:dyDescent="0.25">
      <c r="A2936" s="54">
        <v>2023</v>
      </c>
      <c r="B2936" s="54">
        <v>947664</v>
      </c>
      <c r="C2936" s="55" t="s">
        <v>415</v>
      </c>
      <c r="D2936" s="54" t="s">
        <v>294</v>
      </c>
      <c r="E2936" s="56">
        <v>454.12599999999901</v>
      </c>
      <c r="F2936" s="56">
        <v>878.70119999999895</v>
      </c>
      <c r="G2936" s="56">
        <v>423.03719999999902</v>
      </c>
      <c r="H2936" s="56">
        <v>301.26839999999902</v>
      </c>
      <c r="I2936" s="56">
        <v>722.473199999999</v>
      </c>
      <c r="J2936" s="56">
        <v>502.3272</v>
      </c>
      <c r="K2936" s="56">
        <v>325.80560000000003</v>
      </c>
      <c r="L2936" s="56">
        <v>65.795599999999794</v>
      </c>
      <c r="M2936" s="56">
        <v>226.57759999999999</v>
      </c>
      <c r="N2936" s="56">
        <v>1151.9064000000001</v>
      </c>
      <c r="O2936" s="56">
        <v>111.8708</v>
      </c>
      <c r="P2936" s="56">
        <v>421.20559999999898</v>
      </c>
    </row>
    <row r="2937" spans="1:16" x14ac:dyDescent="0.25">
      <c r="A2937" s="54">
        <v>2023</v>
      </c>
      <c r="B2937" s="54">
        <v>947664</v>
      </c>
      <c r="C2937" s="55" t="s">
        <v>415</v>
      </c>
      <c r="D2937" s="54" t="s">
        <v>296</v>
      </c>
      <c r="E2937" s="56">
        <v>128.17599999999899</v>
      </c>
      <c r="F2937" s="56">
        <v>419.80119999999903</v>
      </c>
      <c r="G2937" s="56">
        <v>19.8871999999993</v>
      </c>
      <c r="H2937" s="56">
        <v>43.168399999999401</v>
      </c>
      <c r="I2937" s="56">
        <v>426.87319999999897</v>
      </c>
      <c r="J2937" s="56">
        <v>213.3272</v>
      </c>
      <c r="K2937" s="56">
        <v>148.2056</v>
      </c>
      <c r="L2937" s="56">
        <v>-107.4044</v>
      </c>
      <c r="M2937" s="56">
        <v>-62.422400000000501</v>
      </c>
      <c r="N2937" s="56">
        <v>819.90639999999803</v>
      </c>
      <c r="O2937" s="56">
        <v>73.270799999999895</v>
      </c>
      <c r="P2937" s="56">
        <v>21.9055999999993</v>
      </c>
    </row>
    <row r="2938" spans="1:16" x14ac:dyDescent="0.25">
      <c r="A2938" s="54">
        <v>2023</v>
      </c>
      <c r="B2938" s="54">
        <v>947664</v>
      </c>
      <c r="C2938" s="55" t="s">
        <v>415</v>
      </c>
      <c r="D2938" s="54" t="s">
        <v>1</v>
      </c>
      <c r="E2938" s="56">
        <v>4313.3760000000002</v>
      </c>
      <c r="F2938" s="56">
        <v>5884.9512000000004</v>
      </c>
      <c r="G2938" s="56">
        <v>5066.5371999999998</v>
      </c>
      <c r="H2938" s="56">
        <v>3290.2683999999999</v>
      </c>
      <c r="I2938" s="56">
        <v>7002.9732000000004</v>
      </c>
      <c r="J2938" s="56">
        <v>3797.8272000000002</v>
      </c>
      <c r="K2938" s="56">
        <v>1879.8055999999999</v>
      </c>
      <c r="L2938" s="56">
        <v>1607.2955999999999</v>
      </c>
      <c r="M2938" s="56">
        <v>3703.3276000000001</v>
      </c>
      <c r="N2938" s="56">
        <v>8687.1563999999998</v>
      </c>
      <c r="O2938" s="56">
        <v>1121.8707999999999</v>
      </c>
      <c r="P2938" s="56">
        <v>4964.4556000000002</v>
      </c>
    </row>
    <row r="2939" spans="1:16" x14ac:dyDescent="0.25">
      <c r="A2939" s="54">
        <v>2023</v>
      </c>
      <c r="B2939" s="54">
        <v>948416</v>
      </c>
      <c r="C2939" s="55" t="s">
        <v>414</v>
      </c>
      <c r="D2939" s="54" t="s">
        <v>1</v>
      </c>
      <c r="E2939" s="56">
        <v>524.72</v>
      </c>
      <c r="F2939" s="56">
        <v>3237.136</v>
      </c>
      <c r="G2939" s="56">
        <v>383.93599999999998</v>
      </c>
      <c r="H2939" s="56">
        <v>324.65600000000001</v>
      </c>
      <c r="I2939" s="56">
        <v>4530.3919999999998</v>
      </c>
      <c r="J2939" s="56">
        <v>1395.6959999999999</v>
      </c>
      <c r="K2939" s="56">
        <v>932.64800000000002</v>
      </c>
      <c r="L2939" s="56">
        <v>918.28</v>
      </c>
      <c r="M2939" s="56">
        <v>391.096</v>
      </c>
      <c r="N2939" s="56">
        <v>1336.6320000000001</v>
      </c>
      <c r="O2939" s="56">
        <v>836.6</v>
      </c>
      <c r="P2939" s="56">
        <v>0</v>
      </c>
    </row>
    <row r="2940" spans="1:16" x14ac:dyDescent="0.25">
      <c r="A2940" s="54">
        <v>2023</v>
      </c>
      <c r="B2940" s="54">
        <v>948416</v>
      </c>
      <c r="C2940" s="55" t="s">
        <v>414</v>
      </c>
      <c r="D2940" s="54" t="s">
        <v>296</v>
      </c>
      <c r="E2940" s="56">
        <v>-3.8800000000000199</v>
      </c>
      <c r="F2940" s="56">
        <v>552.98599999999999</v>
      </c>
      <c r="G2940" s="56">
        <v>25.536000000000001</v>
      </c>
      <c r="H2940" s="56">
        <v>-33.944000000000003</v>
      </c>
      <c r="I2940" s="56">
        <v>844.54200000000003</v>
      </c>
      <c r="J2940" s="56">
        <v>387.64600000000002</v>
      </c>
      <c r="K2940" s="56">
        <v>145.94800000000001</v>
      </c>
      <c r="L2940" s="56">
        <v>136.38</v>
      </c>
      <c r="M2940" s="56">
        <v>-94.804000000000002</v>
      </c>
      <c r="N2940" s="56">
        <v>150.58199999999999</v>
      </c>
      <c r="O2940" s="56">
        <v>187.1</v>
      </c>
      <c r="P2940" s="56">
        <v>0</v>
      </c>
    </row>
    <row r="2941" spans="1:16" x14ac:dyDescent="0.25">
      <c r="A2941" s="54">
        <v>2023</v>
      </c>
      <c r="B2941" s="54">
        <v>948416</v>
      </c>
      <c r="C2941" s="55" t="s">
        <v>414</v>
      </c>
      <c r="D2941" s="54" t="s">
        <v>294</v>
      </c>
      <c r="E2941" s="56">
        <v>157.72</v>
      </c>
      <c r="F2941" s="56">
        <v>726.13599999999997</v>
      </c>
      <c r="G2941" s="56">
        <v>122.93600000000001</v>
      </c>
      <c r="H2941" s="56">
        <v>65.656000000000006</v>
      </c>
      <c r="I2941" s="56">
        <v>994.39200000000005</v>
      </c>
      <c r="J2941" s="56">
        <v>520.44600000000003</v>
      </c>
      <c r="K2941" s="56">
        <v>277.64800000000002</v>
      </c>
      <c r="L2941" s="56">
        <v>233.78</v>
      </c>
      <c r="M2941" s="56">
        <v>101.096</v>
      </c>
      <c r="N2941" s="56">
        <v>314.38200000000001</v>
      </c>
      <c r="O2941" s="56">
        <v>285.60000000000002</v>
      </c>
      <c r="P2941" s="56">
        <v>0</v>
      </c>
    </row>
    <row r="2942" spans="1:16" x14ac:dyDescent="0.25">
      <c r="A2942" s="54">
        <v>2023</v>
      </c>
      <c r="B2942" s="54">
        <v>952514</v>
      </c>
      <c r="C2942" s="55" t="s">
        <v>416</v>
      </c>
      <c r="D2942" s="54" t="s">
        <v>296</v>
      </c>
      <c r="E2942" s="56">
        <v>362.51600000000002</v>
      </c>
      <c r="F2942" s="56">
        <v>-47.567999999999898</v>
      </c>
      <c r="G2942" s="56">
        <v>102.438</v>
      </c>
      <c r="H2942" s="56">
        <v>-44.323999999999998</v>
      </c>
      <c r="I2942" s="56">
        <v>152.596</v>
      </c>
      <c r="J2942" s="56">
        <v>-73.707999999999899</v>
      </c>
      <c r="K2942" s="56">
        <v>-46.423999999999999</v>
      </c>
      <c r="L2942" s="56">
        <v>-89.355999999999995</v>
      </c>
      <c r="M2942" s="56">
        <v>-77.531999999999996</v>
      </c>
      <c r="N2942" s="56">
        <v>-62.932000000000002</v>
      </c>
      <c r="O2942" s="56">
        <v>299.68400000000003</v>
      </c>
      <c r="P2942" s="56">
        <v>8.0540000000000802</v>
      </c>
    </row>
    <row r="2943" spans="1:16" x14ac:dyDescent="0.25">
      <c r="A2943" s="54">
        <v>2023</v>
      </c>
      <c r="B2943" s="54">
        <v>952514</v>
      </c>
      <c r="C2943" s="55" t="s">
        <v>416</v>
      </c>
      <c r="D2943" s="54" t="s">
        <v>294</v>
      </c>
      <c r="E2943" s="56">
        <v>458.81599999999997</v>
      </c>
      <c r="F2943" s="56">
        <v>177.13200000000001</v>
      </c>
      <c r="G2943" s="56">
        <v>230.83799999999999</v>
      </c>
      <c r="H2943" s="56">
        <v>19.876000000000001</v>
      </c>
      <c r="I2943" s="56">
        <v>248.89599999999999</v>
      </c>
      <c r="J2943" s="56">
        <v>86.792000000000101</v>
      </c>
      <c r="K2943" s="56">
        <v>17.776</v>
      </c>
      <c r="L2943" s="56">
        <v>39.043999999999997</v>
      </c>
      <c r="M2943" s="56">
        <v>18.768000000000001</v>
      </c>
      <c r="N2943" s="56">
        <v>33.368000000000002</v>
      </c>
      <c r="O2943" s="56">
        <v>373.78399999999999</v>
      </c>
      <c r="P2943" s="56">
        <v>104.354</v>
      </c>
    </row>
    <row r="2944" spans="1:16" x14ac:dyDescent="0.25">
      <c r="A2944" s="54">
        <v>2023</v>
      </c>
      <c r="B2944" s="54">
        <v>952514</v>
      </c>
      <c r="C2944" s="55" t="s">
        <v>416</v>
      </c>
      <c r="D2944" s="54" t="s">
        <v>1</v>
      </c>
      <c r="E2944" s="56">
        <v>1383.816</v>
      </c>
      <c r="F2944" s="56">
        <v>1384.6320000000001</v>
      </c>
      <c r="G2944" s="56">
        <v>787.08799999999997</v>
      </c>
      <c r="H2944" s="56">
        <v>94.376000000000005</v>
      </c>
      <c r="I2944" s="56">
        <v>823.89599999999996</v>
      </c>
      <c r="J2944" s="56">
        <v>1223.7919999999999</v>
      </c>
      <c r="K2944" s="56">
        <v>84.775999999999996</v>
      </c>
      <c r="L2944" s="56">
        <v>393.54399999999998</v>
      </c>
      <c r="M2944" s="56">
        <v>140.768</v>
      </c>
      <c r="N2944" s="56">
        <v>190.36799999999999</v>
      </c>
      <c r="O2944" s="56">
        <v>1319.7840000000001</v>
      </c>
      <c r="P2944" s="56">
        <v>815.10400000000004</v>
      </c>
    </row>
    <row r="2945" spans="1:16" x14ac:dyDescent="0.25">
      <c r="A2945" s="54">
        <v>2023</v>
      </c>
      <c r="B2945" s="54">
        <v>957289</v>
      </c>
      <c r="C2945" s="55" t="s">
        <v>415</v>
      </c>
      <c r="D2945" s="54" t="s">
        <v>294</v>
      </c>
      <c r="E2945" s="56">
        <v>174.4084</v>
      </c>
      <c r="F2945" s="56">
        <v>745.61319999999898</v>
      </c>
      <c r="G2945" s="56">
        <v>68.9482</v>
      </c>
      <c r="H2945" s="56">
        <v>117.8348</v>
      </c>
      <c r="I2945" s="56">
        <v>273.62700000000001</v>
      </c>
      <c r="J2945" s="56">
        <v>347.0224</v>
      </c>
      <c r="K2945" s="56">
        <v>107.67440000000001</v>
      </c>
      <c r="L2945" s="56">
        <v>142.18020000000001</v>
      </c>
      <c r="M2945" s="56">
        <v>83.140799999999899</v>
      </c>
      <c r="N2945" s="56">
        <v>238.44980000000001</v>
      </c>
      <c r="O2945" s="56">
        <v>703.57180000000005</v>
      </c>
      <c r="P2945" s="56">
        <v>129.35499999999999</v>
      </c>
    </row>
    <row r="2946" spans="1:16" x14ac:dyDescent="0.25">
      <c r="A2946" s="54">
        <v>2023</v>
      </c>
      <c r="B2946" s="54">
        <v>957289</v>
      </c>
      <c r="C2946" s="55" t="s">
        <v>415</v>
      </c>
      <c r="D2946" s="54" t="s">
        <v>1</v>
      </c>
      <c r="E2946" s="56">
        <v>1356.9084</v>
      </c>
      <c r="F2946" s="56">
        <v>3757.1131999999998</v>
      </c>
      <c r="G2946" s="56">
        <v>240.44820000000001</v>
      </c>
      <c r="H2946" s="56">
        <v>1197.3348000000001</v>
      </c>
      <c r="I2946" s="56">
        <v>983.12699999999995</v>
      </c>
      <c r="J2946" s="56">
        <v>1243.0224000000001</v>
      </c>
      <c r="K2946" s="56">
        <v>517.67439999999999</v>
      </c>
      <c r="L2946" s="56">
        <v>933.68020000000001</v>
      </c>
      <c r="M2946" s="56">
        <v>429.14080000000001</v>
      </c>
      <c r="N2946" s="56">
        <v>1174.9498000000001</v>
      </c>
      <c r="O2946" s="56">
        <v>2190.8218000000002</v>
      </c>
      <c r="P2946" s="56">
        <v>1606.355</v>
      </c>
    </row>
    <row r="2947" spans="1:16" x14ac:dyDescent="0.25">
      <c r="A2947" s="54">
        <v>2023</v>
      </c>
      <c r="B2947" s="54">
        <v>957289</v>
      </c>
      <c r="C2947" s="55" t="s">
        <v>415</v>
      </c>
      <c r="D2947" s="54" t="s">
        <v>296</v>
      </c>
      <c r="E2947" s="56">
        <v>-67.191599999999994</v>
      </c>
      <c r="F2947" s="56">
        <v>427.91319999999899</v>
      </c>
      <c r="G2947" s="56">
        <v>-162.7518</v>
      </c>
      <c r="H2947" s="56">
        <v>-213.1652</v>
      </c>
      <c r="I2947" s="56">
        <v>-24.273000000000099</v>
      </c>
      <c r="J2947" s="56">
        <v>148.42240000000001</v>
      </c>
      <c r="K2947" s="56">
        <v>-90.925600000000003</v>
      </c>
      <c r="L2947" s="56">
        <v>-165.6198</v>
      </c>
      <c r="M2947" s="56">
        <v>-181.6592</v>
      </c>
      <c r="N2947" s="56">
        <v>63.049799999999898</v>
      </c>
      <c r="O2947" s="56">
        <v>538.07180000000005</v>
      </c>
      <c r="P2947" s="56">
        <v>-102.345</v>
      </c>
    </row>
    <row r="2948" spans="1:16" x14ac:dyDescent="0.25">
      <c r="A2948" s="54">
        <v>2023</v>
      </c>
      <c r="B2948" s="54">
        <v>960888</v>
      </c>
      <c r="C2948" s="55" t="s">
        <v>416</v>
      </c>
      <c r="D2948" s="54" t="s">
        <v>294</v>
      </c>
      <c r="E2948" s="56">
        <v>0</v>
      </c>
      <c r="F2948" s="56">
        <v>0</v>
      </c>
      <c r="G2948" s="56">
        <v>0</v>
      </c>
      <c r="H2948" s="56">
        <v>0</v>
      </c>
      <c r="I2948" s="56">
        <v>0</v>
      </c>
      <c r="J2948" s="56">
        <v>157.548</v>
      </c>
      <c r="K2948" s="56">
        <v>23.984000000000002</v>
      </c>
      <c r="L2948" s="56">
        <v>7.968</v>
      </c>
      <c r="M2948" s="56">
        <v>0</v>
      </c>
      <c r="N2948" s="56">
        <v>49.475999999999999</v>
      </c>
      <c r="O2948" s="56">
        <v>99.920000000000101</v>
      </c>
      <c r="P2948" s="56">
        <v>0</v>
      </c>
    </row>
    <row r="2949" spans="1:16" x14ac:dyDescent="0.25">
      <c r="A2949" s="54">
        <v>2023</v>
      </c>
      <c r="B2949" s="54">
        <v>960888</v>
      </c>
      <c r="C2949" s="55" t="s">
        <v>416</v>
      </c>
      <c r="D2949" s="54" t="s">
        <v>296</v>
      </c>
      <c r="E2949" s="56">
        <v>0</v>
      </c>
      <c r="F2949" s="56">
        <v>0</v>
      </c>
      <c r="G2949" s="56">
        <v>0</v>
      </c>
      <c r="H2949" s="56">
        <v>0</v>
      </c>
      <c r="I2949" s="56">
        <v>0</v>
      </c>
      <c r="J2949" s="56">
        <v>82.3479999999999</v>
      </c>
      <c r="K2949" s="56">
        <v>-8.1159999999999908</v>
      </c>
      <c r="L2949" s="56">
        <v>-25.231999999999999</v>
      </c>
      <c r="M2949" s="56">
        <v>0</v>
      </c>
      <c r="N2949" s="56">
        <v>16.276</v>
      </c>
      <c r="O2949" s="56">
        <v>67.820000000000107</v>
      </c>
      <c r="P2949" s="56">
        <v>0</v>
      </c>
    </row>
    <row r="2950" spans="1:16" x14ac:dyDescent="0.25">
      <c r="A2950" s="54">
        <v>2023</v>
      </c>
      <c r="B2950" s="54">
        <v>960888</v>
      </c>
      <c r="C2950" s="55" t="s">
        <v>416</v>
      </c>
      <c r="D2950" s="54" t="s">
        <v>1</v>
      </c>
      <c r="E2950" s="56">
        <v>0</v>
      </c>
      <c r="F2950" s="56">
        <v>0</v>
      </c>
      <c r="G2950" s="56">
        <v>0</v>
      </c>
      <c r="H2950" s="56">
        <v>0</v>
      </c>
      <c r="I2950" s="56">
        <v>0</v>
      </c>
      <c r="J2950" s="56">
        <v>871.048</v>
      </c>
      <c r="K2950" s="56">
        <v>143.98400000000001</v>
      </c>
      <c r="L2950" s="56">
        <v>31.968</v>
      </c>
      <c r="M2950" s="56">
        <v>0</v>
      </c>
      <c r="N2950" s="56">
        <v>191.976</v>
      </c>
      <c r="O2950" s="56">
        <v>799.92</v>
      </c>
      <c r="P2950" s="56">
        <v>0</v>
      </c>
    </row>
    <row r="2951" spans="1:16" x14ac:dyDescent="0.25">
      <c r="A2951" s="54">
        <v>2023</v>
      </c>
      <c r="B2951" s="54">
        <v>961606</v>
      </c>
      <c r="C2951" s="55" t="s">
        <v>418</v>
      </c>
      <c r="D2951" s="54" t="s">
        <v>1</v>
      </c>
      <c r="E2951" s="56">
        <v>5695.0252</v>
      </c>
      <c r="F2951" s="56">
        <v>8060.9088000000002</v>
      </c>
      <c r="G2951" s="56">
        <v>7293.6397999999999</v>
      </c>
      <c r="H2951" s="56">
        <v>4323.0947999999999</v>
      </c>
      <c r="I2951" s="56">
        <v>4892.9466000000002</v>
      </c>
      <c r="J2951" s="56">
        <v>7455.0634</v>
      </c>
      <c r="K2951" s="56">
        <v>5665.8914000000004</v>
      </c>
      <c r="L2951" s="56">
        <v>16533.190999999999</v>
      </c>
      <c r="M2951" s="56">
        <v>11917.2708</v>
      </c>
      <c r="N2951" s="56">
        <v>6289.7780000000002</v>
      </c>
      <c r="O2951" s="56">
        <v>7875.857</v>
      </c>
      <c r="P2951" s="56">
        <v>8962.4063999999998</v>
      </c>
    </row>
    <row r="2952" spans="1:16" x14ac:dyDescent="0.25">
      <c r="A2952" s="54">
        <v>2023</v>
      </c>
      <c r="B2952" s="54">
        <v>961606</v>
      </c>
      <c r="C2952" s="55" t="s">
        <v>418</v>
      </c>
      <c r="D2952" s="54" t="s">
        <v>296</v>
      </c>
      <c r="E2952" s="56">
        <v>497.37520000000001</v>
      </c>
      <c r="F2952" s="56">
        <v>1408.5088000000001</v>
      </c>
      <c r="G2952" s="56">
        <v>1039.3897999999999</v>
      </c>
      <c r="H2952" s="56">
        <v>556.14480000000003</v>
      </c>
      <c r="I2952" s="56">
        <v>724.29659999999899</v>
      </c>
      <c r="J2952" s="56">
        <v>583.86339999999996</v>
      </c>
      <c r="K2952" s="56">
        <v>766.39139999999895</v>
      </c>
      <c r="L2952" s="56">
        <v>1899.741</v>
      </c>
      <c r="M2952" s="56">
        <v>1363.5708</v>
      </c>
      <c r="N2952" s="56">
        <v>676.678</v>
      </c>
      <c r="O2952" s="56">
        <v>1164.4570000000001</v>
      </c>
      <c r="P2952" s="56">
        <v>773.00639999999896</v>
      </c>
    </row>
    <row r="2953" spans="1:16" x14ac:dyDescent="0.25">
      <c r="A2953" s="54">
        <v>2023</v>
      </c>
      <c r="B2953" s="54">
        <v>961606</v>
      </c>
      <c r="C2953" s="55" t="s">
        <v>418</v>
      </c>
      <c r="D2953" s="54" t="s">
        <v>294</v>
      </c>
      <c r="E2953" s="56">
        <v>982.77520000000004</v>
      </c>
      <c r="F2953" s="56">
        <v>1821.9087999999999</v>
      </c>
      <c r="G2953" s="56">
        <v>1339.3897999999999</v>
      </c>
      <c r="H2953" s="56">
        <v>824.34479999999996</v>
      </c>
      <c r="I2953" s="56">
        <v>903.69659999999999</v>
      </c>
      <c r="J2953" s="56">
        <v>846.0634</v>
      </c>
      <c r="K2953" s="56">
        <v>1093.3914</v>
      </c>
      <c r="L2953" s="56">
        <v>2356.9409999999998</v>
      </c>
      <c r="M2953" s="56">
        <v>1766.0208</v>
      </c>
      <c r="N2953" s="56">
        <v>1052.278</v>
      </c>
      <c r="O2953" s="56">
        <v>1466.857</v>
      </c>
      <c r="P2953" s="56">
        <v>1114.4064000000001</v>
      </c>
    </row>
    <row r="2954" spans="1:16" x14ac:dyDescent="0.25">
      <c r="A2954" s="54">
        <v>2023</v>
      </c>
      <c r="B2954" s="54">
        <v>962009</v>
      </c>
      <c r="C2954" s="55" t="s">
        <v>418</v>
      </c>
      <c r="D2954" s="54" t="s">
        <v>296</v>
      </c>
      <c r="E2954" s="56">
        <v>0</v>
      </c>
      <c r="F2954" s="56">
        <v>86.779999999999902</v>
      </c>
      <c r="G2954" s="56">
        <v>-25.18</v>
      </c>
      <c r="H2954" s="56">
        <v>-41.790999999999997</v>
      </c>
      <c r="I2954" s="56">
        <v>137.375</v>
      </c>
      <c r="J2954" s="56">
        <v>-85.08</v>
      </c>
      <c r="K2954" s="56">
        <v>-77.888000000000005</v>
      </c>
      <c r="L2954" s="56">
        <v>0</v>
      </c>
      <c r="M2954" s="56">
        <v>40.689999999999898</v>
      </c>
      <c r="N2954" s="56">
        <v>-9.5520000000000405</v>
      </c>
      <c r="O2954" s="56">
        <v>-20.64</v>
      </c>
      <c r="P2954" s="56">
        <v>-40.660000000000103</v>
      </c>
    </row>
    <row r="2955" spans="1:16" x14ac:dyDescent="0.25">
      <c r="A2955" s="54">
        <v>2023</v>
      </c>
      <c r="B2955" s="54">
        <v>962009</v>
      </c>
      <c r="C2955" s="55" t="s">
        <v>418</v>
      </c>
      <c r="D2955" s="54" t="s">
        <v>294</v>
      </c>
      <c r="E2955" s="56">
        <v>0</v>
      </c>
      <c r="F2955" s="56">
        <v>122.18</v>
      </c>
      <c r="G2955" s="56">
        <v>9.02</v>
      </c>
      <c r="H2955" s="56">
        <v>26.609000000000002</v>
      </c>
      <c r="I2955" s="56">
        <v>253.17500000000001</v>
      </c>
      <c r="J2955" s="56">
        <v>54.12</v>
      </c>
      <c r="K2955" s="56">
        <v>25.911999999999999</v>
      </c>
      <c r="L2955" s="56">
        <v>0</v>
      </c>
      <c r="M2955" s="56">
        <v>110.29</v>
      </c>
      <c r="N2955" s="56">
        <v>95.447999999999993</v>
      </c>
      <c r="O2955" s="56">
        <v>14.76</v>
      </c>
      <c r="P2955" s="56">
        <v>63.139999999999901</v>
      </c>
    </row>
    <row r="2956" spans="1:16" x14ac:dyDescent="0.25">
      <c r="A2956" s="54">
        <v>2023</v>
      </c>
      <c r="B2956" s="54">
        <v>962009</v>
      </c>
      <c r="C2956" s="55" t="s">
        <v>418</v>
      </c>
      <c r="D2956" s="54" t="s">
        <v>1</v>
      </c>
      <c r="E2956" s="56">
        <v>0</v>
      </c>
      <c r="F2956" s="56">
        <v>867.18</v>
      </c>
      <c r="G2956" s="56">
        <v>64.02</v>
      </c>
      <c r="H2956" s="56">
        <v>188.85900000000001</v>
      </c>
      <c r="I2956" s="56">
        <v>1796.925</v>
      </c>
      <c r="J2956" s="56">
        <v>384.12</v>
      </c>
      <c r="K2956" s="56">
        <v>183.91200000000001</v>
      </c>
      <c r="L2956" s="56">
        <v>0</v>
      </c>
      <c r="M2956" s="56">
        <v>782.79</v>
      </c>
      <c r="N2956" s="56">
        <v>677.44799999999998</v>
      </c>
      <c r="O2956" s="56">
        <v>104.76</v>
      </c>
      <c r="P2956" s="56">
        <v>448.14</v>
      </c>
    </row>
    <row r="2957" spans="1:16" x14ac:dyDescent="0.25">
      <c r="A2957" s="54">
        <v>2023</v>
      </c>
      <c r="B2957" s="54">
        <v>964263</v>
      </c>
      <c r="C2957" s="55" t="s">
        <v>416</v>
      </c>
      <c r="D2957" s="54" t="s">
        <v>1</v>
      </c>
      <c r="E2957" s="56">
        <v>3444.88</v>
      </c>
      <c r="F2957" s="56">
        <v>1638.4123999999999</v>
      </c>
      <c r="G2957" s="56">
        <v>1378.1424</v>
      </c>
      <c r="H2957" s="56">
        <v>4200.4552000000003</v>
      </c>
      <c r="I2957" s="56">
        <v>501.69720000000001</v>
      </c>
      <c r="J2957" s="56">
        <v>7102.3552</v>
      </c>
      <c r="K2957" s="56">
        <v>1733.66</v>
      </c>
      <c r="L2957" s="56">
        <v>2228.7543999999998</v>
      </c>
      <c r="M2957" s="56">
        <v>1328.55</v>
      </c>
      <c r="N2957" s="56">
        <v>2819.9056</v>
      </c>
      <c r="O2957" s="56">
        <v>2063.8407999999999</v>
      </c>
      <c r="P2957" s="56">
        <v>7979.9088000000002</v>
      </c>
    </row>
    <row r="2958" spans="1:16" x14ac:dyDescent="0.25">
      <c r="A2958" s="54">
        <v>2023</v>
      </c>
      <c r="B2958" s="54">
        <v>964263</v>
      </c>
      <c r="C2958" s="55" t="s">
        <v>417</v>
      </c>
      <c r="D2958" s="54" t="s">
        <v>294</v>
      </c>
      <c r="E2958" s="56">
        <v>536.98559999999998</v>
      </c>
      <c r="F2958" s="56">
        <v>837.09479999999905</v>
      </c>
      <c r="G2958" s="56">
        <v>414.26440000000002</v>
      </c>
      <c r="H2958" s="56">
        <v>325.40959999999899</v>
      </c>
      <c r="I2958" s="56">
        <v>322.57</v>
      </c>
      <c r="J2958" s="56">
        <v>13.8219999999995</v>
      </c>
      <c r="K2958" s="56">
        <v>596.52160000000003</v>
      </c>
      <c r="L2958" s="56">
        <v>140.64760000000001</v>
      </c>
      <c r="M2958" s="56">
        <v>438.846</v>
      </c>
      <c r="N2958" s="56">
        <v>233.80600000000001</v>
      </c>
      <c r="O2958" s="56">
        <v>618.397999999999</v>
      </c>
      <c r="P2958" s="56">
        <v>305.24919999999997</v>
      </c>
    </row>
    <row r="2959" spans="1:16" x14ac:dyDescent="0.25">
      <c r="A2959" s="54">
        <v>2023</v>
      </c>
      <c r="B2959" s="54">
        <v>964263</v>
      </c>
      <c r="C2959" s="55" t="s">
        <v>417</v>
      </c>
      <c r="D2959" s="54" t="s">
        <v>296</v>
      </c>
      <c r="E2959" s="56">
        <v>151.98559999999901</v>
      </c>
      <c r="F2959" s="56">
        <v>561.09479999999905</v>
      </c>
      <c r="G2959" s="56">
        <v>261.26440000000002</v>
      </c>
      <c r="H2959" s="56">
        <v>-14.590400000000701</v>
      </c>
      <c r="I2959" s="56">
        <v>83.569999999999695</v>
      </c>
      <c r="J2959" s="56">
        <v>-76.178000000000495</v>
      </c>
      <c r="K2959" s="56">
        <v>267.52159999999998</v>
      </c>
      <c r="L2959" s="56">
        <v>-70.352400000000202</v>
      </c>
      <c r="M2959" s="56">
        <v>200.846</v>
      </c>
      <c r="N2959" s="56">
        <v>-37.194000000000202</v>
      </c>
      <c r="O2959" s="56">
        <v>173.397999999999</v>
      </c>
      <c r="P2959" s="56">
        <v>55.249199999999597</v>
      </c>
    </row>
    <row r="2960" spans="1:16" x14ac:dyDescent="0.25">
      <c r="A2960" s="54">
        <v>2023</v>
      </c>
      <c r="B2960" s="54">
        <v>964263</v>
      </c>
      <c r="C2960" s="55" t="s">
        <v>417</v>
      </c>
      <c r="D2960" s="54" t="s">
        <v>1</v>
      </c>
      <c r="E2960" s="56">
        <v>3571.9856</v>
      </c>
      <c r="F2960" s="56">
        <v>5713.0947999999999</v>
      </c>
      <c r="G2960" s="56">
        <v>2722.2644</v>
      </c>
      <c r="H2960" s="56">
        <v>3838.4096</v>
      </c>
      <c r="I2960" s="56">
        <v>2995.57</v>
      </c>
      <c r="J2960" s="56">
        <v>2187.3220000000001</v>
      </c>
      <c r="K2960" s="56">
        <v>4200.2716</v>
      </c>
      <c r="L2960" s="56">
        <v>1399.1476</v>
      </c>
      <c r="M2960" s="56">
        <v>2790.346</v>
      </c>
      <c r="N2960" s="56">
        <v>1972.306</v>
      </c>
      <c r="O2960" s="56">
        <v>5988.1480000000001</v>
      </c>
      <c r="P2960" s="56">
        <v>3027.9992000000002</v>
      </c>
    </row>
    <row r="2961" spans="1:16" x14ac:dyDescent="0.25">
      <c r="A2961" s="54">
        <v>2023</v>
      </c>
      <c r="B2961" s="54">
        <v>964263</v>
      </c>
      <c r="C2961" s="55" t="s">
        <v>416</v>
      </c>
      <c r="D2961" s="54" t="s">
        <v>296</v>
      </c>
      <c r="E2961" s="56">
        <v>-174.47000000000099</v>
      </c>
      <c r="F2961" s="56">
        <v>-181.2876</v>
      </c>
      <c r="G2961" s="56">
        <v>-26.257600000000199</v>
      </c>
      <c r="H2961" s="56">
        <v>286.855199999999</v>
      </c>
      <c r="I2961" s="56">
        <v>-248.15280000000001</v>
      </c>
      <c r="J2961" s="56">
        <v>-27.944800000000502</v>
      </c>
      <c r="K2961" s="56">
        <v>-18.240000000000101</v>
      </c>
      <c r="L2961" s="56">
        <v>-163.6456</v>
      </c>
      <c r="M2961" s="56">
        <v>-66.450000000000202</v>
      </c>
      <c r="N2961" s="56">
        <v>78.705599999999606</v>
      </c>
      <c r="O2961" s="56">
        <v>-5.25920000000038</v>
      </c>
      <c r="P2961" s="56">
        <v>-85.841200000001706</v>
      </c>
    </row>
    <row r="2962" spans="1:16" x14ac:dyDescent="0.25">
      <c r="A2962" s="54">
        <v>2023</v>
      </c>
      <c r="B2962" s="54">
        <v>964263</v>
      </c>
      <c r="C2962" s="55" t="s">
        <v>416</v>
      </c>
      <c r="D2962" s="54" t="s">
        <v>294</v>
      </c>
      <c r="E2962" s="56">
        <v>259.87999999999897</v>
      </c>
      <c r="F2962" s="56">
        <v>110.91240000000001</v>
      </c>
      <c r="G2962" s="56">
        <v>206.14240000000001</v>
      </c>
      <c r="H2962" s="56">
        <v>712.95519999999897</v>
      </c>
      <c r="I2962" s="56">
        <v>42.947199999999903</v>
      </c>
      <c r="J2962" s="56">
        <v>307.35520000000002</v>
      </c>
      <c r="K2962" s="56">
        <v>208.66</v>
      </c>
      <c r="L2962" s="56">
        <v>139.0044</v>
      </c>
      <c r="M2962" s="56">
        <v>130.55000000000001</v>
      </c>
      <c r="N2962" s="56">
        <v>438.40559999999999</v>
      </c>
      <c r="O2962" s="56">
        <v>265.8408</v>
      </c>
      <c r="P2962" s="56">
        <v>217.908799999998</v>
      </c>
    </row>
    <row r="2963" spans="1:16" x14ac:dyDescent="0.25">
      <c r="A2963" s="54">
        <v>2023</v>
      </c>
      <c r="B2963" s="54">
        <v>968160</v>
      </c>
      <c r="C2963" s="55" t="s">
        <v>418</v>
      </c>
      <c r="D2963" s="54" t="s">
        <v>294</v>
      </c>
      <c r="E2963" s="56">
        <v>30.765999999999998</v>
      </c>
      <c r="F2963" s="56">
        <v>-18.163200000000099</v>
      </c>
      <c r="G2963" s="56">
        <v>151.178</v>
      </c>
      <c r="H2963" s="56">
        <v>187.909999999999</v>
      </c>
      <c r="I2963" s="56">
        <v>-30.215600000000101</v>
      </c>
      <c r="J2963" s="56">
        <v>120.1748</v>
      </c>
      <c r="K2963" s="56">
        <v>35.772799999999997</v>
      </c>
      <c r="L2963" s="56">
        <v>22.7592</v>
      </c>
      <c r="M2963" s="56">
        <v>136.55760000000001</v>
      </c>
      <c r="N2963" s="56">
        <v>-41.836800000000203</v>
      </c>
      <c r="O2963" s="56">
        <v>7.2291999999999499</v>
      </c>
      <c r="P2963" s="56">
        <v>54.136799999999802</v>
      </c>
    </row>
    <row r="2964" spans="1:16" x14ac:dyDescent="0.25">
      <c r="A2964" s="54">
        <v>2023</v>
      </c>
      <c r="B2964" s="54">
        <v>968160</v>
      </c>
      <c r="C2964" s="55" t="s">
        <v>418</v>
      </c>
      <c r="D2964" s="54" t="s">
        <v>1</v>
      </c>
      <c r="E2964" s="56">
        <v>176.76599999999999</v>
      </c>
      <c r="F2964" s="56">
        <v>951.83680000000004</v>
      </c>
      <c r="G2964" s="56">
        <v>694.178</v>
      </c>
      <c r="H2964" s="56">
        <v>3378.41</v>
      </c>
      <c r="I2964" s="56">
        <v>938.28440000000001</v>
      </c>
      <c r="J2964" s="56">
        <v>655.4248</v>
      </c>
      <c r="K2964" s="56">
        <v>210.77279999999999</v>
      </c>
      <c r="L2964" s="56">
        <v>278.75920000000002</v>
      </c>
      <c r="M2964" s="56">
        <v>884.55759999999998</v>
      </c>
      <c r="N2964" s="56">
        <v>1113.6632</v>
      </c>
      <c r="O2964" s="56">
        <v>247.47919999999999</v>
      </c>
      <c r="P2964" s="56">
        <v>1366.6368</v>
      </c>
    </row>
    <row r="2965" spans="1:16" x14ac:dyDescent="0.25">
      <c r="A2965" s="54">
        <v>2023</v>
      </c>
      <c r="B2965" s="54">
        <v>968160</v>
      </c>
      <c r="C2965" s="55" t="s">
        <v>418</v>
      </c>
      <c r="D2965" s="54" t="s">
        <v>296</v>
      </c>
      <c r="E2965" s="56">
        <v>-74.233999999999995</v>
      </c>
      <c r="F2965" s="56">
        <v>-190.36320000000001</v>
      </c>
      <c r="G2965" s="56">
        <v>44.977999999999803</v>
      </c>
      <c r="H2965" s="56">
        <v>-67.660000000000807</v>
      </c>
      <c r="I2965" s="56">
        <v>-204.81559999999999</v>
      </c>
      <c r="J2965" s="56">
        <v>-17.825200000000098</v>
      </c>
      <c r="K2965" s="56">
        <v>-68.027200000000093</v>
      </c>
      <c r="L2965" s="56">
        <v>-149.4408</v>
      </c>
      <c r="M2965" s="56">
        <v>-72.242400000000202</v>
      </c>
      <c r="N2965" s="56">
        <v>-183.43680000000001</v>
      </c>
      <c r="O2965" s="56">
        <v>-131.9708</v>
      </c>
      <c r="P2965" s="56">
        <v>-85.063200000000194</v>
      </c>
    </row>
    <row r="2966" spans="1:16" x14ac:dyDescent="0.25">
      <c r="A2966" s="54">
        <v>2023</v>
      </c>
      <c r="B2966" s="54">
        <v>969030</v>
      </c>
      <c r="C2966" s="55" t="s">
        <v>415</v>
      </c>
      <c r="D2966" s="54" t="s">
        <v>296</v>
      </c>
      <c r="E2966" s="56">
        <v>-0.23199999999999901</v>
      </c>
      <c r="F2966" s="56">
        <v>31.768000000000001</v>
      </c>
      <c r="G2966" s="56">
        <v>-72.34</v>
      </c>
      <c r="H2966" s="56">
        <v>154.416</v>
      </c>
      <c r="I2966" s="56">
        <v>260.52199999999999</v>
      </c>
      <c r="J2966" s="56">
        <v>-5.5759999999999499</v>
      </c>
      <c r="K2966" s="56">
        <v>103.35599999999999</v>
      </c>
      <c r="L2966" s="56">
        <v>229.35599999999999</v>
      </c>
      <c r="M2966" s="56">
        <v>27.045999999999999</v>
      </c>
      <c r="N2966" s="56">
        <v>110.824</v>
      </c>
      <c r="O2966" s="56">
        <v>-41.716000000000001</v>
      </c>
      <c r="P2966" s="56">
        <v>157.06399999999999</v>
      </c>
    </row>
    <row r="2967" spans="1:16" x14ac:dyDescent="0.25">
      <c r="A2967" s="54">
        <v>2023</v>
      </c>
      <c r="B2967" s="54">
        <v>969030</v>
      </c>
      <c r="C2967" s="55" t="s">
        <v>415</v>
      </c>
      <c r="D2967" s="54" t="s">
        <v>1</v>
      </c>
      <c r="E2967" s="56">
        <v>255.96799999999999</v>
      </c>
      <c r="F2967" s="56">
        <v>255.96799999999999</v>
      </c>
      <c r="G2967" s="56">
        <v>95.96</v>
      </c>
      <c r="H2967" s="56">
        <v>855.81600000000003</v>
      </c>
      <c r="I2967" s="56">
        <v>1702.0719999999999</v>
      </c>
      <c r="J2967" s="56">
        <v>1350.2239999999999</v>
      </c>
      <c r="K2967" s="56">
        <v>1191.856</v>
      </c>
      <c r="L2967" s="56">
        <v>1095.856</v>
      </c>
      <c r="M2967" s="56">
        <v>872.69600000000003</v>
      </c>
      <c r="N2967" s="56">
        <v>1219.8240000000001</v>
      </c>
      <c r="O2967" s="56">
        <v>151.98400000000001</v>
      </c>
      <c r="P2967" s="56">
        <v>792.66399999999999</v>
      </c>
    </row>
    <row r="2968" spans="1:16" x14ac:dyDescent="0.25">
      <c r="A2968" s="54">
        <v>2023</v>
      </c>
      <c r="B2968" s="54">
        <v>969030</v>
      </c>
      <c r="C2968" s="55" t="s">
        <v>415</v>
      </c>
      <c r="D2968" s="54" t="s">
        <v>294</v>
      </c>
      <c r="E2968" s="56">
        <v>65.968000000000004</v>
      </c>
      <c r="F2968" s="56">
        <v>65.968000000000004</v>
      </c>
      <c r="G2968" s="56">
        <v>26.96</v>
      </c>
      <c r="H2968" s="56">
        <v>254.816</v>
      </c>
      <c r="I2968" s="56">
        <v>437.572</v>
      </c>
      <c r="J2968" s="56">
        <v>163.22399999999999</v>
      </c>
      <c r="K2968" s="56">
        <v>236.85599999999999</v>
      </c>
      <c r="L2968" s="56">
        <v>330.85599999999999</v>
      </c>
      <c r="M2968" s="56">
        <v>95.445999999999998</v>
      </c>
      <c r="N2968" s="56">
        <v>345.82400000000001</v>
      </c>
      <c r="O2968" s="56">
        <v>24.484000000000002</v>
      </c>
      <c r="P2968" s="56">
        <v>259.66399999999999</v>
      </c>
    </row>
    <row r="2969" spans="1:16" x14ac:dyDescent="0.25">
      <c r="A2969" s="54">
        <v>2023</v>
      </c>
      <c r="B2969" s="54">
        <v>970339</v>
      </c>
      <c r="C2969" s="55" t="s">
        <v>414</v>
      </c>
      <c r="D2969" s="54" t="s">
        <v>294</v>
      </c>
      <c r="E2969" s="56">
        <v>463.67599999999999</v>
      </c>
      <c r="F2969" s="56">
        <v>552.02800000000002</v>
      </c>
      <c r="G2969" s="56">
        <v>490.87599999999998</v>
      </c>
      <c r="H2969" s="56">
        <v>398.476</v>
      </c>
      <c r="I2969" s="56">
        <v>168.85599999999999</v>
      </c>
      <c r="J2969" s="56">
        <v>170.88</v>
      </c>
      <c r="K2969" s="56">
        <v>211.88800000000001</v>
      </c>
      <c r="L2969" s="56">
        <v>135.148</v>
      </c>
      <c r="M2969" s="56">
        <v>189.99199999999999</v>
      </c>
      <c r="N2969" s="56">
        <v>99.335999999999999</v>
      </c>
      <c r="O2969" s="56">
        <v>179.71199999999999</v>
      </c>
      <c r="P2969" s="56">
        <v>115.952</v>
      </c>
    </row>
    <row r="2970" spans="1:16" x14ac:dyDescent="0.25">
      <c r="A2970" s="54">
        <v>2023</v>
      </c>
      <c r="B2970" s="54">
        <v>970339</v>
      </c>
      <c r="C2970" s="55" t="s">
        <v>414</v>
      </c>
      <c r="D2970" s="54" t="s">
        <v>296</v>
      </c>
      <c r="E2970" s="56">
        <v>264.476</v>
      </c>
      <c r="F2970" s="56">
        <v>252.12799999999999</v>
      </c>
      <c r="G2970" s="56">
        <v>390.17599999999999</v>
      </c>
      <c r="H2970" s="56">
        <v>292.27600000000001</v>
      </c>
      <c r="I2970" s="56">
        <v>68.156000000000006</v>
      </c>
      <c r="J2970" s="56">
        <v>73.480000000000103</v>
      </c>
      <c r="K2970" s="56">
        <v>46.988</v>
      </c>
      <c r="L2970" s="56">
        <v>66.548000000000002</v>
      </c>
      <c r="M2970" s="56">
        <v>114.792</v>
      </c>
      <c r="N2970" s="56">
        <v>0.83600000000003405</v>
      </c>
      <c r="O2970" s="56">
        <v>79.012</v>
      </c>
      <c r="P2970" s="56">
        <v>49.552</v>
      </c>
    </row>
    <row r="2971" spans="1:16" x14ac:dyDescent="0.25">
      <c r="A2971" s="54">
        <v>2023</v>
      </c>
      <c r="B2971" s="54">
        <v>970339</v>
      </c>
      <c r="C2971" s="55" t="s">
        <v>414</v>
      </c>
      <c r="D2971" s="54" t="s">
        <v>1</v>
      </c>
      <c r="E2971" s="56">
        <v>1470.1759999999999</v>
      </c>
      <c r="F2971" s="56">
        <v>1927.528</v>
      </c>
      <c r="G2971" s="56">
        <v>1537.376</v>
      </c>
      <c r="H2971" s="56">
        <v>1869.9760000000001</v>
      </c>
      <c r="I2971" s="56">
        <v>623.85599999999999</v>
      </c>
      <c r="J2971" s="56">
        <v>1095.8800000000001</v>
      </c>
      <c r="K2971" s="56">
        <v>807.88800000000003</v>
      </c>
      <c r="L2971" s="56">
        <v>552.64800000000002</v>
      </c>
      <c r="M2971" s="56">
        <v>774.99199999999996</v>
      </c>
      <c r="N2971" s="56">
        <v>398.33600000000001</v>
      </c>
      <c r="O2971" s="56">
        <v>556.71199999999999</v>
      </c>
      <c r="P2971" s="56">
        <v>375.952</v>
      </c>
    </row>
    <row r="2972" spans="1:16" x14ac:dyDescent="0.25">
      <c r="A2972" s="54">
        <v>2023</v>
      </c>
      <c r="B2972" s="54">
        <v>970419</v>
      </c>
      <c r="C2972" s="55" t="s">
        <v>414</v>
      </c>
      <c r="D2972" s="54" t="s">
        <v>1</v>
      </c>
      <c r="E2972" s="56">
        <v>806.29600000000005</v>
      </c>
      <c r="F2972" s="56">
        <v>263.976</v>
      </c>
      <c r="G2972" s="56">
        <v>207.89599999999999</v>
      </c>
      <c r="H2972" s="56">
        <v>787.08</v>
      </c>
      <c r="I2972" s="56">
        <v>1030.296</v>
      </c>
      <c r="J2972" s="56">
        <v>172.696</v>
      </c>
      <c r="K2972" s="56">
        <v>238.36</v>
      </c>
      <c r="L2972" s="56">
        <v>740.68</v>
      </c>
      <c r="M2972" s="56">
        <v>4254.6239999999998</v>
      </c>
      <c r="N2972" s="56">
        <v>655.05600000000004</v>
      </c>
      <c r="O2972" s="56">
        <v>0</v>
      </c>
      <c r="P2972" s="56">
        <v>0</v>
      </c>
    </row>
    <row r="2973" spans="1:16" x14ac:dyDescent="0.25">
      <c r="A2973" s="54">
        <v>2023</v>
      </c>
      <c r="B2973" s="54">
        <v>970419</v>
      </c>
      <c r="C2973" s="55" t="s">
        <v>414</v>
      </c>
      <c r="D2973" s="54" t="s">
        <v>294</v>
      </c>
      <c r="E2973" s="56">
        <v>137.29599999999999</v>
      </c>
      <c r="F2973" s="56">
        <v>13.976000000000001</v>
      </c>
      <c r="G2973" s="56">
        <v>67.396000000000001</v>
      </c>
      <c r="H2973" s="56">
        <v>234.58</v>
      </c>
      <c r="I2973" s="56">
        <v>256.79599999999999</v>
      </c>
      <c r="J2973" s="56">
        <v>28.196000000000002</v>
      </c>
      <c r="K2973" s="56">
        <v>44.36</v>
      </c>
      <c r="L2973" s="56">
        <v>278.68</v>
      </c>
      <c r="M2973" s="56">
        <v>849.12400000000002</v>
      </c>
      <c r="N2973" s="56">
        <v>137.05600000000001</v>
      </c>
      <c r="O2973" s="56">
        <v>0</v>
      </c>
      <c r="P2973" s="56">
        <v>0</v>
      </c>
    </row>
    <row r="2974" spans="1:16" x14ac:dyDescent="0.25">
      <c r="A2974" s="54">
        <v>2023</v>
      </c>
      <c r="B2974" s="54">
        <v>970419</v>
      </c>
      <c r="C2974" s="55" t="s">
        <v>414</v>
      </c>
      <c r="D2974" s="54" t="s">
        <v>296</v>
      </c>
      <c r="E2974" s="56">
        <v>73.096000000000004</v>
      </c>
      <c r="F2974" s="56">
        <v>-50.223999999999997</v>
      </c>
      <c r="G2974" s="56">
        <v>-28.904</v>
      </c>
      <c r="H2974" s="56">
        <v>74.08</v>
      </c>
      <c r="I2974" s="56">
        <v>160.49600000000001</v>
      </c>
      <c r="J2974" s="56">
        <v>-68.103999999999999</v>
      </c>
      <c r="K2974" s="56">
        <v>-51.94</v>
      </c>
      <c r="L2974" s="56">
        <v>182.38</v>
      </c>
      <c r="M2974" s="56">
        <v>710.82399999999996</v>
      </c>
      <c r="N2974" s="56">
        <v>62.956000000000103</v>
      </c>
      <c r="O2974" s="56">
        <v>0</v>
      </c>
      <c r="P2974" s="56">
        <v>0</v>
      </c>
    </row>
    <row r="2975" spans="1:16" x14ac:dyDescent="0.25">
      <c r="A2975" s="54">
        <v>2023</v>
      </c>
      <c r="B2975" s="54">
        <v>972717</v>
      </c>
      <c r="C2975" s="55" t="s">
        <v>418</v>
      </c>
      <c r="D2975" s="54" t="s">
        <v>1</v>
      </c>
      <c r="E2975" s="56">
        <v>335.88799999999998</v>
      </c>
      <c r="F2975" s="56">
        <v>1572.576</v>
      </c>
      <c r="G2975" s="56">
        <v>261.54399999999998</v>
      </c>
      <c r="H2975" s="56">
        <v>175.96799999999999</v>
      </c>
      <c r="I2975" s="56">
        <v>367.952</v>
      </c>
      <c r="J2975" s="56">
        <v>246.31200000000001</v>
      </c>
      <c r="K2975" s="56">
        <v>2311.7040000000002</v>
      </c>
      <c r="L2975" s="56">
        <v>432.67200000000003</v>
      </c>
      <c r="M2975" s="56">
        <v>63.984000000000002</v>
      </c>
      <c r="N2975" s="56">
        <v>229.56800000000001</v>
      </c>
      <c r="O2975" s="56">
        <v>399.952</v>
      </c>
      <c r="P2975" s="56">
        <v>2023.6479999999999</v>
      </c>
    </row>
    <row r="2976" spans="1:16" x14ac:dyDescent="0.25">
      <c r="A2976" s="54">
        <v>2023</v>
      </c>
      <c r="B2976" s="54">
        <v>972717</v>
      </c>
      <c r="C2976" s="55" t="s">
        <v>418</v>
      </c>
      <c r="D2976" s="54" t="s">
        <v>296</v>
      </c>
      <c r="E2976" s="56">
        <v>-11.712</v>
      </c>
      <c r="F2976" s="56">
        <v>72.375999999999905</v>
      </c>
      <c r="G2976" s="56">
        <v>-49.256</v>
      </c>
      <c r="H2976" s="56">
        <v>-37.631999999999998</v>
      </c>
      <c r="I2976" s="56">
        <v>-28.847999999999999</v>
      </c>
      <c r="J2976" s="56">
        <v>-127.88800000000001</v>
      </c>
      <c r="K2976" s="56">
        <v>304.10399999999998</v>
      </c>
      <c r="L2976" s="56">
        <v>-52.128</v>
      </c>
      <c r="M2976" s="56">
        <v>-45.415999999999997</v>
      </c>
      <c r="N2976" s="56">
        <v>-66.531999999999996</v>
      </c>
      <c r="O2976" s="56">
        <v>-96.048000000000002</v>
      </c>
      <c r="P2976" s="56">
        <v>345.24799999999999</v>
      </c>
    </row>
    <row r="2977" spans="1:16" x14ac:dyDescent="0.25">
      <c r="A2977" s="54">
        <v>2023</v>
      </c>
      <c r="B2977" s="54">
        <v>972717</v>
      </c>
      <c r="C2977" s="55" t="s">
        <v>418</v>
      </c>
      <c r="D2977" s="54" t="s">
        <v>294</v>
      </c>
      <c r="E2977" s="56">
        <v>90.888000000000005</v>
      </c>
      <c r="F2977" s="56">
        <v>322.57600000000002</v>
      </c>
      <c r="G2977" s="56">
        <v>87.543999999999997</v>
      </c>
      <c r="H2977" s="56">
        <v>64.968000000000004</v>
      </c>
      <c r="I2977" s="56">
        <v>107.952</v>
      </c>
      <c r="J2977" s="56">
        <v>77.311999999999998</v>
      </c>
      <c r="K2977" s="56">
        <v>451.70400000000001</v>
      </c>
      <c r="L2977" s="56">
        <v>84.671999999999997</v>
      </c>
      <c r="M2977" s="56">
        <v>22.984000000000002</v>
      </c>
      <c r="N2977" s="56">
        <v>36.067999999999998</v>
      </c>
      <c r="O2977" s="56">
        <v>74.951999999999998</v>
      </c>
      <c r="P2977" s="56">
        <v>458.64800000000002</v>
      </c>
    </row>
    <row r="2978" spans="1:16" x14ac:dyDescent="0.25">
      <c r="A2978" s="54">
        <v>2023</v>
      </c>
      <c r="B2978" s="54">
        <v>976942</v>
      </c>
      <c r="C2978" s="55" t="s">
        <v>415</v>
      </c>
      <c r="D2978" s="54" t="s">
        <v>296</v>
      </c>
      <c r="E2978" s="56">
        <v>-12.108000000000001</v>
      </c>
      <c r="F2978" s="56">
        <v>-75.028000000000006</v>
      </c>
      <c r="G2978" s="56">
        <v>129.63999999999999</v>
      </c>
      <c r="H2978" s="56">
        <v>361.62400000000002</v>
      </c>
      <c r="I2978" s="56">
        <v>-23.911999999999999</v>
      </c>
      <c r="J2978" s="56">
        <v>289.52</v>
      </c>
      <c r="K2978" s="56">
        <v>104.13200000000001</v>
      </c>
      <c r="L2978" s="56">
        <v>211.148</v>
      </c>
      <c r="M2978" s="56">
        <v>-37.564</v>
      </c>
      <c r="N2978" s="56">
        <v>168.55600000000001</v>
      </c>
      <c r="O2978" s="56">
        <v>132.47999999999999</v>
      </c>
      <c r="P2978" s="56">
        <v>271.084</v>
      </c>
    </row>
    <row r="2979" spans="1:16" x14ac:dyDescent="0.25">
      <c r="A2979" s="54">
        <v>2023</v>
      </c>
      <c r="B2979" s="54">
        <v>976942</v>
      </c>
      <c r="C2979" s="55" t="s">
        <v>415</v>
      </c>
      <c r="D2979" s="54" t="s">
        <v>1</v>
      </c>
      <c r="E2979" s="56">
        <v>55.991999999999997</v>
      </c>
      <c r="F2979" s="56">
        <v>243.072</v>
      </c>
      <c r="G2979" s="56">
        <v>1337.44</v>
      </c>
      <c r="H2979" s="56">
        <v>1495.8240000000001</v>
      </c>
      <c r="I2979" s="56">
        <v>319.88799999999998</v>
      </c>
      <c r="J2979" s="56">
        <v>1810.12</v>
      </c>
      <c r="K2979" s="56">
        <v>1471.8320000000001</v>
      </c>
      <c r="L2979" s="56">
        <v>1103.848</v>
      </c>
      <c r="M2979" s="56">
        <v>407.93599999999998</v>
      </c>
      <c r="N2979" s="56">
        <v>1404.4559999999999</v>
      </c>
      <c r="O2979" s="56">
        <v>1055.8800000000001</v>
      </c>
      <c r="P2979" s="56">
        <v>1783.7840000000001</v>
      </c>
    </row>
    <row r="2980" spans="1:16" x14ac:dyDescent="0.25">
      <c r="A2980" s="54">
        <v>2023</v>
      </c>
      <c r="B2980" s="54">
        <v>976942</v>
      </c>
      <c r="C2980" s="55" t="s">
        <v>415</v>
      </c>
      <c r="D2980" s="54" t="s">
        <v>294</v>
      </c>
      <c r="E2980" s="56">
        <v>20.992000000000001</v>
      </c>
      <c r="F2980" s="56">
        <v>59.572000000000003</v>
      </c>
      <c r="G2980" s="56">
        <v>298.44</v>
      </c>
      <c r="H2980" s="56">
        <v>395.82400000000001</v>
      </c>
      <c r="I2980" s="56">
        <v>43.387999999999998</v>
      </c>
      <c r="J2980" s="56">
        <v>467.12</v>
      </c>
      <c r="K2980" s="56">
        <v>271.83199999999999</v>
      </c>
      <c r="L2980" s="56">
        <v>378.84800000000001</v>
      </c>
      <c r="M2980" s="56">
        <v>95.936000000000007</v>
      </c>
      <c r="N2980" s="56">
        <v>314.70600000000002</v>
      </c>
      <c r="O2980" s="56">
        <v>200.88</v>
      </c>
      <c r="P2980" s="56">
        <v>438.78399999999999</v>
      </c>
    </row>
    <row r="2981" spans="1:16" x14ac:dyDescent="0.25">
      <c r="A2981" s="54">
        <v>2023</v>
      </c>
      <c r="B2981" s="54">
        <v>980507</v>
      </c>
      <c r="C2981" s="55" t="s">
        <v>415</v>
      </c>
      <c r="D2981" s="54" t="s">
        <v>296</v>
      </c>
      <c r="E2981" s="56">
        <v>0</v>
      </c>
      <c r="F2981" s="56">
        <v>0</v>
      </c>
      <c r="G2981" s="56">
        <v>31.8200000000001</v>
      </c>
      <c r="H2981" s="56">
        <v>-23.815999999999999</v>
      </c>
      <c r="I2981" s="56">
        <v>0</v>
      </c>
      <c r="J2981" s="56">
        <v>0</v>
      </c>
      <c r="K2981" s="56">
        <v>-6.7159999999999904</v>
      </c>
      <c r="L2981" s="56">
        <v>0</v>
      </c>
      <c r="M2981" s="56">
        <v>0</v>
      </c>
      <c r="N2981" s="56">
        <v>0</v>
      </c>
      <c r="O2981" s="56">
        <v>0</v>
      </c>
      <c r="P2981" s="56">
        <v>5.78399999999999</v>
      </c>
    </row>
    <row r="2982" spans="1:16" x14ac:dyDescent="0.25">
      <c r="A2982" s="54">
        <v>2023</v>
      </c>
      <c r="B2982" s="54">
        <v>980507</v>
      </c>
      <c r="C2982" s="55" t="s">
        <v>415</v>
      </c>
      <c r="D2982" s="54" t="s">
        <v>294</v>
      </c>
      <c r="E2982" s="56">
        <v>0</v>
      </c>
      <c r="F2982" s="56">
        <v>0</v>
      </c>
      <c r="G2982" s="56">
        <v>64.920000000000101</v>
      </c>
      <c r="H2982" s="56">
        <v>10.384</v>
      </c>
      <c r="I2982" s="56">
        <v>0</v>
      </c>
      <c r="J2982" s="56">
        <v>0</v>
      </c>
      <c r="K2982" s="56">
        <v>27.484000000000002</v>
      </c>
      <c r="L2982" s="56">
        <v>0</v>
      </c>
      <c r="M2982" s="56">
        <v>0</v>
      </c>
      <c r="N2982" s="56">
        <v>0</v>
      </c>
      <c r="O2982" s="56">
        <v>0</v>
      </c>
      <c r="P2982" s="56">
        <v>39.984000000000002</v>
      </c>
    </row>
    <row r="2983" spans="1:16" x14ac:dyDescent="0.25">
      <c r="A2983" s="54">
        <v>2023</v>
      </c>
      <c r="B2983" s="54">
        <v>980507</v>
      </c>
      <c r="C2983" s="55" t="s">
        <v>415</v>
      </c>
      <c r="D2983" s="54" t="s">
        <v>1</v>
      </c>
      <c r="E2983" s="56">
        <v>0</v>
      </c>
      <c r="F2983" s="56">
        <v>0</v>
      </c>
      <c r="G2983" s="56">
        <v>1039.92</v>
      </c>
      <c r="H2983" s="56">
        <v>86.384</v>
      </c>
      <c r="I2983" s="56">
        <v>0</v>
      </c>
      <c r="J2983" s="56">
        <v>0</v>
      </c>
      <c r="K2983" s="56">
        <v>159.98400000000001</v>
      </c>
      <c r="L2983" s="56">
        <v>0</v>
      </c>
      <c r="M2983" s="56">
        <v>0</v>
      </c>
      <c r="N2983" s="56">
        <v>0</v>
      </c>
      <c r="O2983" s="56">
        <v>0</v>
      </c>
      <c r="P2983" s="56">
        <v>119.98399999999999</v>
      </c>
    </row>
    <row r="2984" spans="1:16" x14ac:dyDescent="0.25">
      <c r="A2984" s="54">
        <v>2023</v>
      </c>
      <c r="B2984" s="54">
        <v>981931</v>
      </c>
      <c r="C2984" s="55" t="s">
        <v>419</v>
      </c>
      <c r="D2984" s="54" t="s">
        <v>294</v>
      </c>
      <c r="E2984" s="56">
        <v>500.89</v>
      </c>
      <c r="F2984" s="56">
        <v>259.86840000000001</v>
      </c>
      <c r="G2984" s="56">
        <v>442.85059999999999</v>
      </c>
      <c r="H2984" s="56">
        <v>163.15940000000001</v>
      </c>
      <c r="I2984" s="56">
        <v>1089.383</v>
      </c>
      <c r="J2984" s="56">
        <v>107.8764</v>
      </c>
      <c r="K2984" s="56">
        <v>516.96320000000003</v>
      </c>
      <c r="L2984" s="56">
        <v>1772.7836</v>
      </c>
      <c r="M2984" s="56">
        <v>102.7372</v>
      </c>
      <c r="N2984" s="56">
        <v>253.42240000000001</v>
      </c>
      <c r="O2984" s="56">
        <v>662.69259999999997</v>
      </c>
      <c r="P2984" s="56">
        <v>55.970399999999998</v>
      </c>
    </row>
    <row r="2985" spans="1:16" x14ac:dyDescent="0.25">
      <c r="A2985" s="54">
        <v>2023</v>
      </c>
      <c r="B2985" s="54">
        <v>981931</v>
      </c>
      <c r="C2985" s="55" t="s">
        <v>419</v>
      </c>
      <c r="D2985" s="54" t="s">
        <v>296</v>
      </c>
      <c r="E2985" s="56">
        <v>254.29</v>
      </c>
      <c r="F2985" s="56">
        <v>15.668399999999799</v>
      </c>
      <c r="G2985" s="56">
        <v>336.6506</v>
      </c>
      <c r="H2985" s="56">
        <v>-11.440600000000099</v>
      </c>
      <c r="I2985" s="56">
        <v>912.38300000000004</v>
      </c>
      <c r="J2985" s="56">
        <v>34.676399999999902</v>
      </c>
      <c r="K2985" s="56">
        <v>448.56319999999999</v>
      </c>
      <c r="L2985" s="56">
        <v>1361.7636</v>
      </c>
      <c r="M2985" s="56">
        <v>-38.862800000000099</v>
      </c>
      <c r="N2985" s="56">
        <v>147.22239999999999</v>
      </c>
      <c r="O2985" s="56">
        <v>332.0926</v>
      </c>
      <c r="P2985" s="56">
        <v>20.570399999999999</v>
      </c>
    </row>
    <row r="2986" spans="1:16" x14ac:dyDescent="0.25">
      <c r="A2986" s="54">
        <v>2023</v>
      </c>
      <c r="B2986" s="54">
        <v>981931</v>
      </c>
      <c r="C2986" s="55" t="s">
        <v>419</v>
      </c>
      <c r="D2986" s="54" t="s">
        <v>1</v>
      </c>
      <c r="E2986" s="56">
        <v>2829.39</v>
      </c>
      <c r="F2986" s="56">
        <v>1563.3684000000001</v>
      </c>
      <c r="G2986" s="56">
        <v>1473.8506</v>
      </c>
      <c r="H2986" s="56">
        <v>791.65940000000001</v>
      </c>
      <c r="I2986" s="56">
        <v>4427.3829999999998</v>
      </c>
      <c r="J2986" s="56">
        <v>482.37639999999999</v>
      </c>
      <c r="K2986" s="56">
        <v>1686.9631999999999</v>
      </c>
      <c r="L2986" s="56">
        <v>8099.0335999999998</v>
      </c>
      <c r="M2986" s="56">
        <v>1154.2372</v>
      </c>
      <c r="N2986" s="56">
        <v>1583.4223999999999</v>
      </c>
      <c r="O2986" s="56">
        <v>3907.1925999999999</v>
      </c>
      <c r="P2986" s="56">
        <v>295.97039999999998</v>
      </c>
    </row>
    <row r="2987" spans="1:16" x14ac:dyDescent="0.25">
      <c r="A2987" s="54">
        <v>2023</v>
      </c>
      <c r="B2987" s="54">
        <v>984391</v>
      </c>
      <c r="C2987" s="55" t="s">
        <v>416</v>
      </c>
      <c r="D2987" s="54" t="s">
        <v>1</v>
      </c>
      <c r="E2987" s="56">
        <v>12632.1104</v>
      </c>
      <c r="F2987" s="56">
        <v>11136.3812</v>
      </c>
      <c r="G2987" s="56">
        <v>9659.0339999999997</v>
      </c>
      <c r="H2987" s="56">
        <v>8429.1368000000002</v>
      </c>
      <c r="I2987" s="56">
        <v>13496.9128</v>
      </c>
      <c r="J2987" s="56">
        <v>9316.2803999999996</v>
      </c>
      <c r="K2987" s="56">
        <v>17119.863600000001</v>
      </c>
      <c r="L2987" s="56">
        <v>14609.730799999999</v>
      </c>
      <c r="M2987" s="56">
        <v>19717.0988</v>
      </c>
      <c r="N2987" s="56">
        <v>9509.15</v>
      </c>
      <c r="O2987" s="56">
        <v>0</v>
      </c>
      <c r="P2987" s="56">
        <v>0</v>
      </c>
    </row>
    <row r="2988" spans="1:16" x14ac:dyDescent="0.25">
      <c r="A2988" s="54">
        <v>2023</v>
      </c>
      <c r="B2988" s="54">
        <v>984391</v>
      </c>
      <c r="C2988" s="55" t="s">
        <v>416</v>
      </c>
      <c r="D2988" s="54" t="s">
        <v>294</v>
      </c>
      <c r="E2988" s="56">
        <v>1465.1104</v>
      </c>
      <c r="F2988" s="56">
        <v>1291.6312</v>
      </c>
      <c r="G2988" s="56">
        <v>1120.2840000000001</v>
      </c>
      <c r="H2988" s="56">
        <v>977.63679999999999</v>
      </c>
      <c r="I2988" s="56">
        <v>1565.4128000000001</v>
      </c>
      <c r="J2988" s="56">
        <v>1080.5304000000001</v>
      </c>
      <c r="K2988" s="56">
        <v>1985.6135999999999</v>
      </c>
      <c r="L2988" s="56">
        <v>1694.4808</v>
      </c>
      <c r="M2988" s="56">
        <v>2286.8488000000002</v>
      </c>
      <c r="N2988" s="56">
        <v>1102.9000000000001</v>
      </c>
      <c r="O2988" s="56">
        <v>0</v>
      </c>
      <c r="P2988" s="56">
        <v>0</v>
      </c>
    </row>
    <row r="2989" spans="1:16" x14ac:dyDescent="0.25">
      <c r="A2989" s="54">
        <v>2023</v>
      </c>
      <c r="B2989" s="54">
        <v>984391</v>
      </c>
      <c r="C2989" s="55" t="s">
        <v>416</v>
      </c>
      <c r="D2989" s="54" t="s">
        <v>296</v>
      </c>
      <c r="E2989" s="56">
        <v>769.56039999999905</v>
      </c>
      <c r="F2989" s="56">
        <v>614.98119999999994</v>
      </c>
      <c r="G2989" s="56">
        <v>399.78399999999999</v>
      </c>
      <c r="H2989" s="56">
        <v>372.88679999999999</v>
      </c>
      <c r="I2989" s="56">
        <v>915.71280000000002</v>
      </c>
      <c r="J2989" s="56">
        <v>433.03039999999999</v>
      </c>
      <c r="K2989" s="56">
        <v>1302.9136000000001</v>
      </c>
      <c r="L2989" s="56">
        <v>946.48080000000004</v>
      </c>
      <c r="M2989" s="56">
        <v>1648.3488</v>
      </c>
      <c r="N2989" s="56">
        <v>395.24999999999898</v>
      </c>
      <c r="O2989" s="56">
        <v>0</v>
      </c>
      <c r="P2989" s="56">
        <v>0</v>
      </c>
    </row>
    <row r="2990" spans="1:16" x14ac:dyDescent="0.25">
      <c r="A2990" s="54">
        <v>2023</v>
      </c>
      <c r="B2990" s="54">
        <v>984729</v>
      </c>
      <c r="C2990" s="55" t="s">
        <v>414</v>
      </c>
      <c r="D2990" s="54" t="s">
        <v>296</v>
      </c>
      <c r="E2990" s="56">
        <v>286.67399999999998</v>
      </c>
      <c r="F2990" s="56">
        <v>-40.515999999999998</v>
      </c>
      <c r="G2990" s="56">
        <v>-29.423999999999999</v>
      </c>
      <c r="H2990" s="56">
        <v>-115.464</v>
      </c>
      <c r="I2990" s="56">
        <v>-32.932000000000002</v>
      </c>
      <c r="J2990" s="56">
        <v>-60.94</v>
      </c>
      <c r="K2990" s="56">
        <v>193.49600000000001</v>
      </c>
      <c r="L2990" s="56">
        <v>-50.432000000000002</v>
      </c>
      <c r="M2990" s="56">
        <v>-16.948</v>
      </c>
      <c r="N2990" s="56">
        <v>141.29599999999999</v>
      </c>
      <c r="O2990" s="56">
        <v>274.10000000000002</v>
      </c>
      <c r="P2990" s="56">
        <v>164.86600000000001</v>
      </c>
    </row>
    <row r="2991" spans="1:16" x14ac:dyDescent="0.25">
      <c r="A2991" s="54">
        <v>2023</v>
      </c>
      <c r="B2991" s="54">
        <v>984729</v>
      </c>
      <c r="C2991" s="55" t="s">
        <v>414</v>
      </c>
      <c r="D2991" s="54" t="s">
        <v>1</v>
      </c>
      <c r="E2991" s="56">
        <v>1295.8240000000001</v>
      </c>
      <c r="F2991" s="56">
        <v>63.183999999999997</v>
      </c>
      <c r="G2991" s="56">
        <v>134.376</v>
      </c>
      <c r="H2991" s="56">
        <v>246.33600000000001</v>
      </c>
      <c r="I2991" s="56">
        <v>271.96800000000002</v>
      </c>
      <c r="J2991" s="56">
        <v>225.56</v>
      </c>
      <c r="K2991" s="56">
        <v>799.89599999999996</v>
      </c>
      <c r="L2991" s="56">
        <v>207.96799999999999</v>
      </c>
      <c r="M2991" s="56">
        <v>327.15199999999999</v>
      </c>
      <c r="N2991" s="56">
        <v>724.69600000000003</v>
      </c>
      <c r="O2991" s="56">
        <v>1487.8</v>
      </c>
      <c r="P2991" s="56">
        <v>1314.2159999999999</v>
      </c>
    </row>
    <row r="2992" spans="1:16" x14ac:dyDescent="0.25">
      <c r="A2992" s="54">
        <v>2023</v>
      </c>
      <c r="B2992" s="54">
        <v>984729</v>
      </c>
      <c r="C2992" s="55" t="s">
        <v>414</v>
      </c>
      <c r="D2992" s="54" t="s">
        <v>294</v>
      </c>
      <c r="E2992" s="56">
        <v>384.07400000000001</v>
      </c>
      <c r="F2992" s="56">
        <v>23.684000000000001</v>
      </c>
      <c r="G2992" s="56">
        <v>35.875999999999998</v>
      </c>
      <c r="H2992" s="56">
        <v>48.335999999999999</v>
      </c>
      <c r="I2992" s="56">
        <v>64.468000000000004</v>
      </c>
      <c r="J2992" s="56">
        <v>68.56</v>
      </c>
      <c r="K2992" s="56">
        <v>259.89600000000002</v>
      </c>
      <c r="L2992" s="56">
        <v>46.968000000000004</v>
      </c>
      <c r="M2992" s="56">
        <v>82.652000000000001</v>
      </c>
      <c r="N2992" s="56">
        <v>207.696</v>
      </c>
      <c r="O2992" s="56">
        <v>467.8</v>
      </c>
      <c r="P2992" s="56">
        <v>272.71600000000001</v>
      </c>
    </row>
    <row r="2993" spans="1:16" x14ac:dyDescent="0.25">
      <c r="A2993" s="54">
        <v>2023</v>
      </c>
      <c r="B2993" s="54">
        <v>988636</v>
      </c>
      <c r="C2993" s="55" t="s">
        <v>415</v>
      </c>
      <c r="D2993" s="54" t="s">
        <v>1</v>
      </c>
      <c r="E2993" s="56">
        <v>1687.704</v>
      </c>
      <c r="F2993" s="56">
        <v>0</v>
      </c>
      <c r="G2993" s="56">
        <v>0</v>
      </c>
      <c r="H2993" s="56">
        <v>375.94400000000002</v>
      </c>
      <c r="I2993" s="56">
        <v>501.44</v>
      </c>
      <c r="J2993" s="56">
        <v>14.384</v>
      </c>
      <c r="K2993" s="56">
        <v>409.44799999999998</v>
      </c>
      <c r="L2993" s="56">
        <v>156.75200000000001</v>
      </c>
      <c r="M2993" s="56">
        <v>447.952</v>
      </c>
      <c r="N2993" s="56">
        <v>639.91999999999996</v>
      </c>
      <c r="O2993" s="56">
        <v>1027.056</v>
      </c>
      <c r="P2993" s="56">
        <v>1976.4639999999999</v>
      </c>
    </row>
    <row r="2994" spans="1:16" x14ac:dyDescent="0.25">
      <c r="A2994" s="54">
        <v>2023</v>
      </c>
      <c r="B2994" s="54">
        <v>988636</v>
      </c>
      <c r="C2994" s="55" t="s">
        <v>415</v>
      </c>
      <c r="D2994" s="54" t="s">
        <v>294</v>
      </c>
      <c r="E2994" s="56">
        <v>454.70400000000001</v>
      </c>
      <c r="F2994" s="56">
        <v>0</v>
      </c>
      <c r="G2994" s="56">
        <v>0</v>
      </c>
      <c r="H2994" s="56">
        <v>112.444</v>
      </c>
      <c r="I2994" s="56">
        <v>176.94</v>
      </c>
      <c r="J2994" s="56">
        <v>5.3840000000000003</v>
      </c>
      <c r="K2994" s="56">
        <v>92.447999999999993</v>
      </c>
      <c r="L2994" s="56">
        <v>47.752000000000002</v>
      </c>
      <c r="M2994" s="56">
        <v>77.951999999999998</v>
      </c>
      <c r="N2994" s="56">
        <v>108.42</v>
      </c>
      <c r="O2994" s="56">
        <v>337.30599999999998</v>
      </c>
      <c r="P2994" s="56">
        <v>470.214</v>
      </c>
    </row>
    <row r="2995" spans="1:16" x14ac:dyDescent="0.25">
      <c r="A2995" s="54">
        <v>2023</v>
      </c>
      <c r="B2995" s="54">
        <v>988636</v>
      </c>
      <c r="C2995" s="55" t="s">
        <v>415</v>
      </c>
      <c r="D2995" s="54" t="s">
        <v>296</v>
      </c>
      <c r="E2995" s="56">
        <v>248.404</v>
      </c>
      <c r="F2995" s="56">
        <v>0</v>
      </c>
      <c r="G2995" s="56">
        <v>0</v>
      </c>
      <c r="H2995" s="56">
        <v>9.8439999999999905</v>
      </c>
      <c r="I2995" s="56">
        <v>73.239999999999995</v>
      </c>
      <c r="J2995" s="56">
        <v>-27.716000000000001</v>
      </c>
      <c r="K2995" s="56">
        <v>-11.252000000000001</v>
      </c>
      <c r="L2995" s="56">
        <v>12.452</v>
      </c>
      <c r="M2995" s="56">
        <v>10.651999999999999</v>
      </c>
      <c r="N2995" s="56">
        <v>-26.18</v>
      </c>
      <c r="O2995" s="56">
        <v>234.70599999999999</v>
      </c>
      <c r="P2995" s="56">
        <v>427.214</v>
      </c>
    </row>
    <row r="2996" spans="1:16" x14ac:dyDescent="0.25">
      <c r="A2996" s="54">
        <v>2023</v>
      </c>
      <c r="B2996" s="54">
        <v>998761</v>
      </c>
      <c r="C2996" s="55" t="s">
        <v>417</v>
      </c>
      <c r="D2996" s="54" t="s">
        <v>1</v>
      </c>
      <c r="E2996" s="56">
        <v>17356.9565</v>
      </c>
      <c r="F2996" s="56">
        <v>22570.626</v>
      </c>
      <c r="G2996" s="56">
        <v>14010.984</v>
      </c>
      <c r="H2996" s="56">
        <v>18880.615000000002</v>
      </c>
      <c r="I2996" s="56">
        <v>18959.030999999999</v>
      </c>
      <c r="J2996" s="56">
        <v>13358.332</v>
      </c>
      <c r="K2996" s="56">
        <v>15665.7215</v>
      </c>
      <c r="L2996" s="56">
        <v>19444.8995</v>
      </c>
      <c r="M2996" s="56">
        <v>20919.788499999999</v>
      </c>
      <c r="N2996" s="56">
        <v>18005.994500000001</v>
      </c>
      <c r="O2996" s="56">
        <v>23769.473000000002</v>
      </c>
      <c r="P2996" s="56">
        <v>20100.638999999999</v>
      </c>
    </row>
    <row r="2997" spans="1:16" x14ac:dyDescent="0.25">
      <c r="A2997" s="54">
        <v>2023</v>
      </c>
      <c r="B2997" s="54">
        <v>998761</v>
      </c>
      <c r="C2997" s="55" t="s">
        <v>417</v>
      </c>
      <c r="D2997" s="54" t="s">
        <v>296</v>
      </c>
      <c r="E2997" s="56">
        <v>647.45650000000001</v>
      </c>
      <c r="F2997" s="56">
        <v>379.37599999999998</v>
      </c>
      <c r="G2997" s="56">
        <v>-152.51600000000099</v>
      </c>
      <c r="H2997" s="56">
        <v>914.11500000000001</v>
      </c>
      <c r="I2997" s="56">
        <v>-251.46900000000201</v>
      </c>
      <c r="J2997" s="56">
        <v>360.58199999999999</v>
      </c>
      <c r="K2997" s="56">
        <v>78.721499999998599</v>
      </c>
      <c r="L2997" s="56">
        <v>-72.600500000001503</v>
      </c>
      <c r="M2997" s="56">
        <v>-338.9615</v>
      </c>
      <c r="N2997" s="56">
        <v>768.49449999999899</v>
      </c>
      <c r="O2997" s="56">
        <v>-653.52699999999902</v>
      </c>
      <c r="P2997" s="56">
        <v>-453.11100000000101</v>
      </c>
    </row>
    <row r="2998" spans="1:16" x14ac:dyDescent="0.25">
      <c r="A2998" s="54">
        <v>2023</v>
      </c>
      <c r="B2998" s="54">
        <v>998761</v>
      </c>
      <c r="C2998" s="55" t="s">
        <v>417</v>
      </c>
      <c r="D2998" s="54" t="s">
        <v>294</v>
      </c>
      <c r="E2998" s="56">
        <v>1297.4565</v>
      </c>
      <c r="F2998" s="56">
        <v>984.37599999999998</v>
      </c>
      <c r="G2998" s="56">
        <v>474.48399999999901</v>
      </c>
      <c r="H2998" s="56">
        <v>1564.115</v>
      </c>
      <c r="I2998" s="56">
        <v>375.53099999999802</v>
      </c>
      <c r="J2998" s="56">
        <v>857.58199999999999</v>
      </c>
      <c r="K2998" s="56">
        <v>577.72149999999897</v>
      </c>
      <c r="L2998" s="56">
        <v>663.39949999999806</v>
      </c>
      <c r="M2998" s="56">
        <v>291.0385</v>
      </c>
      <c r="N2998" s="56">
        <v>1384.4945</v>
      </c>
      <c r="O2998" s="56">
        <v>22.973000000000798</v>
      </c>
      <c r="P2998" s="56">
        <v>200.88899999999899</v>
      </c>
    </row>
    <row r="2999" spans="1:16" x14ac:dyDescent="0.25">
      <c r="A2999" s="54">
        <v>2023</v>
      </c>
      <c r="B2999" s="54">
        <v>998890</v>
      </c>
      <c r="C2999" s="55" t="s">
        <v>418</v>
      </c>
      <c r="D2999" s="54" t="s">
        <v>294</v>
      </c>
      <c r="E2999" s="56">
        <v>157.5</v>
      </c>
      <c r="F2999" s="56">
        <v>0</v>
      </c>
      <c r="G2999" s="56">
        <v>0</v>
      </c>
      <c r="H2999" s="56">
        <v>41.984000000000002</v>
      </c>
      <c r="I2999" s="56">
        <v>203.88</v>
      </c>
      <c r="J2999" s="56">
        <v>33.76</v>
      </c>
      <c r="K2999" s="56">
        <v>0</v>
      </c>
      <c r="L2999" s="56">
        <v>0</v>
      </c>
      <c r="M2999" s="56">
        <v>3.984</v>
      </c>
      <c r="N2999" s="56">
        <v>216.404</v>
      </c>
      <c r="O2999" s="56">
        <v>23.984000000000002</v>
      </c>
      <c r="P2999" s="56">
        <v>0</v>
      </c>
    </row>
    <row r="3000" spans="1:16" x14ac:dyDescent="0.25">
      <c r="A3000" s="54">
        <v>2023</v>
      </c>
      <c r="B3000" s="54">
        <v>998890</v>
      </c>
      <c r="C3000" s="55" t="s">
        <v>418</v>
      </c>
      <c r="D3000" s="54" t="s">
        <v>1</v>
      </c>
      <c r="E3000" s="56">
        <v>855</v>
      </c>
      <c r="F3000" s="56">
        <v>0</v>
      </c>
      <c r="G3000" s="56">
        <v>0</v>
      </c>
      <c r="H3000" s="56">
        <v>111.98399999999999</v>
      </c>
      <c r="I3000" s="56">
        <v>1063.8800000000001</v>
      </c>
      <c r="J3000" s="56">
        <v>116.76</v>
      </c>
      <c r="K3000" s="56">
        <v>0</v>
      </c>
      <c r="L3000" s="56">
        <v>0</v>
      </c>
      <c r="M3000" s="56">
        <v>15.984</v>
      </c>
      <c r="N3000" s="56">
        <v>783.904</v>
      </c>
      <c r="O3000" s="56">
        <v>143.98400000000001</v>
      </c>
      <c r="P3000" s="56">
        <v>0</v>
      </c>
    </row>
    <row r="3001" spans="1:16" x14ac:dyDescent="0.25">
      <c r="A3001" s="54">
        <v>2023</v>
      </c>
      <c r="B3001" s="54">
        <v>998890</v>
      </c>
      <c r="C3001" s="55" t="s">
        <v>418</v>
      </c>
      <c r="D3001" s="54" t="s">
        <v>296</v>
      </c>
      <c r="E3001" s="56">
        <v>112.5</v>
      </c>
      <c r="F3001" s="56">
        <v>0</v>
      </c>
      <c r="G3001" s="56">
        <v>0</v>
      </c>
      <c r="H3001" s="56">
        <v>7.78399999999999</v>
      </c>
      <c r="I3001" s="56">
        <v>131.88</v>
      </c>
      <c r="J3001" s="56">
        <v>-2.84</v>
      </c>
      <c r="K3001" s="56">
        <v>0</v>
      </c>
      <c r="L3001" s="56">
        <v>0</v>
      </c>
      <c r="M3001" s="56">
        <v>-30.216000000000001</v>
      </c>
      <c r="N3001" s="56">
        <v>181.00399999999999</v>
      </c>
      <c r="O3001" s="56">
        <v>-10.215999999999999</v>
      </c>
      <c r="P3001" s="56">
        <v>0</v>
      </c>
    </row>
    <row r="3002" spans="1:16" x14ac:dyDescent="0.25">
      <c r="A3002" s="54">
        <v>2024</v>
      </c>
      <c r="B3002" s="54">
        <v>104983</v>
      </c>
      <c r="C3002" s="55" t="s">
        <v>417</v>
      </c>
      <c r="D3002" s="54" t="s">
        <v>296</v>
      </c>
      <c r="E3002" s="56">
        <v>230.084</v>
      </c>
      <c r="F3002" s="56">
        <v>-25.948</v>
      </c>
      <c r="G3002" s="56">
        <v>167.904</v>
      </c>
      <c r="H3002" s="56">
        <v>121.88800000000001</v>
      </c>
      <c r="I3002" s="56">
        <v>217.696</v>
      </c>
      <c r="J3002" s="56">
        <v>298.56</v>
      </c>
      <c r="K3002" s="56">
        <v>223.816</v>
      </c>
      <c r="L3002" s="56">
        <v>372.80799999999999</v>
      </c>
      <c r="M3002" s="56">
        <v>-5.048</v>
      </c>
      <c r="N3002" s="56">
        <v>7.4520000000000302</v>
      </c>
      <c r="O3002" s="56">
        <v>-50.631999999999998</v>
      </c>
      <c r="P3002" s="56">
        <v>-26.032</v>
      </c>
    </row>
    <row r="3003" spans="1:16" x14ac:dyDescent="0.25">
      <c r="A3003" s="54">
        <v>2024</v>
      </c>
      <c r="B3003" s="54">
        <v>104983</v>
      </c>
      <c r="C3003" s="55" t="s">
        <v>417</v>
      </c>
      <c r="D3003" s="54" t="s">
        <v>294</v>
      </c>
      <c r="E3003" s="56">
        <v>413.084</v>
      </c>
      <c r="F3003" s="56">
        <v>96.052000000000007</v>
      </c>
      <c r="G3003" s="56">
        <v>228.904</v>
      </c>
      <c r="H3003" s="56">
        <v>251.88800000000001</v>
      </c>
      <c r="I3003" s="56">
        <v>308.69600000000003</v>
      </c>
      <c r="J3003" s="56">
        <v>484.56</v>
      </c>
      <c r="K3003" s="56">
        <v>315.81599999999997</v>
      </c>
      <c r="L3003" s="56">
        <v>523.80799999999999</v>
      </c>
      <c r="M3003" s="56">
        <v>87.951999999999998</v>
      </c>
      <c r="N3003" s="56">
        <v>129.452</v>
      </c>
      <c r="O3003" s="56">
        <v>40.368000000000002</v>
      </c>
      <c r="P3003" s="56">
        <v>64.968000000000004</v>
      </c>
    </row>
    <row r="3004" spans="1:16" x14ac:dyDescent="0.25">
      <c r="A3004" s="54">
        <v>2024</v>
      </c>
      <c r="B3004" s="54">
        <v>104983</v>
      </c>
      <c r="C3004" s="55" t="s">
        <v>417</v>
      </c>
      <c r="D3004" s="54" t="s">
        <v>1</v>
      </c>
      <c r="E3004" s="56">
        <v>1320.5840000000001</v>
      </c>
      <c r="F3004" s="56">
        <v>385.55200000000002</v>
      </c>
      <c r="G3004" s="56">
        <v>943.904</v>
      </c>
      <c r="H3004" s="56">
        <v>759.88800000000003</v>
      </c>
      <c r="I3004" s="56">
        <v>944.69600000000003</v>
      </c>
      <c r="J3004" s="56">
        <v>1284.56</v>
      </c>
      <c r="K3004" s="56">
        <v>855.81600000000003</v>
      </c>
      <c r="L3004" s="56">
        <v>1903.808</v>
      </c>
      <c r="M3004" s="56">
        <v>331.952</v>
      </c>
      <c r="N3004" s="56">
        <v>383.952</v>
      </c>
      <c r="O3004" s="56">
        <v>242.36799999999999</v>
      </c>
      <c r="P3004" s="56">
        <v>247.96799999999999</v>
      </c>
    </row>
    <row r="3005" spans="1:16" x14ac:dyDescent="0.25">
      <c r="A3005" s="54">
        <v>2024</v>
      </c>
      <c r="B3005" s="54">
        <v>105021</v>
      </c>
      <c r="C3005" s="55" t="s">
        <v>418</v>
      </c>
      <c r="D3005" s="54" t="s">
        <v>294</v>
      </c>
      <c r="E3005" s="56">
        <v>1515.5</v>
      </c>
      <c r="F3005" s="56">
        <v>123.65</v>
      </c>
      <c r="G3005" s="56">
        <v>616.79999999999995</v>
      </c>
      <c r="H3005" s="56">
        <v>377.25</v>
      </c>
      <c r="I3005" s="56">
        <v>1564</v>
      </c>
      <c r="J3005" s="56">
        <v>795.1</v>
      </c>
      <c r="K3005" s="56">
        <v>1500.15</v>
      </c>
      <c r="L3005" s="56">
        <v>1162.4000000000001</v>
      </c>
      <c r="M3005" s="56">
        <v>1302.3</v>
      </c>
      <c r="N3005" s="56">
        <v>886.3</v>
      </c>
      <c r="O3005" s="56">
        <v>815.1</v>
      </c>
      <c r="P3005" s="56">
        <v>1832.4</v>
      </c>
    </row>
    <row r="3006" spans="1:16" x14ac:dyDescent="0.25">
      <c r="A3006" s="54">
        <v>2024</v>
      </c>
      <c r="B3006" s="54">
        <v>105021</v>
      </c>
      <c r="C3006" s="55" t="s">
        <v>418</v>
      </c>
      <c r="D3006" s="54" t="s">
        <v>296</v>
      </c>
      <c r="E3006" s="56">
        <v>1200</v>
      </c>
      <c r="F3006" s="56">
        <v>-80.45</v>
      </c>
      <c r="G3006" s="56">
        <v>321.75</v>
      </c>
      <c r="H3006" s="56">
        <v>132.35</v>
      </c>
      <c r="I3006" s="56">
        <v>1271.7</v>
      </c>
      <c r="J3006" s="56">
        <v>655</v>
      </c>
      <c r="K3006" s="56">
        <v>1289.45</v>
      </c>
      <c r="L3006" s="56">
        <v>805</v>
      </c>
      <c r="M3006" s="56">
        <v>976.35</v>
      </c>
      <c r="N3006" s="56">
        <v>570.79999999999995</v>
      </c>
      <c r="O3006" s="56">
        <v>431.2</v>
      </c>
      <c r="P3006" s="56">
        <v>1350.3</v>
      </c>
    </row>
    <row r="3007" spans="1:16" x14ac:dyDescent="0.25">
      <c r="A3007" s="54">
        <v>2024</v>
      </c>
      <c r="B3007" s="54">
        <v>105021</v>
      </c>
      <c r="C3007" s="55" t="s">
        <v>418</v>
      </c>
      <c r="D3007" s="54" t="s">
        <v>1</v>
      </c>
      <c r="E3007" s="56">
        <v>9093</v>
      </c>
      <c r="F3007" s="56">
        <v>741.9</v>
      </c>
      <c r="G3007" s="56">
        <v>3700.8</v>
      </c>
      <c r="H3007" s="56">
        <v>2263.5</v>
      </c>
      <c r="I3007" s="56">
        <v>9384</v>
      </c>
      <c r="J3007" s="56">
        <v>4770.6000000000004</v>
      </c>
      <c r="K3007" s="56">
        <v>9000.9</v>
      </c>
      <c r="L3007" s="56">
        <v>6974.4</v>
      </c>
      <c r="M3007" s="56">
        <v>7813.8</v>
      </c>
      <c r="N3007" s="56">
        <v>5317.8</v>
      </c>
      <c r="O3007" s="56">
        <v>4890.6000000000004</v>
      </c>
      <c r="P3007" s="56">
        <v>10994.4</v>
      </c>
    </row>
    <row r="3008" spans="1:16" x14ac:dyDescent="0.25">
      <c r="A3008" s="54">
        <v>2024</v>
      </c>
      <c r="B3008" s="54">
        <v>105397</v>
      </c>
      <c r="C3008" s="55" t="s">
        <v>415</v>
      </c>
      <c r="D3008" s="54" t="s">
        <v>294</v>
      </c>
      <c r="E3008" s="56">
        <v>530.46199999999999</v>
      </c>
      <c r="F3008" s="56">
        <v>90.388000000000005</v>
      </c>
      <c r="G3008" s="56">
        <v>149.72800000000001</v>
      </c>
      <c r="H3008" s="56">
        <v>107.968</v>
      </c>
      <c r="I3008" s="56">
        <v>161.952</v>
      </c>
      <c r="J3008" s="56">
        <v>219.91200000000001</v>
      </c>
      <c r="K3008" s="56">
        <v>84.768000000000001</v>
      </c>
      <c r="L3008" s="56">
        <v>72.421999999999997</v>
      </c>
      <c r="M3008" s="56">
        <v>53.984000000000002</v>
      </c>
      <c r="N3008" s="56">
        <v>131.76</v>
      </c>
      <c r="O3008" s="56">
        <v>84.352000000000004</v>
      </c>
      <c r="P3008" s="56">
        <v>273.18799999999999</v>
      </c>
    </row>
    <row r="3009" spans="1:16" x14ac:dyDescent="0.25">
      <c r="A3009" s="54">
        <v>2024</v>
      </c>
      <c r="B3009" s="54">
        <v>105397</v>
      </c>
      <c r="C3009" s="55" t="s">
        <v>415</v>
      </c>
      <c r="D3009" s="54" t="s">
        <v>296</v>
      </c>
      <c r="E3009" s="56">
        <v>456.36200000000002</v>
      </c>
      <c r="F3009" s="56">
        <v>-38.012</v>
      </c>
      <c r="G3009" s="56">
        <v>-10.772</v>
      </c>
      <c r="H3009" s="56">
        <v>43.768000000000001</v>
      </c>
      <c r="I3009" s="56">
        <v>1.45199999999999</v>
      </c>
      <c r="J3009" s="56">
        <v>155.71199999999999</v>
      </c>
      <c r="K3009" s="56">
        <v>-11.532</v>
      </c>
      <c r="L3009" s="56">
        <v>-55.978000000000002</v>
      </c>
      <c r="M3009" s="56">
        <v>21.884</v>
      </c>
      <c r="N3009" s="56">
        <v>35.46</v>
      </c>
      <c r="O3009" s="56">
        <v>-44.048000000000002</v>
      </c>
      <c r="P3009" s="56">
        <v>144.78800000000001</v>
      </c>
    </row>
    <row r="3010" spans="1:16" x14ac:dyDescent="0.25">
      <c r="A3010" s="54">
        <v>2024</v>
      </c>
      <c r="B3010" s="54">
        <v>105397</v>
      </c>
      <c r="C3010" s="55" t="s">
        <v>415</v>
      </c>
      <c r="D3010" s="54" t="s">
        <v>1</v>
      </c>
      <c r="E3010" s="56">
        <v>1695.712</v>
      </c>
      <c r="F3010" s="56">
        <v>239.88800000000001</v>
      </c>
      <c r="G3010" s="56">
        <v>388.72800000000001</v>
      </c>
      <c r="H3010" s="56">
        <v>287.96800000000002</v>
      </c>
      <c r="I3010" s="56">
        <v>391.952</v>
      </c>
      <c r="J3010" s="56">
        <v>879.91200000000003</v>
      </c>
      <c r="K3010" s="56">
        <v>304.76799999999997</v>
      </c>
      <c r="L3010" s="56">
        <v>388.67200000000003</v>
      </c>
      <c r="M3010" s="56">
        <v>143.98400000000001</v>
      </c>
      <c r="N3010" s="56">
        <v>376.76</v>
      </c>
      <c r="O3010" s="56">
        <v>410.35199999999998</v>
      </c>
      <c r="P3010" s="56">
        <v>1048.6880000000001</v>
      </c>
    </row>
    <row r="3011" spans="1:16" x14ac:dyDescent="0.25">
      <c r="A3011" s="54">
        <v>2024</v>
      </c>
      <c r="B3011" s="54">
        <v>106224</v>
      </c>
      <c r="C3011" s="55" t="s">
        <v>418</v>
      </c>
      <c r="D3011" s="54" t="s">
        <v>296</v>
      </c>
      <c r="E3011" s="56">
        <v>2819.5830000000001</v>
      </c>
      <c r="F3011" s="56">
        <v>739.46299999999997</v>
      </c>
      <c r="G3011" s="56">
        <v>859.6</v>
      </c>
      <c r="H3011" s="56">
        <v>-46.069000000000202</v>
      </c>
      <c r="I3011" s="56">
        <v>699.93399999999997</v>
      </c>
      <c r="J3011" s="56">
        <v>812.01399999999899</v>
      </c>
      <c r="K3011" s="56">
        <v>666.33499999999901</v>
      </c>
      <c r="L3011" s="56">
        <v>181.77500000000001</v>
      </c>
      <c r="M3011" s="56">
        <v>761.99299999999903</v>
      </c>
      <c r="N3011" s="56">
        <v>1566.7860000000001</v>
      </c>
      <c r="O3011" s="56">
        <v>645.83799999999906</v>
      </c>
      <c r="P3011" s="56">
        <v>1995.462</v>
      </c>
    </row>
    <row r="3012" spans="1:16" x14ac:dyDescent="0.25">
      <c r="A3012" s="54">
        <v>2024</v>
      </c>
      <c r="B3012" s="54">
        <v>106224</v>
      </c>
      <c r="C3012" s="55" t="s">
        <v>418</v>
      </c>
      <c r="D3012" s="54" t="s">
        <v>1</v>
      </c>
      <c r="E3012" s="56">
        <v>14092.883</v>
      </c>
      <c r="F3012" s="56">
        <v>5243.7629999999999</v>
      </c>
      <c r="G3012" s="56">
        <v>4547.8999999999996</v>
      </c>
      <c r="H3012" s="56">
        <v>3904.1309999999999</v>
      </c>
      <c r="I3012" s="56">
        <v>5083.134</v>
      </c>
      <c r="J3012" s="56">
        <v>6069.7139999999999</v>
      </c>
      <c r="K3012" s="56">
        <v>5717.6350000000002</v>
      </c>
      <c r="L3012" s="56">
        <v>1940.575</v>
      </c>
      <c r="M3012" s="56">
        <v>12336.442999999999</v>
      </c>
      <c r="N3012" s="56">
        <v>7522.1859999999997</v>
      </c>
      <c r="O3012" s="56">
        <v>5395.4880000000003</v>
      </c>
      <c r="P3012" s="56">
        <v>7743.1620000000003</v>
      </c>
    </row>
    <row r="3013" spans="1:16" x14ac:dyDescent="0.25">
      <c r="A3013" s="54">
        <v>2024</v>
      </c>
      <c r="B3013" s="54">
        <v>106224</v>
      </c>
      <c r="C3013" s="55" t="s">
        <v>418</v>
      </c>
      <c r="D3013" s="54" t="s">
        <v>294</v>
      </c>
      <c r="E3013" s="56">
        <v>3224.3829999999998</v>
      </c>
      <c r="F3013" s="56">
        <v>1127.7629999999999</v>
      </c>
      <c r="G3013" s="56">
        <v>1178.4000000000001</v>
      </c>
      <c r="H3013" s="56">
        <v>196.631</v>
      </c>
      <c r="I3013" s="56">
        <v>956.38400000000001</v>
      </c>
      <c r="J3013" s="56">
        <v>1146.2139999999999</v>
      </c>
      <c r="K3013" s="56">
        <v>921.13499999999897</v>
      </c>
      <c r="L3013" s="56">
        <v>388.07499999999999</v>
      </c>
      <c r="M3013" s="56">
        <v>1264.443</v>
      </c>
      <c r="N3013" s="56">
        <v>1993.6859999999999</v>
      </c>
      <c r="O3013" s="56">
        <v>1003.2380000000001</v>
      </c>
      <c r="P3013" s="56">
        <v>2243.6619999999998</v>
      </c>
    </row>
    <row r="3014" spans="1:16" x14ac:dyDescent="0.25">
      <c r="A3014" s="54">
        <v>2024</v>
      </c>
      <c r="B3014" s="54">
        <v>107439</v>
      </c>
      <c r="C3014" s="55" t="s">
        <v>417</v>
      </c>
      <c r="D3014" s="54" t="s">
        <v>296</v>
      </c>
      <c r="E3014" s="56">
        <v>-391.792000000001</v>
      </c>
      <c r="F3014" s="56">
        <v>-201.48000000000101</v>
      </c>
      <c r="G3014" s="56">
        <v>151.06599999999901</v>
      </c>
      <c r="H3014" s="56">
        <v>-118.188</v>
      </c>
      <c r="I3014" s="56">
        <v>-166.79600000000099</v>
      </c>
      <c r="J3014" s="56">
        <v>-820.96600000000001</v>
      </c>
      <c r="K3014" s="56">
        <v>-549.48599999999999</v>
      </c>
      <c r="L3014" s="56">
        <v>-459.85199999999998</v>
      </c>
      <c r="M3014" s="56">
        <v>86.8919999999993</v>
      </c>
      <c r="N3014" s="56">
        <v>904.31199999999797</v>
      </c>
      <c r="O3014" s="56">
        <v>-256.74599999999998</v>
      </c>
      <c r="P3014" s="56">
        <v>-434.53800000000001</v>
      </c>
    </row>
    <row r="3015" spans="1:16" x14ac:dyDescent="0.25">
      <c r="A3015" s="54">
        <v>2024</v>
      </c>
      <c r="B3015" s="54">
        <v>107439</v>
      </c>
      <c r="C3015" s="55" t="s">
        <v>417</v>
      </c>
      <c r="D3015" s="54" t="s">
        <v>1</v>
      </c>
      <c r="E3015" s="56">
        <v>9776.2080000000005</v>
      </c>
      <c r="F3015" s="56">
        <v>5761.56</v>
      </c>
      <c r="G3015" s="56">
        <v>12499.896000000001</v>
      </c>
      <c r="H3015" s="56">
        <v>4362.3119999999999</v>
      </c>
      <c r="I3015" s="56">
        <v>5505.9539999999997</v>
      </c>
      <c r="J3015" s="56">
        <v>11641.614</v>
      </c>
      <c r="K3015" s="56">
        <v>3731.5140000000001</v>
      </c>
      <c r="L3015" s="56">
        <v>6290.1480000000001</v>
      </c>
      <c r="M3015" s="56">
        <v>5003.8919999999998</v>
      </c>
      <c r="N3015" s="56">
        <v>12643.121999999999</v>
      </c>
      <c r="O3015" s="56">
        <v>5874.2939999999999</v>
      </c>
      <c r="P3015" s="56">
        <v>7216.7520000000004</v>
      </c>
    </row>
    <row r="3016" spans="1:16" x14ac:dyDescent="0.25">
      <c r="A3016" s="54">
        <v>2024</v>
      </c>
      <c r="B3016" s="54">
        <v>107439</v>
      </c>
      <c r="C3016" s="55" t="s">
        <v>414</v>
      </c>
      <c r="D3016" s="54" t="s">
        <v>296</v>
      </c>
      <c r="E3016" s="56">
        <v>-689.030000000001</v>
      </c>
      <c r="F3016" s="56">
        <v>-18.998000000000602</v>
      </c>
      <c r="G3016" s="56">
        <v>-495.67399999999998</v>
      </c>
      <c r="H3016" s="56">
        <v>-45.546000000000198</v>
      </c>
      <c r="I3016" s="56">
        <v>172.99799999999999</v>
      </c>
      <c r="J3016" s="56">
        <v>390.34399999999999</v>
      </c>
      <c r="K3016" s="56">
        <v>-77.822000000000301</v>
      </c>
      <c r="L3016" s="56">
        <v>404.68599999999998</v>
      </c>
      <c r="M3016" s="56">
        <v>161.891999999999</v>
      </c>
      <c r="N3016" s="56">
        <v>596.47400000000005</v>
      </c>
      <c r="O3016" s="56">
        <v>-28.6140000000002</v>
      </c>
      <c r="P3016" s="56">
        <v>-217.75399999999999</v>
      </c>
    </row>
    <row r="3017" spans="1:16" x14ac:dyDescent="0.25">
      <c r="A3017" s="54">
        <v>2024</v>
      </c>
      <c r="B3017" s="54">
        <v>107439</v>
      </c>
      <c r="C3017" s="55" t="s">
        <v>414</v>
      </c>
      <c r="D3017" s="54" t="s">
        <v>294</v>
      </c>
      <c r="E3017" s="56">
        <v>-126.990000000001</v>
      </c>
      <c r="F3017" s="56">
        <v>373.52199999999903</v>
      </c>
      <c r="G3017" s="56">
        <v>-131.154</v>
      </c>
      <c r="H3017" s="56">
        <v>314.45400000000001</v>
      </c>
      <c r="I3017" s="56">
        <v>499.99799999999999</v>
      </c>
      <c r="J3017" s="56">
        <v>718.86400000000003</v>
      </c>
      <c r="K3017" s="56">
        <v>336.178</v>
      </c>
      <c r="L3017" s="56">
        <v>695.68600000000004</v>
      </c>
      <c r="M3017" s="56">
        <v>613.89199999999903</v>
      </c>
      <c r="N3017" s="56">
        <v>886.47399999999902</v>
      </c>
      <c r="O3017" s="56">
        <v>277.94600000000003</v>
      </c>
      <c r="P3017" s="56">
        <v>229.24600000000001</v>
      </c>
    </row>
    <row r="3018" spans="1:16" x14ac:dyDescent="0.25">
      <c r="A3018" s="54">
        <v>2024</v>
      </c>
      <c r="B3018" s="54">
        <v>107439</v>
      </c>
      <c r="C3018" s="55" t="s">
        <v>417</v>
      </c>
      <c r="D3018" s="54" t="s">
        <v>294</v>
      </c>
      <c r="E3018" s="56">
        <v>292.207999999999</v>
      </c>
      <c r="F3018" s="56">
        <v>461.55999999999898</v>
      </c>
      <c r="G3018" s="56">
        <v>835.14599999999905</v>
      </c>
      <c r="H3018" s="56">
        <v>535.81200000000001</v>
      </c>
      <c r="I3018" s="56">
        <v>526.20399999999904</v>
      </c>
      <c r="J3018" s="56">
        <v>-244.886</v>
      </c>
      <c r="K3018" s="56">
        <v>74.513999999999896</v>
      </c>
      <c r="L3018" s="56">
        <v>221.148</v>
      </c>
      <c r="M3018" s="56">
        <v>670.89199999999903</v>
      </c>
      <c r="N3018" s="56">
        <v>1640.8720000000001</v>
      </c>
      <c r="O3018" s="56">
        <v>341.29399999999998</v>
      </c>
      <c r="P3018" s="56">
        <v>143.50200000000001</v>
      </c>
    </row>
    <row r="3019" spans="1:16" x14ac:dyDescent="0.25">
      <c r="A3019" s="54">
        <v>2024</v>
      </c>
      <c r="B3019" s="54">
        <v>107439</v>
      </c>
      <c r="C3019" s="55" t="s">
        <v>416</v>
      </c>
      <c r="D3019" s="54" t="s">
        <v>296</v>
      </c>
      <c r="E3019" s="56">
        <v>-252.63200000000001</v>
      </c>
      <c r="F3019" s="56">
        <v>-26.650000000000801</v>
      </c>
      <c r="G3019" s="56">
        <v>-396.888000000001</v>
      </c>
      <c r="H3019" s="56">
        <v>-470.39400000000097</v>
      </c>
      <c r="I3019" s="56">
        <v>-249.316000000001</v>
      </c>
      <c r="J3019" s="56">
        <v>310.88600000000002</v>
      </c>
      <c r="K3019" s="56">
        <v>213.20999999999901</v>
      </c>
      <c r="L3019" s="56">
        <v>-456.43000000000097</v>
      </c>
      <c r="M3019" s="56">
        <v>-384.02200000000101</v>
      </c>
      <c r="N3019" s="56">
        <v>449.42799999999897</v>
      </c>
      <c r="O3019" s="56">
        <v>-279.67399999999998</v>
      </c>
      <c r="P3019" s="56">
        <v>-169.92600000000101</v>
      </c>
    </row>
    <row r="3020" spans="1:16" x14ac:dyDescent="0.25">
      <c r="A3020" s="54">
        <v>2024</v>
      </c>
      <c r="B3020" s="54">
        <v>107439</v>
      </c>
      <c r="C3020" s="55" t="s">
        <v>416</v>
      </c>
      <c r="D3020" s="54" t="s">
        <v>1</v>
      </c>
      <c r="E3020" s="56">
        <v>5150.268</v>
      </c>
      <c r="F3020" s="56">
        <v>8549.85</v>
      </c>
      <c r="G3020" s="56">
        <v>8575.9619999999995</v>
      </c>
      <c r="H3020" s="56">
        <v>6822.9059999999999</v>
      </c>
      <c r="I3020" s="56">
        <v>4030.7339999999999</v>
      </c>
      <c r="J3020" s="56">
        <v>10896.036</v>
      </c>
      <c r="K3020" s="56">
        <v>6493.26</v>
      </c>
      <c r="L3020" s="56">
        <v>4427.82</v>
      </c>
      <c r="M3020" s="56">
        <v>7058.7780000000002</v>
      </c>
      <c r="N3020" s="56">
        <v>6584.0280000000002</v>
      </c>
      <c r="O3020" s="56">
        <v>3177.7260000000001</v>
      </c>
      <c r="P3020" s="56">
        <v>6238.5240000000003</v>
      </c>
    </row>
    <row r="3021" spans="1:16" x14ac:dyDescent="0.25">
      <c r="A3021" s="54">
        <v>2024</v>
      </c>
      <c r="B3021" s="54">
        <v>107439</v>
      </c>
      <c r="C3021" s="55" t="s">
        <v>416</v>
      </c>
      <c r="D3021" s="54" t="s">
        <v>294</v>
      </c>
      <c r="E3021" s="56">
        <v>505.26799999999997</v>
      </c>
      <c r="F3021" s="56">
        <v>673.849999999999</v>
      </c>
      <c r="G3021" s="56">
        <v>239.96199999999899</v>
      </c>
      <c r="H3021" s="56">
        <v>191.40599999999901</v>
      </c>
      <c r="I3021" s="56">
        <v>448.98399999999901</v>
      </c>
      <c r="J3021" s="56">
        <v>995.78599999999904</v>
      </c>
      <c r="K3021" s="56">
        <v>911.50999999999897</v>
      </c>
      <c r="L3021" s="56">
        <v>213.069999999999</v>
      </c>
      <c r="M3021" s="56">
        <v>215.777999999999</v>
      </c>
      <c r="N3021" s="56">
        <v>1151.028</v>
      </c>
      <c r="O3021" s="56">
        <v>383.226</v>
      </c>
      <c r="P3021" s="56">
        <v>541.02399999999898</v>
      </c>
    </row>
    <row r="3022" spans="1:16" x14ac:dyDescent="0.25">
      <c r="A3022" s="54">
        <v>2024</v>
      </c>
      <c r="B3022" s="54">
        <v>107439</v>
      </c>
      <c r="C3022" s="55" t="s">
        <v>414</v>
      </c>
      <c r="D3022" s="54" t="s">
        <v>1</v>
      </c>
      <c r="E3022" s="56">
        <v>6179.76</v>
      </c>
      <c r="F3022" s="56">
        <v>4997.0219999999999</v>
      </c>
      <c r="G3022" s="56">
        <v>4151.3459999999995</v>
      </c>
      <c r="H3022" s="56">
        <v>2252.4540000000002</v>
      </c>
      <c r="I3022" s="56">
        <v>3067.998</v>
      </c>
      <c r="J3022" s="56">
        <v>7329.8639999999996</v>
      </c>
      <c r="K3022" s="56">
        <v>1783.4280000000001</v>
      </c>
      <c r="L3022" s="56">
        <v>3644.4360000000001</v>
      </c>
      <c r="M3022" s="56">
        <v>6901.3919999999998</v>
      </c>
      <c r="N3022" s="56">
        <v>7028.7240000000002</v>
      </c>
      <c r="O3022" s="56">
        <v>3117.6959999999999</v>
      </c>
      <c r="P3022" s="56">
        <v>3006.2460000000001</v>
      </c>
    </row>
    <row r="3023" spans="1:16" x14ac:dyDescent="0.25">
      <c r="A3023" s="54">
        <v>2024</v>
      </c>
      <c r="B3023" s="54">
        <v>110765</v>
      </c>
      <c r="C3023" s="55" t="s">
        <v>418</v>
      </c>
      <c r="D3023" s="54" t="s">
        <v>296</v>
      </c>
      <c r="E3023" s="56">
        <v>287.86799999999999</v>
      </c>
      <c r="F3023" s="56">
        <v>1719.3216</v>
      </c>
      <c r="G3023" s="56">
        <v>356.49359999999899</v>
      </c>
      <c r="H3023" s="56">
        <v>1385.0871999999999</v>
      </c>
      <c r="I3023" s="56">
        <v>1076.182</v>
      </c>
      <c r="J3023" s="56">
        <v>-118.464</v>
      </c>
      <c r="K3023" s="56">
        <v>561.18479999999897</v>
      </c>
      <c r="L3023" s="56">
        <v>1231.3168000000001</v>
      </c>
      <c r="M3023" s="56">
        <v>2619.8512000000001</v>
      </c>
      <c r="N3023" s="56">
        <v>69.524399999999503</v>
      </c>
      <c r="O3023" s="56">
        <v>1019.3236000000001</v>
      </c>
      <c r="P3023" s="56">
        <v>1273.0036</v>
      </c>
    </row>
    <row r="3024" spans="1:16" x14ac:dyDescent="0.25">
      <c r="A3024" s="54">
        <v>2024</v>
      </c>
      <c r="B3024" s="54">
        <v>110765</v>
      </c>
      <c r="C3024" s="55" t="s">
        <v>418</v>
      </c>
      <c r="D3024" s="54" t="s">
        <v>294</v>
      </c>
      <c r="E3024" s="56">
        <v>502.41800000000001</v>
      </c>
      <c r="F3024" s="56">
        <v>2073.4216000000001</v>
      </c>
      <c r="G3024" s="56">
        <v>638.89359999999897</v>
      </c>
      <c r="H3024" s="56">
        <v>1778.8871999999999</v>
      </c>
      <c r="I3024" s="56">
        <v>1366.2819999999999</v>
      </c>
      <c r="J3024" s="56">
        <v>133.036</v>
      </c>
      <c r="K3024" s="56">
        <v>717.23479999999904</v>
      </c>
      <c r="L3024" s="56">
        <v>1598.6168</v>
      </c>
      <c r="M3024" s="56">
        <v>3212.1511999999998</v>
      </c>
      <c r="N3024" s="56">
        <v>357.42439999999903</v>
      </c>
      <c r="O3024" s="56">
        <v>1440.7236</v>
      </c>
      <c r="P3024" s="56">
        <v>1788.1035999999999</v>
      </c>
    </row>
    <row r="3025" spans="1:16" x14ac:dyDescent="0.25">
      <c r="A3025" s="54">
        <v>2024</v>
      </c>
      <c r="B3025" s="54">
        <v>110765</v>
      </c>
      <c r="C3025" s="55" t="s">
        <v>418</v>
      </c>
      <c r="D3025" s="54" t="s">
        <v>1</v>
      </c>
      <c r="E3025" s="56">
        <v>2737.9180000000001</v>
      </c>
      <c r="F3025" s="56">
        <v>10072.9216</v>
      </c>
      <c r="G3025" s="56">
        <v>3121.8935999999999</v>
      </c>
      <c r="H3025" s="56">
        <v>8339.8871999999992</v>
      </c>
      <c r="I3025" s="56">
        <v>6843.2820000000002</v>
      </c>
      <c r="J3025" s="56">
        <v>4062.2860000000001</v>
      </c>
      <c r="K3025" s="56">
        <v>3527.2348000000002</v>
      </c>
      <c r="L3025" s="56">
        <v>9100.6167999999998</v>
      </c>
      <c r="M3025" s="56">
        <v>16180.1512</v>
      </c>
      <c r="N3025" s="56">
        <v>5067.9243999999999</v>
      </c>
      <c r="O3025" s="56">
        <v>7724.4736000000003</v>
      </c>
      <c r="P3025" s="56">
        <v>11632.6036</v>
      </c>
    </row>
    <row r="3026" spans="1:16" x14ac:dyDescent="0.25">
      <c r="A3026" s="54">
        <v>2024</v>
      </c>
      <c r="B3026" s="54">
        <v>114251</v>
      </c>
      <c r="C3026" s="55" t="s">
        <v>416</v>
      </c>
      <c r="D3026" s="54" t="s">
        <v>294</v>
      </c>
      <c r="E3026" s="56">
        <v>24.992000000000001</v>
      </c>
      <c r="F3026" s="56">
        <v>0</v>
      </c>
      <c r="G3026" s="56">
        <v>0</v>
      </c>
      <c r="H3026" s="56">
        <v>0</v>
      </c>
      <c r="I3026" s="56">
        <v>0</v>
      </c>
      <c r="J3026" s="56">
        <v>26.992000000000001</v>
      </c>
      <c r="K3026" s="56">
        <v>19.992000000000001</v>
      </c>
      <c r="L3026" s="56">
        <v>0</v>
      </c>
      <c r="M3026" s="56">
        <v>0</v>
      </c>
      <c r="N3026" s="56">
        <v>2.984</v>
      </c>
      <c r="O3026" s="56">
        <v>0</v>
      </c>
      <c r="P3026" s="56">
        <v>0</v>
      </c>
    </row>
    <row r="3027" spans="1:16" x14ac:dyDescent="0.25">
      <c r="A3027" s="54">
        <v>2024</v>
      </c>
      <c r="B3027" s="54">
        <v>114251</v>
      </c>
      <c r="C3027" s="55" t="s">
        <v>416</v>
      </c>
      <c r="D3027" s="54" t="s">
        <v>1</v>
      </c>
      <c r="E3027" s="56">
        <v>79.992000000000004</v>
      </c>
      <c r="F3027" s="56">
        <v>0</v>
      </c>
      <c r="G3027" s="56">
        <v>0</v>
      </c>
      <c r="H3027" s="56">
        <v>0</v>
      </c>
      <c r="I3027" s="56">
        <v>0</v>
      </c>
      <c r="J3027" s="56">
        <v>71.992000000000004</v>
      </c>
      <c r="K3027" s="56">
        <v>79.992000000000004</v>
      </c>
      <c r="L3027" s="56">
        <v>0</v>
      </c>
      <c r="M3027" s="56">
        <v>0</v>
      </c>
      <c r="N3027" s="56">
        <v>15.984</v>
      </c>
      <c r="O3027" s="56">
        <v>0</v>
      </c>
      <c r="P3027" s="56">
        <v>0</v>
      </c>
    </row>
    <row r="3028" spans="1:16" x14ac:dyDescent="0.25">
      <c r="A3028" s="54">
        <v>2024</v>
      </c>
      <c r="B3028" s="54">
        <v>114251</v>
      </c>
      <c r="C3028" s="55" t="s">
        <v>416</v>
      </c>
      <c r="D3028" s="54" t="s">
        <v>296</v>
      </c>
      <c r="E3028" s="56">
        <v>-7.1079999999999997</v>
      </c>
      <c r="F3028" s="56">
        <v>0</v>
      </c>
      <c r="G3028" s="56">
        <v>0</v>
      </c>
      <c r="H3028" s="56">
        <v>0</v>
      </c>
      <c r="I3028" s="56">
        <v>0</v>
      </c>
      <c r="J3028" s="56">
        <v>-5.1079999999999997</v>
      </c>
      <c r="K3028" s="56">
        <v>-12.108000000000001</v>
      </c>
      <c r="L3028" s="56">
        <v>0</v>
      </c>
      <c r="M3028" s="56">
        <v>0</v>
      </c>
      <c r="N3028" s="56">
        <v>-30.216000000000001</v>
      </c>
      <c r="O3028" s="56">
        <v>0</v>
      </c>
      <c r="P3028" s="56">
        <v>0</v>
      </c>
    </row>
    <row r="3029" spans="1:16" x14ac:dyDescent="0.25">
      <c r="A3029" s="54">
        <v>2024</v>
      </c>
      <c r="B3029" s="54">
        <v>116138</v>
      </c>
      <c r="C3029" s="55" t="s">
        <v>418</v>
      </c>
      <c r="D3029" s="54" t="s">
        <v>294</v>
      </c>
      <c r="E3029" s="56">
        <v>8.61</v>
      </c>
      <c r="F3029" s="56">
        <v>19.739999999999998</v>
      </c>
      <c r="G3029" s="56">
        <v>12.6</v>
      </c>
      <c r="H3029" s="56">
        <v>251.86</v>
      </c>
      <c r="I3029" s="56">
        <v>0</v>
      </c>
      <c r="J3029" s="56">
        <v>4.41</v>
      </c>
      <c r="K3029" s="56">
        <v>0</v>
      </c>
      <c r="L3029" s="56">
        <v>0</v>
      </c>
      <c r="M3029" s="56">
        <v>41.3</v>
      </c>
      <c r="N3029" s="56">
        <v>12.845000000000001</v>
      </c>
      <c r="O3029" s="56">
        <v>13.615</v>
      </c>
      <c r="P3029" s="56">
        <v>12.6</v>
      </c>
    </row>
    <row r="3030" spans="1:16" x14ac:dyDescent="0.25">
      <c r="A3030" s="54">
        <v>2024</v>
      </c>
      <c r="B3030" s="54">
        <v>116138</v>
      </c>
      <c r="C3030" s="55" t="s">
        <v>418</v>
      </c>
      <c r="D3030" s="54" t="s">
        <v>296</v>
      </c>
      <c r="E3030" s="56">
        <v>-25.59</v>
      </c>
      <c r="F3030" s="56">
        <v>-47.56</v>
      </c>
      <c r="G3030" s="56">
        <v>-20.5</v>
      </c>
      <c r="H3030" s="56">
        <v>14.6600000000003</v>
      </c>
      <c r="I3030" s="56">
        <v>0</v>
      </c>
      <c r="J3030" s="56">
        <v>-62.89</v>
      </c>
      <c r="K3030" s="56">
        <v>0</v>
      </c>
      <c r="L3030" s="56">
        <v>0</v>
      </c>
      <c r="M3030" s="56">
        <v>-124.2</v>
      </c>
      <c r="N3030" s="56">
        <v>-54.454999999999998</v>
      </c>
      <c r="O3030" s="56">
        <v>-52.585000000000001</v>
      </c>
      <c r="P3030" s="56">
        <v>-20.5</v>
      </c>
    </row>
    <row r="3031" spans="1:16" x14ac:dyDescent="0.25">
      <c r="A3031" s="54">
        <v>2024</v>
      </c>
      <c r="B3031" s="54">
        <v>116138</v>
      </c>
      <c r="C3031" s="55" t="s">
        <v>418</v>
      </c>
      <c r="D3031" s="54" t="s">
        <v>1</v>
      </c>
      <c r="E3031" s="56">
        <v>70.11</v>
      </c>
      <c r="F3031" s="56">
        <v>160.74</v>
      </c>
      <c r="G3031" s="56">
        <v>102.6</v>
      </c>
      <c r="H3031" s="56">
        <v>2050.86</v>
      </c>
      <c r="I3031" s="56">
        <v>0</v>
      </c>
      <c r="J3031" s="56">
        <v>35.909999999999997</v>
      </c>
      <c r="K3031" s="56">
        <v>0</v>
      </c>
      <c r="L3031" s="56">
        <v>0</v>
      </c>
      <c r="M3031" s="56">
        <v>336.3</v>
      </c>
      <c r="N3031" s="56">
        <v>104.595</v>
      </c>
      <c r="O3031" s="56">
        <v>110.86499999999999</v>
      </c>
      <c r="P3031" s="56">
        <v>102.6</v>
      </c>
    </row>
    <row r="3032" spans="1:16" x14ac:dyDescent="0.25">
      <c r="A3032" s="54">
        <v>2024</v>
      </c>
      <c r="B3032" s="54">
        <v>116138</v>
      </c>
      <c r="C3032" s="55" t="s">
        <v>416</v>
      </c>
      <c r="D3032" s="54" t="s">
        <v>294</v>
      </c>
      <c r="E3032" s="56">
        <v>2375.94</v>
      </c>
      <c r="F3032" s="56">
        <v>2187.395</v>
      </c>
      <c r="G3032" s="56">
        <v>837.58500000000095</v>
      </c>
      <c r="H3032" s="56">
        <v>2621.9549999999999</v>
      </c>
      <c r="I3032" s="56">
        <v>1081.6400000000001</v>
      </c>
      <c r="J3032" s="56">
        <v>1500.45</v>
      </c>
      <c r="K3032" s="56">
        <v>1810.06</v>
      </c>
      <c r="L3032" s="56">
        <v>1985.095</v>
      </c>
      <c r="M3032" s="56">
        <v>1491.5250000000001</v>
      </c>
      <c r="N3032" s="56">
        <v>2216.41</v>
      </c>
      <c r="O3032" s="56">
        <v>1415.12</v>
      </c>
      <c r="P3032" s="56">
        <v>1280.825</v>
      </c>
    </row>
    <row r="3033" spans="1:16" x14ac:dyDescent="0.25">
      <c r="A3033" s="54">
        <v>2024</v>
      </c>
      <c r="B3033" s="54">
        <v>116138</v>
      </c>
      <c r="C3033" s="55" t="s">
        <v>416</v>
      </c>
      <c r="D3033" s="54" t="s">
        <v>296</v>
      </c>
      <c r="E3033" s="56">
        <v>1645.74</v>
      </c>
      <c r="F3033" s="56">
        <v>1463.7950000000001</v>
      </c>
      <c r="G3033" s="56">
        <v>162.585000000001</v>
      </c>
      <c r="H3033" s="56">
        <v>1845.905</v>
      </c>
      <c r="I3033" s="56">
        <v>362.44000000000102</v>
      </c>
      <c r="J3033" s="56">
        <v>813.35000000000105</v>
      </c>
      <c r="K3033" s="56">
        <v>1031.81</v>
      </c>
      <c r="L3033" s="56">
        <v>1204.645</v>
      </c>
      <c r="M3033" s="56">
        <v>804.425000000002</v>
      </c>
      <c r="N3033" s="56">
        <v>1446.96</v>
      </c>
      <c r="O3033" s="56">
        <v>725.82000000000096</v>
      </c>
      <c r="P3033" s="56">
        <v>612.42500000000098</v>
      </c>
    </row>
    <row r="3034" spans="1:16" x14ac:dyDescent="0.25">
      <c r="A3034" s="54">
        <v>2024</v>
      </c>
      <c r="B3034" s="54">
        <v>116138</v>
      </c>
      <c r="C3034" s="55" t="s">
        <v>417</v>
      </c>
      <c r="D3034" s="54" t="s">
        <v>294</v>
      </c>
      <c r="E3034" s="56">
        <v>20.86</v>
      </c>
      <c r="F3034" s="56">
        <v>245.84</v>
      </c>
      <c r="G3034" s="56">
        <v>48.685000000000002</v>
      </c>
      <c r="H3034" s="56">
        <v>131.66999999999999</v>
      </c>
      <c r="I3034" s="56">
        <v>113.33</v>
      </c>
      <c r="J3034" s="56">
        <v>0</v>
      </c>
      <c r="K3034" s="56">
        <v>40.6</v>
      </c>
      <c r="L3034" s="56">
        <v>158.47999999999999</v>
      </c>
      <c r="M3034" s="56">
        <v>283.5</v>
      </c>
      <c r="N3034" s="56">
        <v>123.83</v>
      </c>
      <c r="O3034" s="56">
        <v>0</v>
      </c>
      <c r="P3034" s="56">
        <v>117.32</v>
      </c>
    </row>
    <row r="3035" spans="1:16" x14ac:dyDescent="0.25">
      <c r="A3035" s="54">
        <v>2024</v>
      </c>
      <c r="B3035" s="54">
        <v>116138</v>
      </c>
      <c r="C3035" s="55" t="s">
        <v>417</v>
      </c>
      <c r="D3035" s="54" t="s">
        <v>1</v>
      </c>
      <c r="E3035" s="56">
        <v>169.86</v>
      </c>
      <c r="F3035" s="56">
        <v>2001.84</v>
      </c>
      <c r="G3035" s="56">
        <v>396.435</v>
      </c>
      <c r="H3035" s="56">
        <v>1072.17</v>
      </c>
      <c r="I3035" s="56">
        <v>922.83</v>
      </c>
      <c r="J3035" s="56">
        <v>0</v>
      </c>
      <c r="K3035" s="56">
        <v>330.6</v>
      </c>
      <c r="L3035" s="56">
        <v>1290.48</v>
      </c>
      <c r="M3035" s="56">
        <v>2308.5</v>
      </c>
      <c r="N3035" s="56">
        <v>1008.33</v>
      </c>
      <c r="O3035" s="56">
        <v>0</v>
      </c>
      <c r="P3035" s="56">
        <v>955.32</v>
      </c>
    </row>
    <row r="3036" spans="1:16" x14ac:dyDescent="0.25">
      <c r="A3036" s="54">
        <v>2024</v>
      </c>
      <c r="B3036" s="54">
        <v>116138</v>
      </c>
      <c r="C3036" s="55" t="s">
        <v>416</v>
      </c>
      <c r="D3036" s="54" t="s">
        <v>1</v>
      </c>
      <c r="E3036" s="56">
        <v>19346.939999999999</v>
      </c>
      <c r="F3036" s="56">
        <v>17811.645</v>
      </c>
      <c r="G3036" s="56">
        <v>6820.335</v>
      </c>
      <c r="H3036" s="56">
        <v>21350.205000000002</v>
      </c>
      <c r="I3036" s="56">
        <v>8807.64</v>
      </c>
      <c r="J3036" s="56">
        <v>12217.95</v>
      </c>
      <c r="K3036" s="56">
        <v>14739.06</v>
      </c>
      <c r="L3036" s="56">
        <v>16164.344999999999</v>
      </c>
      <c r="M3036" s="56">
        <v>12145.275</v>
      </c>
      <c r="N3036" s="56">
        <v>18047.91</v>
      </c>
      <c r="O3036" s="56">
        <v>11523.12</v>
      </c>
      <c r="P3036" s="56">
        <v>10429.575000000001</v>
      </c>
    </row>
    <row r="3037" spans="1:16" x14ac:dyDescent="0.25">
      <c r="A3037" s="54">
        <v>2024</v>
      </c>
      <c r="B3037" s="54">
        <v>116138</v>
      </c>
      <c r="C3037" s="55" t="s">
        <v>417</v>
      </c>
      <c r="D3037" s="54" t="s">
        <v>296</v>
      </c>
      <c r="E3037" s="56">
        <v>-39.14</v>
      </c>
      <c r="F3037" s="56">
        <v>149.84</v>
      </c>
      <c r="G3037" s="56">
        <v>-44.314999999999998</v>
      </c>
      <c r="H3037" s="56">
        <v>6.67000000000019</v>
      </c>
      <c r="I3037" s="56">
        <v>-11.6699999999999</v>
      </c>
      <c r="J3037" s="56">
        <v>0</v>
      </c>
      <c r="K3037" s="56">
        <v>-20.399999999999999</v>
      </c>
      <c r="L3037" s="56">
        <v>118.96</v>
      </c>
      <c r="M3037" s="56">
        <v>127.5</v>
      </c>
      <c r="N3037" s="56">
        <v>91.830000000000197</v>
      </c>
      <c r="O3037" s="56">
        <v>0</v>
      </c>
      <c r="P3037" s="56">
        <v>16.3200000000001</v>
      </c>
    </row>
    <row r="3038" spans="1:16" x14ac:dyDescent="0.25">
      <c r="A3038" s="54">
        <v>2024</v>
      </c>
      <c r="B3038" s="54">
        <v>117127</v>
      </c>
      <c r="C3038" s="55" t="s">
        <v>416</v>
      </c>
      <c r="D3038" s="54" t="s">
        <v>294</v>
      </c>
      <c r="E3038" s="56">
        <v>1308.1600000000001</v>
      </c>
      <c r="F3038" s="56">
        <v>958.65200000000004</v>
      </c>
      <c r="G3038" s="56">
        <v>1117.556</v>
      </c>
      <c r="H3038" s="56">
        <v>1459.7159999999999</v>
      </c>
      <c r="I3038" s="56">
        <v>114.044</v>
      </c>
      <c r="J3038" s="56">
        <v>2503.576</v>
      </c>
      <c r="K3038" s="56">
        <v>0</v>
      </c>
      <c r="L3038" s="56">
        <v>0</v>
      </c>
      <c r="M3038" s="56">
        <v>0</v>
      </c>
      <c r="N3038" s="56">
        <v>0</v>
      </c>
      <c r="O3038" s="56">
        <v>0</v>
      </c>
      <c r="P3038" s="56">
        <v>0</v>
      </c>
    </row>
    <row r="3039" spans="1:16" x14ac:dyDescent="0.25">
      <c r="A3039" s="54">
        <v>2024</v>
      </c>
      <c r="B3039" s="54">
        <v>117127</v>
      </c>
      <c r="C3039" s="55" t="s">
        <v>416</v>
      </c>
      <c r="D3039" s="54" t="s">
        <v>296</v>
      </c>
      <c r="E3039" s="56">
        <v>1141.06</v>
      </c>
      <c r="F3039" s="56">
        <v>794.85199999999998</v>
      </c>
      <c r="G3039" s="56">
        <v>982.55600000000004</v>
      </c>
      <c r="H3039" s="56">
        <v>1353.5160000000001</v>
      </c>
      <c r="I3039" s="56">
        <v>15.544</v>
      </c>
      <c r="J3039" s="56">
        <v>2286.2260000000001</v>
      </c>
      <c r="K3039" s="56">
        <v>0</v>
      </c>
      <c r="L3039" s="56">
        <v>0</v>
      </c>
      <c r="M3039" s="56">
        <v>0</v>
      </c>
      <c r="N3039" s="56">
        <v>0</v>
      </c>
      <c r="O3039" s="56">
        <v>0</v>
      </c>
      <c r="P3039" s="56">
        <v>0</v>
      </c>
    </row>
    <row r="3040" spans="1:16" x14ac:dyDescent="0.25">
      <c r="A3040" s="54">
        <v>2024</v>
      </c>
      <c r="B3040" s="54">
        <v>117127</v>
      </c>
      <c r="C3040" s="55" t="s">
        <v>416</v>
      </c>
      <c r="D3040" s="54" t="s">
        <v>1</v>
      </c>
      <c r="E3040" s="56">
        <v>3689.16</v>
      </c>
      <c r="F3040" s="56">
        <v>3343.152</v>
      </c>
      <c r="G3040" s="56">
        <v>2978.056</v>
      </c>
      <c r="H3040" s="56">
        <v>3384.2159999999999</v>
      </c>
      <c r="I3040" s="56">
        <v>465.54399999999998</v>
      </c>
      <c r="J3040" s="56">
        <v>6984.576</v>
      </c>
      <c r="K3040" s="56">
        <v>0</v>
      </c>
      <c r="L3040" s="56">
        <v>0</v>
      </c>
      <c r="M3040" s="56">
        <v>0</v>
      </c>
      <c r="N3040" s="56">
        <v>0</v>
      </c>
      <c r="O3040" s="56">
        <v>0</v>
      </c>
      <c r="P3040" s="56">
        <v>0</v>
      </c>
    </row>
    <row r="3041" spans="1:16" x14ac:dyDescent="0.25">
      <c r="A3041" s="54">
        <v>2024</v>
      </c>
      <c r="B3041" s="54">
        <v>119707</v>
      </c>
      <c r="C3041" s="55" t="s">
        <v>419</v>
      </c>
      <c r="D3041" s="54" t="s">
        <v>296</v>
      </c>
      <c r="E3041" s="56">
        <v>-24.582000000000001</v>
      </c>
      <c r="F3041" s="56">
        <v>624.06600000000003</v>
      </c>
      <c r="G3041" s="56">
        <v>-15.688000000000001</v>
      </c>
      <c r="H3041" s="56">
        <v>110.66</v>
      </c>
      <c r="I3041" s="56">
        <v>265.572</v>
      </c>
      <c r="J3041" s="56">
        <v>71.052000000000007</v>
      </c>
      <c r="K3041" s="56">
        <v>77.668000000000006</v>
      </c>
      <c r="L3041" s="56">
        <v>216.21600000000001</v>
      </c>
      <c r="M3041" s="56">
        <v>0</v>
      </c>
      <c r="N3041" s="56">
        <v>10.776</v>
      </c>
      <c r="O3041" s="56">
        <v>0</v>
      </c>
      <c r="P3041" s="56">
        <v>0</v>
      </c>
    </row>
    <row r="3042" spans="1:16" x14ac:dyDescent="0.25">
      <c r="A3042" s="54">
        <v>2024</v>
      </c>
      <c r="B3042" s="54">
        <v>119707</v>
      </c>
      <c r="C3042" s="55" t="s">
        <v>419</v>
      </c>
      <c r="D3042" s="54" t="s">
        <v>294</v>
      </c>
      <c r="E3042" s="56">
        <v>40.718000000000004</v>
      </c>
      <c r="F3042" s="56">
        <v>699.79600000000005</v>
      </c>
      <c r="G3042" s="56">
        <v>16.411999999999999</v>
      </c>
      <c r="H3042" s="56">
        <v>144.96</v>
      </c>
      <c r="I3042" s="56">
        <v>365.17200000000003</v>
      </c>
      <c r="J3042" s="56">
        <v>171.75200000000001</v>
      </c>
      <c r="K3042" s="56">
        <v>111.968</v>
      </c>
      <c r="L3042" s="56">
        <v>357.81599999999997</v>
      </c>
      <c r="M3042" s="56">
        <v>0</v>
      </c>
      <c r="N3042" s="56">
        <v>74.975999999999999</v>
      </c>
      <c r="O3042" s="56">
        <v>0</v>
      </c>
      <c r="P3042" s="56">
        <v>0</v>
      </c>
    </row>
    <row r="3043" spans="1:16" x14ac:dyDescent="0.25">
      <c r="A3043" s="54">
        <v>2024</v>
      </c>
      <c r="B3043" s="54">
        <v>119707</v>
      </c>
      <c r="C3043" s="55" t="s">
        <v>419</v>
      </c>
      <c r="D3043" s="54" t="s">
        <v>1</v>
      </c>
      <c r="E3043" s="56">
        <v>307.96800000000002</v>
      </c>
      <c r="F3043" s="56">
        <v>3088.2959999999998</v>
      </c>
      <c r="G3043" s="56">
        <v>87.912000000000006</v>
      </c>
      <c r="H3043" s="56">
        <v>319.95999999999998</v>
      </c>
      <c r="I3043" s="56">
        <v>944.67200000000003</v>
      </c>
      <c r="J3043" s="56">
        <v>443.75200000000001</v>
      </c>
      <c r="K3043" s="56">
        <v>271.96800000000002</v>
      </c>
      <c r="L3043" s="56">
        <v>1275.816</v>
      </c>
      <c r="M3043" s="56">
        <v>0</v>
      </c>
      <c r="N3043" s="56">
        <v>239.976</v>
      </c>
      <c r="O3043" s="56">
        <v>0</v>
      </c>
      <c r="P3043" s="56">
        <v>0</v>
      </c>
    </row>
    <row r="3044" spans="1:16" x14ac:dyDescent="0.25">
      <c r="A3044" s="54">
        <v>2024</v>
      </c>
      <c r="B3044" s="54">
        <v>122003</v>
      </c>
      <c r="C3044" s="55" t="s">
        <v>418</v>
      </c>
      <c r="D3044" s="54" t="s">
        <v>1</v>
      </c>
      <c r="E3044" s="56">
        <v>167.96799999999999</v>
      </c>
      <c r="F3044" s="56">
        <v>0</v>
      </c>
      <c r="G3044" s="56">
        <v>0</v>
      </c>
      <c r="H3044" s="56">
        <v>1397.4079999999999</v>
      </c>
      <c r="I3044" s="56">
        <v>0</v>
      </c>
      <c r="J3044" s="56">
        <v>0</v>
      </c>
      <c r="K3044" s="56">
        <v>0</v>
      </c>
      <c r="L3044" s="56">
        <v>0</v>
      </c>
      <c r="M3044" s="56">
        <v>0</v>
      </c>
      <c r="N3044" s="56">
        <v>0</v>
      </c>
      <c r="O3044" s="56">
        <v>177.56800000000001</v>
      </c>
      <c r="P3044" s="56">
        <v>0</v>
      </c>
    </row>
    <row r="3045" spans="1:16" x14ac:dyDescent="0.25">
      <c r="A3045" s="54">
        <v>2024</v>
      </c>
      <c r="B3045" s="54">
        <v>122003</v>
      </c>
      <c r="C3045" s="55" t="s">
        <v>418</v>
      </c>
      <c r="D3045" s="54" t="s">
        <v>296</v>
      </c>
      <c r="E3045" s="56">
        <v>23.167999999999999</v>
      </c>
      <c r="F3045" s="56">
        <v>0</v>
      </c>
      <c r="G3045" s="56">
        <v>0</v>
      </c>
      <c r="H3045" s="56">
        <v>369.55799999999999</v>
      </c>
      <c r="I3045" s="56">
        <v>0</v>
      </c>
      <c r="J3045" s="56">
        <v>0</v>
      </c>
      <c r="K3045" s="56">
        <v>0</v>
      </c>
      <c r="L3045" s="56">
        <v>0</v>
      </c>
      <c r="M3045" s="56">
        <v>0</v>
      </c>
      <c r="N3045" s="56">
        <v>0</v>
      </c>
      <c r="O3045" s="56">
        <v>12.368</v>
      </c>
      <c r="P3045" s="56">
        <v>0</v>
      </c>
    </row>
    <row r="3046" spans="1:16" x14ac:dyDescent="0.25">
      <c r="A3046" s="54">
        <v>2024</v>
      </c>
      <c r="B3046" s="54">
        <v>122003</v>
      </c>
      <c r="C3046" s="55" t="s">
        <v>418</v>
      </c>
      <c r="D3046" s="54" t="s">
        <v>294</v>
      </c>
      <c r="E3046" s="56">
        <v>58.468000000000004</v>
      </c>
      <c r="F3046" s="56">
        <v>0</v>
      </c>
      <c r="G3046" s="56">
        <v>0</v>
      </c>
      <c r="H3046" s="56">
        <v>413.65800000000002</v>
      </c>
      <c r="I3046" s="56">
        <v>0</v>
      </c>
      <c r="J3046" s="56">
        <v>0</v>
      </c>
      <c r="K3046" s="56">
        <v>0</v>
      </c>
      <c r="L3046" s="56">
        <v>0</v>
      </c>
      <c r="M3046" s="56">
        <v>0</v>
      </c>
      <c r="N3046" s="56">
        <v>0</v>
      </c>
      <c r="O3046" s="56">
        <v>46.567999999999998</v>
      </c>
      <c r="P3046" s="56">
        <v>0</v>
      </c>
    </row>
    <row r="3047" spans="1:16" x14ac:dyDescent="0.25">
      <c r="A3047" s="54">
        <v>2024</v>
      </c>
      <c r="B3047" s="54">
        <v>122095</v>
      </c>
      <c r="C3047" s="55" t="s">
        <v>414</v>
      </c>
      <c r="D3047" s="54" t="s">
        <v>296</v>
      </c>
      <c r="E3047" s="56">
        <v>0</v>
      </c>
      <c r="F3047" s="56">
        <v>0</v>
      </c>
      <c r="G3047" s="56">
        <v>0</v>
      </c>
      <c r="H3047" s="56">
        <v>-577.62</v>
      </c>
      <c r="I3047" s="56">
        <v>-245.22</v>
      </c>
      <c r="J3047" s="56">
        <v>-392.3</v>
      </c>
      <c r="K3047" s="56">
        <v>262.83399999999898</v>
      </c>
      <c r="L3047" s="56">
        <v>149.61999999999901</v>
      </c>
      <c r="M3047" s="56">
        <v>139.63799999999901</v>
      </c>
      <c r="N3047" s="56">
        <v>243.03</v>
      </c>
      <c r="O3047" s="56">
        <v>-375.758000000001</v>
      </c>
      <c r="P3047" s="56">
        <v>-218.22800000000001</v>
      </c>
    </row>
    <row r="3048" spans="1:16" x14ac:dyDescent="0.25">
      <c r="A3048" s="54">
        <v>2024</v>
      </c>
      <c r="B3048" s="54">
        <v>122095</v>
      </c>
      <c r="C3048" s="55" t="s">
        <v>417</v>
      </c>
      <c r="D3048" s="54" t="s">
        <v>296</v>
      </c>
      <c r="E3048" s="56">
        <v>0</v>
      </c>
      <c r="F3048" s="56">
        <v>0</v>
      </c>
      <c r="G3048" s="56">
        <v>0</v>
      </c>
      <c r="H3048" s="56">
        <v>-498.05600000000101</v>
      </c>
      <c r="I3048" s="56">
        <v>-561.70000000000095</v>
      </c>
      <c r="J3048" s="56">
        <v>74.209999999999695</v>
      </c>
      <c r="K3048" s="56">
        <v>-277.062000000002</v>
      </c>
      <c r="L3048" s="56">
        <v>-95.828000000000898</v>
      </c>
      <c r="M3048" s="56">
        <v>-200.25200000000001</v>
      </c>
      <c r="N3048" s="56">
        <v>449.093999999998</v>
      </c>
      <c r="O3048" s="56">
        <v>-291.93400000000099</v>
      </c>
      <c r="P3048" s="56">
        <v>-49.142000000000699</v>
      </c>
    </row>
    <row r="3049" spans="1:16" x14ac:dyDescent="0.25">
      <c r="A3049" s="54">
        <v>2024</v>
      </c>
      <c r="B3049" s="54">
        <v>122095</v>
      </c>
      <c r="C3049" s="55" t="s">
        <v>417</v>
      </c>
      <c r="D3049" s="54" t="s">
        <v>294</v>
      </c>
      <c r="E3049" s="56">
        <v>0</v>
      </c>
      <c r="F3049" s="56">
        <v>0</v>
      </c>
      <c r="G3049" s="56">
        <v>0</v>
      </c>
      <c r="H3049" s="56">
        <v>203.98399999999901</v>
      </c>
      <c r="I3049" s="56">
        <v>77.299999999999301</v>
      </c>
      <c r="J3049" s="56">
        <v>680.21</v>
      </c>
      <c r="K3049" s="56">
        <v>395.45799999999798</v>
      </c>
      <c r="L3049" s="56">
        <v>636.29199999999901</v>
      </c>
      <c r="M3049" s="56">
        <v>421.82799999999997</v>
      </c>
      <c r="N3049" s="56">
        <v>1191.654</v>
      </c>
      <c r="O3049" s="56">
        <v>346.06599999999901</v>
      </c>
      <c r="P3049" s="56">
        <v>629.41799999999898</v>
      </c>
    </row>
    <row r="3050" spans="1:16" x14ac:dyDescent="0.25">
      <c r="A3050" s="54">
        <v>2024</v>
      </c>
      <c r="B3050" s="54">
        <v>122095</v>
      </c>
      <c r="C3050" s="55" t="s">
        <v>415</v>
      </c>
      <c r="D3050" s="54" t="s">
        <v>294</v>
      </c>
      <c r="E3050" s="56">
        <v>0</v>
      </c>
      <c r="F3050" s="56">
        <v>0</v>
      </c>
      <c r="G3050" s="56">
        <v>0</v>
      </c>
      <c r="H3050" s="56">
        <v>1567.5519999999999</v>
      </c>
      <c r="I3050" s="56">
        <v>536.83999999999901</v>
      </c>
      <c r="J3050" s="56">
        <v>1135.8340000000001</v>
      </c>
      <c r="K3050" s="56">
        <v>523.99799999999902</v>
      </c>
      <c r="L3050" s="56">
        <v>527.36199999999803</v>
      </c>
      <c r="M3050" s="56">
        <v>2496.0140000000001</v>
      </c>
      <c r="N3050" s="56">
        <v>919.54399999999896</v>
      </c>
      <c r="O3050" s="56">
        <v>23.613999999998999</v>
      </c>
      <c r="P3050" s="56">
        <v>-148.71199999999999</v>
      </c>
    </row>
    <row r="3051" spans="1:16" x14ac:dyDescent="0.25">
      <c r="A3051" s="54">
        <v>2024</v>
      </c>
      <c r="B3051" s="54">
        <v>122095</v>
      </c>
      <c r="C3051" s="55" t="s">
        <v>414</v>
      </c>
      <c r="D3051" s="54" t="s">
        <v>294</v>
      </c>
      <c r="E3051" s="56">
        <v>0</v>
      </c>
      <c r="F3051" s="56">
        <v>0</v>
      </c>
      <c r="G3051" s="56">
        <v>0</v>
      </c>
      <c r="H3051" s="56">
        <v>-315.62</v>
      </c>
      <c r="I3051" s="56">
        <v>-49.220000000000198</v>
      </c>
      <c r="J3051" s="56">
        <v>-57.259999999999899</v>
      </c>
      <c r="K3051" s="56">
        <v>621.83399999999904</v>
      </c>
      <c r="L3051" s="56">
        <v>484.659999999999</v>
      </c>
      <c r="M3051" s="56">
        <v>474.15799999999899</v>
      </c>
      <c r="N3051" s="56">
        <v>511.07</v>
      </c>
      <c r="O3051" s="56">
        <v>63.761999999998899</v>
      </c>
      <c r="P3051" s="56">
        <v>219.33199999999999</v>
      </c>
    </row>
    <row r="3052" spans="1:16" x14ac:dyDescent="0.25">
      <c r="A3052" s="54">
        <v>2024</v>
      </c>
      <c r="B3052" s="54">
        <v>122095</v>
      </c>
      <c r="C3052" s="55" t="s">
        <v>415</v>
      </c>
      <c r="D3052" s="54" t="s">
        <v>1</v>
      </c>
      <c r="E3052" s="56">
        <v>0</v>
      </c>
      <c r="F3052" s="56">
        <v>0</v>
      </c>
      <c r="G3052" s="56">
        <v>0</v>
      </c>
      <c r="H3052" s="56">
        <v>18147.552</v>
      </c>
      <c r="I3052" s="56">
        <v>8840.34</v>
      </c>
      <c r="J3052" s="56">
        <v>9576.8340000000007</v>
      </c>
      <c r="K3052" s="56">
        <v>8801.7479999999996</v>
      </c>
      <c r="L3052" s="56">
        <v>14207.111999999999</v>
      </c>
      <c r="M3052" s="56">
        <v>20666.513999999999</v>
      </c>
      <c r="N3052" s="56">
        <v>9324.2939999999999</v>
      </c>
      <c r="O3052" s="56">
        <v>11298.114</v>
      </c>
      <c r="P3052" s="56">
        <v>14560.038</v>
      </c>
    </row>
    <row r="3053" spans="1:16" x14ac:dyDescent="0.25">
      <c r="A3053" s="54">
        <v>2024</v>
      </c>
      <c r="B3053" s="54">
        <v>122095</v>
      </c>
      <c r="C3053" s="55" t="s">
        <v>415</v>
      </c>
      <c r="D3053" s="54" t="s">
        <v>296</v>
      </c>
      <c r="E3053" s="56">
        <v>0</v>
      </c>
      <c r="F3053" s="56">
        <v>0</v>
      </c>
      <c r="G3053" s="56">
        <v>0</v>
      </c>
      <c r="H3053" s="56">
        <v>794.33199999999795</v>
      </c>
      <c r="I3053" s="56">
        <v>-174.66000000000099</v>
      </c>
      <c r="J3053" s="56">
        <v>448.73399999999901</v>
      </c>
      <c r="K3053" s="56">
        <v>-232.23200000000099</v>
      </c>
      <c r="L3053" s="56">
        <v>-245.93800000000201</v>
      </c>
      <c r="M3053" s="56">
        <v>1801.2139999999999</v>
      </c>
      <c r="N3053" s="56">
        <v>139.44399999999899</v>
      </c>
      <c r="O3053" s="56">
        <v>-663.48600000000101</v>
      </c>
      <c r="P3053" s="56">
        <v>-880.50199999999995</v>
      </c>
    </row>
    <row r="3054" spans="1:16" x14ac:dyDescent="0.25">
      <c r="A3054" s="54">
        <v>2024</v>
      </c>
      <c r="B3054" s="54">
        <v>122095</v>
      </c>
      <c r="C3054" s="55" t="s">
        <v>417</v>
      </c>
      <c r="D3054" s="54" t="s">
        <v>1</v>
      </c>
      <c r="E3054" s="56">
        <v>0</v>
      </c>
      <c r="F3054" s="56">
        <v>0</v>
      </c>
      <c r="G3054" s="56">
        <v>0</v>
      </c>
      <c r="H3054" s="56">
        <v>12598.734</v>
      </c>
      <c r="I3054" s="56">
        <v>7484.55</v>
      </c>
      <c r="J3054" s="56">
        <v>6612.21</v>
      </c>
      <c r="K3054" s="56">
        <v>9977.2080000000005</v>
      </c>
      <c r="L3054" s="56">
        <v>13743.041999999999</v>
      </c>
      <c r="M3054" s="56">
        <v>10874.328</v>
      </c>
      <c r="N3054" s="56">
        <v>12945.654</v>
      </c>
      <c r="O3054" s="56">
        <v>9871.5660000000007</v>
      </c>
      <c r="P3054" s="56">
        <v>6768.9179999999997</v>
      </c>
    </row>
    <row r="3055" spans="1:16" x14ac:dyDescent="0.25">
      <c r="A3055" s="54">
        <v>2024</v>
      </c>
      <c r="B3055" s="54">
        <v>122095</v>
      </c>
      <c r="C3055" s="55" t="s">
        <v>414</v>
      </c>
      <c r="D3055" s="54" t="s">
        <v>1</v>
      </c>
      <c r="E3055" s="56">
        <v>0</v>
      </c>
      <c r="F3055" s="56">
        <v>0</v>
      </c>
      <c r="G3055" s="56">
        <v>0</v>
      </c>
      <c r="H3055" s="56">
        <v>4147.38</v>
      </c>
      <c r="I3055" s="56">
        <v>2043.78</v>
      </c>
      <c r="J3055" s="56">
        <v>4726.74</v>
      </c>
      <c r="K3055" s="56">
        <v>5567.3339999999998</v>
      </c>
      <c r="L3055" s="56">
        <v>6692.16</v>
      </c>
      <c r="M3055" s="56">
        <v>4725.4080000000004</v>
      </c>
      <c r="N3055" s="56">
        <v>3459.57</v>
      </c>
      <c r="O3055" s="56">
        <v>11458.512000000001</v>
      </c>
      <c r="P3055" s="56">
        <v>4067.0819999999999</v>
      </c>
    </row>
    <row r="3056" spans="1:16" x14ac:dyDescent="0.25">
      <c r="A3056" s="54">
        <v>2024</v>
      </c>
      <c r="B3056" s="54">
        <v>123654</v>
      </c>
      <c r="C3056" s="55" t="s">
        <v>416</v>
      </c>
      <c r="D3056" s="54" t="s">
        <v>296</v>
      </c>
      <c r="E3056" s="56">
        <v>1617.3074999999999</v>
      </c>
      <c r="F3056" s="56">
        <v>735.72550000000001</v>
      </c>
      <c r="G3056" s="56">
        <v>3296.3325</v>
      </c>
      <c r="H3056" s="56">
        <v>1061.001</v>
      </c>
      <c r="I3056" s="56">
        <v>1000.7125</v>
      </c>
      <c r="J3056" s="56">
        <v>1257.4280000000001</v>
      </c>
      <c r="K3056" s="56">
        <v>725.2885</v>
      </c>
      <c r="L3056" s="56">
        <v>908.82849999999905</v>
      </c>
      <c r="M3056" s="56">
        <v>1545.057</v>
      </c>
      <c r="N3056" s="56">
        <v>1555.972</v>
      </c>
      <c r="O3056" s="56">
        <v>1927.8965000000001</v>
      </c>
      <c r="P3056" s="56">
        <v>2216.2750000000001</v>
      </c>
    </row>
    <row r="3057" spans="1:16" x14ac:dyDescent="0.25">
      <c r="A3057" s="54">
        <v>2024</v>
      </c>
      <c r="B3057" s="54">
        <v>123654</v>
      </c>
      <c r="C3057" s="55" t="s">
        <v>416</v>
      </c>
      <c r="D3057" s="54" t="s">
        <v>294</v>
      </c>
      <c r="E3057" s="56">
        <v>2045.9575</v>
      </c>
      <c r="F3057" s="56">
        <v>1239.2255</v>
      </c>
      <c r="G3057" s="56">
        <v>3844.3825000000002</v>
      </c>
      <c r="H3057" s="56">
        <v>1613.1010000000001</v>
      </c>
      <c r="I3057" s="56">
        <v>1577.2125000000001</v>
      </c>
      <c r="J3057" s="56">
        <v>1759.6279999999999</v>
      </c>
      <c r="K3057" s="56">
        <v>1175.5885000000001</v>
      </c>
      <c r="L3057" s="56">
        <v>1420.0284999999999</v>
      </c>
      <c r="M3057" s="56">
        <v>2129.2570000000001</v>
      </c>
      <c r="N3057" s="56">
        <v>2116.8719999999998</v>
      </c>
      <c r="O3057" s="56">
        <v>2450.6464999999998</v>
      </c>
      <c r="P3057" s="56">
        <v>2771.125</v>
      </c>
    </row>
    <row r="3058" spans="1:16" x14ac:dyDescent="0.25">
      <c r="A3058" s="54">
        <v>2024</v>
      </c>
      <c r="B3058" s="54">
        <v>123654</v>
      </c>
      <c r="C3058" s="55" t="s">
        <v>416</v>
      </c>
      <c r="D3058" s="54" t="s">
        <v>1</v>
      </c>
      <c r="E3058" s="56">
        <v>17179.2075</v>
      </c>
      <c r="F3058" s="56">
        <v>7349.7254999999996</v>
      </c>
      <c r="G3058" s="56">
        <v>21075.6325</v>
      </c>
      <c r="H3058" s="56">
        <v>9142.6010000000006</v>
      </c>
      <c r="I3058" s="56">
        <v>9159.9624999999996</v>
      </c>
      <c r="J3058" s="56">
        <v>12647.128000000001</v>
      </c>
      <c r="K3058" s="56">
        <v>9607.8384999999998</v>
      </c>
      <c r="L3058" s="56">
        <v>9544.5285000000003</v>
      </c>
      <c r="M3058" s="56">
        <v>14908.257</v>
      </c>
      <c r="N3058" s="56">
        <v>15042.871999999999</v>
      </c>
      <c r="O3058" s="56">
        <v>16442.146499999999</v>
      </c>
      <c r="P3058" s="56">
        <v>13160.875</v>
      </c>
    </row>
    <row r="3059" spans="1:16" x14ac:dyDescent="0.25">
      <c r="A3059" s="54">
        <v>2024</v>
      </c>
      <c r="B3059" s="54">
        <v>126102</v>
      </c>
      <c r="C3059" s="55" t="s">
        <v>418</v>
      </c>
      <c r="D3059" s="54" t="s">
        <v>1</v>
      </c>
      <c r="E3059" s="56">
        <v>7.1920000000000002</v>
      </c>
      <c r="F3059" s="56">
        <v>135.98400000000001</v>
      </c>
      <c r="G3059" s="56">
        <v>135.98400000000001</v>
      </c>
      <c r="H3059" s="56">
        <v>1423.8320000000001</v>
      </c>
      <c r="I3059" s="56">
        <v>0</v>
      </c>
      <c r="J3059" s="56">
        <v>0</v>
      </c>
      <c r="K3059" s="56">
        <v>112.78400000000001</v>
      </c>
      <c r="L3059" s="56">
        <v>296.76799999999997</v>
      </c>
      <c r="M3059" s="56">
        <v>104.792</v>
      </c>
      <c r="N3059" s="56">
        <v>960.70399999999995</v>
      </c>
      <c r="O3059" s="56">
        <v>495.88</v>
      </c>
      <c r="P3059" s="56">
        <v>0</v>
      </c>
    </row>
    <row r="3060" spans="1:16" x14ac:dyDescent="0.25">
      <c r="A3060" s="54">
        <v>2024</v>
      </c>
      <c r="B3060" s="54">
        <v>126102</v>
      </c>
      <c r="C3060" s="55" t="s">
        <v>418</v>
      </c>
      <c r="D3060" s="54" t="s">
        <v>296</v>
      </c>
      <c r="E3060" s="56">
        <v>-29.408000000000001</v>
      </c>
      <c r="F3060" s="56">
        <v>-30.216000000000001</v>
      </c>
      <c r="G3060" s="56">
        <v>-30.216000000000001</v>
      </c>
      <c r="H3060" s="56">
        <v>521.53200000000004</v>
      </c>
      <c r="I3060" s="56">
        <v>0</v>
      </c>
      <c r="J3060" s="56">
        <v>0</v>
      </c>
      <c r="K3060" s="56">
        <v>-23.416</v>
      </c>
      <c r="L3060" s="56">
        <v>20.867999999999999</v>
      </c>
      <c r="M3060" s="56">
        <v>-25.808</v>
      </c>
      <c r="N3060" s="56">
        <v>168.404</v>
      </c>
      <c r="O3060" s="56">
        <v>77.78</v>
      </c>
      <c r="P3060" s="56">
        <v>0</v>
      </c>
    </row>
    <row r="3061" spans="1:16" x14ac:dyDescent="0.25">
      <c r="A3061" s="54">
        <v>2024</v>
      </c>
      <c r="B3061" s="54">
        <v>126102</v>
      </c>
      <c r="C3061" s="55" t="s">
        <v>418</v>
      </c>
      <c r="D3061" s="54" t="s">
        <v>294</v>
      </c>
      <c r="E3061" s="56">
        <v>3.6920000000000002</v>
      </c>
      <c r="F3061" s="56">
        <v>35.984000000000002</v>
      </c>
      <c r="G3061" s="56">
        <v>35.984000000000002</v>
      </c>
      <c r="H3061" s="56">
        <v>588.83199999999999</v>
      </c>
      <c r="I3061" s="56">
        <v>0</v>
      </c>
      <c r="J3061" s="56">
        <v>0</v>
      </c>
      <c r="K3061" s="56">
        <v>10.784000000000001</v>
      </c>
      <c r="L3061" s="56">
        <v>89.268000000000001</v>
      </c>
      <c r="M3061" s="56">
        <v>7.2920000000000202</v>
      </c>
      <c r="N3061" s="56">
        <v>235.70400000000001</v>
      </c>
      <c r="O3061" s="56">
        <v>148.38</v>
      </c>
      <c r="P3061" s="56">
        <v>0</v>
      </c>
    </row>
    <row r="3062" spans="1:16" x14ac:dyDescent="0.25">
      <c r="A3062" s="54">
        <v>2024</v>
      </c>
      <c r="B3062" s="54">
        <v>126747</v>
      </c>
      <c r="C3062" s="55" t="s">
        <v>416</v>
      </c>
      <c r="D3062" s="54" t="s">
        <v>294</v>
      </c>
      <c r="E3062" s="56">
        <v>771.81200000000001</v>
      </c>
      <c r="F3062" s="56">
        <v>225.81200000000001</v>
      </c>
      <c r="G3062" s="56">
        <v>2534.9160000000002</v>
      </c>
      <c r="H3062" s="56">
        <v>687.38</v>
      </c>
      <c r="I3062" s="56">
        <v>1385.9680000000001</v>
      </c>
      <c r="J3062" s="56">
        <v>813.2</v>
      </c>
      <c r="K3062" s="56">
        <v>1171.972</v>
      </c>
      <c r="L3062" s="56">
        <v>849.02</v>
      </c>
      <c r="M3062" s="56">
        <v>229.40800000000101</v>
      </c>
      <c r="N3062" s="56">
        <v>358.03199999999998</v>
      </c>
      <c r="O3062" s="56">
        <v>1640.2139999999999</v>
      </c>
      <c r="P3062" s="56">
        <v>430.392</v>
      </c>
    </row>
    <row r="3063" spans="1:16" x14ac:dyDescent="0.25">
      <c r="A3063" s="54">
        <v>2024</v>
      </c>
      <c r="B3063" s="54">
        <v>126747</v>
      </c>
      <c r="C3063" s="55" t="s">
        <v>416</v>
      </c>
      <c r="D3063" s="54" t="s">
        <v>296</v>
      </c>
      <c r="E3063" s="56">
        <v>536.11199999999997</v>
      </c>
      <c r="F3063" s="56">
        <v>91.912000000000006</v>
      </c>
      <c r="G3063" s="56">
        <v>2267.116</v>
      </c>
      <c r="H3063" s="56">
        <v>576.78</v>
      </c>
      <c r="I3063" s="56">
        <v>1318.4680000000001</v>
      </c>
      <c r="J3063" s="56">
        <v>736.9</v>
      </c>
      <c r="K3063" s="56">
        <v>1035.8720000000001</v>
      </c>
      <c r="L3063" s="56">
        <v>750.52</v>
      </c>
      <c r="M3063" s="56">
        <v>130.90800000000101</v>
      </c>
      <c r="N3063" s="56">
        <v>225.232</v>
      </c>
      <c r="O3063" s="56">
        <v>1564.4639999999999</v>
      </c>
      <c r="P3063" s="56">
        <v>331.892</v>
      </c>
    </row>
    <row r="3064" spans="1:16" x14ac:dyDescent="0.25">
      <c r="A3064" s="54">
        <v>2024</v>
      </c>
      <c r="B3064" s="54">
        <v>126747</v>
      </c>
      <c r="C3064" s="55" t="s">
        <v>416</v>
      </c>
      <c r="D3064" s="54" t="s">
        <v>1</v>
      </c>
      <c r="E3064" s="56">
        <v>2289.3119999999999</v>
      </c>
      <c r="F3064" s="56">
        <v>670.31200000000001</v>
      </c>
      <c r="G3064" s="56">
        <v>7761.4160000000002</v>
      </c>
      <c r="H3064" s="56">
        <v>2228.88</v>
      </c>
      <c r="I3064" s="56">
        <v>3777.9679999999998</v>
      </c>
      <c r="J3064" s="56">
        <v>2973.2</v>
      </c>
      <c r="K3064" s="56">
        <v>3243.4720000000002</v>
      </c>
      <c r="L3064" s="56">
        <v>2262.52</v>
      </c>
      <c r="M3064" s="56">
        <v>2409.4079999999999</v>
      </c>
      <c r="N3064" s="56">
        <v>1311.0319999999999</v>
      </c>
      <c r="O3064" s="56">
        <v>4419.4639999999999</v>
      </c>
      <c r="P3064" s="56">
        <v>1017.3920000000001</v>
      </c>
    </row>
    <row r="3065" spans="1:16" x14ac:dyDescent="0.25">
      <c r="A3065" s="54">
        <v>2024</v>
      </c>
      <c r="B3065" s="54">
        <v>127511</v>
      </c>
      <c r="C3065" s="55" t="s">
        <v>418</v>
      </c>
      <c r="D3065" s="54" t="s">
        <v>294</v>
      </c>
      <c r="E3065" s="56">
        <v>222.53</v>
      </c>
      <c r="F3065" s="56">
        <v>289.92</v>
      </c>
      <c r="G3065" s="56">
        <v>519.06600000000003</v>
      </c>
      <c r="H3065" s="56">
        <v>3.2919999999999998</v>
      </c>
      <c r="I3065" s="56">
        <v>0</v>
      </c>
      <c r="J3065" s="56">
        <v>72.920000000000101</v>
      </c>
      <c r="K3065" s="56">
        <v>55.984000000000002</v>
      </c>
      <c r="L3065" s="56">
        <v>33.276000000000003</v>
      </c>
      <c r="M3065" s="56">
        <v>73.132000000000005</v>
      </c>
      <c r="N3065" s="56">
        <v>500.08800000000002</v>
      </c>
      <c r="O3065" s="56">
        <v>4.484</v>
      </c>
      <c r="P3065" s="56">
        <v>3.2919999999999998</v>
      </c>
    </row>
    <row r="3066" spans="1:16" x14ac:dyDescent="0.25">
      <c r="A3066" s="54">
        <v>2024</v>
      </c>
      <c r="B3066" s="54">
        <v>127511</v>
      </c>
      <c r="C3066" s="55" t="s">
        <v>418</v>
      </c>
      <c r="D3066" s="54" t="s">
        <v>296</v>
      </c>
      <c r="E3066" s="56">
        <v>14.03</v>
      </c>
      <c r="F3066" s="56">
        <v>256.82</v>
      </c>
      <c r="G3066" s="56">
        <v>353.56599999999997</v>
      </c>
      <c r="H3066" s="56">
        <v>-29.808</v>
      </c>
      <c r="I3066" s="56">
        <v>0</v>
      </c>
      <c r="J3066" s="56">
        <v>39.8200000000001</v>
      </c>
      <c r="K3066" s="56">
        <v>-10.215999999999999</v>
      </c>
      <c r="L3066" s="56">
        <v>-66.024000000000001</v>
      </c>
      <c r="M3066" s="56">
        <v>-26.167999999999999</v>
      </c>
      <c r="N3066" s="56">
        <v>390.88799999999998</v>
      </c>
      <c r="O3066" s="56">
        <v>-61.716000000000001</v>
      </c>
      <c r="P3066" s="56">
        <v>-29.808</v>
      </c>
    </row>
    <row r="3067" spans="1:16" x14ac:dyDescent="0.25">
      <c r="A3067" s="54">
        <v>2024</v>
      </c>
      <c r="B3067" s="54">
        <v>127511</v>
      </c>
      <c r="C3067" s="55" t="s">
        <v>418</v>
      </c>
      <c r="D3067" s="54" t="s">
        <v>1</v>
      </c>
      <c r="E3067" s="56">
        <v>718.28</v>
      </c>
      <c r="F3067" s="56">
        <v>639.91999999999996</v>
      </c>
      <c r="G3067" s="56">
        <v>1683.816</v>
      </c>
      <c r="H3067" s="56">
        <v>8.7919999999999998</v>
      </c>
      <c r="I3067" s="56">
        <v>0</v>
      </c>
      <c r="J3067" s="56">
        <v>1047.92</v>
      </c>
      <c r="K3067" s="56">
        <v>135.98400000000001</v>
      </c>
      <c r="L3067" s="56">
        <v>80.775999999999996</v>
      </c>
      <c r="M3067" s="56">
        <v>240.63200000000001</v>
      </c>
      <c r="N3067" s="56">
        <v>1542.088</v>
      </c>
      <c r="O3067" s="56">
        <v>15.984</v>
      </c>
      <c r="P3067" s="56">
        <v>8.7919999999999998</v>
      </c>
    </row>
    <row r="3068" spans="1:16" x14ac:dyDescent="0.25">
      <c r="A3068" s="54">
        <v>2024</v>
      </c>
      <c r="B3068" s="54">
        <v>128453</v>
      </c>
      <c r="C3068" s="55" t="s">
        <v>414</v>
      </c>
      <c r="D3068" s="54" t="s">
        <v>294</v>
      </c>
      <c r="E3068" s="56">
        <v>942.16</v>
      </c>
      <c r="F3068" s="56">
        <v>522.12</v>
      </c>
      <c r="G3068" s="56">
        <v>385.88</v>
      </c>
      <c r="H3068" s="56">
        <v>440.64</v>
      </c>
      <c r="I3068" s="56">
        <v>538.07999999999902</v>
      </c>
      <c r="J3068" s="56">
        <v>148.96</v>
      </c>
      <c r="K3068" s="56">
        <v>1174.48</v>
      </c>
      <c r="L3068" s="56">
        <v>333.04</v>
      </c>
      <c r="M3068" s="56">
        <v>1076.56</v>
      </c>
      <c r="N3068" s="56">
        <v>365.6</v>
      </c>
      <c r="O3068" s="56">
        <v>273.39999999999998</v>
      </c>
      <c r="P3068" s="56">
        <v>37.08</v>
      </c>
    </row>
    <row r="3069" spans="1:16" x14ac:dyDescent="0.25">
      <c r="A3069" s="54">
        <v>2024</v>
      </c>
      <c r="B3069" s="54">
        <v>128453</v>
      </c>
      <c r="C3069" s="55" t="s">
        <v>414</v>
      </c>
      <c r="D3069" s="54" t="s">
        <v>296</v>
      </c>
      <c r="E3069" s="56">
        <v>468.16</v>
      </c>
      <c r="F3069" s="56">
        <v>317.12</v>
      </c>
      <c r="G3069" s="56">
        <v>99.879999999999598</v>
      </c>
      <c r="H3069" s="56">
        <v>155.63999999999999</v>
      </c>
      <c r="I3069" s="56">
        <v>149.55999999999901</v>
      </c>
      <c r="J3069" s="56">
        <v>53.959999999999901</v>
      </c>
      <c r="K3069" s="56">
        <v>912.95999999999901</v>
      </c>
      <c r="L3069" s="56">
        <v>-42.9600000000002</v>
      </c>
      <c r="M3069" s="56">
        <v>696.55999999999904</v>
      </c>
      <c r="N3069" s="56">
        <v>-11.4000000000001</v>
      </c>
      <c r="O3069" s="56">
        <v>-81.120000000000104</v>
      </c>
      <c r="P3069" s="56">
        <v>-150.91999999999999</v>
      </c>
    </row>
    <row r="3070" spans="1:16" x14ac:dyDescent="0.25">
      <c r="A3070" s="54">
        <v>2024</v>
      </c>
      <c r="B3070" s="54">
        <v>128453</v>
      </c>
      <c r="C3070" s="55" t="s">
        <v>414</v>
      </c>
      <c r="D3070" s="54" t="s">
        <v>1</v>
      </c>
      <c r="E3070" s="56">
        <v>6830.66</v>
      </c>
      <c r="F3070" s="56">
        <v>3785.37</v>
      </c>
      <c r="G3070" s="56">
        <v>2797.63</v>
      </c>
      <c r="H3070" s="56">
        <v>3194.64</v>
      </c>
      <c r="I3070" s="56">
        <v>3901.08</v>
      </c>
      <c r="J3070" s="56">
        <v>1079.96</v>
      </c>
      <c r="K3070" s="56">
        <v>8514.98</v>
      </c>
      <c r="L3070" s="56">
        <v>2414.54</v>
      </c>
      <c r="M3070" s="56">
        <v>7805.06</v>
      </c>
      <c r="N3070" s="56">
        <v>2650.6</v>
      </c>
      <c r="O3070" s="56">
        <v>1982.15</v>
      </c>
      <c r="P3070" s="56">
        <v>268.83</v>
      </c>
    </row>
    <row r="3071" spans="1:16" x14ac:dyDescent="0.25">
      <c r="A3071" s="54">
        <v>2024</v>
      </c>
      <c r="B3071" s="54">
        <v>128453</v>
      </c>
      <c r="C3071" s="55" t="s">
        <v>417</v>
      </c>
      <c r="D3071" s="54" t="s">
        <v>296</v>
      </c>
      <c r="E3071" s="56">
        <v>-29.520000000000099</v>
      </c>
      <c r="F3071" s="56">
        <v>-133.84</v>
      </c>
      <c r="G3071" s="56">
        <v>288.83999999999997</v>
      </c>
      <c r="H3071" s="56">
        <v>-116.92</v>
      </c>
      <c r="I3071" s="56">
        <v>432.64</v>
      </c>
      <c r="J3071" s="56">
        <v>-16.12</v>
      </c>
      <c r="K3071" s="56">
        <v>-79.52</v>
      </c>
      <c r="L3071" s="56">
        <v>-150.24</v>
      </c>
      <c r="M3071" s="56">
        <v>186.36</v>
      </c>
      <c r="N3071" s="56">
        <v>496.84</v>
      </c>
      <c r="O3071" s="56">
        <v>-122.08</v>
      </c>
      <c r="P3071" s="56">
        <v>-60.560000000000102</v>
      </c>
    </row>
    <row r="3072" spans="1:16" x14ac:dyDescent="0.25">
      <c r="A3072" s="54">
        <v>2024</v>
      </c>
      <c r="B3072" s="54">
        <v>128453</v>
      </c>
      <c r="C3072" s="55" t="s">
        <v>417</v>
      </c>
      <c r="D3072" s="54" t="s">
        <v>294</v>
      </c>
      <c r="E3072" s="56">
        <v>90.479999999999905</v>
      </c>
      <c r="F3072" s="56">
        <v>76.159999999999897</v>
      </c>
      <c r="G3072" s="56">
        <v>447.84</v>
      </c>
      <c r="H3072" s="56">
        <v>273.08</v>
      </c>
      <c r="I3072" s="56">
        <v>660.64</v>
      </c>
      <c r="J3072" s="56">
        <v>73.88</v>
      </c>
      <c r="K3072" s="56">
        <v>40.479999999999997</v>
      </c>
      <c r="L3072" s="56">
        <v>59.759999999999899</v>
      </c>
      <c r="M3072" s="56">
        <v>435.36</v>
      </c>
      <c r="N3072" s="56">
        <v>673.84</v>
      </c>
      <c r="O3072" s="56">
        <v>27.92</v>
      </c>
      <c r="P3072" s="56">
        <v>119.44</v>
      </c>
    </row>
    <row r="3073" spans="1:16" x14ac:dyDescent="0.25">
      <c r="A3073" s="54">
        <v>2024</v>
      </c>
      <c r="B3073" s="54">
        <v>128453</v>
      </c>
      <c r="C3073" s="55" t="s">
        <v>415</v>
      </c>
      <c r="D3073" s="54" t="s">
        <v>296</v>
      </c>
      <c r="E3073" s="56">
        <v>436.06</v>
      </c>
      <c r="F3073" s="56">
        <v>0</v>
      </c>
      <c r="G3073" s="56">
        <v>334.59</v>
      </c>
      <c r="H3073" s="56">
        <v>0</v>
      </c>
      <c r="I3073" s="56">
        <v>0</v>
      </c>
      <c r="J3073" s="56">
        <v>0</v>
      </c>
      <c r="K3073" s="56">
        <v>67.920000000000201</v>
      </c>
      <c r="L3073" s="56">
        <v>357.07</v>
      </c>
      <c r="M3073" s="56">
        <v>0</v>
      </c>
      <c r="N3073" s="56">
        <v>76.010000000000105</v>
      </c>
      <c r="O3073" s="56">
        <v>270.72000000000003</v>
      </c>
      <c r="P3073" s="56">
        <v>0</v>
      </c>
    </row>
    <row r="3074" spans="1:16" x14ac:dyDescent="0.25">
      <c r="A3074" s="54">
        <v>2024</v>
      </c>
      <c r="B3074" s="54">
        <v>128453</v>
      </c>
      <c r="C3074" s="55" t="s">
        <v>417</v>
      </c>
      <c r="D3074" s="54" t="s">
        <v>1</v>
      </c>
      <c r="E3074" s="56">
        <v>655.98</v>
      </c>
      <c r="F3074" s="56">
        <v>552.16</v>
      </c>
      <c r="G3074" s="56">
        <v>3246.84</v>
      </c>
      <c r="H3074" s="56">
        <v>1979.83</v>
      </c>
      <c r="I3074" s="56">
        <v>4789.6400000000003</v>
      </c>
      <c r="J3074" s="56">
        <v>535.63</v>
      </c>
      <c r="K3074" s="56">
        <v>293.48</v>
      </c>
      <c r="L3074" s="56">
        <v>433.26</v>
      </c>
      <c r="M3074" s="56">
        <v>3156.36</v>
      </c>
      <c r="N3074" s="56">
        <v>4885.34</v>
      </c>
      <c r="O3074" s="56">
        <v>202.42</v>
      </c>
      <c r="P3074" s="56">
        <v>865.94</v>
      </c>
    </row>
    <row r="3075" spans="1:16" x14ac:dyDescent="0.25">
      <c r="A3075" s="54">
        <v>2024</v>
      </c>
      <c r="B3075" s="54">
        <v>128453</v>
      </c>
      <c r="C3075" s="55" t="s">
        <v>415</v>
      </c>
      <c r="D3075" s="54" t="s">
        <v>294</v>
      </c>
      <c r="E3075" s="56">
        <v>483.36</v>
      </c>
      <c r="F3075" s="56">
        <v>0</v>
      </c>
      <c r="G3075" s="56">
        <v>381.36</v>
      </c>
      <c r="H3075" s="56">
        <v>0</v>
      </c>
      <c r="I3075" s="56">
        <v>0</v>
      </c>
      <c r="J3075" s="56">
        <v>0</v>
      </c>
      <c r="K3075" s="56">
        <v>114.16</v>
      </c>
      <c r="L3075" s="56">
        <v>403.84</v>
      </c>
      <c r="M3075" s="56">
        <v>0</v>
      </c>
      <c r="N3075" s="56">
        <v>150.63999999999999</v>
      </c>
      <c r="O3075" s="56">
        <v>356.76</v>
      </c>
      <c r="P3075" s="56">
        <v>0</v>
      </c>
    </row>
    <row r="3076" spans="1:16" x14ac:dyDescent="0.25">
      <c r="A3076" s="54">
        <v>2024</v>
      </c>
      <c r="B3076" s="54">
        <v>128453</v>
      </c>
      <c r="C3076" s="55" t="s">
        <v>419</v>
      </c>
      <c r="D3076" s="54" t="s">
        <v>1</v>
      </c>
      <c r="E3076" s="56">
        <v>0</v>
      </c>
      <c r="F3076" s="56">
        <v>0</v>
      </c>
      <c r="G3076" s="56">
        <v>0</v>
      </c>
      <c r="H3076" s="56">
        <v>14.5</v>
      </c>
      <c r="I3076" s="56">
        <v>794.6</v>
      </c>
      <c r="J3076" s="56">
        <v>611.9</v>
      </c>
      <c r="K3076" s="56">
        <v>2140.1999999999998</v>
      </c>
      <c r="L3076" s="56">
        <v>1154.78</v>
      </c>
      <c r="M3076" s="56">
        <v>1044</v>
      </c>
      <c r="N3076" s="56">
        <v>140.36000000000001</v>
      </c>
      <c r="O3076" s="56">
        <v>69.599999999999994</v>
      </c>
      <c r="P3076" s="56">
        <v>200.68</v>
      </c>
    </row>
    <row r="3077" spans="1:16" x14ac:dyDescent="0.25">
      <c r="A3077" s="54">
        <v>2024</v>
      </c>
      <c r="B3077" s="54">
        <v>128453</v>
      </c>
      <c r="C3077" s="55" t="s">
        <v>419</v>
      </c>
      <c r="D3077" s="54" t="s">
        <v>296</v>
      </c>
      <c r="E3077" s="56">
        <v>0</v>
      </c>
      <c r="F3077" s="56">
        <v>0</v>
      </c>
      <c r="G3077" s="56">
        <v>0</v>
      </c>
      <c r="H3077" s="56">
        <v>-31.2</v>
      </c>
      <c r="I3077" s="56">
        <v>76.399999999999906</v>
      </c>
      <c r="J3077" s="56">
        <v>-22.330000000000101</v>
      </c>
      <c r="K3077" s="56">
        <v>228.8</v>
      </c>
      <c r="L3077" s="56">
        <v>-12.750000000000099</v>
      </c>
      <c r="M3077" s="56">
        <v>110.8</v>
      </c>
      <c r="N3077" s="56">
        <v>-47.04</v>
      </c>
      <c r="O3077" s="56">
        <v>-22.5</v>
      </c>
      <c r="P3077" s="56">
        <v>-38.72</v>
      </c>
    </row>
    <row r="3078" spans="1:16" x14ac:dyDescent="0.25">
      <c r="A3078" s="54">
        <v>2024</v>
      </c>
      <c r="B3078" s="54">
        <v>128453</v>
      </c>
      <c r="C3078" s="55" t="s">
        <v>419</v>
      </c>
      <c r="D3078" s="54" t="s">
        <v>294</v>
      </c>
      <c r="E3078" s="56">
        <v>0</v>
      </c>
      <c r="F3078" s="56">
        <v>0</v>
      </c>
      <c r="G3078" s="56">
        <v>0</v>
      </c>
      <c r="H3078" s="56">
        <v>2</v>
      </c>
      <c r="I3078" s="56">
        <v>109.6</v>
      </c>
      <c r="J3078" s="56">
        <v>84.399999999999906</v>
      </c>
      <c r="K3078" s="56">
        <v>295.2</v>
      </c>
      <c r="L3078" s="56">
        <v>159.28</v>
      </c>
      <c r="M3078" s="56">
        <v>144</v>
      </c>
      <c r="N3078" s="56">
        <v>19.36</v>
      </c>
      <c r="O3078" s="56">
        <v>9.5999999999999908</v>
      </c>
      <c r="P3078" s="56">
        <v>27.68</v>
      </c>
    </row>
    <row r="3079" spans="1:16" x14ac:dyDescent="0.25">
      <c r="A3079" s="54">
        <v>2024</v>
      </c>
      <c r="B3079" s="54">
        <v>128453</v>
      </c>
      <c r="C3079" s="55" t="s">
        <v>416</v>
      </c>
      <c r="D3079" s="54" t="s">
        <v>1</v>
      </c>
      <c r="E3079" s="56">
        <v>10341.69</v>
      </c>
      <c r="F3079" s="56">
        <v>2640.74</v>
      </c>
      <c r="G3079" s="56">
        <v>870</v>
      </c>
      <c r="H3079" s="56">
        <v>4580.55</v>
      </c>
      <c r="I3079" s="56">
        <v>2104.2399999999998</v>
      </c>
      <c r="J3079" s="56">
        <v>3324.85</v>
      </c>
      <c r="K3079" s="56">
        <v>7192</v>
      </c>
      <c r="L3079" s="56">
        <v>1937.49</v>
      </c>
      <c r="M3079" s="56">
        <v>1940.1</v>
      </c>
      <c r="N3079" s="56">
        <v>9421.81</v>
      </c>
      <c r="O3079" s="56">
        <v>959.9</v>
      </c>
      <c r="P3079" s="56">
        <v>1583.4</v>
      </c>
    </row>
    <row r="3080" spans="1:16" x14ac:dyDescent="0.25">
      <c r="A3080" s="54">
        <v>2024</v>
      </c>
      <c r="B3080" s="54">
        <v>128453</v>
      </c>
      <c r="C3080" s="55" t="s">
        <v>416</v>
      </c>
      <c r="D3080" s="54" t="s">
        <v>296</v>
      </c>
      <c r="E3080" s="56">
        <v>1077.3900000000001</v>
      </c>
      <c r="F3080" s="56">
        <v>31.139999999999802</v>
      </c>
      <c r="G3080" s="56">
        <v>-72.600000000000094</v>
      </c>
      <c r="H3080" s="56">
        <v>366.2</v>
      </c>
      <c r="I3080" s="56">
        <v>25.7399999999997</v>
      </c>
      <c r="J3080" s="56">
        <v>227.3</v>
      </c>
      <c r="K3080" s="56">
        <v>657.8</v>
      </c>
      <c r="L3080" s="56">
        <v>-29.360000000000198</v>
      </c>
      <c r="M3080" s="56">
        <v>-62.200000000000102</v>
      </c>
      <c r="N3080" s="56">
        <v>752.40999999999894</v>
      </c>
      <c r="O3080" s="56">
        <v>-67.900000000000006</v>
      </c>
      <c r="P3080" s="56">
        <v>86.699999999999903</v>
      </c>
    </row>
    <row r="3081" spans="1:16" x14ac:dyDescent="0.25">
      <c r="A3081" s="54">
        <v>2024</v>
      </c>
      <c r="B3081" s="54">
        <v>128453</v>
      </c>
      <c r="C3081" s="55" t="s">
        <v>416</v>
      </c>
      <c r="D3081" s="54" t="s">
        <v>294</v>
      </c>
      <c r="E3081" s="56">
        <v>1426.44</v>
      </c>
      <c r="F3081" s="56">
        <v>364.24</v>
      </c>
      <c r="G3081" s="56">
        <v>120</v>
      </c>
      <c r="H3081" s="56">
        <v>631.79999999999995</v>
      </c>
      <c r="I3081" s="56">
        <v>290.24</v>
      </c>
      <c r="J3081" s="56">
        <v>458.6</v>
      </c>
      <c r="K3081" s="56">
        <v>992</v>
      </c>
      <c r="L3081" s="56">
        <v>267.24</v>
      </c>
      <c r="M3081" s="56">
        <v>267.60000000000002</v>
      </c>
      <c r="N3081" s="56">
        <v>1299.56</v>
      </c>
      <c r="O3081" s="56">
        <v>132.4</v>
      </c>
      <c r="P3081" s="56">
        <v>218.4</v>
      </c>
    </row>
    <row r="3082" spans="1:16" x14ac:dyDescent="0.25">
      <c r="A3082" s="54">
        <v>2024</v>
      </c>
      <c r="B3082" s="54">
        <v>128453</v>
      </c>
      <c r="C3082" s="55" t="s">
        <v>415</v>
      </c>
      <c r="D3082" s="54" t="s">
        <v>1</v>
      </c>
      <c r="E3082" s="56">
        <v>3504.36</v>
      </c>
      <c r="F3082" s="56">
        <v>0</v>
      </c>
      <c r="G3082" s="56">
        <v>2764.86</v>
      </c>
      <c r="H3082" s="56">
        <v>0</v>
      </c>
      <c r="I3082" s="56">
        <v>0</v>
      </c>
      <c r="J3082" s="56">
        <v>0</v>
      </c>
      <c r="K3082" s="56">
        <v>827.66</v>
      </c>
      <c r="L3082" s="56">
        <v>2927.84</v>
      </c>
      <c r="M3082" s="56">
        <v>0</v>
      </c>
      <c r="N3082" s="56">
        <v>1092.1400000000001</v>
      </c>
      <c r="O3082" s="56">
        <v>2586.5100000000002</v>
      </c>
      <c r="P3082" s="56">
        <v>0</v>
      </c>
    </row>
    <row r="3083" spans="1:16" x14ac:dyDescent="0.25">
      <c r="A3083" s="54">
        <v>2024</v>
      </c>
      <c r="B3083" s="54">
        <v>128453</v>
      </c>
      <c r="C3083" s="55" t="s">
        <v>418</v>
      </c>
      <c r="D3083" s="54" t="s">
        <v>296</v>
      </c>
      <c r="E3083" s="56">
        <v>-31.8000000000002</v>
      </c>
      <c r="F3083" s="56">
        <v>-4.00000000000023</v>
      </c>
      <c r="G3083" s="56">
        <v>-75.540000000000106</v>
      </c>
      <c r="H3083" s="56">
        <v>-115.62</v>
      </c>
      <c r="I3083" s="56">
        <v>-130.63999999999999</v>
      </c>
      <c r="J3083" s="56">
        <v>-27.590000000000199</v>
      </c>
      <c r="K3083" s="56">
        <v>-116.46</v>
      </c>
      <c r="L3083" s="56">
        <v>-51.48</v>
      </c>
      <c r="M3083" s="56">
        <v>590.219999999999</v>
      </c>
      <c r="N3083" s="56">
        <v>711.39</v>
      </c>
      <c r="O3083" s="56">
        <v>94.7199999999997</v>
      </c>
      <c r="P3083" s="56">
        <v>645.10999999999899</v>
      </c>
    </row>
    <row r="3084" spans="1:16" x14ac:dyDescent="0.25">
      <c r="A3084" s="54">
        <v>2024</v>
      </c>
      <c r="B3084" s="54">
        <v>128453</v>
      </c>
      <c r="C3084" s="55" t="s">
        <v>418</v>
      </c>
      <c r="D3084" s="54" t="s">
        <v>1</v>
      </c>
      <c r="E3084" s="56">
        <v>4216.6000000000004</v>
      </c>
      <c r="F3084" s="56">
        <v>2994.25</v>
      </c>
      <c r="G3084" s="56">
        <v>1427.96</v>
      </c>
      <c r="H3084" s="56">
        <v>889.43</v>
      </c>
      <c r="I3084" s="56">
        <v>1996.36</v>
      </c>
      <c r="J3084" s="56">
        <v>2115.2600000000002</v>
      </c>
      <c r="K3084" s="56">
        <v>899.29</v>
      </c>
      <c r="L3084" s="56">
        <v>2354.2199999999998</v>
      </c>
      <c r="M3084" s="56">
        <v>8470.32</v>
      </c>
      <c r="N3084" s="56">
        <v>8224.69</v>
      </c>
      <c r="O3084" s="56">
        <v>3462.02</v>
      </c>
      <c r="P3084" s="56">
        <v>7496.21</v>
      </c>
    </row>
    <row r="3085" spans="1:16" x14ac:dyDescent="0.25">
      <c r="A3085" s="54">
        <v>2024</v>
      </c>
      <c r="B3085" s="54">
        <v>128453</v>
      </c>
      <c r="C3085" s="55" t="s">
        <v>418</v>
      </c>
      <c r="D3085" s="54" t="s">
        <v>294</v>
      </c>
      <c r="E3085" s="56">
        <v>581.6</v>
      </c>
      <c r="F3085" s="56">
        <v>413</v>
      </c>
      <c r="G3085" s="56">
        <v>196.96</v>
      </c>
      <c r="H3085" s="56">
        <v>122.68</v>
      </c>
      <c r="I3085" s="56">
        <v>275.36</v>
      </c>
      <c r="J3085" s="56">
        <v>291.76</v>
      </c>
      <c r="K3085" s="56">
        <v>124.04</v>
      </c>
      <c r="L3085" s="56">
        <v>324.72000000000003</v>
      </c>
      <c r="M3085" s="56">
        <v>1168.32</v>
      </c>
      <c r="N3085" s="56">
        <v>1134.44</v>
      </c>
      <c r="O3085" s="56">
        <v>477.52</v>
      </c>
      <c r="P3085" s="56">
        <v>1033.96</v>
      </c>
    </row>
    <row r="3086" spans="1:16" x14ac:dyDescent="0.25">
      <c r="A3086" s="54">
        <v>2024</v>
      </c>
      <c r="B3086" s="54">
        <v>129543</v>
      </c>
      <c r="C3086" s="55" t="s">
        <v>417</v>
      </c>
      <c r="D3086" s="54" t="s">
        <v>296</v>
      </c>
      <c r="E3086" s="56">
        <v>0</v>
      </c>
      <c r="F3086" s="56">
        <v>129.4</v>
      </c>
      <c r="G3086" s="56">
        <v>-5.008</v>
      </c>
      <c r="H3086" s="56">
        <v>269.154</v>
      </c>
      <c r="I3086" s="56">
        <v>51.28</v>
      </c>
      <c r="J3086" s="56">
        <v>9.9840000000000106</v>
      </c>
      <c r="K3086" s="56">
        <v>45.195999999999998</v>
      </c>
      <c r="L3086" s="56">
        <v>968.22799999999995</v>
      </c>
      <c r="M3086" s="56">
        <v>0</v>
      </c>
      <c r="N3086" s="56">
        <v>55.975999999999999</v>
      </c>
      <c r="O3086" s="56">
        <v>0</v>
      </c>
      <c r="P3086" s="56">
        <v>0</v>
      </c>
    </row>
    <row r="3087" spans="1:16" x14ac:dyDescent="0.25">
      <c r="A3087" s="54">
        <v>2024</v>
      </c>
      <c r="B3087" s="54">
        <v>129543</v>
      </c>
      <c r="C3087" s="55" t="s">
        <v>417</v>
      </c>
      <c r="D3087" s="54" t="s">
        <v>1</v>
      </c>
      <c r="E3087" s="56">
        <v>0</v>
      </c>
      <c r="F3087" s="56">
        <v>1465.4</v>
      </c>
      <c r="G3087" s="56">
        <v>79.992000000000004</v>
      </c>
      <c r="H3087" s="56">
        <v>795.904</v>
      </c>
      <c r="I3087" s="56">
        <v>1178.28</v>
      </c>
      <c r="J3087" s="56">
        <v>159.98400000000001</v>
      </c>
      <c r="K3087" s="56">
        <v>256.69600000000003</v>
      </c>
      <c r="L3087" s="56">
        <v>2849.248</v>
      </c>
      <c r="M3087" s="56">
        <v>0</v>
      </c>
      <c r="N3087" s="56">
        <v>191.976</v>
      </c>
      <c r="O3087" s="56">
        <v>0</v>
      </c>
      <c r="P3087" s="56">
        <v>0</v>
      </c>
    </row>
    <row r="3088" spans="1:16" x14ac:dyDescent="0.25">
      <c r="A3088" s="54">
        <v>2024</v>
      </c>
      <c r="B3088" s="54">
        <v>129543</v>
      </c>
      <c r="C3088" s="55" t="s">
        <v>417</v>
      </c>
      <c r="D3088" s="54" t="s">
        <v>294</v>
      </c>
      <c r="E3088" s="56">
        <v>0</v>
      </c>
      <c r="F3088" s="56">
        <v>192.4</v>
      </c>
      <c r="G3088" s="56">
        <v>24.992000000000001</v>
      </c>
      <c r="H3088" s="56">
        <v>301.154</v>
      </c>
      <c r="I3088" s="56">
        <v>83.28</v>
      </c>
      <c r="J3088" s="56">
        <v>39.984000000000002</v>
      </c>
      <c r="K3088" s="56">
        <v>76.195999999999998</v>
      </c>
      <c r="L3088" s="56">
        <v>1007.748</v>
      </c>
      <c r="M3088" s="56">
        <v>0</v>
      </c>
      <c r="N3088" s="56">
        <v>86.975999999999999</v>
      </c>
      <c r="O3088" s="56">
        <v>0</v>
      </c>
      <c r="P3088" s="56">
        <v>0</v>
      </c>
    </row>
    <row r="3089" spans="1:16" x14ac:dyDescent="0.25">
      <c r="A3089" s="54">
        <v>2024</v>
      </c>
      <c r="B3089" s="54">
        <v>130897</v>
      </c>
      <c r="C3089" s="55" t="s">
        <v>416</v>
      </c>
      <c r="D3089" s="54" t="s">
        <v>1</v>
      </c>
      <c r="E3089" s="56">
        <v>135.98400000000001</v>
      </c>
      <c r="F3089" s="56">
        <v>79.992000000000004</v>
      </c>
      <c r="G3089" s="56">
        <v>0</v>
      </c>
      <c r="H3089" s="56">
        <v>0</v>
      </c>
      <c r="I3089" s="56">
        <v>0</v>
      </c>
      <c r="J3089" s="56">
        <v>0</v>
      </c>
      <c r="K3089" s="56">
        <v>775.904</v>
      </c>
      <c r="L3089" s="56">
        <v>0</v>
      </c>
      <c r="M3089" s="56">
        <v>0</v>
      </c>
      <c r="N3089" s="56">
        <v>0</v>
      </c>
      <c r="O3089" s="56">
        <v>0</v>
      </c>
      <c r="P3089" s="56">
        <v>0</v>
      </c>
    </row>
    <row r="3090" spans="1:16" x14ac:dyDescent="0.25">
      <c r="A3090" s="54">
        <v>2024</v>
      </c>
      <c r="B3090" s="54">
        <v>130897</v>
      </c>
      <c r="C3090" s="55" t="s">
        <v>416</v>
      </c>
      <c r="D3090" s="54" t="s">
        <v>294</v>
      </c>
      <c r="E3090" s="56">
        <v>55.984000000000002</v>
      </c>
      <c r="F3090" s="56">
        <v>19.992000000000001</v>
      </c>
      <c r="G3090" s="56">
        <v>0</v>
      </c>
      <c r="H3090" s="56">
        <v>0</v>
      </c>
      <c r="I3090" s="56">
        <v>0</v>
      </c>
      <c r="J3090" s="56">
        <v>0</v>
      </c>
      <c r="K3090" s="56">
        <v>345.904</v>
      </c>
      <c r="L3090" s="56">
        <v>0</v>
      </c>
      <c r="M3090" s="56">
        <v>0</v>
      </c>
      <c r="N3090" s="56">
        <v>0</v>
      </c>
      <c r="O3090" s="56">
        <v>0</v>
      </c>
      <c r="P3090" s="56">
        <v>0</v>
      </c>
    </row>
    <row r="3091" spans="1:16" x14ac:dyDescent="0.25">
      <c r="A3091" s="54">
        <v>2024</v>
      </c>
      <c r="B3091" s="54">
        <v>130897</v>
      </c>
      <c r="C3091" s="55" t="s">
        <v>416</v>
      </c>
      <c r="D3091" s="54" t="s">
        <v>296</v>
      </c>
      <c r="E3091" s="56">
        <v>22.783999999999999</v>
      </c>
      <c r="F3091" s="56">
        <v>-12.108000000000001</v>
      </c>
      <c r="G3091" s="56">
        <v>0</v>
      </c>
      <c r="H3091" s="56">
        <v>0</v>
      </c>
      <c r="I3091" s="56">
        <v>0</v>
      </c>
      <c r="J3091" s="56">
        <v>0</v>
      </c>
      <c r="K3091" s="56">
        <v>280.60399999999998</v>
      </c>
      <c r="L3091" s="56">
        <v>0</v>
      </c>
      <c r="M3091" s="56">
        <v>0</v>
      </c>
      <c r="N3091" s="56">
        <v>0</v>
      </c>
      <c r="O3091" s="56">
        <v>0</v>
      </c>
      <c r="P3091" s="56">
        <v>0</v>
      </c>
    </row>
    <row r="3092" spans="1:16" x14ac:dyDescent="0.25">
      <c r="A3092" s="54">
        <v>2024</v>
      </c>
      <c r="B3092" s="54">
        <v>131289</v>
      </c>
      <c r="C3092" s="55" t="s">
        <v>417</v>
      </c>
      <c r="D3092" s="54" t="s">
        <v>296</v>
      </c>
      <c r="E3092" s="56">
        <v>606.88</v>
      </c>
      <c r="F3092" s="56">
        <v>1137.32</v>
      </c>
      <c r="G3092" s="56">
        <v>292.39999999999998</v>
      </c>
      <c r="H3092" s="56">
        <v>883.6</v>
      </c>
      <c r="I3092" s="56">
        <v>858.88</v>
      </c>
      <c r="J3092" s="56">
        <v>444.16</v>
      </c>
      <c r="K3092" s="56">
        <v>71.599999999999994</v>
      </c>
      <c r="L3092" s="56">
        <v>984.48</v>
      </c>
      <c r="M3092" s="56">
        <v>229</v>
      </c>
      <c r="N3092" s="56">
        <v>150.56</v>
      </c>
      <c r="O3092" s="56">
        <v>804.12</v>
      </c>
      <c r="P3092" s="56">
        <v>356.48</v>
      </c>
    </row>
    <row r="3093" spans="1:16" x14ac:dyDescent="0.25">
      <c r="A3093" s="54">
        <v>2024</v>
      </c>
      <c r="B3093" s="54">
        <v>131289</v>
      </c>
      <c r="C3093" s="55" t="s">
        <v>417</v>
      </c>
      <c r="D3093" s="54" t="s">
        <v>1</v>
      </c>
      <c r="E3093" s="56">
        <v>2891.13</v>
      </c>
      <c r="F3093" s="56">
        <v>4951.32</v>
      </c>
      <c r="G3093" s="56">
        <v>1725.9</v>
      </c>
      <c r="H3093" s="56">
        <v>4164.6000000000004</v>
      </c>
      <c r="I3093" s="56">
        <v>4481.3999999999996</v>
      </c>
      <c r="J3093" s="56">
        <v>2351.91</v>
      </c>
      <c r="K3093" s="56">
        <v>815.1</v>
      </c>
      <c r="L3093" s="56">
        <v>4620</v>
      </c>
      <c r="M3093" s="56">
        <v>1328.25</v>
      </c>
      <c r="N3093" s="56">
        <v>885.06</v>
      </c>
      <c r="O3093" s="56">
        <v>4010.16</v>
      </c>
      <c r="P3093" s="56">
        <v>1602.48</v>
      </c>
    </row>
    <row r="3094" spans="1:16" x14ac:dyDescent="0.25">
      <c r="A3094" s="54">
        <v>2024</v>
      </c>
      <c r="B3094" s="54">
        <v>131289</v>
      </c>
      <c r="C3094" s="55" t="s">
        <v>417</v>
      </c>
      <c r="D3094" s="54" t="s">
        <v>294</v>
      </c>
      <c r="E3094" s="56">
        <v>700.88</v>
      </c>
      <c r="F3094" s="56">
        <v>1200.32</v>
      </c>
      <c r="G3094" s="56">
        <v>418.4</v>
      </c>
      <c r="H3094" s="56">
        <v>1009.6</v>
      </c>
      <c r="I3094" s="56">
        <v>1086.4000000000001</v>
      </c>
      <c r="J3094" s="56">
        <v>570.16</v>
      </c>
      <c r="K3094" s="56">
        <v>197.6</v>
      </c>
      <c r="L3094" s="56">
        <v>1120</v>
      </c>
      <c r="M3094" s="56">
        <v>322</v>
      </c>
      <c r="N3094" s="56">
        <v>214.56</v>
      </c>
      <c r="O3094" s="56">
        <v>972.16</v>
      </c>
      <c r="P3094" s="56">
        <v>388.48</v>
      </c>
    </row>
    <row r="3095" spans="1:16" x14ac:dyDescent="0.25">
      <c r="A3095" s="54">
        <v>2024</v>
      </c>
      <c r="B3095" s="54">
        <v>133279</v>
      </c>
      <c r="C3095" s="55" t="s">
        <v>414</v>
      </c>
      <c r="D3095" s="54" t="s">
        <v>1</v>
      </c>
      <c r="E3095" s="56">
        <v>847.904</v>
      </c>
      <c r="F3095" s="56">
        <v>171.976</v>
      </c>
      <c r="G3095" s="56">
        <v>968.63199999999995</v>
      </c>
      <c r="H3095" s="56">
        <v>81.584000000000003</v>
      </c>
      <c r="I3095" s="56">
        <v>207.976</v>
      </c>
      <c r="J3095" s="56">
        <v>199.976</v>
      </c>
      <c r="K3095" s="56">
        <v>79.992000000000004</v>
      </c>
      <c r="L3095" s="56">
        <v>9.5920000000000005</v>
      </c>
      <c r="M3095" s="56">
        <v>0</v>
      </c>
      <c r="N3095" s="56">
        <v>71.992000000000004</v>
      </c>
      <c r="O3095" s="56">
        <v>959.83199999999999</v>
      </c>
      <c r="P3095" s="56">
        <v>0</v>
      </c>
    </row>
    <row r="3096" spans="1:16" x14ac:dyDescent="0.25">
      <c r="A3096" s="54">
        <v>2024</v>
      </c>
      <c r="B3096" s="54">
        <v>133279</v>
      </c>
      <c r="C3096" s="55" t="s">
        <v>414</v>
      </c>
      <c r="D3096" s="54" t="s">
        <v>296</v>
      </c>
      <c r="E3096" s="56">
        <v>34.904000000000103</v>
      </c>
      <c r="F3096" s="56">
        <v>-40.774000000000001</v>
      </c>
      <c r="G3096" s="56">
        <v>185.63200000000001</v>
      </c>
      <c r="H3096" s="56">
        <v>-32.665999999999997</v>
      </c>
      <c r="I3096" s="56">
        <v>-10.023999999999999</v>
      </c>
      <c r="J3096" s="56">
        <v>-18.024000000000001</v>
      </c>
      <c r="K3096" s="56">
        <v>-11.007999999999999</v>
      </c>
      <c r="L3096" s="56">
        <v>-28.658000000000001</v>
      </c>
      <c r="M3096" s="56">
        <v>0</v>
      </c>
      <c r="N3096" s="56">
        <v>-4.008</v>
      </c>
      <c r="O3096" s="56">
        <v>71.832000000000093</v>
      </c>
      <c r="P3096" s="56">
        <v>0</v>
      </c>
    </row>
    <row r="3097" spans="1:16" x14ac:dyDescent="0.25">
      <c r="A3097" s="54">
        <v>2024</v>
      </c>
      <c r="B3097" s="54">
        <v>133279</v>
      </c>
      <c r="C3097" s="55" t="s">
        <v>414</v>
      </c>
      <c r="D3097" s="54" t="s">
        <v>294</v>
      </c>
      <c r="E3097" s="56">
        <v>127.904</v>
      </c>
      <c r="F3097" s="56">
        <v>52.225999999999999</v>
      </c>
      <c r="G3097" s="56">
        <v>278.63200000000001</v>
      </c>
      <c r="H3097" s="56">
        <v>29.334</v>
      </c>
      <c r="I3097" s="56">
        <v>82.975999999999999</v>
      </c>
      <c r="J3097" s="56">
        <v>74.975999999999999</v>
      </c>
      <c r="K3097" s="56">
        <v>19.992000000000001</v>
      </c>
      <c r="L3097" s="56">
        <v>2.3420000000000001</v>
      </c>
      <c r="M3097" s="56">
        <v>0</v>
      </c>
      <c r="N3097" s="56">
        <v>26.992000000000001</v>
      </c>
      <c r="O3097" s="56">
        <v>164.83199999999999</v>
      </c>
      <c r="P3097" s="56">
        <v>0</v>
      </c>
    </row>
    <row r="3098" spans="1:16" x14ac:dyDescent="0.25">
      <c r="A3098" s="54">
        <v>2024</v>
      </c>
      <c r="B3098" s="54">
        <v>135228</v>
      </c>
      <c r="C3098" s="55" t="s">
        <v>419</v>
      </c>
      <c r="D3098" s="54" t="s">
        <v>296</v>
      </c>
      <c r="E3098" s="56">
        <v>0</v>
      </c>
      <c r="F3098" s="56">
        <v>25.884</v>
      </c>
      <c r="G3098" s="56">
        <v>0</v>
      </c>
      <c r="H3098" s="56">
        <v>-27.416</v>
      </c>
      <c r="I3098" s="56">
        <v>0</v>
      </c>
      <c r="J3098" s="56">
        <v>0</v>
      </c>
      <c r="K3098" s="56">
        <v>0</v>
      </c>
      <c r="L3098" s="56">
        <v>-24.716000000000001</v>
      </c>
      <c r="M3098" s="56">
        <v>0</v>
      </c>
      <c r="N3098" s="56">
        <v>0</v>
      </c>
      <c r="O3098" s="56">
        <v>0</v>
      </c>
      <c r="P3098" s="56">
        <v>0</v>
      </c>
    </row>
    <row r="3099" spans="1:16" x14ac:dyDescent="0.25">
      <c r="A3099" s="54">
        <v>2024</v>
      </c>
      <c r="B3099" s="54">
        <v>135228</v>
      </c>
      <c r="C3099" s="55" t="s">
        <v>419</v>
      </c>
      <c r="D3099" s="54" t="s">
        <v>294</v>
      </c>
      <c r="E3099" s="56">
        <v>0</v>
      </c>
      <c r="F3099" s="56">
        <v>57.984000000000002</v>
      </c>
      <c r="G3099" s="56">
        <v>0</v>
      </c>
      <c r="H3099" s="56">
        <v>4.6840000000000002</v>
      </c>
      <c r="I3099" s="56">
        <v>0</v>
      </c>
      <c r="J3099" s="56">
        <v>0</v>
      </c>
      <c r="K3099" s="56">
        <v>0</v>
      </c>
      <c r="L3099" s="56">
        <v>7.3840000000000003</v>
      </c>
      <c r="M3099" s="56">
        <v>0</v>
      </c>
      <c r="N3099" s="56">
        <v>0</v>
      </c>
      <c r="O3099" s="56">
        <v>0</v>
      </c>
      <c r="P3099" s="56">
        <v>0</v>
      </c>
    </row>
    <row r="3100" spans="1:16" x14ac:dyDescent="0.25">
      <c r="A3100" s="54">
        <v>2024</v>
      </c>
      <c r="B3100" s="54">
        <v>135228</v>
      </c>
      <c r="C3100" s="55" t="s">
        <v>419</v>
      </c>
      <c r="D3100" s="54" t="s">
        <v>1</v>
      </c>
      <c r="E3100" s="56">
        <v>0</v>
      </c>
      <c r="F3100" s="56">
        <v>127.98399999999999</v>
      </c>
      <c r="G3100" s="56">
        <v>0</v>
      </c>
      <c r="H3100" s="56">
        <v>19.184000000000001</v>
      </c>
      <c r="I3100" s="56">
        <v>0</v>
      </c>
      <c r="J3100" s="56">
        <v>0</v>
      </c>
      <c r="K3100" s="56">
        <v>0</v>
      </c>
      <c r="L3100" s="56">
        <v>14.384</v>
      </c>
      <c r="M3100" s="56">
        <v>0</v>
      </c>
      <c r="N3100" s="56">
        <v>0</v>
      </c>
      <c r="O3100" s="56">
        <v>0</v>
      </c>
      <c r="P3100" s="56">
        <v>0</v>
      </c>
    </row>
    <row r="3101" spans="1:16" x14ac:dyDescent="0.25">
      <c r="A3101" s="54">
        <v>2024</v>
      </c>
      <c r="B3101" s="54">
        <v>135718</v>
      </c>
      <c r="C3101" s="55" t="s">
        <v>414</v>
      </c>
      <c r="D3101" s="54" t="s">
        <v>1</v>
      </c>
      <c r="E3101" s="56">
        <v>316.69920000000002</v>
      </c>
      <c r="F3101" s="56">
        <v>6184.0727999999999</v>
      </c>
      <c r="G3101" s="56">
        <v>805.572</v>
      </c>
      <c r="H3101" s="56">
        <v>488.73599999999999</v>
      </c>
      <c r="I3101" s="56">
        <v>179.97839999999999</v>
      </c>
      <c r="J3101" s="56">
        <v>3522.9312</v>
      </c>
      <c r="K3101" s="56">
        <v>787.42079999999999</v>
      </c>
      <c r="L3101" s="56">
        <v>1208.7360000000001</v>
      </c>
      <c r="M3101" s="56">
        <v>2758.6871999999998</v>
      </c>
      <c r="N3101" s="56">
        <v>2093.1840000000002</v>
      </c>
      <c r="O3101" s="56">
        <v>3389.8607999999999</v>
      </c>
      <c r="P3101" s="56">
        <v>1790.9351999999999</v>
      </c>
    </row>
    <row r="3102" spans="1:16" x14ac:dyDescent="0.25">
      <c r="A3102" s="54">
        <v>2024</v>
      </c>
      <c r="B3102" s="54">
        <v>135718</v>
      </c>
      <c r="C3102" s="55" t="s">
        <v>414</v>
      </c>
      <c r="D3102" s="54" t="s">
        <v>294</v>
      </c>
      <c r="E3102" s="56">
        <v>91.699200000000005</v>
      </c>
      <c r="F3102" s="56">
        <v>1482.0727999999999</v>
      </c>
      <c r="G3102" s="56">
        <v>203.572</v>
      </c>
      <c r="H3102" s="56">
        <v>125.736</v>
      </c>
      <c r="I3102" s="56">
        <v>64.978399999999993</v>
      </c>
      <c r="J3102" s="56">
        <v>660.93119999999999</v>
      </c>
      <c r="K3102" s="56">
        <v>286.42079999999999</v>
      </c>
      <c r="L3102" s="56">
        <v>390.23599999999999</v>
      </c>
      <c r="M3102" s="56">
        <v>729.68719999999996</v>
      </c>
      <c r="N3102" s="56">
        <v>399.68400000000003</v>
      </c>
      <c r="O3102" s="56">
        <v>685.36080000000004</v>
      </c>
      <c r="P3102" s="56">
        <v>412.93520000000001</v>
      </c>
    </row>
    <row r="3103" spans="1:16" x14ac:dyDescent="0.25">
      <c r="A3103" s="54">
        <v>2024</v>
      </c>
      <c r="B3103" s="54">
        <v>135718</v>
      </c>
      <c r="C3103" s="55" t="s">
        <v>414</v>
      </c>
      <c r="D3103" s="54" t="s">
        <v>296</v>
      </c>
      <c r="E3103" s="56">
        <v>-1.3008000000000099</v>
      </c>
      <c r="F3103" s="56">
        <v>1224.5527999999999</v>
      </c>
      <c r="G3103" s="56">
        <v>109.572</v>
      </c>
      <c r="H3103" s="56">
        <v>-30.263999999999999</v>
      </c>
      <c r="I3103" s="56">
        <v>2.9783999999999899</v>
      </c>
      <c r="J3103" s="56">
        <v>375.93119999999999</v>
      </c>
      <c r="K3103" s="56">
        <v>127.4208</v>
      </c>
      <c r="L3103" s="56">
        <v>265.23599999999999</v>
      </c>
      <c r="M3103" s="56">
        <v>573.68719999999996</v>
      </c>
      <c r="N3103" s="56">
        <v>177.684</v>
      </c>
      <c r="O3103" s="56">
        <v>435.36079999999998</v>
      </c>
      <c r="P3103" s="56">
        <v>222.93520000000001</v>
      </c>
    </row>
    <row r="3104" spans="1:16" x14ac:dyDescent="0.25">
      <c r="A3104" s="54">
        <v>2024</v>
      </c>
      <c r="B3104" s="54">
        <v>136833</v>
      </c>
      <c r="C3104" s="55" t="s">
        <v>416</v>
      </c>
      <c r="D3104" s="54" t="s">
        <v>296</v>
      </c>
      <c r="E3104" s="56">
        <v>68.736000000000004</v>
      </c>
      <c r="F3104" s="56">
        <v>7.9520000000000302</v>
      </c>
      <c r="G3104" s="56">
        <v>-31.56</v>
      </c>
      <c r="H3104" s="56">
        <v>62.22</v>
      </c>
      <c r="I3104" s="56">
        <v>-17.931999999999999</v>
      </c>
      <c r="J3104" s="56">
        <v>-2.2120000000000002</v>
      </c>
      <c r="K3104" s="56">
        <v>377.94400000000002</v>
      </c>
      <c r="L3104" s="56">
        <v>67.244</v>
      </c>
      <c r="M3104" s="56">
        <v>118.04</v>
      </c>
      <c r="N3104" s="56">
        <v>163.03399999999999</v>
      </c>
      <c r="O3104" s="56">
        <v>144.51599999999999</v>
      </c>
      <c r="P3104" s="56">
        <v>1681.2260000000001</v>
      </c>
    </row>
    <row r="3105" spans="1:16" x14ac:dyDescent="0.25">
      <c r="A3105" s="54">
        <v>2024</v>
      </c>
      <c r="B3105" s="54">
        <v>136833</v>
      </c>
      <c r="C3105" s="55" t="s">
        <v>416</v>
      </c>
      <c r="D3105" s="54" t="s">
        <v>294</v>
      </c>
      <c r="E3105" s="56">
        <v>168.33600000000001</v>
      </c>
      <c r="F3105" s="56">
        <v>74.352000000000004</v>
      </c>
      <c r="G3105" s="56">
        <v>164.34</v>
      </c>
      <c r="H3105" s="56">
        <v>224.92</v>
      </c>
      <c r="I3105" s="56">
        <v>47.368000000000002</v>
      </c>
      <c r="J3105" s="56">
        <v>96.287999999999997</v>
      </c>
      <c r="K3105" s="56">
        <v>573.84400000000005</v>
      </c>
      <c r="L3105" s="56">
        <v>165.744</v>
      </c>
      <c r="M3105" s="56">
        <v>249.74</v>
      </c>
      <c r="N3105" s="56">
        <v>336.18400000000003</v>
      </c>
      <c r="O3105" s="56">
        <v>308.31599999999997</v>
      </c>
      <c r="P3105" s="56">
        <v>1832.1759999999999</v>
      </c>
    </row>
    <row r="3106" spans="1:16" x14ac:dyDescent="0.25">
      <c r="A3106" s="54">
        <v>2024</v>
      </c>
      <c r="B3106" s="54">
        <v>136833</v>
      </c>
      <c r="C3106" s="55" t="s">
        <v>416</v>
      </c>
      <c r="D3106" s="54" t="s">
        <v>1</v>
      </c>
      <c r="E3106" s="56">
        <v>430.33600000000001</v>
      </c>
      <c r="F3106" s="56">
        <v>342.35199999999998</v>
      </c>
      <c r="G3106" s="56">
        <v>583.84</v>
      </c>
      <c r="H3106" s="56">
        <v>719.92</v>
      </c>
      <c r="I3106" s="56">
        <v>174.36799999999999</v>
      </c>
      <c r="J3106" s="56">
        <v>314.28800000000001</v>
      </c>
      <c r="K3106" s="56">
        <v>1545.3440000000001</v>
      </c>
      <c r="L3106" s="56">
        <v>520.74400000000003</v>
      </c>
      <c r="M3106" s="56">
        <v>778.24</v>
      </c>
      <c r="N3106" s="56">
        <v>1486.184</v>
      </c>
      <c r="O3106" s="56">
        <v>847.81600000000003</v>
      </c>
      <c r="P3106" s="56">
        <v>5463.1760000000004</v>
      </c>
    </row>
    <row r="3107" spans="1:16" x14ac:dyDescent="0.25">
      <c r="A3107" s="54">
        <v>2024</v>
      </c>
      <c r="B3107" s="54">
        <v>137653</v>
      </c>
      <c r="C3107" s="55" t="s">
        <v>414</v>
      </c>
      <c r="D3107" s="54" t="s">
        <v>294</v>
      </c>
      <c r="E3107" s="56">
        <v>0</v>
      </c>
      <c r="F3107" s="56">
        <v>0</v>
      </c>
      <c r="G3107" s="56">
        <v>0</v>
      </c>
      <c r="H3107" s="56">
        <v>0</v>
      </c>
      <c r="I3107" s="56">
        <v>0</v>
      </c>
      <c r="J3107" s="56">
        <v>316.54399999999998</v>
      </c>
      <c r="K3107" s="56">
        <v>29.346</v>
      </c>
      <c r="L3107" s="56">
        <v>274.91199999999998</v>
      </c>
      <c r="M3107" s="56">
        <v>0</v>
      </c>
      <c r="N3107" s="56">
        <v>289.92</v>
      </c>
      <c r="O3107" s="56">
        <v>52.783999999999999</v>
      </c>
      <c r="P3107" s="56">
        <v>56.776000000000003</v>
      </c>
    </row>
    <row r="3108" spans="1:16" x14ac:dyDescent="0.25">
      <c r="A3108" s="54">
        <v>2024</v>
      </c>
      <c r="B3108" s="54">
        <v>137653</v>
      </c>
      <c r="C3108" s="55" t="s">
        <v>414</v>
      </c>
      <c r="D3108" s="54" t="s">
        <v>1</v>
      </c>
      <c r="E3108" s="56">
        <v>0</v>
      </c>
      <c r="F3108" s="56">
        <v>0</v>
      </c>
      <c r="G3108" s="56">
        <v>0</v>
      </c>
      <c r="H3108" s="56">
        <v>0</v>
      </c>
      <c r="I3108" s="56">
        <v>0</v>
      </c>
      <c r="J3108" s="56">
        <v>2260.5439999999999</v>
      </c>
      <c r="K3108" s="56">
        <v>151.096</v>
      </c>
      <c r="L3108" s="56">
        <v>879.91200000000003</v>
      </c>
      <c r="M3108" s="56">
        <v>0</v>
      </c>
      <c r="N3108" s="56">
        <v>639.91999999999996</v>
      </c>
      <c r="O3108" s="56">
        <v>152.78399999999999</v>
      </c>
      <c r="P3108" s="56">
        <v>152.77600000000001</v>
      </c>
    </row>
    <row r="3109" spans="1:16" x14ac:dyDescent="0.25">
      <c r="A3109" s="54">
        <v>2024</v>
      </c>
      <c r="B3109" s="54">
        <v>137653</v>
      </c>
      <c r="C3109" s="55" t="s">
        <v>414</v>
      </c>
      <c r="D3109" s="54" t="s">
        <v>296</v>
      </c>
      <c r="E3109" s="56">
        <v>0</v>
      </c>
      <c r="F3109" s="56">
        <v>0</v>
      </c>
      <c r="G3109" s="56">
        <v>0</v>
      </c>
      <c r="H3109" s="56">
        <v>0</v>
      </c>
      <c r="I3109" s="56">
        <v>0</v>
      </c>
      <c r="J3109" s="56">
        <v>276.54399999999998</v>
      </c>
      <c r="K3109" s="56">
        <v>-33.654000000000003</v>
      </c>
      <c r="L3109" s="56">
        <v>243.91200000000001</v>
      </c>
      <c r="M3109" s="56">
        <v>0</v>
      </c>
      <c r="N3109" s="56">
        <v>258.92</v>
      </c>
      <c r="O3109" s="56">
        <v>20.783999999999999</v>
      </c>
      <c r="P3109" s="56">
        <v>24.776</v>
      </c>
    </row>
    <row r="3110" spans="1:16" x14ac:dyDescent="0.25">
      <c r="A3110" s="54">
        <v>2024</v>
      </c>
      <c r="B3110" s="54">
        <v>141109</v>
      </c>
      <c r="C3110" s="55" t="s">
        <v>416</v>
      </c>
      <c r="D3110" s="54" t="s">
        <v>294</v>
      </c>
      <c r="E3110" s="56">
        <v>549.79359999999997</v>
      </c>
      <c r="F3110" s="56">
        <v>1600.0463999999999</v>
      </c>
      <c r="G3110" s="56">
        <v>2515.2784000000001</v>
      </c>
      <c r="H3110" s="56">
        <v>1014.0119999999999</v>
      </c>
      <c r="I3110" s="56">
        <v>1549.1343999999999</v>
      </c>
      <c r="J3110" s="56">
        <v>1810.7760000000001</v>
      </c>
      <c r="K3110" s="56">
        <v>195.97040000000001</v>
      </c>
      <c r="L3110" s="56">
        <v>1039.9128000000001</v>
      </c>
      <c r="M3110" s="56">
        <v>636.41759999999897</v>
      </c>
      <c r="N3110" s="56">
        <v>3037.2040000000002</v>
      </c>
      <c r="O3110" s="56">
        <v>639.80919999999901</v>
      </c>
      <c r="P3110" s="56">
        <v>959.29920000000004</v>
      </c>
    </row>
    <row r="3111" spans="1:16" x14ac:dyDescent="0.25">
      <c r="A3111" s="54">
        <v>2024</v>
      </c>
      <c r="B3111" s="54">
        <v>141109</v>
      </c>
      <c r="C3111" s="55" t="s">
        <v>416</v>
      </c>
      <c r="D3111" s="54" t="s">
        <v>296</v>
      </c>
      <c r="E3111" s="56">
        <v>337.9436</v>
      </c>
      <c r="F3111" s="56">
        <v>1332.2464</v>
      </c>
      <c r="G3111" s="56">
        <v>2188.9784</v>
      </c>
      <c r="H3111" s="56">
        <v>734.11199999999894</v>
      </c>
      <c r="I3111" s="56">
        <v>1194.0344</v>
      </c>
      <c r="J3111" s="56">
        <v>1560.7760000000001</v>
      </c>
      <c r="K3111" s="56">
        <v>96.370399999999904</v>
      </c>
      <c r="L3111" s="56">
        <v>895.01279999999997</v>
      </c>
      <c r="M3111" s="56">
        <v>457.21759999999898</v>
      </c>
      <c r="N3111" s="56">
        <v>2688.7040000000002</v>
      </c>
      <c r="O3111" s="56">
        <v>399.70919999999899</v>
      </c>
      <c r="P3111" s="56">
        <v>642.3492</v>
      </c>
    </row>
    <row r="3112" spans="1:16" x14ac:dyDescent="0.25">
      <c r="A3112" s="54">
        <v>2024</v>
      </c>
      <c r="B3112" s="54">
        <v>141109</v>
      </c>
      <c r="C3112" s="55" t="s">
        <v>416</v>
      </c>
      <c r="D3112" s="54" t="s">
        <v>1</v>
      </c>
      <c r="E3112" s="56">
        <v>2729.7936</v>
      </c>
      <c r="F3112" s="56">
        <v>5696.5464000000002</v>
      </c>
      <c r="G3112" s="56">
        <v>10014.278399999999</v>
      </c>
      <c r="H3112" s="56">
        <v>5950.5119999999997</v>
      </c>
      <c r="I3112" s="56">
        <v>6738.1343999999999</v>
      </c>
      <c r="J3112" s="56">
        <v>5893.7759999999998</v>
      </c>
      <c r="K3112" s="56">
        <v>777.47040000000004</v>
      </c>
      <c r="L3112" s="56">
        <v>3612.4128000000001</v>
      </c>
      <c r="M3112" s="56">
        <v>3735.4176000000002</v>
      </c>
      <c r="N3112" s="56">
        <v>11100.204</v>
      </c>
      <c r="O3112" s="56">
        <v>4668.5591999999997</v>
      </c>
      <c r="P3112" s="56">
        <v>4919.2992000000004</v>
      </c>
    </row>
    <row r="3113" spans="1:16" x14ac:dyDescent="0.25">
      <c r="A3113" s="54">
        <v>2024</v>
      </c>
      <c r="B3113" s="54">
        <v>141852</v>
      </c>
      <c r="C3113" s="55" t="s">
        <v>415</v>
      </c>
      <c r="D3113" s="54" t="s">
        <v>294</v>
      </c>
      <c r="E3113" s="56">
        <v>281.18400000000003</v>
      </c>
      <c r="F3113" s="56">
        <v>0</v>
      </c>
      <c r="G3113" s="56">
        <v>214.50399999999999</v>
      </c>
      <c r="H3113" s="56">
        <v>0</v>
      </c>
      <c r="I3113" s="56">
        <v>40.612000000000002</v>
      </c>
      <c r="J3113" s="56">
        <v>21.584</v>
      </c>
      <c r="K3113" s="56">
        <v>0</v>
      </c>
      <c r="L3113" s="56">
        <v>0</v>
      </c>
      <c r="M3113" s="56">
        <v>0</v>
      </c>
      <c r="N3113" s="56">
        <v>107.92</v>
      </c>
      <c r="O3113" s="56">
        <v>0</v>
      </c>
      <c r="P3113" s="56">
        <v>0</v>
      </c>
    </row>
    <row r="3114" spans="1:16" x14ac:dyDescent="0.25">
      <c r="A3114" s="54">
        <v>2024</v>
      </c>
      <c r="B3114" s="54">
        <v>141852</v>
      </c>
      <c r="C3114" s="55" t="s">
        <v>415</v>
      </c>
      <c r="D3114" s="54" t="s">
        <v>296</v>
      </c>
      <c r="E3114" s="56">
        <v>239.184</v>
      </c>
      <c r="F3114" s="56">
        <v>0</v>
      </c>
      <c r="G3114" s="56">
        <v>150.304</v>
      </c>
      <c r="H3114" s="56">
        <v>0</v>
      </c>
      <c r="I3114" s="56">
        <v>8.5119999999999898</v>
      </c>
      <c r="J3114" s="56">
        <v>-10.516</v>
      </c>
      <c r="K3114" s="56">
        <v>0</v>
      </c>
      <c r="L3114" s="56">
        <v>0</v>
      </c>
      <c r="M3114" s="56">
        <v>0</v>
      </c>
      <c r="N3114" s="56">
        <v>75.820000000000107</v>
      </c>
      <c r="O3114" s="56">
        <v>0</v>
      </c>
      <c r="P3114" s="56">
        <v>0</v>
      </c>
    </row>
    <row r="3115" spans="1:16" x14ac:dyDescent="0.25">
      <c r="A3115" s="54">
        <v>2024</v>
      </c>
      <c r="B3115" s="54">
        <v>141852</v>
      </c>
      <c r="C3115" s="55" t="s">
        <v>415</v>
      </c>
      <c r="D3115" s="54" t="s">
        <v>1</v>
      </c>
      <c r="E3115" s="56">
        <v>850.18399999999997</v>
      </c>
      <c r="F3115" s="56">
        <v>0</v>
      </c>
      <c r="G3115" s="56">
        <v>1009.504</v>
      </c>
      <c r="H3115" s="56">
        <v>0</v>
      </c>
      <c r="I3115" s="56">
        <v>79.111999999999995</v>
      </c>
      <c r="J3115" s="56">
        <v>161.584</v>
      </c>
      <c r="K3115" s="56">
        <v>0</v>
      </c>
      <c r="L3115" s="56">
        <v>0</v>
      </c>
      <c r="M3115" s="56">
        <v>0</v>
      </c>
      <c r="N3115" s="56">
        <v>807.92</v>
      </c>
      <c r="O3115" s="56">
        <v>0</v>
      </c>
      <c r="P3115" s="56">
        <v>0</v>
      </c>
    </row>
    <row r="3116" spans="1:16" x14ac:dyDescent="0.25">
      <c r="A3116" s="54">
        <v>2024</v>
      </c>
      <c r="B3116" s="54">
        <v>143836</v>
      </c>
      <c r="C3116" s="55" t="s">
        <v>419</v>
      </c>
      <c r="D3116" s="54" t="s">
        <v>294</v>
      </c>
      <c r="E3116" s="56">
        <v>1242.2</v>
      </c>
      <c r="F3116" s="56">
        <v>1111.6500000000001</v>
      </c>
      <c r="G3116" s="56">
        <v>837.2</v>
      </c>
      <c r="H3116" s="56">
        <v>478.15</v>
      </c>
      <c r="I3116" s="56">
        <v>624.9</v>
      </c>
      <c r="J3116" s="56">
        <v>371.35</v>
      </c>
      <c r="K3116" s="56">
        <v>49</v>
      </c>
      <c r="L3116" s="56">
        <v>145.69999999999999</v>
      </c>
      <c r="M3116" s="56">
        <v>816.8</v>
      </c>
      <c r="N3116" s="56">
        <v>304.89999999999998</v>
      </c>
      <c r="O3116" s="56">
        <v>541.35</v>
      </c>
      <c r="P3116" s="56">
        <v>743.75</v>
      </c>
    </row>
    <row r="3117" spans="1:16" x14ac:dyDescent="0.25">
      <c r="A3117" s="54">
        <v>2024</v>
      </c>
      <c r="B3117" s="54">
        <v>143836</v>
      </c>
      <c r="C3117" s="55" t="s">
        <v>419</v>
      </c>
      <c r="D3117" s="54" t="s">
        <v>1</v>
      </c>
      <c r="E3117" s="56">
        <v>7453.2</v>
      </c>
      <c r="F3117" s="56">
        <v>6669.9</v>
      </c>
      <c r="G3117" s="56">
        <v>5023.2</v>
      </c>
      <c r="H3117" s="56">
        <v>2868.9</v>
      </c>
      <c r="I3117" s="56">
        <v>3749.4</v>
      </c>
      <c r="J3117" s="56">
        <v>2228.1</v>
      </c>
      <c r="K3117" s="56">
        <v>294</v>
      </c>
      <c r="L3117" s="56">
        <v>874.2</v>
      </c>
      <c r="M3117" s="56">
        <v>4900.8</v>
      </c>
      <c r="N3117" s="56">
        <v>1829.4</v>
      </c>
      <c r="O3117" s="56">
        <v>3248.1</v>
      </c>
      <c r="P3117" s="56">
        <v>4462.5</v>
      </c>
    </row>
    <row r="3118" spans="1:16" x14ac:dyDescent="0.25">
      <c r="A3118" s="54">
        <v>2024</v>
      </c>
      <c r="B3118" s="54">
        <v>143836</v>
      </c>
      <c r="C3118" s="55" t="s">
        <v>419</v>
      </c>
      <c r="D3118" s="54" t="s">
        <v>296</v>
      </c>
      <c r="E3118" s="56">
        <v>694.54</v>
      </c>
      <c r="F3118" s="56">
        <v>563.46</v>
      </c>
      <c r="G3118" s="56">
        <v>460.51</v>
      </c>
      <c r="H3118" s="56">
        <v>112.95</v>
      </c>
      <c r="I3118" s="56">
        <v>349.4</v>
      </c>
      <c r="J3118" s="56">
        <v>137.85</v>
      </c>
      <c r="K3118" s="56">
        <v>-52.8</v>
      </c>
      <c r="L3118" s="56">
        <v>42.8</v>
      </c>
      <c r="M3118" s="56">
        <v>481.5</v>
      </c>
      <c r="N3118" s="56">
        <v>72.5</v>
      </c>
      <c r="O3118" s="56">
        <v>265.85000000000002</v>
      </c>
      <c r="P3118" s="56">
        <v>308.85000000000002</v>
      </c>
    </row>
    <row r="3119" spans="1:16" x14ac:dyDescent="0.25">
      <c r="A3119" s="54">
        <v>2024</v>
      </c>
      <c r="B3119" s="54">
        <v>143836</v>
      </c>
      <c r="C3119" s="55" t="s">
        <v>418</v>
      </c>
      <c r="D3119" s="54" t="s">
        <v>296</v>
      </c>
      <c r="E3119" s="56">
        <v>322.60000000000002</v>
      </c>
      <c r="F3119" s="56">
        <v>975</v>
      </c>
      <c r="G3119" s="56">
        <v>343.3</v>
      </c>
      <c r="H3119" s="56">
        <v>334.65</v>
      </c>
      <c r="I3119" s="56">
        <v>1153.5999999999999</v>
      </c>
      <c r="J3119" s="56">
        <v>1836.15</v>
      </c>
      <c r="K3119" s="56">
        <v>1122.3499999999999</v>
      </c>
      <c r="L3119" s="56">
        <v>509.95</v>
      </c>
      <c r="M3119" s="56">
        <v>592.5</v>
      </c>
      <c r="N3119" s="56">
        <v>1591.7</v>
      </c>
      <c r="O3119" s="56">
        <v>806.95</v>
      </c>
      <c r="P3119" s="56">
        <v>494.4</v>
      </c>
    </row>
    <row r="3120" spans="1:16" x14ac:dyDescent="0.25">
      <c r="A3120" s="54">
        <v>2024</v>
      </c>
      <c r="B3120" s="54">
        <v>143836</v>
      </c>
      <c r="C3120" s="55" t="s">
        <v>418</v>
      </c>
      <c r="D3120" s="54" t="s">
        <v>294</v>
      </c>
      <c r="E3120" s="56">
        <v>1061.7</v>
      </c>
      <c r="F3120" s="56">
        <v>1681.55</v>
      </c>
      <c r="G3120" s="56">
        <v>1081.3</v>
      </c>
      <c r="H3120" s="56">
        <v>1115.0999999999999</v>
      </c>
      <c r="I3120" s="56">
        <v>1909.2</v>
      </c>
      <c r="J3120" s="56">
        <v>2511.8000000000002</v>
      </c>
      <c r="K3120" s="56">
        <v>1880.25</v>
      </c>
      <c r="L3120" s="56">
        <v>1302.5</v>
      </c>
      <c r="M3120" s="56">
        <v>1283.0999999999999</v>
      </c>
      <c r="N3120" s="56">
        <v>2411.3000000000002</v>
      </c>
      <c r="O3120" s="56">
        <v>1515.7</v>
      </c>
      <c r="P3120" s="56">
        <v>1220.3</v>
      </c>
    </row>
    <row r="3121" spans="1:16" x14ac:dyDescent="0.25">
      <c r="A3121" s="54">
        <v>2024</v>
      </c>
      <c r="B3121" s="54">
        <v>143836</v>
      </c>
      <c r="C3121" s="55" t="s">
        <v>417</v>
      </c>
      <c r="D3121" s="54" t="s">
        <v>294</v>
      </c>
      <c r="E3121" s="56">
        <v>42.9</v>
      </c>
      <c r="F3121" s="56">
        <v>473.55</v>
      </c>
      <c r="G3121" s="56">
        <v>68.900000000000006</v>
      </c>
      <c r="H3121" s="56">
        <v>142.5</v>
      </c>
      <c r="I3121" s="56">
        <v>71.099999999999994</v>
      </c>
      <c r="J3121" s="56">
        <v>471.35</v>
      </c>
      <c r="K3121" s="56">
        <v>9</v>
      </c>
      <c r="L3121" s="56">
        <v>9</v>
      </c>
      <c r="M3121" s="56">
        <v>15.4</v>
      </c>
      <c r="N3121" s="56">
        <v>21.3</v>
      </c>
      <c r="O3121" s="56">
        <v>19</v>
      </c>
      <c r="P3121" s="56">
        <v>93</v>
      </c>
    </row>
    <row r="3122" spans="1:16" x14ac:dyDescent="0.25">
      <c r="A3122" s="54">
        <v>2024</v>
      </c>
      <c r="B3122" s="54">
        <v>143836</v>
      </c>
      <c r="C3122" s="55" t="s">
        <v>418</v>
      </c>
      <c r="D3122" s="54" t="s">
        <v>1</v>
      </c>
      <c r="E3122" s="56">
        <v>6370.2</v>
      </c>
      <c r="F3122" s="56">
        <v>10089.299999999999</v>
      </c>
      <c r="G3122" s="56">
        <v>6487.8</v>
      </c>
      <c r="H3122" s="56">
        <v>6690.6</v>
      </c>
      <c r="I3122" s="56">
        <v>11455.2</v>
      </c>
      <c r="J3122" s="56">
        <v>15070.8</v>
      </c>
      <c r="K3122" s="56">
        <v>11281.5</v>
      </c>
      <c r="L3122" s="56">
        <v>7815</v>
      </c>
      <c r="M3122" s="56">
        <v>7698.6</v>
      </c>
      <c r="N3122" s="56">
        <v>14467.8</v>
      </c>
      <c r="O3122" s="56">
        <v>9094.2000000000007</v>
      </c>
      <c r="P3122" s="56">
        <v>7321.8</v>
      </c>
    </row>
    <row r="3123" spans="1:16" x14ac:dyDescent="0.25">
      <c r="A3123" s="54">
        <v>2024</v>
      </c>
      <c r="B3123" s="54">
        <v>143836</v>
      </c>
      <c r="C3123" s="55" t="s">
        <v>417</v>
      </c>
      <c r="D3123" s="54" t="s">
        <v>1</v>
      </c>
      <c r="E3123" s="56">
        <v>257.39999999999998</v>
      </c>
      <c r="F3123" s="56">
        <v>2841.3</v>
      </c>
      <c r="G3123" s="56">
        <v>413.4</v>
      </c>
      <c r="H3123" s="56">
        <v>855</v>
      </c>
      <c r="I3123" s="56">
        <v>426.6</v>
      </c>
      <c r="J3123" s="56">
        <v>2828.1</v>
      </c>
      <c r="K3123" s="56">
        <v>54</v>
      </c>
      <c r="L3123" s="56">
        <v>54</v>
      </c>
      <c r="M3123" s="56">
        <v>92.4</v>
      </c>
      <c r="N3123" s="56">
        <v>127.8</v>
      </c>
      <c r="O3123" s="56">
        <v>114</v>
      </c>
      <c r="P3123" s="56">
        <v>558</v>
      </c>
    </row>
    <row r="3124" spans="1:16" x14ac:dyDescent="0.25">
      <c r="A3124" s="54">
        <v>2024</v>
      </c>
      <c r="B3124" s="54">
        <v>143836</v>
      </c>
      <c r="C3124" s="55" t="s">
        <v>417</v>
      </c>
      <c r="D3124" s="54" t="s">
        <v>296</v>
      </c>
      <c r="E3124" s="56">
        <v>-107.1</v>
      </c>
      <c r="F3124" s="56">
        <v>194.55</v>
      </c>
      <c r="G3124" s="56">
        <v>-141.1</v>
      </c>
      <c r="H3124" s="56">
        <v>-7.5</v>
      </c>
      <c r="I3124" s="56">
        <v>-27.9</v>
      </c>
      <c r="J3124" s="56">
        <v>303.35000000000002</v>
      </c>
      <c r="K3124" s="56">
        <v>-21</v>
      </c>
      <c r="L3124" s="56">
        <v>-21</v>
      </c>
      <c r="M3124" s="56">
        <v>-74.599999999999994</v>
      </c>
      <c r="N3124" s="56">
        <v>-98.7</v>
      </c>
      <c r="O3124" s="56">
        <v>-41</v>
      </c>
      <c r="P3124" s="56">
        <v>3</v>
      </c>
    </row>
    <row r="3125" spans="1:16" x14ac:dyDescent="0.25">
      <c r="A3125" s="54">
        <v>2024</v>
      </c>
      <c r="B3125" s="54">
        <v>144503</v>
      </c>
      <c r="C3125" s="55" t="s">
        <v>414</v>
      </c>
      <c r="D3125" s="54" t="s">
        <v>294</v>
      </c>
      <c r="E3125" s="56">
        <v>61.368000000000002</v>
      </c>
      <c r="F3125" s="56">
        <v>77.688000000000002</v>
      </c>
      <c r="G3125" s="56">
        <v>62.944000000000003</v>
      </c>
      <c r="H3125" s="56">
        <v>347.904</v>
      </c>
      <c r="I3125" s="56">
        <v>951.27599999999995</v>
      </c>
      <c r="J3125" s="56">
        <v>368.28199999999998</v>
      </c>
      <c r="K3125" s="56">
        <v>58.276000000000003</v>
      </c>
      <c r="L3125" s="56">
        <v>73.28</v>
      </c>
      <c r="M3125" s="56">
        <v>0</v>
      </c>
      <c r="N3125" s="56">
        <v>556.81600000000003</v>
      </c>
      <c r="O3125" s="56">
        <v>186.90600000000001</v>
      </c>
      <c r="P3125" s="56">
        <v>307.58800000000002</v>
      </c>
    </row>
    <row r="3126" spans="1:16" x14ac:dyDescent="0.25">
      <c r="A3126" s="54">
        <v>2024</v>
      </c>
      <c r="B3126" s="54">
        <v>144503</v>
      </c>
      <c r="C3126" s="55" t="s">
        <v>414</v>
      </c>
      <c r="D3126" s="54" t="s">
        <v>296</v>
      </c>
      <c r="E3126" s="56">
        <v>-0.63199999999999101</v>
      </c>
      <c r="F3126" s="56">
        <v>-15.311999999999999</v>
      </c>
      <c r="G3126" s="56">
        <v>-92.055999999999997</v>
      </c>
      <c r="H3126" s="56">
        <v>285.904</v>
      </c>
      <c r="I3126" s="56">
        <v>663.27599999999995</v>
      </c>
      <c r="J3126" s="56">
        <v>204.28200000000001</v>
      </c>
      <c r="K3126" s="56">
        <v>-3.72399999999999</v>
      </c>
      <c r="L3126" s="56">
        <v>-81.72</v>
      </c>
      <c r="M3126" s="56">
        <v>0</v>
      </c>
      <c r="N3126" s="56">
        <v>432.81599999999997</v>
      </c>
      <c r="O3126" s="56">
        <v>0.90600000000000602</v>
      </c>
      <c r="P3126" s="56">
        <v>214.58799999999999</v>
      </c>
    </row>
    <row r="3127" spans="1:16" x14ac:dyDescent="0.25">
      <c r="A3127" s="54">
        <v>2024</v>
      </c>
      <c r="B3127" s="54">
        <v>144503</v>
      </c>
      <c r="C3127" s="55" t="s">
        <v>414</v>
      </c>
      <c r="D3127" s="54" t="s">
        <v>1</v>
      </c>
      <c r="E3127" s="56">
        <v>158.36799999999999</v>
      </c>
      <c r="F3127" s="56">
        <v>1112.6880000000001</v>
      </c>
      <c r="G3127" s="56">
        <v>259.94400000000002</v>
      </c>
      <c r="H3127" s="56">
        <v>767.904</v>
      </c>
      <c r="I3127" s="56">
        <v>3434.7759999999998</v>
      </c>
      <c r="J3127" s="56">
        <v>1862.0319999999999</v>
      </c>
      <c r="K3127" s="56">
        <v>240.77600000000001</v>
      </c>
      <c r="L3127" s="56">
        <v>250.28</v>
      </c>
      <c r="M3127" s="56">
        <v>0</v>
      </c>
      <c r="N3127" s="56">
        <v>1671.816</v>
      </c>
      <c r="O3127" s="56">
        <v>1308.6559999999999</v>
      </c>
      <c r="P3127" s="56">
        <v>815.08799999999997</v>
      </c>
    </row>
    <row r="3128" spans="1:16" x14ac:dyDescent="0.25">
      <c r="A3128" s="54">
        <v>2024</v>
      </c>
      <c r="B3128" s="54">
        <v>145784</v>
      </c>
      <c r="C3128" s="55" t="s">
        <v>417</v>
      </c>
      <c r="D3128" s="54" t="s">
        <v>1</v>
      </c>
      <c r="E3128" s="56">
        <v>2938.8560000000002</v>
      </c>
      <c r="F3128" s="56">
        <v>3525.9119999999998</v>
      </c>
      <c r="G3128" s="56">
        <v>2314.944</v>
      </c>
      <c r="H3128" s="56">
        <v>1555</v>
      </c>
      <c r="I3128" s="56">
        <v>1246.096</v>
      </c>
      <c r="J3128" s="56">
        <v>532.69600000000003</v>
      </c>
      <c r="K3128" s="56">
        <v>359.12799999999999</v>
      </c>
      <c r="L3128" s="56">
        <v>326.33600000000001</v>
      </c>
      <c r="M3128" s="56">
        <v>3539.4560000000001</v>
      </c>
      <c r="N3128" s="56">
        <v>1017.472</v>
      </c>
      <c r="O3128" s="56">
        <v>5508.0640000000003</v>
      </c>
      <c r="P3128" s="56">
        <v>174.36799999999999</v>
      </c>
    </row>
    <row r="3129" spans="1:16" x14ac:dyDescent="0.25">
      <c r="A3129" s="54">
        <v>2024</v>
      </c>
      <c r="B3129" s="54">
        <v>145784</v>
      </c>
      <c r="C3129" s="55" t="s">
        <v>417</v>
      </c>
      <c r="D3129" s="54" t="s">
        <v>294</v>
      </c>
      <c r="E3129" s="56">
        <v>836.85599999999999</v>
      </c>
      <c r="F3129" s="56">
        <v>856.91200000000003</v>
      </c>
      <c r="G3129" s="56">
        <v>606.94399999999996</v>
      </c>
      <c r="H3129" s="56">
        <v>586.5</v>
      </c>
      <c r="I3129" s="56">
        <v>420.346</v>
      </c>
      <c r="J3129" s="56">
        <v>157.696</v>
      </c>
      <c r="K3129" s="56">
        <v>110.128</v>
      </c>
      <c r="L3129" s="56">
        <v>99.835999999999999</v>
      </c>
      <c r="M3129" s="56">
        <v>1005.956</v>
      </c>
      <c r="N3129" s="56">
        <v>409.47199999999998</v>
      </c>
      <c r="O3129" s="56">
        <v>1795.3140000000001</v>
      </c>
      <c r="P3129" s="56">
        <v>43.368000000000002</v>
      </c>
    </row>
    <row r="3130" spans="1:16" x14ac:dyDescent="0.25">
      <c r="A3130" s="54">
        <v>2024</v>
      </c>
      <c r="B3130" s="54">
        <v>145784</v>
      </c>
      <c r="C3130" s="55" t="s">
        <v>417</v>
      </c>
      <c r="D3130" s="54" t="s">
        <v>296</v>
      </c>
      <c r="E3130" s="56">
        <v>681.85599999999999</v>
      </c>
      <c r="F3130" s="56">
        <v>661.87199999999996</v>
      </c>
      <c r="G3130" s="56">
        <v>451.94400000000002</v>
      </c>
      <c r="H3130" s="56">
        <v>460.5</v>
      </c>
      <c r="I3130" s="56">
        <v>319.82600000000002</v>
      </c>
      <c r="J3130" s="56">
        <v>3.6960000000000202</v>
      </c>
      <c r="K3130" s="56">
        <v>17.128</v>
      </c>
      <c r="L3130" s="56">
        <v>36.835999999999999</v>
      </c>
      <c r="M3130" s="56">
        <v>873.95600000000002</v>
      </c>
      <c r="N3130" s="56">
        <v>316.47199999999998</v>
      </c>
      <c r="O3130" s="56">
        <v>1531.7539999999999</v>
      </c>
      <c r="P3130" s="56">
        <v>11.368</v>
      </c>
    </row>
    <row r="3131" spans="1:16" x14ac:dyDescent="0.25">
      <c r="A3131" s="54">
        <v>2024</v>
      </c>
      <c r="B3131" s="54">
        <v>145944</v>
      </c>
      <c r="C3131" s="55" t="s">
        <v>419</v>
      </c>
      <c r="D3131" s="54" t="s">
        <v>1</v>
      </c>
      <c r="E3131" s="56">
        <v>0</v>
      </c>
      <c r="F3131" s="56">
        <v>0</v>
      </c>
      <c r="G3131" s="56">
        <v>0</v>
      </c>
      <c r="H3131" s="56">
        <v>0</v>
      </c>
      <c r="I3131" s="56">
        <v>21782.44</v>
      </c>
      <c r="J3131" s="56">
        <v>15951.1</v>
      </c>
      <c r="K3131" s="56">
        <v>9267.0400000000009</v>
      </c>
      <c r="L3131" s="56">
        <v>13315.42</v>
      </c>
      <c r="M3131" s="56">
        <v>9647.84</v>
      </c>
      <c r="N3131" s="56">
        <v>10725.64</v>
      </c>
      <c r="O3131" s="56">
        <v>12116.24</v>
      </c>
      <c r="P3131" s="56">
        <v>13510.92</v>
      </c>
    </row>
    <row r="3132" spans="1:16" x14ac:dyDescent="0.25">
      <c r="A3132" s="54">
        <v>2024</v>
      </c>
      <c r="B3132" s="54">
        <v>145944</v>
      </c>
      <c r="C3132" s="55" t="s">
        <v>419</v>
      </c>
      <c r="D3132" s="54" t="s">
        <v>296</v>
      </c>
      <c r="E3132" s="56">
        <v>0</v>
      </c>
      <c r="F3132" s="56">
        <v>0</v>
      </c>
      <c r="G3132" s="56">
        <v>0</v>
      </c>
      <c r="H3132" s="56">
        <v>0</v>
      </c>
      <c r="I3132" s="56">
        <v>5037.41</v>
      </c>
      <c r="J3132" s="56">
        <v>3539.65</v>
      </c>
      <c r="K3132" s="56">
        <v>1699.05</v>
      </c>
      <c r="L3132" s="56">
        <v>2767.38</v>
      </c>
      <c r="M3132" s="56">
        <v>1874.44</v>
      </c>
      <c r="N3132" s="56">
        <v>2157.8200000000002</v>
      </c>
      <c r="O3132" s="56">
        <v>2511.34</v>
      </c>
      <c r="P3132" s="56">
        <v>2870.09</v>
      </c>
    </row>
    <row r="3133" spans="1:16" x14ac:dyDescent="0.25">
      <c r="A3133" s="54">
        <v>2024</v>
      </c>
      <c r="B3133" s="54">
        <v>145944</v>
      </c>
      <c r="C3133" s="55" t="s">
        <v>419</v>
      </c>
      <c r="D3133" s="54" t="s">
        <v>294</v>
      </c>
      <c r="E3133" s="56">
        <v>0</v>
      </c>
      <c r="F3133" s="56">
        <v>0</v>
      </c>
      <c r="G3133" s="56">
        <v>0</v>
      </c>
      <c r="H3133" s="56">
        <v>0</v>
      </c>
      <c r="I3133" s="56">
        <v>5765.94</v>
      </c>
      <c r="J3133" s="56">
        <v>4222.3500000000004</v>
      </c>
      <c r="K3133" s="56">
        <v>2453.04</v>
      </c>
      <c r="L3133" s="56">
        <v>3524.67</v>
      </c>
      <c r="M3133" s="56">
        <v>2553.84</v>
      </c>
      <c r="N3133" s="56">
        <v>2839.14</v>
      </c>
      <c r="O3133" s="56">
        <v>3207.24</v>
      </c>
      <c r="P3133" s="56">
        <v>3576.42</v>
      </c>
    </row>
    <row r="3134" spans="1:16" x14ac:dyDescent="0.25">
      <c r="A3134" s="54">
        <v>2024</v>
      </c>
      <c r="B3134" s="54">
        <v>146932</v>
      </c>
      <c r="C3134" s="55" t="s">
        <v>415</v>
      </c>
      <c r="D3134" s="54" t="s">
        <v>294</v>
      </c>
      <c r="E3134" s="56">
        <v>0</v>
      </c>
      <c r="F3134" s="56">
        <v>0</v>
      </c>
      <c r="G3134" s="56">
        <v>1546.0530000000001</v>
      </c>
      <c r="H3134" s="56">
        <v>1016.602</v>
      </c>
      <c r="I3134" s="56">
        <v>1891.078</v>
      </c>
      <c r="J3134" s="56">
        <v>706.76699999999903</v>
      </c>
      <c r="K3134" s="56">
        <v>1271.7080000000001</v>
      </c>
      <c r="L3134" s="56">
        <v>2203.2869999999998</v>
      </c>
      <c r="M3134" s="56">
        <v>3733.4789999999998</v>
      </c>
      <c r="N3134" s="56">
        <v>1871.7660000000001</v>
      </c>
      <c r="O3134" s="56">
        <v>2374.953</v>
      </c>
      <c r="P3134" s="56">
        <v>2516.8589999999999</v>
      </c>
    </row>
    <row r="3135" spans="1:16" x14ac:dyDescent="0.25">
      <c r="A3135" s="54">
        <v>2024</v>
      </c>
      <c r="B3135" s="54">
        <v>146932</v>
      </c>
      <c r="C3135" s="55" t="s">
        <v>415</v>
      </c>
      <c r="D3135" s="54" t="s">
        <v>1</v>
      </c>
      <c r="E3135" s="56">
        <v>0</v>
      </c>
      <c r="F3135" s="56">
        <v>0</v>
      </c>
      <c r="G3135" s="56">
        <v>10008.803</v>
      </c>
      <c r="H3135" s="56">
        <v>8078.6019999999999</v>
      </c>
      <c r="I3135" s="56">
        <v>8404.5779999999995</v>
      </c>
      <c r="J3135" s="56">
        <v>4670.2669999999998</v>
      </c>
      <c r="K3135" s="56">
        <v>8237.2080000000005</v>
      </c>
      <c r="L3135" s="56">
        <v>9371.5370000000003</v>
      </c>
      <c r="M3135" s="56">
        <v>17706.478999999999</v>
      </c>
      <c r="N3135" s="56">
        <v>7763.2659999999996</v>
      </c>
      <c r="O3135" s="56">
        <v>16360.953</v>
      </c>
      <c r="P3135" s="56">
        <v>11613.609</v>
      </c>
    </row>
    <row r="3136" spans="1:16" x14ac:dyDescent="0.25">
      <c r="A3136" s="54">
        <v>2024</v>
      </c>
      <c r="B3136" s="54">
        <v>146932</v>
      </c>
      <c r="C3136" s="55" t="s">
        <v>415</v>
      </c>
      <c r="D3136" s="54" t="s">
        <v>296</v>
      </c>
      <c r="E3136" s="56">
        <v>0</v>
      </c>
      <c r="F3136" s="56">
        <v>0</v>
      </c>
      <c r="G3136" s="56">
        <v>1207.453</v>
      </c>
      <c r="H3136" s="56">
        <v>425.27199999999999</v>
      </c>
      <c r="I3136" s="56">
        <v>1650.9780000000001</v>
      </c>
      <c r="J3136" s="56">
        <v>388.77699999999902</v>
      </c>
      <c r="K3136" s="56">
        <v>887.27800000000002</v>
      </c>
      <c r="L3136" s="56">
        <v>1757.3869999999999</v>
      </c>
      <c r="M3136" s="56">
        <v>3349.6190000000001</v>
      </c>
      <c r="N3136" s="56">
        <v>1480.7360000000001</v>
      </c>
      <c r="O3136" s="56">
        <v>1944.123</v>
      </c>
      <c r="P3136" s="56">
        <v>2066.5590000000002</v>
      </c>
    </row>
    <row r="3137" spans="1:16" x14ac:dyDescent="0.25">
      <c r="A3137" s="54">
        <v>2024</v>
      </c>
      <c r="B3137" s="54">
        <v>153936</v>
      </c>
      <c r="C3137" s="55" t="s">
        <v>414</v>
      </c>
      <c r="D3137" s="54" t="s">
        <v>296</v>
      </c>
      <c r="E3137" s="56">
        <v>0</v>
      </c>
      <c r="F3137" s="56">
        <v>202.6216</v>
      </c>
      <c r="G3137" s="56">
        <v>413.64120000000003</v>
      </c>
      <c r="H3137" s="56">
        <v>1695.4123999999999</v>
      </c>
      <c r="I3137" s="56">
        <v>287.47039999999998</v>
      </c>
      <c r="J3137" s="56">
        <v>36.778399999999998</v>
      </c>
      <c r="K3137" s="56">
        <v>-29.087199999999999</v>
      </c>
      <c r="L3137" s="56">
        <v>415.94479999999999</v>
      </c>
      <c r="M3137" s="56">
        <v>102.85039999999999</v>
      </c>
      <c r="N3137" s="56">
        <v>0</v>
      </c>
      <c r="O3137" s="56">
        <v>791.49720000000002</v>
      </c>
      <c r="P3137" s="56">
        <v>34.680799999999898</v>
      </c>
    </row>
    <row r="3138" spans="1:16" x14ac:dyDescent="0.25">
      <c r="A3138" s="54">
        <v>2024</v>
      </c>
      <c r="B3138" s="54">
        <v>153936</v>
      </c>
      <c r="C3138" s="55" t="s">
        <v>414</v>
      </c>
      <c r="D3138" s="54" t="s">
        <v>1</v>
      </c>
      <c r="E3138" s="56">
        <v>0</v>
      </c>
      <c r="F3138" s="56">
        <v>1079.1215999999999</v>
      </c>
      <c r="G3138" s="56">
        <v>3460.4712</v>
      </c>
      <c r="H3138" s="56">
        <v>10283.162399999999</v>
      </c>
      <c r="I3138" s="56">
        <v>957.47040000000004</v>
      </c>
      <c r="J3138" s="56">
        <v>172.7784</v>
      </c>
      <c r="K3138" s="56">
        <v>7.9127999999999998</v>
      </c>
      <c r="L3138" s="56">
        <v>3841.4448000000002</v>
      </c>
      <c r="M3138" s="56">
        <v>870.35040000000004</v>
      </c>
      <c r="N3138" s="56">
        <v>0</v>
      </c>
      <c r="O3138" s="56">
        <v>2991.2471999999998</v>
      </c>
      <c r="P3138" s="56">
        <v>473.68079999999998</v>
      </c>
    </row>
    <row r="3139" spans="1:16" x14ac:dyDescent="0.25">
      <c r="A3139" s="54">
        <v>2024</v>
      </c>
      <c r="B3139" s="54">
        <v>153936</v>
      </c>
      <c r="C3139" s="55" t="s">
        <v>414</v>
      </c>
      <c r="D3139" s="54" t="s">
        <v>294</v>
      </c>
      <c r="E3139" s="56">
        <v>0</v>
      </c>
      <c r="F3139" s="56">
        <v>299.6216</v>
      </c>
      <c r="G3139" s="56">
        <v>588.72119999999995</v>
      </c>
      <c r="H3139" s="56">
        <v>1837.4123999999999</v>
      </c>
      <c r="I3139" s="56">
        <v>353.47039999999998</v>
      </c>
      <c r="J3139" s="56">
        <v>67.778400000000005</v>
      </c>
      <c r="K3139" s="56">
        <v>1.9128000000000001</v>
      </c>
      <c r="L3139" s="56">
        <v>646.94479999999999</v>
      </c>
      <c r="M3139" s="56">
        <v>233.85040000000001</v>
      </c>
      <c r="N3139" s="56">
        <v>0</v>
      </c>
      <c r="O3139" s="56">
        <v>857.49720000000002</v>
      </c>
      <c r="P3139" s="56">
        <v>68.680799999999905</v>
      </c>
    </row>
    <row r="3140" spans="1:16" x14ac:dyDescent="0.25">
      <c r="A3140" s="54">
        <v>2024</v>
      </c>
      <c r="B3140" s="54">
        <v>155535</v>
      </c>
      <c r="C3140" s="55" t="s">
        <v>415</v>
      </c>
      <c r="D3140" s="54" t="s">
        <v>294</v>
      </c>
      <c r="E3140" s="56">
        <v>844.23599999999999</v>
      </c>
      <c r="F3140" s="56">
        <v>75.975999999999999</v>
      </c>
      <c r="G3140" s="56">
        <v>232.60400000000001</v>
      </c>
      <c r="H3140" s="56">
        <v>96.396000000000001</v>
      </c>
      <c r="I3140" s="56">
        <v>55.984000000000002</v>
      </c>
      <c r="J3140" s="56">
        <v>249.34</v>
      </c>
      <c r="K3140" s="56">
        <v>68.66</v>
      </c>
      <c r="L3140" s="56">
        <v>95.543999999999997</v>
      </c>
      <c r="M3140" s="56">
        <v>763.25199999999995</v>
      </c>
      <c r="N3140" s="56">
        <v>3.6920000000000002</v>
      </c>
      <c r="O3140" s="56">
        <v>67.896000000000001</v>
      </c>
      <c r="P3140" s="56">
        <v>58.067999999999998</v>
      </c>
    </row>
    <row r="3141" spans="1:16" x14ac:dyDescent="0.25">
      <c r="A3141" s="54">
        <v>2024</v>
      </c>
      <c r="B3141" s="54">
        <v>155535</v>
      </c>
      <c r="C3141" s="55" t="s">
        <v>415</v>
      </c>
      <c r="D3141" s="54" t="s">
        <v>1</v>
      </c>
      <c r="E3141" s="56">
        <v>2183.7359999999999</v>
      </c>
      <c r="F3141" s="56">
        <v>215.976</v>
      </c>
      <c r="G3141" s="56">
        <v>871.10400000000004</v>
      </c>
      <c r="H3141" s="56">
        <v>207.89599999999999</v>
      </c>
      <c r="I3141" s="56">
        <v>135.98400000000001</v>
      </c>
      <c r="J3141" s="56">
        <v>1111.8399999999999</v>
      </c>
      <c r="K3141" s="56">
        <v>327.16000000000003</v>
      </c>
      <c r="L3141" s="56">
        <v>385.54399999999998</v>
      </c>
      <c r="M3141" s="56">
        <v>2167.752</v>
      </c>
      <c r="N3141" s="56">
        <v>7.1920000000000002</v>
      </c>
      <c r="O3141" s="56">
        <v>263.89600000000002</v>
      </c>
      <c r="P3141" s="56">
        <v>161.56800000000001</v>
      </c>
    </row>
    <row r="3142" spans="1:16" x14ac:dyDescent="0.25">
      <c r="A3142" s="54">
        <v>2024</v>
      </c>
      <c r="B3142" s="54">
        <v>155535</v>
      </c>
      <c r="C3142" s="55" t="s">
        <v>415</v>
      </c>
      <c r="D3142" s="54" t="s">
        <v>296</v>
      </c>
      <c r="E3142" s="56">
        <v>641.73599999999999</v>
      </c>
      <c r="F3142" s="56">
        <v>-20.324000000000002</v>
      </c>
      <c r="G3142" s="56">
        <v>136.304</v>
      </c>
      <c r="H3142" s="56">
        <v>-32.003999999999998</v>
      </c>
      <c r="I3142" s="56">
        <v>-8.2159999999999993</v>
      </c>
      <c r="J3142" s="56">
        <v>175.24</v>
      </c>
      <c r="K3142" s="56">
        <v>-91.84</v>
      </c>
      <c r="L3142" s="56">
        <v>-129.15600000000001</v>
      </c>
      <c r="M3142" s="56">
        <v>634.85199999999998</v>
      </c>
      <c r="N3142" s="56">
        <v>-28.408000000000001</v>
      </c>
      <c r="O3142" s="56">
        <v>-60.503999999999998</v>
      </c>
      <c r="P3142" s="56">
        <v>-70.331999999999994</v>
      </c>
    </row>
    <row r="3143" spans="1:16" x14ac:dyDescent="0.25">
      <c r="A3143" s="54">
        <v>2024</v>
      </c>
      <c r="B3143" s="54">
        <v>158844</v>
      </c>
      <c r="C3143" s="55" t="s">
        <v>418</v>
      </c>
      <c r="D3143" s="54" t="s">
        <v>1</v>
      </c>
      <c r="E3143" s="56">
        <v>0</v>
      </c>
      <c r="F3143" s="56">
        <v>0</v>
      </c>
      <c r="G3143" s="56">
        <v>0</v>
      </c>
      <c r="H3143" s="56">
        <v>0</v>
      </c>
      <c r="I3143" s="56">
        <v>0</v>
      </c>
      <c r="J3143" s="56">
        <v>370.28800000000001</v>
      </c>
      <c r="K3143" s="56">
        <v>0</v>
      </c>
      <c r="L3143" s="56">
        <v>888.71199999999999</v>
      </c>
      <c r="M3143" s="56">
        <v>0</v>
      </c>
      <c r="N3143" s="56">
        <v>96.712000000000003</v>
      </c>
      <c r="O3143" s="56">
        <v>1086.912</v>
      </c>
      <c r="P3143" s="56">
        <v>63.991999999999997</v>
      </c>
    </row>
    <row r="3144" spans="1:16" x14ac:dyDescent="0.25">
      <c r="A3144" s="54">
        <v>2024</v>
      </c>
      <c r="B3144" s="54">
        <v>158844</v>
      </c>
      <c r="C3144" s="55" t="s">
        <v>418</v>
      </c>
      <c r="D3144" s="54" t="s">
        <v>294</v>
      </c>
      <c r="E3144" s="56">
        <v>0</v>
      </c>
      <c r="F3144" s="56">
        <v>0</v>
      </c>
      <c r="G3144" s="56">
        <v>0</v>
      </c>
      <c r="H3144" s="56">
        <v>0</v>
      </c>
      <c r="I3144" s="56">
        <v>0</v>
      </c>
      <c r="J3144" s="56">
        <v>74.287999999999997</v>
      </c>
      <c r="K3144" s="56">
        <v>0</v>
      </c>
      <c r="L3144" s="56">
        <v>8.7119999999999909</v>
      </c>
      <c r="M3144" s="56">
        <v>0</v>
      </c>
      <c r="N3144" s="56">
        <v>36.212000000000003</v>
      </c>
      <c r="O3144" s="56">
        <v>314.41199999999998</v>
      </c>
      <c r="P3144" s="56">
        <v>28.992000000000001</v>
      </c>
    </row>
    <row r="3145" spans="1:16" x14ac:dyDescent="0.25">
      <c r="A3145" s="54">
        <v>2024</v>
      </c>
      <c r="B3145" s="54">
        <v>158844</v>
      </c>
      <c r="C3145" s="55" t="s">
        <v>418</v>
      </c>
      <c r="D3145" s="54" t="s">
        <v>296</v>
      </c>
      <c r="E3145" s="56">
        <v>0</v>
      </c>
      <c r="F3145" s="56">
        <v>0</v>
      </c>
      <c r="G3145" s="56">
        <v>0</v>
      </c>
      <c r="H3145" s="56">
        <v>0</v>
      </c>
      <c r="I3145" s="56">
        <v>0</v>
      </c>
      <c r="J3145" s="56">
        <v>-25.012</v>
      </c>
      <c r="K3145" s="56">
        <v>0</v>
      </c>
      <c r="L3145" s="56">
        <v>-24.388000000000002</v>
      </c>
      <c r="M3145" s="56">
        <v>0</v>
      </c>
      <c r="N3145" s="56">
        <v>3.1120000000000001</v>
      </c>
      <c r="O3145" s="56">
        <v>205.21199999999999</v>
      </c>
      <c r="P3145" s="56">
        <v>-4.1079999999999997</v>
      </c>
    </row>
    <row r="3146" spans="1:16" x14ac:dyDescent="0.25">
      <c r="A3146" s="54">
        <v>2024</v>
      </c>
      <c r="B3146" s="54">
        <v>160544</v>
      </c>
      <c r="C3146" s="55" t="s">
        <v>419</v>
      </c>
      <c r="D3146" s="54" t="s">
        <v>296</v>
      </c>
      <c r="E3146" s="56">
        <v>67.196000000000097</v>
      </c>
      <c r="F3146" s="56">
        <v>21.884</v>
      </c>
      <c r="G3146" s="56">
        <v>202.61</v>
      </c>
      <c r="H3146" s="56">
        <v>462.75200000000001</v>
      </c>
      <c r="I3146" s="56">
        <v>0</v>
      </c>
      <c r="J3146" s="56">
        <v>60.768000000000001</v>
      </c>
      <c r="K3146" s="56">
        <v>-1.1819999999999999</v>
      </c>
      <c r="L3146" s="56">
        <v>327.12400000000002</v>
      </c>
      <c r="M3146" s="56">
        <v>-21.256</v>
      </c>
      <c r="N3146" s="56">
        <v>256.01799999999997</v>
      </c>
      <c r="O3146" s="56">
        <v>18.776</v>
      </c>
      <c r="P3146" s="56">
        <v>69.268000000000001</v>
      </c>
    </row>
    <row r="3147" spans="1:16" x14ac:dyDescent="0.25">
      <c r="A3147" s="54">
        <v>2024</v>
      </c>
      <c r="B3147" s="54">
        <v>160544</v>
      </c>
      <c r="C3147" s="55" t="s">
        <v>419</v>
      </c>
      <c r="D3147" s="54" t="s">
        <v>1</v>
      </c>
      <c r="E3147" s="56">
        <v>967.096</v>
      </c>
      <c r="F3147" s="56">
        <v>143.98400000000001</v>
      </c>
      <c r="G3147" s="56">
        <v>1340.52</v>
      </c>
      <c r="H3147" s="56">
        <v>2162.152</v>
      </c>
      <c r="I3147" s="56">
        <v>0</v>
      </c>
      <c r="J3147" s="56">
        <v>303.96800000000002</v>
      </c>
      <c r="K3147" s="56">
        <v>219.96799999999999</v>
      </c>
      <c r="L3147" s="56">
        <v>1441.424</v>
      </c>
      <c r="M3147" s="56">
        <v>403.14400000000001</v>
      </c>
      <c r="N3147" s="56">
        <v>1134.9680000000001</v>
      </c>
      <c r="O3147" s="56">
        <v>207.976</v>
      </c>
      <c r="P3147" s="56">
        <v>313.56799999999998</v>
      </c>
    </row>
    <row r="3148" spans="1:16" x14ac:dyDescent="0.25">
      <c r="A3148" s="54">
        <v>2024</v>
      </c>
      <c r="B3148" s="54">
        <v>160544</v>
      </c>
      <c r="C3148" s="55" t="s">
        <v>419</v>
      </c>
      <c r="D3148" s="54" t="s">
        <v>294</v>
      </c>
      <c r="E3148" s="56">
        <v>133.596</v>
      </c>
      <c r="F3148" s="56">
        <v>53.984000000000002</v>
      </c>
      <c r="G3148" s="56">
        <v>376.27</v>
      </c>
      <c r="H3148" s="56">
        <v>565.65200000000004</v>
      </c>
      <c r="I3148" s="56">
        <v>0</v>
      </c>
      <c r="J3148" s="56">
        <v>93.968000000000004</v>
      </c>
      <c r="K3148" s="56">
        <v>65.218000000000004</v>
      </c>
      <c r="L3148" s="56">
        <v>428.92399999999998</v>
      </c>
      <c r="M3148" s="56">
        <v>76.144000000000005</v>
      </c>
      <c r="N3148" s="56">
        <v>387.71800000000002</v>
      </c>
      <c r="O3148" s="56">
        <v>82.975999999999999</v>
      </c>
      <c r="P3148" s="56">
        <v>103.568</v>
      </c>
    </row>
    <row r="3149" spans="1:16" x14ac:dyDescent="0.25">
      <c r="A3149" s="54">
        <v>2024</v>
      </c>
      <c r="B3149" s="54">
        <v>160574</v>
      </c>
      <c r="C3149" s="55" t="s">
        <v>415</v>
      </c>
      <c r="D3149" s="54" t="s">
        <v>1</v>
      </c>
      <c r="E3149" s="56">
        <v>0</v>
      </c>
      <c r="F3149" s="56">
        <v>0</v>
      </c>
      <c r="G3149" s="56">
        <v>407.4</v>
      </c>
      <c r="H3149" s="56">
        <v>178.8</v>
      </c>
      <c r="I3149" s="56">
        <v>353.4</v>
      </c>
      <c r="J3149" s="56">
        <v>72</v>
      </c>
      <c r="K3149" s="56">
        <v>720</v>
      </c>
      <c r="L3149" s="56">
        <v>274.8</v>
      </c>
      <c r="M3149" s="56">
        <v>729.6</v>
      </c>
      <c r="N3149" s="56">
        <v>1450.8</v>
      </c>
      <c r="O3149" s="56">
        <v>254.4</v>
      </c>
      <c r="P3149" s="56">
        <v>14.4</v>
      </c>
    </row>
    <row r="3150" spans="1:16" x14ac:dyDescent="0.25">
      <c r="A3150" s="54">
        <v>2024</v>
      </c>
      <c r="B3150" s="54">
        <v>160574</v>
      </c>
      <c r="C3150" s="55" t="s">
        <v>415</v>
      </c>
      <c r="D3150" s="54" t="s">
        <v>294</v>
      </c>
      <c r="E3150" s="56">
        <v>0</v>
      </c>
      <c r="F3150" s="56">
        <v>0</v>
      </c>
      <c r="G3150" s="56">
        <v>67.900000000000006</v>
      </c>
      <c r="H3150" s="56">
        <v>29.8</v>
      </c>
      <c r="I3150" s="56">
        <v>58.9</v>
      </c>
      <c r="J3150" s="56">
        <v>12</v>
      </c>
      <c r="K3150" s="56">
        <v>120</v>
      </c>
      <c r="L3150" s="56">
        <v>45.8</v>
      </c>
      <c r="M3150" s="56">
        <v>121.6</v>
      </c>
      <c r="N3150" s="56">
        <v>241.8</v>
      </c>
      <c r="O3150" s="56">
        <v>42.4</v>
      </c>
      <c r="P3150" s="56">
        <v>2.4</v>
      </c>
    </row>
    <row r="3151" spans="1:16" x14ac:dyDescent="0.25">
      <c r="A3151" s="54">
        <v>2024</v>
      </c>
      <c r="B3151" s="54">
        <v>160574</v>
      </c>
      <c r="C3151" s="55" t="s">
        <v>415</v>
      </c>
      <c r="D3151" s="54" t="s">
        <v>296</v>
      </c>
      <c r="E3151" s="56">
        <v>0</v>
      </c>
      <c r="F3151" s="56">
        <v>0</v>
      </c>
      <c r="G3151" s="56">
        <v>-30.6</v>
      </c>
      <c r="H3151" s="56">
        <v>-35.5</v>
      </c>
      <c r="I3151" s="56">
        <v>-7.5000000000000098</v>
      </c>
      <c r="J3151" s="56">
        <v>-20.100000000000001</v>
      </c>
      <c r="K3151" s="56">
        <v>21.5</v>
      </c>
      <c r="L3151" s="56">
        <v>-51.6</v>
      </c>
      <c r="M3151" s="56">
        <v>24.2</v>
      </c>
      <c r="N3151" s="56">
        <v>79.099999999999994</v>
      </c>
      <c r="O3151" s="56">
        <v>-24</v>
      </c>
      <c r="P3151" s="56">
        <v>-29.7</v>
      </c>
    </row>
    <row r="3152" spans="1:16" x14ac:dyDescent="0.25">
      <c r="A3152" s="54">
        <v>2024</v>
      </c>
      <c r="B3152" s="54">
        <v>162866</v>
      </c>
      <c r="C3152" s="55" t="s">
        <v>415</v>
      </c>
      <c r="D3152" s="54" t="s">
        <v>1</v>
      </c>
      <c r="E3152" s="56">
        <v>1596.616</v>
      </c>
      <c r="F3152" s="56">
        <v>2296.4879999999998</v>
      </c>
      <c r="G3152" s="56">
        <v>303.96800000000002</v>
      </c>
      <c r="H3152" s="56">
        <v>71.992000000000004</v>
      </c>
      <c r="I3152" s="56">
        <v>159.10400000000001</v>
      </c>
      <c r="J3152" s="56">
        <v>1616.5440000000001</v>
      </c>
      <c r="K3152" s="56">
        <v>97.575999999999993</v>
      </c>
      <c r="L3152" s="56">
        <v>2125.9920000000002</v>
      </c>
      <c r="M3152" s="56">
        <v>87.975999999999999</v>
      </c>
      <c r="N3152" s="56">
        <v>225.57599999999999</v>
      </c>
      <c r="O3152" s="56">
        <v>1256.672</v>
      </c>
      <c r="P3152" s="56">
        <v>175.96799999999999</v>
      </c>
    </row>
    <row r="3153" spans="1:16" x14ac:dyDescent="0.25">
      <c r="A3153" s="54">
        <v>2024</v>
      </c>
      <c r="B3153" s="54">
        <v>162866</v>
      </c>
      <c r="C3153" s="55" t="s">
        <v>415</v>
      </c>
      <c r="D3153" s="54" t="s">
        <v>296</v>
      </c>
      <c r="E3153" s="56">
        <v>144.71600000000001</v>
      </c>
      <c r="F3153" s="56">
        <v>392.78800000000001</v>
      </c>
      <c r="G3153" s="56">
        <v>-39.432000000000002</v>
      </c>
      <c r="H3153" s="56">
        <v>-5.1079999999999997</v>
      </c>
      <c r="I3153" s="56">
        <v>-32.695999999999998</v>
      </c>
      <c r="J3153" s="56">
        <v>450.04399999999998</v>
      </c>
      <c r="K3153" s="56">
        <v>-70.224000000000004</v>
      </c>
      <c r="L3153" s="56">
        <v>455.74200000000002</v>
      </c>
      <c r="M3153" s="56">
        <v>-64.323999999999998</v>
      </c>
      <c r="N3153" s="56">
        <v>-58.223999999999997</v>
      </c>
      <c r="O3153" s="56">
        <v>91.972000000000094</v>
      </c>
      <c r="P3153" s="56">
        <v>-90.432000000000002</v>
      </c>
    </row>
    <row r="3154" spans="1:16" x14ac:dyDescent="0.25">
      <c r="A3154" s="54">
        <v>2024</v>
      </c>
      <c r="B3154" s="54">
        <v>162866</v>
      </c>
      <c r="C3154" s="55" t="s">
        <v>415</v>
      </c>
      <c r="D3154" s="54" t="s">
        <v>294</v>
      </c>
      <c r="E3154" s="56">
        <v>315.11599999999999</v>
      </c>
      <c r="F3154" s="56">
        <v>498.988</v>
      </c>
      <c r="G3154" s="56">
        <v>88.968000000000004</v>
      </c>
      <c r="H3154" s="56">
        <v>26.992000000000001</v>
      </c>
      <c r="I3154" s="56">
        <v>63.603999999999999</v>
      </c>
      <c r="J3154" s="56">
        <v>610.54399999999998</v>
      </c>
      <c r="K3154" s="56">
        <v>26.076000000000001</v>
      </c>
      <c r="L3154" s="56">
        <v>658.24199999999996</v>
      </c>
      <c r="M3154" s="56">
        <v>31.975999999999999</v>
      </c>
      <c r="N3154" s="56">
        <v>38.076000000000001</v>
      </c>
      <c r="O3154" s="56">
        <v>316.67200000000003</v>
      </c>
      <c r="P3154" s="56">
        <v>37.968000000000004</v>
      </c>
    </row>
    <row r="3155" spans="1:16" x14ac:dyDescent="0.25">
      <c r="A3155" s="54">
        <v>2024</v>
      </c>
      <c r="B3155" s="54">
        <v>166523</v>
      </c>
      <c r="C3155" s="55" t="s">
        <v>414</v>
      </c>
      <c r="D3155" s="54" t="s">
        <v>1</v>
      </c>
      <c r="E3155" s="56">
        <v>0</v>
      </c>
      <c r="F3155" s="56">
        <v>799.92</v>
      </c>
      <c r="G3155" s="56">
        <v>163.16800000000001</v>
      </c>
      <c r="H3155" s="56">
        <v>90.376000000000005</v>
      </c>
      <c r="I3155" s="56">
        <v>3210.04</v>
      </c>
      <c r="J3155" s="56">
        <v>0</v>
      </c>
      <c r="K3155" s="56">
        <v>783.904</v>
      </c>
      <c r="L3155" s="56">
        <v>143.98400000000001</v>
      </c>
      <c r="M3155" s="56">
        <v>351.96</v>
      </c>
      <c r="N3155" s="56">
        <v>143.98400000000001</v>
      </c>
      <c r="O3155" s="56">
        <v>224.77600000000001</v>
      </c>
      <c r="P3155" s="56">
        <v>8.7919999999999998</v>
      </c>
    </row>
    <row r="3156" spans="1:16" x14ac:dyDescent="0.25">
      <c r="A3156" s="54">
        <v>2024</v>
      </c>
      <c r="B3156" s="54">
        <v>166523</v>
      </c>
      <c r="C3156" s="55" t="s">
        <v>414</v>
      </c>
      <c r="D3156" s="54" t="s">
        <v>294</v>
      </c>
      <c r="E3156" s="56">
        <v>0</v>
      </c>
      <c r="F3156" s="56">
        <v>199.92</v>
      </c>
      <c r="G3156" s="56">
        <v>58.667999999999999</v>
      </c>
      <c r="H3156" s="56">
        <v>31.376000000000001</v>
      </c>
      <c r="I3156" s="56">
        <v>716.54</v>
      </c>
      <c r="J3156" s="56">
        <v>0</v>
      </c>
      <c r="K3156" s="56">
        <v>343.904</v>
      </c>
      <c r="L3156" s="56">
        <v>53.984000000000002</v>
      </c>
      <c r="M3156" s="56">
        <v>136.96</v>
      </c>
      <c r="N3156" s="56">
        <v>53.984000000000002</v>
      </c>
      <c r="O3156" s="56">
        <v>64.775999999999996</v>
      </c>
      <c r="P3156" s="56">
        <v>2.7919999999999998</v>
      </c>
    </row>
    <row r="3157" spans="1:16" x14ac:dyDescent="0.25">
      <c r="A3157" s="54">
        <v>2024</v>
      </c>
      <c r="B3157" s="54">
        <v>166523</v>
      </c>
      <c r="C3157" s="55" t="s">
        <v>414</v>
      </c>
      <c r="D3157" s="54" t="s">
        <v>296</v>
      </c>
      <c r="E3157" s="56">
        <v>0</v>
      </c>
      <c r="F3157" s="56">
        <v>168.92</v>
      </c>
      <c r="G3157" s="56">
        <v>-3.3319999999999901</v>
      </c>
      <c r="H3157" s="56">
        <v>-61.624000000000002</v>
      </c>
      <c r="I3157" s="56">
        <v>614.54</v>
      </c>
      <c r="J3157" s="56">
        <v>0</v>
      </c>
      <c r="K3157" s="56">
        <v>281.904</v>
      </c>
      <c r="L3157" s="56">
        <v>22.984000000000002</v>
      </c>
      <c r="M3157" s="56">
        <v>43.96</v>
      </c>
      <c r="N3157" s="56">
        <v>-8.016</v>
      </c>
      <c r="O3157" s="56">
        <v>2.77600000000001</v>
      </c>
      <c r="P3157" s="56">
        <v>-28.207999999999998</v>
      </c>
    </row>
    <row r="3158" spans="1:16" x14ac:dyDescent="0.25">
      <c r="A3158" s="54">
        <v>2024</v>
      </c>
      <c r="B3158" s="54">
        <v>167210</v>
      </c>
      <c r="C3158" s="55" t="s">
        <v>418</v>
      </c>
      <c r="D3158" s="54" t="s">
        <v>294</v>
      </c>
      <c r="E3158" s="56">
        <v>742.65599999999995</v>
      </c>
      <c r="F3158" s="56">
        <v>0</v>
      </c>
      <c r="G3158" s="56">
        <v>432.48200000000003</v>
      </c>
      <c r="H3158" s="56">
        <v>26.975999999999999</v>
      </c>
      <c r="I3158" s="56">
        <v>84.343999999999994</v>
      </c>
      <c r="J3158" s="56">
        <v>388.44</v>
      </c>
      <c r="K3158" s="56">
        <v>138.70400000000001</v>
      </c>
      <c r="L3158" s="56">
        <v>466.03199999999998</v>
      </c>
      <c r="M3158" s="56">
        <v>220.89599999999999</v>
      </c>
      <c r="N3158" s="56">
        <v>673.37599999999998</v>
      </c>
      <c r="O3158" s="56">
        <v>340.19200000000001</v>
      </c>
      <c r="P3158" s="56">
        <v>34.768000000000001</v>
      </c>
    </row>
    <row r="3159" spans="1:16" x14ac:dyDescent="0.25">
      <c r="A3159" s="54">
        <v>2024</v>
      </c>
      <c r="B3159" s="54">
        <v>167210</v>
      </c>
      <c r="C3159" s="55" t="s">
        <v>418</v>
      </c>
      <c r="D3159" s="54" t="s">
        <v>296</v>
      </c>
      <c r="E3159" s="56">
        <v>594.85599999999999</v>
      </c>
      <c r="F3159" s="56">
        <v>0</v>
      </c>
      <c r="G3159" s="56">
        <v>261.48200000000003</v>
      </c>
      <c r="H3159" s="56">
        <v>-39.223999999999997</v>
      </c>
      <c r="I3159" s="56">
        <v>15.944000000000001</v>
      </c>
      <c r="J3159" s="56">
        <v>284.74</v>
      </c>
      <c r="K3159" s="56">
        <v>104.504</v>
      </c>
      <c r="L3159" s="56">
        <v>328.13200000000001</v>
      </c>
      <c r="M3159" s="56">
        <v>116.096</v>
      </c>
      <c r="N3159" s="56">
        <v>569.67600000000004</v>
      </c>
      <c r="O3159" s="56">
        <v>270.69200000000001</v>
      </c>
      <c r="P3159" s="56">
        <v>-0.53199999999999603</v>
      </c>
    </row>
    <row r="3160" spans="1:16" x14ac:dyDescent="0.25">
      <c r="A3160" s="54">
        <v>2024</v>
      </c>
      <c r="B3160" s="54">
        <v>167210</v>
      </c>
      <c r="C3160" s="55" t="s">
        <v>418</v>
      </c>
      <c r="D3160" s="54" t="s">
        <v>1</v>
      </c>
      <c r="E3160" s="56">
        <v>2554.6559999999999</v>
      </c>
      <c r="F3160" s="56">
        <v>0</v>
      </c>
      <c r="G3160" s="56">
        <v>1518.232</v>
      </c>
      <c r="H3160" s="56">
        <v>95.975999999999999</v>
      </c>
      <c r="I3160" s="56">
        <v>390.34399999999999</v>
      </c>
      <c r="J3160" s="56">
        <v>1185.44</v>
      </c>
      <c r="K3160" s="56">
        <v>968.70399999999995</v>
      </c>
      <c r="L3160" s="56">
        <v>1491.0319999999999</v>
      </c>
      <c r="M3160" s="56">
        <v>619.89599999999996</v>
      </c>
      <c r="N3160" s="56">
        <v>1925.376</v>
      </c>
      <c r="O3160" s="56">
        <v>1282.192</v>
      </c>
      <c r="P3160" s="56">
        <v>100.768</v>
      </c>
    </row>
    <row r="3161" spans="1:16" x14ac:dyDescent="0.25">
      <c r="A3161" s="54">
        <v>2024</v>
      </c>
      <c r="B3161" s="54">
        <v>167223</v>
      </c>
      <c r="C3161" s="55" t="s">
        <v>414</v>
      </c>
      <c r="D3161" s="54" t="s">
        <v>1</v>
      </c>
      <c r="E3161" s="56">
        <v>8582.4719999999998</v>
      </c>
      <c r="F3161" s="56">
        <v>3322.2096000000001</v>
      </c>
      <c r="G3161" s="56">
        <v>6206.4287999999997</v>
      </c>
      <c r="H3161" s="56">
        <v>5780.88</v>
      </c>
      <c r="I3161" s="56">
        <v>10074.3048</v>
      </c>
      <c r="J3161" s="56">
        <v>7442.28</v>
      </c>
      <c r="K3161" s="56">
        <v>14222.5416</v>
      </c>
      <c r="L3161" s="56">
        <v>6559.74</v>
      </c>
      <c r="M3161" s="56">
        <v>8478.6263999999992</v>
      </c>
      <c r="N3161" s="56">
        <v>7157.9376000000002</v>
      </c>
      <c r="O3161" s="56">
        <v>3975.6239999999998</v>
      </c>
      <c r="P3161" s="56">
        <v>5121.3743999999997</v>
      </c>
    </row>
    <row r="3162" spans="1:16" x14ac:dyDescent="0.25">
      <c r="A3162" s="54">
        <v>2024</v>
      </c>
      <c r="B3162" s="54">
        <v>167223</v>
      </c>
      <c r="C3162" s="55" t="s">
        <v>414</v>
      </c>
      <c r="D3162" s="54" t="s">
        <v>296</v>
      </c>
      <c r="E3162" s="56">
        <v>1776.682</v>
      </c>
      <c r="F3162" s="56">
        <v>665.70960000000002</v>
      </c>
      <c r="G3162" s="56">
        <v>978.428799999999</v>
      </c>
      <c r="H3162" s="56">
        <v>571.88</v>
      </c>
      <c r="I3162" s="56">
        <v>1643.7447999999999</v>
      </c>
      <c r="J3162" s="56">
        <v>622.28</v>
      </c>
      <c r="K3162" s="56">
        <v>2214.4616000000001</v>
      </c>
      <c r="L3162" s="56">
        <v>535.91</v>
      </c>
      <c r="M3162" s="56">
        <v>971.62639999999897</v>
      </c>
      <c r="N3162" s="56">
        <v>253.68759999999901</v>
      </c>
      <c r="O3162" s="56">
        <v>676.12400000000002</v>
      </c>
      <c r="P3162" s="56">
        <v>1134.1243999999999</v>
      </c>
    </row>
    <row r="3163" spans="1:16" x14ac:dyDescent="0.25">
      <c r="A3163" s="54">
        <v>2024</v>
      </c>
      <c r="B3163" s="54">
        <v>167223</v>
      </c>
      <c r="C3163" s="55" t="s">
        <v>414</v>
      </c>
      <c r="D3163" s="54" t="s">
        <v>294</v>
      </c>
      <c r="E3163" s="56">
        <v>2256.7220000000002</v>
      </c>
      <c r="F3163" s="56">
        <v>1001.7096</v>
      </c>
      <c r="G3163" s="56">
        <v>1209.4287999999999</v>
      </c>
      <c r="H3163" s="56">
        <v>858.88</v>
      </c>
      <c r="I3163" s="56">
        <v>1989.3047999999999</v>
      </c>
      <c r="J3163" s="56">
        <v>963.28</v>
      </c>
      <c r="K3163" s="56">
        <v>2728.5416</v>
      </c>
      <c r="L3163" s="56">
        <v>745.99</v>
      </c>
      <c r="M3163" s="56">
        <v>1305.6264000000001</v>
      </c>
      <c r="N3163" s="56">
        <v>452.68759999999901</v>
      </c>
      <c r="O3163" s="56">
        <v>914.12400000000002</v>
      </c>
      <c r="P3163" s="56">
        <v>1404.1243999999999</v>
      </c>
    </row>
    <row r="3164" spans="1:16" x14ac:dyDescent="0.25">
      <c r="A3164" s="54">
        <v>2024</v>
      </c>
      <c r="B3164" s="54">
        <v>167602</v>
      </c>
      <c r="C3164" s="55" t="s">
        <v>417</v>
      </c>
      <c r="D3164" s="54" t="s">
        <v>1</v>
      </c>
      <c r="E3164" s="56">
        <v>12848.8056</v>
      </c>
      <c r="F3164" s="56">
        <v>4852.3804</v>
      </c>
      <c r="G3164" s="56">
        <v>10494.0146</v>
      </c>
      <c r="H3164" s="56">
        <v>4924.6538</v>
      </c>
      <c r="I3164" s="56">
        <v>23424.629199999999</v>
      </c>
      <c r="J3164" s="56">
        <v>11518.7382</v>
      </c>
      <c r="K3164" s="56">
        <v>15030.4864</v>
      </c>
      <c r="L3164" s="56">
        <v>5750.0164000000004</v>
      </c>
      <c r="M3164" s="56">
        <v>6050.1584000000003</v>
      </c>
      <c r="N3164" s="56">
        <v>11793.013800000001</v>
      </c>
      <c r="O3164" s="56">
        <v>0</v>
      </c>
      <c r="P3164" s="56">
        <v>0</v>
      </c>
    </row>
    <row r="3165" spans="1:16" x14ac:dyDescent="0.25">
      <c r="A3165" s="54">
        <v>2024</v>
      </c>
      <c r="B3165" s="54">
        <v>167602</v>
      </c>
      <c r="C3165" s="55" t="s">
        <v>418</v>
      </c>
      <c r="D3165" s="54" t="s">
        <v>296</v>
      </c>
      <c r="E3165" s="56">
        <v>-1.9344000000000099</v>
      </c>
      <c r="F3165" s="56">
        <v>199.6224</v>
      </c>
      <c r="G3165" s="56">
        <v>406.77879999999902</v>
      </c>
      <c r="H3165" s="56">
        <v>404.2568</v>
      </c>
      <c r="I3165" s="56">
        <v>-47.151200000000202</v>
      </c>
      <c r="J3165" s="56">
        <v>145.5932</v>
      </c>
      <c r="K3165" s="56">
        <v>146.8844</v>
      </c>
      <c r="L3165" s="56">
        <v>-14.849200000000099</v>
      </c>
      <c r="M3165" s="56">
        <v>65.745199999999897</v>
      </c>
      <c r="N3165" s="56">
        <v>125.8496</v>
      </c>
      <c r="O3165" s="56">
        <v>0</v>
      </c>
      <c r="P3165" s="56">
        <v>0</v>
      </c>
    </row>
    <row r="3166" spans="1:16" x14ac:dyDescent="0.25">
      <c r="A3166" s="54">
        <v>2024</v>
      </c>
      <c r="B3166" s="54">
        <v>167602</v>
      </c>
      <c r="C3166" s="55" t="s">
        <v>417</v>
      </c>
      <c r="D3166" s="54" t="s">
        <v>296</v>
      </c>
      <c r="E3166" s="56">
        <v>998.305599999999</v>
      </c>
      <c r="F3166" s="56">
        <v>44.340399999999804</v>
      </c>
      <c r="G3166" s="56">
        <v>1063.0146</v>
      </c>
      <c r="H3166" s="56">
        <v>542.76379999999995</v>
      </c>
      <c r="I3166" s="56">
        <v>1665.0491999999999</v>
      </c>
      <c r="J3166" s="56">
        <v>575.23819999999898</v>
      </c>
      <c r="K3166" s="56">
        <v>1002.2164</v>
      </c>
      <c r="L3166" s="56">
        <v>880.76639999999998</v>
      </c>
      <c r="M3166" s="56">
        <v>47.158399999999403</v>
      </c>
      <c r="N3166" s="56">
        <v>116.01379999999899</v>
      </c>
      <c r="O3166" s="56">
        <v>0</v>
      </c>
      <c r="P3166" s="56">
        <v>0</v>
      </c>
    </row>
    <row r="3167" spans="1:16" x14ac:dyDescent="0.25">
      <c r="A3167" s="54">
        <v>2024</v>
      </c>
      <c r="B3167" s="54">
        <v>167602</v>
      </c>
      <c r="C3167" s="55" t="s">
        <v>418</v>
      </c>
      <c r="D3167" s="54" t="s">
        <v>1</v>
      </c>
      <c r="E3167" s="56">
        <v>199.8656</v>
      </c>
      <c r="F3167" s="56">
        <v>974.22239999999999</v>
      </c>
      <c r="G3167" s="56">
        <v>3029.6788000000001</v>
      </c>
      <c r="H3167" s="56">
        <v>2201.5068000000001</v>
      </c>
      <c r="I3167" s="56">
        <v>1125.8488</v>
      </c>
      <c r="J3167" s="56">
        <v>1167.8932</v>
      </c>
      <c r="K3167" s="56">
        <v>972.28440000000001</v>
      </c>
      <c r="L3167" s="56">
        <v>456.1508</v>
      </c>
      <c r="M3167" s="56">
        <v>526.24519999999995</v>
      </c>
      <c r="N3167" s="56">
        <v>1810.6496</v>
      </c>
      <c r="O3167" s="56">
        <v>0</v>
      </c>
      <c r="P3167" s="56">
        <v>0</v>
      </c>
    </row>
    <row r="3168" spans="1:16" x14ac:dyDescent="0.25">
      <c r="A3168" s="54">
        <v>2024</v>
      </c>
      <c r="B3168" s="54">
        <v>167602</v>
      </c>
      <c r="C3168" s="55" t="s">
        <v>417</v>
      </c>
      <c r="D3168" s="54" t="s">
        <v>294</v>
      </c>
      <c r="E3168" s="56">
        <v>1301.3055999999999</v>
      </c>
      <c r="F3168" s="56">
        <v>215.38040000000001</v>
      </c>
      <c r="G3168" s="56">
        <v>1265.0146</v>
      </c>
      <c r="H3168" s="56">
        <v>754.40380000000005</v>
      </c>
      <c r="I3168" s="56">
        <v>2061.1291999999999</v>
      </c>
      <c r="J3168" s="56">
        <v>816.23819999999898</v>
      </c>
      <c r="K3168" s="56">
        <v>1371.7364</v>
      </c>
      <c r="L3168" s="56">
        <v>1055.7664</v>
      </c>
      <c r="M3168" s="56">
        <v>311.15839999999901</v>
      </c>
      <c r="N3168" s="56">
        <v>421.01379999999898</v>
      </c>
      <c r="O3168" s="56">
        <v>0</v>
      </c>
      <c r="P3168" s="56">
        <v>0</v>
      </c>
    </row>
    <row r="3169" spans="1:16" x14ac:dyDescent="0.25">
      <c r="A3169" s="54">
        <v>2024</v>
      </c>
      <c r="B3169" s="54">
        <v>167602</v>
      </c>
      <c r="C3169" s="55" t="s">
        <v>418</v>
      </c>
      <c r="D3169" s="54" t="s">
        <v>294</v>
      </c>
      <c r="E3169" s="56">
        <v>65.365600000000001</v>
      </c>
      <c r="F3169" s="56">
        <v>302.22239999999999</v>
      </c>
      <c r="G3169" s="56">
        <v>608.678799999999</v>
      </c>
      <c r="H3169" s="56">
        <v>482.0068</v>
      </c>
      <c r="I3169" s="56">
        <v>187.84880000000001</v>
      </c>
      <c r="J3169" s="56">
        <v>255.89320000000001</v>
      </c>
      <c r="K3169" s="56">
        <v>247.28440000000001</v>
      </c>
      <c r="L3169" s="56">
        <v>86.650799999999904</v>
      </c>
      <c r="M3169" s="56">
        <v>167.24520000000001</v>
      </c>
      <c r="N3169" s="56">
        <v>193.14959999999999</v>
      </c>
      <c r="O3169" s="56">
        <v>0</v>
      </c>
      <c r="P3169" s="56">
        <v>0</v>
      </c>
    </row>
    <row r="3170" spans="1:16" x14ac:dyDescent="0.25">
      <c r="A3170" s="54">
        <v>2024</v>
      </c>
      <c r="B3170" s="54">
        <v>169318</v>
      </c>
      <c r="C3170" s="55" t="s">
        <v>418</v>
      </c>
      <c r="D3170" s="54" t="s">
        <v>1</v>
      </c>
      <c r="E3170" s="56">
        <v>0</v>
      </c>
      <c r="F3170" s="56">
        <v>863.91200000000003</v>
      </c>
      <c r="G3170" s="56">
        <v>151.98400000000001</v>
      </c>
      <c r="H3170" s="56">
        <v>639.91999999999996</v>
      </c>
      <c r="I3170" s="56">
        <v>160.78399999999999</v>
      </c>
      <c r="J3170" s="56">
        <v>249.488</v>
      </c>
      <c r="K3170" s="56">
        <v>71.992000000000004</v>
      </c>
      <c r="L3170" s="56">
        <v>0</v>
      </c>
      <c r="M3170" s="56">
        <v>0</v>
      </c>
      <c r="N3170" s="56">
        <v>311.96800000000002</v>
      </c>
      <c r="O3170" s="56">
        <v>79.992000000000004</v>
      </c>
      <c r="P3170" s="56">
        <v>167.17599999999999</v>
      </c>
    </row>
    <row r="3171" spans="1:16" x14ac:dyDescent="0.25">
      <c r="A3171" s="54">
        <v>2024</v>
      </c>
      <c r="B3171" s="54">
        <v>169318</v>
      </c>
      <c r="C3171" s="55" t="s">
        <v>418</v>
      </c>
      <c r="D3171" s="54" t="s">
        <v>296</v>
      </c>
      <c r="E3171" s="56">
        <v>0</v>
      </c>
      <c r="F3171" s="56">
        <v>212.71199999999999</v>
      </c>
      <c r="G3171" s="56">
        <v>-19.216000000000001</v>
      </c>
      <c r="H3171" s="56">
        <v>256.82</v>
      </c>
      <c r="I3171" s="56">
        <v>-37.915999999999997</v>
      </c>
      <c r="J3171" s="56">
        <v>-82.512</v>
      </c>
      <c r="K3171" s="56">
        <v>-6.1079999999999997</v>
      </c>
      <c r="L3171" s="56">
        <v>0</v>
      </c>
      <c r="M3171" s="56">
        <v>0</v>
      </c>
      <c r="N3171" s="56">
        <v>-65.432000000000002</v>
      </c>
      <c r="O3171" s="56">
        <v>-13.108000000000001</v>
      </c>
      <c r="P3171" s="56">
        <v>-55.624000000000002</v>
      </c>
    </row>
    <row r="3172" spans="1:16" x14ac:dyDescent="0.25">
      <c r="A3172" s="54">
        <v>2024</v>
      </c>
      <c r="B3172" s="54">
        <v>169318</v>
      </c>
      <c r="C3172" s="55" t="s">
        <v>418</v>
      </c>
      <c r="D3172" s="54" t="s">
        <v>294</v>
      </c>
      <c r="E3172" s="56">
        <v>0</v>
      </c>
      <c r="F3172" s="56">
        <v>278.91199999999998</v>
      </c>
      <c r="G3172" s="56">
        <v>46.984000000000002</v>
      </c>
      <c r="H3172" s="56">
        <v>289.92</v>
      </c>
      <c r="I3172" s="56">
        <v>28.283999999999999</v>
      </c>
      <c r="J3172" s="56">
        <v>82.988</v>
      </c>
      <c r="K3172" s="56">
        <v>26.992000000000001</v>
      </c>
      <c r="L3172" s="56">
        <v>0</v>
      </c>
      <c r="M3172" s="56">
        <v>0</v>
      </c>
      <c r="N3172" s="56">
        <v>66.968000000000004</v>
      </c>
      <c r="O3172" s="56">
        <v>19.992000000000001</v>
      </c>
      <c r="P3172" s="56">
        <v>43.676000000000002</v>
      </c>
    </row>
    <row r="3173" spans="1:16" x14ac:dyDescent="0.25">
      <c r="A3173" s="54">
        <v>2024</v>
      </c>
      <c r="B3173" s="54">
        <v>173044</v>
      </c>
      <c r="C3173" s="55" t="s">
        <v>415</v>
      </c>
      <c r="D3173" s="54" t="s">
        <v>296</v>
      </c>
      <c r="E3173" s="56">
        <v>259.62</v>
      </c>
      <c r="F3173" s="56">
        <v>75.688000000000102</v>
      </c>
      <c r="G3173" s="56">
        <v>67.755999999999801</v>
      </c>
      <c r="H3173" s="56">
        <v>183.78399999999999</v>
      </c>
      <c r="I3173" s="56">
        <v>49.671999999999997</v>
      </c>
      <c r="J3173" s="56">
        <v>0</v>
      </c>
      <c r="K3173" s="56">
        <v>0</v>
      </c>
      <c r="L3173" s="56">
        <v>0</v>
      </c>
      <c r="M3173" s="56">
        <v>0</v>
      </c>
      <c r="N3173" s="56">
        <v>0</v>
      </c>
      <c r="O3173" s="56">
        <v>0</v>
      </c>
      <c r="P3173" s="56">
        <v>0</v>
      </c>
    </row>
    <row r="3174" spans="1:16" x14ac:dyDescent="0.25">
      <c r="A3174" s="54">
        <v>2024</v>
      </c>
      <c r="B3174" s="54">
        <v>173044</v>
      </c>
      <c r="C3174" s="55" t="s">
        <v>415</v>
      </c>
      <c r="D3174" s="54" t="s">
        <v>1</v>
      </c>
      <c r="E3174" s="56">
        <v>1910.92</v>
      </c>
      <c r="F3174" s="56">
        <v>1096.6880000000001</v>
      </c>
      <c r="G3174" s="56">
        <v>663.01599999999996</v>
      </c>
      <c r="H3174" s="56">
        <v>1122.184</v>
      </c>
      <c r="I3174" s="56">
        <v>439.87200000000001</v>
      </c>
      <c r="J3174" s="56">
        <v>0</v>
      </c>
      <c r="K3174" s="56">
        <v>0</v>
      </c>
      <c r="L3174" s="56">
        <v>0</v>
      </c>
      <c r="M3174" s="56">
        <v>0</v>
      </c>
      <c r="N3174" s="56">
        <v>0</v>
      </c>
      <c r="O3174" s="56">
        <v>0</v>
      </c>
      <c r="P3174" s="56">
        <v>0</v>
      </c>
    </row>
    <row r="3175" spans="1:16" x14ac:dyDescent="0.25">
      <c r="A3175" s="54">
        <v>2024</v>
      </c>
      <c r="B3175" s="54">
        <v>173044</v>
      </c>
      <c r="C3175" s="55" t="s">
        <v>415</v>
      </c>
      <c r="D3175" s="54" t="s">
        <v>294</v>
      </c>
      <c r="E3175" s="56">
        <v>392.42</v>
      </c>
      <c r="F3175" s="56">
        <v>174.18799999999999</v>
      </c>
      <c r="G3175" s="56">
        <v>144.01599999999999</v>
      </c>
      <c r="H3175" s="56">
        <v>286.68400000000003</v>
      </c>
      <c r="I3175" s="56">
        <v>150.37200000000001</v>
      </c>
      <c r="J3175" s="56">
        <v>0</v>
      </c>
      <c r="K3175" s="56">
        <v>0</v>
      </c>
      <c r="L3175" s="56">
        <v>0</v>
      </c>
      <c r="M3175" s="56">
        <v>0</v>
      </c>
      <c r="N3175" s="56">
        <v>0</v>
      </c>
      <c r="O3175" s="56">
        <v>0</v>
      </c>
      <c r="P3175" s="56">
        <v>0</v>
      </c>
    </row>
    <row r="3176" spans="1:16" x14ac:dyDescent="0.25">
      <c r="A3176" s="54">
        <v>2024</v>
      </c>
      <c r="B3176" s="54">
        <v>178150</v>
      </c>
      <c r="C3176" s="55" t="s">
        <v>415</v>
      </c>
      <c r="D3176" s="54" t="s">
        <v>294</v>
      </c>
      <c r="E3176" s="56">
        <v>297.10399999999998</v>
      </c>
      <c r="F3176" s="56">
        <v>405.024</v>
      </c>
      <c r="G3176" s="56">
        <v>59.41</v>
      </c>
      <c r="H3176" s="56">
        <v>37.283999999999999</v>
      </c>
      <c r="I3176" s="56">
        <v>419.1</v>
      </c>
      <c r="J3176" s="56">
        <v>298.91199999999998</v>
      </c>
      <c r="K3176" s="56">
        <v>647.70000000000005</v>
      </c>
      <c r="L3176" s="56">
        <v>0</v>
      </c>
      <c r="M3176" s="56">
        <v>55.984000000000002</v>
      </c>
      <c r="N3176" s="56">
        <v>228.91200000000001</v>
      </c>
      <c r="O3176" s="56">
        <v>354.98</v>
      </c>
      <c r="P3176" s="56">
        <v>0</v>
      </c>
    </row>
    <row r="3177" spans="1:16" x14ac:dyDescent="0.25">
      <c r="A3177" s="54">
        <v>2024</v>
      </c>
      <c r="B3177" s="54">
        <v>178150</v>
      </c>
      <c r="C3177" s="55" t="s">
        <v>415</v>
      </c>
      <c r="D3177" s="54" t="s">
        <v>1</v>
      </c>
      <c r="E3177" s="56">
        <v>655.10400000000004</v>
      </c>
      <c r="F3177" s="56">
        <v>1355.0239999999999</v>
      </c>
      <c r="G3177" s="56">
        <v>187.16</v>
      </c>
      <c r="H3177" s="56">
        <v>144.78399999999999</v>
      </c>
      <c r="I3177" s="56">
        <v>1944.6</v>
      </c>
      <c r="J3177" s="56">
        <v>783.91200000000003</v>
      </c>
      <c r="K3177" s="56">
        <v>1726.2</v>
      </c>
      <c r="L3177" s="56">
        <v>0</v>
      </c>
      <c r="M3177" s="56">
        <v>135.98400000000001</v>
      </c>
      <c r="N3177" s="56">
        <v>863.91200000000003</v>
      </c>
      <c r="O3177" s="56">
        <v>1033.48</v>
      </c>
      <c r="P3177" s="56">
        <v>0</v>
      </c>
    </row>
    <row r="3178" spans="1:16" x14ac:dyDescent="0.25">
      <c r="A3178" s="54">
        <v>2024</v>
      </c>
      <c r="B3178" s="54">
        <v>178150</v>
      </c>
      <c r="C3178" s="55" t="s">
        <v>415</v>
      </c>
      <c r="D3178" s="54" t="s">
        <v>296</v>
      </c>
      <c r="E3178" s="56">
        <v>231.804</v>
      </c>
      <c r="F3178" s="56">
        <v>329.29399999999998</v>
      </c>
      <c r="G3178" s="56">
        <v>-39.090000000000003</v>
      </c>
      <c r="H3178" s="56">
        <v>-26.916</v>
      </c>
      <c r="I3178" s="56">
        <v>287.39999999999998</v>
      </c>
      <c r="J3178" s="56">
        <v>234.71199999999999</v>
      </c>
      <c r="K3178" s="56">
        <v>485</v>
      </c>
      <c r="L3178" s="56">
        <v>0</v>
      </c>
      <c r="M3178" s="56">
        <v>22.783999999999999</v>
      </c>
      <c r="N3178" s="56">
        <v>164.71199999999999</v>
      </c>
      <c r="O3178" s="56">
        <v>193.38</v>
      </c>
      <c r="P3178" s="56">
        <v>0</v>
      </c>
    </row>
    <row r="3179" spans="1:16" x14ac:dyDescent="0.25">
      <c r="A3179" s="54">
        <v>2024</v>
      </c>
      <c r="B3179" s="54">
        <v>178362</v>
      </c>
      <c r="C3179" s="55" t="s">
        <v>417</v>
      </c>
      <c r="D3179" s="54" t="s">
        <v>296</v>
      </c>
      <c r="E3179" s="56">
        <v>98.100000000000705</v>
      </c>
      <c r="F3179" s="56">
        <v>328.76</v>
      </c>
      <c r="G3179" s="56">
        <v>288.43000000000097</v>
      </c>
      <c r="H3179" s="56">
        <v>-356.82</v>
      </c>
      <c r="I3179" s="56">
        <v>325.38000000000102</v>
      </c>
      <c r="J3179" s="56">
        <v>8.9600000000004592</v>
      </c>
      <c r="K3179" s="56">
        <v>85.210000000000406</v>
      </c>
      <c r="L3179" s="56">
        <v>64.400000000000304</v>
      </c>
      <c r="M3179" s="56">
        <v>-298.51499999999999</v>
      </c>
      <c r="N3179" s="56">
        <v>664.56500000000096</v>
      </c>
      <c r="O3179" s="56">
        <v>52.4650000000007</v>
      </c>
      <c r="P3179" s="56">
        <v>339.60500000000098</v>
      </c>
    </row>
    <row r="3180" spans="1:16" x14ac:dyDescent="0.25">
      <c r="A3180" s="54">
        <v>2024</v>
      </c>
      <c r="B3180" s="54">
        <v>178362</v>
      </c>
      <c r="C3180" s="55" t="s">
        <v>417</v>
      </c>
      <c r="D3180" s="54" t="s">
        <v>294</v>
      </c>
      <c r="E3180" s="56">
        <v>758.1</v>
      </c>
      <c r="F3180" s="56">
        <v>928.76</v>
      </c>
      <c r="G3180" s="56">
        <v>927.43000000000097</v>
      </c>
      <c r="H3180" s="56">
        <v>243.18</v>
      </c>
      <c r="I3180" s="56">
        <v>1003.38</v>
      </c>
      <c r="J3180" s="56">
        <v>617.96</v>
      </c>
      <c r="K3180" s="56">
        <v>763.21</v>
      </c>
      <c r="L3180" s="56">
        <v>694.4</v>
      </c>
      <c r="M3180" s="56">
        <v>310.48500000000001</v>
      </c>
      <c r="N3180" s="56">
        <v>1342.5650000000001</v>
      </c>
      <c r="O3180" s="56">
        <v>640.46500000000106</v>
      </c>
      <c r="P3180" s="56">
        <v>927.60500000000104</v>
      </c>
    </row>
    <row r="3181" spans="1:16" x14ac:dyDescent="0.25">
      <c r="A3181" s="54">
        <v>2024</v>
      </c>
      <c r="B3181" s="54">
        <v>178362</v>
      </c>
      <c r="C3181" s="55" t="s">
        <v>417</v>
      </c>
      <c r="D3181" s="54" t="s">
        <v>1</v>
      </c>
      <c r="E3181" s="56">
        <v>6173.1</v>
      </c>
      <c r="F3181" s="56">
        <v>7562.76</v>
      </c>
      <c r="G3181" s="56">
        <v>7551.93</v>
      </c>
      <c r="H3181" s="56">
        <v>1980.18</v>
      </c>
      <c r="I3181" s="56">
        <v>8170.38</v>
      </c>
      <c r="J3181" s="56">
        <v>5031.96</v>
      </c>
      <c r="K3181" s="56">
        <v>6214.71</v>
      </c>
      <c r="L3181" s="56">
        <v>5654.4</v>
      </c>
      <c r="M3181" s="56">
        <v>2528.2350000000001</v>
      </c>
      <c r="N3181" s="56">
        <v>10932.315000000001</v>
      </c>
      <c r="O3181" s="56">
        <v>5215.2150000000001</v>
      </c>
      <c r="P3181" s="56">
        <v>7553.3549999999996</v>
      </c>
    </row>
    <row r="3182" spans="1:16" x14ac:dyDescent="0.25">
      <c r="A3182" s="54">
        <v>2024</v>
      </c>
      <c r="B3182" s="54">
        <v>178828</v>
      </c>
      <c r="C3182" s="55" t="s">
        <v>414</v>
      </c>
      <c r="D3182" s="54" t="s">
        <v>1</v>
      </c>
      <c r="E3182" s="56">
        <v>0</v>
      </c>
      <c r="F3182" s="56">
        <v>1075.8879999999999</v>
      </c>
      <c r="G3182" s="56">
        <v>927.05600000000004</v>
      </c>
      <c r="H3182" s="56">
        <v>80.784000000000006</v>
      </c>
      <c r="I3182" s="56">
        <v>0</v>
      </c>
      <c r="J3182" s="56">
        <v>159.98400000000001</v>
      </c>
      <c r="K3182" s="56">
        <v>80.792000000000002</v>
      </c>
      <c r="L3182" s="56">
        <v>391.96</v>
      </c>
      <c r="M3182" s="56">
        <v>856.69600000000003</v>
      </c>
      <c r="N3182" s="56">
        <v>72.784000000000006</v>
      </c>
      <c r="O3182" s="56">
        <v>0</v>
      </c>
      <c r="P3182" s="56">
        <v>63.991999999999997</v>
      </c>
    </row>
    <row r="3183" spans="1:16" x14ac:dyDescent="0.25">
      <c r="A3183" s="54">
        <v>2024</v>
      </c>
      <c r="B3183" s="54">
        <v>178828</v>
      </c>
      <c r="C3183" s="55" t="s">
        <v>414</v>
      </c>
      <c r="D3183" s="54" t="s">
        <v>296</v>
      </c>
      <c r="E3183" s="56">
        <v>0</v>
      </c>
      <c r="F3183" s="56">
        <v>185.88800000000001</v>
      </c>
      <c r="G3183" s="56">
        <v>292.05599999999998</v>
      </c>
      <c r="H3183" s="56">
        <v>-32.216000000000001</v>
      </c>
      <c r="I3183" s="56">
        <v>0</v>
      </c>
      <c r="J3183" s="56">
        <v>18.984000000000002</v>
      </c>
      <c r="K3183" s="56">
        <v>-20.207999999999998</v>
      </c>
      <c r="L3183" s="56">
        <v>-7.0399999999999796</v>
      </c>
      <c r="M3183" s="56">
        <v>238.196</v>
      </c>
      <c r="N3183" s="56">
        <v>-29.716000000000001</v>
      </c>
      <c r="O3183" s="56">
        <v>0</v>
      </c>
      <c r="P3183" s="56">
        <v>-2.008</v>
      </c>
    </row>
    <row r="3184" spans="1:16" x14ac:dyDescent="0.25">
      <c r="A3184" s="54">
        <v>2024</v>
      </c>
      <c r="B3184" s="54">
        <v>178828</v>
      </c>
      <c r="C3184" s="55" t="s">
        <v>414</v>
      </c>
      <c r="D3184" s="54" t="s">
        <v>294</v>
      </c>
      <c r="E3184" s="56">
        <v>0</v>
      </c>
      <c r="F3184" s="56">
        <v>225.88800000000001</v>
      </c>
      <c r="G3184" s="56">
        <v>332.05599999999998</v>
      </c>
      <c r="H3184" s="56">
        <v>29.783999999999999</v>
      </c>
      <c r="I3184" s="56">
        <v>0</v>
      </c>
      <c r="J3184" s="56">
        <v>49.984000000000002</v>
      </c>
      <c r="K3184" s="56">
        <v>10.792</v>
      </c>
      <c r="L3184" s="56">
        <v>116.96</v>
      </c>
      <c r="M3184" s="56">
        <v>331.19600000000003</v>
      </c>
      <c r="N3184" s="56">
        <v>32.283999999999999</v>
      </c>
      <c r="O3184" s="56">
        <v>0</v>
      </c>
      <c r="P3184" s="56">
        <v>28.992000000000001</v>
      </c>
    </row>
    <row r="3185" spans="1:16" x14ac:dyDescent="0.25">
      <c r="A3185" s="54">
        <v>2024</v>
      </c>
      <c r="B3185" s="54">
        <v>185163</v>
      </c>
      <c r="C3185" s="55" t="s">
        <v>414</v>
      </c>
      <c r="D3185" s="54" t="s">
        <v>294</v>
      </c>
      <c r="E3185" s="56">
        <v>221.17599999999999</v>
      </c>
      <c r="F3185" s="56">
        <v>322.63799999999998</v>
      </c>
      <c r="G3185" s="56">
        <v>94.76</v>
      </c>
      <c r="H3185" s="56">
        <v>465.82</v>
      </c>
      <c r="I3185" s="56">
        <v>404.37200000000001</v>
      </c>
      <c r="J3185" s="56">
        <v>73.459999999999994</v>
      </c>
      <c r="K3185" s="56">
        <v>112.896</v>
      </c>
      <c r="L3185" s="56">
        <v>58.276000000000003</v>
      </c>
      <c r="M3185" s="56">
        <v>26.992000000000001</v>
      </c>
      <c r="N3185" s="56">
        <v>35.984000000000002</v>
      </c>
      <c r="O3185" s="56">
        <v>332.19600000000003</v>
      </c>
      <c r="P3185" s="56">
        <v>73.975999999999999</v>
      </c>
    </row>
    <row r="3186" spans="1:16" x14ac:dyDescent="0.25">
      <c r="A3186" s="54">
        <v>2024</v>
      </c>
      <c r="B3186" s="54">
        <v>185163</v>
      </c>
      <c r="C3186" s="55" t="s">
        <v>414</v>
      </c>
      <c r="D3186" s="54" t="s">
        <v>1</v>
      </c>
      <c r="E3186" s="56">
        <v>1538.1759999999999</v>
      </c>
      <c r="F3186" s="56">
        <v>883.88800000000003</v>
      </c>
      <c r="G3186" s="56">
        <v>384.76</v>
      </c>
      <c r="H3186" s="56">
        <v>1313.32</v>
      </c>
      <c r="I3186" s="56">
        <v>1055.8720000000001</v>
      </c>
      <c r="J3186" s="56">
        <v>311.95999999999998</v>
      </c>
      <c r="K3186" s="56">
        <v>287.89600000000002</v>
      </c>
      <c r="L3186" s="56">
        <v>200.77600000000001</v>
      </c>
      <c r="M3186" s="56">
        <v>71.992000000000004</v>
      </c>
      <c r="N3186" s="56">
        <v>135.98400000000001</v>
      </c>
      <c r="O3186" s="56">
        <v>944.69600000000003</v>
      </c>
      <c r="P3186" s="56">
        <v>223.976</v>
      </c>
    </row>
    <row r="3187" spans="1:16" x14ac:dyDescent="0.25">
      <c r="A3187" s="54">
        <v>2024</v>
      </c>
      <c r="B3187" s="54">
        <v>185163</v>
      </c>
      <c r="C3187" s="55" t="s">
        <v>414</v>
      </c>
      <c r="D3187" s="54" t="s">
        <v>296</v>
      </c>
      <c r="E3187" s="56">
        <v>31.175999999999998</v>
      </c>
      <c r="F3187" s="56">
        <v>197.63800000000001</v>
      </c>
      <c r="G3187" s="56">
        <v>-0.239999999999995</v>
      </c>
      <c r="H3187" s="56">
        <v>320.77999999999997</v>
      </c>
      <c r="I3187" s="56">
        <v>307.37200000000001</v>
      </c>
      <c r="J3187" s="56">
        <v>8.4600000000000097</v>
      </c>
      <c r="K3187" s="56">
        <v>-11.103999999999999</v>
      </c>
      <c r="L3187" s="56">
        <v>-4.72400000000001</v>
      </c>
      <c r="M3187" s="56">
        <v>-4.008</v>
      </c>
      <c r="N3187" s="56">
        <v>3.9840000000000102</v>
      </c>
      <c r="O3187" s="56">
        <v>238.196</v>
      </c>
      <c r="P3187" s="56">
        <v>10.976000000000001</v>
      </c>
    </row>
    <row r="3188" spans="1:16" x14ac:dyDescent="0.25">
      <c r="A3188" s="54">
        <v>2024</v>
      </c>
      <c r="B3188" s="54">
        <v>187782</v>
      </c>
      <c r="C3188" s="55" t="s">
        <v>419</v>
      </c>
      <c r="D3188" s="54" t="s">
        <v>1</v>
      </c>
      <c r="E3188" s="56">
        <v>0</v>
      </c>
      <c r="F3188" s="56">
        <v>204.36500000000001</v>
      </c>
      <c r="G3188" s="56">
        <v>1032.3810000000001</v>
      </c>
      <c r="H3188" s="56">
        <v>286.95100000000002</v>
      </c>
      <c r="I3188" s="56">
        <v>0</v>
      </c>
      <c r="J3188" s="56">
        <v>0</v>
      </c>
      <c r="K3188" s="56">
        <v>669.10900000000004</v>
      </c>
      <c r="L3188" s="56">
        <v>0</v>
      </c>
      <c r="M3188" s="56">
        <v>406.65800000000002</v>
      </c>
      <c r="N3188" s="56">
        <v>1150.527</v>
      </c>
      <c r="O3188" s="56">
        <v>0</v>
      </c>
      <c r="P3188" s="56">
        <v>1128.8900000000001</v>
      </c>
    </row>
    <row r="3189" spans="1:16" x14ac:dyDescent="0.25">
      <c r="A3189" s="54">
        <v>2024</v>
      </c>
      <c r="B3189" s="54">
        <v>187782</v>
      </c>
      <c r="C3189" s="55" t="s">
        <v>419</v>
      </c>
      <c r="D3189" s="54" t="s">
        <v>294</v>
      </c>
      <c r="E3189" s="56">
        <v>0</v>
      </c>
      <c r="F3189" s="56">
        <v>57.865000000000002</v>
      </c>
      <c r="G3189" s="56">
        <v>239.881</v>
      </c>
      <c r="H3189" s="56">
        <v>1.4510000000000201</v>
      </c>
      <c r="I3189" s="56">
        <v>0</v>
      </c>
      <c r="J3189" s="56">
        <v>0</v>
      </c>
      <c r="K3189" s="56">
        <v>157.35900000000001</v>
      </c>
      <c r="L3189" s="56">
        <v>0</v>
      </c>
      <c r="M3189" s="56">
        <v>64.158000000000001</v>
      </c>
      <c r="N3189" s="56">
        <v>371.02699999999999</v>
      </c>
      <c r="O3189" s="56">
        <v>0</v>
      </c>
      <c r="P3189" s="56">
        <v>345.89</v>
      </c>
    </row>
    <row r="3190" spans="1:16" x14ac:dyDescent="0.25">
      <c r="A3190" s="54">
        <v>2024</v>
      </c>
      <c r="B3190" s="54">
        <v>187782</v>
      </c>
      <c r="C3190" s="55" t="s">
        <v>419</v>
      </c>
      <c r="D3190" s="54" t="s">
        <v>296</v>
      </c>
      <c r="E3190" s="56">
        <v>0</v>
      </c>
      <c r="F3190" s="56">
        <v>23.565000000000001</v>
      </c>
      <c r="G3190" s="56">
        <v>173.48099999999999</v>
      </c>
      <c r="H3190" s="56">
        <v>-32.848999999999997</v>
      </c>
      <c r="I3190" s="56">
        <v>0</v>
      </c>
      <c r="J3190" s="56">
        <v>0</v>
      </c>
      <c r="K3190" s="56">
        <v>88.758999999999901</v>
      </c>
      <c r="L3190" s="56">
        <v>0</v>
      </c>
      <c r="M3190" s="56">
        <v>28.757999999999999</v>
      </c>
      <c r="N3190" s="56">
        <v>236.02699999999999</v>
      </c>
      <c r="O3190" s="56">
        <v>0</v>
      </c>
      <c r="P3190" s="56">
        <v>209.79</v>
      </c>
    </row>
    <row r="3191" spans="1:16" x14ac:dyDescent="0.25">
      <c r="A3191" s="54">
        <v>2024</v>
      </c>
      <c r="B3191" s="54">
        <v>188132</v>
      </c>
      <c r="C3191" s="55" t="s">
        <v>419</v>
      </c>
      <c r="D3191" s="54" t="s">
        <v>1</v>
      </c>
      <c r="E3191" s="56">
        <v>8436</v>
      </c>
      <c r="F3191" s="56">
        <v>7149</v>
      </c>
      <c r="G3191" s="56">
        <v>3394.8</v>
      </c>
      <c r="H3191" s="56">
        <v>3677.1</v>
      </c>
      <c r="I3191" s="56">
        <v>4544.7</v>
      </c>
      <c r="J3191" s="56">
        <v>6177.6</v>
      </c>
      <c r="K3191" s="56">
        <v>2713.2</v>
      </c>
      <c r="L3191" s="56">
        <v>5953.2</v>
      </c>
      <c r="M3191" s="56">
        <v>5218.8</v>
      </c>
      <c r="N3191" s="56">
        <v>5228.1000000000004</v>
      </c>
      <c r="O3191" s="56">
        <v>1743</v>
      </c>
      <c r="P3191" s="56">
        <v>3355.2</v>
      </c>
    </row>
    <row r="3192" spans="1:16" x14ac:dyDescent="0.25">
      <c r="A3192" s="54">
        <v>2024</v>
      </c>
      <c r="B3192" s="54">
        <v>188132</v>
      </c>
      <c r="C3192" s="55" t="s">
        <v>419</v>
      </c>
      <c r="D3192" s="54" t="s">
        <v>296</v>
      </c>
      <c r="E3192" s="56">
        <v>896.47</v>
      </c>
      <c r="F3192" s="56">
        <v>705.84</v>
      </c>
      <c r="G3192" s="56">
        <v>268.10000000000002</v>
      </c>
      <c r="H3192" s="56">
        <v>215.55</v>
      </c>
      <c r="I3192" s="56">
        <v>393.35</v>
      </c>
      <c r="J3192" s="56">
        <v>664.4</v>
      </c>
      <c r="K3192" s="56">
        <v>26.1</v>
      </c>
      <c r="L3192" s="56">
        <v>509.8</v>
      </c>
      <c r="M3192" s="56">
        <v>469.2</v>
      </c>
      <c r="N3192" s="56">
        <v>502.85</v>
      </c>
      <c r="O3192" s="56">
        <v>-70.3</v>
      </c>
      <c r="P3192" s="56">
        <v>226.1</v>
      </c>
    </row>
    <row r="3193" spans="1:16" x14ac:dyDescent="0.25">
      <c r="A3193" s="54">
        <v>2024</v>
      </c>
      <c r="B3193" s="54">
        <v>188132</v>
      </c>
      <c r="C3193" s="55" t="s">
        <v>419</v>
      </c>
      <c r="D3193" s="54" t="s">
        <v>294</v>
      </c>
      <c r="E3193" s="56">
        <v>1406</v>
      </c>
      <c r="F3193" s="56">
        <v>1191.5</v>
      </c>
      <c r="G3193" s="56">
        <v>565.79999999999995</v>
      </c>
      <c r="H3193" s="56">
        <v>612.85</v>
      </c>
      <c r="I3193" s="56">
        <v>757.45</v>
      </c>
      <c r="J3193" s="56">
        <v>1029.5999999999999</v>
      </c>
      <c r="K3193" s="56">
        <v>452.2</v>
      </c>
      <c r="L3193" s="56">
        <v>992.2</v>
      </c>
      <c r="M3193" s="56">
        <v>869.8</v>
      </c>
      <c r="N3193" s="56">
        <v>871.35</v>
      </c>
      <c r="O3193" s="56">
        <v>290.5</v>
      </c>
      <c r="P3193" s="56">
        <v>559.20000000000005</v>
      </c>
    </row>
    <row r="3194" spans="1:16" x14ac:dyDescent="0.25">
      <c r="A3194" s="54">
        <v>2024</v>
      </c>
      <c r="B3194" s="54">
        <v>188132</v>
      </c>
      <c r="C3194" s="55" t="s">
        <v>417</v>
      </c>
      <c r="D3194" s="54" t="s">
        <v>296</v>
      </c>
      <c r="E3194" s="56">
        <v>-21</v>
      </c>
      <c r="F3194" s="56">
        <v>-19</v>
      </c>
      <c r="G3194" s="56">
        <v>-23</v>
      </c>
      <c r="H3194" s="56">
        <v>0</v>
      </c>
      <c r="I3194" s="56">
        <v>0</v>
      </c>
      <c r="J3194" s="56">
        <v>-27.8</v>
      </c>
      <c r="K3194" s="56">
        <v>-16</v>
      </c>
      <c r="L3194" s="56">
        <v>-23</v>
      </c>
      <c r="M3194" s="56">
        <v>-8.4</v>
      </c>
      <c r="N3194" s="56">
        <v>-6</v>
      </c>
      <c r="O3194" s="56">
        <v>-28.6</v>
      </c>
      <c r="P3194" s="56">
        <v>-28</v>
      </c>
    </row>
    <row r="3195" spans="1:16" x14ac:dyDescent="0.25">
      <c r="A3195" s="54">
        <v>2024</v>
      </c>
      <c r="B3195" s="54">
        <v>188132</v>
      </c>
      <c r="C3195" s="55" t="s">
        <v>417</v>
      </c>
      <c r="D3195" s="54" t="s">
        <v>294</v>
      </c>
      <c r="E3195" s="56">
        <v>9</v>
      </c>
      <c r="F3195" s="56">
        <v>11</v>
      </c>
      <c r="G3195" s="56">
        <v>7</v>
      </c>
      <c r="H3195" s="56">
        <v>0</v>
      </c>
      <c r="I3195" s="56">
        <v>0</v>
      </c>
      <c r="J3195" s="56">
        <v>2.2000000000000002</v>
      </c>
      <c r="K3195" s="56">
        <v>14</v>
      </c>
      <c r="L3195" s="56">
        <v>7</v>
      </c>
      <c r="M3195" s="56">
        <v>81.599999999999994</v>
      </c>
      <c r="N3195" s="56">
        <v>24</v>
      </c>
      <c r="O3195" s="56">
        <v>1.4</v>
      </c>
      <c r="P3195" s="56">
        <v>62</v>
      </c>
    </row>
    <row r="3196" spans="1:16" x14ac:dyDescent="0.25">
      <c r="A3196" s="54">
        <v>2024</v>
      </c>
      <c r="B3196" s="54">
        <v>188132</v>
      </c>
      <c r="C3196" s="55" t="s">
        <v>414</v>
      </c>
      <c r="D3196" s="54" t="s">
        <v>1</v>
      </c>
      <c r="E3196" s="56">
        <v>42</v>
      </c>
      <c r="F3196" s="56">
        <v>783</v>
      </c>
      <c r="G3196" s="56">
        <v>422.4</v>
      </c>
      <c r="H3196" s="56">
        <v>0</v>
      </c>
      <c r="I3196" s="56">
        <v>276.60000000000002</v>
      </c>
      <c r="J3196" s="56">
        <v>560.4</v>
      </c>
      <c r="K3196" s="56">
        <v>7.8</v>
      </c>
      <c r="L3196" s="56">
        <v>585.9</v>
      </c>
      <c r="M3196" s="56">
        <v>0</v>
      </c>
      <c r="N3196" s="56">
        <v>1092.5999999999999</v>
      </c>
      <c r="O3196" s="56">
        <v>0</v>
      </c>
      <c r="P3196" s="56">
        <v>0</v>
      </c>
    </row>
    <row r="3197" spans="1:16" x14ac:dyDescent="0.25">
      <c r="A3197" s="54">
        <v>2024</v>
      </c>
      <c r="B3197" s="54">
        <v>188132</v>
      </c>
      <c r="C3197" s="55" t="s">
        <v>417</v>
      </c>
      <c r="D3197" s="54" t="s">
        <v>1</v>
      </c>
      <c r="E3197" s="56">
        <v>54</v>
      </c>
      <c r="F3197" s="56">
        <v>66</v>
      </c>
      <c r="G3197" s="56">
        <v>42</v>
      </c>
      <c r="H3197" s="56">
        <v>0</v>
      </c>
      <c r="I3197" s="56">
        <v>0</v>
      </c>
      <c r="J3197" s="56">
        <v>13.2</v>
      </c>
      <c r="K3197" s="56">
        <v>84</v>
      </c>
      <c r="L3197" s="56">
        <v>42</v>
      </c>
      <c r="M3197" s="56">
        <v>489.6</v>
      </c>
      <c r="N3197" s="56">
        <v>144</v>
      </c>
      <c r="O3197" s="56">
        <v>8.4</v>
      </c>
      <c r="P3197" s="56">
        <v>372</v>
      </c>
    </row>
    <row r="3198" spans="1:16" x14ac:dyDescent="0.25">
      <c r="A3198" s="54">
        <v>2024</v>
      </c>
      <c r="B3198" s="54">
        <v>188132</v>
      </c>
      <c r="C3198" s="55" t="s">
        <v>414</v>
      </c>
      <c r="D3198" s="54" t="s">
        <v>294</v>
      </c>
      <c r="E3198" s="56">
        <v>7</v>
      </c>
      <c r="F3198" s="56">
        <v>130.5</v>
      </c>
      <c r="G3198" s="56">
        <v>70.400000000000006</v>
      </c>
      <c r="H3198" s="56">
        <v>0</v>
      </c>
      <c r="I3198" s="56">
        <v>46.1</v>
      </c>
      <c r="J3198" s="56">
        <v>93.4</v>
      </c>
      <c r="K3198" s="56">
        <v>1.3</v>
      </c>
      <c r="L3198" s="56">
        <v>97.650000000000105</v>
      </c>
      <c r="M3198" s="56">
        <v>0</v>
      </c>
      <c r="N3198" s="56">
        <v>182.1</v>
      </c>
      <c r="O3198" s="56">
        <v>0</v>
      </c>
      <c r="P3198" s="56">
        <v>0</v>
      </c>
    </row>
    <row r="3199" spans="1:16" x14ac:dyDescent="0.25">
      <c r="A3199" s="54">
        <v>2024</v>
      </c>
      <c r="B3199" s="54">
        <v>188132</v>
      </c>
      <c r="C3199" s="55" t="s">
        <v>414</v>
      </c>
      <c r="D3199" s="54" t="s">
        <v>296</v>
      </c>
      <c r="E3199" s="56">
        <v>-25</v>
      </c>
      <c r="F3199" s="56">
        <v>96.5</v>
      </c>
      <c r="G3199" s="56">
        <v>36.4</v>
      </c>
      <c r="H3199" s="56">
        <v>0</v>
      </c>
      <c r="I3199" s="56">
        <v>10.1</v>
      </c>
      <c r="J3199" s="56">
        <v>57.4</v>
      </c>
      <c r="K3199" s="56">
        <v>-29.7</v>
      </c>
      <c r="L3199" s="56">
        <v>57.650000000000098</v>
      </c>
      <c r="M3199" s="56">
        <v>0</v>
      </c>
      <c r="N3199" s="56">
        <v>148.1</v>
      </c>
      <c r="O3199" s="56">
        <v>0</v>
      </c>
      <c r="P3199" s="56">
        <v>0</v>
      </c>
    </row>
    <row r="3200" spans="1:16" x14ac:dyDescent="0.25">
      <c r="A3200" s="54">
        <v>2024</v>
      </c>
      <c r="B3200" s="54">
        <v>190859</v>
      </c>
      <c r="C3200" s="55" t="s">
        <v>415</v>
      </c>
      <c r="D3200" s="54" t="s">
        <v>296</v>
      </c>
      <c r="E3200" s="56">
        <v>-136.439999999999</v>
      </c>
      <c r="F3200" s="56">
        <v>-182.80999999999901</v>
      </c>
      <c r="G3200" s="56">
        <v>56.180000000000497</v>
      </c>
      <c r="H3200" s="56">
        <v>72.280000000001493</v>
      </c>
      <c r="I3200" s="56">
        <v>432.050000000002</v>
      </c>
      <c r="J3200" s="56">
        <v>-104.84</v>
      </c>
      <c r="K3200" s="56">
        <v>240.210000000002</v>
      </c>
      <c r="L3200" s="56">
        <v>-273.64</v>
      </c>
      <c r="M3200" s="56">
        <v>158.020000000001</v>
      </c>
      <c r="N3200" s="56">
        <v>710.770000000001</v>
      </c>
      <c r="O3200" s="56">
        <v>513.31000000000199</v>
      </c>
      <c r="P3200" s="56">
        <v>-58.979999999999301</v>
      </c>
    </row>
    <row r="3201" spans="1:16" x14ac:dyDescent="0.25">
      <c r="A3201" s="54">
        <v>2024</v>
      </c>
      <c r="B3201" s="54">
        <v>190859</v>
      </c>
      <c r="C3201" s="55" t="s">
        <v>415</v>
      </c>
      <c r="D3201" s="54" t="s">
        <v>1</v>
      </c>
      <c r="E3201" s="56">
        <v>7807.86</v>
      </c>
      <c r="F3201" s="56">
        <v>7307.28</v>
      </c>
      <c r="G3201" s="56">
        <v>10259.73</v>
      </c>
      <c r="H3201" s="56">
        <v>10684.44</v>
      </c>
      <c r="I3201" s="56">
        <v>16130.34</v>
      </c>
      <c r="J3201" s="56">
        <v>6667.11</v>
      </c>
      <c r="K3201" s="56">
        <v>11151.54</v>
      </c>
      <c r="L3201" s="56">
        <v>5762.61</v>
      </c>
      <c r="M3201" s="56">
        <v>11201.22</v>
      </c>
      <c r="N3201" s="56">
        <v>20312.099999999999</v>
      </c>
      <c r="O3201" s="56">
        <v>16092.81</v>
      </c>
      <c r="P3201" s="56">
        <v>8690.2199999999993</v>
      </c>
    </row>
    <row r="3202" spans="1:16" x14ac:dyDescent="0.25">
      <c r="A3202" s="54">
        <v>2024</v>
      </c>
      <c r="B3202" s="54">
        <v>190859</v>
      </c>
      <c r="C3202" s="55" t="s">
        <v>415</v>
      </c>
      <c r="D3202" s="54" t="s">
        <v>294</v>
      </c>
      <c r="E3202" s="56">
        <v>578.36000000000104</v>
      </c>
      <c r="F3202" s="56">
        <v>541.280000000001</v>
      </c>
      <c r="G3202" s="56">
        <v>759.98000000000104</v>
      </c>
      <c r="H3202" s="56">
        <v>791.44000000000096</v>
      </c>
      <c r="I3202" s="56">
        <v>1194.8399999999999</v>
      </c>
      <c r="J3202" s="56">
        <v>493.86</v>
      </c>
      <c r="K3202" s="56">
        <v>826.04000000000201</v>
      </c>
      <c r="L3202" s="56">
        <v>426.86</v>
      </c>
      <c r="M3202" s="56">
        <v>829.72000000000105</v>
      </c>
      <c r="N3202" s="56">
        <v>1504.6</v>
      </c>
      <c r="O3202" s="56">
        <v>1192.06</v>
      </c>
      <c r="P3202" s="56">
        <v>643.72000000000105</v>
      </c>
    </row>
    <row r="3203" spans="1:16" x14ac:dyDescent="0.25">
      <c r="A3203" s="54">
        <v>2024</v>
      </c>
      <c r="B3203" s="54">
        <v>192425</v>
      </c>
      <c r="C3203" s="55" t="s">
        <v>415</v>
      </c>
      <c r="D3203" s="54" t="s">
        <v>296</v>
      </c>
      <c r="E3203" s="56">
        <v>0</v>
      </c>
      <c r="F3203" s="56">
        <v>-3.1080000000000001</v>
      </c>
      <c r="G3203" s="56">
        <v>258.69600000000003</v>
      </c>
      <c r="H3203" s="56">
        <v>396.48200000000003</v>
      </c>
      <c r="I3203" s="56">
        <v>491.00799999999998</v>
      </c>
      <c r="J3203" s="56">
        <v>290.70400000000001</v>
      </c>
      <c r="K3203" s="56">
        <v>0</v>
      </c>
      <c r="L3203" s="56">
        <v>222.76400000000001</v>
      </c>
      <c r="M3203" s="56">
        <v>203.23</v>
      </c>
      <c r="N3203" s="56">
        <v>-5.23200000000001</v>
      </c>
      <c r="O3203" s="56">
        <v>-28.808</v>
      </c>
      <c r="P3203" s="56">
        <v>37.8200000000001</v>
      </c>
    </row>
    <row r="3204" spans="1:16" x14ac:dyDescent="0.25">
      <c r="A3204" s="54">
        <v>2024</v>
      </c>
      <c r="B3204" s="54">
        <v>192425</v>
      </c>
      <c r="C3204" s="55" t="s">
        <v>415</v>
      </c>
      <c r="D3204" s="54" t="s">
        <v>1</v>
      </c>
      <c r="E3204" s="56">
        <v>0</v>
      </c>
      <c r="F3204" s="56">
        <v>63.991999999999997</v>
      </c>
      <c r="G3204" s="56">
        <v>889.49599999999998</v>
      </c>
      <c r="H3204" s="56">
        <v>1523.712</v>
      </c>
      <c r="I3204" s="56">
        <v>1435.008</v>
      </c>
      <c r="J3204" s="56">
        <v>863.904</v>
      </c>
      <c r="K3204" s="56">
        <v>0</v>
      </c>
      <c r="L3204" s="56">
        <v>1167.864</v>
      </c>
      <c r="M3204" s="56">
        <v>1240.56</v>
      </c>
      <c r="N3204" s="56">
        <v>161.56800000000001</v>
      </c>
      <c r="O3204" s="56">
        <v>8.7919999999999998</v>
      </c>
      <c r="P3204" s="56">
        <v>719.92</v>
      </c>
    </row>
    <row r="3205" spans="1:16" x14ac:dyDescent="0.25">
      <c r="A3205" s="54">
        <v>2024</v>
      </c>
      <c r="B3205" s="54">
        <v>192425</v>
      </c>
      <c r="C3205" s="55" t="s">
        <v>415</v>
      </c>
      <c r="D3205" s="54" t="s">
        <v>294</v>
      </c>
      <c r="E3205" s="56">
        <v>0</v>
      </c>
      <c r="F3205" s="56">
        <v>28.992000000000001</v>
      </c>
      <c r="G3205" s="56">
        <v>323.99599999999998</v>
      </c>
      <c r="H3205" s="56">
        <v>503.21199999999999</v>
      </c>
      <c r="I3205" s="56">
        <v>620.50800000000004</v>
      </c>
      <c r="J3205" s="56">
        <v>323.904</v>
      </c>
      <c r="K3205" s="56">
        <v>0</v>
      </c>
      <c r="L3205" s="56">
        <v>353.36399999999998</v>
      </c>
      <c r="M3205" s="56">
        <v>311.06</v>
      </c>
      <c r="N3205" s="56">
        <v>60.067999999999998</v>
      </c>
      <c r="O3205" s="56">
        <v>3.2919999999999998</v>
      </c>
      <c r="P3205" s="56">
        <v>69.920000000000101</v>
      </c>
    </row>
    <row r="3206" spans="1:16" x14ac:dyDescent="0.25">
      <c r="A3206" s="54">
        <v>2024</v>
      </c>
      <c r="B3206" s="54">
        <v>193040</v>
      </c>
      <c r="C3206" s="55" t="s">
        <v>417</v>
      </c>
      <c r="D3206" s="54" t="s">
        <v>296</v>
      </c>
      <c r="E3206" s="56">
        <v>1436.8</v>
      </c>
      <c r="F3206" s="56">
        <v>830.44</v>
      </c>
      <c r="G3206" s="56">
        <v>494.96</v>
      </c>
      <c r="H3206" s="56">
        <v>300.52</v>
      </c>
      <c r="I3206" s="56">
        <v>3.8399999999999599</v>
      </c>
      <c r="J3206" s="56">
        <v>416.4</v>
      </c>
      <c r="K3206" s="56">
        <v>729.91999999999905</v>
      </c>
      <c r="L3206" s="56">
        <v>-2.3600000000000998</v>
      </c>
      <c r="M3206" s="56">
        <v>230.8</v>
      </c>
      <c r="N3206" s="56">
        <v>190.68</v>
      </c>
      <c r="O3206" s="56">
        <v>159.91999999999999</v>
      </c>
      <c r="P3206" s="56">
        <v>189.08</v>
      </c>
    </row>
    <row r="3207" spans="1:16" x14ac:dyDescent="0.25">
      <c r="A3207" s="54">
        <v>2024</v>
      </c>
      <c r="B3207" s="54">
        <v>193040</v>
      </c>
      <c r="C3207" s="55" t="s">
        <v>417</v>
      </c>
      <c r="D3207" s="54" t="s">
        <v>1</v>
      </c>
      <c r="E3207" s="56">
        <v>11722.38</v>
      </c>
      <c r="F3207" s="56">
        <v>7405.44</v>
      </c>
      <c r="G3207" s="56">
        <v>4741.21</v>
      </c>
      <c r="H3207" s="56">
        <v>2838.52</v>
      </c>
      <c r="I3207" s="56">
        <v>491.84</v>
      </c>
      <c r="J3207" s="56">
        <v>4193.3999999999996</v>
      </c>
      <c r="K3207" s="56">
        <v>6517.17</v>
      </c>
      <c r="L3207" s="56">
        <v>918.14</v>
      </c>
      <c r="M3207" s="56">
        <v>2847.8</v>
      </c>
      <c r="N3207" s="56">
        <v>3035.43</v>
      </c>
      <c r="O3207" s="56">
        <v>2381.19</v>
      </c>
      <c r="P3207" s="56">
        <v>2770.08</v>
      </c>
    </row>
    <row r="3208" spans="1:16" x14ac:dyDescent="0.25">
      <c r="A3208" s="54">
        <v>2024</v>
      </c>
      <c r="B3208" s="54">
        <v>193040</v>
      </c>
      <c r="C3208" s="55" t="s">
        <v>417</v>
      </c>
      <c r="D3208" s="54" t="s">
        <v>294</v>
      </c>
      <c r="E3208" s="56">
        <v>1616.88</v>
      </c>
      <c r="F3208" s="56">
        <v>1021.44</v>
      </c>
      <c r="G3208" s="56">
        <v>653.96</v>
      </c>
      <c r="H3208" s="56">
        <v>391.52</v>
      </c>
      <c r="I3208" s="56">
        <v>67.84</v>
      </c>
      <c r="J3208" s="56">
        <v>578.4</v>
      </c>
      <c r="K3208" s="56">
        <v>898.91999999999905</v>
      </c>
      <c r="L3208" s="56">
        <v>126.64</v>
      </c>
      <c r="M3208" s="56">
        <v>392.8</v>
      </c>
      <c r="N3208" s="56">
        <v>418.68</v>
      </c>
      <c r="O3208" s="56">
        <v>328.44</v>
      </c>
      <c r="P3208" s="56">
        <v>382.08</v>
      </c>
    </row>
    <row r="3209" spans="1:16" x14ac:dyDescent="0.25">
      <c r="A3209" s="54">
        <v>2024</v>
      </c>
      <c r="B3209" s="54">
        <v>196519</v>
      </c>
      <c r="C3209" s="55" t="s">
        <v>417</v>
      </c>
      <c r="D3209" s="54" t="s">
        <v>1</v>
      </c>
      <c r="E3209" s="56">
        <v>446.6</v>
      </c>
      <c r="F3209" s="56">
        <v>81.2</v>
      </c>
      <c r="G3209" s="56">
        <v>0</v>
      </c>
      <c r="H3209" s="56">
        <v>0</v>
      </c>
      <c r="I3209" s="56">
        <v>0</v>
      </c>
      <c r="J3209" s="56">
        <v>70.180000000000007</v>
      </c>
      <c r="K3209" s="56">
        <v>63.22</v>
      </c>
      <c r="L3209" s="56">
        <v>40.6</v>
      </c>
      <c r="M3209" s="56">
        <v>0</v>
      </c>
      <c r="N3209" s="56">
        <v>0</v>
      </c>
      <c r="O3209" s="56">
        <v>11.31</v>
      </c>
      <c r="P3209" s="56">
        <v>0</v>
      </c>
    </row>
    <row r="3210" spans="1:16" x14ac:dyDescent="0.25">
      <c r="A3210" s="54">
        <v>2024</v>
      </c>
      <c r="B3210" s="54">
        <v>196519</v>
      </c>
      <c r="C3210" s="55" t="s">
        <v>414</v>
      </c>
      <c r="D3210" s="54" t="s">
        <v>294</v>
      </c>
      <c r="E3210" s="56">
        <v>1307.44</v>
      </c>
      <c r="F3210" s="56">
        <v>1126.44</v>
      </c>
      <c r="G3210" s="56">
        <v>1820</v>
      </c>
      <c r="H3210" s="56">
        <v>775.83999999999901</v>
      </c>
      <c r="I3210" s="56">
        <v>1417.24</v>
      </c>
      <c r="J3210" s="56">
        <v>1488.68</v>
      </c>
      <c r="K3210" s="56">
        <v>1070.6400000000001</v>
      </c>
      <c r="L3210" s="56">
        <v>1139.8800000000001</v>
      </c>
      <c r="M3210" s="56">
        <v>888.6</v>
      </c>
      <c r="N3210" s="56">
        <v>1242.72</v>
      </c>
      <c r="O3210" s="56">
        <v>1742.52</v>
      </c>
      <c r="P3210" s="56">
        <v>1840.32</v>
      </c>
    </row>
    <row r="3211" spans="1:16" x14ac:dyDescent="0.25">
      <c r="A3211" s="54">
        <v>2024</v>
      </c>
      <c r="B3211" s="54">
        <v>196519</v>
      </c>
      <c r="C3211" s="55" t="s">
        <v>414</v>
      </c>
      <c r="D3211" s="54" t="s">
        <v>296</v>
      </c>
      <c r="E3211" s="56">
        <v>586.43999999999903</v>
      </c>
      <c r="F3211" s="56">
        <v>538.39999999999804</v>
      </c>
      <c r="G3211" s="56">
        <v>1171</v>
      </c>
      <c r="H3211" s="56">
        <v>248.83999999999901</v>
      </c>
      <c r="I3211" s="56">
        <v>723.2</v>
      </c>
      <c r="J3211" s="56">
        <v>842.67999999999904</v>
      </c>
      <c r="K3211" s="56">
        <v>488.64</v>
      </c>
      <c r="L3211" s="56">
        <v>615.88</v>
      </c>
      <c r="M3211" s="56">
        <v>368.6</v>
      </c>
      <c r="N3211" s="56">
        <v>530.719999999999</v>
      </c>
      <c r="O3211" s="56">
        <v>1226.52</v>
      </c>
      <c r="P3211" s="56">
        <v>1144.76</v>
      </c>
    </row>
    <row r="3212" spans="1:16" x14ac:dyDescent="0.25">
      <c r="A3212" s="54">
        <v>2024</v>
      </c>
      <c r="B3212" s="54">
        <v>196519</v>
      </c>
      <c r="C3212" s="55" t="s">
        <v>417</v>
      </c>
      <c r="D3212" s="54" t="s">
        <v>296</v>
      </c>
      <c r="E3212" s="56">
        <v>31.599999999999898</v>
      </c>
      <c r="F3212" s="56">
        <v>-18.8</v>
      </c>
      <c r="G3212" s="56">
        <v>0</v>
      </c>
      <c r="H3212" s="56">
        <v>0</v>
      </c>
      <c r="I3212" s="56">
        <v>0</v>
      </c>
      <c r="J3212" s="56">
        <v>-50.32</v>
      </c>
      <c r="K3212" s="56">
        <v>-51.28</v>
      </c>
      <c r="L3212" s="56">
        <v>-24.4</v>
      </c>
      <c r="M3212" s="56">
        <v>0</v>
      </c>
      <c r="N3212" s="56">
        <v>0</v>
      </c>
      <c r="O3212" s="56">
        <v>-28.44</v>
      </c>
      <c r="P3212" s="56">
        <v>0</v>
      </c>
    </row>
    <row r="3213" spans="1:16" x14ac:dyDescent="0.25">
      <c r="A3213" s="54">
        <v>2024</v>
      </c>
      <c r="B3213" s="54">
        <v>196519</v>
      </c>
      <c r="C3213" s="55" t="s">
        <v>417</v>
      </c>
      <c r="D3213" s="54" t="s">
        <v>294</v>
      </c>
      <c r="E3213" s="56">
        <v>61.599999999999902</v>
      </c>
      <c r="F3213" s="56">
        <v>11.2</v>
      </c>
      <c r="G3213" s="56">
        <v>0</v>
      </c>
      <c r="H3213" s="56">
        <v>0</v>
      </c>
      <c r="I3213" s="56">
        <v>0</v>
      </c>
      <c r="J3213" s="56">
        <v>9.6799999999999908</v>
      </c>
      <c r="K3213" s="56">
        <v>8.7200000000000006</v>
      </c>
      <c r="L3213" s="56">
        <v>5.5999999999999899</v>
      </c>
      <c r="M3213" s="56">
        <v>0</v>
      </c>
      <c r="N3213" s="56">
        <v>0</v>
      </c>
      <c r="O3213" s="56">
        <v>1.56</v>
      </c>
      <c r="P3213" s="56">
        <v>0</v>
      </c>
    </row>
    <row r="3214" spans="1:16" x14ac:dyDescent="0.25">
      <c r="A3214" s="54">
        <v>2024</v>
      </c>
      <c r="B3214" s="54">
        <v>196519</v>
      </c>
      <c r="C3214" s="55" t="s">
        <v>414</v>
      </c>
      <c r="D3214" s="54" t="s">
        <v>1</v>
      </c>
      <c r="E3214" s="56">
        <v>9478.94</v>
      </c>
      <c r="F3214" s="56">
        <v>8166.69</v>
      </c>
      <c r="G3214" s="56">
        <v>13195</v>
      </c>
      <c r="H3214" s="56">
        <v>5624.84</v>
      </c>
      <c r="I3214" s="56">
        <v>10274.99</v>
      </c>
      <c r="J3214" s="56">
        <v>10792.93</v>
      </c>
      <c r="K3214" s="56">
        <v>7762.14</v>
      </c>
      <c r="L3214" s="56">
        <v>8264.1299999999992</v>
      </c>
      <c r="M3214" s="56">
        <v>6442.35</v>
      </c>
      <c r="N3214" s="56">
        <v>9009.7199999999993</v>
      </c>
      <c r="O3214" s="56">
        <v>12633.27</v>
      </c>
      <c r="P3214" s="56">
        <v>13342.32</v>
      </c>
    </row>
    <row r="3215" spans="1:16" x14ac:dyDescent="0.25">
      <c r="A3215" s="54">
        <v>2024</v>
      </c>
      <c r="B3215" s="54">
        <v>202854</v>
      </c>
      <c r="C3215" s="55" t="s">
        <v>414</v>
      </c>
      <c r="D3215" s="54" t="s">
        <v>1</v>
      </c>
      <c r="E3215" s="56">
        <v>7976.9620000000004</v>
      </c>
      <c r="F3215" s="56">
        <v>2938.0259999999998</v>
      </c>
      <c r="G3215" s="56">
        <v>1306.7249999999999</v>
      </c>
      <c r="H3215" s="56">
        <v>2810.5909999999999</v>
      </c>
      <c r="I3215" s="56">
        <v>2618.2730000000001</v>
      </c>
      <c r="J3215" s="56">
        <v>1668.5060000000001</v>
      </c>
      <c r="K3215" s="56">
        <v>6315.4769999999999</v>
      </c>
      <c r="L3215" s="56">
        <v>0</v>
      </c>
      <c r="M3215" s="56">
        <v>0</v>
      </c>
      <c r="N3215" s="56">
        <v>0</v>
      </c>
      <c r="O3215" s="56">
        <v>0</v>
      </c>
      <c r="P3215" s="56">
        <v>0</v>
      </c>
    </row>
    <row r="3216" spans="1:16" x14ac:dyDescent="0.25">
      <c r="A3216" s="54">
        <v>2024</v>
      </c>
      <c r="B3216" s="54">
        <v>202854</v>
      </c>
      <c r="C3216" s="55" t="s">
        <v>414</v>
      </c>
      <c r="D3216" s="54" t="s">
        <v>294</v>
      </c>
      <c r="E3216" s="56">
        <v>1462.462</v>
      </c>
      <c r="F3216" s="56">
        <v>695.77599999999995</v>
      </c>
      <c r="G3216" s="56">
        <v>273.97500000000002</v>
      </c>
      <c r="H3216" s="56">
        <v>560.59100000000001</v>
      </c>
      <c r="I3216" s="56">
        <v>498.52300000000002</v>
      </c>
      <c r="J3216" s="56">
        <v>228.256</v>
      </c>
      <c r="K3216" s="56">
        <v>1506.2270000000001</v>
      </c>
      <c r="L3216" s="56">
        <v>0</v>
      </c>
      <c r="M3216" s="56">
        <v>0</v>
      </c>
      <c r="N3216" s="56">
        <v>0</v>
      </c>
      <c r="O3216" s="56">
        <v>0</v>
      </c>
      <c r="P3216" s="56">
        <v>0</v>
      </c>
    </row>
    <row r="3217" spans="1:16" x14ac:dyDescent="0.25">
      <c r="A3217" s="54">
        <v>2024</v>
      </c>
      <c r="B3217" s="54">
        <v>202854</v>
      </c>
      <c r="C3217" s="55" t="s">
        <v>414</v>
      </c>
      <c r="D3217" s="54" t="s">
        <v>296</v>
      </c>
      <c r="E3217" s="56">
        <v>1229.902</v>
      </c>
      <c r="F3217" s="56">
        <v>435.77600000000001</v>
      </c>
      <c r="G3217" s="56">
        <v>115.97499999999999</v>
      </c>
      <c r="H3217" s="56">
        <v>298.59100000000001</v>
      </c>
      <c r="I3217" s="56">
        <v>301.52300000000002</v>
      </c>
      <c r="J3217" s="56">
        <v>31.256</v>
      </c>
      <c r="K3217" s="56">
        <v>1258.627</v>
      </c>
      <c r="L3217" s="56">
        <v>0</v>
      </c>
      <c r="M3217" s="56">
        <v>0</v>
      </c>
      <c r="N3217" s="56">
        <v>0</v>
      </c>
      <c r="O3217" s="56">
        <v>0</v>
      </c>
      <c r="P3217" s="56">
        <v>0</v>
      </c>
    </row>
    <row r="3218" spans="1:16" x14ac:dyDescent="0.25">
      <c r="A3218" s="54">
        <v>2024</v>
      </c>
      <c r="B3218" s="54">
        <v>203619</v>
      </c>
      <c r="C3218" s="55" t="s">
        <v>414</v>
      </c>
      <c r="D3218" s="54" t="s">
        <v>1</v>
      </c>
      <c r="E3218" s="56">
        <v>0</v>
      </c>
      <c r="F3218" s="56">
        <v>0</v>
      </c>
      <c r="G3218" s="56">
        <v>0</v>
      </c>
      <c r="H3218" s="56">
        <v>0</v>
      </c>
      <c r="I3218" s="56">
        <v>0</v>
      </c>
      <c r="J3218" s="56">
        <v>2175.5279999999998</v>
      </c>
      <c r="K3218" s="56">
        <v>935.89599999999996</v>
      </c>
      <c r="L3218" s="56">
        <v>3837.8240000000001</v>
      </c>
      <c r="M3218" s="56">
        <v>847.904</v>
      </c>
      <c r="N3218" s="56">
        <v>71.992000000000004</v>
      </c>
      <c r="O3218" s="56">
        <v>943.88</v>
      </c>
      <c r="P3218" s="56">
        <v>575.05600000000004</v>
      </c>
    </row>
    <row r="3219" spans="1:16" x14ac:dyDescent="0.25">
      <c r="A3219" s="54">
        <v>2024</v>
      </c>
      <c r="B3219" s="54">
        <v>203619</v>
      </c>
      <c r="C3219" s="55" t="s">
        <v>414</v>
      </c>
      <c r="D3219" s="54" t="s">
        <v>296</v>
      </c>
      <c r="E3219" s="56">
        <v>0</v>
      </c>
      <c r="F3219" s="56">
        <v>0</v>
      </c>
      <c r="G3219" s="56">
        <v>0</v>
      </c>
      <c r="H3219" s="56">
        <v>0</v>
      </c>
      <c r="I3219" s="56">
        <v>0</v>
      </c>
      <c r="J3219" s="56">
        <v>426.02800000000002</v>
      </c>
      <c r="K3219" s="56">
        <v>297.89600000000002</v>
      </c>
      <c r="L3219" s="56">
        <v>1225.8240000000001</v>
      </c>
      <c r="M3219" s="56">
        <v>159.904</v>
      </c>
      <c r="N3219" s="56">
        <v>-4.008</v>
      </c>
      <c r="O3219" s="56">
        <v>294.38</v>
      </c>
      <c r="P3219" s="56">
        <v>135.55600000000001</v>
      </c>
    </row>
    <row r="3220" spans="1:16" x14ac:dyDescent="0.25">
      <c r="A3220" s="54">
        <v>2024</v>
      </c>
      <c r="B3220" s="54">
        <v>203619</v>
      </c>
      <c r="C3220" s="55" t="s">
        <v>414</v>
      </c>
      <c r="D3220" s="54" t="s">
        <v>294</v>
      </c>
      <c r="E3220" s="56">
        <v>0</v>
      </c>
      <c r="F3220" s="56">
        <v>0</v>
      </c>
      <c r="G3220" s="56">
        <v>0</v>
      </c>
      <c r="H3220" s="56">
        <v>0</v>
      </c>
      <c r="I3220" s="56">
        <v>0</v>
      </c>
      <c r="J3220" s="56">
        <v>649.02800000000002</v>
      </c>
      <c r="K3220" s="56">
        <v>330.89600000000002</v>
      </c>
      <c r="L3220" s="56">
        <v>1421.8240000000001</v>
      </c>
      <c r="M3220" s="56">
        <v>257.904</v>
      </c>
      <c r="N3220" s="56">
        <v>26.992000000000001</v>
      </c>
      <c r="O3220" s="56">
        <v>389.38</v>
      </c>
      <c r="P3220" s="56">
        <v>231.55600000000001</v>
      </c>
    </row>
    <row r="3221" spans="1:16" x14ac:dyDescent="0.25">
      <c r="A3221" s="54">
        <v>2024</v>
      </c>
      <c r="B3221" s="54">
        <v>203761</v>
      </c>
      <c r="C3221" s="55" t="s">
        <v>418</v>
      </c>
      <c r="D3221" s="54" t="s">
        <v>296</v>
      </c>
      <c r="E3221" s="56">
        <v>478.1</v>
      </c>
      <c r="F3221" s="56">
        <v>79.95</v>
      </c>
      <c r="G3221" s="56">
        <v>20.350000000000001</v>
      </c>
      <c r="H3221" s="56">
        <v>-10.7</v>
      </c>
      <c r="I3221" s="56">
        <v>-99.35</v>
      </c>
      <c r="J3221" s="56">
        <v>-21.749999999999901</v>
      </c>
      <c r="K3221" s="56">
        <v>359.4</v>
      </c>
      <c r="L3221" s="56">
        <v>323.95</v>
      </c>
      <c r="M3221" s="56">
        <v>413.25</v>
      </c>
      <c r="N3221" s="56">
        <v>490.45</v>
      </c>
      <c r="O3221" s="56">
        <v>201.4</v>
      </c>
      <c r="P3221" s="56">
        <v>434.4</v>
      </c>
    </row>
    <row r="3222" spans="1:16" x14ac:dyDescent="0.25">
      <c r="A3222" s="54">
        <v>2024</v>
      </c>
      <c r="B3222" s="54">
        <v>203761</v>
      </c>
      <c r="C3222" s="55" t="s">
        <v>418</v>
      </c>
      <c r="D3222" s="54" t="s">
        <v>1</v>
      </c>
      <c r="E3222" s="56">
        <v>4556.3999999999996</v>
      </c>
      <c r="F3222" s="56">
        <v>2240.1</v>
      </c>
      <c r="G3222" s="56">
        <v>1167.9000000000001</v>
      </c>
      <c r="H3222" s="56">
        <v>975</v>
      </c>
      <c r="I3222" s="56">
        <v>879.9</v>
      </c>
      <c r="J3222" s="56">
        <v>2166.3000000000002</v>
      </c>
      <c r="K3222" s="56">
        <v>4003.2</v>
      </c>
      <c r="L3222" s="56">
        <v>3657.9</v>
      </c>
      <c r="M3222" s="56">
        <v>3730.5</v>
      </c>
      <c r="N3222" s="56">
        <v>4398.8999999999996</v>
      </c>
      <c r="O3222" s="56">
        <v>3075</v>
      </c>
      <c r="P3222" s="56">
        <v>4975.8</v>
      </c>
    </row>
    <row r="3223" spans="1:16" x14ac:dyDescent="0.25">
      <c r="A3223" s="54">
        <v>2024</v>
      </c>
      <c r="B3223" s="54">
        <v>203761</v>
      </c>
      <c r="C3223" s="55" t="s">
        <v>418</v>
      </c>
      <c r="D3223" s="54" t="s">
        <v>294</v>
      </c>
      <c r="E3223" s="56">
        <v>759.4</v>
      </c>
      <c r="F3223" s="56">
        <v>373.35</v>
      </c>
      <c r="G3223" s="56">
        <v>194.65</v>
      </c>
      <c r="H3223" s="56">
        <v>162.5</v>
      </c>
      <c r="I3223" s="56">
        <v>146.65</v>
      </c>
      <c r="J3223" s="56">
        <v>361.05</v>
      </c>
      <c r="K3223" s="56">
        <v>667.2</v>
      </c>
      <c r="L3223" s="56">
        <v>609.65</v>
      </c>
      <c r="M3223" s="56">
        <v>621.75</v>
      </c>
      <c r="N3223" s="56">
        <v>733.15</v>
      </c>
      <c r="O3223" s="56">
        <v>512.5</v>
      </c>
      <c r="P3223" s="56">
        <v>829.3</v>
      </c>
    </row>
    <row r="3224" spans="1:16" x14ac:dyDescent="0.25">
      <c r="A3224" s="54">
        <v>2024</v>
      </c>
      <c r="B3224" s="54">
        <v>205478</v>
      </c>
      <c r="C3224" s="55" t="s">
        <v>417</v>
      </c>
      <c r="D3224" s="54" t="s">
        <v>294</v>
      </c>
      <c r="E3224" s="56">
        <v>1469.28</v>
      </c>
      <c r="F3224" s="56">
        <v>1411.8</v>
      </c>
      <c r="G3224" s="56">
        <v>2399.5500000000002</v>
      </c>
      <c r="H3224" s="56">
        <v>2250.6</v>
      </c>
      <c r="I3224" s="56">
        <v>1872.9</v>
      </c>
      <c r="J3224" s="56">
        <v>1881.6</v>
      </c>
      <c r="K3224" s="56">
        <v>1765.02</v>
      </c>
      <c r="L3224" s="56">
        <v>2402.1</v>
      </c>
      <c r="M3224" s="56">
        <v>1824.81</v>
      </c>
      <c r="N3224" s="56">
        <v>2672.43</v>
      </c>
      <c r="O3224" s="56">
        <v>2109.9299999999998</v>
      </c>
      <c r="P3224" s="56">
        <v>2267.34</v>
      </c>
    </row>
    <row r="3225" spans="1:16" x14ac:dyDescent="0.25">
      <c r="A3225" s="54">
        <v>2024</v>
      </c>
      <c r="B3225" s="54">
        <v>205478</v>
      </c>
      <c r="C3225" s="55" t="s">
        <v>417</v>
      </c>
      <c r="D3225" s="54" t="s">
        <v>1</v>
      </c>
      <c r="E3225" s="56">
        <v>13713.28</v>
      </c>
      <c r="F3225" s="56">
        <v>13176.8</v>
      </c>
      <c r="G3225" s="56">
        <v>22395.8</v>
      </c>
      <c r="H3225" s="56">
        <v>21005.599999999999</v>
      </c>
      <c r="I3225" s="56">
        <v>17480.400000000001</v>
      </c>
      <c r="J3225" s="56">
        <v>17561.599999999999</v>
      </c>
      <c r="K3225" s="56">
        <v>16473.52</v>
      </c>
      <c r="L3225" s="56">
        <v>22419.599999999999</v>
      </c>
      <c r="M3225" s="56">
        <v>17031.560000000001</v>
      </c>
      <c r="N3225" s="56">
        <v>24942.68</v>
      </c>
      <c r="O3225" s="56">
        <v>19692.68</v>
      </c>
      <c r="P3225" s="56">
        <v>21161.84</v>
      </c>
    </row>
    <row r="3226" spans="1:16" x14ac:dyDescent="0.25">
      <c r="A3226" s="54">
        <v>2024</v>
      </c>
      <c r="B3226" s="54">
        <v>205478</v>
      </c>
      <c r="C3226" s="55" t="s">
        <v>417</v>
      </c>
      <c r="D3226" s="54" t="s">
        <v>296</v>
      </c>
      <c r="E3226" s="56">
        <v>843.280000000001</v>
      </c>
      <c r="F3226" s="56">
        <v>786.800000000002</v>
      </c>
      <c r="G3226" s="56">
        <v>1753.99</v>
      </c>
      <c r="H3226" s="56">
        <v>1609.04</v>
      </c>
      <c r="I3226" s="56">
        <v>1172.9000000000001</v>
      </c>
      <c r="J3226" s="56">
        <v>1234.08</v>
      </c>
      <c r="K3226" s="56">
        <v>1101.02</v>
      </c>
      <c r="L3226" s="56">
        <v>1760.1</v>
      </c>
      <c r="M3226" s="56">
        <v>1188.77</v>
      </c>
      <c r="N3226" s="56">
        <v>1983.43</v>
      </c>
      <c r="O3226" s="56">
        <v>1526.37</v>
      </c>
      <c r="P3226" s="56">
        <v>1631.3</v>
      </c>
    </row>
    <row r="3227" spans="1:16" x14ac:dyDescent="0.25">
      <c r="A3227" s="54">
        <v>2024</v>
      </c>
      <c r="B3227" s="54">
        <v>205478</v>
      </c>
      <c r="C3227" s="55" t="s">
        <v>414</v>
      </c>
      <c r="D3227" s="54" t="s">
        <v>1</v>
      </c>
      <c r="E3227" s="56">
        <v>14451.92</v>
      </c>
      <c r="F3227" s="56">
        <v>11208.4</v>
      </c>
      <c r="G3227" s="56">
        <v>17690.400000000001</v>
      </c>
      <c r="H3227" s="56">
        <v>13338.92</v>
      </c>
      <c r="I3227" s="56">
        <v>15860.6</v>
      </c>
      <c r="J3227" s="56">
        <v>17428.599999999999</v>
      </c>
      <c r="K3227" s="56">
        <v>11435.48</v>
      </c>
      <c r="L3227" s="56">
        <v>14162.68</v>
      </c>
      <c r="M3227" s="56">
        <v>13013.56</v>
      </c>
      <c r="N3227" s="56">
        <v>9720.48</v>
      </c>
      <c r="O3227" s="56">
        <v>11416.16</v>
      </c>
      <c r="P3227" s="56">
        <v>19804.96</v>
      </c>
    </row>
    <row r="3228" spans="1:16" x14ac:dyDescent="0.25">
      <c r="A3228" s="54">
        <v>2024</v>
      </c>
      <c r="B3228" s="54">
        <v>205478</v>
      </c>
      <c r="C3228" s="55" t="s">
        <v>416</v>
      </c>
      <c r="D3228" s="54" t="s">
        <v>294</v>
      </c>
      <c r="E3228" s="56">
        <v>2225.2800000000002</v>
      </c>
      <c r="F3228" s="56">
        <v>2787.78</v>
      </c>
      <c r="G3228" s="56">
        <v>1899.81</v>
      </c>
      <c r="H3228" s="56">
        <v>1867.26</v>
      </c>
      <c r="I3228" s="56">
        <v>1760.67</v>
      </c>
      <c r="J3228" s="56">
        <v>1472.43</v>
      </c>
      <c r="K3228" s="56">
        <v>2239.9499999999998</v>
      </c>
      <c r="L3228" s="56">
        <v>2173.62</v>
      </c>
      <c r="M3228" s="56">
        <v>2277.48</v>
      </c>
      <c r="N3228" s="56">
        <v>2064.27</v>
      </c>
      <c r="O3228" s="56">
        <v>2512.7399999999998</v>
      </c>
      <c r="P3228" s="56">
        <v>2017.62</v>
      </c>
    </row>
    <row r="3229" spans="1:16" x14ac:dyDescent="0.25">
      <c r="A3229" s="54">
        <v>2024</v>
      </c>
      <c r="B3229" s="54">
        <v>205478</v>
      </c>
      <c r="C3229" s="55" t="s">
        <v>416</v>
      </c>
      <c r="D3229" s="54" t="s">
        <v>296</v>
      </c>
      <c r="E3229" s="56">
        <v>1464.63</v>
      </c>
      <c r="F3229" s="56">
        <v>2059.23</v>
      </c>
      <c r="G3229" s="56">
        <v>1247.01</v>
      </c>
      <c r="H3229" s="56">
        <v>1186.76</v>
      </c>
      <c r="I3229" s="56">
        <v>995.07000000000198</v>
      </c>
      <c r="J3229" s="56">
        <v>822.93000000000097</v>
      </c>
      <c r="K3229" s="56">
        <v>1513.6</v>
      </c>
      <c r="L3229" s="56">
        <v>1422.32</v>
      </c>
      <c r="M3229" s="56">
        <v>1623.03</v>
      </c>
      <c r="N3229" s="56">
        <v>1274.27</v>
      </c>
      <c r="O3229" s="56">
        <v>1836.29</v>
      </c>
      <c r="P3229" s="56">
        <v>1336.57</v>
      </c>
    </row>
    <row r="3230" spans="1:16" x14ac:dyDescent="0.25">
      <c r="A3230" s="54">
        <v>2024</v>
      </c>
      <c r="B3230" s="54">
        <v>205478</v>
      </c>
      <c r="C3230" s="55" t="s">
        <v>414</v>
      </c>
      <c r="D3230" s="54" t="s">
        <v>294</v>
      </c>
      <c r="E3230" s="56">
        <v>1548.42</v>
      </c>
      <c r="F3230" s="56">
        <v>1200.9000000000001</v>
      </c>
      <c r="G3230" s="56">
        <v>1895.4</v>
      </c>
      <c r="H3230" s="56">
        <v>1429.17</v>
      </c>
      <c r="I3230" s="56">
        <v>1699.35</v>
      </c>
      <c r="J3230" s="56">
        <v>1867.35</v>
      </c>
      <c r="K3230" s="56">
        <v>1225.23</v>
      </c>
      <c r="L3230" s="56">
        <v>1517.43</v>
      </c>
      <c r="M3230" s="56">
        <v>1394.31</v>
      </c>
      <c r="N3230" s="56">
        <v>1041.48</v>
      </c>
      <c r="O3230" s="56">
        <v>1223.1600000000001</v>
      </c>
      <c r="P3230" s="56">
        <v>2121.96</v>
      </c>
    </row>
    <row r="3231" spans="1:16" x14ac:dyDescent="0.25">
      <c r="A3231" s="54">
        <v>2024</v>
      </c>
      <c r="B3231" s="54">
        <v>205478</v>
      </c>
      <c r="C3231" s="55" t="s">
        <v>416</v>
      </c>
      <c r="D3231" s="54" t="s">
        <v>1</v>
      </c>
      <c r="E3231" s="56">
        <v>20769.28</v>
      </c>
      <c r="F3231" s="56">
        <v>26019.279999999999</v>
      </c>
      <c r="G3231" s="56">
        <v>17731.560000000001</v>
      </c>
      <c r="H3231" s="56">
        <v>17427.759999999998</v>
      </c>
      <c r="I3231" s="56">
        <v>16432.919999999998</v>
      </c>
      <c r="J3231" s="56">
        <v>13742.68</v>
      </c>
      <c r="K3231" s="56">
        <v>20906.2</v>
      </c>
      <c r="L3231" s="56">
        <v>20287.12</v>
      </c>
      <c r="M3231" s="56">
        <v>21256.48</v>
      </c>
      <c r="N3231" s="56">
        <v>19266.52</v>
      </c>
      <c r="O3231" s="56">
        <v>23452.240000000002</v>
      </c>
      <c r="P3231" s="56">
        <v>18831.12</v>
      </c>
    </row>
    <row r="3232" spans="1:16" x14ac:dyDescent="0.25">
      <c r="A3232" s="54">
        <v>2024</v>
      </c>
      <c r="B3232" s="54">
        <v>205478</v>
      </c>
      <c r="C3232" s="55" t="s">
        <v>414</v>
      </c>
      <c r="D3232" s="54" t="s">
        <v>296</v>
      </c>
      <c r="E3232" s="56">
        <v>816.34000000000106</v>
      </c>
      <c r="F3232" s="56">
        <v>583.900000000001</v>
      </c>
      <c r="G3232" s="56">
        <v>1209.4000000000001</v>
      </c>
      <c r="H3232" s="56">
        <v>737.13000000000102</v>
      </c>
      <c r="I3232" s="56">
        <v>1063.83</v>
      </c>
      <c r="J3232" s="56">
        <v>1279.23</v>
      </c>
      <c r="K3232" s="56">
        <v>568.71000000000095</v>
      </c>
      <c r="L3232" s="56">
        <v>792.39000000000203</v>
      </c>
      <c r="M3232" s="56">
        <v>744.31000000000097</v>
      </c>
      <c r="N3232" s="56">
        <v>354.960000000001</v>
      </c>
      <c r="O3232" s="56">
        <v>597.60000000000105</v>
      </c>
      <c r="P3232" s="56">
        <v>1427.44</v>
      </c>
    </row>
    <row r="3233" spans="1:16" x14ac:dyDescent="0.25">
      <c r="A3233" s="54">
        <v>2024</v>
      </c>
      <c r="B3233" s="54">
        <v>206200</v>
      </c>
      <c r="C3233" s="55" t="s">
        <v>416</v>
      </c>
      <c r="D3233" s="54" t="s">
        <v>296</v>
      </c>
      <c r="E3233" s="56">
        <v>-472.33600000000098</v>
      </c>
      <c r="F3233" s="56">
        <v>179.77399999999901</v>
      </c>
      <c r="G3233" s="56">
        <v>1051.588</v>
      </c>
      <c r="H3233" s="56">
        <v>529.58999999999799</v>
      </c>
      <c r="I3233" s="56">
        <v>899.02799999999695</v>
      </c>
      <c r="J3233" s="56">
        <v>374.07999999999703</v>
      </c>
      <c r="K3233" s="56">
        <v>-100.60200000000199</v>
      </c>
      <c r="L3233" s="56">
        <v>-257.746000000001</v>
      </c>
      <c r="M3233" s="56">
        <v>1739.4</v>
      </c>
      <c r="N3233" s="56">
        <v>-933.65200000000198</v>
      </c>
      <c r="O3233" s="56">
        <v>-692.74200000000098</v>
      </c>
      <c r="P3233" s="56">
        <v>-524.58800000000201</v>
      </c>
    </row>
    <row r="3234" spans="1:16" x14ac:dyDescent="0.25">
      <c r="A3234" s="54">
        <v>2024</v>
      </c>
      <c r="B3234" s="54">
        <v>206200</v>
      </c>
      <c r="C3234" s="55" t="s">
        <v>416</v>
      </c>
      <c r="D3234" s="54" t="s">
        <v>1</v>
      </c>
      <c r="E3234" s="56">
        <v>26182.614000000001</v>
      </c>
      <c r="F3234" s="56">
        <v>15412.674000000001</v>
      </c>
      <c r="G3234" s="56">
        <v>9720.1380000000008</v>
      </c>
      <c r="H3234" s="56">
        <v>14115.39</v>
      </c>
      <c r="I3234" s="56">
        <v>23301.527999999998</v>
      </c>
      <c r="J3234" s="56">
        <v>25973.88</v>
      </c>
      <c r="K3234" s="56">
        <v>9291.7980000000007</v>
      </c>
      <c r="L3234" s="56">
        <v>20056.223999999998</v>
      </c>
      <c r="M3234" s="56">
        <v>22269</v>
      </c>
      <c r="N3234" s="56">
        <v>12210.798000000001</v>
      </c>
      <c r="O3234" s="56">
        <v>16465.907999999999</v>
      </c>
      <c r="P3234" s="56">
        <v>23596.362000000001</v>
      </c>
    </row>
    <row r="3235" spans="1:16" x14ac:dyDescent="0.25">
      <c r="A3235" s="54">
        <v>2024</v>
      </c>
      <c r="B3235" s="54">
        <v>206200</v>
      </c>
      <c r="C3235" s="55" t="s">
        <v>416</v>
      </c>
      <c r="D3235" s="54" t="s">
        <v>294</v>
      </c>
      <c r="E3235" s="56">
        <v>225.36399999999901</v>
      </c>
      <c r="F3235" s="56">
        <v>677.92399999999895</v>
      </c>
      <c r="G3235" s="56">
        <v>1425.3879999999999</v>
      </c>
      <c r="H3235" s="56">
        <v>891.63999999999896</v>
      </c>
      <c r="I3235" s="56">
        <v>1459.528</v>
      </c>
      <c r="J3235" s="56">
        <v>893.12999999999704</v>
      </c>
      <c r="K3235" s="56">
        <v>274.29799999999801</v>
      </c>
      <c r="L3235" s="56">
        <v>234.97399999999899</v>
      </c>
      <c r="M3235" s="56">
        <v>2245.25</v>
      </c>
      <c r="N3235" s="56">
        <v>-625.70200000000204</v>
      </c>
      <c r="O3235" s="56">
        <v>-281.34200000000101</v>
      </c>
      <c r="P3235" s="56">
        <v>29.861999999998002</v>
      </c>
    </row>
    <row r="3236" spans="1:16" x14ac:dyDescent="0.25">
      <c r="A3236" s="54">
        <v>2024</v>
      </c>
      <c r="B3236" s="54">
        <v>206748</v>
      </c>
      <c r="C3236" s="55" t="s">
        <v>418</v>
      </c>
      <c r="D3236" s="54" t="s">
        <v>1</v>
      </c>
      <c r="E3236" s="56">
        <v>8.7919999999999998</v>
      </c>
      <c r="F3236" s="56">
        <v>335.96</v>
      </c>
      <c r="G3236" s="56">
        <v>719.92</v>
      </c>
      <c r="H3236" s="56">
        <v>724.69600000000003</v>
      </c>
      <c r="I3236" s="56">
        <v>87.968000000000004</v>
      </c>
      <c r="J3236" s="56">
        <v>0</v>
      </c>
      <c r="K3236" s="56">
        <v>8.7919999999999998</v>
      </c>
      <c r="L3236" s="56">
        <v>159.98400000000001</v>
      </c>
      <c r="M3236" s="56">
        <v>7.992</v>
      </c>
      <c r="N3236" s="56">
        <v>0</v>
      </c>
      <c r="O3236" s="56">
        <v>719.92</v>
      </c>
      <c r="P3236" s="56">
        <v>0</v>
      </c>
    </row>
    <row r="3237" spans="1:16" x14ac:dyDescent="0.25">
      <c r="A3237" s="54">
        <v>2024</v>
      </c>
      <c r="B3237" s="54">
        <v>206748</v>
      </c>
      <c r="C3237" s="55" t="s">
        <v>418</v>
      </c>
      <c r="D3237" s="54" t="s">
        <v>296</v>
      </c>
      <c r="E3237" s="56">
        <v>-30.308</v>
      </c>
      <c r="F3237" s="56">
        <v>41.66</v>
      </c>
      <c r="G3237" s="56">
        <v>236.82</v>
      </c>
      <c r="H3237" s="56">
        <v>260.49599999999998</v>
      </c>
      <c r="I3237" s="56">
        <v>-60.582000000000001</v>
      </c>
      <c r="J3237" s="56">
        <v>0</v>
      </c>
      <c r="K3237" s="56">
        <v>-30.308</v>
      </c>
      <c r="L3237" s="56">
        <v>6.8840000000000101</v>
      </c>
      <c r="M3237" s="56">
        <v>-29.608000000000001</v>
      </c>
      <c r="N3237" s="56">
        <v>0</v>
      </c>
      <c r="O3237" s="56">
        <v>236.82</v>
      </c>
      <c r="P3237" s="56">
        <v>0</v>
      </c>
    </row>
    <row r="3238" spans="1:16" x14ac:dyDescent="0.25">
      <c r="A3238" s="54">
        <v>2024</v>
      </c>
      <c r="B3238" s="54">
        <v>206748</v>
      </c>
      <c r="C3238" s="55" t="s">
        <v>418</v>
      </c>
      <c r="D3238" s="54" t="s">
        <v>294</v>
      </c>
      <c r="E3238" s="56">
        <v>2.7919999999999998</v>
      </c>
      <c r="F3238" s="56">
        <v>140.96</v>
      </c>
      <c r="G3238" s="56">
        <v>269.92</v>
      </c>
      <c r="H3238" s="56">
        <v>326.69600000000003</v>
      </c>
      <c r="I3238" s="56">
        <v>38.718000000000004</v>
      </c>
      <c r="J3238" s="56">
        <v>0</v>
      </c>
      <c r="K3238" s="56">
        <v>2.7919999999999998</v>
      </c>
      <c r="L3238" s="56">
        <v>39.984000000000002</v>
      </c>
      <c r="M3238" s="56">
        <v>3.492</v>
      </c>
      <c r="N3238" s="56">
        <v>0</v>
      </c>
      <c r="O3238" s="56">
        <v>269.92</v>
      </c>
      <c r="P3238" s="56">
        <v>0</v>
      </c>
    </row>
    <row r="3239" spans="1:16" x14ac:dyDescent="0.25">
      <c r="A3239" s="54">
        <v>2024</v>
      </c>
      <c r="B3239" s="54">
        <v>209666</v>
      </c>
      <c r="C3239" s="55" t="s">
        <v>418</v>
      </c>
      <c r="D3239" s="54" t="s">
        <v>296</v>
      </c>
      <c r="E3239" s="56">
        <v>0</v>
      </c>
      <c r="F3239" s="56">
        <v>268.096</v>
      </c>
      <c r="G3239" s="56">
        <v>415.93400000000003</v>
      </c>
      <c r="H3239" s="56">
        <v>823.56799999999998</v>
      </c>
      <c r="I3239" s="56">
        <v>53.851999999999997</v>
      </c>
      <c r="J3239" s="56">
        <v>-5.5160000000000098</v>
      </c>
      <c r="K3239" s="56">
        <v>257.17200000000003</v>
      </c>
      <c r="L3239" s="56">
        <v>0</v>
      </c>
      <c r="M3239" s="56">
        <v>31.361999999999998</v>
      </c>
      <c r="N3239" s="56">
        <v>102.86</v>
      </c>
      <c r="O3239" s="56">
        <v>-10.916</v>
      </c>
      <c r="P3239" s="56">
        <v>245.822</v>
      </c>
    </row>
    <row r="3240" spans="1:16" x14ac:dyDescent="0.25">
      <c r="A3240" s="54">
        <v>2024</v>
      </c>
      <c r="B3240" s="54">
        <v>209666</v>
      </c>
      <c r="C3240" s="55" t="s">
        <v>418</v>
      </c>
      <c r="D3240" s="54" t="s">
        <v>294</v>
      </c>
      <c r="E3240" s="56">
        <v>0</v>
      </c>
      <c r="F3240" s="56">
        <v>336.49599999999998</v>
      </c>
      <c r="G3240" s="56">
        <v>585.83399999999995</v>
      </c>
      <c r="H3240" s="56">
        <v>979.06799999999998</v>
      </c>
      <c r="I3240" s="56">
        <v>124.452</v>
      </c>
      <c r="J3240" s="56">
        <v>28.684000000000001</v>
      </c>
      <c r="K3240" s="56">
        <v>360.87200000000001</v>
      </c>
      <c r="L3240" s="56">
        <v>0</v>
      </c>
      <c r="M3240" s="56">
        <v>107.462</v>
      </c>
      <c r="N3240" s="56">
        <v>276.06</v>
      </c>
      <c r="O3240" s="56">
        <v>23.283999999999999</v>
      </c>
      <c r="P3240" s="56">
        <v>349.52199999999999</v>
      </c>
    </row>
    <row r="3241" spans="1:16" x14ac:dyDescent="0.25">
      <c r="A3241" s="54">
        <v>2024</v>
      </c>
      <c r="B3241" s="54">
        <v>209666</v>
      </c>
      <c r="C3241" s="55" t="s">
        <v>418</v>
      </c>
      <c r="D3241" s="54" t="s">
        <v>1</v>
      </c>
      <c r="E3241" s="56">
        <v>0</v>
      </c>
      <c r="F3241" s="56">
        <v>809.49599999999998</v>
      </c>
      <c r="G3241" s="56">
        <v>1812.5840000000001</v>
      </c>
      <c r="H3241" s="56">
        <v>2911.5680000000002</v>
      </c>
      <c r="I3241" s="56">
        <v>383.952</v>
      </c>
      <c r="J3241" s="56">
        <v>87.183999999999997</v>
      </c>
      <c r="K3241" s="56">
        <v>1215.8720000000001</v>
      </c>
      <c r="L3241" s="56">
        <v>0</v>
      </c>
      <c r="M3241" s="56">
        <v>336.71199999999999</v>
      </c>
      <c r="N3241" s="56">
        <v>1448.56</v>
      </c>
      <c r="O3241" s="56">
        <v>88.784000000000006</v>
      </c>
      <c r="P3241" s="56">
        <v>1122.2719999999999</v>
      </c>
    </row>
    <row r="3242" spans="1:16" x14ac:dyDescent="0.25">
      <c r="A3242" s="54">
        <v>2024</v>
      </c>
      <c r="B3242" s="54">
        <v>213016</v>
      </c>
      <c r="C3242" s="55" t="s">
        <v>415</v>
      </c>
      <c r="D3242" s="54" t="s">
        <v>296</v>
      </c>
      <c r="E3242" s="56">
        <v>29.643999999999998</v>
      </c>
      <c r="F3242" s="56">
        <v>6.3120000000000003</v>
      </c>
      <c r="G3242" s="56">
        <v>295.00799999999998</v>
      </c>
      <c r="H3242" s="56">
        <v>194.572</v>
      </c>
      <c r="I3242" s="56">
        <v>-15.087999999999999</v>
      </c>
      <c r="J3242" s="56">
        <v>313.69600000000003</v>
      </c>
      <c r="K3242" s="56">
        <v>521.53200000000004</v>
      </c>
      <c r="L3242" s="56">
        <v>455.72</v>
      </c>
      <c r="M3242" s="56">
        <v>25.884</v>
      </c>
      <c r="N3242" s="56">
        <v>-32.024000000000001</v>
      </c>
      <c r="O3242" s="56">
        <v>35.776000000000003</v>
      </c>
      <c r="P3242" s="56">
        <v>631.404</v>
      </c>
    </row>
    <row r="3243" spans="1:16" x14ac:dyDescent="0.25">
      <c r="A3243" s="54">
        <v>2024</v>
      </c>
      <c r="B3243" s="54">
        <v>213016</v>
      </c>
      <c r="C3243" s="55" t="s">
        <v>415</v>
      </c>
      <c r="D3243" s="54" t="s">
        <v>294</v>
      </c>
      <c r="E3243" s="56">
        <v>160.244</v>
      </c>
      <c r="F3243" s="56">
        <v>38.411999999999999</v>
      </c>
      <c r="G3243" s="56">
        <v>361.40800000000002</v>
      </c>
      <c r="H3243" s="56">
        <v>324.072</v>
      </c>
      <c r="I3243" s="56">
        <v>115.512</v>
      </c>
      <c r="J3243" s="56">
        <v>346.89600000000002</v>
      </c>
      <c r="K3243" s="56">
        <v>586.83199999999999</v>
      </c>
      <c r="L3243" s="56">
        <v>529.82000000000005</v>
      </c>
      <c r="M3243" s="56">
        <v>57.984000000000002</v>
      </c>
      <c r="N3243" s="56">
        <v>32.176000000000002</v>
      </c>
      <c r="O3243" s="56">
        <v>68.975999999999999</v>
      </c>
      <c r="P3243" s="56">
        <v>762.00400000000002</v>
      </c>
    </row>
    <row r="3244" spans="1:16" x14ac:dyDescent="0.25">
      <c r="A3244" s="54">
        <v>2024</v>
      </c>
      <c r="B3244" s="54">
        <v>213016</v>
      </c>
      <c r="C3244" s="55" t="s">
        <v>415</v>
      </c>
      <c r="D3244" s="54" t="s">
        <v>1</v>
      </c>
      <c r="E3244" s="56">
        <v>440.74400000000003</v>
      </c>
      <c r="F3244" s="56">
        <v>87.912000000000006</v>
      </c>
      <c r="G3244" s="56">
        <v>897.40800000000002</v>
      </c>
      <c r="H3244" s="56">
        <v>1131.0719999999999</v>
      </c>
      <c r="I3244" s="56">
        <v>497.512</v>
      </c>
      <c r="J3244" s="56">
        <v>951.89599999999996</v>
      </c>
      <c r="K3244" s="56">
        <v>1431.8320000000001</v>
      </c>
      <c r="L3244" s="56">
        <v>1693.32</v>
      </c>
      <c r="M3244" s="56">
        <v>127.98399999999999</v>
      </c>
      <c r="N3244" s="56">
        <v>83.176000000000002</v>
      </c>
      <c r="O3244" s="56">
        <v>223.976</v>
      </c>
      <c r="P3244" s="56">
        <v>2664.5039999999999</v>
      </c>
    </row>
    <row r="3245" spans="1:16" x14ac:dyDescent="0.25">
      <c r="A3245" s="54">
        <v>2024</v>
      </c>
      <c r="B3245" s="54">
        <v>214228</v>
      </c>
      <c r="C3245" s="55" t="s">
        <v>414</v>
      </c>
      <c r="D3245" s="54" t="s">
        <v>294</v>
      </c>
      <c r="E3245" s="56">
        <v>0</v>
      </c>
      <c r="F3245" s="56">
        <v>0</v>
      </c>
      <c r="G3245" s="56">
        <v>0</v>
      </c>
      <c r="H3245" s="56">
        <v>0</v>
      </c>
      <c r="I3245" s="56">
        <v>0</v>
      </c>
      <c r="J3245" s="56">
        <v>122.96</v>
      </c>
      <c r="K3245" s="56">
        <v>316.7</v>
      </c>
      <c r="L3245" s="56">
        <v>46.646000000000001</v>
      </c>
      <c r="M3245" s="56">
        <v>4.984</v>
      </c>
      <c r="N3245" s="56">
        <v>58.36</v>
      </c>
      <c r="O3245" s="56">
        <v>0</v>
      </c>
      <c r="P3245" s="56">
        <v>26.992000000000001</v>
      </c>
    </row>
    <row r="3246" spans="1:16" x14ac:dyDescent="0.25">
      <c r="A3246" s="54">
        <v>2024</v>
      </c>
      <c r="B3246" s="54">
        <v>214228</v>
      </c>
      <c r="C3246" s="55" t="s">
        <v>414</v>
      </c>
      <c r="D3246" s="54" t="s">
        <v>296</v>
      </c>
      <c r="E3246" s="56">
        <v>0</v>
      </c>
      <c r="F3246" s="56">
        <v>0</v>
      </c>
      <c r="G3246" s="56">
        <v>0</v>
      </c>
      <c r="H3246" s="56">
        <v>0</v>
      </c>
      <c r="I3246" s="56">
        <v>0</v>
      </c>
      <c r="J3246" s="56">
        <v>57.96</v>
      </c>
      <c r="K3246" s="56">
        <v>219.7</v>
      </c>
      <c r="L3246" s="56">
        <v>-17.353999999999999</v>
      </c>
      <c r="M3246" s="56">
        <v>-27.015999999999998</v>
      </c>
      <c r="N3246" s="56">
        <v>-6.6399999999999899</v>
      </c>
      <c r="O3246" s="56">
        <v>0</v>
      </c>
      <c r="P3246" s="56">
        <v>-4.008</v>
      </c>
    </row>
    <row r="3247" spans="1:16" x14ac:dyDescent="0.25">
      <c r="A3247" s="54">
        <v>2024</v>
      </c>
      <c r="B3247" s="54">
        <v>214228</v>
      </c>
      <c r="C3247" s="55" t="s">
        <v>414</v>
      </c>
      <c r="D3247" s="54" t="s">
        <v>1</v>
      </c>
      <c r="E3247" s="56">
        <v>0</v>
      </c>
      <c r="F3247" s="56">
        <v>0</v>
      </c>
      <c r="G3247" s="56">
        <v>0</v>
      </c>
      <c r="H3247" s="56">
        <v>0</v>
      </c>
      <c r="I3247" s="56">
        <v>0</v>
      </c>
      <c r="J3247" s="56">
        <v>367.96</v>
      </c>
      <c r="K3247" s="56">
        <v>1114.2</v>
      </c>
      <c r="L3247" s="56">
        <v>195.89599999999999</v>
      </c>
      <c r="M3247" s="56">
        <v>15.984</v>
      </c>
      <c r="N3247" s="56">
        <v>346.36</v>
      </c>
      <c r="O3247" s="56">
        <v>0</v>
      </c>
      <c r="P3247" s="56">
        <v>71.992000000000004</v>
      </c>
    </row>
    <row r="3248" spans="1:16" x14ac:dyDescent="0.25">
      <c r="A3248" s="54">
        <v>2024</v>
      </c>
      <c r="B3248" s="54">
        <v>219128</v>
      </c>
      <c r="C3248" s="55" t="s">
        <v>417</v>
      </c>
      <c r="D3248" s="54" t="s">
        <v>294</v>
      </c>
      <c r="E3248" s="56">
        <v>224.91200000000001</v>
      </c>
      <c r="F3248" s="56">
        <v>164.87200000000001</v>
      </c>
      <c r="G3248" s="56">
        <v>553.25</v>
      </c>
      <c r="H3248" s="56">
        <v>79.968000000000004</v>
      </c>
      <c r="I3248" s="56">
        <v>353.52</v>
      </c>
      <c r="J3248" s="56">
        <v>253.904</v>
      </c>
      <c r="K3248" s="56">
        <v>1242.068</v>
      </c>
      <c r="L3248" s="56">
        <v>106.952</v>
      </c>
      <c r="M3248" s="56">
        <v>688.59199999999998</v>
      </c>
      <c r="N3248" s="56">
        <v>355.74799999999999</v>
      </c>
      <c r="O3248" s="56">
        <v>86.975999999999999</v>
      </c>
      <c r="P3248" s="56">
        <v>643.04</v>
      </c>
    </row>
    <row r="3249" spans="1:16" x14ac:dyDescent="0.25">
      <c r="A3249" s="54">
        <v>2024</v>
      </c>
      <c r="B3249" s="54">
        <v>219128</v>
      </c>
      <c r="C3249" s="55" t="s">
        <v>417</v>
      </c>
      <c r="D3249" s="54" t="s">
        <v>296</v>
      </c>
      <c r="E3249" s="56">
        <v>164.91200000000001</v>
      </c>
      <c r="F3249" s="56">
        <v>14.872</v>
      </c>
      <c r="G3249" s="56">
        <v>364.25</v>
      </c>
      <c r="H3249" s="56">
        <v>19.968</v>
      </c>
      <c r="I3249" s="56">
        <v>203.52</v>
      </c>
      <c r="J3249" s="56">
        <v>193.904</v>
      </c>
      <c r="K3249" s="56">
        <v>1113.068</v>
      </c>
      <c r="L3249" s="56">
        <v>16.952000000000002</v>
      </c>
      <c r="M3249" s="56">
        <v>469.59199999999998</v>
      </c>
      <c r="N3249" s="56">
        <v>226.74799999999999</v>
      </c>
      <c r="O3249" s="56">
        <v>26.975999999999999</v>
      </c>
      <c r="P3249" s="56">
        <v>514.04</v>
      </c>
    </row>
    <row r="3250" spans="1:16" x14ac:dyDescent="0.25">
      <c r="A3250" s="54">
        <v>2024</v>
      </c>
      <c r="B3250" s="54">
        <v>219128</v>
      </c>
      <c r="C3250" s="55" t="s">
        <v>417</v>
      </c>
      <c r="D3250" s="54" t="s">
        <v>1</v>
      </c>
      <c r="E3250" s="56">
        <v>879.91200000000003</v>
      </c>
      <c r="F3250" s="56">
        <v>1023.872</v>
      </c>
      <c r="G3250" s="56">
        <v>2330</v>
      </c>
      <c r="H3250" s="56">
        <v>319.96800000000002</v>
      </c>
      <c r="I3250" s="56">
        <v>1208.52</v>
      </c>
      <c r="J3250" s="56">
        <v>943.904</v>
      </c>
      <c r="K3250" s="56">
        <v>3679.5680000000002</v>
      </c>
      <c r="L3250" s="56">
        <v>319.952</v>
      </c>
      <c r="M3250" s="56">
        <v>2079.5920000000001</v>
      </c>
      <c r="N3250" s="56">
        <v>1146.248</v>
      </c>
      <c r="O3250" s="56">
        <v>191.976</v>
      </c>
      <c r="P3250" s="56">
        <v>1526.04</v>
      </c>
    </row>
    <row r="3251" spans="1:16" x14ac:dyDescent="0.25">
      <c r="A3251" s="54">
        <v>2024</v>
      </c>
      <c r="B3251" s="54">
        <v>221841</v>
      </c>
      <c r="C3251" s="55" t="s">
        <v>415</v>
      </c>
      <c r="D3251" s="54" t="s">
        <v>294</v>
      </c>
      <c r="E3251" s="56">
        <v>710.5</v>
      </c>
      <c r="F3251" s="56">
        <v>649.1</v>
      </c>
      <c r="G3251" s="56">
        <v>945.65</v>
      </c>
      <c r="H3251" s="56">
        <v>878.55</v>
      </c>
      <c r="I3251" s="56">
        <v>932.75</v>
      </c>
      <c r="J3251" s="56">
        <v>540.35</v>
      </c>
      <c r="K3251" s="56">
        <v>380.75</v>
      </c>
      <c r="L3251" s="56">
        <v>884.5</v>
      </c>
      <c r="M3251" s="56">
        <v>676</v>
      </c>
      <c r="N3251" s="56">
        <v>209.4</v>
      </c>
      <c r="O3251" s="56">
        <v>940.6</v>
      </c>
      <c r="P3251" s="56">
        <v>910.9</v>
      </c>
    </row>
    <row r="3252" spans="1:16" x14ac:dyDescent="0.25">
      <c r="A3252" s="54">
        <v>2024</v>
      </c>
      <c r="B3252" s="54">
        <v>221841</v>
      </c>
      <c r="C3252" s="55" t="s">
        <v>415</v>
      </c>
      <c r="D3252" s="54" t="s">
        <v>1</v>
      </c>
      <c r="E3252" s="56">
        <v>4263</v>
      </c>
      <c r="F3252" s="56">
        <v>3894.6</v>
      </c>
      <c r="G3252" s="56">
        <v>5673.9</v>
      </c>
      <c r="H3252" s="56">
        <v>5271.3</v>
      </c>
      <c r="I3252" s="56">
        <v>5596.5</v>
      </c>
      <c r="J3252" s="56">
        <v>3242.1</v>
      </c>
      <c r="K3252" s="56">
        <v>2284.5</v>
      </c>
      <c r="L3252" s="56">
        <v>5307</v>
      </c>
      <c r="M3252" s="56">
        <v>4056</v>
      </c>
      <c r="N3252" s="56">
        <v>1256.4000000000001</v>
      </c>
      <c r="O3252" s="56">
        <v>5643.6</v>
      </c>
      <c r="P3252" s="56">
        <v>5465.4</v>
      </c>
    </row>
    <row r="3253" spans="1:16" x14ac:dyDescent="0.25">
      <c r="A3253" s="54">
        <v>2024</v>
      </c>
      <c r="B3253" s="54">
        <v>221841</v>
      </c>
      <c r="C3253" s="55" t="s">
        <v>415</v>
      </c>
      <c r="D3253" s="54" t="s">
        <v>296</v>
      </c>
      <c r="E3253" s="56">
        <v>311</v>
      </c>
      <c r="F3253" s="56">
        <v>202.14</v>
      </c>
      <c r="G3253" s="56">
        <v>591.20000000000005</v>
      </c>
      <c r="H3253" s="56">
        <v>528.99</v>
      </c>
      <c r="I3253" s="56">
        <v>517.32000000000005</v>
      </c>
      <c r="J3253" s="56">
        <v>196.86</v>
      </c>
      <c r="K3253" s="56">
        <v>143.94999999999999</v>
      </c>
      <c r="L3253" s="56">
        <v>615.6</v>
      </c>
      <c r="M3253" s="56">
        <v>271</v>
      </c>
      <c r="N3253" s="56">
        <v>-57.3</v>
      </c>
      <c r="O3253" s="56">
        <v>527.41</v>
      </c>
      <c r="P3253" s="56">
        <v>502.6</v>
      </c>
    </row>
    <row r="3254" spans="1:16" x14ac:dyDescent="0.25">
      <c r="A3254" s="54">
        <v>2024</v>
      </c>
      <c r="B3254" s="54">
        <v>223205</v>
      </c>
      <c r="C3254" s="55" t="s">
        <v>418</v>
      </c>
      <c r="D3254" s="54" t="s">
        <v>1</v>
      </c>
      <c r="E3254" s="56">
        <v>0</v>
      </c>
      <c r="F3254" s="56">
        <v>0</v>
      </c>
      <c r="G3254" s="56">
        <v>0</v>
      </c>
      <c r="H3254" s="56">
        <v>762.16</v>
      </c>
      <c r="I3254" s="56">
        <v>0</v>
      </c>
      <c r="J3254" s="56">
        <v>71.992000000000004</v>
      </c>
      <c r="K3254" s="56">
        <v>1216.576</v>
      </c>
      <c r="L3254" s="56">
        <v>15.984</v>
      </c>
      <c r="M3254" s="56">
        <v>0</v>
      </c>
      <c r="N3254" s="56">
        <v>647.11199999999997</v>
      </c>
      <c r="O3254" s="56">
        <v>0</v>
      </c>
      <c r="P3254" s="56">
        <v>79.992000000000004</v>
      </c>
    </row>
    <row r="3255" spans="1:16" x14ac:dyDescent="0.25">
      <c r="A3255" s="54">
        <v>2024</v>
      </c>
      <c r="B3255" s="54">
        <v>223205</v>
      </c>
      <c r="C3255" s="55" t="s">
        <v>418</v>
      </c>
      <c r="D3255" s="54" t="s">
        <v>296</v>
      </c>
      <c r="E3255" s="56">
        <v>0</v>
      </c>
      <c r="F3255" s="56">
        <v>0</v>
      </c>
      <c r="G3255" s="56">
        <v>0</v>
      </c>
      <c r="H3255" s="56">
        <v>120.01</v>
      </c>
      <c r="I3255" s="56">
        <v>0</v>
      </c>
      <c r="J3255" s="56">
        <v>-6.1079999999999997</v>
      </c>
      <c r="K3255" s="56">
        <v>64.575999999999794</v>
      </c>
      <c r="L3255" s="56">
        <v>-27.216000000000001</v>
      </c>
      <c r="M3255" s="56">
        <v>0</v>
      </c>
      <c r="N3255" s="56">
        <v>259.41199999999998</v>
      </c>
      <c r="O3255" s="56">
        <v>0</v>
      </c>
      <c r="P3255" s="56">
        <v>-13.108000000000001</v>
      </c>
    </row>
    <row r="3256" spans="1:16" x14ac:dyDescent="0.25">
      <c r="A3256" s="54">
        <v>2024</v>
      </c>
      <c r="B3256" s="54">
        <v>223205</v>
      </c>
      <c r="C3256" s="55" t="s">
        <v>418</v>
      </c>
      <c r="D3256" s="54" t="s">
        <v>294</v>
      </c>
      <c r="E3256" s="56">
        <v>0</v>
      </c>
      <c r="F3256" s="56">
        <v>0</v>
      </c>
      <c r="G3256" s="56">
        <v>0</v>
      </c>
      <c r="H3256" s="56">
        <v>196.66</v>
      </c>
      <c r="I3256" s="56">
        <v>0</v>
      </c>
      <c r="J3256" s="56">
        <v>26.992000000000001</v>
      </c>
      <c r="K3256" s="56">
        <v>107.57599999999999</v>
      </c>
      <c r="L3256" s="56">
        <v>6.984</v>
      </c>
      <c r="M3256" s="56">
        <v>0</v>
      </c>
      <c r="N3256" s="56">
        <v>293.61200000000002</v>
      </c>
      <c r="O3256" s="56">
        <v>0</v>
      </c>
      <c r="P3256" s="56">
        <v>19.992000000000001</v>
      </c>
    </row>
    <row r="3257" spans="1:16" x14ac:dyDescent="0.25">
      <c r="A3257" s="54">
        <v>2024</v>
      </c>
      <c r="B3257" s="54">
        <v>228068</v>
      </c>
      <c r="C3257" s="55" t="s">
        <v>419</v>
      </c>
      <c r="D3257" s="54" t="s">
        <v>296</v>
      </c>
      <c r="E3257" s="56">
        <v>-46.124000000000102</v>
      </c>
      <c r="F3257" s="56">
        <v>255.74100000000001</v>
      </c>
      <c r="G3257" s="56">
        <v>142.03200000000001</v>
      </c>
      <c r="H3257" s="56">
        <v>1683.4829999999999</v>
      </c>
      <c r="I3257" s="56">
        <v>-19.170000000000002</v>
      </c>
      <c r="J3257" s="56">
        <v>-50.335000000000001</v>
      </c>
      <c r="K3257" s="56">
        <v>-155.66200000000001</v>
      </c>
      <c r="L3257" s="56">
        <v>217.41800000000001</v>
      </c>
      <c r="M3257" s="56">
        <v>434.45400000000001</v>
      </c>
      <c r="N3257" s="56">
        <v>747.40099999999995</v>
      </c>
      <c r="O3257" s="56">
        <v>551.98500000000001</v>
      </c>
      <c r="P3257" s="56">
        <v>-87.62</v>
      </c>
    </row>
    <row r="3258" spans="1:16" x14ac:dyDescent="0.25">
      <c r="A3258" s="54">
        <v>2024</v>
      </c>
      <c r="B3258" s="54">
        <v>228068</v>
      </c>
      <c r="C3258" s="55" t="s">
        <v>419</v>
      </c>
      <c r="D3258" s="54" t="s">
        <v>294</v>
      </c>
      <c r="E3258" s="56">
        <v>155.27600000000001</v>
      </c>
      <c r="F3258" s="56">
        <v>483.74099999999999</v>
      </c>
      <c r="G3258" s="56">
        <v>240.53200000000001</v>
      </c>
      <c r="H3258" s="56">
        <v>1936.173</v>
      </c>
      <c r="I3258" s="56">
        <v>115.83</v>
      </c>
      <c r="J3258" s="56">
        <v>48.164999999999999</v>
      </c>
      <c r="K3258" s="56">
        <v>145.33799999999999</v>
      </c>
      <c r="L3258" s="56">
        <v>319.21800000000002</v>
      </c>
      <c r="M3258" s="56">
        <v>631.45399999999995</v>
      </c>
      <c r="N3258" s="56">
        <v>943.30100000000004</v>
      </c>
      <c r="O3258" s="56">
        <v>714.68499999999995</v>
      </c>
      <c r="P3258" s="56">
        <v>78.38</v>
      </c>
    </row>
    <row r="3259" spans="1:16" x14ac:dyDescent="0.25">
      <c r="A3259" s="54">
        <v>2024</v>
      </c>
      <c r="B3259" s="54">
        <v>228068</v>
      </c>
      <c r="C3259" s="55" t="s">
        <v>419</v>
      </c>
      <c r="D3259" s="54" t="s">
        <v>1</v>
      </c>
      <c r="E3259" s="56">
        <v>794.27599999999995</v>
      </c>
      <c r="F3259" s="56">
        <v>1763.741</v>
      </c>
      <c r="G3259" s="56">
        <v>1540.5319999999999</v>
      </c>
      <c r="H3259" s="56">
        <v>7267.6729999999998</v>
      </c>
      <c r="I3259" s="56">
        <v>400.33</v>
      </c>
      <c r="J3259" s="56">
        <v>210.66499999999999</v>
      </c>
      <c r="K3259" s="56">
        <v>2847.8380000000002</v>
      </c>
      <c r="L3259" s="56">
        <v>1604.2180000000001</v>
      </c>
      <c r="M3259" s="56">
        <v>4090.9540000000002</v>
      </c>
      <c r="N3259" s="56">
        <v>2653.3009999999999</v>
      </c>
      <c r="O3259" s="56">
        <v>3044.6849999999999</v>
      </c>
      <c r="P3259" s="56">
        <v>501.13</v>
      </c>
    </row>
    <row r="3260" spans="1:16" x14ac:dyDescent="0.25">
      <c r="A3260" s="54">
        <v>2024</v>
      </c>
      <c r="B3260" s="54">
        <v>230574</v>
      </c>
      <c r="C3260" s="55" t="s">
        <v>419</v>
      </c>
      <c r="D3260" s="54" t="s">
        <v>294</v>
      </c>
      <c r="E3260" s="56">
        <v>736.24400000000003</v>
      </c>
      <c r="F3260" s="56">
        <v>53.984000000000002</v>
      </c>
      <c r="G3260" s="56">
        <v>8.9920000000000009</v>
      </c>
      <c r="H3260" s="56">
        <v>225.096</v>
      </c>
      <c r="I3260" s="56">
        <v>96.903999999999996</v>
      </c>
      <c r="J3260" s="56">
        <v>98.912000000000106</v>
      </c>
      <c r="K3260" s="56">
        <v>185.63200000000001</v>
      </c>
      <c r="L3260" s="56">
        <v>22.334</v>
      </c>
      <c r="M3260" s="56">
        <v>325.39600000000002</v>
      </c>
      <c r="N3260" s="56">
        <v>138.904</v>
      </c>
      <c r="O3260" s="56">
        <v>228.91200000000001</v>
      </c>
      <c r="P3260" s="56">
        <v>55.984000000000002</v>
      </c>
    </row>
    <row r="3261" spans="1:16" x14ac:dyDescent="0.25">
      <c r="A3261" s="54">
        <v>2024</v>
      </c>
      <c r="B3261" s="54">
        <v>230574</v>
      </c>
      <c r="C3261" s="55" t="s">
        <v>419</v>
      </c>
      <c r="D3261" s="54" t="s">
        <v>1</v>
      </c>
      <c r="E3261" s="56">
        <v>3370.7440000000001</v>
      </c>
      <c r="F3261" s="56">
        <v>143.98400000000001</v>
      </c>
      <c r="G3261" s="56">
        <v>63.991999999999997</v>
      </c>
      <c r="H3261" s="56">
        <v>987.096</v>
      </c>
      <c r="I3261" s="56">
        <v>231.904</v>
      </c>
      <c r="J3261" s="56">
        <v>783.91200000000003</v>
      </c>
      <c r="K3261" s="56">
        <v>832.63199999999995</v>
      </c>
      <c r="L3261" s="56">
        <v>89.584000000000003</v>
      </c>
      <c r="M3261" s="56">
        <v>799.89599999999996</v>
      </c>
      <c r="N3261" s="56">
        <v>943.904</v>
      </c>
      <c r="O3261" s="56">
        <v>863.91200000000003</v>
      </c>
      <c r="P3261" s="56">
        <v>135.98400000000001</v>
      </c>
    </row>
    <row r="3262" spans="1:16" x14ac:dyDescent="0.25">
      <c r="A3262" s="54">
        <v>2024</v>
      </c>
      <c r="B3262" s="54">
        <v>230574</v>
      </c>
      <c r="C3262" s="55" t="s">
        <v>419</v>
      </c>
      <c r="D3262" s="54" t="s">
        <v>296</v>
      </c>
      <c r="E3262" s="56">
        <v>620.14400000000001</v>
      </c>
      <c r="F3262" s="56">
        <v>-10.215999999999999</v>
      </c>
      <c r="G3262" s="56">
        <v>-23.108000000000001</v>
      </c>
      <c r="H3262" s="56">
        <v>86.796000000000006</v>
      </c>
      <c r="I3262" s="56">
        <v>0.60400000000000598</v>
      </c>
      <c r="J3262" s="56">
        <v>34.712000000000103</v>
      </c>
      <c r="K3262" s="56">
        <v>79.432000000000002</v>
      </c>
      <c r="L3262" s="56">
        <v>-41.866</v>
      </c>
      <c r="M3262" s="56">
        <v>196.99600000000001</v>
      </c>
      <c r="N3262" s="56">
        <v>42.604000000000099</v>
      </c>
      <c r="O3262" s="56">
        <v>164.71199999999999</v>
      </c>
      <c r="P3262" s="56">
        <v>-8.2159999999999993</v>
      </c>
    </row>
    <row r="3263" spans="1:16" x14ac:dyDescent="0.25">
      <c r="A3263" s="54">
        <v>2024</v>
      </c>
      <c r="B3263" s="54">
        <v>234303</v>
      </c>
      <c r="C3263" s="55" t="s">
        <v>418</v>
      </c>
      <c r="D3263" s="54" t="s">
        <v>1</v>
      </c>
      <c r="E3263" s="56">
        <v>0</v>
      </c>
      <c r="F3263" s="56">
        <v>0</v>
      </c>
      <c r="G3263" s="56">
        <v>0</v>
      </c>
      <c r="H3263" s="56">
        <v>159.98400000000001</v>
      </c>
      <c r="I3263" s="56">
        <v>894.2</v>
      </c>
      <c r="J3263" s="56">
        <v>0</v>
      </c>
      <c r="K3263" s="56">
        <v>0</v>
      </c>
      <c r="L3263" s="56">
        <v>0</v>
      </c>
      <c r="M3263" s="56">
        <v>0</v>
      </c>
      <c r="N3263" s="56">
        <v>0</v>
      </c>
      <c r="O3263" s="56">
        <v>0</v>
      </c>
      <c r="P3263" s="56">
        <v>0</v>
      </c>
    </row>
    <row r="3264" spans="1:16" x14ac:dyDescent="0.25">
      <c r="A3264" s="54">
        <v>2024</v>
      </c>
      <c r="B3264" s="54">
        <v>234303</v>
      </c>
      <c r="C3264" s="55" t="s">
        <v>418</v>
      </c>
      <c r="D3264" s="54" t="s">
        <v>296</v>
      </c>
      <c r="E3264" s="56">
        <v>0</v>
      </c>
      <c r="F3264" s="56">
        <v>0</v>
      </c>
      <c r="G3264" s="56">
        <v>0</v>
      </c>
      <c r="H3264" s="56">
        <v>6.8840000000000101</v>
      </c>
      <c r="I3264" s="56">
        <v>224</v>
      </c>
      <c r="J3264" s="56">
        <v>0</v>
      </c>
      <c r="K3264" s="56">
        <v>0</v>
      </c>
      <c r="L3264" s="56">
        <v>0</v>
      </c>
      <c r="M3264" s="56">
        <v>0</v>
      </c>
      <c r="N3264" s="56">
        <v>0</v>
      </c>
      <c r="O3264" s="56">
        <v>0</v>
      </c>
      <c r="P3264" s="56">
        <v>0</v>
      </c>
    </row>
    <row r="3265" spans="1:16" x14ac:dyDescent="0.25">
      <c r="A3265" s="54">
        <v>2024</v>
      </c>
      <c r="B3265" s="54">
        <v>234303</v>
      </c>
      <c r="C3265" s="55" t="s">
        <v>418</v>
      </c>
      <c r="D3265" s="54" t="s">
        <v>294</v>
      </c>
      <c r="E3265" s="56">
        <v>0</v>
      </c>
      <c r="F3265" s="56">
        <v>0</v>
      </c>
      <c r="G3265" s="56">
        <v>0</v>
      </c>
      <c r="H3265" s="56">
        <v>39.984000000000002</v>
      </c>
      <c r="I3265" s="56">
        <v>333.2</v>
      </c>
      <c r="J3265" s="56">
        <v>0</v>
      </c>
      <c r="K3265" s="56">
        <v>0</v>
      </c>
      <c r="L3265" s="56">
        <v>0</v>
      </c>
      <c r="M3265" s="56">
        <v>0</v>
      </c>
      <c r="N3265" s="56">
        <v>0</v>
      </c>
      <c r="O3265" s="56">
        <v>0</v>
      </c>
      <c r="P3265" s="56">
        <v>0</v>
      </c>
    </row>
    <row r="3266" spans="1:16" x14ac:dyDescent="0.25">
      <c r="A3266" s="54">
        <v>2024</v>
      </c>
      <c r="B3266" s="54">
        <v>235115</v>
      </c>
      <c r="C3266" s="55" t="s">
        <v>417</v>
      </c>
      <c r="D3266" s="54" t="s">
        <v>296</v>
      </c>
      <c r="E3266" s="56">
        <v>0</v>
      </c>
      <c r="F3266" s="56">
        <v>96.912000000000006</v>
      </c>
      <c r="G3266" s="56">
        <v>0</v>
      </c>
      <c r="H3266" s="56">
        <v>-19.207999999999998</v>
      </c>
      <c r="I3266" s="56">
        <v>-50.823999999999998</v>
      </c>
      <c r="J3266" s="56">
        <v>0.47599999999999199</v>
      </c>
      <c r="K3266" s="56">
        <v>261.16199999999998</v>
      </c>
      <c r="L3266" s="56">
        <v>28.911999999999999</v>
      </c>
      <c r="M3266" s="56">
        <v>285.11599999999999</v>
      </c>
      <c r="N3266" s="56">
        <v>-19.015999999999998</v>
      </c>
      <c r="O3266" s="56">
        <v>259.92</v>
      </c>
      <c r="P3266" s="56">
        <v>663.55399999999997</v>
      </c>
    </row>
    <row r="3267" spans="1:16" x14ac:dyDescent="0.25">
      <c r="A3267" s="54">
        <v>2024</v>
      </c>
      <c r="B3267" s="54">
        <v>235115</v>
      </c>
      <c r="C3267" s="55" t="s">
        <v>417</v>
      </c>
      <c r="D3267" s="54" t="s">
        <v>1</v>
      </c>
      <c r="E3267" s="56">
        <v>0</v>
      </c>
      <c r="F3267" s="56">
        <v>887.91200000000003</v>
      </c>
      <c r="G3267" s="56">
        <v>0</v>
      </c>
      <c r="H3267" s="56">
        <v>80.792000000000002</v>
      </c>
      <c r="I3267" s="56">
        <v>23.175999999999998</v>
      </c>
      <c r="J3267" s="56">
        <v>135.976</v>
      </c>
      <c r="K3267" s="56">
        <v>651.91200000000003</v>
      </c>
      <c r="L3267" s="56">
        <v>159.91200000000001</v>
      </c>
      <c r="M3267" s="56">
        <v>872.61599999999999</v>
      </c>
      <c r="N3267" s="56">
        <v>135.98400000000001</v>
      </c>
      <c r="O3267" s="56">
        <v>639.91999999999996</v>
      </c>
      <c r="P3267" s="56">
        <v>1925.3040000000001</v>
      </c>
    </row>
    <row r="3268" spans="1:16" x14ac:dyDescent="0.25">
      <c r="A3268" s="54">
        <v>2024</v>
      </c>
      <c r="B3268" s="54">
        <v>235115</v>
      </c>
      <c r="C3268" s="55" t="s">
        <v>417</v>
      </c>
      <c r="D3268" s="54" t="s">
        <v>294</v>
      </c>
      <c r="E3268" s="56">
        <v>0</v>
      </c>
      <c r="F3268" s="56">
        <v>127.91200000000001</v>
      </c>
      <c r="G3268" s="56">
        <v>0</v>
      </c>
      <c r="H3268" s="56">
        <v>10.792</v>
      </c>
      <c r="I3268" s="56">
        <v>10.176</v>
      </c>
      <c r="J3268" s="56">
        <v>61.475999999999999</v>
      </c>
      <c r="K3268" s="56">
        <v>292.16199999999998</v>
      </c>
      <c r="L3268" s="56">
        <v>59.911999999999999</v>
      </c>
      <c r="M3268" s="56">
        <v>377.11599999999999</v>
      </c>
      <c r="N3268" s="56">
        <v>40.984000000000002</v>
      </c>
      <c r="O3268" s="56">
        <v>289.92</v>
      </c>
      <c r="P3268" s="56">
        <v>702.55399999999997</v>
      </c>
    </row>
    <row r="3269" spans="1:16" x14ac:dyDescent="0.25">
      <c r="A3269" s="54">
        <v>2024</v>
      </c>
      <c r="B3269" s="54">
        <v>235971</v>
      </c>
      <c r="C3269" s="55" t="s">
        <v>416</v>
      </c>
      <c r="D3269" s="54" t="s">
        <v>1</v>
      </c>
      <c r="E3269" s="56">
        <v>215.96799999999999</v>
      </c>
      <c r="F3269" s="56">
        <v>155.16800000000001</v>
      </c>
      <c r="G3269" s="56">
        <v>144.78399999999999</v>
      </c>
      <c r="H3269" s="56">
        <v>8.7919999999999998</v>
      </c>
      <c r="I3269" s="56">
        <v>819.08799999999997</v>
      </c>
      <c r="J3269" s="56">
        <v>791.904</v>
      </c>
      <c r="K3269" s="56">
        <v>1104.6880000000001</v>
      </c>
      <c r="L3269" s="56">
        <v>392.74400000000003</v>
      </c>
      <c r="M3269" s="56">
        <v>1953.376</v>
      </c>
      <c r="N3269" s="56">
        <v>71.992000000000004</v>
      </c>
      <c r="O3269" s="56">
        <v>896.63199999999995</v>
      </c>
      <c r="P3269" s="56">
        <v>80.784000000000006</v>
      </c>
    </row>
    <row r="3270" spans="1:16" x14ac:dyDescent="0.25">
      <c r="A3270" s="54">
        <v>2024</v>
      </c>
      <c r="B3270" s="54">
        <v>235971</v>
      </c>
      <c r="C3270" s="55" t="s">
        <v>416</v>
      </c>
      <c r="D3270" s="54" t="s">
        <v>296</v>
      </c>
      <c r="E3270" s="56">
        <v>13.068</v>
      </c>
      <c r="F3270" s="56">
        <v>-3.7320000000000002</v>
      </c>
      <c r="G3270" s="56">
        <v>-3.4160000000000101</v>
      </c>
      <c r="H3270" s="56">
        <v>-28.808</v>
      </c>
      <c r="I3270" s="56">
        <v>5.8380000000000303</v>
      </c>
      <c r="J3270" s="56">
        <v>237.10400000000001</v>
      </c>
      <c r="K3270" s="56">
        <v>186.18799999999999</v>
      </c>
      <c r="L3270" s="56">
        <v>-100.456</v>
      </c>
      <c r="M3270" s="56">
        <v>562.87599999999998</v>
      </c>
      <c r="N3270" s="56">
        <v>-5.1079999999999997</v>
      </c>
      <c r="O3270" s="56">
        <v>215.33199999999999</v>
      </c>
      <c r="P3270" s="56">
        <v>-34.415999999999997</v>
      </c>
    </row>
    <row r="3271" spans="1:16" x14ac:dyDescent="0.25">
      <c r="A3271" s="54">
        <v>2024</v>
      </c>
      <c r="B3271" s="54">
        <v>235971</v>
      </c>
      <c r="C3271" s="55" t="s">
        <v>416</v>
      </c>
      <c r="D3271" s="54" t="s">
        <v>294</v>
      </c>
      <c r="E3271" s="56">
        <v>79.468000000000004</v>
      </c>
      <c r="F3271" s="56">
        <v>62.667999999999999</v>
      </c>
      <c r="G3271" s="56">
        <v>29.783999999999999</v>
      </c>
      <c r="H3271" s="56">
        <v>3.2919999999999998</v>
      </c>
      <c r="I3271" s="56">
        <v>104.33799999999999</v>
      </c>
      <c r="J3271" s="56">
        <v>302.404</v>
      </c>
      <c r="K3271" s="56">
        <v>284.68799999999999</v>
      </c>
      <c r="L3271" s="56">
        <v>93.244</v>
      </c>
      <c r="M3271" s="56">
        <v>604.87599999999998</v>
      </c>
      <c r="N3271" s="56">
        <v>26.992000000000001</v>
      </c>
      <c r="O3271" s="56">
        <v>280.63200000000001</v>
      </c>
      <c r="P3271" s="56">
        <v>29.783999999999999</v>
      </c>
    </row>
    <row r="3272" spans="1:16" x14ac:dyDescent="0.25">
      <c r="A3272" s="54">
        <v>2024</v>
      </c>
      <c r="B3272" s="54">
        <v>243584</v>
      </c>
      <c r="C3272" s="55" t="s">
        <v>418</v>
      </c>
      <c r="D3272" s="54" t="s">
        <v>1</v>
      </c>
      <c r="E3272" s="56">
        <v>0</v>
      </c>
      <c r="F3272" s="56">
        <v>0</v>
      </c>
      <c r="G3272" s="56">
        <v>0</v>
      </c>
      <c r="H3272" s="56">
        <v>840</v>
      </c>
      <c r="I3272" s="56">
        <v>1128</v>
      </c>
      <c r="J3272" s="56">
        <v>1861.8</v>
      </c>
      <c r="K3272" s="56">
        <v>1296</v>
      </c>
      <c r="L3272" s="56">
        <v>607.79999999999995</v>
      </c>
      <c r="M3272" s="56">
        <v>1372.8</v>
      </c>
      <c r="N3272" s="56">
        <v>855.6</v>
      </c>
      <c r="O3272" s="56">
        <v>970.2</v>
      </c>
      <c r="P3272" s="56">
        <v>1618.2</v>
      </c>
    </row>
    <row r="3273" spans="1:16" x14ac:dyDescent="0.25">
      <c r="A3273" s="54">
        <v>2024</v>
      </c>
      <c r="B3273" s="54">
        <v>243584</v>
      </c>
      <c r="C3273" s="55" t="s">
        <v>418</v>
      </c>
      <c r="D3273" s="54" t="s">
        <v>294</v>
      </c>
      <c r="E3273" s="56">
        <v>0</v>
      </c>
      <c r="F3273" s="56">
        <v>0</v>
      </c>
      <c r="G3273" s="56">
        <v>0</v>
      </c>
      <c r="H3273" s="56">
        <v>140</v>
      </c>
      <c r="I3273" s="56">
        <v>188</v>
      </c>
      <c r="J3273" s="56">
        <v>310.3</v>
      </c>
      <c r="K3273" s="56">
        <v>216</v>
      </c>
      <c r="L3273" s="56">
        <v>101.3</v>
      </c>
      <c r="M3273" s="56">
        <v>228.8</v>
      </c>
      <c r="N3273" s="56">
        <v>142.6</v>
      </c>
      <c r="O3273" s="56">
        <v>161.69999999999999</v>
      </c>
      <c r="P3273" s="56">
        <v>269.7</v>
      </c>
    </row>
    <row r="3274" spans="1:16" x14ac:dyDescent="0.25">
      <c r="A3274" s="54">
        <v>2024</v>
      </c>
      <c r="B3274" s="54">
        <v>243584</v>
      </c>
      <c r="C3274" s="55" t="s">
        <v>418</v>
      </c>
      <c r="D3274" s="54" t="s">
        <v>296</v>
      </c>
      <c r="E3274" s="56">
        <v>0</v>
      </c>
      <c r="F3274" s="56">
        <v>0</v>
      </c>
      <c r="G3274" s="56">
        <v>0</v>
      </c>
      <c r="H3274" s="56">
        <v>106.9</v>
      </c>
      <c r="I3274" s="56">
        <v>150.5</v>
      </c>
      <c r="J3274" s="56">
        <v>200</v>
      </c>
      <c r="K3274" s="56">
        <v>170.8</v>
      </c>
      <c r="L3274" s="56">
        <v>28.5</v>
      </c>
      <c r="M3274" s="56">
        <v>149.4</v>
      </c>
      <c r="N3274" s="56">
        <v>2.49999999999996</v>
      </c>
      <c r="O3274" s="56">
        <v>89.999999999999901</v>
      </c>
      <c r="P3274" s="56">
        <v>163.80000000000001</v>
      </c>
    </row>
    <row r="3275" spans="1:16" x14ac:dyDescent="0.25">
      <c r="A3275" s="54">
        <v>2024</v>
      </c>
      <c r="B3275" s="54">
        <v>243906</v>
      </c>
      <c r="C3275" s="55" t="s">
        <v>418</v>
      </c>
      <c r="D3275" s="54" t="s">
        <v>1</v>
      </c>
      <c r="E3275" s="56">
        <v>4879.8540000000003</v>
      </c>
      <c r="F3275" s="56">
        <v>478.05099999999999</v>
      </c>
      <c r="G3275" s="56">
        <v>1791.104</v>
      </c>
      <c r="H3275" s="56">
        <v>1791.8109999999999</v>
      </c>
      <c r="I3275" s="56">
        <v>0</v>
      </c>
      <c r="J3275" s="56">
        <v>734.90899999999999</v>
      </c>
      <c r="K3275" s="56">
        <v>0</v>
      </c>
      <c r="L3275" s="56">
        <v>0</v>
      </c>
      <c r="M3275" s="56">
        <v>0</v>
      </c>
      <c r="N3275" s="56">
        <v>188.97900000000001</v>
      </c>
      <c r="O3275" s="56">
        <v>634.13699999999994</v>
      </c>
      <c r="P3275" s="56">
        <v>461.95100000000002</v>
      </c>
    </row>
    <row r="3276" spans="1:16" x14ac:dyDescent="0.25">
      <c r="A3276" s="54">
        <v>2024</v>
      </c>
      <c r="B3276" s="54">
        <v>243906</v>
      </c>
      <c r="C3276" s="55" t="s">
        <v>418</v>
      </c>
      <c r="D3276" s="54" t="s">
        <v>294</v>
      </c>
      <c r="E3276" s="56">
        <v>931.85399999999902</v>
      </c>
      <c r="F3276" s="56">
        <v>60.551000000000002</v>
      </c>
      <c r="G3276" s="56">
        <v>232.60400000000001</v>
      </c>
      <c r="H3276" s="56">
        <v>381.81099999999998</v>
      </c>
      <c r="I3276" s="56">
        <v>0</v>
      </c>
      <c r="J3276" s="56">
        <v>269.90899999999999</v>
      </c>
      <c r="K3276" s="56">
        <v>0</v>
      </c>
      <c r="L3276" s="56">
        <v>0</v>
      </c>
      <c r="M3276" s="56">
        <v>0</v>
      </c>
      <c r="N3276" s="56">
        <v>53.978999999999999</v>
      </c>
      <c r="O3276" s="56">
        <v>-5.8630000000000297</v>
      </c>
      <c r="P3276" s="56">
        <v>116.95099999999999</v>
      </c>
    </row>
    <row r="3277" spans="1:16" x14ac:dyDescent="0.25">
      <c r="A3277" s="54">
        <v>2024</v>
      </c>
      <c r="B3277" s="54">
        <v>243906</v>
      </c>
      <c r="C3277" s="55" t="s">
        <v>418</v>
      </c>
      <c r="D3277" s="54" t="s">
        <v>296</v>
      </c>
      <c r="E3277" s="56">
        <v>722.253999999999</v>
      </c>
      <c r="F3277" s="56">
        <v>-6.7490000000000201</v>
      </c>
      <c r="G3277" s="56">
        <v>96.903999999999996</v>
      </c>
      <c r="H3277" s="56">
        <v>248.31100000000001</v>
      </c>
      <c r="I3277" s="56">
        <v>0</v>
      </c>
      <c r="J3277" s="56">
        <v>235.709</v>
      </c>
      <c r="K3277" s="56">
        <v>0</v>
      </c>
      <c r="L3277" s="56">
        <v>0</v>
      </c>
      <c r="M3277" s="56">
        <v>0</v>
      </c>
      <c r="N3277" s="56">
        <v>20.879000000000001</v>
      </c>
      <c r="O3277" s="56">
        <v>-74.263000000000005</v>
      </c>
      <c r="P3277" s="56">
        <v>49.651000000000003</v>
      </c>
    </row>
    <row r="3278" spans="1:16" x14ac:dyDescent="0.25">
      <c r="A3278" s="54">
        <v>2024</v>
      </c>
      <c r="B3278" s="54">
        <v>245593</v>
      </c>
      <c r="C3278" s="55" t="s">
        <v>417</v>
      </c>
      <c r="D3278" s="54" t="s">
        <v>296</v>
      </c>
      <c r="E3278" s="56">
        <v>0</v>
      </c>
      <c r="F3278" s="56">
        <v>-20.847999999999999</v>
      </c>
      <c r="G3278" s="56">
        <v>287.488</v>
      </c>
      <c r="H3278" s="56">
        <v>-24.673999999999999</v>
      </c>
      <c r="I3278" s="56">
        <v>141.14400000000001</v>
      </c>
      <c r="J3278" s="56">
        <v>-22.224</v>
      </c>
      <c r="K3278" s="56">
        <v>14.976000000000001</v>
      </c>
      <c r="L3278" s="56">
        <v>-53.915999999999997</v>
      </c>
      <c r="M3278" s="56">
        <v>265.38</v>
      </c>
      <c r="N3278" s="56">
        <v>-47.1039999999999</v>
      </c>
      <c r="O3278" s="56">
        <v>8.2520000000000007</v>
      </c>
      <c r="P3278" s="56">
        <v>185.18799999999999</v>
      </c>
    </row>
    <row r="3279" spans="1:16" x14ac:dyDescent="0.25">
      <c r="A3279" s="54">
        <v>2024</v>
      </c>
      <c r="B3279" s="54">
        <v>245593</v>
      </c>
      <c r="C3279" s="55" t="s">
        <v>417</v>
      </c>
      <c r="D3279" s="54" t="s">
        <v>294</v>
      </c>
      <c r="E3279" s="56">
        <v>0</v>
      </c>
      <c r="F3279" s="56">
        <v>101.152</v>
      </c>
      <c r="G3279" s="56">
        <v>379.488</v>
      </c>
      <c r="H3279" s="56">
        <v>36.326000000000001</v>
      </c>
      <c r="I3279" s="56">
        <v>242.66399999999999</v>
      </c>
      <c r="J3279" s="56">
        <v>38.776000000000003</v>
      </c>
      <c r="K3279" s="56">
        <v>75.975999999999999</v>
      </c>
      <c r="L3279" s="56">
        <v>6.0839999999999996</v>
      </c>
      <c r="M3279" s="56">
        <v>358.38</v>
      </c>
      <c r="N3279" s="56">
        <v>43.8960000000001</v>
      </c>
      <c r="O3279" s="56">
        <v>130.25200000000001</v>
      </c>
      <c r="P3279" s="56">
        <v>277.18799999999999</v>
      </c>
    </row>
    <row r="3280" spans="1:16" x14ac:dyDescent="0.25">
      <c r="A3280" s="54">
        <v>2024</v>
      </c>
      <c r="B3280" s="54">
        <v>245593</v>
      </c>
      <c r="C3280" s="55" t="s">
        <v>417</v>
      </c>
      <c r="D3280" s="54" t="s">
        <v>1</v>
      </c>
      <c r="E3280" s="56">
        <v>0</v>
      </c>
      <c r="F3280" s="56">
        <v>311.15199999999999</v>
      </c>
      <c r="G3280" s="56">
        <v>841.48800000000006</v>
      </c>
      <c r="H3280" s="56">
        <v>153.57599999999999</v>
      </c>
      <c r="I3280" s="56">
        <v>1683.664</v>
      </c>
      <c r="J3280" s="56">
        <v>144.77600000000001</v>
      </c>
      <c r="K3280" s="56">
        <v>215.976</v>
      </c>
      <c r="L3280" s="56">
        <v>17.584</v>
      </c>
      <c r="M3280" s="56">
        <v>1111.8800000000001</v>
      </c>
      <c r="N3280" s="56">
        <v>887.89599999999996</v>
      </c>
      <c r="O3280" s="56">
        <v>360.75200000000001</v>
      </c>
      <c r="P3280" s="56">
        <v>1032.6880000000001</v>
      </c>
    </row>
    <row r="3281" spans="1:16" x14ac:dyDescent="0.25">
      <c r="A3281" s="54">
        <v>2024</v>
      </c>
      <c r="B3281" s="54">
        <v>247473</v>
      </c>
      <c r="C3281" s="55" t="s">
        <v>416</v>
      </c>
      <c r="D3281" s="54" t="s">
        <v>294</v>
      </c>
      <c r="E3281" s="56">
        <v>2254.7860000000001</v>
      </c>
      <c r="F3281" s="56">
        <v>1887.6856</v>
      </c>
      <c r="G3281" s="56">
        <v>1276.8724</v>
      </c>
      <c r="H3281" s="56">
        <v>1794.2916</v>
      </c>
      <c r="I3281" s="56">
        <v>2049.3476000000001</v>
      </c>
      <c r="J3281" s="56">
        <v>1678.03</v>
      </c>
      <c r="K3281" s="56">
        <v>2189.9971999999998</v>
      </c>
      <c r="L3281" s="56">
        <v>2070.4704000000002</v>
      </c>
      <c r="M3281" s="56">
        <v>2216.4731999999999</v>
      </c>
      <c r="N3281" s="56">
        <v>1282.6564000000001</v>
      </c>
      <c r="O3281" s="56">
        <v>1832.922</v>
      </c>
      <c r="P3281" s="56">
        <v>1867.4648</v>
      </c>
    </row>
    <row r="3282" spans="1:16" x14ac:dyDescent="0.25">
      <c r="A3282" s="54">
        <v>2024</v>
      </c>
      <c r="B3282" s="54">
        <v>247473</v>
      </c>
      <c r="C3282" s="55" t="s">
        <v>414</v>
      </c>
      <c r="D3282" s="54" t="s">
        <v>294</v>
      </c>
      <c r="E3282" s="56">
        <v>147.76079999999999</v>
      </c>
      <c r="F3282" s="56">
        <v>587.79520000000002</v>
      </c>
      <c r="G3282" s="56">
        <v>1170.288</v>
      </c>
      <c r="H3282" s="56">
        <v>992.99360000000001</v>
      </c>
      <c r="I3282" s="56">
        <v>250.584</v>
      </c>
      <c r="J3282" s="56">
        <v>265.70639999999997</v>
      </c>
      <c r="K3282" s="56">
        <v>136.34639999999999</v>
      </c>
      <c r="L3282" s="56">
        <v>718.68599999999901</v>
      </c>
      <c r="M3282" s="56">
        <v>233.018</v>
      </c>
      <c r="N3282" s="56">
        <v>113.41840000000001</v>
      </c>
      <c r="O3282" s="56">
        <v>211.11920000000001</v>
      </c>
      <c r="P3282" s="56">
        <v>664.57240000000002</v>
      </c>
    </row>
    <row r="3283" spans="1:16" x14ac:dyDescent="0.25">
      <c r="A3283" s="54">
        <v>2024</v>
      </c>
      <c r="B3283" s="54">
        <v>247473</v>
      </c>
      <c r="C3283" s="55" t="s">
        <v>414</v>
      </c>
      <c r="D3283" s="54" t="s">
        <v>1</v>
      </c>
      <c r="E3283" s="56">
        <v>627.76080000000002</v>
      </c>
      <c r="F3283" s="56">
        <v>2182.7952</v>
      </c>
      <c r="G3283" s="56">
        <v>5539.7879999999996</v>
      </c>
      <c r="H3283" s="56">
        <v>3294.9935999999998</v>
      </c>
      <c r="I3283" s="56">
        <v>1788.0840000000001</v>
      </c>
      <c r="J3283" s="56">
        <v>820.70640000000003</v>
      </c>
      <c r="K3283" s="56">
        <v>793.34640000000002</v>
      </c>
      <c r="L3283" s="56">
        <v>3978.9360000000001</v>
      </c>
      <c r="M3283" s="56">
        <v>2058.768</v>
      </c>
      <c r="N3283" s="56">
        <v>1166.9184</v>
      </c>
      <c r="O3283" s="56">
        <v>806.11919999999998</v>
      </c>
      <c r="P3283" s="56">
        <v>2999.8224</v>
      </c>
    </row>
    <row r="3284" spans="1:16" x14ac:dyDescent="0.25">
      <c r="A3284" s="54">
        <v>2024</v>
      </c>
      <c r="B3284" s="54">
        <v>247473</v>
      </c>
      <c r="C3284" s="55" t="s">
        <v>416</v>
      </c>
      <c r="D3284" s="54" t="s">
        <v>296</v>
      </c>
      <c r="E3284" s="56">
        <v>1551.5360000000001</v>
      </c>
      <c r="F3284" s="56">
        <v>1212.6856</v>
      </c>
      <c r="G3284" s="56">
        <v>610.67240000000004</v>
      </c>
      <c r="H3284" s="56">
        <v>1027.0416</v>
      </c>
      <c r="I3284" s="56">
        <v>1304.6476</v>
      </c>
      <c r="J3284" s="56">
        <v>1051.6300000000001</v>
      </c>
      <c r="K3284" s="56">
        <v>1494.9972</v>
      </c>
      <c r="L3284" s="56">
        <v>1329.0704000000001</v>
      </c>
      <c r="M3284" s="56">
        <v>1542.0232000000001</v>
      </c>
      <c r="N3284" s="56">
        <v>547.85639999999898</v>
      </c>
      <c r="O3284" s="56">
        <v>1172.222</v>
      </c>
      <c r="P3284" s="56">
        <v>1173.5648000000001</v>
      </c>
    </row>
    <row r="3285" spans="1:16" x14ac:dyDescent="0.25">
      <c r="A3285" s="54">
        <v>2024</v>
      </c>
      <c r="B3285" s="54">
        <v>247473</v>
      </c>
      <c r="C3285" s="55" t="s">
        <v>414</v>
      </c>
      <c r="D3285" s="54" t="s">
        <v>296</v>
      </c>
      <c r="E3285" s="56">
        <v>-9.2391999999999896</v>
      </c>
      <c r="F3285" s="56">
        <v>397.79520000000002</v>
      </c>
      <c r="G3285" s="56">
        <v>979.28799999999899</v>
      </c>
      <c r="H3285" s="56">
        <v>833.99360000000001</v>
      </c>
      <c r="I3285" s="56">
        <v>-6.4160000000001096</v>
      </c>
      <c r="J3285" s="56">
        <v>202.7064</v>
      </c>
      <c r="K3285" s="56">
        <v>7.3464000000000098</v>
      </c>
      <c r="L3285" s="56">
        <v>589.68599999999901</v>
      </c>
      <c r="M3285" s="56">
        <v>-22.9819999999999</v>
      </c>
      <c r="N3285" s="56">
        <v>-44.581600000000201</v>
      </c>
      <c r="O3285" s="56">
        <v>84.119199999999907</v>
      </c>
      <c r="P3285" s="56">
        <v>536.57240000000002</v>
      </c>
    </row>
    <row r="3286" spans="1:16" x14ac:dyDescent="0.25">
      <c r="A3286" s="54">
        <v>2024</v>
      </c>
      <c r="B3286" s="54">
        <v>247473</v>
      </c>
      <c r="C3286" s="55" t="s">
        <v>416</v>
      </c>
      <c r="D3286" s="54" t="s">
        <v>1</v>
      </c>
      <c r="E3286" s="56">
        <v>9076.5360000000001</v>
      </c>
      <c r="F3286" s="56">
        <v>10429.185600000001</v>
      </c>
      <c r="G3286" s="56">
        <v>5265.1224000000002</v>
      </c>
      <c r="H3286" s="56">
        <v>9565.0416000000005</v>
      </c>
      <c r="I3286" s="56">
        <v>10238.097599999999</v>
      </c>
      <c r="J3286" s="56">
        <v>8504.2800000000007</v>
      </c>
      <c r="K3286" s="56">
        <v>9412.7471999999998</v>
      </c>
      <c r="L3286" s="56">
        <v>9799.9704000000002</v>
      </c>
      <c r="M3286" s="56">
        <v>10287.2232</v>
      </c>
      <c r="N3286" s="56">
        <v>5989.4063999999998</v>
      </c>
      <c r="O3286" s="56">
        <v>10529.172</v>
      </c>
      <c r="P3286" s="56">
        <v>7835.4647999999997</v>
      </c>
    </row>
    <row r="3287" spans="1:16" x14ac:dyDescent="0.25">
      <c r="A3287" s="54">
        <v>2024</v>
      </c>
      <c r="B3287" s="54">
        <v>248351</v>
      </c>
      <c r="C3287" s="55" t="s">
        <v>417</v>
      </c>
      <c r="D3287" s="54" t="s">
        <v>294</v>
      </c>
      <c r="E3287" s="56">
        <v>76.6798</v>
      </c>
      <c r="F3287" s="56">
        <v>64.242800000000003</v>
      </c>
      <c r="G3287" s="56">
        <v>946.63840000000005</v>
      </c>
      <c r="H3287" s="56">
        <v>0</v>
      </c>
      <c r="I3287" s="56">
        <v>0</v>
      </c>
      <c r="J3287" s="56">
        <v>556.53359999999998</v>
      </c>
      <c r="K3287" s="56">
        <v>0</v>
      </c>
      <c r="L3287" s="56">
        <v>108.437</v>
      </c>
      <c r="M3287" s="56">
        <v>0</v>
      </c>
      <c r="N3287" s="56">
        <v>0</v>
      </c>
      <c r="O3287" s="56">
        <v>0</v>
      </c>
      <c r="P3287" s="56">
        <v>0</v>
      </c>
    </row>
    <row r="3288" spans="1:16" x14ac:dyDescent="0.25">
      <c r="A3288" s="54">
        <v>2024</v>
      </c>
      <c r="B3288" s="54">
        <v>248351</v>
      </c>
      <c r="C3288" s="55" t="s">
        <v>417</v>
      </c>
      <c r="D3288" s="54" t="s">
        <v>1</v>
      </c>
      <c r="E3288" s="56">
        <v>287.1798</v>
      </c>
      <c r="F3288" s="56">
        <v>164.24279999999999</v>
      </c>
      <c r="G3288" s="56">
        <v>2056.6383999999998</v>
      </c>
      <c r="H3288" s="56">
        <v>0</v>
      </c>
      <c r="I3288" s="56">
        <v>0</v>
      </c>
      <c r="J3288" s="56">
        <v>1835.0336</v>
      </c>
      <c r="K3288" s="56">
        <v>0</v>
      </c>
      <c r="L3288" s="56">
        <v>230.43700000000001</v>
      </c>
      <c r="M3288" s="56">
        <v>0</v>
      </c>
      <c r="N3288" s="56">
        <v>0</v>
      </c>
      <c r="O3288" s="56">
        <v>0</v>
      </c>
      <c r="P3288" s="56">
        <v>0</v>
      </c>
    </row>
    <row r="3289" spans="1:16" x14ac:dyDescent="0.25">
      <c r="A3289" s="54">
        <v>2024</v>
      </c>
      <c r="B3289" s="54">
        <v>248351</v>
      </c>
      <c r="C3289" s="55" t="s">
        <v>417</v>
      </c>
      <c r="D3289" s="54" t="s">
        <v>296</v>
      </c>
      <c r="E3289" s="56">
        <v>14.6798</v>
      </c>
      <c r="F3289" s="56">
        <v>33.242800000000003</v>
      </c>
      <c r="G3289" s="56">
        <v>874.59839999999997</v>
      </c>
      <c r="H3289" s="56">
        <v>0</v>
      </c>
      <c r="I3289" s="56">
        <v>0</v>
      </c>
      <c r="J3289" s="56">
        <v>494.53359999999998</v>
      </c>
      <c r="K3289" s="56">
        <v>0</v>
      </c>
      <c r="L3289" s="56">
        <v>76.436999999999998</v>
      </c>
      <c r="M3289" s="56">
        <v>0</v>
      </c>
      <c r="N3289" s="56">
        <v>0</v>
      </c>
      <c r="O3289" s="56">
        <v>0</v>
      </c>
      <c r="P3289" s="56">
        <v>0</v>
      </c>
    </row>
    <row r="3290" spans="1:16" x14ac:dyDescent="0.25">
      <c r="A3290" s="54">
        <v>2024</v>
      </c>
      <c r="B3290" s="54">
        <v>249077</v>
      </c>
      <c r="C3290" s="55" t="s">
        <v>417</v>
      </c>
      <c r="D3290" s="54" t="s">
        <v>294</v>
      </c>
      <c r="E3290" s="56">
        <v>30.52</v>
      </c>
      <c r="F3290" s="56">
        <v>9.8000000000000096</v>
      </c>
      <c r="G3290" s="56">
        <v>0</v>
      </c>
      <c r="H3290" s="56">
        <v>0</v>
      </c>
      <c r="I3290" s="56">
        <v>0</v>
      </c>
      <c r="J3290" s="56">
        <v>13.65</v>
      </c>
      <c r="K3290" s="56">
        <v>120.75</v>
      </c>
      <c r="L3290" s="56">
        <v>17.5</v>
      </c>
      <c r="M3290" s="56">
        <v>9.2400000000000109</v>
      </c>
      <c r="N3290" s="56">
        <v>0</v>
      </c>
      <c r="O3290" s="56">
        <v>0</v>
      </c>
      <c r="P3290" s="56">
        <v>10.78</v>
      </c>
    </row>
    <row r="3291" spans="1:16" x14ac:dyDescent="0.25">
      <c r="A3291" s="54">
        <v>2024</v>
      </c>
      <c r="B3291" s="54">
        <v>249077</v>
      </c>
      <c r="C3291" s="55" t="s">
        <v>416</v>
      </c>
      <c r="D3291" s="54" t="s">
        <v>294</v>
      </c>
      <c r="E3291" s="56">
        <v>1948.03</v>
      </c>
      <c r="F3291" s="56">
        <v>1320.2349999999999</v>
      </c>
      <c r="G3291" s="56">
        <v>1968.925</v>
      </c>
      <c r="H3291" s="56">
        <v>2747.85</v>
      </c>
      <c r="I3291" s="56">
        <v>1872.08</v>
      </c>
      <c r="J3291" s="56">
        <v>1966.02</v>
      </c>
      <c r="K3291" s="56">
        <v>2550.8000000000002</v>
      </c>
      <c r="L3291" s="56">
        <v>1309.21</v>
      </c>
      <c r="M3291" s="56">
        <v>2518.11</v>
      </c>
      <c r="N3291" s="56">
        <v>2489.41</v>
      </c>
      <c r="O3291" s="56">
        <v>2487.1</v>
      </c>
      <c r="P3291" s="56">
        <v>2238.6</v>
      </c>
    </row>
    <row r="3292" spans="1:16" x14ac:dyDescent="0.25">
      <c r="A3292" s="54">
        <v>2024</v>
      </c>
      <c r="B3292" s="54">
        <v>249077</v>
      </c>
      <c r="C3292" s="55" t="s">
        <v>417</v>
      </c>
      <c r="D3292" s="54" t="s">
        <v>296</v>
      </c>
      <c r="E3292" s="56">
        <v>-61.48</v>
      </c>
      <c r="F3292" s="56">
        <v>-21.2</v>
      </c>
      <c r="G3292" s="56">
        <v>0</v>
      </c>
      <c r="H3292" s="56">
        <v>0</v>
      </c>
      <c r="I3292" s="56">
        <v>0</v>
      </c>
      <c r="J3292" s="56">
        <v>-16.350000000000001</v>
      </c>
      <c r="K3292" s="56">
        <v>81.749999999999901</v>
      </c>
      <c r="L3292" s="56">
        <v>-13.5</v>
      </c>
      <c r="M3292" s="56">
        <v>-21.76</v>
      </c>
      <c r="N3292" s="56">
        <v>0</v>
      </c>
      <c r="O3292" s="56">
        <v>0</v>
      </c>
      <c r="P3292" s="56">
        <v>-49.22</v>
      </c>
    </row>
    <row r="3293" spans="1:16" x14ac:dyDescent="0.25">
      <c r="A3293" s="54">
        <v>2024</v>
      </c>
      <c r="B3293" s="54">
        <v>249077</v>
      </c>
      <c r="C3293" s="55" t="s">
        <v>416</v>
      </c>
      <c r="D3293" s="54" t="s">
        <v>1</v>
      </c>
      <c r="E3293" s="56">
        <v>15862.53</v>
      </c>
      <c r="F3293" s="56">
        <v>10750.485000000001</v>
      </c>
      <c r="G3293" s="56">
        <v>16032.674999999999</v>
      </c>
      <c r="H3293" s="56">
        <v>22375.35</v>
      </c>
      <c r="I3293" s="56">
        <v>15244.08</v>
      </c>
      <c r="J3293" s="56">
        <v>16009.02</v>
      </c>
      <c r="K3293" s="56">
        <v>20770.8</v>
      </c>
      <c r="L3293" s="56">
        <v>10660.71</v>
      </c>
      <c r="M3293" s="56">
        <v>20504.61</v>
      </c>
      <c r="N3293" s="56">
        <v>20270.91</v>
      </c>
      <c r="O3293" s="56">
        <v>20252.099999999999</v>
      </c>
      <c r="P3293" s="56">
        <v>18228.599999999999</v>
      </c>
    </row>
    <row r="3294" spans="1:16" x14ac:dyDescent="0.25">
      <c r="A3294" s="54">
        <v>2024</v>
      </c>
      <c r="B3294" s="54">
        <v>249077</v>
      </c>
      <c r="C3294" s="55" t="s">
        <v>414</v>
      </c>
      <c r="D3294" s="54" t="s">
        <v>294</v>
      </c>
      <c r="E3294" s="56">
        <v>956.13</v>
      </c>
      <c r="F3294" s="56">
        <v>1665.72</v>
      </c>
      <c r="G3294" s="56">
        <v>667.41499999999996</v>
      </c>
      <c r="H3294" s="56">
        <v>1460.48</v>
      </c>
      <c r="I3294" s="56">
        <v>968.69500000000096</v>
      </c>
      <c r="J3294" s="56">
        <v>876.54000000000099</v>
      </c>
      <c r="K3294" s="56">
        <v>1071.9100000000001</v>
      </c>
      <c r="L3294" s="56">
        <v>1495.375</v>
      </c>
      <c r="M3294" s="56">
        <v>1617.7</v>
      </c>
      <c r="N3294" s="56">
        <v>868.91000000000099</v>
      </c>
      <c r="O3294" s="56">
        <v>740.77499999999998</v>
      </c>
      <c r="P3294" s="56">
        <v>1047.095</v>
      </c>
    </row>
    <row r="3295" spans="1:16" x14ac:dyDescent="0.25">
      <c r="A3295" s="54">
        <v>2024</v>
      </c>
      <c r="B3295" s="54">
        <v>249077</v>
      </c>
      <c r="C3295" s="55" t="s">
        <v>414</v>
      </c>
      <c r="D3295" s="54" t="s">
        <v>296</v>
      </c>
      <c r="E3295" s="56">
        <v>277.97000000000003</v>
      </c>
      <c r="F3295" s="56">
        <v>979.72000000000196</v>
      </c>
      <c r="G3295" s="56">
        <v>-13.104999999999601</v>
      </c>
      <c r="H3295" s="56">
        <v>805.44000000000096</v>
      </c>
      <c r="I3295" s="56">
        <v>239.655000000001</v>
      </c>
      <c r="J3295" s="56">
        <v>357.54000000000099</v>
      </c>
      <c r="K3295" s="56">
        <v>503.91000000000201</v>
      </c>
      <c r="L3295" s="56">
        <v>924.29500000000098</v>
      </c>
      <c r="M3295" s="56">
        <v>948.14000000000101</v>
      </c>
      <c r="N3295" s="56">
        <v>146.35000000000099</v>
      </c>
      <c r="O3295" s="56">
        <v>97.775000000000304</v>
      </c>
      <c r="P3295" s="56">
        <v>348.57500000000101</v>
      </c>
    </row>
    <row r="3296" spans="1:16" x14ac:dyDescent="0.25">
      <c r="A3296" s="54">
        <v>2024</v>
      </c>
      <c r="B3296" s="54">
        <v>249077</v>
      </c>
      <c r="C3296" s="55" t="s">
        <v>414</v>
      </c>
      <c r="D3296" s="54" t="s">
        <v>1</v>
      </c>
      <c r="E3296" s="56">
        <v>7785.63</v>
      </c>
      <c r="F3296" s="56">
        <v>13563.72</v>
      </c>
      <c r="G3296" s="56">
        <v>5434.665</v>
      </c>
      <c r="H3296" s="56">
        <v>11892.48</v>
      </c>
      <c r="I3296" s="56">
        <v>7887.9449999999997</v>
      </c>
      <c r="J3296" s="56">
        <v>7137.54</v>
      </c>
      <c r="K3296" s="56">
        <v>8728.41</v>
      </c>
      <c r="L3296" s="56">
        <v>12176.625</v>
      </c>
      <c r="M3296" s="56">
        <v>13172.7</v>
      </c>
      <c r="N3296" s="56">
        <v>7075.41</v>
      </c>
      <c r="O3296" s="56">
        <v>6032.0249999999996</v>
      </c>
      <c r="P3296" s="56">
        <v>8526.3449999999993</v>
      </c>
    </row>
    <row r="3297" spans="1:16" x14ac:dyDescent="0.25">
      <c r="A3297" s="54">
        <v>2024</v>
      </c>
      <c r="B3297" s="54">
        <v>249077</v>
      </c>
      <c r="C3297" s="55" t="s">
        <v>416</v>
      </c>
      <c r="D3297" s="54" t="s">
        <v>296</v>
      </c>
      <c r="E3297" s="56">
        <v>1176.3800000000001</v>
      </c>
      <c r="F3297" s="56">
        <v>593.33500000000095</v>
      </c>
      <c r="G3297" s="56">
        <v>1225.5250000000001</v>
      </c>
      <c r="H3297" s="56">
        <v>1969.05</v>
      </c>
      <c r="I3297" s="56">
        <v>1178.3800000000001</v>
      </c>
      <c r="J3297" s="56">
        <v>1267.92</v>
      </c>
      <c r="K3297" s="56">
        <v>1769.8</v>
      </c>
      <c r="L3297" s="56">
        <v>583.41000000000099</v>
      </c>
      <c r="M3297" s="56">
        <v>1818.36</v>
      </c>
      <c r="N3297" s="56">
        <v>1677.41</v>
      </c>
      <c r="O3297" s="56">
        <v>1823.3</v>
      </c>
      <c r="P3297" s="56">
        <v>1508.95</v>
      </c>
    </row>
    <row r="3298" spans="1:16" x14ac:dyDescent="0.25">
      <c r="A3298" s="54">
        <v>2024</v>
      </c>
      <c r="B3298" s="54">
        <v>249077</v>
      </c>
      <c r="C3298" s="55" t="s">
        <v>417</v>
      </c>
      <c r="D3298" s="54" t="s">
        <v>1</v>
      </c>
      <c r="E3298" s="56">
        <v>248.52</v>
      </c>
      <c r="F3298" s="56">
        <v>79.8</v>
      </c>
      <c r="G3298" s="56">
        <v>0</v>
      </c>
      <c r="H3298" s="56">
        <v>0</v>
      </c>
      <c r="I3298" s="56">
        <v>0</v>
      </c>
      <c r="J3298" s="56">
        <v>111.15</v>
      </c>
      <c r="K3298" s="56">
        <v>983.25</v>
      </c>
      <c r="L3298" s="56">
        <v>142.5</v>
      </c>
      <c r="M3298" s="56">
        <v>75.239999999999995</v>
      </c>
      <c r="N3298" s="56">
        <v>0</v>
      </c>
      <c r="O3298" s="56">
        <v>0</v>
      </c>
      <c r="P3298" s="56">
        <v>87.78</v>
      </c>
    </row>
    <row r="3299" spans="1:16" x14ac:dyDescent="0.25">
      <c r="A3299" s="54">
        <v>2024</v>
      </c>
      <c r="B3299" s="54">
        <v>250641</v>
      </c>
      <c r="C3299" s="55" t="s">
        <v>417</v>
      </c>
      <c r="D3299" s="54" t="s">
        <v>294</v>
      </c>
      <c r="E3299" s="56">
        <v>363.91680000000002</v>
      </c>
      <c r="F3299" s="56">
        <v>310.25319999999999</v>
      </c>
      <c r="G3299" s="56">
        <v>267.76760000000002</v>
      </c>
      <c r="H3299" s="56">
        <v>204.38480000000001</v>
      </c>
      <c r="I3299" s="56">
        <v>349.79840000000002</v>
      </c>
      <c r="J3299" s="56">
        <v>270.072</v>
      </c>
      <c r="K3299" s="56">
        <v>197.3056</v>
      </c>
      <c r="L3299" s="56">
        <v>40.011200000000002</v>
      </c>
      <c r="M3299" s="56">
        <v>122.9952</v>
      </c>
      <c r="N3299" s="56">
        <v>109.1752</v>
      </c>
      <c r="O3299" s="56">
        <v>52.666400000000003</v>
      </c>
      <c r="P3299" s="56">
        <v>602.04960000000005</v>
      </c>
    </row>
    <row r="3300" spans="1:16" x14ac:dyDescent="0.25">
      <c r="A3300" s="54">
        <v>2024</v>
      </c>
      <c r="B3300" s="54">
        <v>250641</v>
      </c>
      <c r="C3300" s="55" t="s">
        <v>417</v>
      </c>
      <c r="D3300" s="54" t="s">
        <v>1</v>
      </c>
      <c r="E3300" s="56">
        <v>1700.4168</v>
      </c>
      <c r="F3300" s="56">
        <v>1070.5032000000001</v>
      </c>
      <c r="G3300" s="56">
        <v>1354.0175999999999</v>
      </c>
      <c r="H3300" s="56">
        <v>1043.8848</v>
      </c>
      <c r="I3300" s="56">
        <v>1259.7983999999999</v>
      </c>
      <c r="J3300" s="56">
        <v>913.572</v>
      </c>
      <c r="K3300" s="56">
        <v>791.80560000000003</v>
      </c>
      <c r="L3300" s="56">
        <v>275.01119999999997</v>
      </c>
      <c r="M3300" s="56">
        <v>556.49519999999995</v>
      </c>
      <c r="N3300" s="56">
        <v>426.17520000000002</v>
      </c>
      <c r="O3300" s="56">
        <v>149.66640000000001</v>
      </c>
      <c r="P3300" s="56">
        <v>1745.0496000000001</v>
      </c>
    </row>
    <row r="3301" spans="1:16" x14ac:dyDescent="0.25">
      <c r="A3301" s="54">
        <v>2024</v>
      </c>
      <c r="B3301" s="54">
        <v>250641</v>
      </c>
      <c r="C3301" s="55" t="s">
        <v>417</v>
      </c>
      <c r="D3301" s="54" t="s">
        <v>296</v>
      </c>
      <c r="E3301" s="56">
        <v>261.8768</v>
      </c>
      <c r="F3301" s="56">
        <v>186.25319999999999</v>
      </c>
      <c r="G3301" s="56">
        <v>171.76759999999999</v>
      </c>
      <c r="H3301" s="56">
        <v>111.3848</v>
      </c>
      <c r="I3301" s="56">
        <v>285.79840000000002</v>
      </c>
      <c r="J3301" s="56">
        <v>208.072</v>
      </c>
      <c r="K3301" s="56">
        <v>68.305599999999899</v>
      </c>
      <c r="L3301" s="56">
        <v>9.0111999999999703</v>
      </c>
      <c r="M3301" s="56">
        <v>30.995199999999901</v>
      </c>
      <c r="N3301" s="56">
        <v>46.175199999999897</v>
      </c>
      <c r="O3301" s="56">
        <v>-8.3336000000000006</v>
      </c>
      <c r="P3301" s="56">
        <v>506.0496</v>
      </c>
    </row>
    <row r="3302" spans="1:16" x14ac:dyDescent="0.25">
      <c r="A3302" s="54">
        <v>2024</v>
      </c>
      <c r="B3302" s="54">
        <v>251556</v>
      </c>
      <c r="C3302" s="55" t="s">
        <v>419</v>
      </c>
      <c r="D3302" s="54" t="s">
        <v>294</v>
      </c>
      <c r="E3302" s="56">
        <v>0</v>
      </c>
      <c r="F3302" s="56">
        <v>0</v>
      </c>
      <c r="G3302" s="56">
        <v>1121.1659999999999</v>
      </c>
      <c r="H3302" s="56">
        <v>745.71640000000002</v>
      </c>
      <c r="I3302" s="56">
        <v>177.89519999999999</v>
      </c>
      <c r="J3302" s="56">
        <v>873.51359999999897</v>
      </c>
      <c r="K3302" s="56">
        <v>1361.3920000000001</v>
      </c>
      <c r="L3302" s="56">
        <v>739.87760000000003</v>
      </c>
      <c r="M3302" s="56">
        <v>1692.4784</v>
      </c>
      <c r="N3302" s="56">
        <v>1715.8468</v>
      </c>
      <c r="O3302" s="56">
        <v>1252.9567999999999</v>
      </c>
      <c r="P3302" s="56">
        <v>227.91200000000001</v>
      </c>
    </row>
    <row r="3303" spans="1:16" x14ac:dyDescent="0.25">
      <c r="A3303" s="54">
        <v>2024</v>
      </c>
      <c r="B3303" s="54">
        <v>251556</v>
      </c>
      <c r="C3303" s="55" t="s">
        <v>419</v>
      </c>
      <c r="D3303" s="54" t="s">
        <v>296</v>
      </c>
      <c r="E3303" s="56">
        <v>0</v>
      </c>
      <c r="F3303" s="56">
        <v>0</v>
      </c>
      <c r="G3303" s="56">
        <v>756.24599999999896</v>
      </c>
      <c r="H3303" s="56">
        <v>407.1164</v>
      </c>
      <c r="I3303" s="56">
        <v>35.765199999999901</v>
      </c>
      <c r="J3303" s="56">
        <v>632.31359999999904</v>
      </c>
      <c r="K3303" s="56">
        <v>1114.692</v>
      </c>
      <c r="L3303" s="56">
        <v>604.87760000000003</v>
      </c>
      <c r="M3303" s="56">
        <v>1486.6784</v>
      </c>
      <c r="N3303" s="56">
        <v>1406.0468000000001</v>
      </c>
      <c r="O3303" s="56">
        <v>1043.3268</v>
      </c>
      <c r="P3303" s="56">
        <v>92.912000000000006</v>
      </c>
    </row>
    <row r="3304" spans="1:16" x14ac:dyDescent="0.25">
      <c r="A3304" s="54">
        <v>2024</v>
      </c>
      <c r="B3304" s="54">
        <v>251556</v>
      </c>
      <c r="C3304" s="55" t="s">
        <v>419</v>
      </c>
      <c r="D3304" s="54" t="s">
        <v>1</v>
      </c>
      <c r="E3304" s="56">
        <v>0</v>
      </c>
      <c r="F3304" s="56">
        <v>0</v>
      </c>
      <c r="G3304" s="56">
        <v>7454.9160000000002</v>
      </c>
      <c r="H3304" s="56">
        <v>3382.4663999999998</v>
      </c>
      <c r="I3304" s="56">
        <v>1250.3951999999999</v>
      </c>
      <c r="J3304" s="56">
        <v>3486.5136000000002</v>
      </c>
      <c r="K3304" s="56">
        <v>6641.8919999999998</v>
      </c>
      <c r="L3304" s="56">
        <v>4418.8775999999998</v>
      </c>
      <c r="M3304" s="56">
        <v>5453.9784</v>
      </c>
      <c r="N3304" s="56">
        <v>6452.5968000000003</v>
      </c>
      <c r="O3304" s="56">
        <v>4846.4567999999999</v>
      </c>
      <c r="P3304" s="56">
        <v>965.41200000000003</v>
      </c>
    </row>
    <row r="3305" spans="1:16" x14ac:dyDescent="0.25">
      <c r="A3305" s="54">
        <v>2024</v>
      </c>
      <c r="B3305" s="54">
        <v>251768</v>
      </c>
      <c r="C3305" s="55" t="s">
        <v>419</v>
      </c>
      <c r="D3305" s="54" t="s">
        <v>1</v>
      </c>
      <c r="E3305" s="56">
        <v>0</v>
      </c>
      <c r="F3305" s="56">
        <v>2764.8</v>
      </c>
      <c r="G3305" s="56">
        <v>3013.2</v>
      </c>
      <c r="H3305" s="56">
        <v>2768.1</v>
      </c>
      <c r="I3305" s="56">
        <v>1671.9</v>
      </c>
      <c r="J3305" s="56">
        <v>4451.3999999999996</v>
      </c>
      <c r="K3305" s="56">
        <v>1370.1</v>
      </c>
      <c r="L3305" s="56">
        <v>775.8</v>
      </c>
      <c r="M3305" s="56">
        <v>3346.8</v>
      </c>
      <c r="N3305" s="56">
        <v>3035.7</v>
      </c>
      <c r="O3305" s="56">
        <v>3760.8</v>
      </c>
      <c r="P3305" s="56">
        <v>1609.2</v>
      </c>
    </row>
    <row r="3306" spans="1:16" x14ac:dyDescent="0.25">
      <c r="A3306" s="54">
        <v>2024</v>
      </c>
      <c r="B3306" s="54">
        <v>251768</v>
      </c>
      <c r="C3306" s="55" t="s">
        <v>419</v>
      </c>
      <c r="D3306" s="54" t="s">
        <v>294</v>
      </c>
      <c r="E3306" s="56">
        <v>0</v>
      </c>
      <c r="F3306" s="56">
        <v>460.8</v>
      </c>
      <c r="G3306" s="56">
        <v>502.2</v>
      </c>
      <c r="H3306" s="56">
        <v>461.35</v>
      </c>
      <c r="I3306" s="56">
        <v>278.64999999999998</v>
      </c>
      <c r="J3306" s="56">
        <v>741.9</v>
      </c>
      <c r="K3306" s="56">
        <v>228.35</v>
      </c>
      <c r="L3306" s="56">
        <v>129.30000000000001</v>
      </c>
      <c r="M3306" s="56">
        <v>557.79999999999995</v>
      </c>
      <c r="N3306" s="56">
        <v>505.95</v>
      </c>
      <c r="O3306" s="56">
        <v>626.79999999999995</v>
      </c>
      <c r="P3306" s="56">
        <v>268.2</v>
      </c>
    </row>
    <row r="3307" spans="1:16" x14ac:dyDescent="0.25">
      <c r="A3307" s="54">
        <v>2024</v>
      </c>
      <c r="B3307" s="54">
        <v>251768</v>
      </c>
      <c r="C3307" s="55" t="s">
        <v>419</v>
      </c>
      <c r="D3307" s="54" t="s">
        <v>296</v>
      </c>
      <c r="E3307" s="56">
        <v>0</v>
      </c>
      <c r="F3307" s="56">
        <v>-12.8</v>
      </c>
      <c r="G3307" s="56">
        <v>337.3</v>
      </c>
      <c r="H3307" s="56">
        <v>220.72</v>
      </c>
      <c r="I3307" s="56">
        <v>-117.55</v>
      </c>
      <c r="J3307" s="56">
        <v>345.7</v>
      </c>
      <c r="K3307" s="56">
        <v>-44.95</v>
      </c>
      <c r="L3307" s="56">
        <v>-37.799999999999997</v>
      </c>
      <c r="M3307" s="56">
        <v>230.2</v>
      </c>
      <c r="N3307" s="56">
        <v>206.05</v>
      </c>
      <c r="O3307" s="56">
        <v>292.60000000000002</v>
      </c>
      <c r="P3307" s="56">
        <v>-125.8</v>
      </c>
    </row>
    <row r="3308" spans="1:16" x14ac:dyDescent="0.25">
      <c r="A3308" s="54">
        <v>2024</v>
      </c>
      <c r="B3308" s="54">
        <v>251781</v>
      </c>
      <c r="C3308" s="55" t="s">
        <v>416</v>
      </c>
      <c r="D3308" s="54" t="s">
        <v>296</v>
      </c>
      <c r="E3308" s="56">
        <v>525.39599999999996</v>
      </c>
      <c r="F3308" s="56">
        <v>-39.524000000000001</v>
      </c>
      <c r="G3308" s="56">
        <v>38.604000000000099</v>
      </c>
      <c r="H3308" s="56">
        <v>372.43200000000002</v>
      </c>
      <c r="I3308" s="56">
        <v>-63.573999999999998</v>
      </c>
      <c r="J3308" s="56">
        <v>504.94400000000002</v>
      </c>
      <c r="K3308" s="56">
        <v>245.71199999999999</v>
      </c>
      <c r="L3308" s="56">
        <v>0</v>
      </c>
      <c r="M3308" s="56">
        <v>-7.1079999999999997</v>
      </c>
      <c r="N3308" s="56">
        <v>-12.108000000000001</v>
      </c>
      <c r="O3308" s="56">
        <v>119.154</v>
      </c>
      <c r="P3308" s="56">
        <v>-22.324000000000002</v>
      </c>
    </row>
    <row r="3309" spans="1:16" x14ac:dyDescent="0.25">
      <c r="A3309" s="54">
        <v>2024</v>
      </c>
      <c r="B3309" s="54">
        <v>251781</v>
      </c>
      <c r="C3309" s="55" t="s">
        <v>416</v>
      </c>
      <c r="D3309" s="54" t="s">
        <v>294</v>
      </c>
      <c r="E3309" s="56">
        <v>599.49599999999998</v>
      </c>
      <c r="F3309" s="56">
        <v>56.776000000000003</v>
      </c>
      <c r="G3309" s="56">
        <v>134.904</v>
      </c>
      <c r="H3309" s="56">
        <v>478.63200000000001</v>
      </c>
      <c r="I3309" s="56">
        <v>32.725999999999999</v>
      </c>
      <c r="J3309" s="56">
        <v>621.04399999999998</v>
      </c>
      <c r="K3309" s="56">
        <v>309.91199999999998</v>
      </c>
      <c r="L3309" s="56">
        <v>0</v>
      </c>
      <c r="M3309" s="56">
        <v>24.992000000000001</v>
      </c>
      <c r="N3309" s="56">
        <v>19.992000000000001</v>
      </c>
      <c r="O3309" s="56">
        <v>215.45400000000001</v>
      </c>
      <c r="P3309" s="56">
        <v>73.975999999999999</v>
      </c>
    </row>
    <row r="3310" spans="1:16" x14ac:dyDescent="0.25">
      <c r="A3310" s="54">
        <v>2024</v>
      </c>
      <c r="B3310" s="54">
        <v>251781</v>
      </c>
      <c r="C3310" s="55" t="s">
        <v>416</v>
      </c>
      <c r="D3310" s="54" t="s">
        <v>1</v>
      </c>
      <c r="E3310" s="56">
        <v>1904.4960000000001</v>
      </c>
      <c r="F3310" s="56">
        <v>152.77600000000001</v>
      </c>
      <c r="G3310" s="56">
        <v>959.904</v>
      </c>
      <c r="H3310" s="56">
        <v>1328.6320000000001</v>
      </c>
      <c r="I3310" s="56">
        <v>83.975999999999999</v>
      </c>
      <c r="J3310" s="56">
        <v>2555.5439999999999</v>
      </c>
      <c r="K3310" s="56">
        <v>719.91200000000003</v>
      </c>
      <c r="L3310" s="56">
        <v>0</v>
      </c>
      <c r="M3310" s="56">
        <v>79.992000000000004</v>
      </c>
      <c r="N3310" s="56">
        <v>79.992000000000004</v>
      </c>
      <c r="O3310" s="56">
        <v>580.70399999999995</v>
      </c>
      <c r="P3310" s="56">
        <v>223.976</v>
      </c>
    </row>
    <row r="3311" spans="1:16" x14ac:dyDescent="0.25">
      <c r="A3311" s="54">
        <v>2024</v>
      </c>
      <c r="B3311" s="54">
        <v>253723</v>
      </c>
      <c r="C3311" s="55" t="s">
        <v>415</v>
      </c>
      <c r="D3311" s="54" t="s">
        <v>1</v>
      </c>
      <c r="E3311" s="56">
        <v>0</v>
      </c>
      <c r="F3311" s="56">
        <v>871.08799999999997</v>
      </c>
      <c r="G3311" s="56">
        <v>200.768</v>
      </c>
      <c r="H3311" s="56">
        <v>959.91200000000003</v>
      </c>
      <c r="I3311" s="56">
        <v>0</v>
      </c>
      <c r="J3311" s="56">
        <v>0</v>
      </c>
      <c r="K3311" s="56">
        <v>71.992000000000004</v>
      </c>
      <c r="L3311" s="56">
        <v>704.61599999999999</v>
      </c>
      <c r="M3311" s="56">
        <v>1680.5440000000001</v>
      </c>
      <c r="N3311" s="56">
        <v>2418.1120000000001</v>
      </c>
      <c r="O3311" s="56">
        <v>87.983999999999995</v>
      </c>
      <c r="P3311" s="56">
        <v>153.56800000000001</v>
      </c>
    </row>
    <row r="3312" spans="1:16" x14ac:dyDescent="0.25">
      <c r="A3312" s="54">
        <v>2024</v>
      </c>
      <c r="B3312" s="54">
        <v>253723</v>
      </c>
      <c r="C3312" s="55" t="s">
        <v>415</v>
      </c>
      <c r="D3312" s="54" t="s">
        <v>294</v>
      </c>
      <c r="E3312" s="56">
        <v>0</v>
      </c>
      <c r="F3312" s="56">
        <v>365.58800000000002</v>
      </c>
      <c r="G3312" s="56">
        <v>80.268000000000001</v>
      </c>
      <c r="H3312" s="56">
        <v>244.91200000000001</v>
      </c>
      <c r="I3312" s="56">
        <v>0</v>
      </c>
      <c r="J3312" s="56">
        <v>0</v>
      </c>
      <c r="K3312" s="56">
        <v>26.992000000000001</v>
      </c>
      <c r="L3312" s="56">
        <v>151.11600000000001</v>
      </c>
      <c r="M3312" s="56">
        <v>550.54399999999998</v>
      </c>
      <c r="N3312" s="56">
        <v>794.61199999999997</v>
      </c>
      <c r="O3312" s="56">
        <v>28.484000000000002</v>
      </c>
      <c r="P3312" s="56">
        <v>62.567999999999998</v>
      </c>
    </row>
    <row r="3313" spans="1:16" x14ac:dyDescent="0.25">
      <c r="A3313" s="54">
        <v>2024</v>
      </c>
      <c r="B3313" s="54">
        <v>253723</v>
      </c>
      <c r="C3313" s="55" t="s">
        <v>415</v>
      </c>
      <c r="D3313" s="54" t="s">
        <v>296</v>
      </c>
      <c r="E3313" s="56">
        <v>0</v>
      </c>
      <c r="F3313" s="56">
        <v>236.08799999999999</v>
      </c>
      <c r="G3313" s="56">
        <v>-17.132000000000001</v>
      </c>
      <c r="H3313" s="56">
        <v>211.71199999999999</v>
      </c>
      <c r="I3313" s="56">
        <v>0</v>
      </c>
      <c r="J3313" s="56">
        <v>0</v>
      </c>
      <c r="K3313" s="56">
        <v>-5.1079999999999997</v>
      </c>
      <c r="L3313" s="56">
        <v>43.2860000000002</v>
      </c>
      <c r="M3313" s="56">
        <v>421.04399999999998</v>
      </c>
      <c r="N3313" s="56">
        <v>619.81200000000001</v>
      </c>
      <c r="O3313" s="56">
        <v>-4.7159999999999904</v>
      </c>
      <c r="P3313" s="56">
        <v>-34.832000000000001</v>
      </c>
    </row>
    <row r="3314" spans="1:16" x14ac:dyDescent="0.25">
      <c r="A3314" s="54">
        <v>2024</v>
      </c>
      <c r="B3314" s="54">
        <v>259545</v>
      </c>
      <c r="C3314" s="55" t="s">
        <v>418</v>
      </c>
      <c r="D3314" s="54" t="s">
        <v>296</v>
      </c>
      <c r="E3314" s="56">
        <v>0</v>
      </c>
      <c r="F3314" s="56">
        <v>0</v>
      </c>
      <c r="G3314" s="56">
        <v>0</v>
      </c>
      <c r="H3314" s="56">
        <v>0</v>
      </c>
      <c r="I3314" s="56">
        <v>0</v>
      </c>
      <c r="J3314" s="56">
        <v>-5.4000000000000101</v>
      </c>
      <c r="K3314" s="56">
        <v>-63.05</v>
      </c>
      <c r="L3314" s="56">
        <v>-36.4</v>
      </c>
      <c r="M3314" s="56">
        <v>-36.6</v>
      </c>
      <c r="N3314" s="56">
        <v>-30.2</v>
      </c>
      <c r="O3314" s="56">
        <v>-9.1</v>
      </c>
      <c r="P3314" s="56">
        <v>-21.5</v>
      </c>
    </row>
    <row r="3315" spans="1:16" x14ac:dyDescent="0.25">
      <c r="A3315" s="54">
        <v>2024</v>
      </c>
      <c r="B3315" s="54">
        <v>259545</v>
      </c>
      <c r="C3315" s="55" t="s">
        <v>415</v>
      </c>
      <c r="D3315" s="54" t="s">
        <v>296</v>
      </c>
      <c r="E3315" s="56">
        <v>0</v>
      </c>
      <c r="F3315" s="56">
        <v>0</v>
      </c>
      <c r="G3315" s="56">
        <v>0</v>
      </c>
      <c r="H3315" s="56">
        <v>0</v>
      </c>
      <c r="I3315" s="56">
        <v>0</v>
      </c>
      <c r="J3315" s="56">
        <v>4228.5600000000004</v>
      </c>
      <c r="K3315" s="56">
        <v>5608.67</v>
      </c>
      <c r="L3315" s="56">
        <v>5668.14</v>
      </c>
      <c r="M3315" s="56">
        <v>4474.71</v>
      </c>
      <c r="N3315" s="56">
        <v>4797.13</v>
      </c>
      <c r="O3315" s="56">
        <v>5262.1</v>
      </c>
      <c r="P3315" s="56">
        <v>4443.42</v>
      </c>
    </row>
    <row r="3316" spans="1:16" x14ac:dyDescent="0.25">
      <c r="A3316" s="54">
        <v>2024</v>
      </c>
      <c r="B3316" s="54">
        <v>259545</v>
      </c>
      <c r="C3316" s="55" t="s">
        <v>417</v>
      </c>
      <c r="D3316" s="54" t="s">
        <v>296</v>
      </c>
      <c r="E3316" s="56">
        <v>0</v>
      </c>
      <c r="F3316" s="56">
        <v>0</v>
      </c>
      <c r="G3316" s="56">
        <v>0</v>
      </c>
      <c r="H3316" s="56">
        <v>0</v>
      </c>
      <c r="I3316" s="56">
        <v>0</v>
      </c>
      <c r="J3316" s="56">
        <v>1058.0999999999999</v>
      </c>
      <c r="K3316" s="56">
        <v>1918.85</v>
      </c>
      <c r="L3316" s="56">
        <v>1827.25</v>
      </c>
      <c r="M3316" s="56">
        <v>2664.75</v>
      </c>
      <c r="N3316" s="56">
        <v>1032</v>
      </c>
      <c r="O3316" s="56">
        <v>1350.75</v>
      </c>
      <c r="P3316" s="56">
        <v>1169.97</v>
      </c>
    </row>
    <row r="3317" spans="1:16" x14ac:dyDescent="0.25">
      <c r="A3317" s="54">
        <v>2024</v>
      </c>
      <c r="B3317" s="54">
        <v>259545</v>
      </c>
      <c r="C3317" s="55" t="s">
        <v>417</v>
      </c>
      <c r="D3317" s="54" t="s">
        <v>294</v>
      </c>
      <c r="E3317" s="56">
        <v>0</v>
      </c>
      <c r="F3317" s="56">
        <v>0</v>
      </c>
      <c r="G3317" s="56">
        <v>0</v>
      </c>
      <c r="H3317" s="56">
        <v>0</v>
      </c>
      <c r="I3317" s="56">
        <v>0</v>
      </c>
      <c r="J3317" s="56">
        <v>1328.1</v>
      </c>
      <c r="K3317" s="56">
        <v>2100.4499999999998</v>
      </c>
      <c r="L3317" s="56">
        <v>2100.25</v>
      </c>
      <c r="M3317" s="56">
        <v>3063.95</v>
      </c>
      <c r="N3317" s="56">
        <v>1277</v>
      </c>
      <c r="O3317" s="56">
        <v>1562.75</v>
      </c>
      <c r="P3317" s="56">
        <v>1425.05</v>
      </c>
    </row>
    <row r="3318" spans="1:16" x14ac:dyDescent="0.25">
      <c r="A3318" s="54">
        <v>2024</v>
      </c>
      <c r="B3318" s="54">
        <v>259545</v>
      </c>
      <c r="C3318" s="55" t="s">
        <v>418</v>
      </c>
      <c r="D3318" s="54" t="s">
        <v>1</v>
      </c>
      <c r="E3318" s="56">
        <v>0</v>
      </c>
      <c r="F3318" s="56">
        <v>0</v>
      </c>
      <c r="G3318" s="56">
        <v>0</v>
      </c>
      <c r="H3318" s="56">
        <v>0</v>
      </c>
      <c r="I3318" s="56">
        <v>0</v>
      </c>
      <c r="J3318" s="56">
        <v>378</v>
      </c>
      <c r="K3318" s="56">
        <v>18.899999999999999</v>
      </c>
      <c r="L3318" s="56">
        <v>185.4</v>
      </c>
      <c r="M3318" s="56">
        <v>184.2</v>
      </c>
      <c r="N3318" s="56">
        <v>216</v>
      </c>
      <c r="O3318" s="56">
        <v>144</v>
      </c>
      <c r="P3318" s="56">
        <v>76.2</v>
      </c>
    </row>
    <row r="3319" spans="1:16" x14ac:dyDescent="0.25">
      <c r="A3319" s="54">
        <v>2024</v>
      </c>
      <c r="B3319" s="54">
        <v>259545</v>
      </c>
      <c r="C3319" s="55" t="s">
        <v>418</v>
      </c>
      <c r="D3319" s="54" t="s">
        <v>294</v>
      </c>
      <c r="E3319" s="56">
        <v>0</v>
      </c>
      <c r="F3319" s="56">
        <v>0</v>
      </c>
      <c r="G3319" s="56">
        <v>0</v>
      </c>
      <c r="H3319" s="56">
        <v>0</v>
      </c>
      <c r="I3319" s="56">
        <v>0</v>
      </c>
      <c r="J3319" s="56">
        <v>63</v>
      </c>
      <c r="K3319" s="56">
        <v>3.15</v>
      </c>
      <c r="L3319" s="56">
        <v>30.9</v>
      </c>
      <c r="M3319" s="56">
        <v>30.7</v>
      </c>
      <c r="N3319" s="56">
        <v>36</v>
      </c>
      <c r="O3319" s="56">
        <v>24</v>
      </c>
      <c r="P3319" s="56">
        <v>12.7</v>
      </c>
    </row>
    <row r="3320" spans="1:16" x14ac:dyDescent="0.25">
      <c r="A3320" s="54">
        <v>2024</v>
      </c>
      <c r="B3320" s="54">
        <v>259545</v>
      </c>
      <c r="C3320" s="55" t="s">
        <v>415</v>
      </c>
      <c r="D3320" s="54" t="s">
        <v>1</v>
      </c>
      <c r="E3320" s="56">
        <v>0</v>
      </c>
      <c r="F3320" s="56">
        <v>0</v>
      </c>
      <c r="G3320" s="56">
        <v>0</v>
      </c>
      <c r="H3320" s="56">
        <v>0</v>
      </c>
      <c r="I3320" s="56">
        <v>0</v>
      </c>
      <c r="J3320" s="56">
        <v>29766.3</v>
      </c>
      <c r="K3320" s="56">
        <v>38258.400000000001</v>
      </c>
      <c r="L3320" s="56">
        <v>39195</v>
      </c>
      <c r="M3320" s="56">
        <v>31402.799999999999</v>
      </c>
      <c r="N3320" s="56">
        <v>34062.300000000003</v>
      </c>
      <c r="O3320" s="56">
        <v>36124.5</v>
      </c>
      <c r="P3320" s="56">
        <v>31086.3</v>
      </c>
    </row>
    <row r="3321" spans="1:16" x14ac:dyDescent="0.25">
      <c r="A3321" s="54">
        <v>2024</v>
      </c>
      <c r="B3321" s="54">
        <v>259545</v>
      </c>
      <c r="C3321" s="55" t="s">
        <v>417</v>
      </c>
      <c r="D3321" s="54" t="s">
        <v>1</v>
      </c>
      <c r="E3321" s="56">
        <v>0</v>
      </c>
      <c r="F3321" s="56">
        <v>0</v>
      </c>
      <c r="G3321" s="56">
        <v>0</v>
      </c>
      <c r="H3321" s="56">
        <v>0</v>
      </c>
      <c r="I3321" s="56">
        <v>0</v>
      </c>
      <c r="J3321" s="56">
        <v>7968.6</v>
      </c>
      <c r="K3321" s="56">
        <v>12602.7</v>
      </c>
      <c r="L3321" s="56">
        <v>12601.5</v>
      </c>
      <c r="M3321" s="56">
        <v>18383.7</v>
      </c>
      <c r="N3321" s="56">
        <v>7662</v>
      </c>
      <c r="O3321" s="56">
        <v>9376.5</v>
      </c>
      <c r="P3321" s="56">
        <v>8550.2999999999993</v>
      </c>
    </row>
    <row r="3322" spans="1:16" x14ac:dyDescent="0.25">
      <c r="A3322" s="54">
        <v>2024</v>
      </c>
      <c r="B3322" s="54">
        <v>259545</v>
      </c>
      <c r="C3322" s="55" t="s">
        <v>415</v>
      </c>
      <c r="D3322" s="54" t="s">
        <v>294</v>
      </c>
      <c r="E3322" s="56">
        <v>0</v>
      </c>
      <c r="F3322" s="56">
        <v>0</v>
      </c>
      <c r="G3322" s="56">
        <v>0</v>
      </c>
      <c r="H3322" s="56">
        <v>0</v>
      </c>
      <c r="I3322" s="56">
        <v>0</v>
      </c>
      <c r="J3322" s="56">
        <v>4961.05</v>
      </c>
      <c r="K3322" s="56">
        <v>6376.4</v>
      </c>
      <c r="L3322" s="56">
        <v>6532.5</v>
      </c>
      <c r="M3322" s="56">
        <v>5233.8</v>
      </c>
      <c r="N3322" s="56">
        <v>5677.05</v>
      </c>
      <c r="O3322" s="56">
        <v>6020.75</v>
      </c>
      <c r="P3322" s="56">
        <v>5181.05</v>
      </c>
    </row>
    <row r="3323" spans="1:16" x14ac:dyDescent="0.25">
      <c r="A3323" s="54">
        <v>2024</v>
      </c>
      <c r="B3323" s="54">
        <v>260421</v>
      </c>
      <c r="C3323" s="55" t="s">
        <v>417</v>
      </c>
      <c r="D3323" s="54" t="s">
        <v>294</v>
      </c>
      <c r="E3323" s="56">
        <v>0</v>
      </c>
      <c r="F3323" s="56">
        <v>0</v>
      </c>
      <c r="G3323" s="56">
        <v>0</v>
      </c>
      <c r="H3323" s="56">
        <v>0</v>
      </c>
      <c r="I3323" s="56">
        <v>17.480399999999999</v>
      </c>
      <c r="J3323" s="56">
        <v>0</v>
      </c>
      <c r="K3323" s="56">
        <v>-10.7986</v>
      </c>
      <c r="L3323" s="56">
        <v>324.37259999999998</v>
      </c>
      <c r="M3323" s="56">
        <v>1.99379999999999</v>
      </c>
      <c r="N3323" s="56">
        <v>28.750399999999999</v>
      </c>
      <c r="O3323" s="56">
        <v>190.3246</v>
      </c>
      <c r="P3323" s="56">
        <v>51.571199999999699</v>
      </c>
    </row>
    <row r="3324" spans="1:16" x14ac:dyDescent="0.25">
      <c r="A3324" s="54">
        <v>2024</v>
      </c>
      <c r="B3324" s="54">
        <v>260421</v>
      </c>
      <c r="C3324" s="55" t="s">
        <v>418</v>
      </c>
      <c r="D3324" s="54" t="s">
        <v>1</v>
      </c>
      <c r="E3324" s="56">
        <v>0</v>
      </c>
      <c r="F3324" s="56">
        <v>0</v>
      </c>
      <c r="G3324" s="56">
        <v>0</v>
      </c>
      <c r="H3324" s="56">
        <v>0</v>
      </c>
      <c r="I3324" s="56">
        <v>16377.7464</v>
      </c>
      <c r="J3324" s="56">
        <v>8459.8503999999994</v>
      </c>
      <c r="K3324" s="56">
        <v>6619.0703999999996</v>
      </c>
      <c r="L3324" s="56">
        <v>19408.8148</v>
      </c>
      <c r="M3324" s="56">
        <v>13499.8676</v>
      </c>
      <c r="N3324" s="56">
        <v>13520.7058</v>
      </c>
      <c r="O3324" s="56">
        <v>9359.4393999999993</v>
      </c>
      <c r="P3324" s="56">
        <v>12094.4702</v>
      </c>
    </row>
    <row r="3325" spans="1:16" x14ac:dyDescent="0.25">
      <c r="A3325" s="54">
        <v>2024</v>
      </c>
      <c r="B3325" s="54">
        <v>260421</v>
      </c>
      <c r="C3325" s="55" t="s">
        <v>418</v>
      </c>
      <c r="D3325" s="54" t="s">
        <v>294</v>
      </c>
      <c r="E3325" s="56">
        <v>0</v>
      </c>
      <c r="F3325" s="56">
        <v>0</v>
      </c>
      <c r="G3325" s="56">
        <v>0</v>
      </c>
      <c r="H3325" s="56">
        <v>0</v>
      </c>
      <c r="I3325" s="56">
        <v>2205.2464</v>
      </c>
      <c r="J3325" s="56">
        <v>1056.8504</v>
      </c>
      <c r="K3325" s="56">
        <v>432.32040000000001</v>
      </c>
      <c r="L3325" s="56">
        <v>965.81479999999794</v>
      </c>
      <c r="M3325" s="56">
        <v>1156.8676</v>
      </c>
      <c r="N3325" s="56">
        <v>1779.7058</v>
      </c>
      <c r="O3325" s="56">
        <v>380.93939999999901</v>
      </c>
      <c r="P3325" s="56">
        <v>1373.4702</v>
      </c>
    </row>
    <row r="3326" spans="1:16" x14ac:dyDescent="0.25">
      <c r="A3326" s="54">
        <v>2024</v>
      </c>
      <c r="B3326" s="54">
        <v>260421</v>
      </c>
      <c r="C3326" s="55" t="s">
        <v>417</v>
      </c>
      <c r="D3326" s="54" t="s">
        <v>296</v>
      </c>
      <c r="E3326" s="56">
        <v>0</v>
      </c>
      <c r="F3326" s="56">
        <v>0</v>
      </c>
      <c r="G3326" s="56">
        <v>0</v>
      </c>
      <c r="H3326" s="56">
        <v>0</v>
      </c>
      <c r="I3326" s="56">
        <v>-74.519599999999997</v>
      </c>
      <c r="J3326" s="56">
        <v>0</v>
      </c>
      <c r="K3326" s="56">
        <v>-70.798599999999993</v>
      </c>
      <c r="L3326" s="56">
        <v>260.37259999999998</v>
      </c>
      <c r="M3326" s="56">
        <v>-28.0062</v>
      </c>
      <c r="N3326" s="56">
        <v>-34.249600000000001</v>
      </c>
      <c r="O3326" s="56">
        <v>126.3246</v>
      </c>
      <c r="P3326" s="56">
        <v>-11.428800000000299</v>
      </c>
    </row>
    <row r="3327" spans="1:16" x14ac:dyDescent="0.25">
      <c r="A3327" s="54">
        <v>2024</v>
      </c>
      <c r="B3327" s="54">
        <v>260421</v>
      </c>
      <c r="C3327" s="55" t="s">
        <v>418</v>
      </c>
      <c r="D3327" s="54" t="s">
        <v>296</v>
      </c>
      <c r="E3327" s="56">
        <v>0</v>
      </c>
      <c r="F3327" s="56">
        <v>0</v>
      </c>
      <c r="G3327" s="56">
        <v>0</v>
      </c>
      <c r="H3327" s="56">
        <v>0</v>
      </c>
      <c r="I3327" s="56">
        <v>1628.8964000000001</v>
      </c>
      <c r="J3327" s="56">
        <v>637.65039999999897</v>
      </c>
      <c r="K3327" s="56">
        <v>41.270399999999597</v>
      </c>
      <c r="L3327" s="56">
        <v>381.21479999999798</v>
      </c>
      <c r="M3327" s="56">
        <v>590.96759999999995</v>
      </c>
      <c r="N3327" s="56">
        <v>1277.8058000000001</v>
      </c>
      <c r="O3327" s="56">
        <v>64.339399999998804</v>
      </c>
      <c r="P3327" s="56">
        <v>980.77019999999902</v>
      </c>
    </row>
    <row r="3328" spans="1:16" x14ac:dyDescent="0.25">
      <c r="A3328" s="54">
        <v>2024</v>
      </c>
      <c r="B3328" s="54">
        <v>260421</v>
      </c>
      <c r="C3328" s="55" t="s">
        <v>417</v>
      </c>
      <c r="D3328" s="54" t="s">
        <v>1</v>
      </c>
      <c r="E3328" s="56">
        <v>0</v>
      </c>
      <c r="F3328" s="56">
        <v>0</v>
      </c>
      <c r="G3328" s="56">
        <v>0</v>
      </c>
      <c r="H3328" s="56">
        <v>0</v>
      </c>
      <c r="I3328" s="56">
        <v>104.7304</v>
      </c>
      <c r="J3328" s="56">
        <v>0</v>
      </c>
      <c r="K3328" s="56">
        <v>81.201400000000007</v>
      </c>
      <c r="L3328" s="56">
        <v>1312.3725999999999</v>
      </c>
      <c r="M3328" s="56">
        <v>61.9938</v>
      </c>
      <c r="N3328" s="56">
        <v>365.75040000000001</v>
      </c>
      <c r="O3328" s="56">
        <v>675.07460000000003</v>
      </c>
      <c r="P3328" s="56">
        <v>1445.0712000000001</v>
      </c>
    </row>
    <row r="3329" spans="1:16" x14ac:dyDescent="0.25">
      <c r="A3329" s="54">
        <v>2024</v>
      </c>
      <c r="B3329" s="54">
        <v>261329</v>
      </c>
      <c r="C3329" s="55" t="s">
        <v>419</v>
      </c>
      <c r="D3329" s="54" t="s">
        <v>294</v>
      </c>
      <c r="E3329" s="56">
        <v>0</v>
      </c>
      <c r="F3329" s="56">
        <v>0</v>
      </c>
      <c r="G3329" s="56">
        <v>0</v>
      </c>
      <c r="H3329" s="56">
        <v>0</v>
      </c>
      <c r="I3329" s="56">
        <v>0</v>
      </c>
      <c r="J3329" s="56">
        <v>0</v>
      </c>
      <c r="K3329" s="56">
        <v>0</v>
      </c>
      <c r="L3329" s="56">
        <v>0</v>
      </c>
      <c r="M3329" s="56">
        <v>0</v>
      </c>
      <c r="N3329" s="56">
        <v>0</v>
      </c>
      <c r="O3329" s="56">
        <v>31.334</v>
      </c>
      <c r="P3329" s="56">
        <v>6.484</v>
      </c>
    </row>
    <row r="3330" spans="1:16" x14ac:dyDescent="0.25">
      <c r="A3330" s="54">
        <v>2024</v>
      </c>
      <c r="B3330" s="54">
        <v>261329</v>
      </c>
      <c r="C3330" s="55" t="s">
        <v>419</v>
      </c>
      <c r="D3330" s="54" t="s">
        <v>1</v>
      </c>
      <c r="E3330" s="56">
        <v>0</v>
      </c>
      <c r="F3330" s="56">
        <v>0</v>
      </c>
      <c r="G3330" s="56">
        <v>0</v>
      </c>
      <c r="H3330" s="56">
        <v>0</v>
      </c>
      <c r="I3330" s="56">
        <v>0</v>
      </c>
      <c r="J3330" s="56">
        <v>0</v>
      </c>
      <c r="K3330" s="56">
        <v>0</v>
      </c>
      <c r="L3330" s="56">
        <v>0</v>
      </c>
      <c r="M3330" s="56">
        <v>0</v>
      </c>
      <c r="N3330" s="56">
        <v>0</v>
      </c>
      <c r="O3330" s="56">
        <v>73.584000000000003</v>
      </c>
      <c r="P3330" s="56">
        <v>15.984</v>
      </c>
    </row>
    <row r="3331" spans="1:16" x14ac:dyDescent="0.25">
      <c r="A3331" s="54">
        <v>2024</v>
      </c>
      <c r="B3331" s="54">
        <v>261329</v>
      </c>
      <c r="C3331" s="55" t="s">
        <v>419</v>
      </c>
      <c r="D3331" s="54" t="s">
        <v>296</v>
      </c>
      <c r="E3331" s="56">
        <v>0</v>
      </c>
      <c r="F3331" s="56">
        <v>0</v>
      </c>
      <c r="G3331" s="56">
        <v>0</v>
      </c>
      <c r="H3331" s="56">
        <v>0</v>
      </c>
      <c r="I3331" s="56">
        <v>0</v>
      </c>
      <c r="J3331" s="56">
        <v>0</v>
      </c>
      <c r="K3331" s="56">
        <v>0</v>
      </c>
      <c r="L3331" s="56">
        <v>0</v>
      </c>
      <c r="M3331" s="56">
        <v>0</v>
      </c>
      <c r="N3331" s="56">
        <v>0</v>
      </c>
      <c r="O3331" s="56">
        <v>-1.8660000000000001</v>
      </c>
      <c r="P3331" s="56">
        <v>-57.716000000000001</v>
      </c>
    </row>
    <row r="3332" spans="1:16" x14ac:dyDescent="0.25">
      <c r="A3332" s="54">
        <v>2024</v>
      </c>
      <c r="B3332" s="54">
        <v>263517</v>
      </c>
      <c r="C3332" s="55" t="s">
        <v>416</v>
      </c>
      <c r="D3332" s="54" t="s">
        <v>296</v>
      </c>
      <c r="E3332" s="56">
        <v>0</v>
      </c>
      <c r="F3332" s="56">
        <v>-1.7999999999999801</v>
      </c>
      <c r="G3332" s="56">
        <v>-14.1</v>
      </c>
      <c r="H3332" s="56">
        <v>68.7</v>
      </c>
      <c r="I3332" s="56">
        <v>31.7</v>
      </c>
      <c r="J3332" s="56">
        <v>134.69999999999999</v>
      </c>
      <c r="K3332" s="56">
        <v>0</v>
      </c>
      <c r="L3332" s="56">
        <v>-18.399999999999999</v>
      </c>
      <c r="M3332" s="56">
        <v>0</v>
      </c>
      <c r="N3332" s="56">
        <v>0</v>
      </c>
      <c r="O3332" s="56">
        <v>0</v>
      </c>
      <c r="P3332" s="56">
        <v>0</v>
      </c>
    </row>
    <row r="3333" spans="1:16" x14ac:dyDescent="0.25">
      <c r="A3333" s="54">
        <v>2024</v>
      </c>
      <c r="B3333" s="54">
        <v>263517</v>
      </c>
      <c r="C3333" s="55" t="s">
        <v>414</v>
      </c>
      <c r="D3333" s="54" t="s">
        <v>1</v>
      </c>
      <c r="E3333" s="56">
        <v>10434.6</v>
      </c>
      <c r="F3333" s="56">
        <v>5511.6</v>
      </c>
      <c r="G3333" s="56">
        <v>12663.6</v>
      </c>
      <c r="H3333" s="56">
        <v>11633.7</v>
      </c>
      <c r="I3333" s="56">
        <v>10121.4</v>
      </c>
      <c r="J3333" s="56">
        <v>2948.4</v>
      </c>
      <c r="K3333" s="56">
        <v>6663.6</v>
      </c>
      <c r="L3333" s="56">
        <v>4945.5</v>
      </c>
      <c r="M3333" s="56">
        <v>0</v>
      </c>
      <c r="N3333" s="56">
        <v>0</v>
      </c>
      <c r="O3333" s="56">
        <v>0</v>
      </c>
      <c r="P3333" s="56">
        <v>0</v>
      </c>
    </row>
    <row r="3334" spans="1:16" x14ac:dyDescent="0.25">
      <c r="A3334" s="54">
        <v>2024</v>
      </c>
      <c r="B3334" s="54">
        <v>263517</v>
      </c>
      <c r="C3334" s="55" t="s">
        <v>416</v>
      </c>
      <c r="D3334" s="54" t="s">
        <v>1</v>
      </c>
      <c r="E3334" s="56">
        <v>0</v>
      </c>
      <c r="F3334" s="56">
        <v>978.6</v>
      </c>
      <c r="G3334" s="56">
        <v>108</v>
      </c>
      <c r="H3334" s="56">
        <v>1009.8</v>
      </c>
      <c r="I3334" s="56">
        <v>396</v>
      </c>
      <c r="J3334" s="56">
        <v>1200</v>
      </c>
      <c r="K3334" s="56">
        <v>0</v>
      </c>
      <c r="L3334" s="56">
        <v>274.8</v>
      </c>
      <c r="M3334" s="56">
        <v>0</v>
      </c>
      <c r="N3334" s="56">
        <v>0</v>
      </c>
      <c r="O3334" s="56">
        <v>0</v>
      </c>
      <c r="P3334" s="56">
        <v>0</v>
      </c>
    </row>
    <row r="3335" spans="1:16" x14ac:dyDescent="0.25">
      <c r="A3335" s="54">
        <v>2024</v>
      </c>
      <c r="B3335" s="54">
        <v>263517</v>
      </c>
      <c r="C3335" s="55" t="s">
        <v>414</v>
      </c>
      <c r="D3335" s="54" t="s">
        <v>296</v>
      </c>
      <c r="E3335" s="56">
        <v>1055.06</v>
      </c>
      <c r="F3335" s="56">
        <v>260.60000000000002</v>
      </c>
      <c r="G3335" s="56">
        <v>1458.56</v>
      </c>
      <c r="H3335" s="56">
        <v>1244.95</v>
      </c>
      <c r="I3335" s="56">
        <v>976.38</v>
      </c>
      <c r="J3335" s="56">
        <v>-107.6</v>
      </c>
      <c r="K3335" s="56">
        <v>408.6</v>
      </c>
      <c r="L3335" s="56">
        <v>112.21</v>
      </c>
      <c r="M3335" s="56">
        <v>0</v>
      </c>
      <c r="N3335" s="56">
        <v>0</v>
      </c>
      <c r="O3335" s="56">
        <v>0</v>
      </c>
      <c r="P3335" s="56">
        <v>0</v>
      </c>
    </row>
    <row r="3336" spans="1:16" x14ac:dyDescent="0.25">
      <c r="A3336" s="54">
        <v>2024</v>
      </c>
      <c r="B3336" s="54">
        <v>263517</v>
      </c>
      <c r="C3336" s="55" t="s">
        <v>416</v>
      </c>
      <c r="D3336" s="54" t="s">
        <v>294</v>
      </c>
      <c r="E3336" s="56">
        <v>0</v>
      </c>
      <c r="F3336" s="56">
        <v>163.1</v>
      </c>
      <c r="G3336" s="56">
        <v>18</v>
      </c>
      <c r="H3336" s="56">
        <v>168.3</v>
      </c>
      <c r="I3336" s="56">
        <v>66</v>
      </c>
      <c r="J3336" s="56">
        <v>200</v>
      </c>
      <c r="K3336" s="56">
        <v>0</v>
      </c>
      <c r="L3336" s="56">
        <v>45.8</v>
      </c>
      <c r="M3336" s="56">
        <v>0</v>
      </c>
      <c r="N3336" s="56">
        <v>0</v>
      </c>
      <c r="O3336" s="56">
        <v>0</v>
      </c>
      <c r="P3336" s="56">
        <v>0</v>
      </c>
    </row>
    <row r="3337" spans="1:16" x14ac:dyDescent="0.25">
      <c r="A3337" s="54">
        <v>2024</v>
      </c>
      <c r="B3337" s="54">
        <v>263517</v>
      </c>
      <c r="C3337" s="55" t="s">
        <v>414</v>
      </c>
      <c r="D3337" s="54" t="s">
        <v>294</v>
      </c>
      <c r="E3337" s="56">
        <v>1739.1</v>
      </c>
      <c r="F3337" s="56">
        <v>918.6</v>
      </c>
      <c r="G3337" s="56">
        <v>2110.6</v>
      </c>
      <c r="H3337" s="56">
        <v>1938.95</v>
      </c>
      <c r="I3337" s="56">
        <v>1686.9</v>
      </c>
      <c r="J3337" s="56">
        <v>491.4</v>
      </c>
      <c r="K3337" s="56">
        <v>1110.5999999999999</v>
      </c>
      <c r="L3337" s="56">
        <v>824.25</v>
      </c>
      <c r="M3337" s="56">
        <v>0</v>
      </c>
      <c r="N3337" s="56">
        <v>0</v>
      </c>
      <c r="O3337" s="56">
        <v>0</v>
      </c>
      <c r="P3337" s="56">
        <v>0</v>
      </c>
    </row>
    <row r="3338" spans="1:16" x14ac:dyDescent="0.25">
      <c r="A3338" s="54">
        <v>2024</v>
      </c>
      <c r="B3338" s="54">
        <v>263517</v>
      </c>
      <c r="C3338" s="55" t="s">
        <v>418</v>
      </c>
      <c r="D3338" s="54" t="s">
        <v>296</v>
      </c>
      <c r="E3338" s="56">
        <v>-18.600000000000001</v>
      </c>
      <c r="F3338" s="56">
        <v>0</v>
      </c>
      <c r="G3338" s="56">
        <v>0</v>
      </c>
      <c r="H3338" s="56">
        <v>0</v>
      </c>
      <c r="I3338" s="56">
        <v>0</v>
      </c>
      <c r="J3338" s="56">
        <v>0</v>
      </c>
      <c r="K3338" s="56">
        <v>0</v>
      </c>
      <c r="L3338" s="56">
        <v>-32.200000000000003</v>
      </c>
      <c r="M3338" s="56">
        <v>0</v>
      </c>
      <c r="N3338" s="56">
        <v>0</v>
      </c>
      <c r="O3338" s="56">
        <v>0</v>
      </c>
      <c r="P3338" s="56">
        <v>0</v>
      </c>
    </row>
    <row r="3339" spans="1:16" x14ac:dyDescent="0.25">
      <c r="A3339" s="54">
        <v>2024</v>
      </c>
      <c r="B3339" s="54">
        <v>263517</v>
      </c>
      <c r="C3339" s="55" t="s">
        <v>418</v>
      </c>
      <c r="D3339" s="54" t="s">
        <v>294</v>
      </c>
      <c r="E3339" s="56">
        <v>14.5</v>
      </c>
      <c r="F3339" s="56">
        <v>0</v>
      </c>
      <c r="G3339" s="56">
        <v>0</v>
      </c>
      <c r="H3339" s="56">
        <v>0</v>
      </c>
      <c r="I3339" s="56">
        <v>0</v>
      </c>
      <c r="J3339" s="56">
        <v>0</v>
      </c>
      <c r="K3339" s="56">
        <v>0</v>
      </c>
      <c r="L3339" s="56">
        <v>0.89999999999999902</v>
      </c>
      <c r="M3339" s="56">
        <v>0</v>
      </c>
      <c r="N3339" s="56">
        <v>0</v>
      </c>
      <c r="O3339" s="56">
        <v>0</v>
      </c>
      <c r="P3339" s="56">
        <v>0</v>
      </c>
    </row>
    <row r="3340" spans="1:16" x14ac:dyDescent="0.25">
      <c r="A3340" s="54">
        <v>2024</v>
      </c>
      <c r="B3340" s="54">
        <v>263517</v>
      </c>
      <c r="C3340" s="55" t="s">
        <v>419</v>
      </c>
      <c r="D3340" s="54" t="s">
        <v>294</v>
      </c>
      <c r="E3340" s="56">
        <v>0</v>
      </c>
      <c r="F3340" s="56">
        <v>40.6</v>
      </c>
      <c r="G3340" s="56">
        <v>36</v>
      </c>
      <c r="H3340" s="56">
        <v>16</v>
      </c>
      <c r="I3340" s="56">
        <v>0</v>
      </c>
      <c r="J3340" s="56">
        <v>373.9</v>
      </c>
      <c r="K3340" s="56">
        <v>0</v>
      </c>
      <c r="L3340" s="56">
        <v>72.5</v>
      </c>
      <c r="M3340" s="56">
        <v>0</v>
      </c>
      <c r="N3340" s="56">
        <v>136.65</v>
      </c>
      <c r="O3340" s="56">
        <v>144.19999999999999</v>
      </c>
      <c r="P3340" s="56">
        <v>110.5</v>
      </c>
    </row>
    <row r="3341" spans="1:16" x14ac:dyDescent="0.25">
      <c r="A3341" s="54">
        <v>2024</v>
      </c>
      <c r="B3341" s="54">
        <v>263517</v>
      </c>
      <c r="C3341" s="55" t="s">
        <v>418</v>
      </c>
      <c r="D3341" s="54" t="s">
        <v>1</v>
      </c>
      <c r="E3341" s="56">
        <v>87</v>
      </c>
      <c r="F3341" s="56">
        <v>0</v>
      </c>
      <c r="G3341" s="56">
        <v>0</v>
      </c>
      <c r="H3341" s="56">
        <v>0</v>
      </c>
      <c r="I3341" s="56">
        <v>0</v>
      </c>
      <c r="J3341" s="56">
        <v>0</v>
      </c>
      <c r="K3341" s="56">
        <v>0</v>
      </c>
      <c r="L3341" s="56">
        <v>5.4</v>
      </c>
      <c r="M3341" s="56">
        <v>0</v>
      </c>
      <c r="N3341" s="56">
        <v>0</v>
      </c>
      <c r="O3341" s="56">
        <v>0</v>
      </c>
      <c r="P3341" s="56">
        <v>0</v>
      </c>
    </row>
    <row r="3342" spans="1:16" x14ac:dyDescent="0.25">
      <c r="A3342" s="54">
        <v>2024</v>
      </c>
      <c r="B3342" s="54">
        <v>263517</v>
      </c>
      <c r="C3342" s="55" t="s">
        <v>419</v>
      </c>
      <c r="D3342" s="54" t="s">
        <v>1</v>
      </c>
      <c r="E3342" s="56">
        <v>0</v>
      </c>
      <c r="F3342" s="56">
        <v>243.6</v>
      </c>
      <c r="G3342" s="56">
        <v>216</v>
      </c>
      <c r="H3342" s="56">
        <v>96</v>
      </c>
      <c r="I3342" s="56">
        <v>0</v>
      </c>
      <c r="J3342" s="56">
        <v>2243.4</v>
      </c>
      <c r="K3342" s="56">
        <v>0</v>
      </c>
      <c r="L3342" s="56">
        <v>435</v>
      </c>
      <c r="M3342" s="56">
        <v>0</v>
      </c>
      <c r="N3342" s="56">
        <v>819.9</v>
      </c>
      <c r="O3342" s="56">
        <v>865.2</v>
      </c>
      <c r="P3342" s="56">
        <v>663</v>
      </c>
    </row>
    <row r="3343" spans="1:16" x14ac:dyDescent="0.25">
      <c r="A3343" s="54">
        <v>2024</v>
      </c>
      <c r="B3343" s="54">
        <v>263517</v>
      </c>
      <c r="C3343" s="55" t="s">
        <v>419</v>
      </c>
      <c r="D3343" s="54" t="s">
        <v>296</v>
      </c>
      <c r="E3343" s="56">
        <v>0</v>
      </c>
      <c r="F3343" s="56">
        <v>-60.1</v>
      </c>
      <c r="G3343" s="56">
        <v>1.7</v>
      </c>
      <c r="H3343" s="56">
        <v>-17.2</v>
      </c>
      <c r="I3343" s="56">
        <v>0</v>
      </c>
      <c r="J3343" s="56">
        <v>265.54000000000002</v>
      </c>
      <c r="K3343" s="56">
        <v>0</v>
      </c>
      <c r="L3343" s="56">
        <v>-60.3</v>
      </c>
      <c r="M3343" s="56">
        <v>0</v>
      </c>
      <c r="N3343" s="56">
        <v>34.85</v>
      </c>
      <c r="O3343" s="56">
        <v>45.7</v>
      </c>
      <c r="P3343" s="56">
        <v>44.1</v>
      </c>
    </row>
    <row r="3344" spans="1:16" x14ac:dyDescent="0.25">
      <c r="A3344" s="54">
        <v>2024</v>
      </c>
      <c r="B3344" s="54">
        <v>268288</v>
      </c>
      <c r="C3344" s="55" t="s">
        <v>414</v>
      </c>
      <c r="D3344" s="54" t="s">
        <v>296</v>
      </c>
      <c r="E3344" s="56">
        <v>453.56</v>
      </c>
      <c r="F3344" s="56">
        <v>290.8</v>
      </c>
      <c r="G3344" s="56">
        <v>100.8</v>
      </c>
      <c r="H3344" s="56">
        <v>264.10000000000002</v>
      </c>
      <c r="I3344" s="56">
        <v>957.05</v>
      </c>
      <c r="J3344" s="56">
        <v>1026.26</v>
      </c>
      <c r="K3344" s="56">
        <v>855.4</v>
      </c>
      <c r="L3344" s="56">
        <v>1021.3</v>
      </c>
      <c r="M3344" s="56">
        <v>852.8</v>
      </c>
      <c r="N3344" s="56">
        <v>408.9</v>
      </c>
      <c r="O3344" s="56">
        <v>83.710000000000093</v>
      </c>
      <c r="P3344" s="56">
        <v>109.79</v>
      </c>
    </row>
    <row r="3345" spans="1:16" x14ac:dyDescent="0.25">
      <c r="A3345" s="54">
        <v>2024</v>
      </c>
      <c r="B3345" s="54">
        <v>268288</v>
      </c>
      <c r="C3345" s="55" t="s">
        <v>414</v>
      </c>
      <c r="D3345" s="54" t="s">
        <v>1</v>
      </c>
      <c r="E3345" s="56">
        <v>5721.6</v>
      </c>
      <c r="F3345" s="56">
        <v>4066.8</v>
      </c>
      <c r="G3345" s="56">
        <v>2944.8</v>
      </c>
      <c r="H3345" s="56">
        <v>2970.6</v>
      </c>
      <c r="I3345" s="56">
        <v>7722.3</v>
      </c>
      <c r="J3345" s="56">
        <v>8383.7999999999993</v>
      </c>
      <c r="K3345" s="56">
        <v>7100.4</v>
      </c>
      <c r="L3345" s="56">
        <v>9439.7999999999993</v>
      </c>
      <c r="M3345" s="56">
        <v>7690.8</v>
      </c>
      <c r="N3345" s="56">
        <v>4607.3999999999996</v>
      </c>
      <c r="O3345" s="56">
        <v>2524.5</v>
      </c>
      <c r="P3345" s="56">
        <v>3278.1</v>
      </c>
    </row>
    <row r="3346" spans="1:16" x14ac:dyDescent="0.25">
      <c r="A3346" s="54">
        <v>2024</v>
      </c>
      <c r="B3346" s="54">
        <v>268288</v>
      </c>
      <c r="C3346" s="55" t="s">
        <v>414</v>
      </c>
      <c r="D3346" s="54" t="s">
        <v>294</v>
      </c>
      <c r="E3346" s="56">
        <v>953.6</v>
      </c>
      <c r="F3346" s="56">
        <v>677.8</v>
      </c>
      <c r="G3346" s="56">
        <v>490.8</v>
      </c>
      <c r="H3346" s="56">
        <v>495.1</v>
      </c>
      <c r="I3346" s="56">
        <v>1287.05</v>
      </c>
      <c r="J3346" s="56">
        <v>1397.3</v>
      </c>
      <c r="K3346" s="56">
        <v>1183.4000000000001</v>
      </c>
      <c r="L3346" s="56">
        <v>1573.3</v>
      </c>
      <c r="M3346" s="56">
        <v>1281.8</v>
      </c>
      <c r="N3346" s="56">
        <v>767.9</v>
      </c>
      <c r="O3346" s="56">
        <v>420.75</v>
      </c>
      <c r="P3346" s="56">
        <v>546.35</v>
      </c>
    </row>
    <row r="3347" spans="1:16" x14ac:dyDescent="0.25">
      <c r="A3347" s="54">
        <v>2024</v>
      </c>
      <c r="B3347" s="54">
        <v>270575</v>
      </c>
      <c r="C3347" s="55" t="s">
        <v>417</v>
      </c>
      <c r="D3347" s="54" t="s">
        <v>296</v>
      </c>
      <c r="E3347" s="56">
        <v>-45.420999999999999</v>
      </c>
      <c r="F3347" s="56">
        <v>-72.605000000000004</v>
      </c>
      <c r="G3347" s="56">
        <v>-97.628</v>
      </c>
      <c r="H3347" s="56">
        <v>-22.146999999999998</v>
      </c>
      <c r="I3347" s="56">
        <v>-61.521000000000001</v>
      </c>
      <c r="J3347" s="56">
        <v>51.775999999999797</v>
      </c>
      <c r="K3347" s="56">
        <v>-27.207000000000001</v>
      </c>
      <c r="L3347" s="56">
        <v>-12.007</v>
      </c>
      <c r="M3347" s="56">
        <v>-67.171000000000006</v>
      </c>
      <c r="N3347" s="56">
        <v>-27.507000000000001</v>
      </c>
      <c r="O3347" s="56">
        <v>-118.842</v>
      </c>
      <c r="P3347" s="56">
        <v>-17.306999999999999</v>
      </c>
    </row>
    <row r="3348" spans="1:16" x14ac:dyDescent="0.25">
      <c r="A3348" s="54">
        <v>2024</v>
      </c>
      <c r="B3348" s="54">
        <v>270575</v>
      </c>
      <c r="C3348" s="55" t="s">
        <v>417</v>
      </c>
      <c r="D3348" s="54" t="s">
        <v>294</v>
      </c>
      <c r="E3348" s="56">
        <v>44.579000000000001</v>
      </c>
      <c r="F3348" s="56">
        <v>107.395</v>
      </c>
      <c r="G3348" s="56">
        <v>22.372</v>
      </c>
      <c r="H3348" s="56">
        <v>67.852999999999994</v>
      </c>
      <c r="I3348" s="56">
        <v>28.478999999999999</v>
      </c>
      <c r="J3348" s="56">
        <v>201.77600000000001</v>
      </c>
      <c r="K3348" s="56">
        <v>2.7930000000000001</v>
      </c>
      <c r="L3348" s="56">
        <v>17.992999999999999</v>
      </c>
      <c r="M3348" s="56">
        <v>22.829000000000001</v>
      </c>
      <c r="N3348" s="56">
        <v>2.4929999999999999</v>
      </c>
      <c r="O3348" s="56">
        <v>61.158000000000001</v>
      </c>
      <c r="P3348" s="56">
        <v>12.693</v>
      </c>
    </row>
    <row r="3349" spans="1:16" x14ac:dyDescent="0.25">
      <c r="A3349" s="54">
        <v>2024</v>
      </c>
      <c r="B3349" s="54">
        <v>270575</v>
      </c>
      <c r="C3349" s="55" t="s">
        <v>417</v>
      </c>
      <c r="D3349" s="54" t="s">
        <v>1</v>
      </c>
      <c r="E3349" s="56">
        <v>121.07899999999999</v>
      </c>
      <c r="F3349" s="56">
        <v>384.89499999999998</v>
      </c>
      <c r="G3349" s="56">
        <v>204.37200000000001</v>
      </c>
      <c r="H3349" s="56">
        <v>202.85300000000001</v>
      </c>
      <c r="I3349" s="56">
        <v>139.97900000000001</v>
      </c>
      <c r="J3349" s="56">
        <v>2036.7760000000001</v>
      </c>
      <c r="K3349" s="56">
        <v>6.2930000000000001</v>
      </c>
      <c r="L3349" s="56">
        <v>62.993000000000002</v>
      </c>
      <c r="M3349" s="56">
        <v>135.07900000000001</v>
      </c>
      <c r="N3349" s="56">
        <v>6.9930000000000003</v>
      </c>
      <c r="O3349" s="56">
        <v>287.65800000000002</v>
      </c>
      <c r="P3349" s="56">
        <v>77.692999999999998</v>
      </c>
    </row>
    <row r="3350" spans="1:16" x14ac:dyDescent="0.25">
      <c r="A3350" s="54">
        <v>2024</v>
      </c>
      <c r="B3350" s="54">
        <v>271885</v>
      </c>
      <c r="C3350" s="55" t="s">
        <v>416</v>
      </c>
      <c r="D3350" s="54" t="s">
        <v>1</v>
      </c>
      <c r="E3350" s="56">
        <v>5745.04</v>
      </c>
      <c r="F3350" s="56">
        <v>6119.96</v>
      </c>
      <c r="G3350" s="56">
        <v>7351.96</v>
      </c>
      <c r="H3350" s="56">
        <v>4859.68</v>
      </c>
      <c r="I3350" s="56">
        <v>4405.8</v>
      </c>
      <c r="J3350" s="56">
        <v>9644.8799999999992</v>
      </c>
      <c r="K3350" s="56">
        <v>12384.4</v>
      </c>
      <c r="L3350" s="56">
        <v>11088</v>
      </c>
      <c r="M3350" s="56">
        <v>8727.8799999999992</v>
      </c>
      <c r="N3350" s="56">
        <v>10580.92</v>
      </c>
      <c r="O3350" s="56">
        <v>0</v>
      </c>
      <c r="P3350" s="56">
        <v>0</v>
      </c>
    </row>
    <row r="3351" spans="1:16" x14ac:dyDescent="0.25">
      <c r="A3351" s="54">
        <v>2024</v>
      </c>
      <c r="B3351" s="54">
        <v>271885</v>
      </c>
      <c r="C3351" s="55" t="s">
        <v>416</v>
      </c>
      <c r="D3351" s="54" t="s">
        <v>294</v>
      </c>
      <c r="E3351" s="56">
        <v>615.54</v>
      </c>
      <c r="F3351" s="56">
        <v>655.71</v>
      </c>
      <c r="G3351" s="56">
        <v>787.71000000000095</v>
      </c>
      <c r="H3351" s="56">
        <v>520.67999999999995</v>
      </c>
      <c r="I3351" s="56">
        <v>472.05000000000098</v>
      </c>
      <c r="J3351" s="56">
        <v>1033.3800000000001</v>
      </c>
      <c r="K3351" s="56">
        <v>1326.9</v>
      </c>
      <c r="L3351" s="56">
        <v>1188</v>
      </c>
      <c r="M3351" s="56">
        <v>935.13</v>
      </c>
      <c r="N3351" s="56">
        <v>1133.67</v>
      </c>
      <c r="O3351" s="56">
        <v>0</v>
      </c>
      <c r="P3351" s="56">
        <v>0</v>
      </c>
    </row>
    <row r="3352" spans="1:16" x14ac:dyDescent="0.25">
      <c r="A3352" s="54">
        <v>2024</v>
      </c>
      <c r="B3352" s="54">
        <v>271885</v>
      </c>
      <c r="C3352" s="55" t="s">
        <v>416</v>
      </c>
      <c r="D3352" s="54" t="s">
        <v>296</v>
      </c>
      <c r="E3352" s="56">
        <v>-121.46</v>
      </c>
      <c r="F3352" s="56">
        <v>24.91</v>
      </c>
      <c r="G3352" s="56">
        <v>192.310000000001</v>
      </c>
      <c r="H3352" s="56">
        <v>-23.719999999999601</v>
      </c>
      <c r="I3352" s="56">
        <v>-151.04999999999899</v>
      </c>
      <c r="J3352" s="56">
        <v>361.13000000000102</v>
      </c>
      <c r="K3352" s="56">
        <v>676.30000000000098</v>
      </c>
      <c r="L3352" s="56">
        <v>440.55000000000098</v>
      </c>
      <c r="M3352" s="56">
        <v>309.83</v>
      </c>
      <c r="N3352" s="56">
        <v>446.57000000000102</v>
      </c>
      <c r="O3352" s="56">
        <v>0</v>
      </c>
      <c r="P3352" s="56">
        <v>0</v>
      </c>
    </row>
    <row r="3353" spans="1:16" x14ac:dyDescent="0.25">
      <c r="A3353" s="54">
        <v>2024</v>
      </c>
      <c r="B3353" s="54">
        <v>273027</v>
      </c>
      <c r="C3353" s="55" t="s">
        <v>415</v>
      </c>
      <c r="D3353" s="54" t="s">
        <v>294</v>
      </c>
      <c r="E3353" s="56">
        <v>341.68799999999999</v>
      </c>
      <c r="F3353" s="56">
        <v>163.952</v>
      </c>
      <c r="G3353" s="56">
        <v>80.152000000000001</v>
      </c>
      <c r="H3353" s="56">
        <v>842.60199999999998</v>
      </c>
      <c r="I3353" s="56">
        <v>472.786</v>
      </c>
      <c r="J3353" s="56">
        <v>61.567999999999998</v>
      </c>
      <c r="K3353" s="56">
        <v>404.87200000000001</v>
      </c>
      <c r="L3353" s="56">
        <v>33.975999999999999</v>
      </c>
      <c r="M3353" s="56">
        <v>28.992000000000001</v>
      </c>
      <c r="N3353" s="56">
        <v>433.82400000000001</v>
      </c>
      <c r="O3353" s="56">
        <v>404.16399999999999</v>
      </c>
      <c r="P3353" s="56">
        <v>112.05200000000001</v>
      </c>
    </row>
    <row r="3354" spans="1:16" x14ac:dyDescent="0.25">
      <c r="A3354" s="54">
        <v>2024</v>
      </c>
      <c r="B3354" s="54">
        <v>273027</v>
      </c>
      <c r="C3354" s="55" t="s">
        <v>415</v>
      </c>
      <c r="D3354" s="54" t="s">
        <v>1</v>
      </c>
      <c r="E3354" s="56">
        <v>952.68799999999999</v>
      </c>
      <c r="F3354" s="56">
        <v>423.952</v>
      </c>
      <c r="G3354" s="56">
        <v>263.15199999999999</v>
      </c>
      <c r="H3354" s="56">
        <v>2484.3519999999999</v>
      </c>
      <c r="I3354" s="56">
        <v>1460.5360000000001</v>
      </c>
      <c r="J3354" s="56">
        <v>321.56799999999998</v>
      </c>
      <c r="K3354" s="56">
        <v>1239.8720000000001</v>
      </c>
      <c r="L3354" s="56">
        <v>87.975999999999999</v>
      </c>
      <c r="M3354" s="56">
        <v>63.991999999999997</v>
      </c>
      <c r="N3354" s="56">
        <v>1423.8240000000001</v>
      </c>
      <c r="O3354" s="56">
        <v>968.66399999999999</v>
      </c>
      <c r="P3354" s="56">
        <v>377.55200000000002</v>
      </c>
    </row>
    <row r="3355" spans="1:16" x14ac:dyDescent="0.25">
      <c r="A3355" s="54">
        <v>2024</v>
      </c>
      <c r="B3355" s="54">
        <v>273027</v>
      </c>
      <c r="C3355" s="55" t="s">
        <v>415</v>
      </c>
      <c r="D3355" s="54" t="s">
        <v>296</v>
      </c>
      <c r="E3355" s="56">
        <v>213.28800000000001</v>
      </c>
      <c r="F3355" s="56">
        <v>35.552</v>
      </c>
      <c r="G3355" s="56">
        <v>-48.247999999999998</v>
      </c>
      <c r="H3355" s="56">
        <v>736.40200000000004</v>
      </c>
      <c r="I3355" s="56">
        <v>430.786</v>
      </c>
      <c r="J3355" s="56">
        <v>-34.731999999999999</v>
      </c>
      <c r="K3355" s="56">
        <v>212.27199999999999</v>
      </c>
      <c r="L3355" s="56">
        <v>-30.224</v>
      </c>
      <c r="M3355" s="56">
        <v>-3.1080000000000001</v>
      </c>
      <c r="N3355" s="56">
        <v>337.524</v>
      </c>
      <c r="O3355" s="56">
        <v>243.66399999999999</v>
      </c>
      <c r="P3355" s="56">
        <v>-16.347999999999999</v>
      </c>
    </row>
    <row r="3356" spans="1:16" x14ac:dyDescent="0.25">
      <c r="A3356" s="54">
        <v>2024</v>
      </c>
      <c r="B3356" s="54">
        <v>280877</v>
      </c>
      <c r="C3356" s="55" t="s">
        <v>415</v>
      </c>
      <c r="D3356" s="54" t="s">
        <v>296</v>
      </c>
      <c r="E3356" s="56">
        <v>0</v>
      </c>
      <c r="F3356" s="56">
        <v>0</v>
      </c>
      <c r="G3356" s="56">
        <v>173.976</v>
      </c>
      <c r="H3356" s="56">
        <v>0</v>
      </c>
      <c r="I3356" s="56">
        <v>46.112000000000002</v>
      </c>
      <c r="J3356" s="56">
        <v>167.82</v>
      </c>
      <c r="K3356" s="56">
        <v>0</v>
      </c>
      <c r="L3356" s="56">
        <v>-3.1080000000000001</v>
      </c>
      <c r="M3356" s="56">
        <v>0</v>
      </c>
      <c r="N3356" s="56">
        <v>245.71199999999999</v>
      </c>
      <c r="O3356" s="56">
        <v>0</v>
      </c>
      <c r="P3356" s="56">
        <v>0</v>
      </c>
    </row>
    <row r="3357" spans="1:16" x14ac:dyDescent="0.25">
      <c r="A3357" s="54">
        <v>2024</v>
      </c>
      <c r="B3357" s="54">
        <v>280877</v>
      </c>
      <c r="C3357" s="55" t="s">
        <v>415</v>
      </c>
      <c r="D3357" s="54" t="s">
        <v>1</v>
      </c>
      <c r="E3357" s="56">
        <v>0</v>
      </c>
      <c r="F3357" s="56">
        <v>0</v>
      </c>
      <c r="G3357" s="56">
        <v>686.976</v>
      </c>
      <c r="H3357" s="56">
        <v>0</v>
      </c>
      <c r="I3357" s="56">
        <v>424.71199999999999</v>
      </c>
      <c r="J3357" s="56">
        <v>799.92</v>
      </c>
      <c r="K3357" s="56">
        <v>0</v>
      </c>
      <c r="L3357" s="56">
        <v>63.991999999999997</v>
      </c>
      <c r="M3357" s="56">
        <v>0</v>
      </c>
      <c r="N3357" s="56">
        <v>719.91200000000003</v>
      </c>
      <c r="O3357" s="56">
        <v>0</v>
      </c>
      <c r="P3357" s="56">
        <v>0</v>
      </c>
    </row>
    <row r="3358" spans="1:16" x14ac:dyDescent="0.25">
      <c r="A3358" s="54">
        <v>2024</v>
      </c>
      <c r="B3358" s="54">
        <v>280877</v>
      </c>
      <c r="C3358" s="55" t="s">
        <v>415</v>
      </c>
      <c r="D3358" s="54" t="s">
        <v>294</v>
      </c>
      <c r="E3358" s="56">
        <v>0</v>
      </c>
      <c r="F3358" s="56">
        <v>0</v>
      </c>
      <c r="G3358" s="56">
        <v>215.976</v>
      </c>
      <c r="H3358" s="56">
        <v>0</v>
      </c>
      <c r="I3358" s="56">
        <v>120.212</v>
      </c>
      <c r="J3358" s="56">
        <v>199.92</v>
      </c>
      <c r="K3358" s="56">
        <v>0</v>
      </c>
      <c r="L3358" s="56">
        <v>28.992000000000001</v>
      </c>
      <c r="M3358" s="56">
        <v>0</v>
      </c>
      <c r="N3358" s="56">
        <v>309.91199999999998</v>
      </c>
      <c r="O3358" s="56">
        <v>0</v>
      </c>
      <c r="P3358" s="56">
        <v>0</v>
      </c>
    </row>
    <row r="3359" spans="1:16" x14ac:dyDescent="0.25">
      <c r="A3359" s="54">
        <v>2024</v>
      </c>
      <c r="B3359" s="54">
        <v>281083</v>
      </c>
      <c r="C3359" s="55" t="s">
        <v>419</v>
      </c>
      <c r="D3359" s="54" t="s">
        <v>296</v>
      </c>
      <c r="E3359" s="56">
        <v>-53.75</v>
      </c>
      <c r="F3359" s="56">
        <v>557.9</v>
      </c>
      <c r="G3359" s="56">
        <v>0</v>
      </c>
      <c r="H3359" s="56">
        <v>-80.099999999999994</v>
      </c>
      <c r="I3359" s="56">
        <v>-3.1</v>
      </c>
      <c r="J3359" s="56">
        <v>0</v>
      </c>
      <c r="K3359" s="56">
        <v>69.8</v>
      </c>
      <c r="L3359" s="56">
        <v>0</v>
      </c>
      <c r="M3359" s="56">
        <v>40.799999999999997</v>
      </c>
      <c r="N3359" s="56">
        <v>-14.1</v>
      </c>
      <c r="O3359" s="56">
        <v>-42.2</v>
      </c>
      <c r="P3359" s="56">
        <v>-60.9</v>
      </c>
    </row>
    <row r="3360" spans="1:16" x14ac:dyDescent="0.25">
      <c r="A3360" s="54">
        <v>2024</v>
      </c>
      <c r="B3360" s="54">
        <v>281083</v>
      </c>
      <c r="C3360" s="55" t="s">
        <v>418</v>
      </c>
      <c r="D3360" s="54" t="s">
        <v>294</v>
      </c>
      <c r="E3360" s="56">
        <v>30.45</v>
      </c>
      <c r="F3360" s="56">
        <v>29.2</v>
      </c>
      <c r="G3360" s="56">
        <v>134.9</v>
      </c>
      <c r="H3360" s="56">
        <v>59.5</v>
      </c>
      <c r="I3360" s="56">
        <v>0</v>
      </c>
      <c r="J3360" s="56">
        <v>344.2</v>
      </c>
      <c r="K3360" s="56">
        <v>375.3</v>
      </c>
      <c r="L3360" s="56">
        <v>0</v>
      </c>
      <c r="M3360" s="56">
        <v>148.9</v>
      </c>
      <c r="N3360" s="56">
        <v>69</v>
      </c>
      <c r="O3360" s="56">
        <v>0</v>
      </c>
      <c r="P3360" s="56">
        <v>200.9</v>
      </c>
    </row>
    <row r="3361" spans="1:16" x14ac:dyDescent="0.25">
      <c r="A3361" s="54">
        <v>2024</v>
      </c>
      <c r="B3361" s="54">
        <v>281083</v>
      </c>
      <c r="C3361" s="55" t="s">
        <v>418</v>
      </c>
      <c r="D3361" s="54" t="s">
        <v>296</v>
      </c>
      <c r="E3361" s="56">
        <v>-37.950000000000003</v>
      </c>
      <c r="F3361" s="56">
        <v>-39.200000000000003</v>
      </c>
      <c r="G3361" s="56">
        <v>-33.9</v>
      </c>
      <c r="H3361" s="56">
        <v>-42</v>
      </c>
      <c r="I3361" s="56">
        <v>0</v>
      </c>
      <c r="J3361" s="56">
        <v>205.2</v>
      </c>
      <c r="K3361" s="56">
        <v>304.7</v>
      </c>
      <c r="L3361" s="56">
        <v>0</v>
      </c>
      <c r="M3361" s="56">
        <v>78.3</v>
      </c>
      <c r="N3361" s="56">
        <v>-0.5</v>
      </c>
      <c r="O3361" s="56">
        <v>0</v>
      </c>
      <c r="P3361" s="56">
        <v>54.749999999999901</v>
      </c>
    </row>
    <row r="3362" spans="1:16" x14ac:dyDescent="0.25">
      <c r="A3362" s="54">
        <v>2024</v>
      </c>
      <c r="B3362" s="54">
        <v>281083</v>
      </c>
      <c r="C3362" s="55" t="s">
        <v>419</v>
      </c>
      <c r="D3362" s="54" t="s">
        <v>294</v>
      </c>
      <c r="E3362" s="56">
        <v>10.45</v>
      </c>
      <c r="F3362" s="56">
        <v>599.9</v>
      </c>
      <c r="G3362" s="56">
        <v>0</v>
      </c>
      <c r="H3362" s="56">
        <v>16.2</v>
      </c>
      <c r="I3362" s="56">
        <v>29</v>
      </c>
      <c r="J3362" s="56">
        <v>0</v>
      </c>
      <c r="K3362" s="56">
        <v>134</v>
      </c>
      <c r="L3362" s="56">
        <v>0</v>
      </c>
      <c r="M3362" s="56">
        <v>105</v>
      </c>
      <c r="N3362" s="56">
        <v>18</v>
      </c>
      <c r="O3362" s="56">
        <v>22</v>
      </c>
      <c r="P3362" s="56">
        <v>3.3</v>
      </c>
    </row>
    <row r="3363" spans="1:16" x14ac:dyDescent="0.25">
      <c r="A3363" s="54">
        <v>2024</v>
      </c>
      <c r="B3363" s="54">
        <v>281083</v>
      </c>
      <c r="C3363" s="55" t="s">
        <v>419</v>
      </c>
      <c r="D3363" s="54" t="s">
        <v>1</v>
      </c>
      <c r="E3363" s="56">
        <v>62.7</v>
      </c>
      <c r="F3363" s="56">
        <v>3599.4</v>
      </c>
      <c r="G3363" s="56">
        <v>0</v>
      </c>
      <c r="H3363" s="56">
        <v>97.2</v>
      </c>
      <c r="I3363" s="56">
        <v>174</v>
      </c>
      <c r="J3363" s="56">
        <v>0</v>
      </c>
      <c r="K3363" s="56">
        <v>804</v>
      </c>
      <c r="L3363" s="56">
        <v>0</v>
      </c>
      <c r="M3363" s="56">
        <v>630</v>
      </c>
      <c r="N3363" s="56">
        <v>108</v>
      </c>
      <c r="O3363" s="56">
        <v>132</v>
      </c>
      <c r="P3363" s="56">
        <v>19.8</v>
      </c>
    </row>
    <row r="3364" spans="1:16" x14ac:dyDescent="0.25">
      <c r="A3364" s="54">
        <v>2024</v>
      </c>
      <c r="B3364" s="54">
        <v>281083</v>
      </c>
      <c r="C3364" s="55" t="s">
        <v>418</v>
      </c>
      <c r="D3364" s="54" t="s">
        <v>1</v>
      </c>
      <c r="E3364" s="56">
        <v>182.7</v>
      </c>
      <c r="F3364" s="56">
        <v>175.2</v>
      </c>
      <c r="G3364" s="56">
        <v>809.4</v>
      </c>
      <c r="H3364" s="56">
        <v>357</v>
      </c>
      <c r="I3364" s="56">
        <v>0</v>
      </c>
      <c r="J3364" s="56">
        <v>2065.1999999999998</v>
      </c>
      <c r="K3364" s="56">
        <v>2251.8000000000002</v>
      </c>
      <c r="L3364" s="56">
        <v>0</v>
      </c>
      <c r="M3364" s="56">
        <v>893.4</v>
      </c>
      <c r="N3364" s="56">
        <v>414</v>
      </c>
      <c r="O3364" s="56">
        <v>0</v>
      </c>
      <c r="P3364" s="56">
        <v>1205.4000000000001</v>
      </c>
    </row>
    <row r="3365" spans="1:16" x14ac:dyDescent="0.25">
      <c r="A3365" s="54">
        <v>2024</v>
      </c>
      <c r="B3365" s="54">
        <v>282916</v>
      </c>
      <c r="C3365" s="55" t="s">
        <v>417</v>
      </c>
      <c r="D3365" s="54" t="s">
        <v>296</v>
      </c>
      <c r="E3365" s="56">
        <v>-36.6</v>
      </c>
      <c r="F3365" s="56">
        <v>-3</v>
      </c>
      <c r="G3365" s="56">
        <v>365.85</v>
      </c>
      <c r="H3365" s="56">
        <v>-13.5</v>
      </c>
      <c r="I3365" s="56">
        <v>221.25</v>
      </c>
      <c r="J3365" s="56">
        <v>-19.5</v>
      </c>
      <c r="K3365" s="56">
        <v>-40.35</v>
      </c>
      <c r="L3365" s="56">
        <v>174.75</v>
      </c>
      <c r="M3365" s="56">
        <v>0</v>
      </c>
      <c r="N3365" s="56">
        <v>-9</v>
      </c>
      <c r="O3365" s="56">
        <v>-19.5</v>
      </c>
      <c r="P3365" s="56">
        <v>-10.5</v>
      </c>
    </row>
    <row r="3366" spans="1:16" x14ac:dyDescent="0.25">
      <c r="A3366" s="54">
        <v>2024</v>
      </c>
      <c r="B3366" s="54">
        <v>282916</v>
      </c>
      <c r="C3366" s="55" t="s">
        <v>417</v>
      </c>
      <c r="D3366" s="54" t="s">
        <v>1</v>
      </c>
      <c r="E3366" s="56">
        <v>101.4</v>
      </c>
      <c r="F3366" s="56">
        <v>117</v>
      </c>
      <c r="G3366" s="56">
        <v>1754.35</v>
      </c>
      <c r="H3366" s="56">
        <v>71.5</v>
      </c>
      <c r="I3366" s="56">
        <v>1127.75</v>
      </c>
      <c r="J3366" s="56">
        <v>45.5</v>
      </c>
      <c r="K3366" s="56">
        <v>85.15</v>
      </c>
      <c r="L3366" s="56">
        <v>1056.25</v>
      </c>
      <c r="M3366" s="56">
        <v>0</v>
      </c>
      <c r="N3366" s="56">
        <v>91</v>
      </c>
      <c r="O3366" s="56">
        <v>45.5</v>
      </c>
      <c r="P3366" s="56">
        <v>214.5</v>
      </c>
    </row>
    <row r="3367" spans="1:16" x14ac:dyDescent="0.25">
      <c r="A3367" s="54">
        <v>2024</v>
      </c>
      <c r="B3367" s="54">
        <v>282916</v>
      </c>
      <c r="C3367" s="55" t="s">
        <v>417</v>
      </c>
      <c r="D3367" s="54" t="s">
        <v>294</v>
      </c>
      <c r="E3367" s="56">
        <v>23.4</v>
      </c>
      <c r="F3367" s="56">
        <v>27</v>
      </c>
      <c r="G3367" s="56">
        <v>404.85</v>
      </c>
      <c r="H3367" s="56">
        <v>16.5</v>
      </c>
      <c r="I3367" s="56">
        <v>260.25</v>
      </c>
      <c r="J3367" s="56">
        <v>10.5</v>
      </c>
      <c r="K3367" s="56">
        <v>19.649999999999999</v>
      </c>
      <c r="L3367" s="56">
        <v>243.75</v>
      </c>
      <c r="M3367" s="56">
        <v>0</v>
      </c>
      <c r="N3367" s="56">
        <v>21</v>
      </c>
      <c r="O3367" s="56">
        <v>10.5</v>
      </c>
      <c r="P3367" s="56">
        <v>49.5</v>
      </c>
    </row>
    <row r="3368" spans="1:16" x14ac:dyDescent="0.25">
      <c r="A3368" s="54">
        <v>2024</v>
      </c>
      <c r="B3368" s="54">
        <v>284988</v>
      </c>
      <c r="C3368" s="55" t="s">
        <v>416</v>
      </c>
      <c r="D3368" s="54" t="s">
        <v>294</v>
      </c>
      <c r="E3368" s="56">
        <v>203.25</v>
      </c>
      <c r="F3368" s="56">
        <v>694.61679999999899</v>
      </c>
      <c r="G3368" s="56">
        <v>729.83280000000002</v>
      </c>
      <c r="H3368" s="56">
        <v>418.08479999999997</v>
      </c>
      <c r="I3368" s="56">
        <v>0</v>
      </c>
      <c r="J3368" s="56">
        <v>90.796800000000005</v>
      </c>
      <c r="K3368" s="56">
        <v>60.949599999999997</v>
      </c>
      <c r="L3368" s="56">
        <v>0</v>
      </c>
      <c r="M3368" s="56">
        <v>0</v>
      </c>
      <c r="N3368" s="56">
        <v>0</v>
      </c>
      <c r="O3368" s="56">
        <v>0</v>
      </c>
      <c r="P3368" s="56">
        <v>0</v>
      </c>
    </row>
    <row r="3369" spans="1:16" x14ac:dyDescent="0.25">
      <c r="A3369" s="54">
        <v>2024</v>
      </c>
      <c r="B3369" s="54">
        <v>284988</v>
      </c>
      <c r="C3369" s="55" t="s">
        <v>416</v>
      </c>
      <c r="D3369" s="54" t="s">
        <v>296</v>
      </c>
      <c r="E3369" s="56">
        <v>37.249999999999901</v>
      </c>
      <c r="F3369" s="56">
        <v>659.21679999999901</v>
      </c>
      <c r="G3369" s="56">
        <v>517.43280000000004</v>
      </c>
      <c r="H3369" s="56">
        <v>315.1848</v>
      </c>
      <c r="I3369" s="56">
        <v>0</v>
      </c>
      <c r="J3369" s="56">
        <v>57.596800000000002</v>
      </c>
      <c r="K3369" s="56">
        <v>27.749600000000001</v>
      </c>
      <c r="L3369" s="56">
        <v>0</v>
      </c>
      <c r="M3369" s="56">
        <v>0</v>
      </c>
      <c r="N3369" s="56">
        <v>0</v>
      </c>
      <c r="O3369" s="56">
        <v>0</v>
      </c>
      <c r="P3369" s="56">
        <v>0</v>
      </c>
    </row>
    <row r="3370" spans="1:16" x14ac:dyDescent="0.25">
      <c r="A3370" s="54">
        <v>2024</v>
      </c>
      <c r="B3370" s="54">
        <v>284988</v>
      </c>
      <c r="C3370" s="55" t="s">
        <v>416</v>
      </c>
      <c r="D3370" s="54" t="s">
        <v>1</v>
      </c>
      <c r="E3370" s="56">
        <v>1201.5</v>
      </c>
      <c r="F3370" s="56">
        <v>3845.1167999999998</v>
      </c>
      <c r="G3370" s="56">
        <v>3044.3328000000001</v>
      </c>
      <c r="H3370" s="56">
        <v>1496.5848000000001</v>
      </c>
      <c r="I3370" s="56">
        <v>0</v>
      </c>
      <c r="J3370" s="56">
        <v>375.79680000000002</v>
      </c>
      <c r="K3370" s="56">
        <v>395.94959999999998</v>
      </c>
      <c r="L3370" s="56">
        <v>0</v>
      </c>
      <c r="M3370" s="56">
        <v>0</v>
      </c>
      <c r="N3370" s="56">
        <v>0</v>
      </c>
      <c r="O3370" s="56">
        <v>0</v>
      </c>
      <c r="P3370" s="56">
        <v>0</v>
      </c>
    </row>
    <row r="3371" spans="1:16" x14ac:dyDescent="0.25">
      <c r="A3371" s="54">
        <v>2024</v>
      </c>
      <c r="B3371" s="54">
        <v>287037</v>
      </c>
      <c r="C3371" s="55" t="s">
        <v>415</v>
      </c>
      <c r="D3371" s="54" t="s">
        <v>296</v>
      </c>
      <c r="E3371" s="56">
        <v>704.35400000000004</v>
      </c>
      <c r="F3371" s="56">
        <v>1398.2760000000001</v>
      </c>
      <c r="G3371" s="56">
        <v>102.72499999999999</v>
      </c>
      <c r="H3371" s="56">
        <v>1729.684</v>
      </c>
      <c r="I3371" s="56">
        <v>176.893</v>
      </c>
      <c r="J3371" s="56">
        <v>1096.5070000000001</v>
      </c>
      <c r="K3371" s="56">
        <v>1775.069</v>
      </c>
      <c r="L3371" s="56">
        <v>744.29999999999905</v>
      </c>
      <c r="M3371" s="56">
        <v>829.44200000000001</v>
      </c>
      <c r="N3371" s="56">
        <v>1351.143</v>
      </c>
      <c r="O3371" s="56">
        <v>487.08499999999998</v>
      </c>
      <c r="P3371" s="56">
        <v>2569.7730000000001</v>
      </c>
    </row>
    <row r="3372" spans="1:16" x14ac:dyDescent="0.25">
      <c r="A3372" s="54">
        <v>2024</v>
      </c>
      <c r="B3372" s="54">
        <v>287037</v>
      </c>
      <c r="C3372" s="55" t="s">
        <v>415</v>
      </c>
      <c r="D3372" s="54" t="s">
        <v>1</v>
      </c>
      <c r="E3372" s="56">
        <v>10557.554</v>
      </c>
      <c r="F3372" s="56">
        <v>7876.8760000000002</v>
      </c>
      <c r="G3372" s="56">
        <v>973.52499999999998</v>
      </c>
      <c r="H3372" s="56">
        <v>9492.7839999999997</v>
      </c>
      <c r="I3372" s="56">
        <v>1770.643</v>
      </c>
      <c r="J3372" s="56">
        <v>11781.427</v>
      </c>
      <c r="K3372" s="56">
        <v>12456.898999999999</v>
      </c>
      <c r="L3372" s="56">
        <v>4789.3999999999996</v>
      </c>
      <c r="M3372" s="56">
        <v>4132.1419999999998</v>
      </c>
      <c r="N3372" s="56">
        <v>6009.7730000000001</v>
      </c>
      <c r="O3372" s="56">
        <v>2524.2350000000001</v>
      </c>
      <c r="P3372" s="56">
        <v>12619.173000000001</v>
      </c>
    </row>
    <row r="3373" spans="1:16" x14ac:dyDescent="0.25">
      <c r="A3373" s="54">
        <v>2024</v>
      </c>
      <c r="B3373" s="54">
        <v>287037</v>
      </c>
      <c r="C3373" s="55" t="s">
        <v>415</v>
      </c>
      <c r="D3373" s="54" t="s">
        <v>294</v>
      </c>
      <c r="E3373" s="56">
        <v>1060.5540000000001</v>
      </c>
      <c r="F3373" s="56">
        <v>1638.376</v>
      </c>
      <c r="G3373" s="56">
        <v>204.52500000000001</v>
      </c>
      <c r="H3373" s="56">
        <v>2068.2840000000001</v>
      </c>
      <c r="I3373" s="56">
        <v>353.89299999999997</v>
      </c>
      <c r="J3373" s="56">
        <v>1455.9269999999999</v>
      </c>
      <c r="K3373" s="56">
        <v>2096.3989999999999</v>
      </c>
      <c r="L3373" s="56">
        <v>1020.9</v>
      </c>
      <c r="M3373" s="56">
        <v>1034.1420000000001</v>
      </c>
      <c r="N3373" s="56">
        <v>1664.7729999999999</v>
      </c>
      <c r="O3373" s="56">
        <v>662.98500000000001</v>
      </c>
      <c r="P3373" s="56">
        <v>3004.9229999999998</v>
      </c>
    </row>
    <row r="3374" spans="1:16" x14ac:dyDescent="0.25">
      <c r="A3374" s="54">
        <v>2024</v>
      </c>
      <c r="B3374" s="54">
        <v>288308</v>
      </c>
      <c r="C3374" s="55" t="s">
        <v>414</v>
      </c>
      <c r="D3374" s="54" t="s">
        <v>1</v>
      </c>
      <c r="E3374" s="56">
        <v>3882.7840000000001</v>
      </c>
      <c r="F3374" s="56">
        <v>387.15199999999999</v>
      </c>
      <c r="G3374" s="56">
        <v>2224.5279999999998</v>
      </c>
      <c r="H3374" s="56">
        <v>782.28800000000001</v>
      </c>
      <c r="I3374" s="56">
        <v>392.68</v>
      </c>
      <c r="J3374" s="56">
        <v>0</v>
      </c>
      <c r="K3374" s="56">
        <v>264.76</v>
      </c>
      <c r="L3374" s="56">
        <v>143.98400000000001</v>
      </c>
      <c r="M3374" s="56">
        <v>1103.8879999999999</v>
      </c>
      <c r="N3374" s="56">
        <v>1514.248</v>
      </c>
      <c r="O3374" s="56">
        <v>304.76</v>
      </c>
      <c r="P3374" s="56">
        <v>226.36799999999999</v>
      </c>
    </row>
    <row r="3375" spans="1:16" x14ac:dyDescent="0.25">
      <c r="A3375" s="54">
        <v>2024</v>
      </c>
      <c r="B3375" s="54">
        <v>288308</v>
      </c>
      <c r="C3375" s="55" t="s">
        <v>414</v>
      </c>
      <c r="D3375" s="54" t="s">
        <v>294</v>
      </c>
      <c r="E3375" s="56">
        <v>605.78400000000101</v>
      </c>
      <c r="F3375" s="56">
        <v>23.152000000000001</v>
      </c>
      <c r="G3375" s="56">
        <v>478.77800000000002</v>
      </c>
      <c r="H3375" s="56">
        <v>355.28800000000001</v>
      </c>
      <c r="I3375" s="56">
        <v>115.68</v>
      </c>
      <c r="J3375" s="56">
        <v>0</v>
      </c>
      <c r="K3375" s="56">
        <v>119.26</v>
      </c>
      <c r="L3375" s="56">
        <v>48.984000000000002</v>
      </c>
      <c r="M3375" s="56">
        <v>288.88799999999998</v>
      </c>
      <c r="N3375" s="56">
        <v>259.24799999999999</v>
      </c>
      <c r="O3375" s="56">
        <v>108.76</v>
      </c>
      <c r="P3375" s="56">
        <v>45.868000000000002</v>
      </c>
    </row>
    <row r="3376" spans="1:16" x14ac:dyDescent="0.25">
      <c r="A3376" s="54">
        <v>2024</v>
      </c>
      <c r="B3376" s="54">
        <v>288308</v>
      </c>
      <c r="C3376" s="55" t="s">
        <v>414</v>
      </c>
      <c r="D3376" s="54" t="s">
        <v>296</v>
      </c>
      <c r="E3376" s="56">
        <v>565.78400000000101</v>
      </c>
      <c r="F3376" s="56">
        <v>-69.847999999999999</v>
      </c>
      <c r="G3376" s="56">
        <v>407.77800000000002</v>
      </c>
      <c r="H3376" s="56">
        <v>262.28800000000001</v>
      </c>
      <c r="I3376" s="56">
        <v>-8.3199999999999896</v>
      </c>
      <c r="J3376" s="56">
        <v>0</v>
      </c>
      <c r="K3376" s="56">
        <v>-4.74000000000001</v>
      </c>
      <c r="L3376" s="56">
        <v>-13.016</v>
      </c>
      <c r="M3376" s="56">
        <v>195.88800000000001</v>
      </c>
      <c r="N3376" s="56">
        <v>104.248</v>
      </c>
      <c r="O3376" s="56">
        <v>-15.24</v>
      </c>
      <c r="P3376" s="56">
        <v>-47.131999999999998</v>
      </c>
    </row>
    <row r="3377" spans="1:16" x14ac:dyDescent="0.25">
      <c r="A3377" s="54">
        <v>2024</v>
      </c>
      <c r="B3377" s="54">
        <v>289007</v>
      </c>
      <c r="C3377" s="55" t="s">
        <v>417</v>
      </c>
      <c r="D3377" s="54" t="s">
        <v>296</v>
      </c>
      <c r="E3377" s="56">
        <v>35.948</v>
      </c>
      <c r="F3377" s="56">
        <v>-122.104</v>
      </c>
      <c r="G3377" s="56">
        <v>-86.462400000000002</v>
      </c>
      <c r="H3377" s="56">
        <v>-200.078</v>
      </c>
      <c r="I3377" s="56">
        <v>-88.375600000000006</v>
      </c>
      <c r="J3377" s="56">
        <v>-32.0304</v>
      </c>
      <c r="K3377" s="56">
        <v>-144.8912</v>
      </c>
      <c r="L3377" s="56">
        <v>-27.650400000000001</v>
      </c>
      <c r="M3377" s="56">
        <v>-74.620800000000003</v>
      </c>
      <c r="N3377" s="56">
        <v>0</v>
      </c>
      <c r="O3377" s="56">
        <v>-28.610399999999998</v>
      </c>
      <c r="P3377" s="56">
        <v>-29.7852</v>
      </c>
    </row>
    <row r="3378" spans="1:16" x14ac:dyDescent="0.25">
      <c r="A3378" s="54">
        <v>2024</v>
      </c>
      <c r="B3378" s="54">
        <v>289007</v>
      </c>
      <c r="C3378" s="55" t="s">
        <v>417</v>
      </c>
      <c r="D3378" s="54" t="s">
        <v>294</v>
      </c>
      <c r="E3378" s="56">
        <v>65.947999999999993</v>
      </c>
      <c r="F3378" s="56">
        <v>-62.103999999999999</v>
      </c>
      <c r="G3378" s="56">
        <v>-26.462399999999999</v>
      </c>
      <c r="H3378" s="56">
        <v>-110.078</v>
      </c>
      <c r="I3378" s="56">
        <v>-28.375599999999999</v>
      </c>
      <c r="J3378" s="56">
        <v>-2.0304000000000002</v>
      </c>
      <c r="K3378" s="56">
        <v>-24.891200000000001</v>
      </c>
      <c r="L3378" s="56">
        <v>2.3496000000000001</v>
      </c>
      <c r="M3378" s="56">
        <v>-14.620799999999999</v>
      </c>
      <c r="N3378" s="56">
        <v>0</v>
      </c>
      <c r="O3378" s="56">
        <v>1.3895999999999999</v>
      </c>
      <c r="P3378" s="56">
        <v>0.21479999999999999</v>
      </c>
    </row>
    <row r="3379" spans="1:16" x14ac:dyDescent="0.25">
      <c r="A3379" s="54">
        <v>2024</v>
      </c>
      <c r="B3379" s="54">
        <v>289007</v>
      </c>
      <c r="C3379" s="55" t="s">
        <v>417</v>
      </c>
      <c r="D3379" s="54" t="s">
        <v>1</v>
      </c>
      <c r="E3379" s="56">
        <v>415.94799999999998</v>
      </c>
      <c r="F3379" s="56">
        <v>987.89599999999996</v>
      </c>
      <c r="G3379" s="56">
        <v>613.5376</v>
      </c>
      <c r="H3379" s="56">
        <v>779.92200000000003</v>
      </c>
      <c r="I3379" s="56">
        <v>146.62440000000001</v>
      </c>
      <c r="J3379" s="56">
        <v>12.4696</v>
      </c>
      <c r="K3379" s="56">
        <v>146.6088</v>
      </c>
      <c r="L3379" s="56">
        <v>9.3496000000000006</v>
      </c>
      <c r="M3379" s="56">
        <v>114.3792</v>
      </c>
      <c r="N3379" s="56">
        <v>0</v>
      </c>
      <c r="O3379" s="56">
        <v>10.3896</v>
      </c>
      <c r="P3379" s="56">
        <v>5.7148000000000003</v>
      </c>
    </row>
    <row r="3380" spans="1:16" x14ac:dyDescent="0.25">
      <c r="A3380" s="54">
        <v>2024</v>
      </c>
      <c r="B3380" s="54">
        <v>294766</v>
      </c>
      <c r="C3380" s="55" t="s">
        <v>419</v>
      </c>
      <c r="D3380" s="54" t="s">
        <v>296</v>
      </c>
      <c r="E3380" s="56">
        <v>-90.250000000000099</v>
      </c>
      <c r="F3380" s="56">
        <v>1729.52</v>
      </c>
      <c r="G3380" s="56">
        <v>178.7</v>
      </c>
      <c r="H3380" s="56">
        <v>17.37</v>
      </c>
      <c r="I3380" s="56">
        <v>-130.6</v>
      </c>
      <c r="J3380" s="56">
        <v>0</v>
      </c>
      <c r="K3380" s="56">
        <v>0</v>
      </c>
      <c r="L3380" s="56">
        <v>0</v>
      </c>
      <c r="M3380" s="56">
        <v>0</v>
      </c>
      <c r="N3380" s="56">
        <v>0</v>
      </c>
      <c r="O3380" s="56">
        <v>0</v>
      </c>
      <c r="P3380" s="56">
        <v>0</v>
      </c>
    </row>
    <row r="3381" spans="1:16" x14ac:dyDescent="0.25">
      <c r="A3381" s="54">
        <v>2024</v>
      </c>
      <c r="B3381" s="54">
        <v>294766</v>
      </c>
      <c r="C3381" s="55" t="s">
        <v>419</v>
      </c>
      <c r="D3381" s="54" t="s">
        <v>294</v>
      </c>
      <c r="E3381" s="56">
        <v>302.64999999999998</v>
      </c>
      <c r="F3381" s="56">
        <v>2002.25</v>
      </c>
      <c r="G3381" s="56">
        <v>448.7</v>
      </c>
      <c r="H3381" s="56">
        <v>289</v>
      </c>
      <c r="I3381" s="56">
        <v>62</v>
      </c>
      <c r="J3381" s="56">
        <v>0</v>
      </c>
      <c r="K3381" s="56">
        <v>0</v>
      </c>
      <c r="L3381" s="56">
        <v>0</v>
      </c>
      <c r="M3381" s="56">
        <v>0</v>
      </c>
      <c r="N3381" s="56">
        <v>0</v>
      </c>
      <c r="O3381" s="56">
        <v>0</v>
      </c>
      <c r="P3381" s="56">
        <v>0</v>
      </c>
    </row>
    <row r="3382" spans="1:16" x14ac:dyDescent="0.25">
      <c r="A3382" s="54">
        <v>2024</v>
      </c>
      <c r="B3382" s="54">
        <v>294766</v>
      </c>
      <c r="C3382" s="55" t="s">
        <v>419</v>
      </c>
      <c r="D3382" s="54" t="s">
        <v>1</v>
      </c>
      <c r="E3382" s="56">
        <v>1815.9</v>
      </c>
      <c r="F3382" s="56">
        <v>12013.5</v>
      </c>
      <c r="G3382" s="56">
        <v>2692.2</v>
      </c>
      <c r="H3382" s="56">
        <v>1734</v>
      </c>
      <c r="I3382" s="56">
        <v>372</v>
      </c>
      <c r="J3382" s="56">
        <v>0</v>
      </c>
      <c r="K3382" s="56">
        <v>0</v>
      </c>
      <c r="L3382" s="56">
        <v>0</v>
      </c>
      <c r="M3382" s="56">
        <v>0</v>
      </c>
      <c r="N3382" s="56">
        <v>0</v>
      </c>
      <c r="O3382" s="56">
        <v>0</v>
      </c>
      <c r="P3382" s="56">
        <v>0</v>
      </c>
    </row>
    <row r="3383" spans="1:16" x14ac:dyDescent="0.25">
      <c r="A3383" s="54">
        <v>2024</v>
      </c>
      <c r="B3383" s="54">
        <v>302233</v>
      </c>
      <c r="C3383" s="55" t="s">
        <v>416</v>
      </c>
      <c r="D3383" s="54" t="s">
        <v>1</v>
      </c>
      <c r="E3383" s="56">
        <v>5826.3</v>
      </c>
      <c r="F3383" s="56">
        <v>7577.4</v>
      </c>
      <c r="G3383" s="56">
        <v>10099.5</v>
      </c>
      <c r="H3383" s="56">
        <v>7524</v>
      </c>
      <c r="I3383" s="56">
        <v>5721</v>
      </c>
      <c r="J3383" s="56">
        <v>4380.6000000000004</v>
      </c>
      <c r="K3383" s="56">
        <v>7329.6</v>
      </c>
      <c r="L3383" s="56">
        <v>6242.4</v>
      </c>
      <c r="M3383" s="56">
        <v>10040.1</v>
      </c>
      <c r="N3383" s="56">
        <v>9688.5</v>
      </c>
      <c r="O3383" s="56">
        <v>9943.2000000000007</v>
      </c>
      <c r="P3383" s="56">
        <v>4335.3</v>
      </c>
    </row>
    <row r="3384" spans="1:16" x14ac:dyDescent="0.25">
      <c r="A3384" s="54">
        <v>2024</v>
      </c>
      <c r="B3384" s="54">
        <v>302233</v>
      </c>
      <c r="C3384" s="55" t="s">
        <v>416</v>
      </c>
      <c r="D3384" s="54" t="s">
        <v>296</v>
      </c>
      <c r="E3384" s="56">
        <v>524.04999999999995</v>
      </c>
      <c r="F3384" s="56">
        <v>748.4</v>
      </c>
      <c r="G3384" s="56">
        <v>1391.25</v>
      </c>
      <c r="H3384" s="56">
        <v>899.45</v>
      </c>
      <c r="I3384" s="56">
        <v>592.35</v>
      </c>
      <c r="J3384" s="56">
        <v>422.5</v>
      </c>
      <c r="K3384" s="56">
        <v>949.4</v>
      </c>
      <c r="L3384" s="56">
        <v>789.3</v>
      </c>
      <c r="M3384" s="56">
        <v>1276.8</v>
      </c>
      <c r="N3384" s="56">
        <v>1344.75</v>
      </c>
      <c r="O3384" s="56">
        <v>1276.5999999999999</v>
      </c>
      <c r="P3384" s="56">
        <v>273.35000000000002</v>
      </c>
    </row>
    <row r="3385" spans="1:16" x14ac:dyDescent="0.25">
      <c r="A3385" s="54">
        <v>2024</v>
      </c>
      <c r="B3385" s="54">
        <v>302233</v>
      </c>
      <c r="C3385" s="55" t="s">
        <v>416</v>
      </c>
      <c r="D3385" s="54" t="s">
        <v>294</v>
      </c>
      <c r="E3385" s="56">
        <v>971.05</v>
      </c>
      <c r="F3385" s="56">
        <v>1262.9000000000001</v>
      </c>
      <c r="G3385" s="56">
        <v>1683.25</v>
      </c>
      <c r="H3385" s="56">
        <v>1254</v>
      </c>
      <c r="I3385" s="56">
        <v>953.5</v>
      </c>
      <c r="J3385" s="56">
        <v>730.1</v>
      </c>
      <c r="K3385" s="56">
        <v>1221.5999999999999</v>
      </c>
      <c r="L3385" s="56">
        <v>1040.4000000000001</v>
      </c>
      <c r="M3385" s="56">
        <v>1673.35</v>
      </c>
      <c r="N3385" s="56">
        <v>1614.75</v>
      </c>
      <c r="O3385" s="56">
        <v>1657.2</v>
      </c>
      <c r="P3385" s="56">
        <v>722.55</v>
      </c>
    </row>
    <row r="3386" spans="1:16" x14ac:dyDescent="0.25">
      <c r="A3386" s="54">
        <v>2024</v>
      </c>
      <c r="B3386" s="54">
        <v>302233</v>
      </c>
      <c r="C3386" s="55" t="s">
        <v>417</v>
      </c>
      <c r="D3386" s="54" t="s">
        <v>294</v>
      </c>
      <c r="E3386" s="56">
        <v>971</v>
      </c>
      <c r="F3386" s="56">
        <v>347.95</v>
      </c>
      <c r="G3386" s="56">
        <v>234.55</v>
      </c>
      <c r="H3386" s="56">
        <v>413.8</v>
      </c>
      <c r="I3386" s="56">
        <v>744.65</v>
      </c>
      <c r="J3386" s="56">
        <v>217.8</v>
      </c>
      <c r="K3386" s="56">
        <v>0</v>
      </c>
      <c r="L3386" s="56">
        <v>756.1</v>
      </c>
      <c r="M3386" s="56">
        <v>146.69999999999999</v>
      </c>
      <c r="N3386" s="56">
        <v>484.35</v>
      </c>
      <c r="O3386" s="56">
        <v>208</v>
      </c>
      <c r="P3386" s="56">
        <v>819.2</v>
      </c>
    </row>
    <row r="3387" spans="1:16" x14ac:dyDescent="0.25">
      <c r="A3387" s="54">
        <v>2024</v>
      </c>
      <c r="B3387" s="54">
        <v>302233</v>
      </c>
      <c r="C3387" s="55" t="s">
        <v>417</v>
      </c>
      <c r="D3387" s="54" t="s">
        <v>1</v>
      </c>
      <c r="E3387" s="56">
        <v>5826</v>
      </c>
      <c r="F3387" s="56">
        <v>2087.6999999999998</v>
      </c>
      <c r="G3387" s="56">
        <v>1407.3</v>
      </c>
      <c r="H3387" s="56">
        <v>2482.8000000000002</v>
      </c>
      <c r="I3387" s="56">
        <v>4467.8999999999996</v>
      </c>
      <c r="J3387" s="56">
        <v>1306.8</v>
      </c>
      <c r="K3387" s="56">
        <v>0</v>
      </c>
      <c r="L3387" s="56">
        <v>4536.6000000000004</v>
      </c>
      <c r="M3387" s="56">
        <v>880.2</v>
      </c>
      <c r="N3387" s="56">
        <v>2906.1</v>
      </c>
      <c r="O3387" s="56">
        <v>1248</v>
      </c>
      <c r="P3387" s="56">
        <v>4915.2</v>
      </c>
    </row>
    <row r="3388" spans="1:16" x14ac:dyDescent="0.25">
      <c r="A3388" s="54">
        <v>2024</v>
      </c>
      <c r="B3388" s="54">
        <v>302233</v>
      </c>
      <c r="C3388" s="55" t="s">
        <v>417</v>
      </c>
      <c r="D3388" s="54" t="s">
        <v>296</v>
      </c>
      <c r="E3388" s="56">
        <v>742.96</v>
      </c>
      <c r="F3388" s="56">
        <v>188.95</v>
      </c>
      <c r="G3388" s="56">
        <v>68.510000000000005</v>
      </c>
      <c r="H3388" s="56">
        <v>320.8</v>
      </c>
      <c r="I3388" s="56">
        <v>518.65</v>
      </c>
      <c r="J3388" s="56">
        <v>91.8</v>
      </c>
      <c r="K3388" s="56">
        <v>0</v>
      </c>
      <c r="L3388" s="56">
        <v>565.1</v>
      </c>
      <c r="M3388" s="56">
        <v>-7.3000000000000096</v>
      </c>
      <c r="N3388" s="56">
        <v>379.83</v>
      </c>
      <c r="O3388" s="56">
        <v>52</v>
      </c>
      <c r="P3388" s="56">
        <v>650.67999999999995</v>
      </c>
    </row>
    <row r="3389" spans="1:16" x14ac:dyDescent="0.25">
      <c r="A3389" s="54">
        <v>2024</v>
      </c>
      <c r="B3389" s="54">
        <v>303477</v>
      </c>
      <c r="C3389" s="55" t="s">
        <v>417</v>
      </c>
      <c r="D3389" s="54" t="s">
        <v>1</v>
      </c>
      <c r="E3389" s="56">
        <v>30011.738399999998</v>
      </c>
      <c r="F3389" s="56">
        <v>12732.375599999999</v>
      </c>
      <c r="G3389" s="56">
        <v>3674.5043999999998</v>
      </c>
      <c r="H3389" s="56">
        <v>14996.032800000001</v>
      </c>
      <c r="I3389" s="56">
        <v>24210.69</v>
      </c>
      <c r="J3389" s="56">
        <v>22856.215199999999</v>
      </c>
      <c r="K3389" s="56">
        <v>7380.8951999999999</v>
      </c>
      <c r="L3389" s="56">
        <v>36502.998</v>
      </c>
      <c r="M3389" s="56">
        <v>28384.465199999999</v>
      </c>
      <c r="N3389" s="56">
        <v>14397.8604</v>
      </c>
      <c r="O3389" s="56">
        <v>13565.5548</v>
      </c>
      <c r="P3389" s="56">
        <v>27435.349200000001</v>
      </c>
    </row>
    <row r="3390" spans="1:16" x14ac:dyDescent="0.25">
      <c r="A3390" s="54">
        <v>2024</v>
      </c>
      <c r="B3390" s="54">
        <v>303477</v>
      </c>
      <c r="C3390" s="55" t="s">
        <v>417</v>
      </c>
      <c r="D3390" s="54" t="s">
        <v>294</v>
      </c>
      <c r="E3390" s="56">
        <v>7154.7384000000002</v>
      </c>
      <c r="F3390" s="56">
        <v>2901.3755999999998</v>
      </c>
      <c r="G3390" s="56">
        <v>1324.5044</v>
      </c>
      <c r="H3390" s="56">
        <v>4352.0328</v>
      </c>
      <c r="I3390" s="56">
        <v>7129.94</v>
      </c>
      <c r="J3390" s="56">
        <v>6520.7151999999996</v>
      </c>
      <c r="K3390" s="56">
        <v>2979.8951999999999</v>
      </c>
      <c r="L3390" s="56">
        <v>9750.4979999999996</v>
      </c>
      <c r="M3390" s="56">
        <v>8085.9651999999996</v>
      </c>
      <c r="N3390" s="56">
        <v>4577.3603999999996</v>
      </c>
      <c r="O3390" s="56">
        <v>3729.3047999999999</v>
      </c>
      <c r="P3390" s="56">
        <v>7892.3491999999997</v>
      </c>
    </row>
    <row r="3391" spans="1:16" x14ac:dyDescent="0.25">
      <c r="A3391" s="54">
        <v>2024</v>
      </c>
      <c r="B3391" s="54">
        <v>303477</v>
      </c>
      <c r="C3391" s="55" t="s">
        <v>417</v>
      </c>
      <c r="D3391" s="54" t="s">
        <v>296</v>
      </c>
      <c r="E3391" s="56">
        <v>6865.4584000000004</v>
      </c>
      <c r="F3391" s="56">
        <v>2725.2556</v>
      </c>
      <c r="G3391" s="56">
        <v>1254.9844000000001</v>
      </c>
      <c r="H3391" s="56">
        <v>4207.4727999999996</v>
      </c>
      <c r="I3391" s="56">
        <v>6860.43</v>
      </c>
      <c r="J3391" s="56">
        <v>6363.4351999999999</v>
      </c>
      <c r="K3391" s="56">
        <v>2909.8951999999999</v>
      </c>
      <c r="L3391" s="56">
        <v>9449.4179999999997</v>
      </c>
      <c r="M3391" s="56">
        <v>7816.8051999999998</v>
      </c>
      <c r="N3391" s="56">
        <v>4424.8004000000001</v>
      </c>
      <c r="O3391" s="56">
        <v>3582.7847999999999</v>
      </c>
      <c r="P3391" s="56">
        <v>7642.3191999999999</v>
      </c>
    </row>
    <row r="3392" spans="1:16" x14ac:dyDescent="0.25">
      <c r="A3392" s="54">
        <v>2024</v>
      </c>
      <c r="B3392" s="54">
        <v>304909</v>
      </c>
      <c r="C3392" s="55" t="s">
        <v>418</v>
      </c>
      <c r="D3392" s="54" t="s">
        <v>294</v>
      </c>
      <c r="E3392" s="56">
        <v>0</v>
      </c>
      <c r="F3392" s="56">
        <v>53.576000000000001</v>
      </c>
      <c r="G3392" s="56">
        <v>1004.02</v>
      </c>
      <c r="H3392" s="56">
        <v>0</v>
      </c>
      <c r="I3392" s="56">
        <v>6.992</v>
      </c>
      <c r="J3392" s="56">
        <v>0</v>
      </c>
      <c r="K3392" s="56">
        <v>0</v>
      </c>
      <c r="L3392" s="56">
        <v>0</v>
      </c>
      <c r="M3392" s="56">
        <v>0</v>
      </c>
      <c r="N3392" s="56">
        <v>32.283999999999999</v>
      </c>
      <c r="O3392" s="56">
        <v>0</v>
      </c>
      <c r="P3392" s="56">
        <v>0</v>
      </c>
    </row>
    <row r="3393" spans="1:16" x14ac:dyDescent="0.25">
      <c r="A3393" s="54">
        <v>2024</v>
      </c>
      <c r="B3393" s="54">
        <v>304909</v>
      </c>
      <c r="C3393" s="55" t="s">
        <v>418</v>
      </c>
      <c r="D3393" s="54" t="s">
        <v>296</v>
      </c>
      <c r="E3393" s="56">
        <v>0</v>
      </c>
      <c r="F3393" s="56">
        <v>18.276</v>
      </c>
      <c r="G3393" s="56">
        <v>915.82</v>
      </c>
      <c r="H3393" s="56">
        <v>0</v>
      </c>
      <c r="I3393" s="56">
        <v>-26.108000000000001</v>
      </c>
      <c r="J3393" s="56">
        <v>0</v>
      </c>
      <c r="K3393" s="56">
        <v>0</v>
      </c>
      <c r="L3393" s="56">
        <v>0</v>
      </c>
      <c r="M3393" s="56">
        <v>0</v>
      </c>
      <c r="N3393" s="56">
        <v>-1.9160000000000099</v>
      </c>
      <c r="O3393" s="56">
        <v>0</v>
      </c>
      <c r="P3393" s="56">
        <v>0</v>
      </c>
    </row>
    <row r="3394" spans="1:16" x14ac:dyDescent="0.25">
      <c r="A3394" s="54">
        <v>2024</v>
      </c>
      <c r="B3394" s="54">
        <v>304909</v>
      </c>
      <c r="C3394" s="55" t="s">
        <v>418</v>
      </c>
      <c r="D3394" s="54" t="s">
        <v>1</v>
      </c>
      <c r="E3394" s="56">
        <v>0</v>
      </c>
      <c r="F3394" s="56">
        <v>161.57599999999999</v>
      </c>
      <c r="G3394" s="56">
        <v>3875.52</v>
      </c>
      <c r="H3394" s="56">
        <v>0</v>
      </c>
      <c r="I3394" s="56">
        <v>71.992000000000004</v>
      </c>
      <c r="J3394" s="56">
        <v>0</v>
      </c>
      <c r="K3394" s="56">
        <v>0</v>
      </c>
      <c r="L3394" s="56">
        <v>0</v>
      </c>
      <c r="M3394" s="56">
        <v>0</v>
      </c>
      <c r="N3394" s="56">
        <v>72.784000000000006</v>
      </c>
      <c r="O3394" s="56">
        <v>0</v>
      </c>
      <c r="P3394" s="56">
        <v>0</v>
      </c>
    </row>
    <row r="3395" spans="1:16" x14ac:dyDescent="0.25">
      <c r="A3395" s="54">
        <v>2024</v>
      </c>
      <c r="B3395" s="54">
        <v>309059</v>
      </c>
      <c r="C3395" s="55" t="s">
        <v>415</v>
      </c>
      <c r="D3395" s="54" t="s">
        <v>294</v>
      </c>
      <c r="E3395" s="56">
        <v>231.61600000000001</v>
      </c>
      <c r="F3395" s="56">
        <v>-39.849999999999802</v>
      </c>
      <c r="G3395" s="56">
        <v>336.05700000000002</v>
      </c>
      <c r="H3395" s="56">
        <v>304.06700000000001</v>
      </c>
      <c r="I3395" s="56">
        <v>-11.499000000000001</v>
      </c>
      <c r="J3395" s="56">
        <v>218.78800000000001</v>
      </c>
      <c r="K3395" s="56">
        <v>841.26499999999999</v>
      </c>
      <c r="L3395" s="56">
        <v>45.051000000000002</v>
      </c>
      <c r="M3395" s="56">
        <v>327.74599999999998</v>
      </c>
      <c r="N3395" s="56">
        <v>486.53399999999999</v>
      </c>
      <c r="O3395" s="56">
        <v>186.18100000000001</v>
      </c>
      <c r="P3395" s="56">
        <v>292.63400000000001</v>
      </c>
    </row>
    <row r="3396" spans="1:16" x14ac:dyDescent="0.25">
      <c r="A3396" s="54">
        <v>2024</v>
      </c>
      <c r="B3396" s="54">
        <v>309059</v>
      </c>
      <c r="C3396" s="55" t="s">
        <v>415</v>
      </c>
      <c r="D3396" s="54" t="s">
        <v>1</v>
      </c>
      <c r="E3396" s="56">
        <v>686.61599999999999</v>
      </c>
      <c r="F3396" s="56">
        <v>3534.65</v>
      </c>
      <c r="G3396" s="56">
        <v>2622.5569999999998</v>
      </c>
      <c r="H3396" s="56">
        <v>893.06700000000001</v>
      </c>
      <c r="I3396" s="56">
        <v>233.751</v>
      </c>
      <c r="J3396" s="56">
        <v>802.78800000000001</v>
      </c>
      <c r="K3396" s="56">
        <v>3098.5149999999999</v>
      </c>
      <c r="L3396" s="56">
        <v>303.05099999999999</v>
      </c>
      <c r="M3396" s="56">
        <v>1380.2460000000001</v>
      </c>
      <c r="N3396" s="56">
        <v>2344.0340000000001</v>
      </c>
      <c r="O3396" s="56">
        <v>930.18100000000004</v>
      </c>
      <c r="P3396" s="56">
        <v>1891.134</v>
      </c>
    </row>
    <row r="3397" spans="1:16" x14ac:dyDescent="0.25">
      <c r="A3397" s="54">
        <v>2024</v>
      </c>
      <c r="B3397" s="54">
        <v>309059</v>
      </c>
      <c r="C3397" s="55" t="s">
        <v>415</v>
      </c>
      <c r="D3397" s="54" t="s">
        <v>296</v>
      </c>
      <c r="E3397" s="56">
        <v>167.416</v>
      </c>
      <c r="F3397" s="56">
        <v>-210.25</v>
      </c>
      <c r="G3397" s="56">
        <v>101.45699999999999</v>
      </c>
      <c r="H3397" s="56">
        <v>207.767</v>
      </c>
      <c r="I3397" s="56">
        <v>-139.899</v>
      </c>
      <c r="J3397" s="56">
        <v>26.187999999999899</v>
      </c>
      <c r="K3397" s="56">
        <v>702.96500000000003</v>
      </c>
      <c r="L3397" s="56">
        <v>-19.149000000000001</v>
      </c>
      <c r="M3397" s="56">
        <v>103.04600000000001</v>
      </c>
      <c r="N3397" s="56">
        <v>412.43400000000003</v>
      </c>
      <c r="O3397" s="56">
        <v>-38.519000000000098</v>
      </c>
      <c r="P3397" s="56">
        <v>58.033999999999899</v>
      </c>
    </row>
    <row r="3398" spans="1:16" x14ac:dyDescent="0.25">
      <c r="A3398" s="54">
        <v>2024</v>
      </c>
      <c r="B3398" s="54">
        <v>309592</v>
      </c>
      <c r="C3398" s="55" t="s">
        <v>414</v>
      </c>
      <c r="D3398" s="54" t="s">
        <v>1</v>
      </c>
      <c r="E3398" s="56">
        <v>321.55200000000002</v>
      </c>
      <c r="F3398" s="56">
        <v>111.96</v>
      </c>
      <c r="G3398" s="56">
        <v>86.376000000000005</v>
      </c>
      <c r="H3398" s="56">
        <v>231.976</v>
      </c>
      <c r="I3398" s="56">
        <v>268.73599999999999</v>
      </c>
      <c r="J3398" s="56">
        <v>174.36799999999999</v>
      </c>
      <c r="K3398" s="56">
        <v>87.983999999999995</v>
      </c>
      <c r="L3398" s="56">
        <v>80.792000000000002</v>
      </c>
      <c r="M3398" s="56">
        <v>71.992000000000004</v>
      </c>
      <c r="N3398" s="56">
        <v>287.952</v>
      </c>
      <c r="O3398" s="56">
        <v>967.024</v>
      </c>
      <c r="P3398" s="56">
        <v>14.384</v>
      </c>
    </row>
    <row r="3399" spans="1:16" x14ac:dyDescent="0.25">
      <c r="A3399" s="54">
        <v>2024</v>
      </c>
      <c r="B3399" s="54">
        <v>309592</v>
      </c>
      <c r="C3399" s="55" t="s">
        <v>414</v>
      </c>
      <c r="D3399" s="54" t="s">
        <v>296</v>
      </c>
      <c r="E3399" s="56">
        <v>17.552</v>
      </c>
      <c r="F3399" s="56">
        <v>-59.04</v>
      </c>
      <c r="G3399" s="56">
        <v>-27.623999999999999</v>
      </c>
      <c r="H3399" s="56">
        <v>14.976000000000001</v>
      </c>
      <c r="I3399" s="56">
        <v>-109.514</v>
      </c>
      <c r="J3399" s="56">
        <v>-14.632</v>
      </c>
      <c r="K3399" s="56">
        <v>-35.515999999999998</v>
      </c>
      <c r="L3399" s="56">
        <v>-20.207999999999998</v>
      </c>
      <c r="M3399" s="56">
        <v>-4.008</v>
      </c>
      <c r="N3399" s="56">
        <v>-5.0479999999999903</v>
      </c>
      <c r="O3399" s="56">
        <v>-55.4759999999999</v>
      </c>
      <c r="P3399" s="56">
        <v>-23.616</v>
      </c>
    </row>
    <row r="3400" spans="1:16" x14ac:dyDescent="0.25">
      <c r="A3400" s="54">
        <v>2024</v>
      </c>
      <c r="B3400" s="54">
        <v>309592</v>
      </c>
      <c r="C3400" s="55" t="s">
        <v>414</v>
      </c>
      <c r="D3400" s="54" t="s">
        <v>294</v>
      </c>
      <c r="E3400" s="56">
        <v>110.55200000000001</v>
      </c>
      <c r="F3400" s="56">
        <v>33.96</v>
      </c>
      <c r="G3400" s="56">
        <v>34.375999999999998</v>
      </c>
      <c r="H3400" s="56">
        <v>76.975999999999999</v>
      </c>
      <c r="I3400" s="56">
        <v>45.485999999999997</v>
      </c>
      <c r="J3400" s="56">
        <v>47.368000000000002</v>
      </c>
      <c r="K3400" s="56">
        <v>26.484000000000002</v>
      </c>
      <c r="L3400" s="56">
        <v>10.792</v>
      </c>
      <c r="M3400" s="56">
        <v>26.992000000000001</v>
      </c>
      <c r="N3400" s="56">
        <v>118.952</v>
      </c>
      <c r="O3400" s="56">
        <v>68.5240000000001</v>
      </c>
      <c r="P3400" s="56">
        <v>7.3840000000000003</v>
      </c>
    </row>
    <row r="3401" spans="1:16" x14ac:dyDescent="0.25">
      <c r="A3401" s="54">
        <v>2024</v>
      </c>
      <c r="B3401" s="54">
        <v>310424</v>
      </c>
      <c r="C3401" s="55" t="s">
        <v>419</v>
      </c>
      <c r="D3401" s="54" t="s">
        <v>296</v>
      </c>
      <c r="E3401" s="56">
        <v>0</v>
      </c>
      <c r="F3401" s="56">
        <v>0</v>
      </c>
      <c r="G3401" s="56">
        <v>0</v>
      </c>
      <c r="H3401" s="56">
        <v>784.52</v>
      </c>
      <c r="I3401" s="56">
        <v>1357.046</v>
      </c>
      <c r="J3401" s="56">
        <v>763.55</v>
      </c>
      <c r="K3401" s="56">
        <v>186.06200000000001</v>
      </c>
      <c r="L3401" s="56">
        <v>1153.2090000000001</v>
      </c>
      <c r="M3401" s="56">
        <v>1736.396</v>
      </c>
      <c r="N3401" s="56">
        <v>1160.1600000000001</v>
      </c>
      <c r="O3401" s="56">
        <v>422.19400000000002</v>
      </c>
      <c r="P3401" s="56">
        <v>1205.0650000000001</v>
      </c>
    </row>
    <row r="3402" spans="1:16" x14ac:dyDescent="0.25">
      <c r="A3402" s="54">
        <v>2024</v>
      </c>
      <c r="B3402" s="54">
        <v>310424</v>
      </c>
      <c r="C3402" s="55" t="s">
        <v>419</v>
      </c>
      <c r="D3402" s="54" t="s">
        <v>1</v>
      </c>
      <c r="E3402" s="56">
        <v>0</v>
      </c>
      <c r="F3402" s="56">
        <v>0</v>
      </c>
      <c r="G3402" s="56">
        <v>0</v>
      </c>
      <c r="H3402" s="56">
        <v>5305.02</v>
      </c>
      <c r="I3402" s="56">
        <v>6397.1459999999997</v>
      </c>
      <c r="J3402" s="56">
        <v>8415.0499999999993</v>
      </c>
      <c r="K3402" s="56">
        <v>3063.3119999999999</v>
      </c>
      <c r="L3402" s="56">
        <v>5801.509</v>
      </c>
      <c r="M3402" s="56">
        <v>8659.1959999999999</v>
      </c>
      <c r="N3402" s="56">
        <v>7125.51</v>
      </c>
      <c r="O3402" s="56">
        <v>2828.2939999999999</v>
      </c>
      <c r="P3402" s="56">
        <v>7250.5649999999996</v>
      </c>
    </row>
    <row r="3403" spans="1:16" x14ac:dyDescent="0.25">
      <c r="A3403" s="54">
        <v>2024</v>
      </c>
      <c r="B3403" s="54">
        <v>310424</v>
      </c>
      <c r="C3403" s="55" t="s">
        <v>419</v>
      </c>
      <c r="D3403" s="54" t="s">
        <v>294</v>
      </c>
      <c r="E3403" s="56">
        <v>0</v>
      </c>
      <c r="F3403" s="56">
        <v>0</v>
      </c>
      <c r="G3403" s="56">
        <v>0</v>
      </c>
      <c r="H3403" s="56">
        <v>1231.52</v>
      </c>
      <c r="I3403" s="56">
        <v>1701.146</v>
      </c>
      <c r="J3403" s="56">
        <v>1199.55</v>
      </c>
      <c r="K3403" s="56">
        <v>622.06200000000001</v>
      </c>
      <c r="L3403" s="56">
        <v>1499.509</v>
      </c>
      <c r="M3403" s="56">
        <v>2186.6959999999999</v>
      </c>
      <c r="N3403" s="56">
        <v>1608.26</v>
      </c>
      <c r="O3403" s="56">
        <v>693.29399999999998</v>
      </c>
      <c r="P3403" s="56">
        <v>1621.0650000000001</v>
      </c>
    </row>
    <row r="3404" spans="1:16" x14ac:dyDescent="0.25">
      <c r="A3404" s="54">
        <v>2024</v>
      </c>
      <c r="B3404" s="54">
        <v>310640</v>
      </c>
      <c r="C3404" s="55" t="s">
        <v>417</v>
      </c>
      <c r="D3404" s="54" t="s">
        <v>1</v>
      </c>
      <c r="E3404" s="56">
        <v>14.384</v>
      </c>
      <c r="F3404" s="56">
        <v>0</v>
      </c>
      <c r="G3404" s="56">
        <v>176.70400000000001</v>
      </c>
      <c r="H3404" s="56">
        <v>247.96</v>
      </c>
      <c r="I3404" s="56">
        <v>1520.624</v>
      </c>
      <c r="J3404" s="56">
        <v>499.15199999999999</v>
      </c>
      <c r="K3404" s="56">
        <v>79.992000000000004</v>
      </c>
      <c r="L3404" s="56">
        <v>0</v>
      </c>
      <c r="M3404" s="56">
        <v>79.992000000000004</v>
      </c>
      <c r="N3404" s="56">
        <v>0</v>
      </c>
      <c r="O3404" s="56">
        <v>422.28800000000001</v>
      </c>
      <c r="P3404" s="56">
        <v>175.976</v>
      </c>
    </row>
    <row r="3405" spans="1:16" x14ac:dyDescent="0.25">
      <c r="A3405" s="54">
        <v>2024</v>
      </c>
      <c r="B3405" s="54">
        <v>310640</v>
      </c>
      <c r="C3405" s="55" t="s">
        <v>417</v>
      </c>
      <c r="D3405" s="54" t="s">
        <v>296</v>
      </c>
      <c r="E3405" s="56">
        <v>-22.616</v>
      </c>
      <c r="F3405" s="56">
        <v>0</v>
      </c>
      <c r="G3405" s="56">
        <v>-3.79599999999999</v>
      </c>
      <c r="H3405" s="56">
        <v>-20.04</v>
      </c>
      <c r="I3405" s="56">
        <v>315.12400000000002</v>
      </c>
      <c r="J3405" s="56">
        <v>59.152000000000001</v>
      </c>
      <c r="K3405" s="56">
        <v>-10.007999999999999</v>
      </c>
      <c r="L3405" s="56">
        <v>0</v>
      </c>
      <c r="M3405" s="56">
        <v>-10.007999999999999</v>
      </c>
      <c r="N3405" s="56">
        <v>0</v>
      </c>
      <c r="O3405" s="56">
        <v>-39.962000000000003</v>
      </c>
      <c r="P3405" s="56">
        <v>10.976000000000001</v>
      </c>
    </row>
    <row r="3406" spans="1:16" x14ac:dyDescent="0.25">
      <c r="A3406" s="54">
        <v>2024</v>
      </c>
      <c r="B3406" s="54">
        <v>310640</v>
      </c>
      <c r="C3406" s="55" t="s">
        <v>417</v>
      </c>
      <c r="D3406" s="54" t="s">
        <v>294</v>
      </c>
      <c r="E3406" s="56">
        <v>7.3840000000000003</v>
      </c>
      <c r="F3406" s="56">
        <v>0</v>
      </c>
      <c r="G3406" s="56">
        <v>56.204000000000001</v>
      </c>
      <c r="H3406" s="56">
        <v>69.959999999999994</v>
      </c>
      <c r="I3406" s="56">
        <v>405.12400000000002</v>
      </c>
      <c r="J3406" s="56">
        <v>149.15199999999999</v>
      </c>
      <c r="K3406" s="56">
        <v>19.992000000000001</v>
      </c>
      <c r="L3406" s="56">
        <v>0</v>
      </c>
      <c r="M3406" s="56">
        <v>19.992000000000001</v>
      </c>
      <c r="N3406" s="56">
        <v>0</v>
      </c>
      <c r="O3406" s="56">
        <v>50.037999999999997</v>
      </c>
      <c r="P3406" s="56">
        <v>70.975999999999999</v>
      </c>
    </row>
    <row r="3407" spans="1:16" x14ac:dyDescent="0.25">
      <c r="A3407" s="54">
        <v>2024</v>
      </c>
      <c r="B3407" s="54">
        <v>311100</v>
      </c>
      <c r="C3407" s="55" t="s">
        <v>416</v>
      </c>
      <c r="D3407" s="54" t="s">
        <v>1</v>
      </c>
      <c r="E3407" s="56">
        <v>1820.1096</v>
      </c>
      <c r="F3407" s="56">
        <v>13155.552</v>
      </c>
      <c r="G3407" s="56">
        <v>724.20479999999998</v>
      </c>
      <c r="H3407" s="56">
        <v>3126.4992000000002</v>
      </c>
      <c r="I3407" s="56">
        <v>3153.2040000000002</v>
      </c>
      <c r="J3407" s="56">
        <v>1009.2384</v>
      </c>
      <c r="K3407" s="56">
        <v>1246.1543999999999</v>
      </c>
      <c r="L3407" s="56">
        <v>4431.8447999999999</v>
      </c>
      <c r="M3407" s="56">
        <v>2825.6543999999999</v>
      </c>
      <c r="N3407" s="56">
        <v>4394.0303999999996</v>
      </c>
      <c r="O3407" s="56">
        <v>1480.8456000000001</v>
      </c>
      <c r="P3407" s="56">
        <v>2696.6592000000001</v>
      </c>
    </row>
    <row r="3408" spans="1:16" x14ac:dyDescent="0.25">
      <c r="A3408" s="54">
        <v>2024</v>
      </c>
      <c r="B3408" s="54">
        <v>311100</v>
      </c>
      <c r="C3408" s="55" t="s">
        <v>416</v>
      </c>
      <c r="D3408" s="54" t="s">
        <v>294</v>
      </c>
      <c r="E3408" s="56">
        <v>366.8596</v>
      </c>
      <c r="F3408" s="56">
        <v>2257.3020000000001</v>
      </c>
      <c r="G3408" s="56">
        <v>174.45480000000001</v>
      </c>
      <c r="H3408" s="56">
        <v>869.74919999999997</v>
      </c>
      <c r="I3408" s="56">
        <v>652.20399999999995</v>
      </c>
      <c r="J3408" s="56">
        <v>149.73840000000001</v>
      </c>
      <c r="K3408" s="56">
        <v>144.15440000000001</v>
      </c>
      <c r="L3408" s="56">
        <v>1115.0948000000001</v>
      </c>
      <c r="M3408" s="56">
        <v>891.15440000000001</v>
      </c>
      <c r="N3408" s="56">
        <v>843.78039999999896</v>
      </c>
      <c r="O3408" s="56">
        <v>360.34559999999999</v>
      </c>
      <c r="P3408" s="56">
        <v>573.15920000000006</v>
      </c>
    </row>
    <row r="3409" spans="1:16" x14ac:dyDescent="0.25">
      <c r="A3409" s="54">
        <v>2024</v>
      </c>
      <c r="B3409" s="54">
        <v>311100</v>
      </c>
      <c r="C3409" s="55" t="s">
        <v>416</v>
      </c>
      <c r="D3409" s="54" t="s">
        <v>296</v>
      </c>
      <c r="E3409" s="56">
        <v>3.8595999999998698</v>
      </c>
      <c r="F3409" s="56">
        <v>1778.202</v>
      </c>
      <c r="G3409" s="56">
        <v>-82.345200000000105</v>
      </c>
      <c r="H3409" s="56">
        <v>452.44920000000002</v>
      </c>
      <c r="I3409" s="56">
        <v>321.30399999999997</v>
      </c>
      <c r="J3409" s="56">
        <v>-171.26159999999999</v>
      </c>
      <c r="K3409" s="56">
        <v>-273.1456</v>
      </c>
      <c r="L3409" s="56">
        <v>858.29479999999899</v>
      </c>
      <c r="M3409" s="56">
        <v>634.35440000000006</v>
      </c>
      <c r="N3409" s="56">
        <v>470.88039999999899</v>
      </c>
      <c r="O3409" s="56">
        <v>-24.854400000000201</v>
      </c>
      <c r="P3409" s="56">
        <v>123.75920000000001</v>
      </c>
    </row>
    <row r="3410" spans="1:16" x14ac:dyDescent="0.25">
      <c r="A3410" s="54">
        <v>2024</v>
      </c>
      <c r="B3410" s="54">
        <v>315225</v>
      </c>
      <c r="C3410" s="55" t="s">
        <v>417</v>
      </c>
      <c r="D3410" s="54" t="s">
        <v>294</v>
      </c>
      <c r="E3410" s="56">
        <v>182.423</v>
      </c>
      <c r="F3410" s="56">
        <v>419.976</v>
      </c>
      <c r="G3410" s="56">
        <v>20.879000000000001</v>
      </c>
      <c r="H3410" s="56">
        <v>60.972000000000001</v>
      </c>
      <c r="I3410" s="56">
        <v>37.915999999999997</v>
      </c>
      <c r="J3410" s="56">
        <v>191.86</v>
      </c>
      <c r="K3410" s="56">
        <v>25.279</v>
      </c>
      <c r="L3410" s="56">
        <v>179.93</v>
      </c>
      <c r="M3410" s="56">
        <v>0</v>
      </c>
      <c r="N3410" s="56">
        <v>14.372</v>
      </c>
      <c r="O3410" s="56">
        <v>9.9929999999999897</v>
      </c>
      <c r="P3410" s="56">
        <v>12.693</v>
      </c>
    </row>
    <row r="3411" spans="1:16" x14ac:dyDescent="0.25">
      <c r="A3411" s="54">
        <v>2024</v>
      </c>
      <c r="B3411" s="54">
        <v>315225</v>
      </c>
      <c r="C3411" s="55" t="s">
        <v>417</v>
      </c>
      <c r="D3411" s="54" t="s">
        <v>296</v>
      </c>
      <c r="E3411" s="56">
        <v>151.423</v>
      </c>
      <c r="F3411" s="56">
        <v>327.976</v>
      </c>
      <c r="G3411" s="56">
        <v>-40.121000000000002</v>
      </c>
      <c r="H3411" s="56">
        <v>-1.02800000000002</v>
      </c>
      <c r="I3411" s="56">
        <v>-23.084</v>
      </c>
      <c r="J3411" s="56">
        <v>160.86000000000001</v>
      </c>
      <c r="K3411" s="56">
        <v>-35.720999999999997</v>
      </c>
      <c r="L3411" s="56">
        <v>149.93</v>
      </c>
      <c r="M3411" s="56">
        <v>0</v>
      </c>
      <c r="N3411" s="56">
        <v>-47.628</v>
      </c>
      <c r="O3411" s="56">
        <v>-20.007000000000001</v>
      </c>
      <c r="P3411" s="56">
        <v>-17.306999999999999</v>
      </c>
    </row>
    <row r="3412" spans="1:16" x14ac:dyDescent="0.25">
      <c r="A3412" s="54">
        <v>2024</v>
      </c>
      <c r="B3412" s="54">
        <v>315225</v>
      </c>
      <c r="C3412" s="55" t="s">
        <v>417</v>
      </c>
      <c r="D3412" s="54" t="s">
        <v>1</v>
      </c>
      <c r="E3412" s="56">
        <v>636.923</v>
      </c>
      <c r="F3412" s="56">
        <v>1407.4760000000001</v>
      </c>
      <c r="G3412" s="56">
        <v>141.37899999999999</v>
      </c>
      <c r="H3412" s="56">
        <v>265.97199999999998</v>
      </c>
      <c r="I3412" s="56">
        <v>202.916</v>
      </c>
      <c r="J3412" s="56">
        <v>1266.8599999999999</v>
      </c>
      <c r="K3412" s="56">
        <v>69.278999999999996</v>
      </c>
      <c r="L3412" s="56">
        <v>629.92999999999995</v>
      </c>
      <c r="M3412" s="56">
        <v>0</v>
      </c>
      <c r="N3412" s="56">
        <v>95.872</v>
      </c>
      <c r="O3412" s="56">
        <v>69.992999999999995</v>
      </c>
      <c r="P3412" s="56">
        <v>77.692999999999998</v>
      </c>
    </row>
    <row r="3413" spans="1:16" x14ac:dyDescent="0.25">
      <c r="A3413" s="54">
        <v>2024</v>
      </c>
      <c r="B3413" s="54">
        <v>316478</v>
      </c>
      <c r="C3413" s="55" t="s">
        <v>417</v>
      </c>
      <c r="D3413" s="54" t="s">
        <v>1</v>
      </c>
      <c r="E3413" s="56">
        <v>0</v>
      </c>
      <c r="F3413" s="56">
        <v>0</v>
      </c>
      <c r="G3413" s="56">
        <v>0</v>
      </c>
      <c r="H3413" s="56">
        <v>0</v>
      </c>
      <c r="I3413" s="56">
        <v>1239.8399999999999</v>
      </c>
      <c r="J3413" s="56">
        <v>0</v>
      </c>
      <c r="K3413" s="56">
        <v>0</v>
      </c>
      <c r="L3413" s="56">
        <v>0</v>
      </c>
      <c r="M3413" s="56">
        <v>0</v>
      </c>
      <c r="N3413" s="56">
        <v>0</v>
      </c>
      <c r="O3413" s="56">
        <v>626.08000000000004</v>
      </c>
      <c r="P3413" s="56">
        <v>1500.24</v>
      </c>
    </row>
    <row r="3414" spans="1:16" x14ac:dyDescent="0.25">
      <c r="A3414" s="54">
        <v>2024</v>
      </c>
      <c r="B3414" s="54">
        <v>316478</v>
      </c>
      <c r="C3414" s="55" t="s">
        <v>417</v>
      </c>
      <c r="D3414" s="54" t="s">
        <v>294</v>
      </c>
      <c r="E3414" s="56">
        <v>0</v>
      </c>
      <c r="F3414" s="56">
        <v>0</v>
      </c>
      <c r="G3414" s="56">
        <v>0</v>
      </c>
      <c r="H3414" s="56">
        <v>0</v>
      </c>
      <c r="I3414" s="56">
        <v>132.84</v>
      </c>
      <c r="J3414" s="56">
        <v>0</v>
      </c>
      <c r="K3414" s="56">
        <v>0</v>
      </c>
      <c r="L3414" s="56">
        <v>0</v>
      </c>
      <c r="M3414" s="56">
        <v>0</v>
      </c>
      <c r="N3414" s="56">
        <v>0</v>
      </c>
      <c r="O3414" s="56">
        <v>67.080000000000098</v>
      </c>
      <c r="P3414" s="56">
        <v>160.74</v>
      </c>
    </row>
    <row r="3415" spans="1:16" x14ac:dyDescent="0.25">
      <c r="A3415" s="54">
        <v>2024</v>
      </c>
      <c r="B3415" s="54">
        <v>316478</v>
      </c>
      <c r="C3415" s="55" t="s">
        <v>417</v>
      </c>
      <c r="D3415" s="54" t="s">
        <v>296</v>
      </c>
      <c r="E3415" s="56">
        <v>0</v>
      </c>
      <c r="F3415" s="56">
        <v>0</v>
      </c>
      <c r="G3415" s="56">
        <v>0</v>
      </c>
      <c r="H3415" s="56">
        <v>0</v>
      </c>
      <c r="I3415" s="56">
        <v>69.840000000000103</v>
      </c>
      <c r="J3415" s="56">
        <v>0</v>
      </c>
      <c r="K3415" s="56">
        <v>0</v>
      </c>
      <c r="L3415" s="56">
        <v>0</v>
      </c>
      <c r="M3415" s="56">
        <v>0</v>
      </c>
      <c r="N3415" s="56">
        <v>0</v>
      </c>
      <c r="O3415" s="56">
        <v>3.0800000000000698</v>
      </c>
      <c r="P3415" s="56">
        <v>127.74</v>
      </c>
    </row>
    <row r="3416" spans="1:16" x14ac:dyDescent="0.25">
      <c r="A3416" s="54">
        <v>2024</v>
      </c>
      <c r="B3416" s="54">
        <v>317731</v>
      </c>
      <c r="C3416" s="55" t="s">
        <v>417</v>
      </c>
      <c r="D3416" s="54" t="s">
        <v>1</v>
      </c>
      <c r="E3416" s="56">
        <v>570.42999999999995</v>
      </c>
      <c r="F3416" s="56">
        <v>419.94400000000002</v>
      </c>
      <c r="G3416" s="56">
        <v>393.29500000000002</v>
      </c>
      <c r="H3416" s="56">
        <v>261.74400000000003</v>
      </c>
      <c r="I3416" s="56">
        <v>3366.636</v>
      </c>
      <c r="J3416" s="56">
        <v>1730.9110000000001</v>
      </c>
      <c r="K3416" s="56">
        <v>1807.1410000000001</v>
      </c>
      <c r="L3416" s="56">
        <v>553.63</v>
      </c>
      <c r="M3416" s="56">
        <v>521.31100000000004</v>
      </c>
      <c r="N3416" s="56">
        <v>916.88099999999997</v>
      </c>
      <c r="O3416" s="56">
        <v>728.37099999999998</v>
      </c>
      <c r="P3416" s="56">
        <v>1220.6600000000001</v>
      </c>
    </row>
    <row r="3417" spans="1:16" x14ac:dyDescent="0.25">
      <c r="A3417" s="54">
        <v>2024</v>
      </c>
      <c r="B3417" s="54">
        <v>317731</v>
      </c>
      <c r="C3417" s="55" t="s">
        <v>417</v>
      </c>
      <c r="D3417" s="54" t="s">
        <v>294</v>
      </c>
      <c r="E3417" s="56">
        <v>79.429999999999893</v>
      </c>
      <c r="F3417" s="56">
        <v>85.944000000000003</v>
      </c>
      <c r="G3417" s="56">
        <v>53.295000000000002</v>
      </c>
      <c r="H3417" s="56">
        <v>88.244</v>
      </c>
      <c r="I3417" s="56">
        <v>806.63599999999894</v>
      </c>
      <c r="J3417" s="56">
        <v>365.411</v>
      </c>
      <c r="K3417" s="56">
        <v>300.14100000000002</v>
      </c>
      <c r="L3417" s="56">
        <v>133.13</v>
      </c>
      <c r="M3417" s="56">
        <v>128.31100000000001</v>
      </c>
      <c r="N3417" s="56">
        <v>272.88099999999997</v>
      </c>
      <c r="O3417" s="56">
        <v>159.87100000000001</v>
      </c>
      <c r="P3417" s="56">
        <v>191.66</v>
      </c>
    </row>
    <row r="3418" spans="1:16" x14ac:dyDescent="0.25">
      <c r="A3418" s="54">
        <v>2024</v>
      </c>
      <c r="B3418" s="54">
        <v>317731</v>
      </c>
      <c r="C3418" s="55" t="s">
        <v>417</v>
      </c>
      <c r="D3418" s="54" t="s">
        <v>296</v>
      </c>
      <c r="E3418" s="56">
        <v>-42.5700000000001</v>
      </c>
      <c r="F3418" s="56">
        <v>-6.0560000000000302</v>
      </c>
      <c r="G3418" s="56">
        <v>-8.7050000000000392</v>
      </c>
      <c r="H3418" s="56">
        <v>26.244</v>
      </c>
      <c r="I3418" s="56">
        <v>646.11599999999896</v>
      </c>
      <c r="J3418" s="56">
        <v>181.411</v>
      </c>
      <c r="K3418" s="56">
        <v>148.14099999999999</v>
      </c>
      <c r="L3418" s="56">
        <v>11.13</v>
      </c>
      <c r="M3418" s="56">
        <v>28.791</v>
      </c>
      <c r="N3418" s="56">
        <v>151.881</v>
      </c>
      <c r="O3418" s="56">
        <v>60.3509999999998</v>
      </c>
      <c r="P3418" s="56">
        <v>39.659999999999897</v>
      </c>
    </row>
    <row r="3419" spans="1:16" x14ac:dyDescent="0.25">
      <c r="A3419" s="54">
        <v>2024</v>
      </c>
      <c r="B3419" s="54">
        <v>321904</v>
      </c>
      <c r="C3419" s="55" t="s">
        <v>418</v>
      </c>
      <c r="D3419" s="54" t="s">
        <v>296</v>
      </c>
      <c r="E3419" s="56">
        <v>-33.521000000000001</v>
      </c>
      <c r="F3419" s="56">
        <v>0</v>
      </c>
      <c r="G3419" s="56">
        <v>-61.213999999999999</v>
      </c>
      <c r="H3419" s="56">
        <v>0</v>
      </c>
      <c r="I3419" s="56">
        <v>-40.328000000000003</v>
      </c>
      <c r="J3419" s="56">
        <v>128.202</v>
      </c>
      <c r="K3419" s="56">
        <v>-35.106999999999999</v>
      </c>
      <c r="L3419" s="56">
        <v>-12.106999999999999</v>
      </c>
      <c r="M3419" s="56">
        <v>163.93899999999999</v>
      </c>
      <c r="N3419" s="56">
        <v>-113.27</v>
      </c>
      <c r="O3419" s="56">
        <v>-53.534999999999997</v>
      </c>
      <c r="P3419" s="56">
        <v>0</v>
      </c>
    </row>
    <row r="3420" spans="1:16" x14ac:dyDescent="0.25">
      <c r="A3420" s="54">
        <v>2024</v>
      </c>
      <c r="B3420" s="54">
        <v>321904</v>
      </c>
      <c r="C3420" s="55" t="s">
        <v>418</v>
      </c>
      <c r="D3420" s="54" t="s">
        <v>294</v>
      </c>
      <c r="E3420" s="56">
        <v>32.679000000000002</v>
      </c>
      <c r="F3420" s="56">
        <v>0</v>
      </c>
      <c r="G3420" s="56">
        <v>4.9859999999999998</v>
      </c>
      <c r="H3420" s="56">
        <v>0</v>
      </c>
      <c r="I3420" s="56">
        <v>58.972000000000001</v>
      </c>
      <c r="J3420" s="56">
        <v>227.50200000000001</v>
      </c>
      <c r="K3420" s="56">
        <v>-2.0070000000000099</v>
      </c>
      <c r="L3420" s="56">
        <v>20.992999999999999</v>
      </c>
      <c r="M3420" s="56">
        <v>263.23899999999998</v>
      </c>
      <c r="N3420" s="56">
        <v>85.33</v>
      </c>
      <c r="O3420" s="56">
        <v>45.765000000000001</v>
      </c>
      <c r="P3420" s="56">
        <v>0</v>
      </c>
    </row>
    <row r="3421" spans="1:16" x14ac:dyDescent="0.25">
      <c r="A3421" s="54">
        <v>2024</v>
      </c>
      <c r="B3421" s="54">
        <v>321904</v>
      </c>
      <c r="C3421" s="55" t="s">
        <v>418</v>
      </c>
      <c r="D3421" s="54" t="s">
        <v>1</v>
      </c>
      <c r="E3421" s="56">
        <v>217.679</v>
      </c>
      <c r="F3421" s="56">
        <v>0</v>
      </c>
      <c r="G3421" s="56">
        <v>13.986000000000001</v>
      </c>
      <c r="H3421" s="56">
        <v>0</v>
      </c>
      <c r="I3421" s="56">
        <v>258.97199999999998</v>
      </c>
      <c r="J3421" s="56">
        <v>754.50199999999995</v>
      </c>
      <c r="K3421" s="56">
        <v>62.993000000000002</v>
      </c>
      <c r="L3421" s="56">
        <v>55.993000000000002</v>
      </c>
      <c r="M3421" s="56">
        <v>1478.239</v>
      </c>
      <c r="N3421" s="56">
        <v>435.33</v>
      </c>
      <c r="O3421" s="56">
        <v>226.76499999999999</v>
      </c>
      <c r="P3421" s="56">
        <v>0</v>
      </c>
    </row>
    <row r="3422" spans="1:16" x14ac:dyDescent="0.25">
      <c r="A3422" s="54">
        <v>2024</v>
      </c>
      <c r="B3422" s="54">
        <v>322483</v>
      </c>
      <c r="C3422" s="55" t="s">
        <v>419</v>
      </c>
      <c r="D3422" s="54" t="s">
        <v>296</v>
      </c>
      <c r="E3422" s="56">
        <v>0</v>
      </c>
      <c r="F3422" s="56">
        <v>0</v>
      </c>
      <c r="G3422" s="56">
        <v>0</v>
      </c>
      <c r="H3422" s="56">
        <v>-5.1079999999999997</v>
      </c>
      <c r="I3422" s="56">
        <v>-29.308</v>
      </c>
      <c r="J3422" s="56">
        <v>0</v>
      </c>
      <c r="K3422" s="56">
        <v>0</v>
      </c>
      <c r="L3422" s="56">
        <v>-28.608000000000001</v>
      </c>
      <c r="M3422" s="56">
        <v>0</v>
      </c>
      <c r="N3422" s="56">
        <v>0</v>
      </c>
      <c r="O3422" s="56">
        <v>0</v>
      </c>
      <c r="P3422" s="56">
        <v>0</v>
      </c>
    </row>
    <row r="3423" spans="1:16" x14ac:dyDescent="0.25">
      <c r="A3423" s="54">
        <v>2024</v>
      </c>
      <c r="B3423" s="54">
        <v>322483</v>
      </c>
      <c r="C3423" s="55" t="s">
        <v>419</v>
      </c>
      <c r="D3423" s="54" t="s">
        <v>294</v>
      </c>
      <c r="E3423" s="56">
        <v>0</v>
      </c>
      <c r="F3423" s="56">
        <v>0</v>
      </c>
      <c r="G3423" s="56">
        <v>0</v>
      </c>
      <c r="H3423" s="56">
        <v>26.992000000000001</v>
      </c>
      <c r="I3423" s="56">
        <v>2.7919999999999998</v>
      </c>
      <c r="J3423" s="56">
        <v>0</v>
      </c>
      <c r="K3423" s="56">
        <v>0</v>
      </c>
      <c r="L3423" s="56">
        <v>3.492</v>
      </c>
      <c r="M3423" s="56">
        <v>0</v>
      </c>
      <c r="N3423" s="56">
        <v>0</v>
      </c>
      <c r="O3423" s="56">
        <v>0</v>
      </c>
      <c r="P3423" s="56">
        <v>0</v>
      </c>
    </row>
    <row r="3424" spans="1:16" x14ac:dyDescent="0.25">
      <c r="A3424" s="54">
        <v>2024</v>
      </c>
      <c r="B3424" s="54">
        <v>322483</v>
      </c>
      <c r="C3424" s="55" t="s">
        <v>419</v>
      </c>
      <c r="D3424" s="54" t="s">
        <v>1</v>
      </c>
      <c r="E3424" s="56">
        <v>0</v>
      </c>
      <c r="F3424" s="56">
        <v>0</v>
      </c>
      <c r="G3424" s="56">
        <v>0</v>
      </c>
      <c r="H3424" s="56">
        <v>71.992000000000004</v>
      </c>
      <c r="I3424" s="56">
        <v>8.7919999999999998</v>
      </c>
      <c r="J3424" s="56">
        <v>0</v>
      </c>
      <c r="K3424" s="56">
        <v>0</v>
      </c>
      <c r="L3424" s="56">
        <v>7.992</v>
      </c>
      <c r="M3424" s="56">
        <v>0</v>
      </c>
      <c r="N3424" s="56">
        <v>0</v>
      </c>
      <c r="O3424" s="56">
        <v>0</v>
      </c>
      <c r="P3424" s="56">
        <v>0</v>
      </c>
    </row>
    <row r="3425" spans="1:16" x14ac:dyDescent="0.25">
      <c r="A3425" s="54">
        <v>2024</v>
      </c>
      <c r="B3425" s="54">
        <v>322666</v>
      </c>
      <c r="C3425" s="55" t="s">
        <v>418</v>
      </c>
      <c r="D3425" s="54" t="s">
        <v>296</v>
      </c>
      <c r="E3425" s="56">
        <v>5.8</v>
      </c>
      <c r="F3425" s="56">
        <v>220.7</v>
      </c>
      <c r="G3425" s="56">
        <v>11.4</v>
      </c>
      <c r="H3425" s="56">
        <v>96.5</v>
      </c>
      <c r="I3425" s="56">
        <v>-17.3</v>
      </c>
      <c r="J3425" s="56">
        <v>259.05</v>
      </c>
      <c r="K3425" s="56">
        <v>-62.4</v>
      </c>
      <c r="L3425" s="56">
        <v>-40.700000000000003</v>
      </c>
      <c r="M3425" s="56">
        <v>69.400000000000006</v>
      </c>
      <c r="N3425" s="56">
        <v>-30.2</v>
      </c>
      <c r="O3425" s="56">
        <v>0</v>
      </c>
      <c r="P3425" s="56">
        <v>-30.5</v>
      </c>
    </row>
    <row r="3426" spans="1:16" x14ac:dyDescent="0.25">
      <c r="A3426" s="54">
        <v>2024</v>
      </c>
      <c r="B3426" s="54">
        <v>322666</v>
      </c>
      <c r="C3426" s="55" t="s">
        <v>418</v>
      </c>
      <c r="D3426" s="54" t="s">
        <v>294</v>
      </c>
      <c r="E3426" s="56">
        <v>40</v>
      </c>
      <c r="F3426" s="56">
        <v>256</v>
      </c>
      <c r="G3426" s="56">
        <v>80.900000000000006</v>
      </c>
      <c r="H3426" s="56">
        <v>130.69999999999999</v>
      </c>
      <c r="I3426" s="56">
        <v>52.2</v>
      </c>
      <c r="J3426" s="56">
        <v>335.7</v>
      </c>
      <c r="K3426" s="56">
        <v>3.8</v>
      </c>
      <c r="L3426" s="56">
        <v>95</v>
      </c>
      <c r="M3426" s="56">
        <v>138.9</v>
      </c>
      <c r="N3426" s="56">
        <v>36</v>
      </c>
      <c r="O3426" s="56">
        <v>0</v>
      </c>
      <c r="P3426" s="56">
        <v>2.6</v>
      </c>
    </row>
    <row r="3427" spans="1:16" x14ac:dyDescent="0.25">
      <c r="A3427" s="54">
        <v>2024</v>
      </c>
      <c r="B3427" s="54">
        <v>322666</v>
      </c>
      <c r="C3427" s="55" t="s">
        <v>418</v>
      </c>
      <c r="D3427" s="54" t="s">
        <v>1</v>
      </c>
      <c r="E3427" s="56">
        <v>240</v>
      </c>
      <c r="F3427" s="56">
        <v>1536</v>
      </c>
      <c r="G3427" s="56">
        <v>485.4</v>
      </c>
      <c r="H3427" s="56">
        <v>784.2</v>
      </c>
      <c r="I3427" s="56">
        <v>313.2</v>
      </c>
      <c r="J3427" s="56">
        <v>2014.2</v>
      </c>
      <c r="K3427" s="56">
        <v>22.8</v>
      </c>
      <c r="L3427" s="56">
        <v>570</v>
      </c>
      <c r="M3427" s="56">
        <v>833.4</v>
      </c>
      <c r="N3427" s="56">
        <v>216</v>
      </c>
      <c r="O3427" s="56">
        <v>0</v>
      </c>
      <c r="P3427" s="56">
        <v>15.6</v>
      </c>
    </row>
    <row r="3428" spans="1:16" x14ac:dyDescent="0.25">
      <c r="A3428" s="54">
        <v>2024</v>
      </c>
      <c r="B3428" s="54">
        <v>327287</v>
      </c>
      <c r="C3428" s="55" t="s">
        <v>418</v>
      </c>
      <c r="D3428" s="54" t="s">
        <v>1</v>
      </c>
      <c r="E3428" s="56">
        <v>0</v>
      </c>
      <c r="F3428" s="56">
        <v>63.991999999999997</v>
      </c>
      <c r="G3428" s="56">
        <v>63.991999999999997</v>
      </c>
      <c r="H3428" s="56">
        <v>0</v>
      </c>
      <c r="I3428" s="56">
        <v>0</v>
      </c>
      <c r="J3428" s="56">
        <v>71.992000000000004</v>
      </c>
      <c r="K3428" s="56">
        <v>79.992000000000004</v>
      </c>
      <c r="L3428" s="56">
        <v>80.792000000000002</v>
      </c>
      <c r="M3428" s="56">
        <v>7.1920000000000002</v>
      </c>
      <c r="N3428" s="56">
        <v>151.98400000000001</v>
      </c>
      <c r="O3428" s="56">
        <v>138.376</v>
      </c>
      <c r="P3428" s="56">
        <v>0</v>
      </c>
    </row>
    <row r="3429" spans="1:16" x14ac:dyDescent="0.25">
      <c r="A3429" s="54">
        <v>2024</v>
      </c>
      <c r="B3429" s="54">
        <v>327287</v>
      </c>
      <c r="C3429" s="55" t="s">
        <v>418</v>
      </c>
      <c r="D3429" s="54" t="s">
        <v>296</v>
      </c>
      <c r="E3429" s="56">
        <v>0</v>
      </c>
      <c r="F3429" s="56">
        <v>-4.1079999999999997</v>
      </c>
      <c r="G3429" s="56">
        <v>-4.1079999999999997</v>
      </c>
      <c r="H3429" s="56">
        <v>0</v>
      </c>
      <c r="I3429" s="56">
        <v>0</v>
      </c>
      <c r="J3429" s="56">
        <v>-6.1079999999999997</v>
      </c>
      <c r="K3429" s="56">
        <v>-13.108000000000001</v>
      </c>
      <c r="L3429" s="56">
        <v>-24.808</v>
      </c>
      <c r="M3429" s="56">
        <v>-29.408000000000001</v>
      </c>
      <c r="N3429" s="56">
        <v>-19.216000000000001</v>
      </c>
      <c r="O3429" s="56">
        <v>-47.423999999999999</v>
      </c>
      <c r="P3429" s="56">
        <v>0</v>
      </c>
    </row>
    <row r="3430" spans="1:16" x14ac:dyDescent="0.25">
      <c r="A3430" s="54">
        <v>2024</v>
      </c>
      <c r="B3430" s="54">
        <v>327287</v>
      </c>
      <c r="C3430" s="55" t="s">
        <v>418</v>
      </c>
      <c r="D3430" s="54" t="s">
        <v>294</v>
      </c>
      <c r="E3430" s="56">
        <v>0</v>
      </c>
      <c r="F3430" s="56">
        <v>28.992000000000001</v>
      </c>
      <c r="G3430" s="56">
        <v>28.992000000000001</v>
      </c>
      <c r="H3430" s="56">
        <v>0</v>
      </c>
      <c r="I3430" s="56">
        <v>0</v>
      </c>
      <c r="J3430" s="56">
        <v>26.992000000000001</v>
      </c>
      <c r="K3430" s="56">
        <v>19.992000000000001</v>
      </c>
      <c r="L3430" s="56">
        <v>8.2919999999999998</v>
      </c>
      <c r="M3430" s="56">
        <v>3.6920000000000002</v>
      </c>
      <c r="N3430" s="56">
        <v>46.984000000000002</v>
      </c>
      <c r="O3430" s="56">
        <v>51.875999999999998</v>
      </c>
      <c r="P3430" s="56">
        <v>0</v>
      </c>
    </row>
    <row r="3431" spans="1:16" x14ac:dyDescent="0.25">
      <c r="A3431" s="54">
        <v>2024</v>
      </c>
      <c r="B3431" s="54">
        <v>328781</v>
      </c>
      <c r="C3431" s="55" t="s">
        <v>414</v>
      </c>
      <c r="D3431" s="54" t="s">
        <v>294</v>
      </c>
      <c r="E3431" s="56">
        <v>0</v>
      </c>
      <c r="F3431" s="56">
        <v>0</v>
      </c>
      <c r="G3431" s="56">
        <v>0</v>
      </c>
      <c r="H3431" s="56">
        <v>0</v>
      </c>
      <c r="I3431" s="56">
        <v>91.212000000000003</v>
      </c>
      <c r="J3431" s="56">
        <v>138.96</v>
      </c>
      <c r="K3431" s="56">
        <v>320.488</v>
      </c>
      <c r="L3431" s="56">
        <v>265.67200000000003</v>
      </c>
      <c r="M3431" s="56">
        <v>77.712000000000003</v>
      </c>
      <c r="N3431" s="56">
        <v>68.668000000000006</v>
      </c>
      <c r="O3431" s="56">
        <v>97.968000000000004</v>
      </c>
      <c r="P3431" s="56">
        <v>197.68</v>
      </c>
    </row>
    <row r="3432" spans="1:16" x14ac:dyDescent="0.25">
      <c r="A3432" s="54">
        <v>2024</v>
      </c>
      <c r="B3432" s="54">
        <v>328781</v>
      </c>
      <c r="C3432" s="55" t="s">
        <v>414</v>
      </c>
      <c r="D3432" s="54" t="s">
        <v>296</v>
      </c>
      <c r="E3432" s="56">
        <v>0</v>
      </c>
      <c r="F3432" s="56">
        <v>0</v>
      </c>
      <c r="G3432" s="56">
        <v>0</v>
      </c>
      <c r="H3432" s="56">
        <v>0</v>
      </c>
      <c r="I3432" s="56">
        <v>60.212000000000003</v>
      </c>
      <c r="J3432" s="56">
        <v>75.959999999999994</v>
      </c>
      <c r="K3432" s="56">
        <v>256.488</v>
      </c>
      <c r="L3432" s="56">
        <v>200.672</v>
      </c>
      <c r="M3432" s="56">
        <v>-19.288</v>
      </c>
      <c r="N3432" s="56">
        <v>5.6680000000000197</v>
      </c>
      <c r="O3432" s="56">
        <v>35.968000000000004</v>
      </c>
      <c r="P3432" s="56">
        <v>133.68</v>
      </c>
    </row>
    <row r="3433" spans="1:16" x14ac:dyDescent="0.25">
      <c r="A3433" s="54">
        <v>2024</v>
      </c>
      <c r="B3433" s="54">
        <v>328781</v>
      </c>
      <c r="C3433" s="55" t="s">
        <v>414</v>
      </c>
      <c r="D3433" s="54" t="s">
        <v>1</v>
      </c>
      <c r="E3433" s="56">
        <v>0</v>
      </c>
      <c r="F3433" s="56">
        <v>0</v>
      </c>
      <c r="G3433" s="56">
        <v>0</v>
      </c>
      <c r="H3433" s="56">
        <v>0</v>
      </c>
      <c r="I3433" s="56">
        <v>888.71199999999999</v>
      </c>
      <c r="J3433" s="56">
        <v>343.96</v>
      </c>
      <c r="K3433" s="56">
        <v>1145.4880000000001</v>
      </c>
      <c r="L3433" s="56">
        <v>1056.672</v>
      </c>
      <c r="M3433" s="56">
        <v>304.71199999999999</v>
      </c>
      <c r="N3433" s="56">
        <v>239.16800000000001</v>
      </c>
      <c r="O3433" s="56">
        <v>287.96800000000002</v>
      </c>
      <c r="P3433" s="56">
        <v>1192.68</v>
      </c>
    </row>
    <row r="3434" spans="1:16" x14ac:dyDescent="0.25">
      <c r="A3434" s="54">
        <v>2024</v>
      </c>
      <c r="B3434" s="54">
        <v>329101</v>
      </c>
      <c r="C3434" s="55" t="s">
        <v>416</v>
      </c>
      <c r="D3434" s="54" t="s">
        <v>294</v>
      </c>
      <c r="E3434" s="56">
        <v>55.984000000000002</v>
      </c>
      <c r="F3434" s="56">
        <v>53.984000000000002</v>
      </c>
      <c r="G3434" s="56">
        <v>110.76</v>
      </c>
      <c r="H3434" s="56">
        <v>459.50799999999998</v>
      </c>
      <c r="I3434" s="56">
        <v>49.984000000000002</v>
      </c>
      <c r="J3434" s="56">
        <v>28.992000000000001</v>
      </c>
      <c r="K3434" s="56">
        <v>39.984000000000002</v>
      </c>
      <c r="L3434" s="56">
        <v>0</v>
      </c>
      <c r="M3434" s="56">
        <v>758.53200000000004</v>
      </c>
      <c r="N3434" s="56">
        <v>0</v>
      </c>
      <c r="O3434" s="56">
        <v>79.567999999999998</v>
      </c>
      <c r="P3434" s="56">
        <v>45.567999999999998</v>
      </c>
    </row>
    <row r="3435" spans="1:16" x14ac:dyDescent="0.25">
      <c r="A3435" s="54">
        <v>2024</v>
      </c>
      <c r="B3435" s="54">
        <v>329101</v>
      </c>
      <c r="C3435" s="55" t="s">
        <v>416</v>
      </c>
      <c r="D3435" s="54" t="s">
        <v>296</v>
      </c>
      <c r="E3435" s="56">
        <v>-8.2159999999999993</v>
      </c>
      <c r="F3435" s="56">
        <v>21.884</v>
      </c>
      <c r="G3435" s="56">
        <v>-17.64</v>
      </c>
      <c r="H3435" s="56">
        <v>353.30799999999999</v>
      </c>
      <c r="I3435" s="56">
        <v>17.884</v>
      </c>
      <c r="J3435" s="56">
        <v>-3.1080000000000001</v>
      </c>
      <c r="K3435" s="56">
        <v>7.8840000000000101</v>
      </c>
      <c r="L3435" s="56">
        <v>0</v>
      </c>
      <c r="M3435" s="56">
        <v>652.33199999999999</v>
      </c>
      <c r="N3435" s="56">
        <v>0</v>
      </c>
      <c r="O3435" s="56">
        <v>15.368</v>
      </c>
      <c r="P3435" s="56">
        <v>-18.632000000000001</v>
      </c>
    </row>
    <row r="3436" spans="1:16" x14ac:dyDescent="0.25">
      <c r="A3436" s="54">
        <v>2024</v>
      </c>
      <c r="B3436" s="54">
        <v>329101</v>
      </c>
      <c r="C3436" s="55" t="s">
        <v>416</v>
      </c>
      <c r="D3436" s="54" t="s">
        <v>1</v>
      </c>
      <c r="E3436" s="56">
        <v>135.98400000000001</v>
      </c>
      <c r="F3436" s="56">
        <v>143.98400000000001</v>
      </c>
      <c r="G3436" s="56">
        <v>360.76</v>
      </c>
      <c r="H3436" s="56">
        <v>1667.008</v>
      </c>
      <c r="I3436" s="56">
        <v>159.98400000000001</v>
      </c>
      <c r="J3436" s="56">
        <v>63.991999999999997</v>
      </c>
      <c r="K3436" s="56">
        <v>159.98400000000001</v>
      </c>
      <c r="L3436" s="56">
        <v>0</v>
      </c>
      <c r="M3436" s="56">
        <v>2046.0319999999999</v>
      </c>
      <c r="N3436" s="56">
        <v>0</v>
      </c>
      <c r="O3436" s="56">
        <v>289.56799999999998</v>
      </c>
      <c r="P3436" s="56">
        <v>177.56800000000001</v>
      </c>
    </row>
    <row r="3437" spans="1:16" x14ac:dyDescent="0.25">
      <c r="A3437" s="54">
        <v>2024</v>
      </c>
      <c r="B3437" s="54">
        <v>331231</v>
      </c>
      <c r="C3437" s="55" t="s">
        <v>417</v>
      </c>
      <c r="D3437" s="54" t="s">
        <v>294</v>
      </c>
      <c r="E3437" s="56">
        <v>151.17920000000001</v>
      </c>
      <c r="F3437" s="56">
        <v>38.923999999999999</v>
      </c>
      <c r="G3437" s="56">
        <v>55.436799999999899</v>
      </c>
      <c r="H3437" s="56">
        <v>74.272400000000005</v>
      </c>
      <c r="I3437" s="56">
        <v>23.985600000000002</v>
      </c>
      <c r="J3437" s="56">
        <v>0</v>
      </c>
      <c r="K3437" s="56">
        <v>39.948799999999999</v>
      </c>
      <c r="L3437" s="56">
        <v>45.531199999999998</v>
      </c>
      <c r="M3437" s="56">
        <v>271.11360000000002</v>
      </c>
      <c r="N3437" s="56">
        <v>8.1511999999999993</v>
      </c>
      <c r="O3437" s="56">
        <v>225.928</v>
      </c>
      <c r="P3437" s="56">
        <v>173.30879999999999</v>
      </c>
    </row>
    <row r="3438" spans="1:16" x14ac:dyDescent="0.25">
      <c r="A3438" s="54">
        <v>2024</v>
      </c>
      <c r="B3438" s="54">
        <v>331231</v>
      </c>
      <c r="C3438" s="55" t="s">
        <v>417</v>
      </c>
      <c r="D3438" s="54" t="s">
        <v>296</v>
      </c>
      <c r="E3438" s="56">
        <v>60.179199999999902</v>
      </c>
      <c r="F3438" s="56">
        <v>-23.076000000000001</v>
      </c>
      <c r="G3438" s="56">
        <v>-5.5632000000000597</v>
      </c>
      <c r="H3438" s="56">
        <v>-18.727599999999999</v>
      </c>
      <c r="I3438" s="56">
        <v>-6.0144000000000197</v>
      </c>
      <c r="J3438" s="56">
        <v>0</v>
      </c>
      <c r="K3438" s="56">
        <v>-21.051200000000001</v>
      </c>
      <c r="L3438" s="56">
        <v>-15.4688</v>
      </c>
      <c r="M3438" s="56">
        <v>240.11359999999999</v>
      </c>
      <c r="N3438" s="56">
        <v>-51.848799999999997</v>
      </c>
      <c r="O3438" s="56">
        <v>195.928</v>
      </c>
      <c r="P3438" s="56">
        <v>20.308799999999799</v>
      </c>
    </row>
    <row r="3439" spans="1:16" x14ac:dyDescent="0.25">
      <c r="A3439" s="54">
        <v>2024</v>
      </c>
      <c r="B3439" s="54">
        <v>331231</v>
      </c>
      <c r="C3439" s="55" t="s">
        <v>417</v>
      </c>
      <c r="D3439" s="54" t="s">
        <v>1</v>
      </c>
      <c r="E3439" s="56">
        <v>953.17920000000004</v>
      </c>
      <c r="F3439" s="56">
        <v>210.92400000000001</v>
      </c>
      <c r="G3439" s="56">
        <v>276.43680000000001</v>
      </c>
      <c r="H3439" s="56">
        <v>226.0224</v>
      </c>
      <c r="I3439" s="56">
        <v>143.98560000000001</v>
      </c>
      <c r="J3439" s="56">
        <v>0</v>
      </c>
      <c r="K3439" s="56">
        <v>237.44880000000001</v>
      </c>
      <c r="L3439" s="56">
        <v>142.53120000000001</v>
      </c>
      <c r="M3439" s="56">
        <v>691.11360000000002</v>
      </c>
      <c r="N3439" s="56">
        <v>31.651199999999999</v>
      </c>
      <c r="O3439" s="56">
        <v>575.928</v>
      </c>
      <c r="P3439" s="56">
        <v>1470.8088</v>
      </c>
    </row>
    <row r="3440" spans="1:16" x14ac:dyDescent="0.25">
      <c r="A3440" s="54">
        <v>2024</v>
      </c>
      <c r="B3440" s="54">
        <v>333866</v>
      </c>
      <c r="C3440" s="55" t="s">
        <v>414</v>
      </c>
      <c r="D3440" s="54" t="s">
        <v>296</v>
      </c>
      <c r="E3440" s="56">
        <v>52.340000000000202</v>
      </c>
      <c r="F3440" s="56">
        <v>101.670000000001</v>
      </c>
      <c r="G3440" s="56">
        <v>175.29</v>
      </c>
      <c r="H3440" s="56">
        <v>707.95</v>
      </c>
      <c r="I3440" s="56">
        <v>331.56</v>
      </c>
      <c r="J3440" s="56">
        <v>216.80000000000101</v>
      </c>
      <c r="K3440" s="56">
        <v>463.19000000000102</v>
      </c>
      <c r="L3440" s="56">
        <v>271.13000000000102</v>
      </c>
      <c r="M3440" s="56">
        <v>628.90500000000202</v>
      </c>
      <c r="N3440" s="56">
        <v>345.36000000000098</v>
      </c>
      <c r="O3440" s="56">
        <v>640.84000000000106</v>
      </c>
      <c r="P3440" s="56">
        <v>793.20999999999901</v>
      </c>
    </row>
    <row r="3441" spans="1:16" x14ac:dyDescent="0.25">
      <c r="A3441" s="54">
        <v>2024</v>
      </c>
      <c r="B3441" s="54">
        <v>333866</v>
      </c>
      <c r="C3441" s="55" t="s">
        <v>415</v>
      </c>
      <c r="D3441" s="54" t="s">
        <v>294</v>
      </c>
      <c r="E3441" s="56">
        <v>1202.835</v>
      </c>
      <c r="F3441" s="56">
        <v>385.95</v>
      </c>
      <c r="G3441" s="56">
        <v>697.14000000000101</v>
      </c>
      <c r="H3441" s="56">
        <v>533.26499999999999</v>
      </c>
      <c r="I3441" s="56">
        <v>599.49000000000103</v>
      </c>
      <c r="J3441" s="56">
        <v>968.46</v>
      </c>
      <c r="K3441" s="56">
        <v>390.645000000001</v>
      </c>
      <c r="L3441" s="56">
        <v>1008.9</v>
      </c>
      <c r="M3441" s="56">
        <v>772.89000000000101</v>
      </c>
      <c r="N3441" s="56">
        <v>376.30500000000001</v>
      </c>
      <c r="O3441" s="56">
        <v>100.35</v>
      </c>
      <c r="P3441" s="56">
        <v>394.87500000000102</v>
      </c>
    </row>
    <row r="3442" spans="1:16" x14ac:dyDescent="0.25">
      <c r="A3442" s="54">
        <v>2024</v>
      </c>
      <c r="B3442" s="54">
        <v>333866</v>
      </c>
      <c r="C3442" s="55" t="s">
        <v>415</v>
      </c>
      <c r="D3442" s="54" t="s">
        <v>1</v>
      </c>
      <c r="E3442" s="56">
        <v>21250.084999999999</v>
      </c>
      <c r="F3442" s="56">
        <v>6818.45</v>
      </c>
      <c r="G3442" s="56">
        <v>12316.14</v>
      </c>
      <c r="H3442" s="56">
        <v>9421.0149999999994</v>
      </c>
      <c r="I3442" s="56">
        <v>10590.99</v>
      </c>
      <c r="J3442" s="56">
        <v>17109.46</v>
      </c>
      <c r="K3442" s="56">
        <v>6901.3950000000004</v>
      </c>
      <c r="L3442" s="56">
        <v>17823.900000000001</v>
      </c>
      <c r="M3442" s="56">
        <v>13654.39</v>
      </c>
      <c r="N3442" s="56">
        <v>6648.0550000000003</v>
      </c>
      <c r="O3442" s="56">
        <v>1772.85</v>
      </c>
      <c r="P3442" s="56">
        <v>6976.125</v>
      </c>
    </row>
    <row r="3443" spans="1:16" x14ac:dyDescent="0.25">
      <c r="A3443" s="54">
        <v>2024</v>
      </c>
      <c r="B3443" s="54">
        <v>333866</v>
      </c>
      <c r="C3443" s="55" t="s">
        <v>415</v>
      </c>
      <c r="D3443" s="54" t="s">
        <v>296</v>
      </c>
      <c r="E3443" s="56">
        <v>712.72500000000105</v>
      </c>
      <c r="F3443" s="56">
        <v>235.55</v>
      </c>
      <c r="G3443" s="56">
        <v>473.82000000000102</v>
      </c>
      <c r="H3443" s="56">
        <v>260.20499999999998</v>
      </c>
      <c r="I3443" s="56">
        <v>324.270000000001</v>
      </c>
      <c r="J3443" s="56">
        <v>520.55999999999995</v>
      </c>
      <c r="K3443" s="56">
        <v>59.945000000000697</v>
      </c>
      <c r="L3443" s="56">
        <v>576.40000000000202</v>
      </c>
      <c r="M3443" s="56">
        <v>366.99000000000098</v>
      </c>
      <c r="N3443" s="56">
        <v>222.60499999999999</v>
      </c>
      <c r="O3443" s="56">
        <v>-39.049999999999798</v>
      </c>
      <c r="P3443" s="56">
        <v>92.975000000000605</v>
      </c>
    </row>
    <row r="3444" spans="1:16" x14ac:dyDescent="0.25">
      <c r="A3444" s="54">
        <v>2024</v>
      </c>
      <c r="B3444" s="54">
        <v>333866</v>
      </c>
      <c r="C3444" s="55" t="s">
        <v>414</v>
      </c>
      <c r="D3444" s="54" t="s">
        <v>1</v>
      </c>
      <c r="E3444" s="56">
        <v>2691.34</v>
      </c>
      <c r="F3444" s="56">
        <v>3704.17</v>
      </c>
      <c r="G3444" s="56">
        <v>4421.79</v>
      </c>
      <c r="H3444" s="56">
        <v>15122.49</v>
      </c>
      <c r="I3444" s="56">
        <v>7935.16</v>
      </c>
      <c r="J3444" s="56">
        <v>5200.3599999999997</v>
      </c>
      <c r="K3444" s="56">
        <v>12088.77</v>
      </c>
      <c r="L3444" s="56">
        <v>6832.23</v>
      </c>
      <c r="M3444" s="56">
        <v>13673.735000000001</v>
      </c>
      <c r="N3444" s="56">
        <v>9272.8799999999992</v>
      </c>
      <c r="O3444" s="56">
        <v>14231.56</v>
      </c>
      <c r="P3444" s="56">
        <v>17141.79</v>
      </c>
    </row>
    <row r="3445" spans="1:16" x14ac:dyDescent="0.25">
      <c r="A3445" s="54">
        <v>2024</v>
      </c>
      <c r="B3445" s="54">
        <v>333866</v>
      </c>
      <c r="C3445" s="55" t="s">
        <v>416</v>
      </c>
      <c r="D3445" s="54" t="s">
        <v>296</v>
      </c>
      <c r="E3445" s="56">
        <v>1579.74</v>
      </c>
      <c r="F3445" s="56">
        <v>880.32500000000095</v>
      </c>
      <c r="G3445" s="56">
        <v>428.17999999999898</v>
      </c>
      <c r="H3445" s="56">
        <v>1303.55</v>
      </c>
      <c r="I3445" s="56">
        <v>1335.72</v>
      </c>
      <c r="J3445" s="56">
        <v>1960.2349999999999</v>
      </c>
      <c r="K3445" s="56">
        <v>566.47000000000105</v>
      </c>
      <c r="L3445" s="56">
        <v>1629.3150000000001</v>
      </c>
      <c r="M3445" s="56">
        <v>813.93500000000301</v>
      </c>
      <c r="N3445" s="56">
        <v>1382.64</v>
      </c>
      <c r="O3445" s="56">
        <v>783.88500000000101</v>
      </c>
      <c r="P3445" s="56">
        <v>676.57000000000096</v>
      </c>
    </row>
    <row r="3446" spans="1:16" x14ac:dyDescent="0.25">
      <c r="A3446" s="54">
        <v>2024</v>
      </c>
      <c r="B3446" s="54">
        <v>333866</v>
      </c>
      <c r="C3446" s="55" t="s">
        <v>416</v>
      </c>
      <c r="D3446" s="54" t="s">
        <v>1</v>
      </c>
      <c r="E3446" s="56">
        <v>33698.99</v>
      </c>
      <c r="F3446" s="56">
        <v>19751.775000000001</v>
      </c>
      <c r="G3446" s="56">
        <v>10817.83</v>
      </c>
      <c r="H3446" s="56">
        <v>28741.9</v>
      </c>
      <c r="I3446" s="56">
        <v>27336.87</v>
      </c>
      <c r="J3446" s="56">
        <v>39354.885000000002</v>
      </c>
      <c r="K3446" s="56">
        <v>13445.57</v>
      </c>
      <c r="L3446" s="56">
        <v>33978.565000000002</v>
      </c>
      <c r="M3446" s="56">
        <v>17982.634999999998</v>
      </c>
      <c r="N3446" s="56">
        <v>28936.94</v>
      </c>
      <c r="O3446" s="56">
        <v>16641.735000000001</v>
      </c>
      <c r="P3446" s="56">
        <v>14823.57</v>
      </c>
    </row>
    <row r="3447" spans="1:16" x14ac:dyDescent="0.25">
      <c r="A3447" s="54">
        <v>2024</v>
      </c>
      <c r="B3447" s="54">
        <v>333866</v>
      </c>
      <c r="C3447" s="55" t="s">
        <v>416</v>
      </c>
      <c r="D3447" s="54" t="s">
        <v>294</v>
      </c>
      <c r="E3447" s="56">
        <v>1907.49</v>
      </c>
      <c r="F3447" s="56">
        <v>1118.0250000000001</v>
      </c>
      <c r="G3447" s="56">
        <v>612.32999999999902</v>
      </c>
      <c r="H3447" s="56">
        <v>1626.9</v>
      </c>
      <c r="I3447" s="56">
        <v>1547.37</v>
      </c>
      <c r="J3447" s="56">
        <v>2227.6350000000002</v>
      </c>
      <c r="K3447" s="56">
        <v>761.07000000000096</v>
      </c>
      <c r="L3447" s="56">
        <v>1923.3150000000001</v>
      </c>
      <c r="M3447" s="56">
        <v>1017.885</v>
      </c>
      <c r="N3447" s="56">
        <v>1637.94</v>
      </c>
      <c r="O3447" s="56">
        <v>941.98500000000104</v>
      </c>
      <c r="P3447" s="56">
        <v>839.07000000000096</v>
      </c>
    </row>
    <row r="3448" spans="1:16" x14ac:dyDescent="0.25">
      <c r="A3448" s="54">
        <v>2024</v>
      </c>
      <c r="B3448" s="54">
        <v>333866</v>
      </c>
      <c r="C3448" s="55" t="s">
        <v>418</v>
      </c>
      <c r="D3448" s="54" t="s">
        <v>294</v>
      </c>
      <c r="E3448" s="56">
        <v>714.16499999999996</v>
      </c>
      <c r="F3448" s="56">
        <v>1102.665</v>
      </c>
      <c r="G3448" s="56">
        <v>1264.98</v>
      </c>
      <c r="H3448" s="56">
        <v>800.65499999999997</v>
      </c>
      <c r="I3448" s="56">
        <v>437.50500000000102</v>
      </c>
      <c r="J3448" s="56">
        <v>979.74</v>
      </c>
      <c r="K3448" s="56">
        <v>281.47500000000099</v>
      </c>
      <c r="L3448" s="56">
        <v>798.87</v>
      </c>
      <c r="M3448" s="56">
        <v>1632.3150000000001</v>
      </c>
      <c r="N3448" s="56">
        <v>367.06500000000102</v>
      </c>
      <c r="O3448" s="56">
        <v>512.20500000000095</v>
      </c>
      <c r="P3448" s="56">
        <v>565.24500000000205</v>
      </c>
    </row>
    <row r="3449" spans="1:16" x14ac:dyDescent="0.25">
      <c r="A3449" s="54">
        <v>2024</v>
      </c>
      <c r="B3449" s="54">
        <v>333866</v>
      </c>
      <c r="C3449" s="55" t="s">
        <v>419</v>
      </c>
      <c r="D3449" s="54" t="s">
        <v>294</v>
      </c>
      <c r="E3449" s="56">
        <v>235.08</v>
      </c>
      <c r="F3449" s="56">
        <v>159.285</v>
      </c>
      <c r="G3449" s="56">
        <v>275.64</v>
      </c>
      <c r="H3449" s="56">
        <v>205.89</v>
      </c>
      <c r="I3449" s="56">
        <v>96.555000000000206</v>
      </c>
      <c r="J3449" s="56">
        <v>392.91</v>
      </c>
      <c r="K3449" s="56">
        <v>276.45</v>
      </c>
      <c r="L3449" s="56">
        <v>192.55500000000001</v>
      </c>
      <c r="M3449" s="56">
        <v>368.7</v>
      </c>
      <c r="N3449" s="56">
        <v>78.839999999999904</v>
      </c>
      <c r="O3449" s="56">
        <v>97.394999999999996</v>
      </c>
      <c r="P3449" s="56">
        <v>10.32</v>
      </c>
    </row>
    <row r="3450" spans="1:16" x14ac:dyDescent="0.25">
      <c r="A3450" s="54">
        <v>2024</v>
      </c>
      <c r="B3450" s="54">
        <v>333866</v>
      </c>
      <c r="C3450" s="55" t="s">
        <v>419</v>
      </c>
      <c r="D3450" s="54" t="s">
        <v>296</v>
      </c>
      <c r="E3450" s="56">
        <v>22.680000000000401</v>
      </c>
      <c r="F3450" s="56">
        <v>40.535000000000402</v>
      </c>
      <c r="G3450" s="56">
        <v>116.44</v>
      </c>
      <c r="H3450" s="56">
        <v>100.79</v>
      </c>
      <c r="I3450" s="56">
        <v>-12.9449999999998</v>
      </c>
      <c r="J3450" s="56">
        <v>238.19</v>
      </c>
      <c r="K3450" s="56">
        <v>92.850000000000193</v>
      </c>
      <c r="L3450" s="56">
        <v>42.154999999999802</v>
      </c>
      <c r="M3450" s="56">
        <v>188.4</v>
      </c>
      <c r="N3450" s="56">
        <v>37.939999999999898</v>
      </c>
      <c r="O3450" s="56">
        <v>56.494999999999997</v>
      </c>
      <c r="P3450" s="56">
        <v>-22.88</v>
      </c>
    </row>
    <row r="3451" spans="1:16" x14ac:dyDescent="0.25">
      <c r="A3451" s="54">
        <v>2024</v>
      </c>
      <c r="B3451" s="54">
        <v>333866</v>
      </c>
      <c r="C3451" s="55" t="s">
        <v>419</v>
      </c>
      <c r="D3451" s="54" t="s">
        <v>1</v>
      </c>
      <c r="E3451" s="56">
        <v>4153.08</v>
      </c>
      <c r="F3451" s="56">
        <v>2814.0349999999999</v>
      </c>
      <c r="G3451" s="56">
        <v>4869.6400000000003</v>
      </c>
      <c r="H3451" s="56">
        <v>3637.39</v>
      </c>
      <c r="I3451" s="56">
        <v>1705.8050000000001</v>
      </c>
      <c r="J3451" s="56">
        <v>6941.41</v>
      </c>
      <c r="K3451" s="56">
        <v>4883.95</v>
      </c>
      <c r="L3451" s="56">
        <v>3401.8049999999998</v>
      </c>
      <c r="M3451" s="56">
        <v>6513.7</v>
      </c>
      <c r="N3451" s="56">
        <v>1392.84</v>
      </c>
      <c r="O3451" s="56">
        <v>1720.645</v>
      </c>
      <c r="P3451" s="56">
        <v>182.32</v>
      </c>
    </row>
    <row r="3452" spans="1:16" x14ac:dyDescent="0.25">
      <c r="A3452" s="54">
        <v>2024</v>
      </c>
      <c r="B3452" s="54">
        <v>333866</v>
      </c>
      <c r="C3452" s="55" t="s">
        <v>418</v>
      </c>
      <c r="D3452" s="54" t="s">
        <v>296</v>
      </c>
      <c r="E3452" s="56">
        <v>502.46499999999997</v>
      </c>
      <c r="F3452" s="56">
        <v>709.51500000000101</v>
      </c>
      <c r="G3452" s="56">
        <v>879.08000000000095</v>
      </c>
      <c r="H3452" s="56">
        <v>554.755</v>
      </c>
      <c r="I3452" s="56">
        <v>262.20500000000101</v>
      </c>
      <c r="J3452" s="56">
        <v>764.74</v>
      </c>
      <c r="K3452" s="56">
        <v>124.87500000000099</v>
      </c>
      <c r="L3452" s="56">
        <v>514.37</v>
      </c>
      <c r="M3452" s="56">
        <v>1135.0150000000001</v>
      </c>
      <c r="N3452" s="56">
        <v>208.26500000000101</v>
      </c>
      <c r="O3452" s="56">
        <v>270.155000000001</v>
      </c>
      <c r="P3452" s="56">
        <v>407.54500000000201</v>
      </c>
    </row>
    <row r="3453" spans="1:16" x14ac:dyDescent="0.25">
      <c r="A3453" s="54">
        <v>2024</v>
      </c>
      <c r="B3453" s="54">
        <v>333866</v>
      </c>
      <c r="C3453" s="55" t="s">
        <v>418</v>
      </c>
      <c r="D3453" s="54" t="s">
        <v>1</v>
      </c>
      <c r="E3453" s="56">
        <v>12616.915000000001</v>
      </c>
      <c r="F3453" s="56">
        <v>19480.415000000001</v>
      </c>
      <c r="G3453" s="56">
        <v>22347.98</v>
      </c>
      <c r="H3453" s="56">
        <v>14144.905000000001</v>
      </c>
      <c r="I3453" s="56">
        <v>7729.2550000000001</v>
      </c>
      <c r="J3453" s="56">
        <v>17308.740000000002</v>
      </c>
      <c r="K3453" s="56">
        <v>4972.7250000000004</v>
      </c>
      <c r="L3453" s="56">
        <v>14113.37</v>
      </c>
      <c r="M3453" s="56">
        <v>28837.564999999999</v>
      </c>
      <c r="N3453" s="56">
        <v>6484.8149999999996</v>
      </c>
      <c r="O3453" s="56">
        <v>9048.9549999999999</v>
      </c>
      <c r="P3453" s="56">
        <v>9985.9950000000008</v>
      </c>
    </row>
    <row r="3454" spans="1:16" x14ac:dyDescent="0.25">
      <c r="A3454" s="54">
        <v>2024</v>
      </c>
      <c r="B3454" s="54">
        <v>333866</v>
      </c>
      <c r="C3454" s="55" t="s">
        <v>414</v>
      </c>
      <c r="D3454" s="54" t="s">
        <v>294</v>
      </c>
      <c r="E3454" s="56">
        <v>152.34</v>
      </c>
      <c r="F3454" s="56">
        <v>209.67000000000101</v>
      </c>
      <c r="G3454" s="56">
        <v>250.29</v>
      </c>
      <c r="H3454" s="56">
        <v>855.99</v>
      </c>
      <c r="I3454" s="56">
        <v>449.16</v>
      </c>
      <c r="J3454" s="56">
        <v>294.36000000000098</v>
      </c>
      <c r="K3454" s="56">
        <v>684.270000000001</v>
      </c>
      <c r="L3454" s="56">
        <v>386.73000000000098</v>
      </c>
      <c r="M3454" s="56">
        <v>773.98500000000195</v>
      </c>
      <c r="N3454" s="56">
        <v>524.88000000000102</v>
      </c>
      <c r="O3454" s="56">
        <v>805.56000000000097</v>
      </c>
      <c r="P3454" s="56">
        <v>970.28999999999905</v>
      </c>
    </row>
    <row r="3455" spans="1:16" x14ac:dyDescent="0.25">
      <c r="A3455" s="54">
        <v>2024</v>
      </c>
      <c r="B3455" s="54">
        <v>343812</v>
      </c>
      <c r="C3455" s="55" t="s">
        <v>416</v>
      </c>
      <c r="D3455" s="54" t="s">
        <v>296</v>
      </c>
      <c r="E3455" s="56">
        <v>-11.324</v>
      </c>
      <c r="F3455" s="56">
        <v>0</v>
      </c>
      <c r="G3455" s="56">
        <v>61.411999999999999</v>
      </c>
      <c r="H3455" s="56">
        <v>-6.7240000000000002</v>
      </c>
      <c r="I3455" s="56">
        <v>0</v>
      </c>
      <c r="J3455" s="56">
        <v>180.904</v>
      </c>
      <c r="K3455" s="56">
        <v>-9.0399999999999796</v>
      </c>
      <c r="L3455" s="56">
        <v>0</v>
      </c>
      <c r="M3455" s="56">
        <v>48.103999999999999</v>
      </c>
      <c r="N3455" s="56">
        <v>0</v>
      </c>
      <c r="O3455" s="56">
        <v>0</v>
      </c>
      <c r="P3455" s="56">
        <v>0</v>
      </c>
    </row>
    <row r="3456" spans="1:16" x14ac:dyDescent="0.25">
      <c r="A3456" s="54">
        <v>2024</v>
      </c>
      <c r="B3456" s="54">
        <v>343812</v>
      </c>
      <c r="C3456" s="55" t="s">
        <v>416</v>
      </c>
      <c r="D3456" s="54" t="s">
        <v>294</v>
      </c>
      <c r="E3456" s="56">
        <v>53.975999999999999</v>
      </c>
      <c r="F3456" s="56">
        <v>0</v>
      </c>
      <c r="G3456" s="56">
        <v>103.962</v>
      </c>
      <c r="H3456" s="56">
        <v>58.576000000000001</v>
      </c>
      <c r="I3456" s="56">
        <v>0</v>
      </c>
      <c r="J3456" s="56">
        <v>277.20400000000001</v>
      </c>
      <c r="K3456" s="56">
        <v>58.46</v>
      </c>
      <c r="L3456" s="56">
        <v>0</v>
      </c>
      <c r="M3456" s="56">
        <v>113.404</v>
      </c>
      <c r="N3456" s="56">
        <v>0</v>
      </c>
      <c r="O3456" s="56">
        <v>0</v>
      </c>
      <c r="P3456" s="56">
        <v>0</v>
      </c>
    </row>
    <row r="3457" spans="1:16" x14ac:dyDescent="0.25">
      <c r="A3457" s="54">
        <v>2024</v>
      </c>
      <c r="B3457" s="54">
        <v>343812</v>
      </c>
      <c r="C3457" s="55" t="s">
        <v>416</v>
      </c>
      <c r="D3457" s="54" t="s">
        <v>1</v>
      </c>
      <c r="E3457" s="56">
        <v>223.976</v>
      </c>
      <c r="F3457" s="56">
        <v>0</v>
      </c>
      <c r="G3457" s="56">
        <v>276.71199999999999</v>
      </c>
      <c r="H3457" s="56">
        <v>145.57599999999999</v>
      </c>
      <c r="I3457" s="56">
        <v>0</v>
      </c>
      <c r="J3457" s="56">
        <v>984.70399999999995</v>
      </c>
      <c r="K3457" s="56">
        <v>247.96</v>
      </c>
      <c r="L3457" s="56">
        <v>0</v>
      </c>
      <c r="M3457" s="56">
        <v>887.904</v>
      </c>
      <c r="N3457" s="56">
        <v>0</v>
      </c>
      <c r="O3457" s="56">
        <v>0</v>
      </c>
      <c r="P3457" s="56">
        <v>0</v>
      </c>
    </row>
    <row r="3458" spans="1:16" x14ac:dyDescent="0.25">
      <c r="A3458" s="54">
        <v>2024</v>
      </c>
      <c r="B3458" s="54">
        <v>350201</v>
      </c>
      <c r="C3458" s="55" t="s">
        <v>414</v>
      </c>
      <c r="D3458" s="54" t="s">
        <v>1</v>
      </c>
      <c r="E3458" s="56">
        <v>1007.856</v>
      </c>
      <c r="F3458" s="56">
        <v>208.7784</v>
      </c>
      <c r="G3458" s="56">
        <v>944.50319999999999</v>
      </c>
      <c r="H3458" s="56">
        <v>462.18959999999998</v>
      </c>
      <c r="I3458" s="56">
        <v>129.5712</v>
      </c>
      <c r="J3458" s="56">
        <v>1375.0272</v>
      </c>
      <c r="K3458" s="56">
        <v>727.12800000000004</v>
      </c>
      <c r="L3458" s="56">
        <v>791.92079999999999</v>
      </c>
      <c r="M3458" s="56">
        <v>1313.0712000000001</v>
      </c>
      <c r="N3458" s="56">
        <v>2071.0511999999999</v>
      </c>
      <c r="O3458" s="56">
        <v>833.64480000000003</v>
      </c>
      <c r="P3458" s="56">
        <v>71.992800000000003</v>
      </c>
    </row>
    <row r="3459" spans="1:16" x14ac:dyDescent="0.25">
      <c r="A3459" s="54">
        <v>2024</v>
      </c>
      <c r="B3459" s="54">
        <v>350201</v>
      </c>
      <c r="C3459" s="55" t="s">
        <v>414</v>
      </c>
      <c r="D3459" s="54" t="s">
        <v>296</v>
      </c>
      <c r="E3459" s="56">
        <v>36.355999999999902</v>
      </c>
      <c r="F3459" s="56">
        <v>-18.221599999999999</v>
      </c>
      <c r="G3459" s="56">
        <v>84.503200000000007</v>
      </c>
      <c r="H3459" s="56">
        <v>-31.810400000000101</v>
      </c>
      <c r="I3459" s="56">
        <v>-11.428800000000001</v>
      </c>
      <c r="J3459" s="56">
        <v>341.52719999999999</v>
      </c>
      <c r="K3459" s="56">
        <v>-28.872000000000099</v>
      </c>
      <c r="L3459" s="56">
        <v>100.9208</v>
      </c>
      <c r="M3459" s="56">
        <v>114.0712</v>
      </c>
      <c r="N3459" s="56">
        <v>129.30119999999999</v>
      </c>
      <c r="O3459" s="56">
        <v>192.6448</v>
      </c>
      <c r="P3459" s="56">
        <v>-14.007199999999999</v>
      </c>
    </row>
    <row r="3460" spans="1:16" x14ac:dyDescent="0.25">
      <c r="A3460" s="54">
        <v>2024</v>
      </c>
      <c r="B3460" s="54">
        <v>350201</v>
      </c>
      <c r="C3460" s="55" t="s">
        <v>414</v>
      </c>
      <c r="D3460" s="54" t="s">
        <v>294</v>
      </c>
      <c r="E3460" s="56">
        <v>138.35599999999999</v>
      </c>
      <c r="F3460" s="56">
        <v>43.778399999999998</v>
      </c>
      <c r="G3460" s="56">
        <v>301.50319999999999</v>
      </c>
      <c r="H3460" s="56">
        <v>92.189599999999899</v>
      </c>
      <c r="I3460" s="56">
        <v>50.571199999999997</v>
      </c>
      <c r="J3460" s="56">
        <v>465.52719999999999</v>
      </c>
      <c r="K3460" s="56">
        <v>2.1279999999999299</v>
      </c>
      <c r="L3460" s="56">
        <v>131.92080000000001</v>
      </c>
      <c r="M3460" s="56">
        <v>247.0712</v>
      </c>
      <c r="N3460" s="56">
        <v>355.30119999999999</v>
      </c>
      <c r="O3460" s="56">
        <v>316.64479999999998</v>
      </c>
      <c r="P3460" s="56">
        <v>16.992799999999999</v>
      </c>
    </row>
    <row r="3461" spans="1:16" x14ac:dyDescent="0.25">
      <c r="A3461" s="54">
        <v>2024</v>
      </c>
      <c r="B3461" s="54">
        <v>354104</v>
      </c>
      <c r="C3461" s="55" t="s">
        <v>418</v>
      </c>
      <c r="D3461" s="54" t="s">
        <v>1</v>
      </c>
      <c r="E3461" s="56">
        <v>970.07399999999996</v>
      </c>
      <c r="F3461" s="56">
        <v>0</v>
      </c>
      <c r="G3461" s="56">
        <v>270.851</v>
      </c>
      <c r="H3461" s="56">
        <v>458.44400000000002</v>
      </c>
      <c r="I3461" s="56">
        <v>0</v>
      </c>
      <c r="J3461" s="56">
        <v>139.98599999999999</v>
      </c>
      <c r="K3461" s="56">
        <v>0</v>
      </c>
      <c r="L3461" s="56">
        <v>28.672000000000001</v>
      </c>
      <c r="M3461" s="56">
        <v>239.351</v>
      </c>
      <c r="N3461" s="56">
        <v>0</v>
      </c>
      <c r="O3461" s="56">
        <v>0</v>
      </c>
      <c r="P3461" s="56">
        <v>69.286000000000001</v>
      </c>
    </row>
    <row r="3462" spans="1:16" x14ac:dyDescent="0.25">
      <c r="A3462" s="54">
        <v>2024</v>
      </c>
      <c r="B3462" s="54">
        <v>354104</v>
      </c>
      <c r="C3462" s="55" t="s">
        <v>418</v>
      </c>
      <c r="D3462" s="54" t="s">
        <v>294</v>
      </c>
      <c r="E3462" s="56">
        <v>255.57400000000001</v>
      </c>
      <c r="F3462" s="56">
        <v>0</v>
      </c>
      <c r="G3462" s="56">
        <v>80.350999999999999</v>
      </c>
      <c r="H3462" s="56">
        <v>108.694</v>
      </c>
      <c r="I3462" s="56">
        <v>0</v>
      </c>
      <c r="J3462" s="56">
        <v>29.986000000000001</v>
      </c>
      <c r="K3462" s="56">
        <v>0</v>
      </c>
      <c r="L3462" s="56">
        <v>9.6720000000000006</v>
      </c>
      <c r="M3462" s="56">
        <v>54.100999999999999</v>
      </c>
      <c r="N3462" s="56">
        <v>0</v>
      </c>
      <c r="O3462" s="56">
        <v>0</v>
      </c>
      <c r="P3462" s="56">
        <v>20.786000000000001</v>
      </c>
    </row>
    <row r="3463" spans="1:16" x14ac:dyDescent="0.25">
      <c r="A3463" s="54">
        <v>2024</v>
      </c>
      <c r="B3463" s="54">
        <v>354104</v>
      </c>
      <c r="C3463" s="55" t="s">
        <v>418</v>
      </c>
      <c r="D3463" s="54" t="s">
        <v>296</v>
      </c>
      <c r="E3463" s="56">
        <v>219.17400000000001</v>
      </c>
      <c r="F3463" s="56">
        <v>0</v>
      </c>
      <c r="G3463" s="56">
        <v>13.051</v>
      </c>
      <c r="H3463" s="56">
        <v>72.293999999999997</v>
      </c>
      <c r="I3463" s="56">
        <v>0</v>
      </c>
      <c r="J3463" s="56">
        <v>-3.1140000000000101</v>
      </c>
      <c r="K3463" s="56">
        <v>0</v>
      </c>
      <c r="L3463" s="56">
        <v>-24.527999999999999</v>
      </c>
      <c r="M3463" s="56">
        <v>-13.199</v>
      </c>
      <c r="N3463" s="56">
        <v>0</v>
      </c>
      <c r="O3463" s="56">
        <v>0</v>
      </c>
      <c r="P3463" s="56">
        <v>-13.414</v>
      </c>
    </row>
    <row r="3464" spans="1:16" x14ac:dyDescent="0.25">
      <c r="A3464" s="54">
        <v>2024</v>
      </c>
      <c r="B3464" s="54">
        <v>354709</v>
      </c>
      <c r="C3464" s="55" t="s">
        <v>419</v>
      </c>
      <c r="D3464" s="54" t="s">
        <v>294</v>
      </c>
      <c r="E3464" s="56">
        <v>0</v>
      </c>
      <c r="F3464" s="56">
        <v>176.4872</v>
      </c>
      <c r="G3464" s="56">
        <v>0</v>
      </c>
      <c r="H3464" s="56">
        <v>155.0284</v>
      </c>
      <c r="I3464" s="56">
        <v>96.283599999999893</v>
      </c>
      <c r="J3464" s="56">
        <v>27.1448</v>
      </c>
      <c r="K3464" s="56">
        <v>86.991999999999905</v>
      </c>
      <c r="L3464" s="56">
        <v>221.6104</v>
      </c>
      <c r="M3464" s="56">
        <v>63.758400000000002</v>
      </c>
      <c r="N3464" s="56">
        <v>659.94560000000001</v>
      </c>
      <c r="O3464" s="56">
        <v>32.386400000000002</v>
      </c>
      <c r="P3464" s="56">
        <v>177.5772</v>
      </c>
    </row>
    <row r="3465" spans="1:16" x14ac:dyDescent="0.25">
      <c r="A3465" s="54">
        <v>2024</v>
      </c>
      <c r="B3465" s="54">
        <v>354709</v>
      </c>
      <c r="C3465" s="55" t="s">
        <v>419</v>
      </c>
      <c r="D3465" s="54" t="s">
        <v>296</v>
      </c>
      <c r="E3465" s="56">
        <v>0</v>
      </c>
      <c r="F3465" s="56">
        <v>99.737199999999902</v>
      </c>
      <c r="G3465" s="56">
        <v>0</v>
      </c>
      <c r="H3465" s="56">
        <v>80.928399999999897</v>
      </c>
      <c r="I3465" s="56">
        <v>25.4835999999999</v>
      </c>
      <c r="J3465" s="56">
        <v>-6.0552000000000303</v>
      </c>
      <c r="K3465" s="56">
        <v>19.491999999999901</v>
      </c>
      <c r="L3465" s="56">
        <v>185.1104</v>
      </c>
      <c r="M3465" s="56">
        <v>-2.6415999999999999</v>
      </c>
      <c r="N3465" s="56">
        <v>551.54560000000004</v>
      </c>
      <c r="O3465" s="56">
        <v>0.286399999999979</v>
      </c>
      <c r="P3465" s="56">
        <v>106.77719999999999</v>
      </c>
    </row>
    <row r="3466" spans="1:16" x14ac:dyDescent="0.25">
      <c r="A3466" s="54">
        <v>2024</v>
      </c>
      <c r="B3466" s="54">
        <v>354709</v>
      </c>
      <c r="C3466" s="55" t="s">
        <v>419</v>
      </c>
      <c r="D3466" s="54" t="s">
        <v>1</v>
      </c>
      <c r="E3466" s="56">
        <v>0</v>
      </c>
      <c r="F3466" s="56">
        <v>1281.4872</v>
      </c>
      <c r="G3466" s="56">
        <v>0</v>
      </c>
      <c r="H3466" s="56">
        <v>864.02840000000003</v>
      </c>
      <c r="I3466" s="56">
        <v>1195.2836</v>
      </c>
      <c r="J3466" s="56">
        <v>165.1448</v>
      </c>
      <c r="K3466" s="56">
        <v>674.49199999999996</v>
      </c>
      <c r="L3466" s="56">
        <v>1041.6104</v>
      </c>
      <c r="M3466" s="56">
        <v>535.75840000000005</v>
      </c>
      <c r="N3466" s="56">
        <v>3170.4456</v>
      </c>
      <c r="O3466" s="56">
        <v>122.38639999999999</v>
      </c>
      <c r="P3466" s="56">
        <v>988.57719999999995</v>
      </c>
    </row>
    <row r="3467" spans="1:16" x14ac:dyDescent="0.25">
      <c r="A3467" s="54">
        <v>2024</v>
      </c>
      <c r="B3467" s="54">
        <v>356684</v>
      </c>
      <c r="C3467" s="55" t="s">
        <v>419</v>
      </c>
      <c r="D3467" s="54" t="s">
        <v>296</v>
      </c>
      <c r="E3467" s="56">
        <v>228.196</v>
      </c>
      <c r="F3467" s="56">
        <v>0</v>
      </c>
      <c r="G3467" s="56">
        <v>0</v>
      </c>
      <c r="H3467" s="56">
        <v>0</v>
      </c>
      <c r="I3467" s="56">
        <v>0</v>
      </c>
      <c r="J3467" s="56">
        <v>0</v>
      </c>
      <c r="K3467" s="56">
        <v>17.884</v>
      </c>
      <c r="L3467" s="56">
        <v>0</v>
      </c>
      <c r="M3467" s="56">
        <v>-27.038</v>
      </c>
      <c r="N3467" s="56">
        <v>-3.1080000000000001</v>
      </c>
      <c r="O3467" s="56">
        <v>7.8840000000000101</v>
      </c>
      <c r="P3467" s="56">
        <v>0</v>
      </c>
    </row>
    <row r="3468" spans="1:16" x14ac:dyDescent="0.25">
      <c r="A3468" s="54">
        <v>2024</v>
      </c>
      <c r="B3468" s="54">
        <v>356684</v>
      </c>
      <c r="C3468" s="55" t="s">
        <v>419</v>
      </c>
      <c r="D3468" s="54" t="s">
        <v>1</v>
      </c>
      <c r="E3468" s="56">
        <v>721.49599999999998</v>
      </c>
      <c r="F3468" s="56">
        <v>0</v>
      </c>
      <c r="G3468" s="56">
        <v>0</v>
      </c>
      <c r="H3468" s="56">
        <v>0</v>
      </c>
      <c r="I3468" s="56">
        <v>0</v>
      </c>
      <c r="J3468" s="56">
        <v>0</v>
      </c>
      <c r="K3468" s="56">
        <v>159.98400000000001</v>
      </c>
      <c r="L3468" s="56">
        <v>0</v>
      </c>
      <c r="M3468" s="56">
        <v>91.912000000000006</v>
      </c>
      <c r="N3468" s="56">
        <v>63.991999999999997</v>
      </c>
      <c r="O3468" s="56">
        <v>159.98400000000001</v>
      </c>
      <c r="P3468" s="56">
        <v>0</v>
      </c>
    </row>
    <row r="3469" spans="1:16" x14ac:dyDescent="0.25">
      <c r="A3469" s="54">
        <v>2024</v>
      </c>
      <c r="B3469" s="54">
        <v>356684</v>
      </c>
      <c r="C3469" s="55" t="s">
        <v>419</v>
      </c>
      <c r="D3469" s="54" t="s">
        <v>294</v>
      </c>
      <c r="E3469" s="56">
        <v>324.49599999999998</v>
      </c>
      <c r="F3469" s="56">
        <v>0</v>
      </c>
      <c r="G3469" s="56">
        <v>0</v>
      </c>
      <c r="H3469" s="56">
        <v>0</v>
      </c>
      <c r="I3469" s="56">
        <v>0</v>
      </c>
      <c r="J3469" s="56">
        <v>0</v>
      </c>
      <c r="K3469" s="56">
        <v>49.984000000000002</v>
      </c>
      <c r="L3469" s="56">
        <v>0</v>
      </c>
      <c r="M3469" s="56">
        <v>37.161999999999999</v>
      </c>
      <c r="N3469" s="56">
        <v>28.992000000000001</v>
      </c>
      <c r="O3469" s="56">
        <v>39.984000000000002</v>
      </c>
      <c r="P3469" s="56">
        <v>0</v>
      </c>
    </row>
    <row r="3470" spans="1:16" x14ac:dyDescent="0.25">
      <c r="A3470" s="54">
        <v>2024</v>
      </c>
      <c r="B3470" s="54">
        <v>358146</v>
      </c>
      <c r="C3470" s="55" t="s">
        <v>414</v>
      </c>
      <c r="D3470" s="54" t="s">
        <v>294</v>
      </c>
      <c r="E3470" s="56">
        <v>28.992000000000001</v>
      </c>
      <c r="F3470" s="56">
        <v>0</v>
      </c>
      <c r="G3470" s="56">
        <v>289.92</v>
      </c>
      <c r="H3470" s="56">
        <v>0</v>
      </c>
      <c r="I3470" s="56">
        <v>3.6920000000000002</v>
      </c>
      <c r="J3470" s="56">
        <v>26.992000000000001</v>
      </c>
      <c r="K3470" s="56">
        <v>0</v>
      </c>
      <c r="L3470" s="56">
        <v>0</v>
      </c>
      <c r="M3470" s="56">
        <v>0</v>
      </c>
      <c r="N3470" s="56">
        <v>3.492</v>
      </c>
      <c r="O3470" s="56">
        <v>9.0839999999999996</v>
      </c>
      <c r="P3470" s="56">
        <v>24.992000000000001</v>
      </c>
    </row>
    <row r="3471" spans="1:16" x14ac:dyDescent="0.25">
      <c r="A3471" s="54">
        <v>2024</v>
      </c>
      <c r="B3471" s="54">
        <v>358146</v>
      </c>
      <c r="C3471" s="55" t="s">
        <v>414</v>
      </c>
      <c r="D3471" s="54" t="s">
        <v>296</v>
      </c>
      <c r="E3471" s="56">
        <v>-2.008</v>
      </c>
      <c r="F3471" s="56">
        <v>0</v>
      </c>
      <c r="G3471" s="56">
        <v>258.92</v>
      </c>
      <c r="H3471" s="56">
        <v>0</v>
      </c>
      <c r="I3471" s="56">
        <v>-27.308</v>
      </c>
      <c r="J3471" s="56">
        <v>-4.008</v>
      </c>
      <c r="K3471" s="56">
        <v>0</v>
      </c>
      <c r="L3471" s="56">
        <v>0</v>
      </c>
      <c r="M3471" s="56">
        <v>0</v>
      </c>
      <c r="N3471" s="56">
        <v>-27.507999999999999</v>
      </c>
      <c r="O3471" s="56">
        <v>-52.915999999999997</v>
      </c>
      <c r="P3471" s="56">
        <v>-6.008</v>
      </c>
    </row>
    <row r="3472" spans="1:16" x14ac:dyDescent="0.25">
      <c r="A3472" s="54">
        <v>2024</v>
      </c>
      <c r="B3472" s="54">
        <v>358146</v>
      </c>
      <c r="C3472" s="55" t="s">
        <v>414</v>
      </c>
      <c r="D3472" s="54" t="s">
        <v>1</v>
      </c>
      <c r="E3472" s="56">
        <v>63.991999999999997</v>
      </c>
      <c r="F3472" s="56">
        <v>0</v>
      </c>
      <c r="G3472" s="56">
        <v>639.91999999999996</v>
      </c>
      <c r="H3472" s="56">
        <v>0</v>
      </c>
      <c r="I3472" s="56">
        <v>7.1920000000000002</v>
      </c>
      <c r="J3472" s="56">
        <v>71.992000000000004</v>
      </c>
      <c r="K3472" s="56">
        <v>0</v>
      </c>
      <c r="L3472" s="56">
        <v>0</v>
      </c>
      <c r="M3472" s="56">
        <v>0</v>
      </c>
      <c r="N3472" s="56">
        <v>7.992</v>
      </c>
      <c r="O3472" s="56">
        <v>161.584</v>
      </c>
      <c r="P3472" s="56">
        <v>79.992000000000004</v>
      </c>
    </row>
    <row r="3473" spans="1:16" x14ac:dyDescent="0.25">
      <c r="A3473" s="54">
        <v>2024</v>
      </c>
      <c r="B3473" s="54">
        <v>359285</v>
      </c>
      <c r="C3473" s="55" t="s">
        <v>414</v>
      </c>
      <c r="D3473" s="54" t="s">
        <v>296</v>
      </c>
      <c r="E3473" s="56">
        <v>914.572</v>
      </c>
      <c r="F3473" s="56">
        <v>-18.324000000000002</v>
      </c>
      <c r="G3473" s="56">
        <v>8.9840000000000106</v>
      </c>
      <c r="H3473" s="56">
        <v>64.471999999999994</v>
      </c>
      <c r="I3473" s="56">
        <v>1608.5440000000001</v>
      </c>
      <c r="J3473" s="56">
        <v>-62.055999999999997</v>
      </c>
      <c r="K3473" s="56">
        <v>712.846</v>
      </c>
      <c r="L3473" s="56">
        <v>1174.232</v>
      </c>
      <c r="M3473" s="56">
        <v>196.42</v>
      </c>
      <c r="N3473" s="56">
        <v>1583.788</v>
      </c>
      <c r="O3473" s="56">
        <v>147.916</v>
      </c>
      <c r="P3473" s="56">
        <v>157.5</v>
      </c>
    </row>
    <row r="3474" spans="1:16" x14ac:dyDescent="0.25">
      <c r="A3474" s="54">
        <v>2024</v>
      </c>
      <c r="B3474" s="54">
        <v>359285</v>
      </c>
      <c r="C3474" s="55" t="s">
        <v>414</v>
      </c>
      <c r="D3474" s="54" t="s">
        <v>294</v>
      </c>
      <c r="E3474" s="56">
        <v>1012.572</v>
      </c>
      <c r="F3474" s="56">
        <v>43.676000000000002</v>
      </c>
      <c r="G3474" s="56">
        <v>39.984000000000002</v>
      </c>
      <c r="H3474" s="56">
        <v>159.47200000000001</v>
      </c>
      <c r="I3474" s="56">
        <v>1649.5840000000001</v>
      </c>
      <c r="J3474" s="56">
        <v>31.943999999999999</v>
      </c>
      <c r="K3474" s="56">
        <v>839.846</v>
      </c>
      <c r="L3474" s="56">
        <v>1269.232</v>
      </c>
      <c r="M3474" s="56">
        <v>269.94</v>
      </c>
      <c r="N3474" s="56">
        <v>1785.308</v>
      </c>
      <c r="O3474" s="56">
        <v>245.916</v>
      </c>
      <c r="P3474" s="56">
        <v>348.5</v>
      </c>
    </row>
    <row r="3475" spans="1:16" x14ac:dyDescent="0.25">
      <c r="A3475" s="54">
        <v>2024</v>
      </c>
      <c r="B3475" s="54">
        <v>359285</v>
      </c>
      <c r="C3475" s="55" t="s">
        <v>414</v>
      </c>
      <c r="D3475" s="54" t="s">
        <v>1</v>
      </c>
      <c r="E3475" s="56">
        <v>2394.0720000000001</v>
      </c>
      <c r="F3475" s="56">
        <v>167.17599999999999</v>
      </c>
      <c r="G3475" s="56">
        <v>159.98400000000001</v>
      </c>
      <c r="H3475" s="56">
        <v>529.47199999999998</v>
      </c>
      <c r="I3475" s="56">
        <v>5142.5839999999998</v>
      </c>
      <c r="J3475" s="56">
        <v>271.94400000000002</v>
      </c>
      <c r="K3475" s="56">
        <v>3050.096</v>
      </c>
      <c r="L3475" s="56">
        <v>2865.232</v>
      </c>
      <c r="M3475" s="56">
        <v>1385.44</v>
      </c>
      <c r="N3475" s="56">
        <v>5592.808</v>
      </c>
      <c r="O3475" s="56">
        <v>1061.4159999999999</v>
      </c>
      <c r="P3475" s="56">
        <v>1799</v>
      </c>
    </row>
    <row r="3476" spans="1:16" x14ac:dyDescent="0.25">
      <c r="A3476" s="54">
        <v>2024</v>
      </c>
      <c r="B3476" s="54">
        <v>364956</v>
      </c>
      <c r="C3476" s="55" t="s">
        <v>419</v>
      </c>
      <c r="D3476" s="54" t="s">
        <v>1</v>
      </c>
      <c r="E3476" s="56">
        <v>177.57599999999999</v>
      </c>
      <c r="F3476" s="56">
        <v>1303.6959999999999</v>
      </c>
      <c r="G3476" s="56">
        <v>215.96799999999999</v>
      </c>
      <c r="H3476" s="56">
        <v>0</v>
      </c>
      <c r="I3476" s="56">
        <v>9.5920000000000005</v>
      </c>
      <c r="J3476" s="56">
        <v>72.784000000000006</v>
      </c>
      <c r="K3476" s="56">
        <v>0</v>
      </c>
      <c r="L3476" s="56">
        <v>0</v>
      </c>
      <c r="M3476" s="56">
        <v>327.08800000000002</v>
      </c>
      <c r="N3476" s="56">
        <v>327.16000000000003</v>
      </c>
      <c r="O3476" s="56">
        <v>73.584000000000003</v>
      </c>
      <c r="P3476" s="56">
        <v>628.70399999999995</v>
      </c>
    </row>
    <row r="3477" spans="1:16" x14ac:dyDescent="0.25">
      <c r="A3477" s="54">
        <v>2024</v>
      </c>
      <c r="B3477" s="54">
        <v>364956</v>
      </c>
      <c r="C3477" s="55" t="s">
        <v>419</v>
      </c>
      <c r="D3477" s="54" t="s">
        <v>296</v>
      </c>
      <c r="E3477" s="56">
        <v>-57.223999999999997</v>
      </c>
      <c r="F3477" s="56">
        <v>284.596</v>
      </c>
      <c r="G3477" s="56">
        <v>-46.932000000000002</v>
      </c>
      <c r="H3477" s="56">
        <v>0</v>
      </c>
      <c r="I3477" s="56">
        <v>-29.507999999999999</v>
      </c>
      <c r="J3477" s="56">
        <v>-32.415999999999997</v>
      </c>
      <c r="K3477" s="56">
        <v>0</v>
      </c>
      <c r="L3477" s="56">
        <v>0</v>
      </c>
      <c r="M3477" s="56">
        <v>-61.911999999999999</v>
      </c>
      <c r="N3477" s="56">
        <v>-71.84</v>
      </c>
      <c r="O3477" s="56">
        <v>-32.616</v>
      </c>
      <c r="P3477" s="56">
        <v>106.504</v>
      </c>
    </row>
    <row r="3478" spans="1:16" x14ac:dyDescent="0.25">
      <c r="A3478" s="54">
        <v>2024</v>
      </c>
      <c r="B3478" s="54">
        <v>364956</v>
      </c>
      <c r="C3478" s="55" t="s">
        <v>419</v>
      </c>
      <c r="D3478" s="54" t="s">
        <v>294</v>
      </c>
      <c r="E3478" s="56">
        <v>39.076000000000001</v>
      </c>
      <c r="F3478" s="56">
        <v>358.69600000000003</v>
      </c>
      <c r="G3478" s="56">
        <v>81.468000000000004</v>
      </c>
      <c r="H3478" s="56">
        <v>0</v>
      </c>
      <c r="I3478" s="56">
        <v>2.5920000000000001</v>
      </c>
      <c r="J3478" s="56">
        <v>31.783999999999999</v>
      </c>
      <c r="K3478" s="56">
        <v>0</v>
      </c>
      <c r="L3478" s="56">
        <v>0</v>
      </c>
      <c r="M3478" s="56">
        <v>98.587999999999994</v>
      </c>
      <c r="N3478" s="56">
        <v>88.66</v>
      </c>
      <c r="O3478" s="56">
        <v>31.584</v>
      </c>
      <c r="P3478" s="56">
        <v>212.70400000000001</v>
      </c>
    </row>
    <row r="3479" spans="1:16" x14ac:dyDescent="0.25">
      <c r="A3479" s="54">
        <v>2024</v>
      </c>
      <c r="B3479" s="54">
        <v>365924</v>
      </c>
      <c r="C3479" s="55" t="s">
        <v>418</v>
      </c>
      <c r="D3479" s="54" t="s">
        <v>1</v>
      </c>
      <c r="E3479" s="56">
        <v>2712.4879999999998</v>
      </c>
      <c r="F3479" s="56">
        <v>147.16800000000001</v>
      </c>
      <c r="G3479" s="56">
        <v>399.12799999999999</v>
      </c>
      <c r="H3479" s="56">
        <v>1527.808</v>
      </c>
      <c r="I3479" s="56">
        <v>425.55200000000002</v>
      </c>
      <c r="J3479" s="56">
        <v>1486.2</v>
      </c>
      <c r="K3479" s="56">
        <v>1575.0239999999999</v>
      </c>
      <c r="L3479" s="56">
        <v>481.536</v>
      </c>
      <c r="M3479" s="56">
        <v>1562.2080000000001</v>
      </c>
      <c r="N3479" s="56">
        <v>1863.6959999999999</v>
      </c>
      <c r="O3479" s="56">
        <v>0</v>
      </c>
      <c r="P3479" s="56">
        <v>207.976</v>
      </c>
    </row>
    <row r="3480" spans="1:16" x14ac:dyDescent="0.25">
      <c r="A3480" s="54">
        <v>2024</v>
      </c>
      <c r="B3480" s="54">
        <v>365924</v>
      </c>
      <c r="C3480" s="55" t="s">
        <v>418</v>
      </c>
      <c r="D3480" s="54" t="s">
        <v>294</v>
      </c>
      <c r="E3480" s="56">
        <v>785.48800000000006</v>
      </c>
      <c r="F3480" s="56">
        <v>61.167999999999999</v>
      </c>
      <c r="G3480" s="56">
        <v>176.12799999999999</v>
      </c>
      <c r="H3480" s="56">
        <v>322.80799999999999</v>
      </c>
      <c r="I3480" s="56">
        <v>118.05200000000001</v>
      </c>
      <c r="J3480" s="56">
        <v>674.2</v>
      </c>
      <c r="K3480" s="56">
        <v>536.524</v>
      </c>
      <c r="L3480" s="56">
        <v>134.536</v>
      </c>
      <c r="M3480" s="56">
        <v>341.20800000000003</v>
      </c>
      <c r="N3480" s="56">
        <v>539.19600000000003</v>
      </c>
      <c r="O3480" s="56">
        <v>0</v>
      </c>
      <c r="P3480" s="56">
        <v>77.975999999999999</v>
      </c>
    </row>
    <row r="3481" spans="1:16" x14ac:dyDescent="0.25">
      <c r="A3481" s="54">
        <v>2024</v>
      </c>
      <c r="B3481" s="54">
        <v>365924</v>
      </c>
      <c r="C3481" s="55" t="s">
        <v>418</v>
      </c>
      <c r="D3481" s="54" t="s">
        <v>296</v>
      </c>
      <c r="E3481" s="56">
        <v>572.58799999999997</v>
      </c>
      <c r="F3481" s="56">
        <v>-5.0320000000000098</v>
      </c>
      <c r="G3481" s="56">
        <v>41.527999999999999</v>
      </c>
      <c r="H3481" s="56">
        <v>146.30799999999999</v>
      </c>
      <c r="I3481" s="56">
        <v>17.652000000000001</v>
      </c>
      <c r="J3481" s="56">
        <v>605.79999999999995</v>
      </c>
      <c r="K3481" s="56">
        <v>335.72399999999999</v>
      </c>
      <c r="L3481" s="56">
        <v>33.036000000000001</v>
      </c>
      <c r="M3481" s="56">
        <v>105.108</v>
      </c>
      <c r="N3481" s="56">
        <v>371.49599999999998</v>
      </c>
      <c r="O3481" s="56">
        <v>0</v>
      </c>
      <c r="P3481" s="56">
        <v>11.776</v>
      </c>
    </row>
    <row r="3482" spans="1:16" x14ac:dyDescent="0.25">
      <c r="A3482" s="54">
        <v>2024</v>
      </c>
      <c r="B3482" s="54">
        <v>368143</v>
      </c>
      <c r="C3482" s="55" t="s">
        <v>415</v>
      </c>
      <c r="D3482" s="54" t="s">
        <v>294</v>
      </c>
      <c r="E3482" s="56">
        <v>779.49680000000001</v>
      </c>
      <c r="F3482" s="56">
        <v>515.51559999999995</v>
      </c>
      <c r="G3482" s="56">
        <v>1765.338</v>
      </c>
      <c r="H3482" s="56">
        <v>1717.6016</v>
      </c>
      <c r="I3482" s="56">
        <v>1367.6063999999999</v>
      </c>
      <c r="J3482" s="56">
        <v>980.3768</v>
      </c>
      <c r="K3482" s="56">
        <v>1865.5868</v>
      </c>
      <c r="L3482" s="56">
        <v>760.53560000000004</v>
      </c>
      <c r="M3482" s="56">
        <v>0</v>
      </c>
      <c r="N3482" s="56">
        <v>0</v>
      </c>
      <c r="O3482" s="56">
        <v>0</v>
      </c>
      <c r="P3482" s="56">
        <v>0</v>
      </c>
    </row>
    <row r="3483" spans="1:16" x14ac:dyDescent="0.25">
      <c r="A3483" s="54">
        <v>2024</v>
      </c>
      <c r="B3483" s="54">
        <v>368143</v>
      </c>
      <c r="C3483" s="55" t="s">
        <v>415</v>
      </c>
      <c r="D3483" s="54" t="s">
        <v>1</v>
      </c>
      <c r="E3483" s="56">
        <v>3748.9967999999999</v>
      </c>
      <c r="F3483" s="56">
        <v>2775.7656000000002</v>
      </c>
      <c r="G3483" s="56">
        <v>8660.0879999999997</v>
      </c>
      <c r="H3483" s="56">
        <v>8051.6016</v>
      </c>
      <c r="I3483" s="56">
        <v>6667.1063999999997</v>
      </c>
      <c r="J3483" s="56">
        <v>3558.3768</v>
      </c>
      <c r="K3483" s="56">
        <v>7378.3368</v>
      </c>
      <c r="L3483" s="56">
        <v>3903.2856000000002</v>
      </c>
      <c r="M3483" s="56">
        <v>0</v>
      </c>
      <c r="N3483" s="56">
        <v>0</v>
      </c>
      <c r="O3483" s="56">
        <v>0</v>
      </c>
      <c r="P3483" s="56">
        <v>0</v>
      </c>
    </row>
    <row r="3484" spans="1:16" x14ac:dyDescent="0.25">
      <c r="A3484" s="54">
        <v>2024</v>
      </c>
      <c r="B3484" s="54">
        <v>368143</v>
      </c>
      <c r="C3484" s="55" t="s">
        <v>415</v>
      </c>
      <c r="D3484" s="54" t="s">
        <v>296</v>
      </c>
      <c r="E3484" s="56">
        <v>499.10680000000002</v>
      </c>
      <c r="F3484" s="56">
        <v>277.61559999999997</v>
      </c>
      <c r="G3484" s="56">
        <v>1271.4079999999999</v>
      </c>
      <c r="H3484" s="56">
        <v>1474.2016000000001</v>
      </c>
      <c r="I3484" s="56">
        <v>1050.6764000000001</v>
      </c>
      <c r="J3484" s="56">
        <v>707.07680000000005</v>
      </c>
      <c r="K3484" s="56">
        <v>1394.1867999999999</v>
      </c>
      <c r="L3484" s="56">
        <v>509.43560000000002</v>
      </c>
      <c r="M3484" s="56">
        <v>0</v>
      </c>
      <c r="N3484" s="56">
        <v>0</v>
      </c>
      <c r="O3484" s="56">
        <v>0</v>
      </c>
      <c r="P3484" s="56">
        <v>0</v>
      </c>
    </row>
    <row r="3485" spans="1:16" x14ac:dyDescent="0.25">
      <c r="A3485" s="54">
        <v>2024</v>
      </c>
      <c r="B3485" s="54">
        <v>369346</v>
      </c>
      <c r="C3485" s="55" t="s">
        <v>415</v>
      </c>
      <c r="D3485" s="54" t="s">
        <v>296</v>
      </c>
      <c r="E3485" s="56">
        <v>-39.24</v>
      </c>
      <c r="F3485" s="56">
        <v>-18.524000000000001</v>
      </c>
      <c r="G3485" s="56">
        <v>222.666</v>
      </c>
      <c r="H3485" s="56">
        <v>31.571999999999999</v>
      </c>
      <c r="I3485" s="56">
        <v>-21.27</v>
      </c>
      <c r="J3485" s="56">
        <v>-70.731999999999999</v>
      </c>
      <c r="K3485" s="56">
        <v>-17.311999999999902</v>
      </c>
      <c r="L3485" s="56">
        <v>-52.832000000000001</v>
      </c>
      <c r="M3485" s="56">
        <v>93.988000000000099</v>
      </c>
      <c r="N3485" s="56">
        <v>180.404</v>
      </c>
      <c r="O3485" s="56">
        <v>68.480000000000103</v>
      </c>
      <c r="P3485" s="56">
        <v>-3.1080000000000001</v>
      </c>
    </row>
    <row r="3486" spans="1:16" x14ac:dyDescent="0.25">
      <c r="A3486" s="54">
        <v>2024</v>
      </c>
      <c r="B3486" s="54">
        <v>369346</v>
      </c>
      <c r="C3486" s="55" t="s">
        <v>415</v>
      </c>
      <c r="D3486" s="54" t="s">
        <v>294</v>
      </c>
      <c r="E3486" s="56">
        <v>121.26</v>
      </c>
      <c r="F3486" s="56">
        <v>77.775999999999996</v>
      </c>
      <c r="G3486" s="56">
        <v>383.166</v>
      </c>
      <c r="H3486" s="56">
        <v>266.17200000000003</v>
      </c>
      <c r="I3486" s="56">
        <v>181.23</v>
      </c>
      <c r="J3486" s="56">
        <v>57.667999999999999</v>
      </c>
      <c r="K3486" s="56">
        <v>143.18799999999999</v>
      </c>
      <c r="L3486" s="56">
        <v>75.567999999999998</v>
      </c>
      <c r="M3486" s="56">
        <v>254.488</v>
      </c>
      <c r="N3486" s="56">
        <v>276.70400000000001</v>
      </c>
      <c r="O3486" s="56">
        <v>261.08</v>
      </c>
      <c r="P3486" s="56">
        <v>28.992000000000001</v>
      </c>
    </row>
    <row r="3487" spans="1:16" x14ac:dyDescent="0.25">
      <c r="A3487" s="54">
        <v>2024</v>
      </c>
      <c r="B3487" s="54">
        <v>369346</v>
      </c>
      <c r="C3487" s="55" t="s">
        <v>415</v>
      </c>
      <c r="D3487" s="54" t="s">
        <v>1</v>
      </c>
      <c r="E3487" s="56">
        <v>368.76</v>
      </c>
      <c r="F3487" s="56">
        <v>232.77600000000001</v>
      </c>
      <c r="G3487" s="56">
        <v>1985.4159999999999</v>
      </c>
      <c r="H3487" s="56">
        <v>860.67200000000003</v>
      </c>
      <c r="I3487" s="56">
        <v>597.48</v>
      </c>
      <c r="J3487" s="56">
        <v>231.16800000000001</v>
      </c>
      <c r="K3487" s="56">
        <v>968.68799999999999</v>
      </c>
      <c r="L3487" s="56">
        <v>241.56800000000001</v>
      </c>
      <c r="M3487" s="56">
        <v>941.48800000000006</v>
      </c>
      <c r="N3487" s="56">
        <v>736.70399999999995</v>
      </c>
      <c r="O3487" s="56">
        <v>1123.08</v>
      </c>
      <c r="P3487" s="56">
        <v>63.991999999999997</v>
      </c>
    </row>
    <row r="3488" spans="1:16" x14ac:dyDescent="0.25">
      <c r="A3488" s="54">
        <v>2024</v>
      </c>
      <c r="B3488" s="54">
        <v>370695</v>
      </c>
      <c r="C3488" s="55" t="s">
        <v>414</v>
      </c>
      <c r="D3488" s="54" t="s">
        <v>1</v>
      </c>
      <c r="E3488" s="56">
        <v>6210.7849999999999</v>
      </c>
      <c r="F3488" s="56">
        <v>4545.2960000000003</v>
      </c>
      <c r="G3488" s="56">
        <v>3055.1219999999998</v>
      </c>
      <c r="H3488" s="56">
        <v>2092.748</v>
      </c>
      <c r="I3488" s="56">
        <v>4562.0540000000001</v>
      </c>
      <c r="J3488" s="56">
        <v>2313.752</v>
      </c>
      <c r="K3488" s="56">
        <v>5639.2070000000003</v>
      </c>
      <c r="L3488" s="56">
        <v>3035.55</v>
      </c>
      <c r="M3488" s="56">
        <v>2965.4870000000001</v>
      </c>
      <c r="N3488" s="56">
        <v>4473.1260000000002</v>
      </c>
      <c r="O3488" s="56">
        <v>6746.9219999999996</v>
      </c>
      <c r="P3488" s="56">
        <v>6473.6</v>
      </c>
    </row>
    <row r="3489" spans="1:16" x14ac:dyDescent="0.25">
      <c r="A3489" s="54">
        <v>2024</v>
      </c>
      <c r="B3489" s="54">
        <v>370695</v>
      </c>
      <c r="C3489" s="55" t="s">
        <v>414</v>
      </c>
      <c r="D3489" s="54" t="s">
        <v>296</v>
      </c>
      <c r="E3489" s="56">
        <v>1018.515</v>
      </c>
      <c r="F3489" s="56">
        <v>376.79599999999999</v>
      </c>
      <c r="G3489" s="56">
        <v>419.87200000000001</v>
      </c>
      <c r="H3489" s="56">
        <v>131.24799999999999</v>
      </c>
      <c r="I3489" s="56">
        <v>295.05399999999901</v>
      </c>
      <c r="J3489" s="56">
        <v>129.50200000000001</v>
      </c>
      <c r="K3489" s="56">
        <v>546.66700000000003</v>
      </c>
      <c r="L3489" s="56">
        <v>474.55</v>
      </c>
      <c r="M3489" s="56">
        <v>506.98700000000002</v>
      </c>
      <c r="N3489" s="56">
        <v>889.62599999999998</v>
      </c>
      <c r="O3489" s="56">
        <v>1426.922</v>
      </c>
      <c r="P3489" s="56">
        <v>1132.5999999999999</v>
      </c>
    </row>
    <row r="3490" spans="1:16" x14ac:dyDescent="0.25">
      <c r="A3490" s="54">
        <v>2024</v>
      </c>
      <c r="B3490" s="54">
        <v>370695</v>
      </c>
      <c r="C3490" s="55" t="s">
        <v>414</v>
      </c>
      <c r="D3490" s="54" t="s">
        <v>294</v>
      </c>
      <c r="E3490" s="56">
        <v>1345.0350000000001</v>
      </c>
      <c r="F3490" s="56">
        <v>632.79600000000005</v>
      </c>
      <c r="G3490" s="56">
        <v>675.87199999999996</v>
      </c>
      <c r="H3490" s="56">
        <v>258.24799999999999</v>
      </c>
      <c r="I3490" s="56">
        <v>432.05399999999901</v>
      </c>
      <c r="J3490" s="56">
        <v>480.50200000000001</v>
      </c>
      <c r="K3490" s="56">
        <v>906.70699999999999</v>
      </c>
      <c r="L3490" s="56">
        <v>609.54999999999995</v>
      </c>
      <c r="M3490" s="56">
        <v>762.98699999999997</v>
      </c>
      <c r="N3490" s="56">
        <v>1083.626</v>
      </c>
      <c r="O3490" s="56">
        <v>1654.922</v>
      </c>
      <c r="P3490" s="56">
        <v>1360.6</v>
      </c>
    </row>
    <row r="3491" spans="1:16" x14ac:dyDescent="0.25">
      <c r="A3491" s="54">
        <v>2024</v>
      </c>
      <c r="B3491" s="54">
        <v>375019</v>
      </c>
      <c r="C3491" s="55" t="s">
        <v>418</v>
      </c>
      <c r="D3491" s="54" t="s">
        <v>294</v>
      </c>
      <c r="E3491" s="56">
        <v>2401.35</v>
      </c>
      <c r="F3491" s="56">
        <v>1686.2</v>
      </c>
      <c r="G3491" s="56">
        <v>408.6</v>
      </c>
      <c r="H3491" s="56">
        <v>477.8</v>
      </c>
      <c r="I3491" s="56">
        <v>1788.95</v>
      </c>
      <c r="J3491" s="56">
        <v>1899.95</v>
      </c>
      <c r="K3491" s="56">
        <v>1149.75</v>
      </c>
      <c r="L3491" s="56">
        <v>1582.35</v>
      </c>
      <c r="M3491" s="56">
        <v>776.45</v>
      </c>
      <c r="N3491" s="56">
        <v>1170.4000000000001</v>
      </c>
      <c r="O3491" s="56">
        <v>816.45</v>
      </c>
      <c r="P3491" s="56">
        <v>1693.3</v>
      </c>
    </row>
    <row r="3492" spans="1:16" x14ac:dyDescent="0.25">
      <c r="A3492" s="54">
        <v>2024</v>
      </c>
      <c r="B3492" s="54">
        <v>375019</v>
      </c>
      <c r="C3492" s="55" t="s">
        <v>418</v>
      </c>
      <c r="D3492" s="54" t="s">
        <v>296</v>
      </c>
      <c r="E3492" s="56">
        <v>1929.25</v>
      </c>
      <c r="F3492" s="56">
        <v>1204.75</v>
      </c>
      <c r="G3492" s="56">
        <v>-53.599999999999902</v>
      </c>
      <c r="H3492" s="56">
        <v>4.6000000000000396</v>
      </c>
      <c r="I3492" s="56">
        <v>1464.65</v>
      </c>
      <c r="J3492" s="56">
        <v>1356.15</v>
      </c>
      <c r="K3492" s="56">
        <v>565.15</v>
      </c>
      <c r="L3492" s="56">
        <v>1042.95</v>
      </c>
      <c r="M3492" s="56">
        <v>392.55</v>
      </c>
      <c r="N3492" s="56">
        <v>883.6</v>
      </c>
      <c r="O3492" s="56">
        <v>445.3</v>
      </c>
      <c r="P3492" s="56">
        <v>1225.5999999999999</v>
      </c>
    </row>
    <row r="3493" spans="1:16" x14ac:dyDescent="0.25">
      <c r="A3493" s="54">
        <v>2024</v>
      </c>
      <c r="B3493" s="54">
        <v>375019</v>
      </c>
      <c r="C3493" s="55" t="s">
        <v>418</v>
      </c>
      <c r="D3493" s="54" t="s">
        <v>1</v>
      </c>
      <c r="E3493" s="56">
        <v>14408.1</v>
      </c>
      <c r="F3493" s="56">
        <v>10117.200000000001</v>
      </c>
      <c r="G3493" s="56">
        <v>2451.6</v>
      </c>
      <c r="H3493" s="56">
        <v>2866.8</v>
      </c>
      <c r="I3493" s="56">
        <v>10733.7</v>
      </c>
      <c r="J3493" s="56">
        <v>11399.7</v>
      </c>
      <c r="K3493" s="56">
        <v>6898.5</v>
      </c>
      <c r="L3493" s="56">
        <v>9494.1</v>
      </c>
      <c r="M3493" s="56">
        <v>4658.7</v>
      </c>
      <c r="N3493" s="56">
        <v>7022.4</v>
      </c>
      <c r="O3493" s="56">
        <v>4898.7</v>
      </c>
      <c r="P3493" s="56">
        <v>10159.799999999999</v>
      </c>
    </row>
    <row r="3494" spans="1:16" x14ac:dyDescent="0.25">
      <c r="A3494" s="54">
        <v>2024</v>
      </c>
      <c r="B3494" s="54">
        <v>375945</v>
      </c>
      <c r="C3494" s="55" t="s">
        <v>419</v>
      </c>
      <c r="D3494" s="54" t="s">
        <v>1</v>
      </c>
      <c r="E3494" s="56">
        <v>169.9796</v>
      </c>
      <c r="F3494" s="56">
        <v>0</v>
      </c>
      <c r="G3494" s="56">
        <v>0</v>
      </c>
      <c r="H3494" s="56">
        <v>0</v>
      </c>
      <c r="I3494" s="56">
        <v>0</v>
      </c>
      <c r="J3494" s="56">
        <v>373.2724</v>
      </c>
      <c r="K3494" s="56">
        <v>222.32599999999999</v>
      </c>
      <c r="L3494" s="56">
        <v>0</v>
      </c>
      <c r="M3494" s="56">
        <v>83.612799999999993</v>
      </c>
      <c r="N3494" s="56">
        <v>1601.8828000000001</v>
      </c>
      <c r="O3494" s="56">
        <v>0</v>
      </c>
      <c r="P3494" s="56">
        <v>863.50480000000005</v>
      </c>
    </row>
    <row r="3495" spans="1:16" x14ac:dyDescent="0.25">
      <c r="A3495" s="54">
        <v>2024</v>
      </c>
      <c r="B3495" s="54">
        <v>375945</v>
      </c>
      <c r="C3495" s="55" t="s">
        <v>419</v>
      </c>
      <c r="D3495" s="54" t="s">
        <v>296</v>
      </c>
      <c r="E3495" s="56">
        <v>-10.320399999999999</v>
      </c>
      <c r="F3495" s="56">
        <v>0</v>
      </c>
      <c r="G3495" s="56">
        <v>0</v>
      </c>
      <c r="H3495" s="56">
        <v>0</v>
      </c>
      <c r="I3495" s="56">
        <v>0</v>
      </c>
      <c r="J3495" s="56">
        <v>18.372399999999899</v>
      </c>
      <c r="K3495" s="56">
        <v>-36.874000000000002</v>
      </c>
      <c r="L3495" s="56">
        <v>0</v>
      </c>
      <c r="M3495" s="56">
        <v>-32.587200000000003</v>
      </c>
      <c r="N3495" s="56">
        <v>405.38279999999997</v>
      </c>
      <c r="O3495" s="56">
        <v>0</v>
      </c>
      <c r="P3495" s="56">
        <v>94.704799999999906</v>
      </c>
    </row>
    <row r="3496" spans="1:16" x14ac:dyDescent="0.25">
      <c r="A3496" s="54">
        <v>2024</v>
      </c>
      <c r="B3496" s="54">
        <v>375945</v>
      </c>
      <c r="C3496" s="55" t="s">
        <v>419</v>
      </c>
      <c r="D3496" s="54" t="s">
        <v>294</v>
      </c>
      <c r="E3496" s="56">
        <v>54.979599999999998</v>
      </c>
      <c r="F3496" s="56">
        <v>0</v>
      </c>
      <c r="G3496" s="56">
        <v>0</v>
      </c>
      <c r="H3496" s="56">
        <v>0</v>
      </c>
      <c r="I3496" s="56">
        <v>0</v>
      </c>
      <c r="J3496" s="56">
        <v>84.772399999999905</v>
      </c>
      <c r="K3496" s="56">
        <v>-3.6740000000000399</v>
      </c>
      <c r="L3496" s="56">
        <v>0</v>
      </c>
      <c r="M3496" s="56">
        <v>0.61279999999999302</v>
      </c>
      <c r="N3496" s="56">
        <v>472.88279999999997</v>
      </c>
      <c r="O3496" s="56">
        <v>0</v>
      </c>
      <c r="P3496" s="56">
        <v>129.00479999999999</v>
      </c>
    </row>
    <row r="3497" spans="1:16" x14ac:dyDescent="0.25">
      <c r="A3497" s="54">
        <v>2024</v>
      </c>
      <c r="B3497" s="54">
        <v>375968</v>
      </c>
      <c r="C3497" s="55" t="s">
        <v>414</v>
      </c>
      <c r="D3497" s="54" t="s">
        <v>1</v>
      </c>
      <c r="E3497" s="56">
        <v>719.91200000000003</v>
      </c>
      <c r="F3497" s="56">
        <v>0</v>
      </c>
      <c r="G3497" s="56">
        <v>0</v>
      </c>
      <c r="H3497" s="56">
        <v>0</v>
      </c>
      <c r="I3497" s="56">
        <v>890.28800000000001</v>
      </c>
      <c r="J3497" s="56">
        <v>259.16000000000003</v>
      </c>
      <c r="K3497" s="56">
        <v>0</v>
      </c>
      <c r="L3497" s="56">
        <v>127.98399999999999</v>
      </c>
      <c r="M3497" s="56">
        <v>1120.6959999999999</v>
      </c>
      <c r="N3497" s="56">
        <v>26.376000000000001</v>
      </c>
      <c r="O3497" s="56">
        <v>0</v>
      </c>
      <c r="P3497" s="56">
        <v>2047.7439999999999</v>
      </c>
    </row>
    <row r="3498" spans="1:16" x14ac:dyDescent="0.25">
      <c r="A3498" s="54">
        <v>2024</v>
      </c>
      <c r="B3498" s="54">
        <v>375968</v>
      </c>
      <c r="C3498" s="55" t="s">
        <v>414</v>
      </c>
      <c r="D3498" s="54" t="s">
        <v>294</v>
      </c>
      <c r="E3498" s="56">
        <v>309.91199999999998</v>
      </c>
      <c r="F3498" s="56">
        <v>0</v>
      </c>
      <c r="G3498" s="56">
        <v>0</v>
      </c>
      <c r="H3498" s="56">
        <v>0</v>
      </c>
      <c r="I3498" s="56">
        <v>314.28800000000001</v>
      </c>
      <c r="J3498" s="56">
        <v>43.16</v>
      </c>
      <c r="K3498" s="56">
        <v>0</v>
      </c>
      <c r="L3498" s="56">
        <v>57.984000000000002</v>
      </c>
      <c r="M3498" s="56">
        <v>275.69600000000003</v>
      </c>
      <c r="N3498" s="56">
        <v>6.8760000000000003</v>
      </c>
      <c r="O3498" s="56">
        <v>0</v>
      </c>
      <c r="P3498" s="56">
        <v>798.74400000000003</v>
      </c>
    </row>
    <row r="3499" spans="1:16" x14ac:dyDescent="0.25">
      <c r="A3499" s="54">
        <v>2024</v>
      </c>
      <c r="B3499" s="54">
        <v>375968</v>
      </c>
      <c r="C3499" s="55" t="s">
        <v>414</v>
      </c>
      <c r="D3499" s="54" t="s">
        <v>296</v>
      </c>
      <c r="E3499" s="56">
        <v>277.91199999999998</v>
      </c>
      <c r="F3499" s="56">
        <v>0</v>
      </c>
      <c r="G3499" s="56">
        <v>0</v>
      </c>
      <c r="H3499" s="56">
        <v>0</v>
      </c>
      <c r="I3499" s="56">
        <v>251.28800000000001</v>
      </c>
      <c r="J3499" s="56">
        <v>-19.84</v>
      </c>
      <c r="K3499" s="56">
        <v>0</v>
      </c>
      <c r="L3499" s="56">
        <v>26.984000000000002</v>
      </c>
      <c r="M3499" s="56">
        <v>243.696</v>
      </c>
      <c r="N3499" s="56">
        <v>-55.124000000000002</v>
      </c>
      <c r="O3499" s="56">
        <v>0</v>
      </c>
      <c r="P3499" s="56">
        <v>758.22400000000005</v>
      </c>
    </row>
    <row r="3500" spans="1:16" x14ac:dyDescent="0.25">
      <c r="A3500" s="54">
        <v>2024</v>
      </c>
      <c r="B3500" s="54">
        <v>380543</v>
      </c>
      <c r="C3500" s="55" t="s">
        <v>418</v>
      </c>
      <c r="D3500" s="54" t="s">
        <v>296</v>
      </c>
      <c r="E3500" s="56">
        <v>617.4</v>
      </c>
      <c r="F3500" s="56">
        <v>-6.6500000000000101</v>
      </c>
      <c r="G3500" s="56">
        <v>489.7</v>
      </c>
      <c r="H3500" s="56">
        <v>-169.35</v>
      </c>
      <c r="I3500" s="56">
        <v>-141.15</v>
      </c>
      <c r="J3500" s="56">
        <v>-25.5</v>
      </c>
      <c r="K3500" s="56">
        <v>445.45</v>
      </c>
      <c r="L3500" s="56">
        <v>85.4</v>
      </c>
      <c r="M3500" s="56">
        <v>355.25</v>
      </c>
      <c r="N3500" s="56">
        <v>132.35</v>
      </c>
      <c r="O3500" s="56">
        <v>30.2</v>
      </c>
      <c r="P3500" s="56">
        <v>372.95</v>
      </c>
    </row>
    <row r="3501" spans="1:16" x14ac:dyDescent="0.25">
      <c r="A3501" s="54">
        <v>2024</v>
      </c>
      <c r="B3501" s="54">
        <v>380543</v>
      </c>
      <c r="C3501" s="55" t="s">
        <v>418</v>
      </c>
      <c r="D3501" s="54" t="s">
        <v>294</v>
      </c>
      <c r="E3501" s="56">
        <v>1059.8</v>
      </c>
      <c r="F3501" s="56">
        <v>332.05</v>
      </c>
      <c r="G3501" s="56">
        <v>957.4</v>
      </c>
      <c r="H3501" s="56">
        <v>174.85</v>
      </c>
      <c r="I3501" s="56">
        <v>269.25</v>
      </c>
      <c r="J3501" s="56">
        <v>144.4</v>
      </c>
      <c r="K3501" s="56">
        <v>777.45</v>
      </c>
      <c r="L3501" s="56">
        <v>360.1</v>
      </c>
      <c r="M3501" s="56">
        <v>740.8</v>
      </c>
      <c r="N3501" s="56">
        <v>436.85</v>
      </c>
      <c r="O3501" s="56">
        <v>237.6</v>
      </c>
      <c r="P3501" s="56">
        <v>954.35</v>
      </c>
    </row>
    <row r="3502" spans="1:16" x14ac:dyDescent="0.25">
      <c r="A3502" s="54">
        <v>2024</v>
      </c>
      <c r="B3502" s="54">
        <v>380543</v>
      </c>
      <c r="C3502" s="55" t="s">
        <v>418</v>
      </c>
      <c r="D3502" s="54" t="s">
        <v>1</v>
      </c>
      <c r="E3502" s="56">
        <v>6358.8</v>
      </c>
      <c r="F3502" s="56">
        <v>1992.3</v>
      </c>
      <c r="G3502" s="56">
        <v>5744.4</v>
      </c>
      <c r="H3502" s="56">
        <v>1049.0999999999999</v>
      </c>
      <c r="I3502" s="56">
        <v>1615.5</v>
      </c>
      <c r="J3502" s="56">
        <v>866.4</v>
      </c>
      <c r="K3502" s="56">
        <v>4664.7</v>
      </c>
      <c r="L3502" s="56">
        <v>2160.6</v>
      </c>
      <c r="M3502" s="56">
        <v>4444.8</v>
      </c>
      <c r="N3502" s="56">
        <v>2621.1</v>
      </c>
      <c r="O3502" s="56">
        <v>1425.6</v>
      </c>
      <c r="P3502" s="56">
        <v>5726.1</v>
      </c>
    </row>
    <row r="3503" spans="1:16" x14ac:dyDescent="0.25">
      <c r="A3503" s="54">
        <v>2024</v>
      </c>
      <c r="B3503" s="54">
        <v>384965</v>
      </c>
      <c r="C3503" s="55" t="s">
        <v>414</v>
      </c>
      <c r="D3503" s="54" t="s">
        <v>296</v>
      </c>
      <c r="E3503" s="56">
        <v>-1.92799999999997</v>
      </c>
      <c r="F3503" s="56">
        <v>78.489999999999995</v>
      </c>
      <c r="G3503" s="56">
        <v>97.548000000000002</v>
      </c>
      <c r="H3503" s="56">
        <v>30.768000000000001</v>
      </c>
      <c r="I3503" s="56">
        <v>260.488</v>
      </c>
      <c r="J3503" s="56">
        <v>0</v>
      </c>
      <c r="K3503" s="56">
        <v>594.06799999999998</v>
      </c>
      <c r="L3503" s="56">
        <v>120.944</v>
      </c>
      <c r="M3503" s="56">
        <v>592.12</v>
      </c>
      <c r="N3503" s="56">
        <v>362.32</v>
      </c>
      <c r="O3503" s="56">
        <v>-39.74</v>
      </c>
      <c r="P3503" s="56">
        <v>0</v>
      </c>
    </row>
    <row r="3504" spans="1:16" x14ac:dyDescent="0.25">
      <c r="A3504" s="54">
        <v>2024</v>
      </c>
      <c r="B3504" s="54">
        <v>384965</v>
      </c>
      <c r="C3504" s="55" t="s">
        <v>414</v>
      </c>
      <c r="D3504" s="54" t="s">
        <v>1</v>
      </c>
      <c r="E3504" s="56">
        <v>291.072</v>
      </c>
      <c r="F3504" s="56">
        <v>586.24</v>
      </c>
      <c r="G3504" s="56">
        <v>1187.048</v>
      </c>
      <c r="H3504" s="56">
        <v>232.768</v>
      </c>
      <c r="I3504" s="56">
        <v>785.48800000000006</v>
      </c>
      <c r="J3504" s="56">
        <v>0</v>
      </c>
      <c r="K3504" s="56">
        <v>1856.568</v>
      </c>
      <c r="L3504" s="56">
        <v>519.94399999999996</v>
      </c>
      <c r="M3504" s="56">
        <v>1758.12</v>
      </c>
      <c r="N3504" s="56">
        <v>2318.84</v>
      </c>
      <c r="O3504" s="56">
        <v>184.76</v>
      </c>
      <c r="P3504" s="56">
        <v>0</v>
      </c>
    </row>
    <row r="3505" spans="1:16" x14ac:dyDescent="0.25">
      <c r="A3505" s="54">
        <v>2024</v>
      </c>
      <c r="B3505" s="54">
        <v>384965</v>
      </c>
      <c r="C3505" s="55" t="s">
        <v>414</v>
      </c>
      <c r="D3505" s="54" t="s">
        <v>294</v>
      </c>
      <c r="E3505" s="56">
        <v>63.072000000000003</v>
      </c>
      <c r="F3505" s="56">
        <v>175.49</v>
      </c>
      <c r="G3505" s="56">
        <v>194.548</v>
      </c>
      <c r="H3505" s="56">
        <v>63.768000000000001</v>
      </c>
      <c r="I3505" s="56">
        <v>353.488</v>
      </c>
      <c r="J3505" s="56">
        <v>0</v>
      </c>
      <c r="K3505" s="56">
        <v>721.06799999999998</v>
      </c>
      <c r="L3505" s="56">
        <v>184.94399999999999</v>
      </c>
      <c r="M3505" s="56">
        <v>657.12</v>
      </c>
      <c r="N3505" s="56">
        <v>498.84</v>
      </c>
      <c r="O3505" s="56">
        <v>23.26</v>
      </c>
      <c r="P3505" s="56">
        <v>0</v>
      </c>
    </row>
    <row r="3506" spans="1:16" x14ac:dyDescent="0.25">
      <c r="A3506" s="54">
        <v>2024</v>
      </c>
      <c r="B3506" s="54">
        <v>387642</v>
      </c>
      <c r="C3506" s="55" t="s">
        <v>414</v>
      </c>
      <c r="D3506" s="54" t="s">
        <v>294</v>
      </c>
      <c r="E3506" s="56">
        <v>885.92000000000201</v>
      </c>
      <c r="F3506" s="56">
        <v>552.10000000000105</v>
      </c>
      <c r="G3506" s="56">
        <v>526.14000000000101</v>
      </c>
      <c r="H3506" s="56">
        <v>1512.54</v>
      </c>
      <c r="I3506" s="56">
        <v>693.400000000001</v>
      </c>
      <c r="J3506" s="56">
        <v>395.58</v>
      </c>
      <c r="K3506" s="56">
        <v>659.680000000002</v>
      </c>
      <c r="L3506" s="56">
        <v>531.400000000001</v>
      </c>
      <c r="M3506" s="56">
        <v>1354.16</v>
      </c>
      <c r="N3506" s="56">
        <v>309.92</v>
      </c>
      <c r="O3506" s="56">
        <v>667.52000000000203</v>
      </c>
      <c r="P3506" s="56">
        <v>550.42000000000201</v>
      </c>
    </row>
    <row r="3507" spans="1:16" x14ac:dyDescent="0.25">
      <c r="A3507" s="54">
        <v>2024</v>
      </c>
      <c r="B3507" s="54">
        <v>387642</v>
      </c>
      <c r="C3507" s="55" t="s">
        <v>414</v>
      </c>
      <c r="D3507" s="54" t="s">
        <v>1</v>
      </c>
      <c r="E3507" s="56">
        <v>11959.92</v>
      </c>
      <c r="F3507" s="56">
        <v>7453.35</v>
      </c>
      <c r="G3507" s="56">
        <v>7102.89</v>
      </c>
      <c r="H3507" s="56">
        <v>20419.29</v>
      </c>
      <c r="I3507" s="56">
        <v>9360.9</v>
      </c>
      <c r="J3507" s="56">
        <v>5340.33</v>
      </c>
      <c r="K3507" s="56">
        <v>8905.68</v>
      </c>
      <c r="L3507" s="56">
        <v>7173.9</v>
      </c>
      <c r="M3507" s="56">
        <v>18281.16</v>
      </c>
      <c r="N3507" s="56">
        <v>4183.92</v>
      </c>
      <c r="O3507" s="56">
        <v>9011.52</v>
      </c>
      <c r="P3507" s="56">
        <v>7430.67</v>
      </c>
    </row>
    <row r="3508" spans="1:16" x14ac:dyDescent="0.25">
      <c r="A3508" s="54">
        <v>2024</v>
      </c>
      <c r="B3508" s="54">
        <v>387642</v>
      </c>
      <c r="C3508" s="55" t="s">
        <v>414</v>
      </c>
      <c r="D3508" s="54" t="s">
        <v>296</v>
      </c>
      <c r="E3508" s="56">
        <v>309.84000000000202</v>
      </c>
      <c r="F3508" s="56">
        <v>66.100000000001103</v>
      </c>
      <c r="G3508" s="56">
        <v>78.140000000000597</v>
      </c>
      <c r="H3508" s="56">
        <v>929.98000000000297</v>
      </c>
      <c r="I3508" s="56">
        <v>175.400000000001</v>
      </c>
      <c r="J3508" s="56">
        <v>-62.419999999999398</v>
      </c>
      <c r="K3508" s="56">
        <v>299.680000000002</v>
      </c>
      <c r="L3508" s="56">
        <v>67.8400000000006</v>
      </c>
      <c r="M3508" s="56">
        <v>743.08000000000095</v>
      </c>
      <c r="N3508" s="56">
        <v>45.9200000000004</v>
      </c>
      <c r="O3508" s="56">
        <v>145.00000000000199</v>
      </c>
      <c r="P3508" s="56">
        <v>166.42000000000201</v>
      </c>
    </row>
    <row r="3509" spans="1:16" x14ac:dyDescent="0.25">
      <c r="A3509" s="54">
        <v>2024</v>
      </c>
      <c r="B3509" s="54">
        <v>392244</v>
      </c>
      <c r="C3509" s="55" t="s">
        <v>414</v>
      </c>
      <c r="D3509" s="54" t="s">
        <v>296</v>
      </c>
      <c r="E3509" s="56">
        <v>0</v>
      </c>
      <c r="F3509" s="56">
        <v>229.904</v>
      </c>
      <c r="G3509" s="56">
        <v>24.904</v>
      </c>
      <c r="H3509" s="56">
        <v>-29.423999999999999</v>
      </c>
      <c r="I3509" s="56">
        <v>-24.015999999999998</v>
      </c>
      <c r="J3509" s="56">
        <v>-60.94</v>
      </c>
      <c r="K3509" s="56">
        <v>-1.224</v>
      </c>
      <c r="L3509" s="56">
        <v>-51.823999999999998</v>
      </c>
      <c r="M3509" s="56">
        <v>-13.016</v>
      </c>
      <c r="N3509" s="56">
        <v>-20.148</v>
      </c>
      <c r="O3509" s="56">
        <v>-74.52</v>
      </c>
      <c r="P3509" s="56">
        <v>12.968</v>
      </c>
    </row>
    <row r="3510" spans="1:16" x14ac:dyDescent="0.25">
      <c r="A3510" s="54">
        <v>2024</v>
      </c>
      <c r="B3510" s="54">
        <v>392244</v>
      </c>
      <c r="C3510" s="55" t="s">
        <v>414</v>
      </c>
      <c r="D3510" s="54" t="s">
        <v>1</v>
      </c>
      <c r="E3510" s="56">
        <v>0</v>
      </c>
      <c r="F3510" s="56">
        <v>911.904</v>
      </c>
      <c r="G3510" s="56">
        <v>231.904</v>
      </c>
      <c r="H3510" s="56">
        <v>89.575999999999993</v>
      </c>
      <c r="I3510" s="56">
        <v>15.984</v>
      </c>
      <c r="J3510" s="56">
        <v>361.56</v>
      </c>
      <c r="K3510" s="56">
        <v>136.77600000000001</v>
      </c>
      <c r="L3510" s="56">
        <v>23.175999999999998</v>
      </c>
      <c r="M3510" s="56">
        <v>143.98400000000001</v>
      </c>
      <c r="N3510" s="56">
        <v>466.35199999999998</v>
      </c>
      <c r="O3510" s="56">
        <v>257.48</v>
      </c>
      <c r="P3510" s="56">
        <v>295.96800000000002</v>
      </c>
    </row>
    <row r="3511" spans="1:16" x14ac:dyDescent="0.25">
      <c r="A3511" s="54">
        <v>2024</v>
      </c>
      <c r="B3511" s="54">
        <v>392244</v>
      </c>
      <c r="C3511" s="55" t="s">
        <v>414</v>
      </c>
      <c r="D3511" s="54" t="s">
        <v>294</v>
      </c>
      <c r="E3511" s="56">
        <v>0</v>
      </c>
      <c r="F3511" s="56">
        <v>291.904</v>
      </c>
      <c r="G3511" s="56">
        <v>86.903999999999996</v>
      </c>
      <c r="H3511" s="56">
        <v>32.576000000000001</v>
      </c>
      <c r="I3511" s="56">
        <v>6.984</v>
      </c>
      <c r="J3511" s="56">
        <v>32.06</v>
      </c>
      <c r="K3511" s="56">
        <v>60.776000000000003</v>
      </c>
      <c r="L3511" s="56">
        <v>10.176</v>
      </c>
      <c r="M3511" s="56">
        <v>48.984000000000002</v>
      </c>
      <c r="N3511" s="56">
        <v>103.852</v>
      </c>
      <c r="O3511" s="56">
        <v>80.48</v>
      </c>
      <c r="P3511" s="56">
        <v>105.968</v>
      </c>
    </row>
    <row r="3512" spans="1:16" x14ac:dyDescent="0.25">
      <c r="A3512" s="54">
        <v>2024</v>
      </c>
      <c r="B3512" s="54">
        <v>398755</v>
      </c>
      <c r="C3512" s="55" t="s">
        <v>417</v>
      </c>
      <c r="D3512" s="54" t="s">
        <v>294</v>
      </c>
      <c r="E3512" s="56">
        <v>254.892</v>
      </c>
      <c r="F3512" s="56">
        <v>131.92080000000001</v>
      </c>
      <c r="G3512" s="56">
        <v>0</v>
      </c>
      <c r="H3512" s="56">
        <v>203.08879999999999</v>
      </c>
      <c r="I3512" s="56">
        <v>367.59440000000001</v>
      </c>
      <c r="J3512" s="56">
        <v>64.591200000000001</v>
      </c>
      <c r="K3512" s="56">
        <v>0</v>
      </c>
      <c r="L3512" s="56">
        <v>22.9312</v>
      </c>
      <c r="M3512" s="56">
        <v>45.323999999999998</v>
      </c>
      <c r="N3512" s="56">
        <v>34.198399999999999</v>
      </c>
      <c r="O3512" s="56">
        <v>5.9455999999999998</v>
      </c>
      <c r="P3512" s="56">
        <v>1.6328</v>
      </c>
    </row>
    <row r="3513" spans="1:16" x14ac:dyDescent="0.25">
      <c r="A3513" s="54">
        <v>2024</v>
      </c>
      <c r="B3513" s="54">
        <v>398755</v>
      </c>
      <c r="C3513" s="55" t="s">
        <v>417</v>
      </c>
      <c r="D3513" s="54" t="s">
        <v>296</v>
      </c>
      <c r="E3513" s="56">
        <v>104.892</v>
      </c>
      <c r="F3513" s="56">
        <v>101.9208</v>
      </c>
      <c r="G3513" s="56">
        <v>0</v>
      </c>
      <c r="H3513" s="56">
        <v>134.08879999999999</v>
      </c>
      <c r="I3513" s="56">
        <v>328.59440000000001</v>
      </c>
      <c r="J3513" s="56">
        <v>-25.408799999999999</v>
      </c>
      <c r="K3513" s="56">
        <v>0</v>
      </c>
      <c r="L3513" s="56">
        <v>-67.068799999999996</v>
      </c>
      <c r="M3513" s="56">
        <v>-44.676000000000002</v>
      </c>
      <c r="N3513" s="56">
        <v>-25.801600000000001</v>
      </c>
      <c r="O3513" s="56">
        <v>-24.054400000000001</v>
      </c>
      <c r="P3513" s="56">
        <v>-28.3672</v>
      </c>
    </row>
    <row r="3514" spans="1:16" x14ac:dyDescent="0.25">
      <c r="A3514" s="54">
        <v>2024</v>
      </c>
      <c r="B3514" s="54">
        <v>398755</v>
      </c>
      <c r="C3514" s="55" t="s">
        <v>417</v>
      </c>
      <c r="D3514" s="54" t="s">
        <v>1</v>
      </c>
      <c r="E3514" s="56">
        <v>863.89200000000005</v>
      </c>
      <c r="F3514" s="56">
        <v>791.92079999999999</v>
      </c>
      <c r="G3514" s="56">
        <v>0</v>
      </c>
      <c r="H3514" s="56">
        <v>786.08879999999999</v>
      </c>
      <c r="I3514" s="56">
        <v>1445.5944</v>
      </c>
      <c r="J3514" s="56">
        <v>267.09120000000001</v>
      </c>
      <c r="K3514" s="56">
        <v>0</v>
      </c>
      <c r="L3514" s="56">
        <v>282.93119999999999</v>
      </c>
      <c r="M3514" s="56">
        <v>153.32400000000001</v>
      </c>
      <c r="N3514" s="56">
        <v>216.69839999999999</v>
      </c>
      <c r="O3514" s="56">
        <v>12.945600000000001</v>
      </c>
      <c r="P3514" s="56">
        <v>8.6327999999999996</v>
      </c>
    </row>
    <row r="3515" spans="1:16" x14ac:dyDescent="0.25">
      <c r="A3515" s="54">
        <v>2024</v>
      </c>
      <c r="B3515" s="54">
        <v>399454</v>
      </c>
      <c r="C3515" s="55" t="s">
        <v>414</v>
      </c>
      <c r="D3515" s="54" t="s">
        <v>1</v>
      </c>
      <c r="E3515" s="56">
        <v>2253.7496000000001</v>
      </c>
      <c r="F3515" s="56">
        <v>2136.7804000000001</v>
      </c>
      <c r="G3515" s="56">
        <v>8462.3304000000007</v>
      </c>
      <c r="H3515" s="56">
        <v>6576.8235999999997</v>
      </c>
      <c r="I3515" s="56">
        <v>3341.7566000000002</v>
      </c>
      <c r="J3515" s="56">
        <v>5048.5421999999999</v>
      </c>
      <c r="K3515" s="56">
        <v>8313.8528000000006</v>
      </c>
      <c r="L3515" s="56">
        <v>3551.4405999999999</v>
      </c>
      <c r="M3515" s="56">
        <v>5203.009</v>
      </c>
      <c r="N3515" s="56">
        <v>5021.3738000000003</v>
      </c>
      <c r="O3515" s="56">
        <v>6641.1610000000001</v>
      </c>
      <c r="P3515" s="56">
        <v>5601.3465999999999</v>
      </c>
    </row>
    <row r="3516" spans="1:16" x14ac:dyDescent="0.25">
      <c r="A3516" s="54">
        <v>2024</v>
      </c>
      <c r="B3516" s="54">
        <v>399454</v>
      </c>
      <c r="C3516" s="55" t="s">
        <v>414</v>
      </c>
      <c r="D3516" s="54" t="s">
        <v>296</v>
      </c>
      <c r="E3516" s="56">
        <v>-339.25040000000001</v>
      </c>
      <c r="F3516" s="56">
        <v>-330.46960000000001</v>
      </c>
      <c r="G3516" s="56">
        <v>995.56039999999996</v>
      </c>
      <c r="H3516" s="56">
        <v>-32.696400000000899</v>
      </c>
      <c r="I3516" s="56">
        <v>-40.9934000000002</v>
      </c>
      <c r="J3516" s="56">
        <v>3.2921999999998399</v>
      </c>
      <c r="K3516" s="56">
        <v>1004.8528</v>
      </c>
      <c r="L3516" s="56">
        <v>-389.05939999999998</v>
      </c>
      <c r="M3516" s="56">
        <v>366.73899999999998</v>
      </c>
      <c r="N3516" s="56">
        <v>-254.37620000000101</v>
      </c>
      <c r="O3516" s="56">
        <v>-681.83900000000096</v>
      </c>
      <c r="P3516" s="56">
        <v>-101.1734</v>
      </c>
    </row>
    <row r="3517" spans="1:16" x14ac:dyDescent="0.25">
      <c r="A3517" s="54">
        <v>2024</v>
      </c>
      <c r="B3517" s="54">
        <v>399454</v>
      </c>
      <c r="C3517" s="55" t="s">
        <v>414</v>
      </c>
      <c r="D3517" s="54" t="s">
        <v>294</v>
      </c>
      <c r="E3517" s="56">
        <v>355.74959999999999</v>
      </c>
      <c r="F3517" s="56">
        <v>330.53039999999999</v>
      </c>
      <c r="G3517" s="56">
        <v>1614.0804000000001</v>
      </c>
      <c r="H3517" s="56">
        <v>672.82359999999903</v>
      </c>
      <c r="I3517" s="56">
        <v>571.00660000000005</v>
      </c>
      <c r="J3517" s="56">
        <v>600.29219999999998</v>
      </c>
      <c r="K3517" s="56">
        <v>1621.8527999999999</v>
      </c>
      <c r="L3517" s="56">
        <v>210.94059999999999</v>
      </c>
      <c r="M3517" s="56">
        <v>1005.259</v>
      </c>
      <c r="N3517" s="56">
        <v>342.62379999999899</v>
      </c>
      <c r="O3517" s="56">
        <v>-71.839000000000595</v>
      </c>
      <c r="P3517" s="56">
        <v>542.34659999999997</v>
      </c>
    </row>
    <row r="3518" spans="1:16" x14ac:dyDescent="0.25">
      <c r="A3518" s="54">
        <v>2024</v>
      </c>
      <c r="B3518" s="54">
        <v>400447</v>
      </c>
      <c r="C3518" s="55" t="s">
        <v>414</v>
      </c>
      <c r="D3518" s="54" t="s">
        <v>1</v>
      </c>
      <c r="E3518" s="56">
        <v>0</v>
      </c>
      <c r="F3518" s="56">
        <v>0</v>
      </c>
      <c r="G3518" s="56">
        <v>0</v>
      </c>
      <c r="H3518" s="56">
        <v>0</v>
      </c>
      <c r="I3518" s="56">
        <v>0</v>
      </c>
      <c r="J3518" s="56">
        <v>0</v>
      </c>
      <c r="K3518" s="56">
        <v>311.96800000000002</v>
      </c>
      <c r="L3518" s="56">
        <v>2090.1120000000001</v>
      </c>
      <c r="M3518" s="56">
        <v>0</v>
      </c>
      <c r="N3518" s="56">
        <v>315.95999999999998</v>
      </c>
      <c r="O3518" s="56">
        <v>7.1920000000000002</v>
      </c>
      <c r="P3518" s="56">
        <v>0</v>
      </c>
    </row>
    <row r="3519" spans="1:16" x14ac:dyDescent="0.25">
      <c r="A3519" s="54">
        <v>2024</v>
      </c>
      <c r="B3519" s="54">
        <v>400447</v>
      </c>
      <c r="C3519" s="55" t="s">
        <v>414</v>
      </c>
      <c r="D3519" s="54" t="s">
        <v>296</v>
      </c>
      <c r="E3519" s="56">
        <v>0</v>
      </c>
      <c r="F3519" s="56">
        <v>0</v>
      </c>
      <c r="G3519" s="56">
        <v>0</v>
      </c>
      <c r="H3519" s="56">
        <v>0</v>
      </c>
      <c r="I3519" s="56">
        <v>0</v>
      </c>
      <c r="J3519" s="56">
        <v>0</v>
      </c>
      <c r="K3519" s="56">
        <v>28.968</v>
      </c>
      <c r="L3519" s="56">
        <v>527.61199999999997</v>
      </c>
      <c r="M3519" s="56">
        <v>0</v>
      </c>
      <c r="N3519" s="56">
        <v>63.21</v>
      </c>
      <c r="O3519" s="56">
        <v>-27.308</v>
      </c>
      <c r="P3519" s="56">
        <v>0</v>
      </c>
    </row>
    <row r="3520" spans="1:16" x14ac:dyDescent="0.25">
      <c r="A3520" s="54">
        <v>2024</v>
      </c>
      <c r="B3520" s="54">
        <v>400447</v>
      </c>
      <c r="C3520" s="55" t="s">
        <v>414</v>
      </c>
      <c r="D3520" s="54" t="s">
        <v>294</v>
      </c>
      <c r="E3520" s="56">
        <v>0</v>
      </c>
      <c r="F3520" s="56">
        <v>0</v>
      </c>
      <c r="G3520" s="56">
        <v>0</v>
      </c>
      <c r="H3520" s="56">
        <v>0</v>
      </c>
      <c r="I3520" s="56">
        <v>0</v>
      </c>
      <c r="J3520" s="56">
        <v>0</v>
      </c>
      <c r="K3520" s="56">
        <v>91.968000000000004</v>
      </c>
      <c r="L3520" s="56">
        <v>593.61199999999997</v>
      </c>
      <c r="M3520" s="56">
        <v>0</v>
      </c>
      <c r="N3520" s="56">
        <v>96.21</v>
      </c>
      <c r="O3520" s="56">
        <v>3.6920000000000002</v>
      </c>
      <c r="P3520" s="56">
        <v>0</v>
      </c>
    </row>
    <row r="3521" spans="1:16" x14ac:dyDescent="0.25">
      <c r="A3521" s="54">
        <v>2024</v>
      </c>
      <c r="B3521" s="54">
        <v>400575</v>
      </c>
      <c r="C3521" s="55" t="s">
        <v>416</v>
      </c>
      <c r="D3521" s="54" t="s">
        <v>1</v>
      </c>
      <c r="E3521" s="56">
        <v>90.6</v>
      </c>
      <c r="F3521" s="56">
        <v>978</v>
      </c>
      <c r="G3521" s="56">
        <v>174</v>
      </c>
      <c r="H3521" s="56">
        <v>0</v>
      </c>
      <c r="I3521" s="56">
        <v>1225.2</v>
      </c>
      <c r="J3521" s="56">
        <v>0</v>
      </c>
      <c r="K3521" s="56">
        <v>3254.1</v>
      </c>
      <c r="L3521" s="56">
        <v>1302</v>
      </c>
      <c r="M3521" s="56">
        <v>498.6</v>
      </c>
      <c r="N3521" s="56">
        <v>318</v>
      </c>
      <c r="O3521" s="56">
        <v>505.2</v>
      </c>
      <c r="P3521" s="56">
        <v>0</v>
      </c>
    </row>
    <row r="3522" spans="1:16" x14ac:dyDescent="0.25">
      <c r="A3522" s="54">
        <v>2024</v>
      </c>
      <c r="B3522" s="54">
        <v>400575</v>
      </c>
      <c r="C3522" s="55" t="s">
        <v>416</v>
      </c>
      <c r="D3522" s="54" t="s">
        <v>296</v>
      </c>
      <c r="E3522" s="56">
        <v>-49.1</v>
      </c>
      <c r="F3522" s="56">
        <v>97.7</v>
      </c>
      <c r="G3522" s="56">
        <v>-37.4</v>
      </c>
      <c r="H3522" s="56">
        <v>0</v>
      </c>
      <c r="I3522" s="56">
        <v>136.69999999999999</v>
      </c>
      <c r="J3522" s="56">
        <v>0</v>
      </c>
      <c r="K3522" s="56">
        <v>398.55</v>
      </c>
      <c r="L3522" s="56">
        <v>150.6</v>
      </c>
      <c r="M3522" s="56">
        <v>15.6</v>
      </c>
      <c r="N3522" s="56">
        <v>18.7</v>
      </c>
      <c r="O3522" s="56">
        <v>-47.5</v>
      </c>
      <c r="P3522" s="56">
        <v>0</v>
      </c>
    </row>
    <row r="3523" spans="1:16" x14ac:dyDescent="0.25">
      <c r="A3523" s="54">
        <v>2024</v>
      </c>
      <c r="B3523" s="54">
        <v>400575</v>
      </c>
      <c r="C3523" s="55" t="s">
        <v>416</v>
      </c>
      <c r="D3523" s="54" t="s">
        <v>294</v>
      </c>
      <c r="E3523" s="56">
        <v>15.1</v>
      </c>
      <c r="F3523" s="56">
        <v>163</v>
      </c>
      <c r="G3523" s="56">
        <v>29</v>
      </c>
      <c r="H3523" s="56">
        <v>0</v>
      </c>
      <c r="I3523" s="56">
        <v>204.2</v>
      </c>
      <c r="J3523" s="56">
        <v>0</v>
      </c>
      <c r="K3523" s="56">
        <v>542.35</v>
      </c>
      <c r="L3523" s="56">
        <v>217</v>
      </c>
      <c r="M3523" s="56">
        <v>83.1</v>
      </c>
      <c r="N3523" s="56">
        <v>53</v>
      </c>
      <c r="O3523" s="56">
        <v>84.2</v>
      </c>
      <c r="P3523" s="56">
        <v>0</v>
      </c>
    </row>
    <row r="3524" spans="1:16" x14ac:dyDescent="0.25">
      <c r="A3524" s="54">
        <v>2024</v>
      </c>
      <c r="B3524" s="54">
        <v>400575</v>
      </c>
      <c r="C3524" s="55" t="s">
        <v>414</v>
      </c>
      <c r="D3524" s="54" t="s">
        <v>294</v>
      </c>
      <c r="E3524" s="56">
        <v>750.1</v>
      </c>
      <c r="F3524" s="56">
        <v>906.45</v>
      </c>
      <c r="G3524" s="56">
        <v>2137.75</v>
      </c>
      <c r="H3524" s="56">
        <v>593.35</v>
      </c>
      <c r="I3524" s="56">
        <v>502.85</v>
      </c>
      <c r="J3524" s="56">
        <v>323.5</v>
      </c>
      <c r="K3524" s="56">
        <v>1438</v>
      </c>
      <c r="L3524" s="56">
        <v>688.7</v>
      </c>
      <c r="M3524" s="56">
        <v>719.8</v>
      </c>
      <c r="N3524" s="56">
        <v>711.4</v>
      </c>
      <c r="O3524" s="56">
        <v>236.7</v>
      </c>
      <c r="P3524" s="56">
        <v>1713.85</v>
      </c>
    </row>
    <row r="3525" spans="1:16" x14ac:dyDescent="0.25">
      <c r="A3525" s="54">
        <v>2024</v>
      </c>
      <c r="B3525" s="54">
        <v>400575</v>
      </c>
      <c r="C3525" s="55" t="s">
        <v>414</v>
      </c>
      <c r="D3525" s="54" t="s">
        <v>1</v>
      </c>
      <c r="E3525" s="56">
        <v>4500.6000000000004</v>
      </c>
      <c r="F3525" s="56">
        <v>5438.7</v>
      </c>
      <c r="G3525" s="56">
        <v>12826.5</v>
      </c>
      <c r="H3525" s="56">
        <v>3560.1</v>
      </c>
      <c r="I3525" s="56">
        <v>3017.1</v>
      </c>
      <c r="J3525" s="56">
        <v>1941</v>
      </c>
      <c r="K3525" s="56">
        <v>8628</v>
      </c>
      <c r="L3525" s="56">
        <v>4132.2</v>
      </c>
      <c r="M3525" s="56">
        <v>4318.8</v>
      </c>
      <c r="N3525" s="56">
        <v>4268.3999999999996</v>
      </c>
      <c r="O3525" s="56">
        <v>1420.2</v>
      </c>
      <c r="P3525" s="56">
        <v>10283.1</v>
      </c>
    </row>
    <row r="3526" spans="1:16" x14ac:dyDescent="0.25">
      <c r="A3526" s="54">
        <v>2024</v>
      </c>
      <c r="B3526" s="54">
        <v>400575</v>
      </c>
      <c r="C3526" s="55" t="s">
        <v>414</v>
      </c>
      <c r="D3526" s="54" t="s">
        <v>296</v>
      </c>
      <c r="E3526" s="56">
        <v>396.1</v>
      </c>
      <c r="F3526" s="56">
        <v>583.45000000000005</v>
      </c>
      <c r="G3526" s="56">
        <v>1865.19</v>
      </c>
      <c r="H3526" s="56">
        <v>331.35</v>
      </c>
      <c r="I3526" s="56">
        <v>268.85000000000002</v>
      </c>
      <c r="J3526" s="56">
        <v>192.5</v>
      </c>
      <c r="K3526" s="56">
        <v>1131.48</v>
      </c>
      <c r="L3526" s="56">
        <v>523.70000000000005</v>
      </c>
      <c r="M3526" s="56">
        <v>460.8</v>
      </c>
      <c r="N3526" s="56">
        <v>454.4</v>
      </c>
      <c r="O3526" s="56">
        <v>14.7</v>
      </c>
      <c r="P3526" s="56">
        <v>1282.33</v>
      </c>
    </row>
    <row r="3527" spans="1:16" x14ac:dyDescent="0.25">
      <c r="A3527" s="54">
        <v>2024</v>
      </c>
      <c r="B3527" s="54">
        <v>401800</v>
      </c>
      <c r="C3527" s="55" t="s">
        <v>415</v>
      </c>
      <c r="D3527" s="54" t="s">
        <v>294</v>
      </c>
      <c r="E3527" s="56">
        <v>137.59399999999999</v>
      </c>
      <c r="F3527" s="56">
        <v>249.49600000000001</v>
      </c>
      <c r="G3527" s="56">
        <v>23.792000000000002</v>
      </c>
      <c r="H3527" s="56">
        <v>504.39600000000002</v>
      </c>
      <c r="I3527" s="56">
        <v>330.85199999999998</v>
      </c>
      <c r="J3527" s="56">
        <v>672.54399999999998</v>
      </c>
      <c r="K3527" s="56">
        <v>42.4879999999999</v>
      </c>
      <c r="L3527" s="56">
        <v>193.73</v>
      </c>
      <c r="M3527" s="56">
        <v>54.776000000000003</v>
      </c>
      <c r="N3527" s="56">
        <v>124.38</v>
      </c>
      <c r="O3527" s="56">
        <v>638.00800000000004</v>
      </c>
      <c r="P3527" s="56">
        <v>1552.5640000000001</v>
      </c>
    </row>
    <row r="3528" spans="1:16" x14ac:dyDescent="0.25">
      <c r="A3528" s="54">
        <v>2024</v>
      </c>
      <c r="B3528" s="54">
        <v>401800</v>
      </c>
      <c r="C3528" s="55" t="s">
        <v>415</v>
      </c>
      <c r="D3528" s="54" t="s">
        <v>296</v>
      </c>
      <c r="E3528" s="56">
        <v>-24.006</v>
      </c>
      <c r="F3528" s="56">
        <v>117.79600000000001</v>
      </c>
      <c r="G3528" s="56">
        <v>-8.3079999999999998</v>
      </c>
      <c r="H3528" s="56">
        <v>235.49600000000001</v>
      </c>
      <c r="I3528" s="56">
        <v>158.25200000000001</v>
      </c>
      <c r="J3528" s="56">
        <v>507.64400000000001</v>
      </c>
      <c r="K3528" s="56">
        <v>-54.911999999999999</v>
      </c>
      <c r="L3528" s="56">
        <v>-34.270000000000003</v>
      </c>
      <c r="M3528" s="56">
        <v>21.576000000000001</v>
      </c>
      <c r="N3528" s="56">
        <v>57.980000000000203</v>
      </c>
      <c r="O3528" s="56">
        <v>529.07799999999997</v>
      </c>
      <c r="P3528" s="56">
        <v>1401.634</v>
      </c>
    </row>
    <row r="3529" spans="1:16" x14ac:dyDescent="0.25">
      <c r="A3529" s="54">
        <v>2024</v>
      </c>
      <c r="B3529" s="54">
        <v>401800</v>
      </c>
      <c r="C3529" s="55" t="s">
        <v>415</v>
      </c>
      <c r="D3529" s="54" t="s">
        <v>1</v>
      </c>
      <c r="E3529" s="56">
        <v>370.34399999999999</v>
      </c>
      <c r="F3529" s="56">
        <v>833.49599999999998</v>
      </c>
      <c r="G3529" s="56">
        <v>88.792000000000002</v>
      </c>
      <c r="H3529" s="56">
        <v>1782.896</v>
      </c>
      <c r="I3529" s="56">
        <v>1345.3520000000001</v>
      </c>
      <c r="J3529" s="56">
        <v>2304.5439999999999</v>
      </c>
      <c r="K3529" s="56">
        <v>977.48800000000006</v>
      </c>
      <c r="L3529" s="56">
        <v>753.48</v>
      </c>
      <c r="M3529" s="56">
        <v>224.77600000000001</v>
      </c>
      <c r="N3529" s="56">
        <v>1235.8800000000001</v>
      </c>
      <c r="O3529" s="56">
        <v>2778.0079999999998</v>
      </c>
      <c r="P3529" s="56">
        <v>6592.0640000000003</v>
      </c>
    </row>
    <row r="3530" spans="1:16" x14ac:dyDescent="0.25">
      <c r="A3530" s="54">
        <v>2024</v>
      </c>
      <c r="B3530" s="54">
        <v>405328</v>
      </c>
      <c r="C3530" s="55" t="s">
        <v>418</v>
      </c>
      <c r="D3530" s="54" t="s">
        <v>296</v>
      </c>
      <c r="E3530" s="56">
        <v>405.98500000000001</v>
      </c>
      <c r="F3530" s="56">
        <v>220.1</v>
      </c>
      <c r="G3530" s="56">
        <v>277.37</v>
      </c>
      <c r="H3530" s="56">
        <v>0</v>
      </c>
      <c r="I3530" s="56">
        <v>781.83000000000095</v>
      </c>
      <c r="J3530" s="56">
        <v>271.7</v>
      </c>
      <c r="K3530" s="56">
        <v>0</v>
      </c>
      <c r="L3530" s="56">
        <v>0</v>
      </c>
      <c r="M3530" s="56">
        <v>0</v>
      </c>
      <c r="N3530" s="56">
        <v>0</v>
      </c>
      <c r="O3530" s="56">
        <v>0</v>
      </c>
      <c r="P3530" s="56">
        <v>0</v>
      </c>
    </row>
    <row r="3531" spans="1:16" x14ac:dyDescent="0.25">
      <c r="A3531" s="54">
        <v>2024</v>
      </c>
      <c r="B3531" s="54">
        <v>405328</v>
      </c>
      <c r="C3531" s="55" t="s">
        <v>414</v>
      </c>
      <c r="D3531" s="54" t="s">
        <v>294</v>
      </c>
      <c r="E3531" s="56">
        <v>409.43</v>
      </c>
      <c r="F3531" s="56">
        <v>139.405</v>
      </c>
      <c r="G3531" s="56">
        <v>374.08</v>
      </c>
      <c r="H3531" s="56">
        <v>736.47</v>
      </c>
      <c r="I3531" s="56">
        <v>468.3</v>
      </c>
      <c r="J3531" s="56">
        <v>164.15</v>
      </c>
      <c r="K3531" s="56">
        <v>388.04500000000002</v>
      </c>
      <c r="L3531" s="56">
        <v>0</v>
      </c>
      <c r="M3531" s="56">
        <v>0</v>
      </c>
      <c r="N3531" s="56">
        <v>0</v>
      </c>
      <c r="O3531" s="56">
        <v>0</v>
      </c>
      <c r="P3531" s="56">
        <v>0</v>
      </c>
    </row>
    <row r="3532" spans="1:16" x14ac:dyDescent="0.25">
      <c r="A3532" s="54">
        <v>2024</v>
      </c>
      <c r="B3532" s="54">
        <v>405328</v>
      </c>
      <c r="C3532" s="55" t="s">
        <v>418</v>
      </c>
      <c r="D3532" s="54" t="s">
        <v>294</v>
      </c>
      <c r="E3532" s="56">
        <v>523.98500000000001</v>
      </c>
      <c r="F3532" s="56">
        <v>257.60000000000002</v>
      </c>
      <c r="G3532" s="56">
        <v>403.62</v>
      </c>
      <c r="H3532" s="56">
        <v>0</v>
      </c>
      <c r="I3532" s="56">
        <v>965.93000000000097</v>
      </c>
      <c r="J3532" s="56">
        <v>350</v>
      </c>
      <c r="K3532" s="56">
        <v>0</v>
      </c>
      <c r="L3532" s="56">
        <v>0</v>
      </c>
      <c r="M3532" s="56">
        <v>0</v>
      </c>
      <c r="N3532" s="56">
        <v>0</v>
      </c>
      <c r="O3532" s="56">
        <v>0</v>
      </c>
      <c r="P3532" s="56">
        <v>0</v>
      </c>
    </row>
    <row r="3533" spans="1:16" x14ac:dyDescent="0.25">
      <c r="A3533" s="54">
        <v>2024</v>
      </c>
      <c r="B3533" s="54">
        <v>405328</v>
      </c>
      <c r="C3533" s="55" t="s">
        <v>414</v>
      </c>
      <c r="D3533" s="54" t="s">
        <v>296</v>
      </c>
      <c r="E3533" s="56">
        <v>210.43</v>
      </c>
      <c r="F3533" s="56">
        <v>-20.5949999999998</v>
      </c>
      <c r="G3533" s="56">
        <v>174.08</v>
      </c>
      <c r="H3533" s="56">
        <v>437.47</v>
      </c>
      <c r="I3533" s="56">
        <v>369.3</v>
      </c>
      <c r="J3533" s="56">
        <v>62.150000000000098</v>
      </c>
      <c r="K3533" s="56">
        <v>113.485</v>
      </c>
      <c r="L3533" s="56">
        <v>0</v>
      </c>
      <c r="M3533" s="56">
        <v>0</v>
      </c>
      <c r="N3533" s="56">
        <v>0</v>
      </c>
      <c r="O3533" s="56">
        <v>0</v>
      </c>
      <c r="P3533" s="56">
        <v>0</v>
      </c>
    </row>
    <row r="3534" spans="1:16" x14ac:dyDescent="0.25">
      <c r="A3534" s="54">
        <v>2024</v>
      </c>
      <c r="B3534" s="54">
        <v>405328</v>
      </c>
      <c r="C3534" s="55" t="s">
        <v>418</v>
      </c>
      <c r="D3534" s="54" t="s">
        <v>1</v>
      </c>
      <c r="E3534" s="56">
        <v>4266.7349999999997</v>
      </c>
      <c r="F3534" s="56">
        <v>2097.6</v>
      </c>
      <c r="G3534" s="56">
        <v>3286.62</v>
      </c>
      <c r="H3534" s="56">
        <v>0</v>
      </c>
      <c r="I3534" s="56">
        <v>7865.43</v>
      </c>
      <c r="J3534" s="56">
        <v>2850</v>
      </c>
      <c r="K3534" s="56">
        <v>0</v>
      </c>
      <c r="L3534" s="56">
        <v>0</v>
      </c>
      <c r="M3534" s="56">
        <v>0</v>
      </c>
      <c r="N3534" s="56">
        <v>0</v>
      </c>
      <c r="O3534" s="56">
        <v>0</v>
      </c>
      <c r="P3534" s="56">
        <v>0</v>
      </c>
    </row>
    <row r="3535" spans="1:16" x14ac:dyDescent="0.25">
      <c r="A3535" s="54">
        <v>2024</v>
      </c>
      <c r="B3535" s="54">
        <v>405328</v>
      </c>
      <c r="C3535" s="55" t="s">
        <v>414</v>
      </c>
      <c r="D3535" s="54" t="s">
        <v>1</v>
      </c>
      <c r="E3535" s="56">
        <v>3333.93</v>
      </c>
      <c r="F3535" s="56">
        <v>1135.155</v>
      </c>
      <c r="G3535" s="56">
        <v>3046.08</v>
      </c>
      <c r="H3535" s="56">
        <v>5996.97</v>
      </c>
      <c r="I3535" s="56">
        <v>3813.3</v>
      </c>
      <c r="J3535" s="56">
        <v>1336.65</v>
      </c>
      <c r="K3535" s="56">
        <v>3159.7950000000001</v>
      </c>
      <c r="L3535" s="56">
        <v>0</v>
      </c>
      <c r="M3535" s="56">
        <v>0</v>
      </c>
      <c r="N3535" s="56">
        <v>0</v>
      </c>
      <c r="O3535" s="56">
        <v>0</v>
      </c>
      <c r="P3535" s="56">
        <v>0</v>
      </c>
    </row>
    <row r="3536" spans="1:16" x14ac:dyDescent="0.25">
      <c r="A3536" s="54">
        <v>2024</v>
      </c>
      <c r="B3536" s="54">
        <v>406292</v>
      </c>
      <c r="C3536" s="55" t="s">
        <v>414</v>
      </c>
      <c r="D3536" s="54" t="s">
        <v>296</v>
      </c>
      <c r="E3536" s="56">
        <v>0</v>
      </c>
      <c r="F3536" s="56">
        <v>0</v>
      </c>
      <c r="G3536" s="56">
        <v>755.77200000000005</v>
      </c>
      <c r="H3536" s="56">
        <v>66.475999999999999</v>
      </c>
      <c r="I3536" s="56">
        <v>238.92</v>
      </c>
      <c r="J3536" s="56">
        <v>-8.93999999999998</v>
      </c>
      <c r="K3536" s="56">
        <v>-8.0980000000000008</v>
      </c>
      <c r="L3536" s="56">
        <v>0.68399999999999705</v>
      </c>
      <c r="M3536" s="56">
        <v>278.68799999999999</v>
      </c>
      <c r="N3536" s="56">
        <v>52.904000000000103</v>
      </c>
      <c r="O3536" s="56">
        <v>-25.515999999999998</v>
      </c>
      <c r="P3536" s="56">
        <v>10.276</v>
      </c>
    </row>
    <row r="3537" spans="1:16" x14ac:dyDescent="0.25">
      <c r="A3537" s="54">
        <v>2024</v>
      </c>
      <c r="B3537" s="54">
        <v>406292</v>
      </c>
      <c r="C3537" s="55" t="s">
        <v>414</v>
      </c>
      <c r="D3537" s="54" t="s">
        <v>294</v>
      </c>
      <c r="E3537" s="56">
        <v>0</v>
      </c>
      <c r="F3537" s="56">
        <v>0</v>
      </c>
      <c r="G3537" s="56">
        <v>859.77200000000005</v>
      </c>
      <c r="H3537" s="56">
        <v>169.51599999999999</v>
      </c>
      <c r="I3537" s="56">
        <v>269.92</v>
      </c>
      <c r="J3537" s="56">
        <v>86.06</v>
      </c>
      <c r="K3537" s="56">
        <v>57.902000000000001</v>
      </c>
      <c r="L3537" s="56">
        <v>32.683999999999997</v>
      </c>
      <c r="M3537" s="56">
        <v>373.68799999999999</v>
      </c>
      <c r="N3537" s="56">
        <v>85.904000000000096</v>
      </c>
      <c r="O3537" s="56">
        <v>6.484</v>
      </c>
      <c r="P3537" s="56">
        <v>43.276000000000003</v>
      </c>
    </row>
    <row r="3538" spans="1:16" x14ac:dyDescent="0.25">
      <c r="A3538" s="54">
        <v>2024</v>
      </c>
      <c r="B3538" s="54">
        <v>406292</v>
      </c>
      <c r="C3538" s="55" t="s">
        <v>414</v>
      </c>
      <c r="D3538" s="54" t="s">
        <v>1</v>
      </c>
      <c r="E3538" s="56">
        <v>0</v>
      </c>
      <c r="F3538" s="56">
        <v>0</v>
      </c>
      <c r="G3538" s="56">
        <v>2285.2719999999999</v>
      </c>
      <c r="H3538" s="56">
        <v>523.01599999999996</v>
      </c>
      <c r="I3538" s="56">
        <v>719.92</v>
      </c>
      <c r="J3538" s="56">
        <v>233.56</v>
      </c>
      <c r="K3538" s="56">
        <v>187.15199999999999</v>
      </c>
      <c r="L3538" s="56">
        <v>71.183999999999997</v>
      </c>
      <c r="M3538" s="56">
        <v>864.68799999999999</v>
      </c>
      <c r="N3538" s="56">
        <v>255.904</v>
      </c>
      <c r="O3538" s="56">
        <v>19.984000000000002</v>
      </c>
      <c r="P3538" s="56">
        <v>152.77600000000001</v>
      </c>
    </row>
    <row r="3539" spans="1:16" x14ac:dyDescent="0.25">
      <c r="A3539" s="54">
        <v>2024</v>
      </c>
      <c r="B3539" s="54">
        <v>420491</v>
      </c>
      <c r="C3539" s="55" t="s">
        <v>418</v>
      </c>
      <c r="D3539" s="54" t="s">
        <v>296</v>
      </c>
      <c r="E3539" s="56">
        <v>0</v>
      </c>
      <c r="F3539" s="56">
        <v>366.2</v>
      </c>
      <c r="G3539" s="56">
        <v>-31</v>
      </c>
      <c r="H3539" s="56">
        <v>-39.4</v>
      </c>
      <c r="I3539" s="56">
        <v>809.45</v>
      </c>
      <c r="J3539" s="56">
        <v>204.9</v>
      </c>
      <c r="K3539" s="56">
        <v>254.9</v>
      </c>
      <c r="L3539" s="56">
        <v>395.15</v>
      </c>
      <c r="M3539" s="56">
        <v>176</v>
      </c>
      <c r="N3539" s="56">
        <v>443.9</v>
      </c>
      <c r="O3539" s="56">
        <v>-52.8</v>
      </c>
      <c r="P3539" s="56">
        <v>1186.4000000000001</v>
      </c>
    </row>
    <row r="3540" spans="1:16" x14ac:dyDescent="0.25">
      <c r="A3540" s="54">
        <v>2024</v>
      </c>
      <c r="B3540" s="54">
        <v>420491</v>
      </c>
      <c r="C3540" s="55" t="s">
        <v>418</v>
      </c>
      <c r="D3540" s="54" t="s">
        <v>1</v>
      </c>
      <c r="E3540" s="56">
        <v>0</v>
      </c>
      <c r="F3540" s="56">
        <v>4126.5</v>
      </c>
      <c r="G3540" s="56">
        <v>1230.5999999999999</v>
      </c>
      <c r="H3540" s="56">
        <v>975</v>
      </c>
      <c r="I3540" s="56">
        <v>6931.8</v>
      </c>
      <c r="J3540" s="56">
        <v>3519.6</v>
      </c>
      <c r="K3540" s="56">
        <v>3548.4</v>
      </c>
      <c r="L3540" s="56">
        <v>4459.2</v>
      </c>
      <c r="M3540" s="56">
        <v>2876.4</v>
      </c>
      <c r="N3540" s="56">
        <v>5347.5</v>
      </c>
      <c r="O3540" s="56">
        <v>2516.4</v>
      </c>
      <c r="P3540" s="56">
        <v>9057.6</v>
      </c>
    </row>
    <row r="3541" spans="1:16" x14ac:dyDescent="0.25">
      <c r="A3541" s="54">
        <v>2024</v>
      </c>
      <c r="B3541" s="54">
        <v>420491</v>
      </c>
      <c r="C3541" s="55" t="s">
        <v>418</v>
      </c>
      <c r="D3541" s="54" t="s">
        <v>294</v>
      </c>
      <c r="E3541" s="56">
        <v>0</v>
      </c>
      <c r="F3541" s="56">
        <v>687.75</v>
      </c>
      <c r="G3541" s="56">
        <v>205.1</v>
      </c>
      <c r="H3541" s="56">
        <v>162.5</v>
      </c>
      <c r="I3541" s="56">
        <v>1155.3</v>
      </c>
      <c r="J3541" s="56">
        <v>586.6</v>
      </c>
      <c r="K3541" s="56">
        <v>591.4</v>
      </c>
      <c r="L3541" s="56">
        <v>743.2</v>
      </c>
      <c r="M3541" s="56">
        <v>479.4</v>
      </c>
      <c r="N3541" s="56">
        <v>891.25</v>
      </c>
      <c r="O3541" s="56">
        <v>419.4</v>
      </c>
      <c r="P3541" s="56">
        <v>1509.6</v>
      </c>
    </row>
    <row r="3542" spans="1:16" x14ac:dyDescent="0.25">
      <c r="A3542" s="54">
        <v>2024</v>
      </c>
      <c r="B3542" s="54">
        <v>422074</v>
      </c>
      <c r="C3542" s="55" t="s">
        <v>417</v>
      </c>
      <c r="D3542" s="54" t="s">
        <v>1</v>
      </c>
      <c r="E3542" s="56">
        <v>4867.8123999999998</v>
      </c>
      <c r="F3542" s="56">
        <v>6423.4304000000002</v>
      </c>
      <c r="G3542" s="56">
        <v>858.23760000000004</v>
      </c>
      <c r="H3542" s="56">
        <v>5516.3278</v>
      </c>
      <c r="I3542" s="56">
        <v>7076.2842000000001</v>
      </c>
      <c r="J3542" s="56">
        <v>7662.1131999999998</v>
      </c>
      <c r="K3542" s="56">
        <v>2624.1635999999999</v>
      </c>
      <c r="L3542" s="56">
        <v>4400.3033999999998</v>
      </c>
      <c r="M3542" s="56">
        <v>5304.7902000000004</v>
      </c>
      <c r="N3542" s="56">
        <v>3170.8832000000002</v>
      </c>
      <c r="O3542" s="56">
        <v>7696.1707999999999</v>
      </c>
      <c r="P3542" s="56">
        <v>3176.1379999999999</v>
      </c>
    </row>
    <row r="3543" spans="1:16" x14ac:dyDescent="0.25">
      <c r="A3543" s="54">
        <v>2024</v>
      </c>
      <c r="B3543" s="54">
        <v>422074</v>
      </c>
      <c r="C3543" s="55" t="s">
        <v>417</v>
      </c>
      <c r="D3543" s="54" t="s">
        <v>294</v>
      </c>
      <c r="E3543" s="56">
        <v>-137.6876</v>
      </c>
      <c r="F3543" s="56">
        <v>-538.81960000000004</v>
      </c>
      <c r="G3543" s="56">
        <v>91.9876</v>
      </c>
      <c r="H3543" s="56">
        <v>-114.1722</v>
      </c>
      <c r="I3543" s="56">
        <v>-106.9658</v>
      </c>
      <c r="J3543" s="56">
        <v>550.36320000000001</v>
      </c>
      <c r="K3543" s="56">
        <v>400.16359999999997</v>
      </c>
      <c r="L3543" s="56">
        <v>169.05340000000101</v>
      </c>
      <c r="M3543" s="56">
        <v>329.79020000000003</v>
      </c>
      <c r="N3543" s="56">
        <v>160.63319999999999</v>
      </c>
      <c r="O3543" s="56">
        <v>475.17080000000101</v>
      </c>
      <c r="P3543" s="56">
        <v>167.38800000000001</v>
      </c>
    </row>
    <row r="3544" spans="1:16" x14ac:dyDescent="0.25">
      <c r="A3544" s="54">
        <v>2024</v>
      </c>
      <c r="B3544" s="54">
        <v>422074</v>
      </c>
      <c r="C3544" s="55" t="s">
        <v>417</v>
      </c>
      <c r="D3544" s="54" t="s">
        <v>296</v>
      </c>
      <c r="E3544" s="56">
        <v>-368.68759999999997</v>
      </c>
      <c r="F3544" s="56">
        <v>-796.81959999999901</v>
      </c>
      <c r="G3544" s="56">
        <v>-167.5324</v>
      </c>
      <c r="H3544" s="56">
        <v>-430.17219999999998</v>
      </c>
      <c r="I3544" s="56">
        <v>-594.56579999999997</v>
      </c>
      <c r="J3544" s="56">
        <v>315.36320000000001</v>
      </c>
      <c r="K3544" s="56">
        <v>176.1636</v>
      </c>
      <c r="L3544" s="56">
        <v>-259.02659999999997</v>
      </c>
      <c r="M3544" s="56">
        <v>2.7902000000004299</v>
      </c>
      <c r="N3544" s="56">
        <v>-276.36680000000001</v>
      </c>
      <c r="O3544" s="56">
        <v>-36.949199999999102</v>
      </c>
      <c r="P3544" s="56">
        <v>-117.61199999999999</v>
      </c>
    </row>
    <row r="3545" spans="1:16" x14ac:dyDescent="0.25">
      <c r="A3545" s="54">
        <v>2024</v>
      </c>
      <c r="B3545" s="54">
        <v>423222</v>
      </c>
      <c r="C3545" s="55" t="s">
        <v>415</v>
      </c>
      <c r="D3545" s="54" t="s">
        <v>296</v>
      </c>
      <c r="E3545" s="56">
        <v>313.09320000000002</v>
      </c>
      <c r="F3545" s="56">
        <v>1509.2996000000001</v>
      </c>
      <c r="G3545" s="56">
        <v>41.308999999999898</v>
      </c>
      <c r="H3545" s="56">
        <v>521.11580000000004</v>
      </c>
      <c r="I3545" s="56">
        <v>464.05579999999998</v>
      </c>
      <c r="J3545" s="56">
        <v>442.4966</v>
      </c>
      <c r="K3545" s="56">
        <v>422.51659999999998</v>
      </c>
      <c r="L3545" s="56">
        <v>589.16639999999995</v>
      </c>
      <c r="M3545" s="56">
        <v>1448.6271999999999</v>
      </c>
      <c r="N3545" s="56">
        <v>501.72480000000002</v>
      </c>
      <c r="O3545" s="56">
        <v>31.054200000000002</v>
      </c>
      <c r="P3545" s="56">
        <v>1033.2650000000001</v>
      </c>
    </row>
    <row r="3546" spans="1:16" x14ac:dyDescent="0.25">
      <c r="A3546" s="54">
        <v>2024</v>
      </c>
      <c r="B3546" s="54">
        <v>423222</v>
      </c>
      <c r="C3546" s="55" t="s">
        <v>415</v>
      </c>
      <c r="D3546" s="54" t="s">
        <v>1</v>
      </c>
      <c r="E3546" s="56">
        <v>1780.9431999999999</v>
      </c>
      <c r="F3546" s="56">
        <v>5735.0295999999998</v>
      </c>
      <c r="G3546" s="56">
        <v>642.20899999999995</v>
      </c>
      <c r="H3546" s="56">
        <v>2152.4158000000002</v>
      </c>
      <c r="I3546" s="56">
        <v>1605.5558000000001</v>
      </c>
      <c r="J3546" s="56">
        <v>1982.8966</v>
      </c>
      <c r="K3546" s="56">
        <v>3035.9166</v>
      </c>
      <c r="L3546" s="56">
        <v>3382.0664000000002</v>
      </c>
      <c r="M3546" s="56">
        <v>4198.2272000000003</v>
      </c>
      <c r="N3546" s="56">
        <v>2110.1248000000001</v>
      </c>
      <c r="O3546" s="56">
        <v>386.1542</v>
      </c>
      <c r="P3546" s="56">
        <v>4404.665</v>
      </c>
    </row>
    <row r="3547" spans="1:16" x14ac:dyDescent="0.25">
      <c r="A3547" s="54">
        <v>2024</v>
      </c>
      <c r="B3547" s="54">
        <v>423222</v>
      </c>
      <c r="C3547" s="55" t="s">
        <v>415</v>
      </c>
      <c r="D3547" s="54" t="s">
        <v>294</v>
      </c>
      <c r="E3547" s="56">
        <v>485.69319999999999</v>
      </c>
      <c r="F3547" s="56">
        <v>1694.5296000000001</v>
      </c>
      <c r="G3547" s="56">
        <v>144.209</v>
      </c>
      <c r="H3547" s="56">
        <v>622.91579999999999</v>
      </c>
      <c r="I3547" s="56">
        <v>500.55579999999998</v>
      </c>
      <c r="J3547" s="56">
        <v>545.39660000000003</v>
      </c>
      <c r="K3547" s="56">
        <v>587.41660000000002</v>
      </c>
      <c r="L3547" s="56">
        <v>765.06640000000004</v>
      </c>
      <c r="M3547" s="56">
        <v>1553.7272</v>
      </c>
      <c r="N3547" s="56">
        <v>610.12480000000005</v>
      </c>
      <c r="O3547" s="56">
        <v>99.654199999999904</v>
      </c>
      <c r="P3547" s="56">
        <v>1150.915</v>
      </c>
    </row>
    <row r="3548" spans="1:16" x14ac:dyDescent="0.25">
      <c r="A3548" s="54">
        <v>2024</v>
      </c>
      <c r="B3548" s="54">
        <v>423877</v>
      </c>
      <c r="C3548" s="55" t="s">
        <v>414</v>
      </c>
      <c r="D3548" s="54" t="s">
        <v>296</v>
      </c>
      <c r="E3548" s="56">
        <v>496.35</v>
      </c>
      <c r="F3548" s="56">
        <v>1212.4100000000001</v>
      </c>
      <c r="G3548" s="56">
        <v>210.2</v>
      </c>
      <c r="H3548" s="56">
        <v>157.19999999999999</v>
      </c>
      <c r="I3548" s="56">
        <v>1051.06</v>
      </c>
      <c r="J3548" s="56">
        <v>18.100000000000001</v>
      </c>
      <c r="K3548" s="56">
        <v>258.05</v>
      </c>
      <c r="L3548" s="56">
        <v>149.94999999999999</v>
      </c>
      <c r="M3548" s="56">
        <v>269.26</v>
      </c>
      <c r="N3548" s="56">
        <v>77.8</v>
      </c>
      <c r="O3548" s="56">
        <v>875.6</v>
      </c>
      <c r="P3548" s="56">
        <v>742.8</v>
      </c>
    </row>
    <row r="3549" spans="1:16" x14ac:dyDescent="0.25">
      <c r="A3549" s="54">
        <v>2024</v>
      </c>
      <c r="B3549" s="54">
        <v>423877</v>
      </c>
      <c r="C3549" s="55" t="s">
        <v>414</v>
      </c>
      <c r="D3549" s="54" t="s">
        <v>1</v>
      </c>
      <c r="E3549" s="56">
        <v>5450.1</v>
      </c>
      <c r="F3549" s="56">
        <v>9836.7000000000007</v>
      </c>
      <c r="G3549" s="56">
        <v>3379.2</v>
      </c>
      <c r="H3549" s="56">
        <v>2467.1999999999998</v>
      </c>
      <c r="I3549" s="56">
        <v>8436.6</v>
      </c>
      <c r="J3549" s="56">
        <v>1074.5999999999999</v>
      </c>
      <c r="K3549" s="56">
        <v>3102.3</v>
      </c>
      <c r="L3549" s="56">
        <v>2225.6999999999998</v>
      </c>
      <c r="M3549" s="56">
        <v>3391.8</v>
      </c>
      <c r="N3549" s="56">
        <v>1990.8</v>
      </c>
      <c r="O3549" s="56">
        <v>7185.6</v>
      </c>
      <c r="P3549" s="56">
        <v>6940.8</v>
      </c>
    </row>
    <row r="3550" spans="1:16" x14ac:dyDescent="0.25">
      <c r="A3550" s="54">
        <v>2024</v>
      </c>
      <c r="B3550" s="54">
        <v>423877</v>
      </c>
      <c r="C3550" s="55" t="s">
        <v>414</v>
      </c>
      <c r="D3550" s="54" t="s">
        <v>294</v>
      </c>
      <c r="E3550" s="56">
        <v>908.35</v>
      </c>
      <c r="F3550" s="56">
        <v>1639.45</v>
      </c>
      <c r="G3550" s="56">
        <v>563.20000000000005</v>
      </c>
      <c r="H3550" s="56">
        <v>411.2</v>
      </c>
      <c r="I3550" s="56">
        <v>1406.1</v>
      </c>
      <c r="J3550" s="56">
        <v>179.1</v>
      </c>
      <c r="K3550" s="56">
        <v>517.04999999999995</v>
      </c>
      <c r="L3550" s="56">
        <v>370.95</v>
      </c>
      <c r="M3550" s="56">
        <v>565.29999999999995</v>
      </c>
      <c r="N3550" s="56">
        <v>331.8</v>
      </c>
      <c r="O3550" s="56">
        <v>1197.5999999999999</v>
      </c>
      <c r="P3550" s="56">
        <v>1156.8</v>
      </c>
    </row>
    <row r="3551" spans="1:16" x14ac:dyDescent="0.25">
      <c r="A3551" s="54">
        <v>2024</v>
      </c>
      <c r="B3551" s="54">
        <v>423877</v>
      </c>
      <c r="C3551" s="55" t="s">
        <v>417</v>
      </c>
      <c r="D3551" s="54" t="s">
        <v>296</v>
      </c>
      <c r="E3551" s="56">
        <v>720.45</v>
      </c>
      <c r="F3551" s="56">
        <v>1104.45</v>
      </c>
      <c r="G3551" s="56">
        <v>524.29999999999995</v>
      </c>
      <c r="H3551" s="56">
        <v>1207.45</v>
      </c>
      <c r="I3551" s="56">
        <v>566.9</v>
      </c>
      <c r="J3551" s="56">
        <v>407.8</v>
      </c>
      <c r="K3551" s="56">
        <v>196.2</v>
      </c>
      <c r="L3551" s="56">
        <v>672.16</v>
      </c>
      <c r="M3551" s="56">
        <v>1503.86</v>
      </c>
      <c r="N3551" s="56">
        <v>253.8</v>
      </c>
      <c r="O3551" s="56">
        <v>869.5</v>
      </c>
      <c r="P3551" s="56">
        <v>1533.72</v>
      </c>
    </row>
    <row r="3552" spans="1:16" x14ac:dyDescent="0.25">
      <c r="A3552" s="54">
        <v>2024</v>
      </c>
      <c r="B3552" s="54">
        <v>423877</v>
      </c>
      <c r="C3552" s="55" t="s">
        <v>417</v>
      </c>
      <c r="D3552" s="54" t="s">
        <v>1</v>
      </c>
      <c r="E3552" s="56">
        <v>6656.7</v>
      </c>
      <c r="F3552" s="56">
        <v>8186.7</v>
      </c>
      <c r="G3552" s="56">
        <v>4555.8</v>
      </c>
      <c r="H3552" s="56">
        <v>9596.7000000000007</v>
      </c>
      <c r="I3552" s="56">
        <v>4745.3999999999996</v>
      </c>
      <c r="J3552" s="56">
        <v>3622.8</v>
      </c>
      <c r="K3552" s="56">
        <v>2359.1999999999998</v>
      </c>
      <c r="L3552" s="56">
        <v>6049.2</v>
      </c>
      <c r="M3552" s="56">
        <v>11459.4</v>
      </c>
      <c r="N3552" s="56">
        <v>2854.8</v>
      </c>
      <c r="O3552" s="56">
        <v>6963</v>
      </c>
      <c r="P3552" s="56">
        <v>11800.8</v>
      </c>
    </row>
    <row r="3553" spans="1:16" x14ac:dyDescent="0.25">
      <c r="A3553" s="54">
        <v>2024</v>
      </c>
      <c r="B3553" s="54">
        <v>423877</v>
      </c>
      <c r="C3553" s="55" t="s">
        <v>416</v>
      </c>
      <c r="D3553" s="54" t="s">
        <v>294</v>
      </c>
      <c r="E3553" s="56">
        <v>430.9</v>
      </c>
      <c r="F3553" s="56">
        <v>513.29999999999995</v>
      </c>
      <c r="G3553" s="56">
        <v>1586.4</v>
      </c>
      <c r="H3553" s="56">
        <v>165.2</v>
      </c>
      <c r="I3553" s="56">
        <v>1046.7</v>
      </c>
      <c r="J3553" s="56">
        <v>328</v>
      </c>
      <c r="K3553" s="56">
        <v>218.8</v>
      </c>
      <c r="L3553" s="56">
        <v>168.6</v>
      </c>
      <c r="M3553" s="56">
        <v>1026.4000000000001</v>
      </c>
      <c r="N3553" s="56">
        <v>328.8</v>
      </c>
      <c r="O3553" s="56">
        <v>900.7</v>
      </c>
      <c r="P3553" s="56">
        <v>452.9</v>
      </c>
    </row>
    <row r="3554" spans="1:16" x14ac:dyDescent="0.25">
      <c r="A3554" s="54">
        <v>2024</v>
      </c>
      <c r="B3554" s="54">
        <v>423877</v>
      </c>
      <c r="C3554" s="55" t="s">
        <v>417</v>
      </c>
      <c r="D3554" s="54" t="s">
        <v>294</v>
      </c>
      <c r="E3554" s="56">
        <v>1109.45</v>
      </c>
      <c r="F3554" s="56">
        <v>1364.45</v>
      </c>
      <c r="G3554" s="56">
        <v>759.3</v>
      </c>
      <c r="H3554" s="56">
        <v>1599.45</v>
      </c>
      <c r="I3554" s="56">
        <v>790.9</v>
      </c>
      <c r="J3554" s="56">
        <v>603.79999999999995</v>
      </c>
      <c r="K3554" s="56">
        <v>393.2</v>
      </c>
      <c r="L3554" s="56">
        <v>1008.2</v>
      </c>
      <c r="M3554" s="56">
        <v>1909.9</v>
      </c>
      <c r="N3554" s="56">
        <v>475.8</v>
      </c>
      <c r="O3554" s="56">
        <v>1160.5</v>
      </c>
      <c r="P3554" s="56">
        <v>1966.8</v>
      </c>
    </row>
    <row r="3555" spans="1:16" x14ac:dyDescent="0.25">
      <c r="A3555" s="54">
        <v>2024</v>
      </c>
      <c r="B3555" s="54">
        <v>423877</v>
      </c>
      <c r="C3555" s="55" t="s">
        <v>416</v>
      </c>
      <c r="D3555" s="54" t="s">
        <v>1</v>
      </c>
      <c r="E3555" s="56">
        <v>2585.4</v>
      </c>
      <c r="F3555" s="56">
        <v>3079.8</v>
      </c>
      <c r="G3555" s="56">
        <v>9518.4</v>
      </c>
      <c r="H3555" s="56">
        <v>991.2</v>
      </c>
      <c r="I3555" s="56">
        <v>6280.2</v>
      </c>
      <c r="J3555" s="56">
        <v>1968</v>
      </c>
      <c r="K3555" s="56">
        <v>1312.8</v>
      </c>
      <c r="L3555" s="56">
        <v>1011.6</v>
      </c>
      <c r="M3555" s="56">
        <v>6158.4</v>
      </c>
      <c r="N3555" s="56">
        <v>1972.8</v>
      </c>
      <c r="O3555" s="56">
        <v>5404.2</v>
      </c>
      <c r="P3555" s="56">
        <v>2717.4</v>
      </c>
    </row>
    <row r="3556" spans="1:16" x14ac:dyDescent="0.25">
      <c r="A3556" s="54">
        <v>2024</v>
      </c>
      <c r="B3556" s="54">
        <v>423877</v>
      </c>
      <c r="C3556" s="55" t="s">
        <v>416</v>
      </c>
      <c r="D3556" s="54" t="s">
        <v>296</v>
      </c>
      <c r="E3556" s="56">
        <v>-27.3</v>
      </c>
      <c r="F3556" s="56">
        <v>78.399999999999807</v>
      </c>
      <c r="G3556" s="56">
        <v>1236.8</v>
      </c>
      <c r="H3556" s="56">
        <v>-128.1</v>
      </c>
      <c r="I3556" s="56">
        <v>716.9</v>
      </c>
      <c r="J3556" s="56">
        <v>230.6</v>
      </c>
      <c r="K3556" s="56">
        <v>-42.4</v>
      </c>
      <c r="L3556" s="56">
        <v>-26.2</v>
      </c>
      <c r="M3556" s="56">
        <v>663.4</v>
      </c>
      <c r="N3556" s="56">
        <v>2.2999999999999701</v>
      </c>
      <c r="O3556" s="56">
        <v>507.8</v>
      </c>
      <c r="P3556" s="56">
        <v>-80.5</v>
      </c>
    </row>
    <row r="3557" spans="1:16" x14ac:dyDescent="0.25">
      <c r="A3557" s="54">
        <v>2024</v>
      </c>
      <c r="B3557" s="54">
        <v>425978</v>
      </c>
      <c r="C3557" s="55" t="s">
        <v>415</v>
      </c>
      <c r="D3557" s="54" t="s">
        <v>1</v>
      </c>
      <c r="E3557" s="56">
        <v>3051.6</v>
      </c>
      <c r="F3557" s="56">
        <v>2875.2</v>
      </c>
      <c r="G3557" s="56">
        <v>1464</v>
      </c>
      <c r="H3557" s="56">
        <v>4726.2</v>
      </c>
      <c r="I3557" s="56">
        <v>6008.4</v>
      </c>
      <c r="J3557" s="56">
        <v>1570.2</v>
      </c>
      <c r="K3557" s="56">
        <v>570</v>
      </c>
      <c r="L3557" s="56">
        <v>2911.2</v>
      </c>
      <c r="M3557" s="56">
        <v>371.7</v>
      </c>
      <c r="N3557" s="56">
        <v>574.20000000000005</v>
      </c>
      <c r="O3557" s="56">
        <v>109.2</v>
      </c>
      <c r="P3557" s="56">
        <v>1626</v>
      </c>
    </row>
    <row r="3558" spans="1:16" x14ac:dyDescent="0.25">
      <c r="A3558" s="54">
        <v>2024</v>
      </c>
      <c r="B3558" s="54">
        <v>425978</v>
      </c>
      <c r="C3558" s="55" t="s">
        <v>415</v>
      </c>
      <c r="D3558" s="54" t="s">
        <v>294</v>
      </c>
      <c r="E3558" s="56">
        <v>508.6</v>
      </c>
      <c r="F3558" s="56">
        <v>479.2</v>
      </c>
      <c r="G3558" s="56">
        <v>244</v>
      </c>
      <c r="H3558" s="56">
        <v>787.7</v>
      </c>
      <c r="I3558" s="56">
        <v>1001.4</v>
      </c>
      <c r="J3558" s="56">
        <v>261.7</v>
      </c>
      <c r="K3558" s="56">
        <v>95</v>
      </c>
      <c r="L3558" s="56">
        <v>485.2</v>
      </c>
      <c r="M3558" s="56">
        <v>61.95</v>
      </c>
      <c r="N3558" s="56">
        <v>95.7</v>
      </c>
      <c r="O3558" s="56">
        <v>18.2</v>
      </c>
      <c r="P3558" s="56">
        <v>271</v>
      </c>
    </row>
    <row r="3559" spans="1:16" x14ac:dyDescent="0.25">
      <c r="A3559" s="54">
        <v>2024</v>
      </c>
      <c r="B3559" s="54">
        <v>425978</v>
      </c>
      <c r="C3559" s="55" t="s">
        <v>415</v>
      </c>
      <c r="D3559" s="54" t="s">
        <v>296</v>
      </c>
      <c r="E3559" s="56">
        <v>401.3</v>
      </c>
      <c r="F3559" s="56">
        <v>374.1</v>
      </c>
      <c r="G3559" s="56">
        <v>105.7</v>
      </c>
      <c r="H3559" s="56">
        <v>621.70000000000005</v>
      </c>
      <c r="I3559" s="56">
        <v>897.400000000001</v>
      </c>
      <c r="J3559" s="56">
        <v>156.6</v>
      </c>
      <c r="K3559" s="56">
        <v>59.6</v>
      </c>
      <c r="L3559" s="56">
        <v>381.2</v>
      </c>
      <c r="M3559" s="56">
        <v>26.55</v>
      </c>
      <c r="N3559" s="56">
        <v>-4.9999999999999902</v>
      </c>
      <c r="O3559" s="56">
        <v>-16.100000000000001</v>
      </c>
      <c r="P3559" s="56">
        <v>125</v>
      </c>
    </row>
    <row r="3560" spans="1:16" x14ac:dyDescent="0.25">
      <c r="A3560" s="54">
        <v>2024</v>
      </c>
      <c r="B3560" s="54">
        <v>426484</v>
      </c>
      <c r="C3560" s="55" t="s">
        <v>418</v>
      </c>
      <c r="D3560" s="54" t="s">
        <v>1</v>
      </c>
      <c r="E3560" s="56">
        <v>648.71199999999999</v>
      </c>
      <c r="F3560" s="56">
        <v>4321.9520000000002</v>
      </c>
      <c r="G3560" s="56">
        <v>511.57600000000002</v>
      </c>
      <c r="H3560" s="56">
        <v>4265.96</v>
      </c>
      <c r="I3560" s="56">
        <v>1371.8240000000001</v>
      </c>
      <c r="J3560" s="56">
        <v>4704.2960000000003</v>
      </c>
      <c r="K3560" s="56">
        <v>241.56800000000001</v>
      </c>
      <c r="L3560" s="56">
        <v>887.89599999999996</v>
      </c>
      <c r="M3560" s="56">
        <v>186.36</v>
      </c>
      <c r="N3560" s="56">
        <v>0</v>
      </c>
      <c r="O3560" s="56">
        <v>232.768</v>
      </c>
      <c r="P3560" s="56">
        <v>3868.4720000000002</v>
      </c>
    </row>
    <row r="3561" spans="1:16" x14ac:dyDescent="0.25">
      <c r="A3561" s="54">
        <v>2024</v>
      </c>
      <c r="B3561" s="54">
        <v>426484</v>
      </c>
      <c r="C3561" s="55" t="s">
        <v>418</v>
      </c>
      <c r="D3561" s="54" t="s">
        <v>296</v>
      </c>
      <c r="E3561" s="56">
        <v>226.512</v>
      </c>
      <c r="F3561" s="56">
        <v>839.90200000000004</v>
      </c>
      <c r="G3561" s="56">
        <v>139.67599999999999</v>
      </c>
      <c r="H3561" s="56">
        <v>963.86000000000104</v>
      </c>
      <c r="I3561" s="56">
        <v>105.524</v>
      </c>
      <c r="J3561" s="56">
        <v>1332.796</v>
      </c>
      <c r="K3561" s="56">
        <v>-30.832000000000001</v>
      </c>
      <c r="L3561" s="56">
        <v>49.996000000000102</v>
      </c>
      <c r="M3561" s="56">
        <v>-59.64</v>
      </c>
      <c r="N3561" s="56">
        <v>0</v>
      </c>
      <c r="O3561" s="56">
        <v>-18.632000000000001</v>
      </c>
      <c r="P3561" s="56">
        <v>285.82200000000103</v>
      </c>
    </row>
    <row r="3562" spans="1:16" x14ac:dyDescent="0.25">
      <c r="A3562" s="54">
        <v>2024</v>
      </c>
      <c r="B3562" s="54">
        <v>426484</v>
      </c>
      <c r="C3562" s="55" t="s">
        <v>418</v>
      </c>
      <c r="D3562" s="54" t="s">
        <v>294</v>
      </c>
      <c r="E3562" s="56">
        <v>292.71199999999999</v>
      </c>
      <c r="F3562" s="56">
        <v>1008.702</v>
      </c>
      <c r="G3562" s="56">
        <v>240.07599999999999</v>
      </c>
      <c r="H3562" s="56">
        <v>1066.46</v>
      </c>
      <c r="I3562" s="56">
        <v>375.82400000000001</v>
      </c>
      <c r="J3562" s="56">
        <v>1434.296</v>
      </c>
      <c r="K3562" s="56">
        <v>69.567999999999998</v>
      </c>
      <c r="L3562" s="56">
        <v>118.396</v>
      </c>
      <c r="M3562" s="56">
        <v>41.86</v>
      </c>
      <c r="N3562" s="56">
        <v>0</v>
      </c>
      <c r="O3562" s="56">
        <v>81.768000000000001</v>
      </c>
      <c r="P3562" s="56">
        <v>362.472000000001</v>
      </c>
    </row>
    <row r="3563" spans="1:16" x14ac:dyDescent="0.25">
      <c r="A3563" s="54">
        <v>2024</v>
      </c>
      <c r="B3563" s="54">
        <v>427110</v>
      </c>
      <c r="C3563" s="55" t="s">
        <v>417</v>
      </c>
      <c r="D3563" s="54" t="s">
        <v>296</v>
      </c>
      <c r="E3563" s="56">
        <v>593.04959999999903</v>
      </c>
      <c r="F3563" s="56">
        <v>149.74639999999999</v>
      </c>
      <c r="G3563" s="56">
        <v>-69.148800000000094</v>
      </c>
      <c r="H3563" s="56">
        <v>-52.268799999999999</v>
      </c>
      <c r="I3563" s="56">
        <v>19.556000000000001</v>
      </c>
      <c r="J3563" s="56">
        <v>188.7336</v>
      </c>
      <c r="K3563" s="56">
        <v>0</v>
      </c>
      <c r="L3563" s="56">
        <v>-4.6232000000000104</v>
      </c>
      <c r="M3563" s="56">
        <v>-118.0732</v>
      </c>
      <c r="N3563" s="56">
        <v>-23.214400000000001</v>
      </c>
      <c r="O3563" s="56">
        <v>-83.546400000000105</v>
      </c>
      <c r="P3563" s="56">
        <v>189.89920000000001</v>
      </c>
    </row>
    <row r="3564" spans="1:16" x14ac:dyDescent="0.25">
      <c r="A3564" s="54">
        <v>2024</v>
      </c>
      <c r="B3564" s="54">
        <v>427110</v>
      </c>
      <c r="C3564" s="55" t="s">
        <v>417</v>
      </c>
      <c r="D3564" s="54" t="s">
        <v>294</v>
      </c>
      <c r="E3564" s="56">
        <v>722.04959999999903</v>
      </c>
      <c r="F3564" s="56">
        <v>239.74639999999999</v>
      </c>
      <c r="G3564" s="56">
        <v>-9.1488000000000493</v>
      </c>
      <c r="H3564" s="56">
        <v>37.731200000000001</v>
      </c>
      <c r="I3564" s="56">
        <v>148.55600000000001</v>
      </c>
      <c r="J3564" s="56">
        <v>248.7336</v>
      </c>
      <c r="K3564" s="56">
        <v>0</v>
      </c>
      <c r="L3564" s="56">
        <v>115.3768</v>
      </c>
      <c r="M3564" s="56">
        <v>31.9268</v>
      </c>
      <c r="N3564" s="56">
        <v>36.785600000000002</v>
      </c>
      <c r="O3564" s="56">
        <v>6.4535999999999296</v>
      </c>
      <c r="P3564" s="56">
        <v>279.89920000000001</v>
      </c>
    </row>
    <row r="3565" spans="1:16" x14ac:dyDescent="0.25">
      <c r="A3565" s="54">
        <v>2024</v>
      </c>
      <c r="B3565" s="54">
        <v>427110</v>
      </c>
      <c r="C3565" s="55" t="s">
        <v>417</v>
      </c>
      <c r="D3565" s="54" t="s">
        <v>1</v>
      </c>
      <c r="E3565" s="56">
        <v>2586.5495999999998</v>
      </c>
      <c r="F3565" s="56">
        <v>879.74639999999999</v>
      </c>
      <c r="G3565" s="56">
        <v>290.85120000000001</v>
      </c>
      <c r="H3565" s="56">
        <v>149.7312</v>
      </c>
      <c r="I3565" s="56">
        <v>565.05600000000004</v>
      </c>
      <c r="J3565" s="56">
        <v>706.23360000000002</v>
      </c>
      <c r="K3565" s="56">
        <v>0</v>
      </c>
      <c r="L3565" s="56">
        <v>295.8768</v>
      </c>
      <c r="M3565" s="56">
        <v>234.67679999999999</v>
      </c>
      <c r="N3565" s="56">
        <v>136.78559999999999</v>
      </c>
      <c r="O3565" s="56">
        <v>742.95360000000005</v>
      </c>
      <c r="P3565" s="56">
        <v>899.89919999999995</v>
      </c>
    </row>
    <row r="3566" spans="1:16" x14ac:dyDescent="0.25">
      <c r="A3566" s="54">
        <v>2024</v>
      </c>
      <c r="B3566" s="54">
        <v>427511</v>
      </c>
      <c r="C3566" s="55" t="s">
        <v>418</v>
      </c>
      <c r="D3566" s="54" t="s">
        <v>296</v>
      </c>
      <c r="E3566" s="56">
        <v>-117.9</v>
      </c>
      <c r="F3566" s="56">
        <v>-26.6</v>
      </c>
      <c r="G3566" s="56">
        <v>128.69999999999999</v>
      </c>
      <c r="H3566" s="56">
        <v>77</v>
      </c>
      <c r="I3566" s="56">
        <v>141.4</v>
      </c>
      <c r="J3566" s="56">
        <v>-33.200000000000003</v>
      </c>
      <c r="K3566" s="56">
        <v>25.4</v>
      </c>
      <c r="L3566" s="56">
        <v>132.4</v>
      </c>
      <c r="M3566" s="56">
        <v>45.3</v>
      </c>
      <c r="N3566" s="56">
        <v>-92.5</v>
      </c>
      <c r="O3566" s="56">
        <v>-71.7</v>
      </c>
      <c r="P3566" s="56">
        <v>53</v>
      </c>
    </row>
    <row r="3567" spans="1:16" x14ac:dyDescent="0.25">
      <c r="A3567" s="54">
        <v>2024</v>
      </c>
      <c r="B3567" s="54">
        <v>427511</v>
      </c>
      <c r="C3567" s="55" t="s">
        <v>418</v>
      </c>
      <c r="D3567" s="54" t="s">
        <v>294</v>
      </c>
      <c r="E3567" s="56">
        <v>80.7</v>
      </c>
      <c r="F3567" s="56">
        <v>238.2</v>
      </c>
      <c r="G3567" s="56">
        <v>228</v>
      </c>
      <c r="H3567" s="56">
        <v>209.4</v>
      </c>
      <c r="I3567" s="56">
        <v>316.8</v>
      </c>
      <c r="J3567" s="56">
        <v>33</v>
      </c>
      <c r="K3567" s="56">
        <v>157.80000000000001</v>
      </c>
      <c r="L3567" s="56">
        <v>331</v>
      </c>
      <c r="M3567" s="56">
        <v>210.8</v>
      </c>
      <c r="N3567" s="56">
        <v>6.8</v>
      </c>
      <c r="O3567" s="56">
        <v>160</v>
      </c>
      <c r="P3567" s="56">
        <v>185.4</v>
      </c>
    </row>
    <row r="3568" spans="1:16" x14ac:dyDescent="0.25">
      <c r="A3568" s="54">
        <v>2024</v>
      </c>
      <c r="B3568" s="54">
        <v>427511</v>
      </c>
      <c r="C3568" s="55" t="s">
        <v>418</v>
      </c>
      <c r="D3568" s="54" t="s">
        <v>1</v>
      </c>
      <c r="E3568" s="56">
        <v>484.2</v>
      </c>
      <c r="F3568" s="56">
        <v>1429.2</v>
      </c>
      <c r="G3568" s="56">
        <v>1368</v>
      </c>
      <c r="H3568" s="56">
        <v>1256.4000000000001</v>
      </c>
      <c r="I3568" s="56">
        <v>1900.8</v>
      </c>
      <c r="J3568" s="56">
        <v>198</v>
      </c>
      <c r="K3568" s="56">
        <v>946.8</v>
      </c>
      <c r="L3568" s="56">
        <v>1986</v>
      </c>
      <c r="M3568" s="56">
        <v>1264.8</v>
      </c>
      <c r="N3568" s="56">
        <v>40.799999999999997</v>
      </c>
      <c r="O3568" s="56">
        <v>960</v>
      </c>
      <c r="P3568" s="56">
        <v>1112.4000000000001</v>
      </c>
    </row>
    <row r="3569" spans="1:16" x14ac:dyDescent="0.25">
      <c r="A3569" s="54">
        <v>2024</v>
      </c>
      <c r="B3569" s="54">
        <v>428625</v>
      </c>
      <c r="C3569" s="55" t="s">
        <v>417</v>
      </c>
      <c r="D3569" s="54" t="s">
        <v>294</v>
      </c>
      <c r="E3569" s="56">
        <v>0</v>
      </c>
      <c r="F3569" s="56">
        <v>0</v>
      </c>
      <c r="G3569" s="56">
        <v>0</v>
      </c>
      <c r="H3569" s="56">
        <v>0</v>
      </c>
      <c r="I3569" s="56">
        <v>0</v>
      </c>
      <c r="J3569" s="56">
        <v>0</v>
      </c>
      <c r="K3569" s="56">
        <v>0</v>
      </c>
      <c r="L3569" s="56">
        <v>0</v>
      </c>
      <c r="M3569" s="56">
        <v>0</v>
      </c>
      <c r="N3569" s="56">
        <v>0</v>
      </c>
      <c r="O3569" s="56">
        <v>0</v>
      </c>
      <c r="P3569" s="56">
        <v>0</v>
      </c>
    </row>
    <row r="3570" spans="1:16" x14ac:dyDescent="0.25">
      <c r="A3570" s="54">
        <v>2024</v>
      </c>
      <c r="B3570" s="54">
        <v>428625</v>
      </c>
      <c r="C3570" s="55" t="s">
        <v>417</v>
      </c>
      <c r="D3570" s="54" t="s">
        <v>296</v>
      </c>
      <c r="E3570" s="56">
        <v>-123</v>
      </c>
      <c r="F3570" s="56">
        <v>-187</v>
      </c>
      <c r="G3570" s="56">
        <v>-61</v>
      </c>
      <c r="H3570" s="56">
        <v>-94</v>
      </c>
      <c r="I3570" s="56">
        <v>-129.52000000000001</v>
      </c>
      <c r="J3570" s="56">
        <v>-61</v>
      </c>
      <c r="K3570" s="56">
        <v>-218</v>
      </c>
      <c r="L3570" s="56">
        <v>-92</v>
      </c>
      <c r="M3570" s="56">
        <v>-193.04</v>
      </c>
      <c r="N3570" s="56">
        <v>-154</v>
      </c>
      <c r="O3570" s="56">
        <v>-63</v>
      </c>
      <c r="P3570" s="56">
        <v>-188</v>
      </c>
    </row>
    <row r="3571" spans="1:16" x14ac:dyDescent="0.25">
      <c r="A3571" s="54">
        <v>2024</v>
      </c>
      <c r="B3571" s="54">
        <v>428625</v>
      </c>
      <c r="C3571" s="55" t="s">
        <v>417</v>
      </c>
      <c r="D3571" s="54" t="s">
        <v>1</v>
      </c>
      <c r="E3571" s="56">
        <v>1400.5</v>
      </c>
      <c r="F3571" s="56">
        <v>593.25</v>
      </c>
      <c r="G3571" s="56">
        <v>32</v>
      </c>
      <c r="H3571" s="56">
        <v>1852</v>
      </c>
      <c r="I3571" s="56">
        <v>1645.5</v>
      </c>
      <c r="J3571" s="56">
        <v>1575</v>
      </c>
      <c r="K3571" s="56">
        <v>1595.5</v>
      </c>
      <c r="L3571" s="56">
        <v>1318.5</v>
      </c>
      <c r="M3571" s="56">
        <v>4337</v>
      </c>
      <c r="N3571" s="56">
        <v>1068.25</v>
      </c>
      <c r="O3571" s="56">
        <v>1107.5</v>
      </c>
      <c r="P3571" s="56">
        <v>1168.5</v>
      </c>
    </row>
    <row r="3572" spans="1:16" x14ac:dyDescent="0.25">
      <c r="A3572" s="54">
        <v>2024</v>
      </c>
      <c r="B3572" s="54">
        <v>431898</v>
      </c>
      <c r="C3572" s="55" t="s">
        <v>417</v>
      </c>
      <c r="D3572" s="54" t="s">
        <v>1</v>
      </c>
      <c r="E3572" s="56">
        <v>16983.487499999999</v>
      </c>
      <c r="F3572" s="56">
        <v>20005.400000000001</v>
      </c>
      <c r="G3572" s="56">
        <v>28465.662499999999</v>
      </c>
      <c r="H3572" s="56">
        <v>27979.5</v>
      </c>
      <c r="I3572" s="56">
        <v>17042.424999999999</v>
      </c>
      <c r="J3572" s="56">
        <v>26077.6875</v>
      </c>
      <c r="K3572" s="56">
        <v>25113.7</v>
      </c>
      <c r="L3572" s="56">
        <v>24605.974999999999</v>
      </c>
      <c r="M3572" s="56">
        <v>23561.775000000001</v>
      </c>
      <c r="N3572" s="56">
        <v>14757.375</v>
      </c>
      <c r="O3572" s="56">
        <v>20091.650000000001</v>
      </c>
      <c r="P3572" s="56">
        <v>16021.512500000001</v>
      </c>
    </row>
    <row r="3573" spans="1:16" x14ac:dyDescent="0.25">
      <c r="A3573" s="54">
        <v>2024</v>
      </c>
      <c r="B3573" s="54">
        <v>431898</v>
      </c>
      <c r="C3573" s="55" t="s">
        <v>417</v>
      </c>
      <c r="D3573" s="54" t="s">
        <v>296</v>
      </c>
      <c r="E3573" s="56">
        <v>1604.2375</v>
      </c>
      <c r="F3573" s="56">
        <v>1963.88</v>
      </c>
      <c r="G3573" s="56">
        <v>3058.3924999999999</v>
      </c>
      <c r="H3573" s="56">
        <v>2982.94</v>
      </c>
      <c r="I3573" s="56">
        <v>1551.925</v>
      </c>
      <c r="J3573" s="56">
        <v>2808.9175</v>
      </c>
      <c r="K3573" s="56">
        <v>2624.7</v>
      </c>
      <c r="L3573" s="56">
        <v>2521.4749999999999</v>
      </c>
      <c r="M3573" s="56">
        <v>2445.7550000000001</v>
      </c>
      <c r="N3573" s="56">
        <v>1259.875</v>
      </c>
      <c r="O3573" s="56">
        <v>2004.13</v>
      </c>
      <c r="P3573" s="56">
        <v>1441.2425000000001</v>
      </c>
    </row>
    <row r="3574" spans="1:16" x14ac:dyDescent="0.25">
      <c r="A3574" s="54">
        <v>2024</v>
      </c>
      <c r="B3574" s="54">
        <v>431898</v>
      </c>
      <c r="C3574" s="55" t="s">
        <v>417</v>
      </c>
      <c r="D3574" s="54" t="s">
        <v>294</v>
      </c>
      <c r="E3574" s="56">
        <v>2215.2375000000002</v>
      </c>
      <c r="F3574" s="56">
        <v>2609.4</v>
      </c>
      <c r="G3574" s="56">
        <v>3712.9124999999999</v>
      </c>
      <c r="H3574" s="56">
        <v>3649.5</v>
      </c>
      <c r="I3574" s="56">
        <v>2222.9250000000002</v>
      </c>
      <c r="J3574" s="56">
        <v>3401.4375</v>
      </c>
      <c r="K3574" s="56">
        <v>3275.7</v>
      </c>
      <c r="L3574" s="56">
        <v>3209.4749999999999</v>
      </c>
      <c r="M3574" s="56">
        <v>3073.2750000000001</v>
      </c>
      <c r="N3574" s="56">
        <v>1924.875</v>
      </c>
      <c r="O3574" s="56">
        <v>2620.65</v>
      </c>
      <c r="P3574" s="56">
        <v>2089.7624999999998</v>
      </c>
    </row>
    <row r="3575" spans="1:16" x14ac:dyDescent="0.25">
      <c r="A3575" s="54">
        <v>2024</v>
      </c>
      <c r="B3575" s="54">
        <v>435694</v>
      </c>
      <c r="C3575" s="55" t="s">
        <v>416</v>
      </c>
      <c r="D3575" s="54" t="s">
        <v>1</v>
      </c>
      <c r="E3575" s="56">
        <v>3088.3308000000002</v>
      </c>
      <c r="F3575" s="56">
        <v>6249.9808000000003</v>
      </c>
      <c r="G3575" s="56">
        <v>7949.8644000000004</v>
      </c>
      <c r="H3575" s="56">
        <v>1691.8101999999999</v>
      </c>
      <c r="I3575" s="56">
        <v>5668.7034000000003</v>
      </c>
      <c r="J3575" s="56">
        <v>1168.2750000000001</v>
      </c>
      <c r="K3575" s="56">
        <v>7611.7658000000001</v>
      </c>
      <c r="L3575" s="56">
        <v>5187.4665999999997</v>
      </c>
      <c r="M3575" s="56">
        <v>13270.0648</v>
      </c>
      <c r="N3575" s="56">
        <v>10410.5124</v>
      </c>
      <c r="O3575" s="56">
        <v>3316.8427999999999</v>
      </c>
      <c r="P3575" s="56">
        <v>4254.3710000000001</v>
      </c>
    </row>
    <row r="3576" spans="1:16" x14ac:dyDescent="0.25">
      <c r="A3576" s="54">
        <v>2024</v>
      </c>
      <c r="B3576" s="54">
        <v>435694</v>
      </c>
      <c r="C3576" s="55" t="s">
        <v>416</v>
      </c>
      <c r="D3576" s="54" t="s">
        <v>294</v>
      </c>
      <c r="E3576" s="56">
        <v>646.33079999999995</v>
      </c>
      <c r="F3576" s="56">
        <v>1429.9808</v>
      </c>
      <c r="G3576" s="56">
        <v>1745.6143999999999</v>
      </c>
      <c r="H3576" s="56">
        <v>341.81020000000001</v>
      </c>
      <c r="I3576" s="56">
        <v>1603.9534000000001</v>
      </c>
      <c r="J3576" s="56">
        <v>272.52499999999998</v>
      </c>
      <c r="K3576" s="56">
        <v>1144.7657999999999</v>
      </c>
      <c r="L3576" s="56">
        <v>1583.4666</v>
      </c>
      <c r="M3576" s="56">
        <v>3347.5648000000001</v>
      </c>
      <c r="N3576" s="56">
        <v>1602.2624000000001</v>
      </c>
      <c r="O3576" s="56">
        <v>951.34280000000001</v>
      </c>
      <c r="P3576" s="56">
        <v>1212.6210000000001</v>
      </c>
    </row>
    <row r="3577" spans="1:16" x14ac:dyDescent="0.25">
      <c r="A3577" s="54">
        <v>2024</v>
      </c>
      <c r="B3577" s="54">
        <v>435694</v>
      </c>
      <c r="C3577" s="55" t="s">
        <v>416</v>
      </c>
      <c r="D3577" s="54" t="s">
        <v>296</v>
      </c>
      <c r="E3577" s="56">
        <v>402.93079999999998</v>
      </c>
      <c r="F3577" s="56">
        <v>1211.5308</v>
      </c>
      <c r="G3577" s="56">
        <v>1487.3643999999999</v>
      </c>
      <c r="H3577" s="56">
        <v>131.61019999999999</v>
      </c>
      <c r="I3577" s="56">
        <v>1253.2534000000001</v>
      </c>
      <c r="J3577" s="56">
        <v>101.02500000000001</v>
      </c>
      <c r="K3577" s="56">
        <v>811.86579999999901</v>
      </c>
      <c r="L3577" s="56">
        <v>1271.4666</v>
      </c>
      <c r="M3577" s="56">
        <v>3025.6648</v>
      </c>
      <c r="N3577" s="56">
        <v>1257.0624</v>
      </c>
      <c r="O3577" s="56">
        <v>685.74279999999999</v>
      </c>
      <c r="P3577" s="56">
        <v>898.42100000000005</v>
      </c>
    </row>
    <row r="3578" spans="1:16" x14ac:dyDescent="0.25">
      <c r="A3578" s="54">
        <v>2024</v>
      </c>
      <c r="B3578" s="54">
        <v>437005</v>
      </c>
      <c r="C3578" s="55" t="s">
        <v>419</v>
      </c>
      <c r="D3578" s="54" t="s">
        <v>296</v>
      </c>
      <c r="E3578" s="56">
        <v>169.89920000000001</v>
      </c>
      <c r="F3578" s="56">
        <v>-22.176000000000101</v>
      </c>
      <c r="G3578" s="56">
        <v>0</v>
      </c>
      <c r="H3578" s="56">
        <v>2.95999999999665E-2</v>
      </c>
      <c r="I3578" s="56">
        <v>30.949599999999901</v>
      </c>
      <c r="J3578" s="56">
        <v>0</v>
      </c>
      <c r="K3578" s="56">
        <v>10.5784</v>
      </c>
      <c r="L3578" s="56">
        <v>49.655200000000001</v>
      </c>
      <c r="M3578" s="56">
        <v>22.616800000000001</v>
      </c>
      <c r="N3578" s="56">
        <v>-3.79600000000003</v>
      </c>
      <c r="O3578" s="56">
        <v>0</v>
      </c>
      <c r="P3578" s="56">
        <v>-65.624800000000107</v>
      </c>
    </row>
    <row r="3579" spans="1:16" x14ac:dyDescent="0.25">
      <c r="A3579" s="54">
        <v>2024</v>
      </c>
      <c r="B3579" s="54">
        <v>437005</v>
      </c>
      <c r="C3579" s="55" t="s">
        <v>419</v>
      </c>
      <c r="D3579" s="54" t="s">
        <v>1</v>
      </c>
      <c r="E3579" s="56">
        <v>806.29920000000004</v>
      </c>
      <c r="F3579" s="56">
        <v>362.12400000000002</v>
      </c>
      <c r="G3579" s="56">
        <v>0</v>
      </c>
      <c r="H3579" s="56">
        <v>348.42959999999999</v>
      </c>
      <c r="I3579" s="56">
        <v>823.44960000000003</v>
      </c>
      <c r="J3579" s="56">
        <v>0</v>
      </c>
      <c r="K3579" s="56">
        <v>208.7784</v>
      </c>
      <c r="L3579" s="56">
        <v>436.2552</v>
      </c>
      <c r="M3579" s="56">
        <v>340.51679999999999</v>
      </c>
      <c r="N3579" s="56">
        <v>167.00399999999999</v>
      </c>
      <c r="O3579" s="56">
        <v>0</v>
      </c>
      <c r="P3579" s="56">
        <v>310.97519999999997</v>
      </c>
    </row>
    <row r="3580" spans="1:16" x14ac:dyDescent="0.25">
      <c r="A3580" s="54">
        <v>2024</v>
      </c>
      <c r="B3580" s="54">
        <v>437005</v>
      </c>
      <c r="C3580" s="55" t="s">
        <v>419</v>
      </c>
      <c r="D3580" s="54" t="s">
        <v>294</v>
      </c>
      <c r="E3580" s="56">
        <v>236.29920000000001</v>
      </c>
      <c r="F3580" s="56">
        <v>12.123999999999899</v>
      </c>
      <c r="G3580" s="56">
        <v>0</v>
      </c>
      <c r="H3580" s="56">
        <v>66.429599999999994</v>
      </c>
      <c r="I3580" s="56">
        <v>196.9496</v>
      </c>
      <c r="J3580" s="56">
        <v>0</v>
      </c>
      <c r="K3580" s="56">
        <v>43.778399999999998</v>
      </c>
      <c r="L3580" s="56">
        <v>149.2552</v>
      </c>
      <c r="M3580" s="56">
        <v>89.016800000000003</v>
      </c>
      <c r="N3580" s="56">
        <v>30.504000000000001</v>
      </c>
      <c r="O3580" s="56">
        <v>0</v>
      </c>
      <c r="P3580" s="56">
        <v>33.975200000000001</v>
      </c>
    </row>
    <row r="3581" spans="1:16" x14ac:dyDescent="0.25">
      <c r="A3581" s="54">
        <v>2024</v>
      </c>
      <c r="B3581" s="54">
        <v>438205</v>
      </c>
      <c r="C3581" s="55" t="s">
        <v>416</v>
      </c>
      <c r="D3581" s="54" t="s">
        <v>294</v>
      </c>
      <c r="E3581" s="56">
        <v>679.5</v>
      </c>
      <c r="F3581" s="56">
        <v>489.65</v>
      </c>
      <c r="G3581" s="56">
        <v>227.15</v>
      </c>
      <c r="H3581" s="56">
        <v>958.65</v>
      </c>
      <c r="I3581" s="56">
        <v>521.75</v>
      </c>
      <c r="J3581" s="56">
        <v>887.3</v>
      </c>
      <c r="K3581" s="56">
        <v>1528.1</v>
      </c>
      <c r="L3581" s="56">
        <v>993.75</v>
      </c>
      <c r="M3581" s="56">
        <v>2392.6</v>
      </c>
      <c r="N3581" s="56">
        <v>691.2</v>
      </c>
      <c r="O3581" s="56">
        <v>491.3</v>
      </c>
      <c r="P3581" s="56">
        <v>1046.2</v>
      </c>
    </row>
    <row r="3582" spans="1:16" x14ac:dyDescent="0.25">
      <c r="A3582" s="54">
        <v>2024</v>
      </c>
      <c r="B3582" s="54">
        <v>438205</v>
      </c>
      <c r="C3582" s="55" t="s">
        <v>416</v>
      </c>
      <c r="D3582" s="54" t="s">
        <v>296</v>
      </c>
      <c r="E3582" s="56">
        <v>158.4</v>
      </c>
      <c r="F3582" s="56">
        <v>152.15</v>
      </c>
      <c r="G3582" s="56">
        <v>-153.44999999999999</v>
      </c>
      <c r="H3582" s="56">
        <v>552.54999999999995</v>
      </c>
      <c r="I3582" s="56">
        <v>173.25</v>
      </c>
      <c r="J3582" s="56">
        <v>512.20000000000005</v>
      </c>
      <c r="K3582" s="56">
        <v>1185.0999999999999</v>
      </c>
      <c r="L3582" s="56">
        <v>636.45000000000005</v>
      </c>
      <c r="M3582" s="56">
        <v>1901.4</v>
      </c>
      <c r="N3582" s="56">
        <v>199.45</v>
      </c>
      <c r="O3582" s="56">
        <v>219.1</v>
      </c>
      <c r="P3582" s="56">
        <v>737.5</v>
      </c>
    </row>
    <row r="3583" spans="1:16" x14ac:dyDescent="0.25">
      <c r="A3583" s="54">
        <v>2024</v>
      </c>
      <c r="B3583" s="54">
        <v>438205</v>
      </c>
      <c r="C3583" s="55" t="s">
        <v>416</v>
      </c>
      <c r="D3583" s="54" t="s">
        <v>1</v>
      </c>
      <c r="E3583" s="56">
        <v>4077</v>
      </c>
      <c r="F3583" s="56">
        <v>2937.9</v>
      </c>
      <c r="G3583" s="56">
        <v>1362.9</v>
      </c>
      <c r="H3583" s="56">
        <v>5751.9</v>
      </c>
      <c r="I3583" s="56">
        <v>3130.5</v>
      </c>
      <c r="J3583" s="56">
        <v>5323.8</v>
      </c>
      <c r="K3583" s="56">
        <v>9168.6</v>
      </c>
      <c r="L3583" s="56">
        <v>5962.5</v>
      </c>
      <c r="M3583" s="56">
        <v>14355.6</v>
      </c>
      <c r="N3583" s="56">
        <v>4147.2</v>
      </c>
      <c r="O3583" s="56">
        <v>2947.8</v>
      </c>
      <c r="P3583" s="56">
        <v>6277.2</v>
      </c>
    </row>
    <row r="3584" spans="1:16" x14ac:dyDescent="0.25">
      <c r="A3584" s="54">
        <v>2024</v>
      </c>
      <c r="B3584" s="54">
        <v>438992</v>
      </c>
      <c r="C3584" s="55" t="s">
        <v>414</v>
      </c>
      <c r="D3584" s="54" t="s">
        <v>1</v>
      </c>
      <c r="E3584" s="56">
        <v>0</v>
      </c>
      <c r="F3584" s="56">
        <v>0</v>
      </c>
      <c r="G3584" s="56">
        <v>0</v>
      </c>
      <c r="H3584" s="56">
        <v>4647.5360000000001</v>
      </c>
      <c r="I3584" s="56">
        <v>150.376</v>
      </c>
      <c r="J3584" s="56">
        <v>1179.76</v>
      </c>
      <c r="K3584" s="56">
        <v>1528.5440000000001</v>
      </c>
      <c r="L3584" s="56">
        <v>1050.28</v>
      </c>
      <c r="M3584" s="56">
        <v>2711.6640000000002</v>
      </c>
      <c r="N3584" s="56">
        <v>4416.0479999999998</v>
      </c>
      <c r="O3584" s="56">
        <v>6059.3280000000004</v>
      </c>
      <c r="P3584" s="56">
        <v>498.34399999999999</v>
      </c>
    </row>
    <row r="3585" spans="1:16" x14ac:dyDescent="0.25">
      <c r="A3585" s="54">
        <v>2024</v>
      </c>
      <c r="B3585" s="54">
        <v>438992</v>
      </c>
      <c r="C3585" s="55" t="s">
        <v>414</v>
      </c>
      <c r="D3585" s="54" t="s">
        <v>296</v>
      </c>
      <c r="E3585" s="56">
        <v>0</v>
      </c>
      <c r="F3585" s="56">
        <v>0</v>
      </c>
      <c r="G3585" s="56">
        <v>0</v>
      </c>
      <c r="H3585" s="56">
        <v>1163.0360000000001</v>
      </c>
      <c r="I3585" s="56">
        <v>18.876000000000001</v>
      </c>
      <c r="J3585" s="56">
        <v>189.51</v>
      </c>
      <c r="K3585" s="56">
        <v>208.04400000000001</v>
      </c>
      <c r="L3585" s="56">
        <v>181.03</v>
      </c>
      <c r="M3585" s="56">
        <v>1153.664</v>
      </c>
      <c r="N3585" s="56">
        <v>1250.028</v>
      </c>
      <c r="O3585" s="56">
        <v>1587.558</v>
      </c>
      <c r="P3585" s="56">
        <v>-40.655999999999899</v>
      </c>
    </row>
    <row r="3586" spans="1:16" x14ac:dyDescent="0.25">
      <c r="A3586" s="54">
        <v>2024</v>
      </c>
      <c r="B3586" s="54">
        <v>438992</v>
      </c>
      <c r="C3586" s="55" t="s">
        <v>414</v>
      </c>
      <c r="D3586" s="54" t="s">
        <v>294</v>
      </c>
      <c r="E3586" s="56">
        <v>0</v>
      </c>
      <c r="F3586" s="56">
        <v>0</v>
      </c>
      <c r="G3586" s="56">
        <v>0</v>
      </c>
      <c r="H3586" s="56">
        <v>1235.0360000000001</v>
      </c>
      <c r="I3586" s="56">
        <v>51.875999999999998</v>
      </c>
      <c r="J3586" s="56">
        <v>351.51</v>
      </c>
      <c r="K3586" s="56">
        <v>312.04399999999998</v>
      </c>
      <c r="L3586" s="56">
        <v>277.02999999999997</v>
      </c>
      <c r="M3586" s="56">
        <v>1186.664</v>
      </c>
      <c r="N3586" s="56">
        <v>1418.548</v>
      </c>
      <c r="O3586" s="56">
        <v>1724.078</v>
      </c>
      <c r="P3586" s="56">
        <v>86.344000000000094</v>
      </c>
    </row>
    <row r="3587" spans="1:16" x14ac:dyDescent="0.25">
      <c r="A3587" s="54">
        <v>2024</v>
      </c>
      <c r="B3587" s="54">
        <v>439017</v>
      </c>
      <c r="C3587" s="55" t="s">
        <v>416</v>
      </c>
      <c r="D3587" s="54" t="s">
        <v>1</v>
      </c>
      <c r="E3587" s="56">
        <v>28872.81</v>
      </c>
      <c r="F3587" s="56">
        <v>23290.584999999999</v>
      </c>
      <c r="G3587" s="56">
        <v>21630.89</v>
      </c>
      <c r="H3587" s="56">
        <v>34615.095000000001</v>
      </c>
      <c r="I3587" s="56">
        <v>7659.2950000000001</v>
      </c>
      <c r="J3587" s="56">
        <v>30690.71</v>
      </c>
      <c r="K3587" s="56">
        <v>14444.62</v>
      </c>
      <c r="L3587" s="56">
        <v>36532.105000000003</v>
      </c>
      <c r="M3587" s="56">
        <v>24748.615000000002</v>
      </c>
      <c r="N3587" s="56">
        <v>25928.395</v>
      </c>
      <c r="O3587" s="56">
        <v>30247.63</v>
      </c>
      <c r="P3587" s="56">
        <v>12699.86</v>
      </c>
    </row>
    <row r="3588" spans="1:16" x14ac:dyDescent="0.25">
      <c r="A3588" s="54">
        <v>2024</v>
      </c>
      <c r="B3588" s="54">
        <v>439017</v>
      </c>
      <c r="C3588" s="55" t="s">
        <v>416</v>
      </c>
      <c r="D3588" s="54" t="s">
        <v>296</v>
      </c>
      <c r="E3588" s="56">
        <v>1334.26</v>
      </c>
      <c r="F3588" s="56">
        <v>1109.4349999999999</v>
      </c>
      <c r="G3588" s="56">
        <v>978.44000000000096</v>
      </c>
      <c r="H3588" s="56">
        <v>1704.625</v>
      </c>
      <c r="I3588" s="56">
        <v>317.99500000000103</v>
      </c>
      <c r="J3588" s="56">
        <v>1520.06</v>
      </c>
      <c r="K3588" s="56">
        <v>552.22000000000105</v>
      </c>
      <c r="L3588" s="56">
        <v>1770.2950000000001</v>
      </c>
      <c r="M3588" s="56">
        <v>1156.0150000000001</v>
      </c>
      <c r="N3588" s="56">
        <v>1215.135</v>
      </c>
      <c r="O3588" s="56">
        <v>1430.23</v>
      </c>
      <c r="P3588" s="56">
        <v>561.31000000000199</v>
      </c>
    </row>
    <row r="3589" spans="1:16" x14ac:dyDescent="0.25">
      <c r="A3589" s="54">
        <v>2024</v>
      </c>
      <c r="B3589" s="54">
        <v>439017</v>
      </c>
      <c r="C3589" s="55" t="s">
        <v>419</v>
      </c>
      <c r="D3589" s="54" t="s">
        <v>296</v>
      </c>
      <c r="E3589" s="56">
        <v>109.08</v>
      </c>
      <c r="F3589" s="56">
        <v>11.8800000000002</v>
      </c>
      <c r="G3589" s="56">
        <v>131.60499999999999</v>
      </c>
      <c r="H3589" s="56">
        <v>139.69</v>
      </c>
      <c r="I3589" s="56">
        <v>123.820000000001</v>
      </c>
      <c r="J3589" s="56">
        <v>31.330000000000201</v>
      </c>
      <c r="K3589" s="56">
        <v>179.92500000000101</v>
      </c>
      <c r="L3589" s="56">
        <v>-56.319999999999901</v>
      </c>
      <c r="M3589" s="56">
        <v>-20.655000000000001</v>
      </c>
      <c r="N3589" s="56">
        <v>28.840000000000099</v>
      </c>
      <c r="O3589" s="56">
        <v>-44.319999999999901</v>
      </c>
      <c r="P3589" s="56">
        <v>0</v>
      </c>
    </row>
    <row r="3590" spans="1:16" x14ac:dyDescent="0.25">
      <c r="A3590" s="54">
        <v>2024</v>
      </c>
      <c r="B3590" s="54">
        <v>439017</v>
      </c>
      <c r="C3590" s="55" t="s">
        <v>416</v>
      </c>
      <c r="D3590" s="54" t="s">
        <v>294</v>
      </c>
      <c r="E3590" s="56">
        <v>1634.31</v>
      </c>
      <c r="F3590" s="56">
        <v>1318.335</v>
      </c>
      <c r="G3590" s="56">
        <v>1224.3900000000001</v>
      </c>
      <c r="H3590" s="56">
        <v>1959.345</v>
      </c>
      <c r="I3590" s="56">
        <v>433.54500000000098</v>
      </c>
      <c r="J3590" s="56">
        <v>1737.21</v>
      </c>
      <c r="K3590" s="56">
        <v>817.62000000000103</v>
      </c>
      <c r="L3590" s="56">
        <v>2067.855</v>
      </c>
      <c r="M3590" s="56">
        <v>1400.865</v>
      </c>
      <c r="N3590" s="56">
        <v>1467.645</v>
      </c>
      <c r="O3590" s="56">
        <v>1712.13</v>
      </c>
      <c r="P3590" s="56">
        <v>718.86000000000195</v>
      </c>
    </row>
    <row r="3591" spans="1:16" x14ac:dyDescent="0.25">
      <c r="A3591" s="54">
        <v>2024</v>
      </c>
      <c r="B3591" s="54">
        <v>439017</v>
      </c>
      <c r="C3591" s="55" t="s">
        <v>419</v>
      </c>
      <c r="D3591" s="54" t="s">
        <v>294</v>
      </c>
      <c r="E3591" s="56">
        <v>227.22</v>
      </c>
      <c r="F3591" s="56">
        <v>89.2800000000002</v>
      </c>
      <c r="G3591" s="56">
        <v>252.10499999999999</v>
      </c>
      <c r="H3591" s="56">
        <v>246.99</v>
      </c>
      <c r="I3591" s="56">
        <v>234.42000000000101</v>
      </c>
      <c r="J3591" s="56">
        <v>67.830000000000197</v>
      </c>
      <c r="K3591" s="56">
        <v>402.22500000000099</v>
      </c>
      <c r="L3591" s="56">
        <v>84.180000000000106</v>
      </c>
      <c r="M3591" s="56">
        <v>50.145000000000003</v>
      </c>
      <c r="N3591" s="56">
        <v>97.440000000000097</v>
      </c>
      <c r="O3591" s="56">
        <v>57.480000000000103</v>
      </c>
      <c r="P3591" s="56">
        <v>0</v>
      </c>
    </row>
    <row r="3592" spans="1:16" x14ac:dyDescent="0.25">
      <c r="A3592" s="54">
        <v>2024</v>
      </c>
      <c r="B3592" s="54">
        <v>439017</v>
      </c>
      <c r="C3592" s="55" t="s">
        <v>419</v>
      </c>
      <c r="D3592" s="54" t="s">
        <v>1</v>
      </c>
      <c r="E3592" s="56">
        <v>4014.22</v>
      </c>
      <c r="F3592" s="56">
        <v>1577.28</v>
      </c>
      <c r="G3592" s="56">
        <v>4453.8549999999996</v>
      </c>
      <c r="H3592" s="56">
        <v>4363.49</v>
      </c>
      <c r="I3592" s="56">
        <v>4141.42</v>
      </c>
      <c r="J3592" s="56">
        <v>1198.33</v>
      </c>
      <c r="K3592" s="56">
        <v>7105.9750000000004</v>
      </c>
      <c r="L3592" s="56">
        <v>1487.18</v>
      </c>
      <c r="M3592" s="56">
        <v>885.89499999999998</v>
      </c>
      <c r="N3592" s="56">
        <v>1721.44</v>
      </c>
      <c r="O3592" s="56">
        <v>1015.48</v>
      </c>
      <c r="P3592" s="56">
        <v>0</v>
      </c>
    </row>
    <row r="3593" spans="1:16" x14ac:dyDescent="0.25">
      <c r="A3593" s="54">
        <v>2024</v>
      </c>
      <c r="B3593" s="54">
        <v>439017</v>
      </c>
      <c r="C3593" s="55" t="s">
        <v>414</v>
      </c>
      <c r="D3593" s="54" t="s">
        <v>294</v>
      </c>
      <c r="E3593" s="56">
        <v>1693.0650000000001</v>
      </c>
      <c r="F3593" s="56">
        <v>686.55000000000098</v>
      </c>
      <c r="G3593" s="56">
        <v>772.72500000000105</v>
      </c>
      <c r="H3593" s="56">
        <v>28.95</v>
      </c>
      <c r="I3593" s="56">
        <v>1360.77</v>
      </c>
      <c r="J3593" s="56">
        <v>412.62</v>
      </c>
      <c r="K3593" s="56">
        <v>745.92</v>
      </c>
      <c r="L3593" s="56">
        <v>366.12</v>
      </c>
      <c r="M3593" s="56">
        <v>475.44000000000199</v>
      </c>
      <c r="N3593" s="56">
        <v>621.69000000000005</v>
      </c>
      <c r="O3593" s="56">
        <v>318.24</v>
      </c>
      <c r="P3593" s="56">
        <v>834.300000000002</v>
      </c>
    </row>
    <row r="3594" spans="1:16" x14ac:dyDescent="0.25">
      <c r="A3594" s="54">
        <v>2024</v>
      </c>
      <c r="B3594" s="54">
        <v>439017</v>
      </c>
      <c r="C3594" s="55" t="s">
        <v>414</v>
      </c>
      <c r="D3594" s="54" t="s">
        <v>296</v>
      </c>
      <c r="E3594" s="56">
        <v>1407.1849999999999</v>
      </c>
      <c r="F3594" s="56">
        <v>488.87000000000103</v>
      </c>
      <c r="G3594" s="56">
        <v>655.48500000000104</v>
      </c>
      <c r="H3594" s="56">
        <v>-4.0500000000000096</v>
      </c>
      <c r="I3594" s="56">
        <v>1130.57</v>
      </c>
      <c r="J3594" s="56">
        <v>302.62</v>
      </c>
      <c r="K3594" s="56">
        <v>557.84</v>
      </c>
      <c r="L3594" s="56">
        <v>289.08</v>
      </c>
      <c r="M3594" s="56">
        <v>429.82000000000198</v>
      </c>
      <c r="N3594" s="56">
        <v>429.57</v>
      </c>
      <c r="O3594" s="56">
        <v>174.24</v>
      </c>
      <c r="P3594" s="56">
        <v>644.300000000002</v>
      </c>
    </row>
    <row r="3595" spans="1:16" x14ac:dyDescent="0.25">
      <c r="A3595" s="54">
        <v>2024</v>
      </c>
      <c r="B3595" s="54">
        <v>439017</v>
      </c>
      <c r="C3595" s="55" t="s">
        <v>414</v>
      </c>
      <c r="D3595" s="54" t="s">
        <v>1</v>
      </c>
      <c r="E3595" s="56">
        <v>29910.814999999999</v>
      </c>
      <c r="F3595" s="56">
        <v>12129.05</v>
      </c>
      <c r="G3595" s="56">
        <v>13651.475</v>
      </c>
      <c r="H3595" s="56">
        <v>511.45</v>
      </c>
      <c r="I3595" s="56">
        <v>24040.27</v>
      </c>
      <c r="J3595" s="56">
        <v>7289.62</v>
      </c>
      <c r="K3595" s="56">
        <v>13177.92</v>
      </c>
      <c r="L3595" s="56">
        <v>6468.12</v>
      </c>
      <c r="M3595" s="56">
        <v>8399.44</v>
      </c>
      <c r="N3595" s="56">
        <v>10983.19</v>
      </c>
      <c r="O3595" s="56">
        <v>5622.24</v>
      </c>
      <c r="P3595" s="56">
        <v>14739.3</v>
      </c>
    </row>
    <row r="3596" spans="1:16" x14ac:dyDescent="0.25">
      <c r="A3596" s="54">
        <v>2024</v>
      </c>
      <c r="B3596" s="54">
        <v>439017</v>
      </c>
      <c r="C3596" s="55" t="s">
        <v>415</v>
      </c>
      <c r="D3596" s="54" t="s">
        <v>1</v>
      </c>
      <c r="E3596" s="56">
        <v>17311.39</v>
      </c>
      <c r="F3596" s="56">
        <v>4102.7299999999996</v>
      </c>
      <c r="G3596" s="56">
        <v>11125.23</v>
      </c>
      <c r="H3596" s="56">
        <v>13533.02</v>
      </c>
      <c r="I3596" s="56">
        <v>6858.73</v>
      </c>
      <c r="J3596" s="56">
        <v>13621.795</v>
      </c>
      <c r="K3596" s="56">
        <v>5553.6049999999996</v>
      </c>
      <c r="L3596" s="56">
        <v>14128.74</v>
      </c>
      <c r="M3596" s="56">
        <v>8847.0249999999996</v>
      </c>
      <c r="N3596" s="56">
        <v>6097.3850000000002</v>
      </c>
      <c r="O3596" s="56">
        <v>16245.56</v>
      </c>
      <c r="P3596" s="56">
        <v>11878.094999999999</v>
      </c>
    </row>
    <row r="3597" spans="1:16" x14ac:dyDescent="0.25">
      <c r="A3597" s="54">
        <v>2024</v>
      </c>
      <c r="B3597" s="54">
        <v>439017</v>
      </c>
      <c r="C3597" s="55" t="s">
        <v>418</v>
      </c>
      <c r="D3597" s="54" t="s">
        <v>1</v>
      </c>
      <c r="E3597" s="56">
        <v>0</v>
      </c>
      <c r="F3597" s="56">
        <v>13629.48</v>
      </c>
      <c r="G3597" s="56">
        <v>8557.3799999999992</v>
      </c>
      <c r="H3597" s="56">
        <v>16548.189999999999</v>
      </c>
      <c r="I3597" s="56">
        <v>21090.555</v>
      </c>
      <c r="J3597" s="56">
        <v>35617.855000000003</v>
      </c>
      <c r="K3597" s="56">
        <v>5851.2</v>
      </c>
      <c r="L3597" s="56">
        <v>15352.245000000001</v>
      </c>
      <c r="M3597" s="56">
        <v>17834.5</v>
      </c>
      <c r="N3597" s="56">
        <v>9215.64</v>
      </c>
      <c r="O3597" s="56">
        <v>12058.825000000001</v>
      </c>
      <c r="P3597" s="56">
        <v>12291.76</v>
      </c>
    </row>
    <row r="3598" spans="1:16" x14ac:dyDescent="0.25">
      <c r="A3598" s="54">
        <v>2024</v>
      </c>
      <c r="B3598" s="54">
        <v>439017</v>
      </c>
      <c r="C3598" s="55" t="s">
        <v>418</v>
      </c>
      <c r="D3598" s="54" t="s">
        <v>294</v>
      </c>
      <c r="E3598" s="56">
        <v>0</v>
      </c>
      <c r="F3598" s="56">
        <v>771.48</v>
      </c>
      <c r="G3598" s="56">
        <v>484.38</v>
      </c>
      <c r="H3598" s="56">
        <v>936.69000000000096</v>
      </c>
      <c r="I3598" s="56">
        <v>1193.8050000000001</v>
      </c>
      <c r="J3598" s="56">
        <v>2016.105</v>
      </c>
      <c r="K3598" s="56">
        <v>331.2</v>
      </c>
      <c r="L3598" s="56">
        <v>868.99500000000103</v>
      </c>
      <c r="M3598" s="56">
        <v>1009.5</v>
      </c>
      <c r="N3598" s="56">
        <v>521.64000000000101</v>
      </c>
      <c r="O3598" s="56">
        <v>682.57500000000095</v>
      </c>
      <c r="P3598" s="56">
        <v>695.76000000000295</v>
      </c>
    </row>
    <row r="3599" spans="1:16" x14ac:dyDescent="0.25">
      <c r="A3599" s="54">
        <v>2024</v>
      </c>
      <c r="B3599" s="54">
        <v>439017</v>
      </c>
      <c r="C3599" s="55" t="s">
        <v>415</v>
      </c>
      <c r="D3599" s="54" t="s">
        <v>296</v>
      </c>
      <c r="E3599" s="56">
        <v>605.27000000000203</v>
      </c>
      <c r="F3599" s="56">
        <v>18.730000000000899</v>
      </c>
      <c r="G3599" s="56">
        <v>264.73</v>
      </c>
      <c r="H3599" s="56">
        <v>356.82</v>
      </c>
      <c r="I3599" s="56">
        <v>205.73</v>
      </c>
      <c r="J3599" s="56">
        <v>401.64499999999998</v>
      </c>
      <c r="K3599" s="56">
        <v>128.55500000000001</v>
      </c>
      <c r="L3599" s="56">
        <v>394.94</v>
      </c>
      <c r="M3599" s="56">
        <v>271.95499999999998</v>
      </c>
      <c r="N3599" s="56">
        <v>120.63500000000001</v>
      </c>
      <c r="O3599" s="56">
        <v>531.04999999999995</v>
      </c>
      <c r="P3599" s="56">
        <v>201.145000000001</v>
      </c>
    </row>
    <row r="3600" spans="1:16" x14ac:dyDescent="0.25">
      <c r="A3600" s="54">
        <v>2024</v>
      </c>
      <c r="B3600" s="54">
        <v>439017</v>
      </c>
      <c r="C3600" s="55" t="s">
        <v>415</v>
      </c>
      <c r="D3600" s="54" t="s">
        <v>294</v>
      </c>
      <c r="E3600" s="56">
        <v>979.89000000000203</v>
      </c>
      <c r="F3600" s="56">
        <v>232.23000000000101</v>
      </c>
      <c r="G3600" s="56">
        <v>629.73</v>
      </c>
      <c r="H3600" s="56">
        <v>766.02</v>
      </c>
      <c r="I3600" s="56">
        <v>388.23</v>
      </c>
      <c r="J3600" s="56">
        <v>771.04499999999996</v>
      </c>
      <c r="K3600" s="56">
        <v>314.35500000000002</v>
      </c>
      <c r="L3600" s="56">
        <v>799.74</v>
      </c>
      <c r="M3600" s="56">
        <v>500.77499999999998</v>
      </c>
      <c r="N3600" s="56">
        <v>345.13499999999999</v>
      </c>
      <c r="O3600" s="56">
        <v>919.56</v>
      </c>
      <c r="P3600" s="56">
        <v>672.34500000000105</v>
      </c>
    </row>
    <row r="3601" spans="1:16" x14ac:dyDescent="0.25">
      <c r="A3601" s="54">
        <v>2024</v>
      </c>
      <c r="B3601" s="54">
        <v>439017</v>
      </c>
      <c r="C3601" s="55" t="s">
        <v>418</v>
      </c>
      <c r="D3601" s="54" t="s">
        <v>296</v>
      </c>
      <c r="E3601" s="56">
        <v>0</v>
      </c>
      <c r="F3601" s="56">
        <v>598.38</v>
      </c>
      <c r="G3601" s="56">
        <v>368.03</v>
      </c>
      <c r="H3601" s="56">
        <v>684.19000000000199</v>
      </c>
      <c r="I3601" s="56">
        <v>938.55499999999995</v>
      </c>
      <c r="J3601" s="56">
        <v>1582.2550000000001</v>
      </c>
      <c r="K3601" s="56">
        <v>170.75</v>
      </c>
      <c r="L3601" s="56">
        <v>588.34500000000105</v>
      </c>
      <c r="M3601" s="56">
        <v>682.00000000000102</v>
      </c>
      <c r="N3601" s="56">
        <v>291.14</v>
      </c>
      <c r="O3601" s="56">
        <v>439.42500000000098</v>
      </c>
      <c r="P3601" s="56">
        <v>482.72000000000298</v>
      </c>
    </row>
    <row r="3602" spans="1:16" x14ac:dyDescent="0.25">
      <c r="A3602" s="54">
        <v>2024</v>
      </c>
      <c r="B3602" s="54">
        <v>444410</v>
      </c>
      <c r="C3602" s="55" t="s">
        <v>414</v>
      </c>
      <c r="D3602" s="54" t="s">
        <v>1</v>
      </c>
      <c r="E3602" s="56">
        <v>6666.2712000000001</v>
      </c>
      <c r="F3602" s="56">
        <v>4962.0024000000003</v>
      </c>
      <c r="G3602" s="56">
        <v>6081.1559999999999</v>
      </c>
      <c r="H3602" s="56">
        <v>6923.9232000000002</v>
      </c>
      <c r="I3602" s="56">
        <v>3786.7248</v>
      </c>
      <c r="J3602" s="56">
        <v>1382.2272</v>
      </c>
      <c r="K3602" s="56">
        <v>3915.6336000000001</v>
      </c>
      <c r="L3602" s="56">
        <v>12026.2104</v>
      </c>
      <c r="M3602" s="56">
        <v>11375.0928</v>
      </c>
      <c r="N3602" s="56">
        <v>2673.0072</v>
      </c>
      <c r="O3602" s="56">
        <v>8838.6839999999993</v>
      </c>
      <c r="P3602" s="56">
        <v>4620.3407999999999</v>
      </c>
    </row>
    <row r="3603" spans="1:16" x14ac:dyDescent="0.25">
      <c r="A3603" s="54">
        <v>2024</v>
      </c>
      <c r="B3603" s="54">
        <v>444410</v>
      </c>
      <c r="C3603" s="55" t="s">
        <v>414</v>
      </c>
      <c r="D3603" s="54" t="s">
        <v>294</v>
      </c>
      <c r="E3603" s="56">
        <v>1557.0211999999999</v>
      </c>
      <c r="F3603" s="56">
        <v>1066.0024000000001</v>
      </c>
      <c r="G3603" s="56">
        <v>1367.1559999999999</v>
      </c>
      <c r="H3603" s="56">
        <v>844.92319999999995</v>
      </c>
      <c r="I3603" s="56">
        <v>737.97479999999996</v>
      </c>
      <c r="J3603" s="56">
        <v>301.22719999999998</v>
      </c>
      <c r="K3603" s="56">
        <v>759.6336</v>
      </c>
      <c r="L3603" s="56">
        <v>3633.2103999999999</v>
      </c>
      <c r="M3603" s="56">
        <v>2289.5927999999999</v>
      </c>
      <c r="N3603" s="56">
        <v>765.00720000000001</v>
      </c>
      <c r="O3603" s="56">
        <v>1052.184</v>
      </c>
      <c r="P3603" s="56">
        <v>1205.3407999999999</v>
      </c>
    </row>
    <row r="3604" spans="1:16" x14ac:dyDescent="0.25">
      <c r="A3604" s="54">
        <v>2024</v>
      </c>
      <c r="B3604" s="54">
        <v>444410</v>
      </c>
      <c r="C3604" s="55" t="s">
        <v>414</v>
      </c>
      <c r="D3604" s="54" t="s">
        <v>296</v>
      </c>
      <c r="E3604" s="56">
        <v>1228.0211999999999</v>
      </c>
      <c r="F3604" s="56">
        <v>762.48239999999998</v>
      </c>
      <c r="G3604" s="56">
        <v>1100.1559999999999</v>
      </c>
      <c r="H3604" s="56">
        <v>502.36320000000001</v>
      </c>
      <c r="I3604" s="56">
        <v>435.97479999999899</v>
      </c>
      <c r="J3604" s="56">
        <v>171.22720000000001</v>
      </c>
      <c r="K3604" s="56">
        <v>463.6336</v>
      </c>
      <c r="L3604" s="56">
        <v>3126.1704</v>
      </c>
      <c r="M3604" s="56">
        <v>1812.9928</v>
      </c>
      <c r="N3604" s="56">
        <v>505.00720000000001</v>
      </c>
      <c r="O3604" s="56">
        <v>681.18399999999895</v>
      </c>
      <c r="P3604" s="56">
        <v>884.34079999999994</v>
      </c>
    </row>
    <row r="3605" spans="1:16" x14ac:dyDescent="0.25">
      <c r="A3605" s="54">
        <v>2024</v>
      </c>
      <c r="B3605" s="54">
        <v>444980</v>
      </c>
      <c r="C3605" s="55" t="s">
        <v>417</v>
      </c>
      <c r="D3605" s="54" t="s">
        <v>296</v>
      </c>
      <c r="E3605" s="56">
        <v>29.63</v>
      </c>
      <c r="F3605" s="56">
        <v>-64.021000000000001</v>
      </c>
      <c r="G3605" s="56">
        <v>-40.014000000000003</v>
      </c>
      <c r="H3605" s="56">
        <v>-58.521000000000001</v>
      </c>
      <c r="I3605" s="56">
        <v>-49.576999999999998</v>
      </c>
      <c r="J3605" s="56">
        <v>11.689999999999699</v>
      </c>
      <c r="K3605" s="56">
        <v>119.93</v>
      </c>
      <c r="L3605" s="56">
        <v>-101.485</v>
      </c>
      <c r="M3605" s="56">
        <v>-38.314</v>
      </c>
      <c r="N3605" s="56">
        <v>170.923</v>
      </c>
      <c r="O3605" s="56">
        <v>12.0589999999999</v>
      </c>
      <c r="P3605" s="56">
        <v>-75.577000000000098</v>
      </c>
    </row>
    <row r="3606" spans="1:16" x14ac:dyDescent="0.25">
      <c r="A3606" s="54">
        <v>2024</v>
      </c>
      <c r="B3606" s="54">
        <v>444980</v>
      </c>
      <c r="C3606" s="55" t="s">
        <v>417</v>
      </c>
      <c r="D3606" s="54" t="s">
        <v>1</v>
      </c>
      <c r="E3606" s="56">
        <v>361.13</v>
      </c>
      <c r="F3606" s="56">
        <v>195.97900000000001</v>
      </c>
      <c r="G3606" s="56">
        <v>139.98599999999999</v>
      </c>
      <c r="H3606" s="56">
        <v>132.97900000000001</v>
      </c>
      <c r="I3606" s="56">
        <v>69.923000000000002</v>
      </c>
      <c r="J3606" s="56">
        <v>1394.19</v>
      </c>
      <c r="K3606" s="56">
        <v>699.93</v>
      </c>
      <c r="L3606" s="56">
        <v>212.76499999999999</v>
      </c>
      <c r="M3606" s="56">
        <v>126.68600000000001</v>
      </c>
      <c r="N3606" s="56">
        <v>615.923</v>
      </c>
      <c r="O3606" s="56">
        <v>834.30899999999997</v>
      </c>
      <c r="P3606" s="56">
        <v>713.923</v>
      </c>
    </row>
    <row r="3607" spans="1:16" x14ac:dyDescent="0.25">
      <c r="A3607" s="54">
        <v>2024</v>
      </c>
      <c r="B3607" s="54">
        <v>444980</v>
      </c>
      <c r="C3607" s="55" t="s">
        <v>417</v>
      </c>
      <c r="D3607" s="54" t="s">
        <v>294</v>
      </c>
      <c r="E3607" s="56">
        <v>68.63</v>
      </c>
      <c r="F3607" s="56">
        <v>25.978999999999999</v>
      </c>
      <c r="G3607" s="56">
        <v>19.986000000000001</v>
      </c>
      <c r="H3607" s="56">
        <v>31.478999999999999</v>
      </c>
      <c r="I3607" s="56">
        <v>10.423</v>
      </c>
      <c r="J3607" s="56">
        <v>110.69</v>
      </c>
      <c r="K3607" s="56">
        <v>149.93</v>
      </c>
      <c r="L3607" s="56">
        <v>48.515000000000001</v>
      </c>
      <c r="M3607" s="56">
        <v>21.686</v>
      </c>
      <c r="N3607" s="56">
        <v>230.923</v>
      </c>
      <c r="O3607" s="56">
        <v>132.059</v>
      </c>
      <c r="P3607" s="56">
        <v>-15.577000000000099</v>
      </c>
    </row>
    <row r="3608" spans="1:16" x14ac:dyDescent="0.25">
      <c r="A3608" s="54">
        <v>2024</v>
      </c>
      <c r="B3608" s="54">
        <v>448696</v>
      </c>
      <c r="C3608" s="55" t="s">
        <v>415</v>
      </c>
      <c r="D3608" s="54" t="s">
        <v>296</v>
      </c>
      <c r="E3608" s="56">
        <v>21.884</v>
      </c>
      <c r="F3608" s="56">
        <v>982.98</v>
      </c>
      <c r="G3608" s="56">
        <v>-3.97400000000001</v>
      </c>
      <c r="H3608" s="56">
        <v>164.89599999999999</v>
      </c>
      <c r="I3608" s="56">
        <v>97.3840000000001</v>
      </c>
      <c r="J3608" s="56">
        <v>226.68799999999999</v>
      </c>
      <c r="K3608" s="56">
        <v>220.596</v>
      </c>
      <c r="L3608" s="56">
        <v>145.44800000000001</v>
      </c>
      <c r="M3608" s="56">
        <v>36.228000000000002</v>
      </c>
      <c r="N3608" s="56">
        <v>4.82</v>
      </c>
      <c r="O3608" s="56">
        <v>273.34800000000001</v>
      </c>
      <c r="P3608" s="56">
        <v>279.64800000000002</v>
      </c>
    </row>
    <row r="3609" spans="1:16" x14ac:dyDescent="0.25">
      <c r="A3609" s="54">
        <v>2024</v>
      </c>
      <c r="B3609" s="54">
        <v>448696</v>
      </c>
      <c r="C3609" s="55" t="s">
        <v>415</v>
      </c>
      <c r="D3609" s="54" t="s">
        <v>1</v>
      </c>
      <c r="E3609" s="56">
        <v>143.98400000000001</v>
      </c>
      <c r="F3609" s="56">
        <v>3649.08</v>
      </c>
      <c r="G3609" s="56">
        <v>139.976</v>
      </c>
      <c r="H3609" s="56">
        <v>936.69600000000003</v>
      </c>
      <c r="I3609" s="56">
        <v>1205.384</v>
      </c>
      <c r="J3609" s="56">
        <v>783.08799999999997</v>
      </c>
      <c r="K3609" s="56">
        <v>1031.896</v>
      </c>
      <c r="L3609" s="56">
        <v>1020.648</v>
      </c>
      <c r="M3609" s="56">
        <v>508.72800000000001</v>
      </c>
      <c r="N3609" s="56">
        <v>71.92</v>
      </c>
      <c r="O3609" s="56">
        <v>1287.848</v>
      </c>
      <c r="P3609" s="56">
        <v>1214.248</v>
      </c>
    </row>
    <row r="3610" spans="1:16" x14ac:dyDescent="0.25">
      <c r="A3610" s="54">
        <v>2024</v>
      </c>
      <c r="B3610" s="54">
        <v>448696</v>
      </c>
      <c r="C3610" s="55" t="s">
        <v>415</v>
      </c>
      <c r="D3610" s="54" t="s">
        <v>294</v>
      </c>
      <c r="E3610" s="56">
        <v>53.984000000000002</v>
      </c>
      <c r="F3610" s="56">
        <v>1259.58</v>
      </c>
      <c r="G3610" s="56">
        <v>60.225999999999999</v>
      </c>
      <c r="H3610" s="56">
        <v>261.19600000000003</v>
      </c>
      <c r="I3610" s="56">
        <v>257.88400000000001</v>
      </c>
      <c r="J3610" s="56">
        <v>355.08800000000002</v>
      </c>
      <c r="K3610" s="56">
        <v>316.89600000000002</v>
      </c>
      <c r="L3610" s="56">
        <v>251.648</v>
      </c>
      <c r="M3610" s="56">
        <v>196.72800000000001</v>
      </c>
      <c r="N3610" s="56">
        <v>36.92</v>
      </c>
      <c r="O3610" s="56">
        <v>433.84800000000001</v>
      </c>
      <c r="P3610" s="56">
        <v>472.24799999999999</v>
      </c>
    </row>
    <row r="3611" spans="1:16" x14ac:dyDescent="0.25">
      <c r="A3611" s="54">
        <v>2024</v>
      </c>
      <c r="B3611" s="54">
        <v>453231</v>
      </c>
      <c r="C3611" s="55" t="s">
        <v>414</v>
      </c>
      <c r="D3611" s="54" t="s">
        <v>296</v>
      </c>
      <c r="E3611" s="56">
        <v>0</v>
      </c>
      <c r="F3611" s="56">
        <v>0</v>
      </c>
      <c r="G3611" s="56">
        <v>-22.812000000000001</v>
      </c>
      <c r="H3611" s="56">
        <v>-2.008</v>
      </c>
      <c r="I3611" s="56">
        <v>231.91399999999999</v>
      </c>
      <c r="J3611" s="56">
        <v>644.98199999999997</v>
      </c>
      <c r="K3611" s="56">
        <v>18.38</v>
      </c>
      <c r="L3611" s="56">
        <v>-11.423999999999999</v>
      </c>
      <c r="M3611" s="56">
        <v>157.70400000000001</v>
      </c>
      <c r="N3611" s="56">
        <v>2.26800000000001</v>
      </c>
      <c r="O3611" s="56">
        <v>374.52199999999999</v>
      </c>
      <c r="P3611" s="56">
        <v>496.976</v>
      </c>
    </row>
    <row r="3612" spans="1:16" x14ac:dyDescent="0.25">
      <c r="A3612" s="54">
        <v>2024</v>
      </c>
      <c r="B3612" s="54">
        <v>453231</v>
      </c>
      <c r="C3612" s="55" t="s">
        <v>414</v>
      </c>
      <c r="D3612" s="54" t="s">
        <v>294</v>
      </c>
      <c r="E3612" s="56">
        <v>0</v>
      </c>
      <c r="F3612" s="56">
        <v>0</v>
      </c>
      <c r="G3612" s="56">
        <v>102.188</v>
      </c>
      <c r="H3612" s="56">
        <v>28.992000000000001</v>
      </c>
      <c r="I3612" s="56">
        <v>389.91399999999999</v>
      </c>
      <c r="J3612" s="56">
        <v>844.50199999999995</v>
      </c>
      <c r="K3612" s="56">
        <v>144.38</v>
      </c>
      <c r="L3612" s="56">
        <v>51.576000000000001</v>
      </c>
      <c r="M3612" s="56">
        <v>250.70400000000001</v>
      </c>
      <c r="N3612" s="56">
        <v>66.268000000000001</v>
      </c>
      <c r="O3612" s="56">
        <v>541.04200000000003</v>
      </c>
      <c r="P3612" s="56">
        <v>656.976</v>
      </c>
    </row>
    <row r="3613" spans="1:16" x14ac:dyDescent="0.25">
      <c r="A3613" s="54">
        <v>2024</v>
      </c>
      <c r="B3613" s="54">
        <v>453231</v>
      </c>
      <c r="C3613" s="55" t="s">
        <v>414</v>
      </c>
      <c r="D3613" s="54" t="s">
        <v>1</v>
      </c>
      <c r="E3613" s="56">
        <v>0</v>
      </c>
      <c r="F3613" s="56">
        <v>0</v>
      </c>
      <c r="G3613" s="56">
        <v>424.68799999999999</v>
      </c>
      <c r="H3613" s="56">
        <v>63.991999999999997</v>
      </c>
      <c r="I3613" s="56">
        <v>956.66399999999999</v>
      </c>
      <c r="J3613" s="56">
        <v>2418.752</v>
      </c>
      <c r="K3613" s="56">
        <v>471.88</v>
      </c>
      <c r="L3613" s="56">
        <v>169.57599999999999</v>
      </c>
      <c r="M3613" s="56">
        <v>960.70399999999995</v>
      </c>
      <c r="N3613" s="56">
        <v>216.768</v>
      </c>
      <c r="O3613" s="56">
        <v>1647.7919999999999</v>
      </c>
      <c r="P3613" s="56">
        <v>1670.9760000000001</v>
      </c>
    </row>
    <row r="3614" spans="1:16" x14ac:dyDescent="0.25">
      <c r="A3614" s="54">
        <v>2024</v>
      </c>
      <c r="B3614" s="54">
        <v>458704</v>
      </c>
      <c r="C3614" s="55" t="s">
        <v>417</v>
      </c>
      <c r="D3614" s="54" t="s">
        <v>296</v>
      </c>
      <c r="E3614" s="56">
        <v>0</v>
      </c>
      <c r="F3614" s="56">
        <v>0</v>
      </c>
      <c r="G3614" s="56">
        <v>246.43</v>
      </c>
      <c r="H3614" s="56">
        <v>340.89600000000002</v>
      </c>
      <c r="I3614" s="56">
        <v>0</v>
      </c>
      <c r="J3614" s="56">
        <v>647.33199999999999</v>
      </c>
      <c r="K3614" s="56">
        <v>-20.224</v>
      </c>
      <c r="L3614" s="56">
        <v>218.79599999999999</v>
      </c>
      <c r="M3614" s="56">
        <v>0</v>
      </c>
      <c r="N3614" s="56">
        <v>11.976000000000001</v>
      </c>
      <c r="O3614" s="56">
        <v>0</v>
      </c>
      <c r="P3614" s="56">
        <v>0</v>
      </c>
    </row>
    <row r="3615" spans="1:16" x14ac:dyDescent="0.25">
      <c r="A3615" s="54">
        <v>2024</v>
      </c>
      <c r="B3615" s="54">
        <v>458704</v>
      </c>
      <c r="C3615" s="55" t="s">
        <v>417</v>
      </c>
      <c r="D3615" s="54" t="s">
        <v>1</v>
      </c>
      <c r="E3615" s="56">
        <v>0</v>
      </c>
      <c r="F3615" s="56">
        <v>0</v>
      </c>
      <c r="G3615" s="56">
        <v>980.68</v>
      </c>
      <c r="H3615" s="56">
        <v>847.89599999999996</v>
      </c>
      <c r="I3615" s="56">
        <v>0</v>
      </c>
      <c r="J3615" s="56">
        <v>2041.3520000000001</v>
      </c>
      <c r="K3615" s="56">
        <v>152.77600000000001</v>
      </c>
      <c r="L3615" s="56">
        <v>1042.296</v>
      </c>
      <c r="M3615" s="56">
        <v>0</v>
      </c>
      <c r="N3615" s="56">
        <v>207.976</v>
      </c>
      <c r="O3615" s="56">
        <v>0</v>
      </c>
      <c r="P3615" s="56">
        <v>0</v>
      </c>
    </row>
    <row r="3616" spans="1:16" x14ac:dyDescent="0.25">
      <c r="A3616" s="54">
        <v>2024</v>
      </c>
      <c r="B3616" s="54">
        <v>458704</v>
      </c>
      <c r="C3616" s="55" t="s">
        <v>417</v>
      </c>
      <c r="D3616" s="54" t="s">
        <v>294</v>
      </c>
      <c r="E3616" s="56">
        <v>0</v>
      </c>
      <c r="F3616" s="56">
        <v>0</v>
      </c>
      <c r="G3616" s="56">
        <v>309.43</v>
      </c>
      <c r="H3616" s="56">
        <v>372.89600000000002</v>
      </c>
      <c r="I3616" s="56">
        <v>0</v>
      </c>
      <c r="J3616" s="56">
        <v>686.85199999999998</v>
      </c>
      <c r="K3616" s="56">
        <v>40.776000000000003</v>
      </c>
      <c r="L3616" s="56">
        <v>279.79599999999999</v>
      </c>
      <c r="M3616" s="56">
        <v>0</v>
      </c>
      <c r="N3616" s="56">
        <v>42.975999999999999</v>
      </c>
      <c r="O3616" s="56">
        <v>0</v>
      </c>
      <c r="P3616" s="56">
        <v>0</v>
      </c>
    </row>
    <row r="3617" spans="1:16" x14ac:dyDescent="0.25">
      <c r="A3617" s="54">
        <v>2024</v>
      </c>
      <c r="B3617" s="54">
        <v>459139</v>
      </c>
      <c r="C3617" s="55" t="s">
        <v>414</v>
      </c>
      <c r="D3617" s="54" t="s">
        <v>294</v>
      </c>
      <c r="E3617" s="56">
        <v>251.64</v>
      </c>
      <c r="F3617" s="56">
        <v>137.28</v>
      </c>
      <c r="G3617" s="56">
        <v>311.60000000000002</v>
      </c>
      <c r="H3617" s="56">
        <v>125.12</v>
      </c>
      <c r="I3617" s="56">
        <v>80.679999999999893</v>
      </c>
      <c r="J3617" s="56">
        <v>192.16</v>
      </c>
      <c r="K3617" s="56">
        <v>338.48</v>
      </c>
      <c r="L3617" s="56">
        <v>0</v>
      </c>
      <c r="M3617" s="56">
        <v>0</v>
      </c>
      <c r="N3617" s="56">
        <v>0</v>
      </c>
      <c r="O3617" s="56">
        <v>0</v>
      </c>
      <c r="P3617" s="56">
        <v>0</v>
      </c>
    </row>
    <row r="3618" spans="1:16" x14ac:dyDescent="0.25">
      <c r="A3618" s="54">
        <v>2024</v>
      </c>
      <c r="B3618" s="54">
        <v>459139</v>
      </c>
      <c r="C3618" s="55" t="s">
        <v>414</v>
      </c>
      <c r="D3618" s="54" t="s">
        <v>1</v>
      </c>
      <c r="E3618" s="56">
        <v>1824.39</v>
      </c>
      <c r="F3618" s="56">
        <v>995.28</v>
      </c>
      <c r="G3618" s="56">
        <v>2259.1</v>
      </c>
      <c r="H3618" s="56">
        <v>907.12</v>
      </c>
      <c r="I3618" s="56">
        <v>584.92999999999995</v>
      </c>
      <c r="J3618" s="56">
        <v>1393.16</v>
      </c>
      <c r="K3618" s="56">
        <v>2453.98</v>
      </c>
      <c r="L3618" s="56">
        <v>0</v>
      </c>
      <c r="M3618" s="56">
        <v>0</v>
      </c>
      <c r="N3618" s="56">
        <v>0</v>
      </c>
      <c r="O3618" s="56">
        <v>0</v>
      </c>
      <c r="P3618" s="56">
        <v>0</v>
      </c>
    </row>
    <row r="3619" spans="1:16" x14ac:dyDescent="0.25">
      <c r="A3619" s="54">
        <v>2024</v>
      </c>
      <c r="B3619" s="54">
        <v>459139</v>
      </c>
      <c r="C3619" s="55" t="s">
        <v>414</v>
      </c>
      <c r="D3619" s="54" t="s">
        <v>296</v>
      </c>
      <c r="E3619" s="56">
        <v>148.12</v>
      </c>
      <c r="F3619" s="56">
        <v>-83.72</v>
      </c>
      <c r="G3619" s="56">
        <v>19.079999999999998</v>
      </c>
      <c r="H3619" s="56">
        <v>-33.880000000000003</v>
      </c>
      <c r="I3619" s="56">
        <v>-236.32</v>
      </c>
      <c r="J3619" s="56">
        <v>57.16</v>
      </c>
      <c r="K3619" s="56">
        <v>117.48</v>
      </c>
      <c r="L3619" s="56">
        <v>0</v>
      </c>
      <c r="M3619" s="56">
        <v>0</v>
      </c>
      <c r="N3619" s="56">
        <v>0</v>
      </c>
      <c r="O3619" s="56">
        <v>0</v>
      </c>
      <c r="P3619" s="56">
        <v>0</v>
      </c>
    </row>
    <row r="3620" spans="1:16" x14ac:dyDescent="0.25">
      <c r="A3620" s="54">
        <v>2024</v>
      </c>
      <c r="B3620" s="54">
        <v>459139</v>
      </c>
      <c r="C3620" s="55" t="s">
        <v>416</v>
      </c>
      <c r="D3620" s="54" t="s">
        <v>296</v>
      </c>
      <c r="E3620" s="56">
        <v>665.43999999999903</v>
      </c>
      <c r="F3620" s="56">
        <v>1797.52</v>
      </c>
      <c r="G3620" s="56">
        <v>2913.61</v>
      </c>
      <c r="H3620" s="56">
        <v>1024.58</v>
      </c>
      <c r="I3620" s="56">
        <v>2618.56</v>
      </c>
      <c r="J3620" s="56">
        <v>2099.54</v>
      </c>
      <c r="K3620" s="56">
        <v>1184.3900000000001</v>
      </c>
      <c r="L3620" s="56">
        <v>1673.58</v>
      </c>
      <c r="M3620" s="56">
        <v>3246.65</v>
      </c>
      <c r="N3620" s="56">
        <v>2975.27</v>
      </c>
      <c r="O3620" s="56">
        <v>2344.14</v>
      </c>
      <c r="P3620" s="56">
        <v>1679.18</v>
      </c>
    </row>
    <row r="3621" spans="1:16" x14ac:dyDescent="0.25">
      <c r="A3621" s="54">
        <v>2024</v>
      </c>
      <c r="B3621" s="54">
        <v>459139</v>
      </c>
      <c r="C3621" s="55" t="s">
        <v>416</v>
      </c>
      <c r="D3621" s="54" t="s">
        <v>1</v>
      </c>
      <c r="E3621" s="56">
        <v>5914.84</v>
      </c>
      <c r="F3621" s="56">
        <v>15244.72</v>
      </c>
      <c r="G3621" s="56">
        <v>23722.58</v>
      </c>
      <c r="H3621" s="56">
        <v>9055.83</v>
      </c>
      <c r="I3621" s="56">
        <v>21372.71</v>
      </c>
      <c r="J3621" s="56">
        <v>17233.54</v>
      </c>
      <c r="K3621" s="56">
        <v>9737.0400000000009</v>
      </c>
      <c r="L3621" s="56">
        <v>14338.18</v>
      </c>
      <c r="M3621" s="56">
        <v>26893.15</v>
      </c>
      <c r="N3621" s="56">
        <v>23618.47</v>
      </c>
      <c r="O3621" s="56">
        <v>19038.79</v>
      </c>
      <c r="P3621" s="56">
        <v>14828.28</v>
      </c>
    </row>
    <row r="3622" spans="1:16" x14ac:dyDescent="0.25">
      <c r="A3622" s="54">
        <v>2024</v>
      </c>
      <c r="B3622" s="54">
        <v>459139</v>
      </c>
      <c r="C3622" s="55" t="s">
        <v>416</v>
      </c>
      <c r="D3622" s="54" t="s">
        <v>294</v>
      </c>
      <c r="E3622" s="56">
        <v>815.83999999999901</v>
      </c>
      <c r="F3622" s="56">
        <v>2102.7199999999998</v>
      </c>
      <c r="G3622" s="56">
        <v>3272.08</v>
      </c>
      <c r="H3622" s="56">
        <v>1249.08</v>
      </c>
      <c r="I3622" s="56">
        <v>2947.96</v>
      </c>
      <c r="J3622" s="56">
        <v>2377.04</v>
      </c>
      <c r="K3622" s="56">
        <v>1343.04</v>
      </c>
      <c r="L3622" s="56">
        <v>1977.68</v>
      </c>
      <c r="M3622" s="56">
        <v>3709.4</v>
      </c>
      <c r="N3622" s="56">
        <v>3257.72</v>
      </c>
      <c r="O3622" s="56">
        <v>2626.04</v>
      </c>
      <c r="P3622" s="56">
        <v>2045.28</v>
      </c>
    </row>
    <row r="3623" spans="1:16" x14ac:dyDescent="0.25">
      <c r="A3623" s="54">
        <v>2024</v>
      </c>
      <c r="B3623" s="54">
        <v>461878</v>
      </c>
      <c r="C3623" s="55" t="s">
        <v>419</v>
      </c>
      <c r="D3623" s="54" t="s">
        <v>294</v>
      </c>
      <c r="E3623" s="56">
        <v>743.29919999999902</v>
      </c>
      <c r="F3623" s="56">
        <v>171.46279999999999</v>
      </c>
      <c r="G3623" s="56">
        <v>568.08600000000001</v>
      </c>
      <c r="H3623" s="56">
        <v>610.62400000000002</v>
      </c>
      <c r="I3623" s="56">
        <v>523.15999999999894</v>
      </c>
      <c r="J3623" s="56">
        <v>362.56639999999999</v>
      </c>
      <c r="K3623" s="56">
        <v>498.89519999999999</v>
      </c>
      <c r="L3623" s="56">
        <v>333.00799999999998</v>
      </c>
      <c r="M3623" s="56">
        <v>454.0308</v>
      </c>
      <c r="N3623" s="56">
        <v>588.91959999999995</v>
      </c>
      <c r="O3623" s="56">
        <v>38.076000000000398</v>
      </c>
      <c r="P3623" s="56">
        <v>102.04640000000001</v>
      </c>
    </row>
    <row r="3624" spans="1:16" x14ac:dyDescent="0.25">
      <c r="A3624" s="54">
        <v>2024</v>
      </c>
      <c r="B3624" s="54">
        <v>461878</v>
      </c>
      <c r="C3624" s="55" t="s">
        <v>419</v>
      </c>
      <c r="D3624" s="54" t="s">
        <v>296</v>
      </c>
      <c r="E3624" s="56">
        <v>145.699199999999</v>
      </c>
      <c r="F3624" s="56">
        <v>-149.53720000000001</v>
      </c>
      <c r="G3624" s="56">
        <v>259.38600000000002</v>
      </c>
      <c r="H3624" s="56">
        <v>343.92399999999998</v>
      </c>
      <c r="I3624" s="56">
        <v>128.05999999999901</v>
      </c>
      <c r="J3624" s="56">
        <v>-32.533600000000199</v>
      </c>
      <c r="K3624" s="56">
        <v>145.79519999999999</v>
      </c>
      <c r="L3624" s="56">
        <v>76.207999999999601</v>
      </c>
      <c r="M3624" s="56">
        <v>36.730799999999697</v>
      </c>
      <c r="N3624" s="56">
        <v>235.81960000000001</v>
      </c>
      <c r="O3624" s="56">
        <v>-186.624</v>
      </c>
      <c r="P3624" s="56">
        <v>-122.6536</v>
      </c>
    </row>
    <row r="3625" spans="1:16" x14ac:dyDescent="0.25">
      <c r="A3625" s="54">
        <v>2024</v>
      </c>
      <c r="B3625" s="54">
        <v>461878</v>
      </c>
      <c r="C3625" s="55" t="s">
        <v>419</v>
      </c>
      <c r="D3625" s="54" t="s">
        <v>1</v>
      </c>
      <c r="E3625" s="56">
        <v>7875.7992000000004</v>
      </c>
      <c r="F3625" s="56">
        <v>1076.2128</v>
      </c>
      <c r="G3625" s="56">
        <v>2373.3359999999998</v>
      </c>
      <c r="H3625" s="56">
        <v>2747.1239999999998</v>
      </c>
      <c r="I3625" s="56">
        <v>8367.66</v>
      </c>
      <c r="J3625" s="56">
        <v>1437.5663999999999</v>
      </c>
      <c r="K3625" s="56">
        <v>1646.3951999999999</v>
      </c>
      <c r="L3625" s="56">
        <v>2435.5079999999998</v>
      </c>
      <c r="M3625" s="56">
        <v>2182.7808</v>
      </c>
      <c r="N3625" s="56">
        <v>3051.6696000000002</v>
      </c>
      <c r="O3625" s="56">
        <v>3560.076</v>
      </c>
      <c r="P3625" s="56">
        <v>314.54640000000001</v>
      </c>
    </row>
    <row r="3626" spans="1:16" x14ac:dyDescent="0.25">
      <c r="A3626" s="54">
        <v>2024</v>
      </c>
      <c r="B3626" s="54">
        <v>463072</v>
      </c>
      <c r="C3626" s="55" t="s">
        <v>419</v>
      </c>
      <c r="D3626" s="54" t="s">
        <v>296</v>
      </c>
      <c r="E3626" s="56">
        <v>582.10279999999898</v>
      </c>
      <c r="F3626" s="56">
        <v>977.12919999999997</v>
      </c>
      <c r="G3626" s="56">
        <v>1370.6407999999999</v>
      </c>
      <c r="H3626" s="56">
        <v>2146.6844000000001</v>
      </c>
      <c r="I3626" s="56">
        <v>1581.4351999999999</v>
      </c>
      <c r="J3626" s="56">
        <v>708.42639999999994</v>
      </c>
      <c r="K3626" s="56">
        <v>402.66079999999999</v>
      </c>
      <c r="L3626" s="56">
        <v>85.012799999999899</v>
      </c>
      <c r="M3626" s="56">
        <v>545.12919999999997</v>
      </c>
      <c r="N3626" s="56">
        <v>547.63080000000002</v>
      </c>
      <c r="O3626" s="56">
        <v>628.92439999999999</v>
      </c>
      <c r="P3626" s="56">
        <v>1566.1071999999999</v>
      </c>
    </row>
    <row r="3627" spans="1:16" x14ac:dyDescent="0.25">
      <c r="A3627" s="54">
        <v>2024</v>
      </c>
      <c r="B3627" s="54">
        <v>463072</v>
      </c>
      <c r="C3627" s="55" t="s">
        <v>419</v>
      </c>
      <c r="D3627" s="54" t="s">
        <v>1</v>
      </c>
      <c r="E3627" s="56">
        <v>4351.8527999999997</v>
      </c>
      <c r="F3627" s="56">
        <v>6743.4192000000003</v>
      </c>
      <c r="G3627" s="56">
        <v>6628.9607999999998</v>
      </c>
      <c r="H3627" s="56">
        <v>9651.0743999999995</v>
      </c>
      <c r="I3627" s="56">
        <v>8265.5352000000003</v>
      </c>
      <c r="J3627" s="56">
        <v>4732.4664000000002</v>
      </c>
      <c r="K3627" s="56">
        <v>2297.2608</v>
      </c>
      <c r="L3627" s="56">
        <v>5110.7327999999998</v>
      </c>
      <c r="M3627" s="56">
        <v>3522.3191999999999</v>
      </c>
      <c r="N3627" s="56">
        <v>3218.6808000000001</v>
      </c>
      <c r="O3627" s="56">
        <v>3336.6743999999999</v>
      </c>
      <c r="P3627" s="56">
        <v>7587.9071999999996</v>
      </c>
    </row>
    <row r="3628" spans="1:16" x14ac:dyDescent="0.25">
      <c r="A3628" s="54">
        <v>2024</v>
      </c>
      <c r="B3628" s="54">
        <v>463072</v>
      </c>
      <c r="C3628" s="55" t="s">
        <v>419</v>
      </c>
      <c r="D3628" s="54" t="s">
        <v>294</v>
      </c>
      <c r="E3628" s="56">
        <v>722.60279999999898</v>
      </c>
      <c r="F3628" s="56">
        <v>1225.4192</v>
      </c>
      <c r="G3628" s="56">
        <v>1681.4608000000001</v>
      </c>
      <c r="H3628" s="56">
        <v>2432.5744</v>
      </c>
      <c r="I3628" s="56">
        <v>1894.5352</v>
      </c>
      <c r="J3628" s="56">
        <v>1024.2164</v>
      </c>
      <c r="K3628" s="56">
        <v>502.26080000000002</v>
      </c>
      <c r="L3628" s="56">
        <v>265.2328</v>
      </c>
      <c r="M3628" s="56">
        <v>766.81920000000002</v>
      </c>
      <c r="N3628" s="56">
        <v>820.93079999999998</v>
      </c>
      <c r="O3628" s="56">
        <v>847.92439999999999</v>
      </c>
      <c r="P3628" s="56">
        <v>1875.9072000000001</v>
      </c>
    </row>
    <row r="3629" spans="1:16" x14ac:dyDescent="0.25">
      <c r="A3629" s="54">
        <v>2024</v>
      </c>
      <c r="B3629" s="54">
        <v>466132</v>
      </c>
      <c r="C3629" s="55" t="s">
        <v>415</v>
      </c>
      <c r="D3629" s="54" t="s">
        <v>1</v>
      </c>
      <c r="E3629" s="56">
        <v>2257.8000000000002</v>
      </c>
      <c r="F3629" s="56">
        <v>8028.3</v>
      </c>
      <c r="G3629" s="56">
        <v>1615.2</v>
      </c>
      <c r="H3629" s="56">
        <v>144</v>
      </c>
      <c r="I3629" s="56">
        <v>1673.7</v>
      </c>
      <c r="J3629" s="56">
        <v>3741.6</v>
      </c>
      <c r="K3629" s="56">
        <v>1704</v>
      </c>
      <c r="L3629" s="56">
        <v>1627.2</v>
      </c>
      <c r="M3629" s="56">
        <v>1545.6</v>
      </c>
      <c r="N3629" s="56">
        <v>3355.2</v>
      </c>
      <c r="O3629" s="56">
        <v>5267.7</v>
      </c>
      <c r="P3629" s="56">
        <v>156</v>
      </c>
    </row>
    <row r="3630" spans="1:16" x14ac:dyDescent="0.25">
      <c r="A3630" s="54">
        <v>2024</v>
      </c>
      <c r="B3630" s="54">
        <v>466132</v>
      </c>
      <c r="C3630" s="55" t="s">
        <v>415</v>
      </c>
      <c r="D3630" s="54" t="s">
        <v>296</v>
      </c>
      <c r="E3630" s="56">
        <v>168.34</v>
      </c>
      <c r="F3630" s="56">
        <v>1190.95</v>
      </c>
      <c r="G3630" s="56">
        <v>133.1</v>
      </c>
      <c r="H3630" s="56">
        <v>-8.1</v>
      </c>
      <c r="I3630" s="56">
        <v>110.75</v>
      </c>
      <c r="J3630" s="56">
        <v>444.97</v>
      </c>
      <c r="K3630" s="56">
        <v>83.7</v>
      </c>
      <c r="L3630" s="56">
        <v>105.2</v>
      </c>
      <c r="M3630" s="56">
        <v>19.7</v>
      </c>
      <c r="N3630" s="56">
        <v>281.5</v>
      </c>
      <c r="O3630" s="56">
        <v>677.65</v>
      </c>
      <c r="P3630" s="56">
        <v>-6.1</v>
      </c>
    </row>
    <row r="3631" spans="1:16" x14ac:dyDescent="0.25">
      <c r="A3631" s="54">
        <v>2024</v>
      </c>
      <c r="B3631" s="54">
        <v>466132</v>
      </c>
      <c r="C3631" s="55" t="s">
        <v>415</v>
      </c>
      <c r="D3631" s="54" t="s">
        <v>294</v>
      </c>
      <c r="E3631" s="56">
        <v>376.3</v>
      </c>
      <c r="F3631" s="56">
        <v>1338.05</v>
      </c>
      <c r="G3631" s="56">
        <v>269.2</v>
      </c>
      <c r="H3631" s="56">
        <v>24</v>
      </c>
      <c r="I3631" s="56">
        <v>278.95</v>
      </c>
      <c r="J3631" s="56">
        <v>623.6</v>
      </c>
      <c r="K3631" s="56">
        <v>284</v>
      </c>
      <c r="L3631" s="56">
        <v>271.2</v>
      </c>
      <c r="M3631" s="56">
        <v>257.60000000000002</v>
      </c>
      <c r="N3631" s="56">
        <v>559.20000000000005</v>
      </c>
      <c r="O3631" s="56">
        <v>877.95</v>
      </c>
      <c r="P3631" s="56">
        <v>26</v>
      </c>
    </row>
    <row r="3632" spans="1:16" x14ac:dyDescent="0.25">
      <c r="A3632" s="54">
        <v>2024</v>
      </c>
      <c r="B3632" s="54">
        <v>466514</v>
      </c>
      <c r="C3632" s="55" t="s">
        <v>417</v>
      </c>
      <c r="D3632" s="54" t="s">
        <v>294</v>
      </c>
      <c r="E3632" s="56">
        <v>838.74000000000103</v>
      </c>
      <c r="F3632" s="56">
        <v>494.51499999999999</v>
      </c>
      <c r="G3632" s="56">
        <v>1020.95</v>
      </c>
      <c r="H3632" s="56">
        <v>1261.82</v>
      </c>
      <c r="I3632" s="56">
        <v>500.57</v>
      </c>
      <c r="J3632" s="56">
        <v>1068.48</v>
      </c>
      <c r="K3632" s="56">
        <v>1015.3150000000001</v>
      </c>
      <c r="L3632" s="56">
        <v>426.3</v>
      </c>
      <c r="M3632" s="56">
        <v>935.76</v>
      </c>
      <c r="N3632" s="56">
        <v>493.43000000000097</v>
      </c>
      <c r="O3632" s="56">
        <v>1250.585</v>
      </c>
      <c r="P3632" s="56">
        <v>1081.71</v>
      </c>
    </row>
    <row r="3633" spans="1:16" x14ac:dyDescent="0.25">
      <c r="A3633" s="54">
        <v>2024</v>
      </c>
      <c r="B3633" s="54">
        <v>466514</v>
      </c>
      <c r="C3633" s="55" t="s">
        <v>417</v>
      </c>
      <c r="D3633" s="54" t="s">
        <v>1</v>
      </c>
      <c r="E3633" s="56">
        <v>6829.74</v>
      </c>
      <c r="F3633" s="56">
        <v>4026.7649999999999</v>
      </c>
      <c r="G3633" s="56">
        <v>8313.4500000000007</v>
      </c>
      <c r="H3633" s="56">
        <v>10274.82</v>
      </c>
      <c r="I3633" s="56">
        <v>4076.07</v>
      </c>
      <c r="J3633" s="56">
        <v>8700.48</v>
      </c>
      <c r="K3633" s="56">
        <v>8267.5650000000005</v>
      </c>
      <c r="L3633" s="56">
        <v>3471.3</v>
      </c>
      <c r="M3633" s="56">
        <v>7619.76</v>
      </c>
      <c r="N3633" s="56">
        <v>4017.93</v>
      </c>
      <c r="O3633" s="56">
        <v>10183.334999999999</v>
      </c>
      <c r="P3633" s="56">
        <v>8808.2099999999991</v>
      </c>
    </row>
    <row r="3634" spans="1:16" x14ac:dyDescent="0.25">
      <c r="A3634" s="54">
        <v>2024</v>
      </c>
      <c r="B3634" s="54">
        <v>466514</v>
      </c>
      <c r="C3634" s="55" t="s">
        <v>417</v>
      </c>
      <c r="D3634" s="54" t="s">
        <v>296</v>
      </c>
      <c r="E3634" s="56">
        <v>478.66000000000099</v>
      </c>
      <c r="F3634" s="56">
        <v>227.435</v>
      </c>
      <c r="G3634" s="56">
        <v>662.87</v>
      </c>
      <c r="H3634" s="56">
        <v>885.30000000000098</v>
      </c>
      <c r="I3634" s="56">
        <v>252.57</v>
      </c>
      <c r="J3634" s="56">
        <v>704.44000000000096</v>
      </c>
      <c r="K3634" s="56">
        <v>785.31500000000096</v>
      </c>
      <c r="L3634" s="56">
        <v>69.300000000000395</v>
      </c>
      <c r="M3634" s="56">
        <v>587.76</v>
      </c>
      <c r="N3634" s="56">
        <v>269.43000000000097</v>
      </c>
      <c r="O3634" s="56">
        <v>892.02499999999998</v>
      </c>
      <c r="P3634" s="56">
        <v>696.71</v>
      </c>
    </row>
    <row r="3635" spans="1:16" x14ac:dyDescent="0.25">
      <c r="A3635" s="54">
        <v>2024</v>
      </c>
      <c r="B3635" s="54">
        <v>466846</v>
      </c>
      <c r="C3635" s="55" t="s">
        <v>417</v>
      </c>
      <c r="D3635" s="54" t="s">
        <v>1</v>
      </c>
      <c r="E3635" s="56">
        <v>60.665199999999999</v>
      </c>
      <c r="F3635" s="56">
        <v>0</v>
      </c>
      <c r="G3635" s="56">
        <v>0</v>
      </c>
      <c r="H3635" s="56">
        <v>591.92600000000004</v>
      </c>
      <c r="I3635" s="56">
        <v>236.7038</v>
      </c>
      <c r="J3635" s="56">
        <v>0</v>
      </c>
      <c r="K3635" s="56">
        <v>0</v>
      </c>
      <c r="L3635" s="56">
        <v>0</v>
      </c>
      <c r="M3635" s="56">
        <v>0</v>
      </c>
      <c r="N3635" s="56">
        <v>0</v>
      </c>
      <c r="O3635" s="56">
        <v>0</v>
      </c>
      <c r="P3635" s="56">
        <v>740.65120000000002</v>
      </c>
    </row>
    <row r="3636" spans="1:16" x14ac:dyDescent="0.25">
      <c r="A3636" s="54">
        <v>2024</v>
      </c>
      <c r="B3636" s="54">
        <v>466846</v>
      </c>
      <c r="C3636" s="55" t="s">
        <v>417</v>
      </c>
      <c r="D3636" s="54" t="s">
        <v>296</v>
      </c>
      <c r="E3636" s="56">
        <v>-12.5848</v>
      </c>
      <c r="F3636" s="56">
        <v>0</v>
      </c>
      <c r="G3636" s="56">
        <v>0</v>
      </c>
      <c r="H3636" s="56">
        <v>211.92599999999999</v>
      </c>
      <c r="I3636" s="56">
        <v>-43.796199999999999</v>
      </c>
      <c r="J3636" s="56">
        <v>0</v>
      </c>
      <c r="K3636" s="56">
        <v>0</v>
      </c>
      <c r="L3636" s="56">
        <v>0</v>
      </c>
      <c r="M3636" s="56">
        <v>0</v>
      </c>
      <c r="N3636" s="56">
        <v>0</v>
      </c>
      <c r="O3636" s="56">
        <v>0</v>
      </c>
      <c r="P3636" s="56">
        <v>189.65119999999999</v>
      </c>
    </row>
    <row r="3637" spans="1:16" x14ac:dyDescent="0.25">
      <c r="A3637" s="54">
        <v>2024</v>
      </c>
      <c r="B3637" s="54">
        <v>466846</v>
      </c>
      <c r="C3637" s="55" t="s">
        <v>417</v>
      </c>
      <c r="D3637" s="54" t="s">
        <v>294</v>
      </c>
      <c r="E3637" s="56">
        <v>18.415199999999999</v>
      </c>
      <c r="F3637" s="56">
        <v>0</v>
      </c>
      <c r="G3637" s="56">
        <v>0</v>
      </c>
      <c r="H3637" s="56">
        <v>241.92599999999999</v>
      </c>
      <c r="I3637" s="56">
        <v>47.203800000000001</v>
      </c>
      <c r="J3637" s="56">
        <v>0</v>
      </c>
      <c r="K3637" s="56">
        <v>0</v>
      </c>
      <c r="L3637" s="56">
        <v>0</v>
      </c>
      <c r="M3637" s="56">
        <v>0</v>
      </c>
      <c r="N3637" s="56">
        <v>0</v>
      </c>
      <c r="O3637" s="56">
        <v>0</v>
      </c>
      <c r="P3637" s="56">
        <v>250.65119999999999</v>
      </c>
    </row>
    <row r="3638" spans="1:16" x14ac:dyDescent="0.25">
      <c r="A3638" s="54">
        <v>2024</v>
      </c>
      <c r="B3638" s="54">
        <v>469339</v>
      </c>
      <c r="C3638" s="55" t="s">
        <v>417</v>
      </c>
      <c r="D3638" s="54" t="s">
        <v>294</v>
      </c>
      <c r="E3638" s="56">
        <v>241.768</v>
      </c>
      <c r="F3638" s="56">
        <v>292.38</v>
      </c>
      <c r="G3638" s="56">
        <v>214.524</v>
      </c>
      <c r="H3638" s="56">
        <v>744.01199999999994</v>
      </c>
      <c r="I3638" s="56">
        <v>0</v>
      </c>
      <c r="J3638" s="56">
        <v>199.072</v>
      </c>
      <c r="K3638" s="56">
        <v>146.864</v>
      </c>
      <c r="L3638" s="56">
        <v>419.36799999999999</v>
      </c>
      <c r="M3638" s="56">
        <v>553.36199999999997</v>
      </c>
      <c r="N3638" s="56">
        <v>87.488</v>
      </c>
      <c r="O3638" s="56">
        <v>25.068000000000001</v>
      </c>
      <c r="P3638" s="56">
        <v>480.19200000000001</v>
      </c>
    </row>
    <row r="3639" spans="1:16" x14ac:dyDescent="0.25">
      <c r="A3639" s="54">
        <v>2024</v>
      </c>
      <c r="B3639" s="54">
        <v>469339</v>
      </c>
      <c r="C3639" s="55" t="s">
        <v>414</v>
      </c>
      <c r="D3639" s="54" t="s">
        <v>296</v>
      </c>
      <c r="E3639" s="56">
        <v>-11.007999999999999</v>
      </c>
      <c r="F3639" s="56">
        <v>868.55600000000004</v>
      </c>
      <c r="G3639" s="56">
        <v>382.84800000000001</v>
      </c>
      <c r="H3639" s="56">
        <v>0</v>
      </c>
      <c r="I3639" s="56">
        <v>413.64800000000002</v>
      </c>
      <c r="J3639" s="56">
        <v>168.92</v>
      </c>
      <c r="K3639" s="56">
        <v>59.664000000000001</v>
      </c>
      <c r="L3639" s="56">
        <v>365.81599999999997</v>
      </c>
      <c r="M3639" s="56">
        <v>258.62799999999999</v>
      </c>
      <c r="N3639" s="56">
        <v>176.27600000000001</v>
      </c>
      <c r="O3639" s="56">
        <v>212.904</v>
      </c>
      <c r="P3639" s="56">
        <v>430.392</v>
      </c>
    </row>
    <row r="3640" spans="1:16" x14ac:dyDescent="0.25">
      <c r="A3640" s="54">
        <v>2024</v>
      </c>
      <c r="B3640" s="54">
        <v>469339</v>
      </c>
      <c r="C3640" s="55" t="s">
        <v>416</v>
      </c>
      <c r="D3640" s="54" t="s">
        <v>1</v>
      </c>
      <c r="E3640" s="56">
        <v>2771.6880000000001</v>
      </c>
      <c r="F3640" s="56">
        <v>623.77599999999995</v>
      </c>
      <c r="G3640" s="56">
        <v>2029.96</v>
      </c>
      <c r="H3640" s="56">
        <v>106.36799999999999</v>
      </c>
      <c r="I3640" s="56">
        <v>1898.152</v>
      </c>
      <c r="J3640" s="56">
        <v>1385.96</v>
      </c>
      <c r="K3640" s="56">
        <v>315.94400000000002</v>
      </c>
      <c r="L3640" s="56">
        <v>1760.5840000000001</v>
      </c>
      <c r="M3640" s="56">
        <v>0</v>
      </c>
      <c r="N3640" s="56">
        <v>1727.816</v>
      </c>
      <c r="O3640" s="56">
        <v>1846.088</v>
      </c>
      <c r="P3640" s="56">
        <v>169.55199999999999</v>
      </c>
    </row>
    <row r="3641" spans="1:16" x14ac:dyDescent="0.25">
      <c r="A3641" s="54">
        <v>2024</v>
      </c>
      <c r="B3641" s="54">
        <v>469339</v>
      </c>
      <c r="C3641" s="55" t="s">
        <v>414</v>
      </c>
      <c r="D3641" s="54" t="s">
        <v>1</v>
      </c>
      <c r="E3641" s="56">
        <v>79.992000000000004</v>
      </c>
      <c r="F3641" s="56">
        <v>3289.096</v>
      </c>
      <c r="G3641" s="56">
        <v>1167.848</v>
      </c>
      <c r="H3641" s="56">
        <v>0</v>
      </c>
      <c r="I3641" s="56">
        <v>1280.6479999999999</v>
      </c>
      <c r="J3641" s="56">
        <v>799.92</v>
      </c>
      <c r="K3641" s="56">
        <v>368.66399999999999</v>
      </c>
      <c r="L3641" s="56">
        <v>1767.816</v>
      </c>
      <c r="M3641" s="56">
        <v>1224.6479999999999</v>
      </c>
      <c r="N3641" s="56">
        <v>1295.7760000000001</v>
      </c>
      <c r="O3641" s="56">
        <v>959.904</v>
      </c>
      <c r="P3641" s="56">
        <v>1188.432</v>
      </c>
    </row>
    <row r="3642" spans="1:16" x14ac:dyDescent="0.25">
      <c r="A3642" s="54">
        <v>2024</v>
      </c>
      <c r="B3642" s="54">
        <v>469339</v>
      </c>
      <c r="C3642" s="55" t="s">
        <v>414</v>
      </c>
      <c r="D3642" s="54" t="s">
        <v>294</v>
      </c>
      <c r="E3642" s="56">
        <v>19.992000000000001</v>
      </c>
      <c r="F3642" s="56">
        <v>975.596</v>
      </c>
      <c r="G3642" s="56">
        <v>478.84800000000001</v>
      </c>
      <c r="H3642" s="56">
        <v>0</v>
      </c>
      <c r="I3642" s="56">
        <v>510.64800000000002</v>
      </c>
      <c r="J3642" s="56">
        <v>199.92</v>
      </c>
      <c r="K3642" s="56">
        <v>153.66399999999999</v>
      </c>
      <c r="L3642" s="56">
        <v>398.81599999999997</v>
      </c>
      <c r="M3642" s="56">
        <v>330.14800000000002</v>
      </c>
      <c r="N3642" s="56">
        <v>241.27600000000001</v>
      </c>
      <c r="O3642" s="56">
        <v>244.904</v>
      </c>
      <c r="P3642" s="56">
        <v>504.43200000000002</v>
      </c>
    </row>
    <row r="3643" spans="1:16" x14ac:dyDescent="0.25">
      <c r="A3643" s="54">
        <v>2024</v>
      </c>
      <c r="B3643" s="54">
        <v>469339</v>
      </c>
      <c r="C3643" s="55" t="s">
        <v>416</v>
      </c>
      <c r="D3643" s="54" t="s">
        <v>294</v>
      </c>
      <c r="E3643" s="56">
        <v>681.18799999999999</v>
      </c>
      <c r="F3643" s="56">
        <v>219.27600000000001</v>
      </c>
      <c r="G3643" s="56">
        <v>325.95999999999998</v>
      </c>
      <c r="H3643" s="56">
        <v>29.367999999999999</v>
      </c>
      <c r="I3643" s="56">
        <v>750.90200000000004</v>
      </c>
      <c r="J3643" s="56">
        <v>450.96</v>
      </c>
      <c r="K3643" s="56">
        <v>101.694</v>
      </c>
      <c r="L3643" s="56">
        <v>758.08399999999995</v>
      </c>
      <c r="M3643" s="56">
        <v>0</v>
      </c>
      <c r="N3643" s="56">
        <v>462.81599999999997</v>
      </c>
      <c r="O3643" s="56">
        <v>535.58799999999997</v>
      </c>
      <c r="P3643" s="56">
        <v>58.552</v>
      </c>
    </row>
    <row r="3644" spans="1:16" x14ac:dyDescent="0.25">
      <c r="A3644" s="54">
        <v>2024</v>
      </c>
      <c r="B3644" s="54">
        <v>469339</v>
      </c>
      <c r="C3644" s="55" t="s">
        <v>417</v>
      </c>
      <c r="D3644" s="54" t="s">
        <v>1</v>
      </c>
      <c r="E3644" s="56">
        <v>663.76800000000003</v>
      </c>
      <c r="F3644" s="56">
        <v>1071.8800000000001</v>
      </c>
      <c r="G3644" s="56">
        <v>683.024</v>
      </c>
      <c r="H3644" s="56">
        <v>2368.5120000000002</v>
      </c>
      <c r="I3644" s="56">
        <v>0</v>
      </c>
      <c r="J3644" s="56">
        <v>1127.0719999999999</v>
      </c>
      <c r="K3644" s="56">
        <v>487.86399999999998</v>
      </c>
      <c r="L3644" s="56">
        <v>1129.3679999999999</v>
      </c>
      <c r="M3644" s="56">
        <v>1582.1120000000001</v>
      </c>
      <c r="N3644" s="56">
        <v>281.488</v>
      </c>
      <c r="O3644" s="56">
        <v>249.56800000000001</v>
      </c>
      <c r="P3644" s="56">
        <v>1842.192</v>
      </c>
    </row>
    <row r="3645" spans="1:16" x14ac:dyDescent="0.25">
      <c r="A3645" s="54">
        <v>2024</v>
      </c>
      <c r="B3645" s="54">
        <v>469339</v>
      </c>
      <c r="C3645" s="55" t="s">
        <v>417</v>
      </c>
      <c r="D3645" s="54" t="s">
        <v>296</v>
      </c>
      <c r="E3645" s="56">
        <v>147.768</v>
      </c>
      <c r="F3645" s="56">
        <v>171.38</v>
      </c>
      <c r="G3645" s="56">
        <v>91.524000000000001</v>
      </c>
      <c r="H3645" s="56">
        <v>622.01199999999994</v>
      </c>
      <c r="I3645" s="56">
        <v>0</v>
      </c>
      <c r="J3645" s="56">
        <v>76.072000000000102</v>
      </c>
      <c r="K3645" s="56">
        <v>53.864000000000097</v>
      </c>
      <c r="L3645" s="56">
        <v>295.36799999999999</v>
      </c>
      <c r="M3645" s="56">
        <v>367.36200000000002</v>
      </c>
      <c r="N3645" s="56">
        <v>55.488</v>
      </c>
      <c r="O3645" s="56">
        <v>-64.932000000000002</v>
      </c>
      <c r="P3645" s="56">
        <v>387.19200000000001</v>
      </c>
    </row>
    <row r="3646" spans="1:16" x14ac:dyDescent="0.25">
      <c r="A3646" s="54">
        <v>2024</v>
      </c>
      <c r="B3646" s="54">
        <v>469339</v>
      </c>
      <c r="C3646" s="55" t="s">
        <v>416</v>
      </c>
      <c r="D3646" s="54" t="s">
        <v>296</v>
      </c>
      <c r="E3646" s="56">
        <v>479.78800000000001</v>
      </c>
      <c r="F3646" s="56">
        <v>118.57599999999999</v>
      </c>
      <c r="G3646" s="56">
        <v>217.01</v>
      </c>
      <c r="H3646" s="56">
        <v>-4.9320000000000004</v>
      </c>
      <c r="I3646" s="56">
        <v>615.90200000000004</v>
      </c>
      <c r="J3646" s="56">
        <v>307.16000000000003</v>
      </c>
      <c r="K3646" s="56">
        <v>3.1940000000000199</v>
      </c>
      <c r="L3646" s="56">
        <v>658.48400000000004</v>
      </c>
      <c r="M3646" s="56">
        <v>0</v>
      </c>
      <c r="N3646" s="56">
        <v>397.51600000000002</v>
      </c>
      <c r="O3646" s="56">
        <v>427.18799999999999</v>
      </c>
      <c r="P3646" s="56">
        <v>-7.8479999999999999</v>
      </c>
    </row>
    <row r="3647" spans="1:16" x14ac:dyDescent="0.25">
      <c r="A3647" s="54">
        <v>2024</v>
      </c>
      <c r="B3647" s="54">
        <v>470647</v>
      </c>
      <c r="C3647" s="55" t="s">
        <v>418</v>
      </c>
      <c r="D3647" s="54" t="s">
        <v>294</v>
      </c>
      <c r="E3647" s="56">
        <v>127.446</v>
      </c>
      <c r="F3647" s="56">
        <v>171.63200000000001</v>
      </c>
      <c r="G3647" s="56">
        <v>29.376000000000001</v>
      </c>
      <c r="H3647" s="56">
        <v>325.904</v>
      </c>
      <c r="I3647" s="56">
        <v>115.88800000000001</v>
      </c>
      <c r="J3647" s="56">
        <v>125.96</v>
      </c>
      <c r="K3647" s="56">
        <v>92.903999999999996</v>
      </c>
      <c r="L3647" s="56">
        <v>30.484000000000002</v>
      </c>
      <c r="M3647" s="56">
        <v>340.86</v>
      </c>
      <c r="N3647" s="56">
        <v>98.087999999999994</v>
      </c>
      <c r="O3647" s="56">
        <v>49.295999999999999</v>
      </c>
      <c r="P3647" s="56">
        <v>476.30200000000002</v>
      </c>
    </row>
    <row r="3648" spans="1:16" x14ac:dyDescent="0.25">
      <c r="A3648" s="54">
        <v>2024</v>
      </c>
      <c r="B3648" s="54">
        <v>470647</v>
      </c>
      <c r="C3648" s="55" t="s">
        <v>418</v>
      </c>
      <c r="D3648" s="54" t="s">
        <v>296</v>
      </c>
      <c r="E3648" s="56">
        <v>-14.8540000000001</v>
      </c>
      <c r="F3648" s="56">
        <v>62.432000000000002</v>
      </c>
      <c r="G3648" s="56">
        <v>-69.924000000000007</v>
      </c>
      <c r="H3648" s="56">
        <v>226.60400000000001</v>
      </c>
      <c r="I3648" s="56">
        <v>-59.512</v>
      </c>
      <c r="J3648" s="56">
        <v>-39.54</v>
      </c>
      <c r="K3648" s="56">
        <v>-6.3959999999999901</v>
      </c>
      <c r="L3648" s="56">
        <v>-35.716000000000001</v>
      </c>
      <c r="M3648" s="56">
        <v>231.66</v>
      </c>
      <c r="N3648" s="56">
        <v>-67.412000000000006</v>
      </c>
      <c r="O3648" s="56">
        <v>-83.103999999999999</v>
      </c>
      <c r="P3648" s="56">
        <v>334.00200000000001</v>
      </c>
    </row>
    <row r="3649" spans="1:16" x14ac:dyDescent="0.25">
      <c r="A3649" s="54">
        <v>2024</v>
      </c>
      <c r="B3649" s="54">
        <v>470647</v>
      </c>
      <c r="C3649" s="55" t="s">
        <v>418</v>
      </c>
      <c r="D3649" s="54" t="s">
        <v>1</v>
      </c>
      <c r="E3649" s="56">
        <v>552.69600000000003</v>
      </c>
      <c r="F3649" s="56">
        <v>576.63199999999995</v>
      </c>
      <c r="G3649" s="56">
        <v>98.376000000000005</v>
      </c>
      <c r="H3649" s="56">
        <v>855.904</v>
      </c>
      <c r="I3649" s="56">
        <v>523.88800000000003</v>
      </c>
      <c r="J3649" s="56">
        <v>335.96</v>
      </c>
      <c r="K3649" s="56">
        <v>207.904</v>
      </c>
      <c r="L3649" s="56">
        <v>79.983999999999995</v>
      </c>
      <c r="M3649" s="56">
        <v>1301.3599999999999</v>
      </c>
      <c r="N3649" s="56">
        <v>231.08799999999999</v>
      </c>
      <c r="O3649" s="56">
        <v>178.29599999999999</v>
      </c>
      <c r="P3649" s="56">
        <v>1252.5519999999999</v>
      </c>
    </row>
    <row r="3650" spans="1:16" x14ac:dyDescent="0.25">
      <c r="A3650" s="54">
        <v>2024</v>
      </c>
      <c r="B3650" s="54">
        <v>476374</v>
      </c>
      <c r="C3650" s="55" t="s">
        <v>418</v>
      </c>
      <c r="D3650" s="54" t="s">
        <v>1</v>
      </c>
      <c r="E3650" s="56">
        <v>151.98400000000001</v>
      </c>
      <c r="F3650" s="56">
        <v>199.976</v>
      </c>
      <c r="G3650" s="56">
        <v>0</v>
      </c>
      <c r="H3650" s="56">
        <v>0</v>
      </c>
      <c r="I3650" s="56">
        <v>0</v>
      </c>
      <c r="J3650" s="56">
        <v>0</v>
      </c>
      <c r="K3650" s="56">
        <v>0</v>
      </c>
      <c r="L3650" s="56">
        <v>0</v>
      </c>
      <c r="M3650" s="56">
        <v>71.992000000000004</v>
      </c>
      <c r="N3650" s="56">
        <v>0</v>
      </c>
      <c r="O3650" s="56">
        <v>0</v>
      </c>
      <c r="P3650" s="56">
        <v>145.57599999999999</v>
      </c>
    </row>
    <row r="3651" spans="1:16" x14ac:dyDescent="0.25">
      <c r="A3651" s="54">
        <v>2024</v>
      </c>
      <c r="B3651" s="54">
        <v>476374</v>
      </c>
      <c r="C3651" s="55" t="s">
        <v>418</v>
      </c>
      <c r="D3651" s="54" t="s">
        <v>294</v>
      </c>
      <c r="E3651" s="56">
        <v>51.984000000000002</v>
      </c>
      <c r="F3651" s="56">
        <v>84.975999999999999</v>
      </c>
      <c r="G3651" s="56">
        <v>0</v>
      </c>
      <c r="H3651" s="56">
        <v>0</v>
      </c>
      <c r="I3651" s="56">
        <v>0</v>
      </c>
      <c r="J3651" s="56">
        <v>0</v>
      </c>
      <c r="K3651" s="56">
        <v>0</v>
      </c>
      <c r="L3651" s="56">
        <v>0</v>
      </c>
      <c r="M3651" s="56">
        <v>26.992000000000001</v>
      </c>
      <c r="N3651" s="56">
        <v>0</v>
      </c>
      <c r="O3651" s="56">
        <v>0</v>
      </c>
      <c r="P3651" s="56">
        <v>58.326000000000001</v>
      </c>
    </row>
    <row r="3652" spans="1:16" x14ac:dyDescent="0.25">
      <c r="A3652" s="54">
        <v>2024</v>
      </c>
      <c r="B3652" s="54">
        <v>476374</v>
      </c>
      <c r="C3652" s="55" t="s">
        <v>418</v>
      </c>
      <c r="D3652" s="54" t="s">
        <v>296</v>
      </c>
      <c r="E3652" s="56">
        <v>17.783999999999999</v>
      </c>
      <c r="F3652" s="56">
        <v>17.675999999999998</v>
      </c>
      <c r="G3652" s="56">
        <v>0</v>
      </c>
      <c r="H3652" s="56">
        <v>0</v>
      </c>
      <c r="I3652" s="56">
        <v>0</v>
      </c>
      <c r="J3652" s="56">
        <v>0</v>
      </c>
      <c r="K3652" s="56">
        <v>0</v>
      </c>
      <c r="L3652" s="56">
        <v>0</v>
      </c>
      <c r="M3652" s="56">
        <v>-6.1079999999999997</v>
      </c>
      <c r="N3652" s="56">
        <v>0</v>
      </c>
      <c r="O3652" s="56">
        <v>0</v>
      </c>
      <c r="P3652" s="56">
        <v>-8.9740000000000002</v>
      </c>
    </row>
    <row r="3653" spans="1:16" x14ac:dyDescent="0.25">
      <c r="A3653" s="54">
        <v>2024</v>
      </c>
      <c r="B3653" s="54">
        <v>477716</v>
      </c>
      <c r="C3653" s="55" t="s">
        <v>414</v>
      </c>
      <c r="D3653" s="54" t="s">
        <v>294</v>
      </c>
      <c r="E3653" s="56">
        <v>0</v>
      </c>
      <c r="F3653" s="56">
        <v>0</v>
      </c>
      <c r="G3653" s="56">
        <v>0</v>
      </c>
      <c r="H3653" s="56">
        <v>0</v>
      </c>
      <c r="I3653" s="56">
        <v>0</v>
      </c>
      <c r="J3653" s="56">
        <v>0</v>
      </c>
      <c r="K3653" s="56">
        <v>0</v>
      </c>
      <c r="L3653" s="56">
        <v>490.960000000001</v>
      </c>
      <c r="M3653" s="56">
        <v>830.280000000001</v>
      </c>
      <c r="N3653" s="56">
        <v>1348.6</v>
      </c>
      <c r="O3653" s="56">
        <v>1120.96</v>
      </c>
      <c r="P3653" s="56">
        <v>912.12000000000103</v>
      </c>
    </row>
    <row r="3654" spans="1:16" x14ac:dyDescent="0.25">
      <c r="A3654" s="54">
        <v>2024</v>
      </c>
      <c r="B3654" s="54">
        <v>477716</v>
      </c>
      <c r="C3654" s="55" t="s">
        <v>414</v>
      </c>
      <c r="D3654" s="54" t="s">
        <v>1</v>
      </c>
      <c r="E3654" s="56">
        <v>0</v>
      </c>
      <c r="F3654" s="56">
        <v>0</v>
      </c>
      <c r="G3654" s="56">
        <v>0</v>
      </c>
      <c r="H3654" s="56">
        <v>0</v>
      </c>
      <c r="I3654" s="56">
        <v>0</v>
      </c>
      <c r="J3654" s="56">
        <v>0</v>
      </c>
      <c r="K3654" s="56">
        <v>0</v>
      </c>
      <c r="L3654" s="56">
        <v>6627.96</v>
      </c>
      <c r="M3654" s="56">
        <v>11208.78</v>
      </c>
      <c r="N3654" s="56">
        <v>18206.099999999999</v>
      </c>
      <c r="O3654" s="56">
        <v>15132.96</v>
      </c>
      <c r="P3654" s="56">
        <v>12313.62</v>
      </c>
    </row>
    <row r="3655" spans="1:16" x14ac:dyDescent="0.25">
      <c r="A3655" s="54">
        <v>2024</v>
      </c>
      <c r="B3655" s="54">
        <v>477716</v>
      </c>
      <c r="C3655" s="55" t="s">
        <v>414</v>
      </c>
      <c r="D3655" s="54" t="s">
        <v>296</v>
      </c>
      <c r="E3655" s="56">
        <v>0</v>
      </c>
      <c r="F3655" s="56">
        <v>0</v>
      </c>
      <c r="G3655" s="56">
        <v>0</v>
      </c>
      <c r="H3655" s="56">
        <v>0</v>
      </c>
      <c r="I3655" s="56">
        <v>0</v>
      </c>
      <c r="J3655" s="56">
        <v>0</v>
      </c>
      <c r="K3655" s="56">
        <v>0</v>
      </c>
      <c r="L3655" s="56">
        <v>-158.039999999999</v>
      </c>
      <c r="M3655" s="56">
        <v>180.280000000001</v>
      </c>
      <c r="N3655" s="56">
        <v>568.96000000000095</v>
      </c>
      <c r="O3655" s="56">
        <v>491.960000000001</v>
      </c>
      <c r="P3655" s="56">
        <v>258.08000000000101</v>
      </c>
    </row>
    <row r="3656" spans="1:16" x14ac:dyDescent="0.25">
      <c r="A3656" s="54">
        <v>2024</v>
      </c>
      <c r="B3656" s="54">
        <v>478552</v>
      </c>
      <c r="C3656" s="55" t="s">
        <v>417</v>
      </c>
      <c r="D3656" s="54" t="s">
        <v>296</v>
      </c>
      <c r="E3656" s="56">
        <v>0</v>
      </c>
      <c r="F3656" s="56">
        <v>0</v>
      </c>
      <c r="G3656" s="56">
        <v>0</v>
      </c>
      <c r="H3656" s="56">
        <v>123.928</v>
      </c>
      <c r="I3656" s="56">
        <v>-46.194400000000002</v>
      </c>
      <c r="J3656" s="56">
        <v>0</v>
      </c>
      <c r="K3656" s="56">
        <v>384.41919999999999</v>
      </c>
      <c r="L3656" s="56">
        <v>0</v>
      </c>
      <c r="M3656" s="56">
        <v>71.9207999999999</v>
      </c>
      <c r="N3656" s="56">
        <v>82.520799999999895</v>
      </c>
      <c r="O3656" s="56">
        <v>-3.0720000000000001</v>
      </c>
      <c r="P3656" s="56">
        <v>0</v>
      </c>
    </row>
    <row r="3657" spans="1:16" x14ac:dyDescent="0.25">
      <c r="A3657" s="54">
        <v>2024</v>
      </c>
      <c r="B3657" s="54">
        <v>478552</v>
      </c>
      <c r="C3657" s="55" t="s">
        <v>417</v>
      </c>
      <c r="D3657" s="54" t="s">
        <v>1</v>
      </c>
      <c r="E3657" s="56">
        <v>0</v>
      </c>
      <c r="F3657" s="56">
        <v>0</v>
      </c>
      <c r="G3657" s="56">
        <v>0</v>
      </c>
      <c r="H3657" s="56">
        <v>503.928</v>
      </c>
      <c r="I3657" s="56">
        <v>166.3056</v>
      </c>
      <c r="J3657" s="56">
        <v>0</v>
      </c>
      <c r="K3657" s="56">
        <v>2094.9191999999998</v>
      </c>
      <c r="L3657" s="56">
        <v>0</v>
      </c>
      <c r="M3657" s="56">
        <v>791.92079999999999</v>
      </c>
      <c r="N3657" s="56">
        <v>777.52080000000001</v>
      </c>
      <c r="O3657" s="56">
        <v>71.927999999999997</v>
      </c>
      <c r="P3657" s="56">
        <v>0</v>
      </c>
    </row>
    <row r="3658" spans="1:16" x14ac:dyDescent="0.25">
      <c r="A3658" s="54">
        <v>2024</v>
      </c>
      <c r="B3658" s="54">
        <v>478552</v>
      </c>
      <c r="C3658" s="55" t="s">
        <v>417</v>
      </c>
      <c r="D3658" s="54" t="s">
        <v>294</v>
      </c>
      <c r="E3658" s="56">
        <v>0</v>
      </c>
      <c r="F3658" s="56">
        <v>0</v>
      </c>
      <c r="G3658" s="56">
        <v>0</v>
      </c>
      <c r="H3658" s="56">
        <v>153.928</v>
      </c>
      <c r="I3658" s="56">
        <v>13.8056</v>
      </c>
      <c r="J3658" s="56">
        <v>0</v>
      </c>
      <c r="K3658" s="56">
        <v>483.41919999999999</v>
      </c>
      <c r="L3658" s="56">
        <v>0</v>
      </c>
      <c r="M3658" s="56">
        <v>131.92080000000001</v>
      </c>
      <c r="N3658" s="56">
        <v>142.52080000000001</v>
      </c>
      <c r="O3658" s="56">
        <v>26.928000000000001</v>
      </c>
      <c r="P3658" s="56">
        <v>0</v>
      </c>
    </row>
    <row r="3659" spans="1:16" x14ac:dyDescent="0.25">
      <c r="A3659" s="54">
        <v>2024</v>
      </c>
      <c r="B3659" s="54">
        <v>480813</v>
      </c>
      <c r="C3659" s="55" t="s">
        <v>418</v>
      </c>
      <c r="D3659" s="54" t="s">
        <v>296</v>
      </c>
      <c r="E3659" s="56">
        <v>0</v>
      </c>
      <c r="F3659" s="56">
        <v>0</v>
      </c>
      <c r="G3659" s="56">
        <v>0</v>
      </c>
      <c r="H3659" s="56">
        <v>0</v>
      </c>
      <c r="I3659" s="56">
        <v>-140.1328</v>
      </c>
      <c r="J3659" s="56">
        <v>960.76760000000002</v>
      </c>
      <c r="K3659" s="56">
        <v>13.0987999999998</v>
      </c>
      <c r="L3659" s="56">
        <v>184.20959999999999</v>
      </c>
      <c r="M3659" s="56">
        <v>-130.2936</v>
      </c>
      <c r="N3659" s="56">
        <v>-25.455600000000299</v>
      </c>
      <c r="O3659" s="56">
        <v>86.739999999999597</v>
      </c>
      <c r="P3659" s="56">
        <v>1675.6523999999999</v>
      </c>
    </row>
    <row r="3660" spans="1:16" x14ac:dyDescent="0.25">
      <c r="A3660" s="54">
        <v>2024</v>
      </c>
      <c r="B3660" s="54">
        <v>480813</v>
      </c>
      <c r="C3660" s="55" t="s">
        <v>418</v>
      </c>
      <c r="D3660" s="54" t="s">
        <v>1</v>
      </c>
      <c r="E3660" s="56">
        <v>0</v>
      </c>
      <c r="F3660" s="56">
        <v>0</v>
      </c>
      <c r="G3660" s="56">
        <v>0</v>
      </c>
      <c r="H3660" s="56">
        <v>0</v>
      </c>
      <c r="I3660" s="56">
        <v>1390.8671999999999</v>
      </c>
      <c r="J3660" s="56">
        <v>6397.6175999999996</v>
      </c>
      <c r="K3660" s="56">
        <v>1981.6487999999999</v>
      </c>
      <c r="L3660" s="56">
        <v>5099.7096000000001</v>
      </c>
      <c r="M3660" s="56">
        <v>4940.9063999999998</v>
      </c>
      <c r="N3660" s="56">
        <v>1556.2944</v>
      </c>
      <c r="O3660" s="56">
        <v>2407.14</v>
      </c>
      <c r="P3660" s="56">
        <v>7237.2024000000001</v>
      </c>
    </row>
    <row r="3661" spans="1:16" x14ac:dyDescent="0.25">
      <c r="A3661" s="54">
        <v>2024</v>
      </c>
      <c r="B3661" s="54">
        <v>480813</v>
      </c>
      <c r="C3661" s="55" t="s">
        <v>418</v>
      </c>
      <c r="D3661" s="54" t="s">
        <v>294</v>
      </c>
      <c r="E3661" s="56">
        <v>0</v>
      </c>
      <c r="F3661" s="56">
        <v>0</v>
      </c>
      <c r="G3661" s="56">
        <v>0</v>
      </c>
      <c r="H3661" s="56">
        <v>0</v>
      </c>
      <c r="I3661" s="56">
        <v>190.8672</v>
      </c>
      <c r="J3661" s="56">
        <v>1245.3676</v>
      </c>
      <c r="K3661" s="56">
        <v>320.89879999999999</v>
      </c>
      <c r="L3661" s="56">
        <v>723.70960000000002</v>
      </c>
      <c r="M3661" s="56">
        <v>266.90640000000002</v>
      </c>
      <c r="N3661" s="56">
        <v>348.5444</v>
      </c>
      <c r="O3661" s="56">
        <v>427.64</v>
      </c>
      <c r="P3661" s="56">
        <v>2148.9524000000001</v>
      </c>
    </row>
    <row r="3662" spans="1:16" x14ac:dyDescent="0.25">
      <c r="A3662" s="54">
        <v>2024</v>
      </c>
      <c r="B3662" s="54">
        <v>481214</v>
      </c>
      <c r="C3662" s="55" t="s">
        <v>414</v>
      </c>
      <c r="D3662" s="54" t="s">
        <v>296</v>
      </c>
      <c r="E3662" s="56">
        <v>656.58599999999899</v>
      </c>
      <c r="F3662" s="56">
        <v>1183.1110000000001</v>
      </c>
      <c r="G3662" s="56">
        <v>934.72199999999998</v>
      </c>
      <c r="H3662" s="56">
        <v>298.23399999999998</v>
      </c>
      <c r="I3662" s="56">
        <v>248.76900000000001</v>
      </c>
      <c r="J3662" s="56">
        <v>869.99300000000005</v>
      </c>
      <c r="K3662" s="56">
        <v>274.91000000000003</v>
      </c>
      <c r="L3662" s="56">
        <v>174.529</v>
      </c>
      <c r="M3662" s="56">
        <v>256.70999999999998</v>
      </c>
      <c r="N3662" s="56">
        <v>344.69399999999899</v>
      </c>
      <c r="O3662" s="56">
        <v>1118.7840000000001</v>
      </c>
      <c r="P3662" s="56">
        <v>972.11699999999996</v>
      </c>
    </row>
    <row r="3663" spans="1:16" x14ac:dyDescent="0.25">
      <c r="A3663" s="54">
        <v>2024</v>
      </c>
      <c r="B3663" s="54">
        <v>481214</v>
      </c>
      <c r="C3663" s="55" t="s">
        <v>416</v>
      </c>
      <c r="D3663" s="54" t="s">
        <v>296</v>
      </c>
      <c r="E3663" s="56">
        <v>825.075999999999</v>
      </c>
      <c r="F3663" s="56">
        <v>2758.5549999999998</v>
      </c>
      <c r="G3663" s="56">
        <v>1973.184</v>
      </c>
      <c r="H3663" s="56">
        <v>1001.823</v>
      </c>
      <c r="I3663" s="56">
        <v>345.20100000000002</v>
      </c>
      <c r="J3663" s="56">
        <v>867.14200000000005</v>
      </c>
      <c r="K3663" s="56">
        <v>3014.1709999999998</v>
      </c>
      <c r="L3663" s="56">
        <v>4140.8869999999997</v>
      </c>
      <c r="M3663" s="56">
        <v>2038.692</v>
      </c>
      <c r="N3663" s="56">
        <v>1249.819</v>
      </c>
      <c r="O3663" s="56">
        <v>2398.6999999999998</v>
      </c>
      <c r="P3663" s="56">
        <v>2678.8209999999999</v>
      </c>
    </row>
    <row r="3664" spans="1:16" x14ac:dyDescent="0.25">
      <c r="A3664" s="54">
        <v>2024</v>
      </c>
      <c r="B3664" s="54">
        <v>481214</v>
      </c>
      <c r="C3664" s="55" t="s">
        <v>417</v>
      </c>
      <c r="D3664" s="54" t="s">
        <v>294</v>
      </c>
      <c r="E3664" s="56">
        <v>1671.501</v>
      </c>
      <c r="F3664" s="56">
        <v>308.96699999999998</v>
      </c>
      <c r="G3664" s="56">
        <v>536.96299999999997</v>
      </c>
      <c r="H3664" s="56">
        <v>376.21300000000002</v>
      </c>
      <c r="I3664" s="56">
        <v>1433.2139999999999</v>
      </c>
      <c r="J3664" s="56">
        <v>850.70899999999995</v>
      </c>
      <c r="K3664" s="56">
        <v>1321.6130000000001</v>
      </c>
      <c r="L3664" s="56">
        <v>265.28399999999999</v>
      </c>
      <c r="M3664" s="56">
        <v>387.548</v>
      </c>
      <c r="N3664" s="56">
        <v>265.67399999999998</v>
      </c>
      <c r="O3664" s="56">
        <v>870.04099999999903</v>
      </c>
      <c r="P3664" s="56">
        <v>534.53</v>
      </c>
    </row>
    <row r="3665" spans="1:16" x14ac:dyDescent="0.25">
      <c r="A3665" s="54">
        <v>2024</v>
      </c>
      <c r="B3665" s="54">
        <v>481214</v>
      </c>
      <c r="C3665" s="55" t="s">
        <v>417</v>
      </c>
      <c r="D3665" s="54" t="s">
        <v>296</v>
      </c>
      <c r="E3665" s="56">
        <v>1320.981</v>
      </c>
      <c r="F3665" s="56">
        <v>245.96700000000001</v>
      </c>
      <c r="G3665" s="56">
        <v>344.96300000000002</v>
      </c>
      <c r="H3665" s="56">
        <v>220.21299999999999</v>
      </c>
      <c r="I3665" s="56">
        <v>1238.2139999999999</v>
      </c>
      <c r="J3665" s="56">
        <v>660.70899999999995</v>
      </c>
      <c r="K3665" s="56">
        <v>1184.0930000000001</v>
      </c>
      <c r="L3665" s="56">
        <v>130.28399999999999</v>
      </c>
      <c r="M3665" s="56">
        <v>257.548</v>
      </c>
      <c r="N3665" s="56">
        <v>82.673999999999893</v>
      </c>
      <c r="O3665" s="56">
        <v>715.04099999999903</v>
      </c>
      <c r="P3665" s="56">
        <v>255.53</v>
      </c>
    </row>
    <row r="3666" spans="1:16" x14ac:dyDescent="0.25">
      <c r="A3666" s="54">
        <v>2024</v>
      </c>
      <c r="B3666" s="54">
        <v>481214</v>
      </c>
      <c r="C3666" s="55" t="s">
        <v>414</v>
      </c>
      <c r="D3666" s="54" t="s">
        <v>1</v>
      </c>
      <c r="E3666" s="56">
        <v>8389.8359999999993</v>
      </c>
      <c r="F3666" s="56">
        <v>6504.6310000000003</v>
      </c>
      <c r="G3666" s="56">
        <v>6233.4719999999998</v>
      </c>
      <c r="H3666" s="56">
        <v>2155.7339999999999</v>
      </c>
      <c r="I3666" s="56">
        <v>2532.7890000000002</v>
      </c>
      <c r="J3666" s="56">
        <v>5239.4930000000004</v>
      </c>
      <c r="K3666" s="56">
        <v>3049.41</v>
      </c>
      <c r="L3666" s="56">
        <v>3082.779</v>
      </c>
      <c r="M3666" s="56">
        <v>2607.71</v>
      </c>
      <c r="N3666" s="56">
        <v>9049.7540000000008</v>
      </c>
      <c r="O3666" s="56">
        <v>6864.0739999999996</v>
      </c>
      <c r="P3666" s="56">
        <v>5600.6369999999997</v>
      </c>
    </row>
    <row r="3667" spans="1:16" x14ac:dyDescent="0.25">
      <c r="A3667" s="54">
        <v>2024</v>
      </c>
      <c r="B3667" s="54">
        <v>481214</v>
      </c>
      <c r="C3667" s="55" t="s">
        <v>414</v>
      </c>
      <c r="D3667" s="54" t="s">
        <v>294</v>
      </c>
      <c r="E3667" s="56">
        <v>1181.586</v>
      </c>
      <c r="F3667" s="56">
        <v>1577.6310000000001</v>
      </c>
      <c r="G3667" s="56">
        <v>1230.722</v>
      </c>
      <c r="H3667" s="56">
        <v>523.23400000000004</v>
      </c>
      <c r="I3667" s="56">
        <v>511.28899999999999</v>
      </c>
      <c r="J3667" s="56">
        <v>1131.9929999999999</v>
      </c>
      <c r="K3667" s="56">
        <v>630.91</v>
      </c>
      <c r="L3667" s="56">
        <v>499.529</v>
      </c>
      <c r="M3667" s="56">
        <v>705.71</v>
      </c>
      <c r="N3667" s="56">
        <v>715.253999999999</v>
      </c>
      <c r="O3667" s="56">
        <v>1414.8240000000001</v>
      </c>
      <c r="P3667" s="56">
        <v>1337.6369999999999</v>
      </c>
    </row>
    <row r="3668" spans="1:16" x14ac:dyDescent="0.25">
      <c r="A3668" s="54">
        <v>2024</v>
      </c>
      <c r="B3668" s="54">
        <v>481214</v>
      </c>
      <c r="C3668" s="55" t="s">
        <v>416</v>
      </c>
      <c r="D3668" s="54" t="s">
        <v>294</v>
      </c>
      <c r="E3668" s="56">
        <v>996.575999999999</v>
      </c>
      <c r="F3668" s="56">
        <v>2938.855</v>
      </c>
      <c r="G3668" s="56">
        <v>2126.884</v>
      </c>
      <c r="H3668" s="56">
        <v>1117.373</v>
      </c>
      <c r="I3668" s="56">
        <v>382.80099999999999</v>
      </c>
      <c r="J3668" s="56">
        <v>983.24199999999996</v>
      </c>
      <c r="K3668" s="56">
        <v>3252.4209999999998</v>
      </c>
      <c r="L3668" s="56">
        <v>4417.2870000000003</v>
      </c>
      <c r="M3668" s="56">
        <v>2231.0920000000001</v>
      </c>
      <c r="N3668" s="56">
        <v>1389.2190000000001</v>
      </c>
      <c r="O3668" s="56">
        <v>2526.35</v>
      </c>
      <c r="P3668" s="56">
        <v>3042.721</v>
      </c>
    </row>
    <row r="3669" spans="1:16" x14ac:dyDescent="0.25">
      <c r="A3669" s="54">
        <v>2024</v>
      </c>
      <c r="B3669" s="54">
        <v>481214</v>
      </c>
      <c r="C3669" s="55" t="s">
        <v>417</v>
      </c>
      <c r="D3669" s="54" t="s">
        <v>1</v>
      </c>
      <c r="E3669" s="56">
        <v>5518.7510000000002</v>
      </c>
      <c r="F3669" s="56">
        <v>1268.9670000000001</v>
      </c>
      <c r="G3669" s="56">
        <v>2145.2130000000002</v>
      </c>
      <c r="H3669" s="56">
        <v>1469.713</v>
      </c>
      <c r="I3669" s="56">
        <v>6003.2139999999999</v>
      </c>
      <c r="J3669" s="56">
        <v>3675.9589999999998</v>
      </c>
      <c r="K3669" s="56">
        <v>5532.8630000000003</v>
      </c>
      <c r="L3669" s="56">
        <v>1616.0340000000001</v>
      </c>
      <c r="M3669" s="56">
        <v>1910.048</v>
      </c>
      <c r="N3669" s="56">
        <v>958.17399999999998</v>
      </c>
      <c r="O3669" s="56">
        <v>2972.2910000000002</v>
      </c>
      <c r="P3669" s="56">
        <v>3024.28</v>
      </c>
    </row>
    <row r="3670" spans="1:16" x14ac:dyDescent="0.25">
      <c r="A3670" s="54">
        <v>2024</v>
      </c>
      <c r="B3670" s="54">
        <v>481214</v>
      </c>
      <c r="C3670" s="55" t="s">
        <v>416</v>
      </c>
      <c r="D3670" s="54" t="s">
        <v>1</v>
      </c>
      <c r="E3670" s="56">
        <v>6673.576</v>
      </c>
      <c r="F3670" s="56">
        <v>13137.355</v>
      </c>
      <c r="G3670" s="56">
        <v>11654.384</v>
      </c>
      <c r="H3670" s="56">
        <v>5574.3729999999996</v>
      </c>
      <c r="I3670" s="56">
        <v>3153.8009999999999</v>
      </c>
      <c r="J3670" s="56">
        <v>8666.7420000000002</v>
      </c>
      <c r="K3670" s="56">
        <v>25784.170999999998</v>
      </c>
      <c r="L3670" s="56">
        <v>19253.787</v>
      </c>
      <c r="M3670" s="56">
        <v>13119.092000000001</v>
      </c>
      <c r="N3670" s="56">
        <v>6300.4690000000001</v>
      </c>
      <c r="O3670" s="56">
        <v>11952.85</v>
      </c>
      <c r="P3670" s="56">
        <v>20549.221000000001</v>
      </c>
    </row>
    <row r="3671" spans="1:16" x14ac:dyDescent="0.25">
      <c r="A3671" s="54">
        <v>2024</v>
      </c>
      <c r="B3671" s="54">
        <v>484340</v>
      </c>
      <c r="C3671" s="55" t="s">
        <v>416</v>
      </c>
      <c r="D3671" s="54" t="s">
        <v>294</v>
      </c>
      <c r="E3671" s="56">
        <v>209.94800000000001</v>
      </c>
      <c r="F3671" s="56">
        <v>893.30799999999999</v>
      </c>
      <c r="G3671" s="56">
        <v>414.18</v>
      </c>
      <c r="H3671" s="56">
        <v>100.96</v>
      </c>
      <c r="I3671" s="56">
        <v>347.904</v>
      </c>
      <c r="J3671" s="56">
        <v>422.84199999999998</v>
      </c>
      <c r="K3671" s="56">
        <v>0</v>
      </c>
      <c r="L3671" s="56">
        <v>0</v>
      </c>
      <c r="M3671" s="56">
        <v>0</v>
      </c>
      <c r="N3671" s="56">
        <v>0</v>
      </c>
      <c r="O3671" s="56">
        <v>0</v>
      </c>
      <c r="P3671" s="56">
        <v>0</v>
      </c>
    </row>
    <row r="3672" spans="1:16" x14ac:dyDescent="0.25">
      <c r="A3672" s="54">
        <v>2024</v>
      </c>
      <c r="B3672" s="54">
        <v>484340</v>
      </c>
      <c r="C3672" s="55" t="s">
        <v>416</v>
      </c>
      <c r="D3672" s="54" t="s">
        <v>296</v>
      </c>
      <c r="E3672" s="56">
        <v>142.44800000000001</v>
      </c>
      <c r="F3672" s="56">
        <v>690.80799999999999</v>
      </c>
      <c r="G3672" s="56">
        <v>347.78</v>
      </c>
      <c r="H3672" s="56">
        <v>3.56000000000002</v>
      </c>
      <c r="I3672" s="56">
        <v>314.70400000000001</v>
      </c>
      <c r="J3672" s="56">
        <v>288.94200000000001</v>
      </c>
      <c r="K3672" s="56">
        <v>0</v>
      </c>
      <c r="L3672" s="56">
        <v>0</v>
      </c>
      <c r="M3672" s="56">
        <v>0</v>
      </c>
      <c r="N3672" s="56">
        <v>0</v>
      </c>
      <c r="O3672" s="56">
        <v>0</v>
      </c>
      <c r="P3672" s="56">
        <v>0</v>
      </c>
    </row>
    <row r="3673" spans="1:16" x14ac:dyDescent="0.25">
      <c r="A3673" s="54">
        <v>2024</v>
      </c>
      <c r="B3673" s="54">
        <v>484340</v>
      </c>
      <c r="C3673" s="55" t="s">
        <v>416</v>
      </c>
      <c r="D3673" s="54" t="s">
        <v>1</v>
      </c>
      <c r="E3673" s="56">
        <v>521.44799999999998</v>
      </c>
      <c r="F3673" s="56">
        <v>4130.808</v>
      </c>
      <c r="G3673" s="56">
        <v>976.68</v>
      </c>
      <c r="H3673" s="56">
        <v>375.96</v>
      </c>
      <c r="I3673" s="56">
        <v>767.904</v>
      </c>
      <c r="J3673" s="56">
        <v>1751.5920000000001</v>
      </c>
      <c r="K3673" s="56">
        <v>0</v>
      </c>
      <c r="L3673" s="56">
        <v>0</v>
      </c>
      <c r="M3673" s="56">
        <v>0</v>
      </c>
      <c r="N3673" s="56">
        <v>0</v>
      </c>
      <c r="O3673" s="56">
        <v>0</v>
      </c>
      <c r="P3673" s="56">
        <v>0</v>
      </c>
    </row>
    <row r="3674" spans="1:16" x14ac:dyDescent="0.25">
      <c r="A3674" s="54">
        <v>2024</v>
      </c>
      <c r="B3674" s="54">
        <v>491604</v>
      </c>
      <c r="C3674" s="55" t="s">
        <v>419</v>
      </c>
      <c r="D3674" s="54" t="s">
        <v>1</v>
      </c>
      <c r="E3674" s="56">
        <v>0</v>
      </c>
      <c r="F3674" s="56">
        <v>0</v>
      </c>
      <c r="G3674" s="56">
        <v>0</v>
      </c>
      <c r="H3674" s="56">
        <v>0</v>
      </c>
      <c r="I3674" s="56">
        <v>0</v>
      </c>
      <c r="J3674" s="56">
        <v>6.3920000000000003</v>
      </c>
      <c r="K3674" s="56">
        <v>0</v>
      </c>
      <c r="L3674" s="56">
        <v>7.1920000000000002</v>
      </c>
      <c r="M3674" s="56">
        <v>71.992000000000004</v>
      </c>
      <c r="N3674" s="56">
        <v>167.976</v>
      </c>
      <c r="O3674" s="56">
        <v>143.98400000000001</v>
      </c>
      <c r="P3674" s="56">
        <v>719.91200000000003</v>
      </c>
    </row>
    <row r="3675" spans="1:16" x14ac:dyDescent="0.25">
      <c r="A3675" s="54">
        <v>2024</v>
      </c>
      <c r="B3675" s="54">
        <v>491604</v>
      </c>
      <c r="C3675" s="55" t="s">
        <v>419</v>
      </c>
      <c r="D3675" s="54" t="s">
        <v>294</v>
      </c>
      <c r="E3675" s="56">
        <v>0</v>
      </c>
      <c r="F3675" s="56">
        <v>0</v>
      </c>
      <c r="G3675" s="56">
        <v>0</v>
      </c>
      <c r="H3675" s="56">
        <v>0</v>
      </c>
      <c r="I3675" s="56">
        <v>0</v>
      </c>
      <c r="J3675" s="56">
        <v>2.8919999999999999</v>
      </c>
      <c r="K3675" s="56">
        <v>0</v>
      </c>
      <c r="L3675" s="56">
        <v>3.6920000000000002</v>
      </c>
      <c r="M3675" s="56">
        <v>26.992000000000001</v>
      </c>
      <c r="N3675" s="56">
        <v>46.475999999999999</v>
      </c>
      <c r="O3675" s="56">
        <v>53.984000000000002</v>
      </c>
      <c r="P3675" s="56">
        <v>114.91200000000001</v>
      </c>
    </row>
    <row r="3676" spans="1:16" x14ac:dyDescent="0.25">
      <c r="A3676" s="54">
        <v>2024</v>
      </c>
      <c r="B3676" s="54">
        <v>491604</v>
      </c>
      <c r="C3676" s="55" t="s">
        <v>419</v>
      </c>
      <c r="D3676" s="54" t="s">
        <v>296</v>
      </c>
      <c r="E3676" s="56">
        <v>0</v>
      </c>
      <c r="F3676" s="56">
        <v>0</v>
      </c>
      <c r="G3676" s="56">
        <v>0</v>
      </c>
      <c r="H3676" s="56">
        <v>0</v>
      </c>
      <c r="I3676" s="56">
        <v>0</v>
      </c>
      <c r="J3676" s="56">
        <v>-29.207999999999998</v>
      </c>
      <c r="K3676" s="56">
        <v>0</v>
      </c>
      <c r="L3676" s="56">
        <v>-28.408000000000001</v>
      </c>
      <c r="M3676" s="56">
        <v>-5.1079999999999997</v>
      </c>
      <c r="N3676" s="56">
        <v>-49.823999999999998</v>
      </c>
      <c r="O3676" s="56">
        <v>-10.215999999999999</v>
      </c>
      <c r="P3676" s="56">
        <v>50.712000000000003</v>
      </c>
    </row>
    <row r="3677" spans="1:16" x14ac:dyDescent="0.25">
      <c r="A3677" s="54">
        <v>2024</v>
      </c>
      <c r="B3677" s="54">
        <v>493267</v>
      </c>
      <c r="C3677" s="55" t="s">
        <v>416</v>
      </c>
      <c r="D3677" s="54" t="s">
        <v>296</v>
      </c>
      <c r="E3677" s="56">
        <v>0</v>
      </c>
      <c r="F3677" s="56">
        <v>-8.2739999999999903</v>
      </c>
      <c r="G3677" s="56">
        <v>0</v>
      </c>
      <c r="H3677" s="56">
        <v>1631.212</v>
      </c>
      <c r="I3677" s="56">
        <v>1269.1959999999999</v>
      </c>
      <c r="J3677" s="56">
        <v>0.367999999999991</v>
      </c>
      <c r="K3677" s="56">
        <v>294.86399999999998</v>
      </c>
      <c r="L3677" s="56">
        <v>7.1440000000000099</v>
      </c>
      <c r="M3677" s="56">
        <v>153.53200000000001</v>
      </c>
      <c r="N3677" s="56">
        <v>602.28</v>
      </c>
      <c r="O3677" s="56">
        <v>346.88400000000001</v>
      </c>
      <c r="P3677" s="56">
        <v>769.70399999999995</v>
      </c>
    </row>
    <row r="3678" spans="1:16" x14ac:dyDescent="0.25">
      <c r="A3678" s="54">
        <v>2024</v>
      </c>
      <c r="B3678" s="54">
        <v>493267</v>
      </c>
      <c r="C3678" s="55" t="s">
        <v>416</v>
      </c>
      <c r="D3678" s="54" t="s">
        <v>1</v>
      </c>
      <c r="E3678" s="56">
        <v>0</v>
      </c>
      <c r="F3678" s="56">
        <v>96.775999999999996</v>
      </c>
      <c r="G3678" s="56">
        <v>0</v>
      </c>
      <c r="H3678" s="56">
        <v>5345.9120000000003</v>
      </c>
      <c r="I3678" s="56">
        <v>4394.6959999999999</v>
      </c>
      <c r="J3678" s="56">
        <v>145.56800000000001</v>
      </c>
      <c r="K3678" s="56">
        <v>1167.864</v>
      </c>
      <c r="L3678" s="56">
        <v>399.14400000000001</v>
      </c>
      <c r="M3678" s="56">
        <v>672.63199999999995</v>
      </c>
      <c r="N3678" s="56">
        <v>2705.28</v>
      </c>
      <c r="O3678" s="56">
        <v>1150.9839999999999</v>
      </c>
      <c r="P3678" s="56">
        <v>2863.5039999999999</v>
      </c>
    </row>
    <row r="3679" spans="1:16" x14ac:dyDescent="0.25">
      <c r="A3679" s="54">
        <v>2024</v>
      </c>
      <c r="B3679" s="54">
        <v>493267</v>
      </c>
      <c r="C3679" s="55" t="s">
        <v>416</v>
      </c>
      <c r="D3679" s="54" t="s">
        <v>294</v>
      </c>
      <c r="E3679" s="56">
        <v>0</v>
      </c>
      <c r="F3679" s="56">
        <v>26.026</v>
      </c>
      <c r="G3679" s="56">
        <v>0</v>
      </c>
      <c r="H3679" s="56">
        <v>1841.412</v>
      </c>
      <c r="I3679" s="56">
        <v>1404.1959999999999</v>
      </c>
      <c r="J3679" s="56">
        <v>64.567999999999998</v>
      </c>
      <c r="K3679" s="56">
        <v>393.36399999999998</v>
      </c>
      <c r="L3679" s="56">
        <v>74.644000000000005</v>
      </c>
      <c r="M3679" s="56">
        <v>253.13200000000001</v>
      </c>
      <c r="N3679" s="56">
        <v>799.28</v>
      </c>
      <c r="O3679" s="56">
        <v>477.48399999999998</v>
      </c>
      <c r="P3679" s="56">
        <v>981.00400000000002</v>
      </c>
    </row>
    <row r="3680" spans="1:16" x14ac:dyDescent="0.25">
      <c r="A3680" s="54">
        <v>2024</v>
      </c>
      <c r="B3680" s="54">
        <v>495647</v>
      </c>
      <c r="C3680" s="55" t="s">
        <v>417</v>
      </c>
      <c r="D3680" s="54" t="s">
        <v>296</v>
      </c>
      <c r="E3680" s="56">
        <v>870.365399999999</v>
      </c>
      <c r="F3680" s="56">
        <v>183.15600000000001</v>
      </c>
      <c r="G3680" s="56">
        <v>128.74440000000001</v>
      </c>
      <c r="H3680" s="56">
        <v>342.68759999999997</v>
      </c>
      <c r="I3680" s="56">
        <v>201.18700000000001</v>
      </c>
      <c r="J3680" s="56">
        <v>152.9846</v>
      </c>
      <c r="K3680" s="56">
        <v>911.64359999999999</v>
      </c>
      <c r="L3680" s="56">
        <v>174.4016</v>
      </c>
      <c r="M3680" s="56">
        <v>1426.0038</v>
      </c>
      <c r="N3680" s="56">
        <v>450.90620000000001</v>
      </c>
      <c r="O3680" s="56">
        <v>41.3661999999999</v>
      </c>
      <c r="P3680" s="56">
        <v>-110.13160000000001</v>
      </c>
    </row>
    <row r="3681" spans="1:16" x14ac:dyDescent="0.25">
      <c r="A3681" s="54">
        <v>2024</v>
      </c>
      <c r="B3681" s="54">
        <v>495647</v>
      </c>
      <c r="C3681" s="55" t="s">
        <v>417</v>
      </c>
      <c r="D3681" s="54" t="s">
        <v>1</v>
      </c>
      <c r="E3681" s="56">
        <v>6949.8653999999997</v>
      </c>
      <c r="F3681" s="56">
        <v>1805.1559999999999</v>
      </c>
      <c r="G3681" s="56">
        <v>2232.9944</v>
      </c>
      <c r="H3681" s="56">
        <v>2885.4376000000002</v>
      </c>
      <c r="I3681" s="56">
        <v>2218.1869999999999</v>
      </c>
      <c r="J3681" s="56">
        <v>1080.9846</v>
      </c>
      <c r="K3681" s="56">
        <v>5092.4135999999999</v>
      </c>
      <c r="L3681" s="56">
        <v>1264.1715999999999</v>
      </c>
      <c r="M3681" s="56">
        <v>7041.0038000000004</v>
      </c>
      <c r="N3681" s="56">
        <v>2187.9061999999999</v>
      </c>
      <c r="O3681" s="56">
        <v>1358.3661999999999</v>
      </c>
      <c r="P3681" s="56">
        <v>1840.8684000000001</v>
      </c>
    </row>
    <row r="3682" spans="1:16" x14ac:dyDescent="0.25">
      <c r="A3682" s="54">
        <v>2024</v>
      </c>
      <c r="B3682" s="54">
        <v>495647</v>
      </c>
      <c r="C3682" s="55" t="s">
        <v>417</v>
      </c>
      <c r="D3682" s="54" t="s">
        <v>294</v>
      </c>
      <c r="E3682" s="56">
        <v>1329.3653999999999</v>
      </c>
      <c r="F3682" s="56">
        <v>517.15599999999995</v>
      </c>
      <c r="G3682" s="56">
        <v>441.74439999999998</v>
      </c>
      <c r="H3682" s="56">
        <v>738.68759999999997</v>
      </c>
      <c r="I3682" s="56">
        <v>597.18700000000001</v>
      </c>
      <c r="J3682" s="56">
        <v>334.9846</v>
      </c>
      <c r="K3682" s="56">
        <v>1197.1636000000001</v>
      </c>
      <c r="L3682" s="56">
        <v>334.92160000000001</v>
      </c>
      <c r="M3682" s="56">
        <v>1820.0038</v>
      </c>
      <c r="N3682" s="56">
        <v>695.90620000000001</v>
      </c>
      <c r="O3682" s="56">
        <v>315.36619999999999</v>
      </c>
      <c r="P3682" s="56">
        <v>226.86840000000001</v>
      </c>
    </row>
    <row r="3683" spans="1:16" x14ac:dyDescent="0.25">
      <c r="A3683" s="54">
        <v>2024</v>
      </c>
      <c r="B3683" s="54">
        <v>495920</v>
      </c>
      <c r="C3683" s="55" t="s">
        <v>418</v>
      </c>
      <c r="D3683" s="54" t="s">
        <v>1</v>
      </c>
      <c r="E3683" s="56">
        <v>0</v>
      </c>
      <c r="F3683" s="56">
        <v>0</v>
      </c>
      <c r="G3683" s="56">
        <v>711.10400000000004</v>
      </c>
      <c r="H3683" s="56">
        <v>495.94400000000002</v>
      </c>
      <c r="I3683" s="56">
        <v>264.75200000000001</v>
      </c>
      <c r="J3683" s="56">
        <v>79.992000000000004</v>
      </c>
      <c r="K3683" s="56">
        <v>160.75200000000001</v>
      </c>
      <c r="L3683" s="56">
        <v>4180.24</v>
      </c>
      <c r="M3683" s="56">
        <v>471.94400000000002</v>
      </c>
      <c r="N3683" s="56">
        <v>1815.7760000000001</v>
      </c>
      <c r="O3683" s="56">
        <v>1031.8720000000001</v>
      </c>
      <c r="P3683" s="56">
        <v>191.976</v>
      </c>
    </row>
    <row r="3684" spans="1:16" x14ac:dyDescent="0.25">
      <c r="A3684" s="54">
        <v>2024</v>
      </c>
      <c r="B3684" s="54">
        <v>495920</v>
      </c>
      <c r="C3684" s="55" t="s">
        <v>414</v>
      </c>
      <c r="D3684" s="54" t="s">
        <v>294</v>
      </c>
      <c r="E3684" s="56">
        <v>0</v>
      </c>
      <c r="F3684" s="56">
        <v>0</v>
      </c>
      <c r="G3684" s="56">
        <v>0</v>
      </c>
      <c r="H3684" s="56">
        <v>0</v>
      </c>
      <c r="I3684" s="56">
        <v>145.54400000000001</v>
      </c>
      <c r="J3684" s="56">
        <v>0</v>
      </c>
      <c r="K3684" s="56">
        <v>155.952</v>
      </c>
      <c r="L3684" s="56">
        <v>107.92</v>
      </c>
      <c r="M3684" s="56">
        <v>21.584</v>
      </c>
      <c r="N3684" s="56">
        <v>57.984000000000002</v>
      </c>
      <c r="O3684" s="56">
        <v>198.68</v>
      </c>
      <c r="P3684" s="56">
        <v>55.576000000000001</v>
      </c>
    </row>
    <row r="3685" spans="1:16" x14ac:dyDescent="0.25">
      <c r="A3685" s="54">
        <v>2024</v>
      </c>
      <c r="B3685" s="54">
        <v>495920</v>
      </c>
      <c r="C3685" s="55" t="s">
        <v>414</v>
      </c>
      <c r="D3685" s="54" t="s">
        <v>1</v>
      </c>
      <c r="E3685" s="56">
        <v>0</v>
      </c>
      <c r="F3685" s="56">
        <v>0</v>
      </c>
      <c r="G3685" s="56">
        <v>0</v>
      </c>
      <c r="H3685" s="56">
        <v>0</v>
      </c>
      <c r="I3685" s="56">
        <v>361.54399999999998</v>
      </c>
      <c r="J3685" s="56">
        <v>0</v>
      </c>
      <c r="K3685" s="56">
        <v>415.952</v>
      </c>
      <c r="L3685" s="56">
        <v>807.92</v>
      </c>
      <c r="M3685" s="56">
        <v>161.584</v>
      </c>
      <c r="N3685" s="56">
        <v>127.98399999999999</v>
      </c>
      <c r="O3685" s="56">
        <v>1208.68</v>
      </c>
      <c r="P3685" s="56">
        <v>153.57599999999999</v>
      </c>
    </row>
    <row r="3686" spans="1:16" x14ac:dyDescent="0.25">
      <c r="A3686" s="54">
        <v>2024</v>
      </c>
      <c r="B3686" s="54">
        <v>495920</v>
      </c>
      <c r="C3686" s="55" t="s">
        <v>418</v>
      </c>
      <c r="D3686" s="54" t="s">
        <v>296</v>
      </c>
      <c r="E3686" s="56">
        <v>0</v>
      </c>
      <c r="F3686" s="56">
        <v>0</v>
      </c>
      <c r="G3686" s="56">
        <v>254.404</v>
      </c>
      <c r="H3686" s="56">
        <v>10.444000000000001</v>
      </c>
      <c r="I3686" s="56">
        <v>-95.147999999999996</v>
      </c>
      <c r="J3686" s="56">
        <v>-13.108000000000001</v>
      </c>
      <c r="K3686" s="56">
        <v>-61.648000000000003</v>
      </c>
      <c r="L3686" s="56">
        <v>926.89</v>
      </c>
      <c r="M3686" s="56">
        <v>31.443999999999999</v>
      </c>
      <c r="N3686" s="56">
        <v>436.476</v>
      </c>
      <c r="O3686" s="56">
        <v>329.47199999999998</v>
      </c>
      <c r="P3686" s="56">
        <v>20.776</v>
      </c>
    </row>
    <row r="3687" spans="1:16" x14ac:dyDescent="0.25">
      <c r="A3687" s="54">
        <v>2024</v>
      </c>
      <c r="B3687" s="54">
        <v>495920</v>
      </c>
      <c r="C3687" s="55" t="s">
        <v>418</v>
      </c>
      <c r="D3687" s="54" t="s">
        <v>294</v>
      </c>
      <c r="E3687" s="56">
        <v>0</v>
      </c>
      <c r="F3687" s="56">
        <v>0</v>
      </c>
      <c r="G3687" s="56">
        <v>320.60399999999998</v>
      </c>
      <c r="H3687" s="56">
        <v>175.94399999999999</v>
      </c>
      <c r="I3687" s="56">
        <v>37.252000000000002</v>
      </c>
      <c r="J3687" s="56">
        <v>19.992000000000001</v>
      </c>
      <c r="K3687" s="56">
        <v>70.751999999999995</v>
      </c>
      <c r="L3687" s="56">
        <v>1211.49</v>
      </c>
      <c r="M3687" s="56">
        <v>196.94399999999999</v>
      </c>
      <c r="N3687" s="56">
        <v>701.27599999999995</v>
      </c>
      <c r="O3687" s="56">
        <v>461.87200000000001</v>
      </c>
      <c r="P3687" s="56">
        <v>86.975999999999999</v>
      </c>
    </row>
    <row r="3688" spans="1:16" x14ac:dyDescent="0.25">
      <c r="A3688" s="54">
        <v>2024</v>
      </c>
      <c r="B3688" s="54">
        <v>495920</v>
      </c>
      <c r="C3688" s="55" t="s">
        <v>414</v>
      </c>
      <c r="D3688" s="54" t="s">
        <v>296</v>
      </c>
      <c r="E3688" s="56">
        <v>0</v>
      </c>
      <c r="F3688" s="56">
        <v>0</v>
      </c>
      <c r="G3688" s="56">
        <v>0</v>
      </c>
      <c r="H3688" s="56">
        <v>0</v>
      </c>
      <c r="I3688" s="56">
        <v>21.544</v>
      </c>
      <c r="J3688" s="56">
        <v>0</v>
      </c>
      <c r="K3688" s="56">
        <v>31.952000000000002</v>
      </c>
      <c r="L3688" s="56">
        <v>76.920000000000101</v>
      </c>
      <c r="M3688" s="56">
        <v>-9.4160000000000004</v>
      </c>
      <c r="N3688" s="56">
        <v>26.984000000000002</v>
      </c>
      <c r="O3688" s="56">
        <v>105.68</v>
      </c>
      <c r="P3688" s="56">
        <v>-6.4239999999999897</v>
      </c>
    </row>
    <row r="3689" spans="1:16" x14ac:dyDescent="0.25">
      <c r="A3689" s="54">
        <v>2024</v>
      </c>
      <c r="B3689" s="54">
        <v>497086</v>
      </c>
      <c r="C3689" s="55" t="s">
        <v>414</v>
      </c>
      <c r="D3689" s="54" t="s">
        <v>1</v>
      </c>
      <c r="E3689" s="56">
        <v>312.73599999999999</v>
      </c>
      <c r="F3689" s="56">
        <v>167.976</v>
      </c>
      <c r="G3689" s="56">
        <v>80.792000000000002</v>
      </c>
      <c r="H3689" s="56">
        <v>547.12</v>
      </c>
      <c r="I3689" s="56">
        <v>79.992000000000004</v>
      </c>
      <c r="J3689" s="56">
        <v>2475.7280000000001</v>
      </c>
      <c r="K3689" s="56">
        <v>961.49599999999998</v>
      </c>
      <c r="L3689" s="56">
        <v>1087.8879999999999</v>
      </c>
      <c r="M3689" s="56">
        <v>959.83199999999999</v>
      </c>
      <c r="N3689" s="56">
        <v>367.96</v>
      </c>
      <c r="O3689" s="56">
        <v>1683.808</v>
      </c>
      <c r="P3689" s="56">
        <v>170.304</v>
      </c>
    </row>
    <row r="3690" spans="1:16" x14ac:dyDescent="0.25">
      <c r="A3690" s="54">
        <v>2024</v>
      </c>
      <c r="B3690" s="54">
        <v>497086</v>
      </c>
      <c r="C3690" s="55" t="s">
        <v>414</v>
      </c>
      <c r="D3690" s="54" t="s">
        <v>296</v>
      </c>
      <c r="E3690" s="56">
        <v>-33.764000000000003</v>
      </c>
      <c r="F3690" s="56">
        <v>-38.524000000000001</v>
      </c>
      <c r="G3690" s="56">
        <v>-22.707999999999998</v>
      </c>
      <c r="H3690" s="56">
        <v>-51.38</v>
      </c>
      <c r="I3690" s="56">
        <v>-11.007999999999999</v>
      </c>
      <c r="J3690" s="56">
        <v>548.97799999999995</v>
      </c>
      <c r="K3690" s="56">
        <v>207.49600000000001</v>
      </c>
      <c r="L3690" s="56">
        <v>142.88800000000001</v>
      </c>
      <c r="M3690" s="56">
        <v>191.83199999999999</v>
      </c>
      <c r="N3690" s="56">
        <v>12.96</v>
      </c>
      <c r="O3690" s="56">
        <v>306.28800000000001</v>
      </c>
      <c r="P3690" s="56">
        <v>-15.696</v>
      </c>
    </row>
    <row r="3691" spans="1:16" x14ac:dyDescent="0.25">
      <c r="A3691" s="54">
        <v>2024</v>
      </c>
      <c r="B3691" s="54">
        <v>497086</v>
      </c>
      <c r="C3691" s="55" t="s">
        <v>414</v>
      </c>
      <c r="D3691" s="54" t="s">
        <v>294</v>
      </c>
      <c r="E3691" s="56">
        <v>124.236</v>
      </c>
      <c r="F3691" s="56">
        <v>24.475999999999999</v>
      </c>
      <c r="G3691" s="56">
        <v>8.2919999999999998</v>
      </c>
      <c r="H3691" s="56">
        <v>138.62</v>
      </c>
      <c r="I3691" s="56">
        <v>19.992000000000001</v>
      </c>
      <c r="J3691" s="56">
        <v>705.97799999999995</v>
      </c>
      <c r="K3691" s="56">
        <v>331.49599999999998</v>
      </c>
      <c r="L3691" s="56">
        <v>267.88799999999998</v>
      </c>
      <c r="M3691" s="56">
        <v>254.83199999999999</v>
      </c>
      <c r="N3691" s="56">
        <v>107.96</v>
      </c>
      <c r="O3691" s="56">
        <v>440.80799999999999</v>
      </c>
      <c r="P3691" s="56">
        <v>47.304000000000002</v>
      </c>
    </row>
    <row r="3692" spans="1:16" x14ac:dyDescent="0.25">
      <c r="A3692" s="54">
        <v>2024</v>
      </c>
      <c r="B3692" s="54">
        <v>498034</v>
      </c>
      <c r="C3692" s="55" t="s">
        <v>414</v>
      </c>
      <c r="D3692" s="54" t="s">
        <v>296</v>
      </c>
      <c r="E3692" s="56">
        <v>0</v>
      </c>
      <c r="F3692" s="56">
        <v>0</v>
      </c>
      <c r="G3692" s="56">
        <v>0</v>
      </c>
      <c r="H3692" s="56">
        <v>0</v>
      </c>
      <c r="I3692" s="56">
        <v>0</v>
      </c>
      <c r="J3692" s="56">
        <v>-24.724</v>
      </c>
      <c r="K3692" s="56">
        <v>13.468</v>
      </c>
      <c r="L3692" s="56">
        <v>0</v>
      </c>
      <c r="M3692" s="56">
        <v>0</v>
      </c>
      <c r="N3692" s="56">
        <v>-11.007999999999999</v>
      </c>
      <c r="O3692" s="56">
        <v>233.904</v>
      </c>
      <c r="P3692" s="56">
        <v>-2.21599999999999</v>
      </c>
    </row>
    <row r="3693" spans="1:16" x14ac:dyDescent="0.25">
      <c r="A3693" s="54">
        <v>2024</v>
      </c>
      <c r="B3693" s="54">
        <v>498034</v>
      </c>
      <c r="C3693" s="55" t="s">
        <v>414</v>
      </c>
      <c r="D3693" s="54" t="s">
        <v>294</v>
      </c>
      <c r="E3693" s="56">
        <v>0</v>
      </c>
      <c r="F3693" s="56">
        <v>0</v>
      </c>
      <c r="G3693" s="56">
        <v>0</v>
      </c>
      <c r="H3693" s="56">
        <v>0</v>
      </c>
      <c r="I3693" s="56">
        <v>0</v>
      </c>
      <c r="J3693" s="56">
        <v>8.2759999999999998</v>
      </c>
      <c r="K3693" s="56">
        <v>77.468000000000004</v>
      </c>
      <c r="L3693" s="56">
        <v>0</v>
      </c>
      <c r="M3693" s="56">
        <v>0</v>
      </c>
      <c r="N3693" s="56">
        <v>19.992000000000001</v>
      </c>
      <c r="O3693" s="56">
        <v>296.904</v>
      </c>
      <c r="P3693" s="56">
        <v>29.783999999999999</v>
      </c>
    </row>
    <row r="3694" spans="1:16" x14ac:dyDescent="0.25">
      <c r="A3694" s="54">
        <v>2024</v>
      </c>
      <c r="B3694" s="54">
        <v>498034</v>
      </c>
      <c r="C3694" s="55" t="s">
        <v>414</v>
      </c>
      <c r="D3694" s="54" t="s">
        <v>1</v>
      </c>
      <c r="E3694" s="56">
        <v>0</v>
      </c>
      <c r="F3694" s="56">
        <v>0</v>
      </c>
      <c r="G3694" s="56">
        <v>0</v>
      </c>
      <c r="H3694" s="56">
        <v>0</v>
      </c>
      <c r="I3694" s="56">
        <v>0</v>
      </c>
      <c r="J3694" s="56">
        <v>24.776</v>
      </c>
      <c r="K3694" s="56">
        <v>231.96799999999999</v>
      </c>
      <c r="L3694" s="56">
        <v>0</v>
      </c>
      <c r="M3694" s="56">
        <v>0</v>
      </c>
      <c r="N3694" s="56">
        <v>79.992000000000004</v>
      </c>
      <c r="O3694" s="56">
        <v>871.904</v>
      </c>
      <c r="P3694" s="56">
        <v>80.784000000000006</v>
      </c>
    </row>
    <row r="3695" spans="1:16" x14ac:dyDescent="0.25">
      <c r="A3695" s="54">
        <v>2024</v>
      </c>
      <c r="B3695" s="54">
        <v>499295</v>
      </c>
      <c r="C3695" s="55" t="s">
        <v>417</v>
      </c>
      <c r="D3695" s="54" t="s">
        <v>294</v>
      </c>
      <c r="E3695" s="56">
        <v>2111.4175</v>
      </c>
      <c r="F3695" s="56">
        <v>1545.934</v>
      </c>
      <c r="G3695" s="56">
        <v>2298.308</v>
      </c>
      <c r="H3695" s="56">
        <v>2600.6104999999998</v>
      </c>
      <c r="I3695" s="56">
        <v>3049.7105000000001</v>
      </c>
      <c r="J3695" s="56">
        <v>4095.2494999999999</v>
      </c>
      <c r="K3695" s="56">
        <v>3657.66</v>
      </c>
      <c r="L3695" s="56">
        <v>2691.433</v>
      </c>
      <c r="M3695" s="56">
        <v>0</v>
      </c>
      <c r="N3695" s="56">
        <v>0</v>
      </c>
      <c r="O3695" s="56">
        <v>0</v>
      </c>
      <c r="P3695" s="56">
        <v>0</v>
      </c>
    </row>
    <row r="3696" spans="1:16" x14ac:dyDescent="0.25">
      <c r="A3696" s="54">
        <v>2024</v>
      </c>
      <c r="B3696" s="54">
        <v>499295</v>
      </c>
      <c r="C3696" s="55" t="s">
        <v>417</v>
      </c>
      <c r="D3696" s="54" t="s">
        <v>296</v>
      </c>
      <c r="E3696" s="56">
        <v>1575.7375</v>
      </c>
      <c r="F3696" s="56">
        <v>892.29399999999896</v>
      </c>
      <c r="G3696" s="56">
        <v>1684.308</v>
      </c>
      <c r="H3696" s="56">
        <v>2000.6105</v>
      </c>
      <c r="I3696" s="56">
        <v>2420.1104999999998</v>
      </c>
      <c r="J3696" s="56">
        <v>3408.2094999999999</v>
      </c>
      <c r="K3696" s="56">
        <v>2982.02</v>
      </c>
      <c r="L3696" s="56">
        <v>1984.433</v>
      </c>
      <c r="M3696" s="56">
        <v>0</v>
      </c>
      <c r="N3696" s="56">
        <v>0</v>
      </c>
      <c r="O3696" s="56">
        <v>0</v>
      </c>
      <c r="P3696" s="56">
        <v>0</v>
      </c>
    </row>
    <row r="3697" spans="1:16" x14ac:dyDescent="0.25">
      <c r="A3697" s="54">
        <v>2024</v>
      </c>
      <c r="B3697" s="54">
        <v>499295</v>
      </c>
      <c r="C3697" s="55" t="s">
        <v>417</v>
      </c>
      <c r="D3697" s="54" t="s">
        <v>1</v>
      </c>
      <c r="E3697" s="56">
        <v>17135.9175</v>
      </c>
      <c r="F3697" s="56">
        <v>23707.684000000001</v>
      </c>
      <c r="G3697" s="56">
        <v>24868.558000000001</v>
      </c>
      <c r="H3697" s="56">
        <v>24170.360499999999</v>
      </c>
      <c r="I3697" s="56">
        <v>23142.710500000001</v>
      </c>
      <c r="J3697" s="56">
        <v>24653.999500000002</v>
      </c>
      <c r="K3697" s="56">
        <v>29972.41</v>
      </c>
      <c r="L3697" s="56">
        <v>22162.933000000001</v>
      </c>
      <c r="M3697" s="56">
        <v>0</v>
      </c>
      <c r="N3697" s="56">
        <v>0</v>
      </c>
      <c r="O3697" s="56">
        <v>0</v>
      </c>
      <c r="P3697" s="56">
        <v>0</v>
      </c>
    </row>
    <row r="3698" spans="1:16" x14ac:dyDescent="0.25">
      <c r="A3698" s="54">
        <v>2024</v>
      </c>
      <c r="B3698" s="54">
        <v>499295</v>
      </c>
      <c r="C3698" s="55" t="s">
        <v>416</v>
      </c>
      <c r="D3698" s="54" t="s">
        <v>296</v>
      </c>
      <c r="E3698" s="56">
        <v>809.10950000000003</v>
      </c>
      <c r="F3698" s="56">
        <v>312.0025</v>
      </c>
      <c r="G3698" s="56">
        <v>1275.9065000000001</v>
      </c>
      <c r="H3698" s="56">
        <v>488.96449999999999</v>
      </c>
      <c r="I3698" s="56">
        <v>260.17250000000001</v>
      </c>
      <c r="J3698" s="56">
        <v>647.67449999999894</v>
      </c>
      <c r="K3698" s="56">
        <v>996.40899999999999</v>
      </c>
      <c r="L3698" s="56">
        <v>1270.4915000000001</v>
      </c>
      <c r="M3698" s="56">
        <v>0</v>
      </c>
      <c r="N3698" s="56">
        <v>0</v>
      </c>
      <c r="O3698" s="56">
        <v>0</v>
      </c>
      <c r="P3698" s="56">
        <v>0</v>
      </c>
    </row>
    <row r="3699" spans="1:16" x14ac:dyDescent="0.25">
      <c r="A3699" s="54">
        <v>2024</v>
      </c>
      <c r="B3699" s="54">
        <v>499295</v>
      </c>
      <c r="C3699" s="55" t="s">
        <v>416</v>
      </c>
      <c r="D3699" s="54" t="s">
        <v>294</v>
      </c>
      <c r="E3699" s="56">
        <v>1087.9095</v>
      </c>
      <c r="F3699" s="56">
        <v>593.00250000000005</v>
      </c>
      <c r="G3699" s="56">
        <v>1590.1065000000001</v>
      </c>
      <c r="H3699" s="56">
        <v>943.66449999999998</v>
      </c>
      <c r="I3699" s="56">
        <v>672.87249999999995</v>
      </c>
      <c r="J3699" s="56">
        <v>1014.8745</v>
      </c>
      <c r="K3699" s="56">
        <v>1344.9090000000001</v>
      </c>
      <c r="L3699" s="56">
        <v>1740.5915</v>
      </c>
      <c r="M3699" s="56">
        <v>0</v>
      </c>
      <c r="N3699" s="56">
        <v>0</v>
      </c>
      <c r="O3699" s="56">
        <v>0</v>
      </c>
      <c r="P3699" s="56">
        <v>0</v>
      </c>
    </row>
    <row r="3700" spans="1:16" x14ac:dyDescent="0.25">
      <c r="A3700" s="54">
        <v>2024</v>
      </c>
      <c r="B3700" s="54">
        <v>499295</v>
      </c>
      <c r="C3700" s="55" t="s">
        <v>416</v>
      </c>
      <c r="D3700" s="54" t="s">
        <v>1</v>
      </c>
      <c r="E3700" s="56">
        <v>8872.9094999999998</v>
      </c>
      <c r="F3700" s="56">
        <v>4793.0024999999996</v>
      </c>
      <c r="G3700" s="56">
        <v>10337.6065</v>
      </c>
      <c r="H3700" s="56">
        <v>11221.164500000001</v>
      </c>
      <c r="I3700" s="56">
        <v>4890.3725000000004</v>
      </c>
      <c r="J3700" s="56">
        <v>9692.6244999999999</v>
      </c>
      <c r="K3700" s="56">
        <v>8069.6589999999997</v>
      </c>
      <c r="L3700" s="56">
        <v>11011.5915</v>
      </c>
      <c r="M3700" s="56">
        <v>0</v>
      </c>
      <c r="N3700" s="56">
        <v>0</v>
      </c>
      <c r="O3700" s="56">
        <v>0</v>
      </c>
      <c r="P3700" s="56">
        <v>0</v>
      </c>
    </row>
    <row r="3701" spans="1:16" x14ac:dyDescent="0.25">
      <c r="A3701" s="54">
        <v>2024</v>
      </c>
      <c r="B3701" s="54">
        <v>504704</v>
      </c>
      <c r="C3701" s="55" t="s">
        <v>419</v>
      </c>
      <c r="D3701" s="54" t="s">
        <v>296</v>
      </c>
      <c r="E3701" s="56">
        <v>98.100000000000094</v>
      </c>
      <c r="F3701" s="56">
        <v>197.3</v>
      </c>
      <c r="G3701" s="56">
        <v>89.150000000000105</v>
      </c>
      <c r="H3701" s="56">
        <v>442.8</v>
      </c>
      <c r="I3701" s="56">
        <v>307.04000000000002</v>
      </c>
      <c r="J3701" s="56">
        <v>507.1</v>
      </c>
      <c r="K3701" s="56">
        <v>799.8</v>
      </c>
      <c r="L3701" s="56">
        <v>277.14</v>
      </c>
      <c r="M3701" s="56">
        <v>275</v>
      </c>
      <c r="N3701" s="56">
        <v>147.85</v>
      </c>
      <c r="O3701" s="56">
        <v>555.20000000000005</v>
      </c>
      <c r="P3701" s="56">
        <v>960.96</v>
      </c>
    </row>
    <row r="3702" spans="1:16" x14ac:dyDescent="0.25">
      <c r="A3702" s="54">
        <v>2024</v>
      </c>
      <c r="B3702" s="54">
        <v>504704</v>
      </c>
      <c r="C3702" s="55" t="s">
        <v>419</v>
      </c>
      <c r="D3702" s="54" t="s">
        <v>294</v>
      </c>
      <c r="E3702" s="56">
        <v>272.89999999999998</v>
      </c>
      <c r="F3702" s="56">
        <v>365.5</v>
      </c>
      <c r="G3702" s="56">
        <v>291.64999999999998</v>
      </c>
      <c r="H3702" s="56">
        <v>648.6</v>
      </c>
      <c r="I3702" s="56">
        <v>621.20000000000005</v>
      </c>
      <c r="J3702" s="56">
        <v>850.1</v>
      </c>
      <c r="K3702" s="56">
        <v>1073.0999999999999</v>
      </c>
      <c r="L3702" s="56">
        <v>559.20000000000005</v>
      </c>
      <c r="M3702" s="56">
        <v>571.6</v>
      </c>
      <c r="N3702" s="56">
        <v>454.35</v>
      </c>
      <c r="O3702" s="56">
        <v>726.7</v>
      </c>
      <c r="P3702" s="56">
        <v>1373.05</v>
      </c>
    </row>
    <row r="3703" spans="1:16" x14ac:dyDescent="0.25">
      <c r="A3703" s="54">
        <v>2024</v>
      </c>
      <c r="B3703" s="54">
        <v>504704</v>
      </c>
      <c r="C3703" s="55" t="s">
        <v>419</v>
      </c>
      <c r="D3703" s="54" t="s">
        <v>1</v>
      </c>
      <c r="E3703" s="56">
        <v>1637.4</v>
      </c>
      <c r="F3703" s="56">
        <v>2193</v>
      </c>
      <c r="G3703" s="56">
        <v>1749.9</v>
      </c>
      <c r="H3703" s="56">
        <v>3891.6</v>
      </c>
      <c r="I3703" s="56">
        <v>3727.2</v>
      </c>
      <c r="J3703" s="56">
        <v>5100.6000000000004</v>
      </c>
      <c r="K3703" s="56">
        <v>6438.6</v>
      </c>
      <c r="L3703" s="56">
        <v>3355.2</v>
      </c>
      <c r="M3703" s="56">
        <v>3429.6</v>
      </c>
      <c r="N3703" s="56">
        <v>2726.1</v>
      </c>
      <c r="O3703" s="56">
        <v>4360.2</v>
      </c>
      <c r="P3703" s="56">
        <v>8238.2999999999993</v>
      </c>
    </row>
    <row r="3704" spans="1:16" x14ac:dyDescent="0.25">
      <c r="A3704" s="54">
        <v>2024</v>
      </c>
      <c r="B3704" s="54">
        <v>504855</v>
      </c>
      <c r="C3704" s="55" t="s">
        <v>418</v>
      </c>
      <c r="D3704" s="54" t="s">
        <v>1</v>
      </c>
      <c r="E3704" s="56">
        <v>4289.6629999999996</v>
      </c>
      <c r="F3704" s="56">
        <v>2758.91</v>
      </c>
      <c r="G3704" s="56">
        <v>1450.211</v>
      </c>
      <c r="H3704" s="56">
        <v>1164.604</v>
      </c>
      <c r="I3704" s="56">
        <v>2451.078</v>
      </c>
      <c r="J3704" s="56">
        <v>2860.3609999999999</v>
      </c>
      <c r="K3704" s="56">
        <v>545.93700000000001</v>
      </c>
      <c r="L3704" s="56">
        <v>6850.0460000000003</v>
      </c>
      <c r="M3704" s="56">
        <v>1318.527</v>
      </c>
      <c r="N3704" s="56">
        <v>1633.6110000000001</v>
      </c>
      <c r="O3704" s="56">
        <v>3029.2220000000002</v>
      </c>
      <c r="P3704" s="56">
        <v>1954.0709999999999</v>
      </c>
    </row>
    <row r="3705" spans="1:16" x14ac:dyDescent="0.25">
      <c r="A3705" s="54">
        <v>2024</v>
      </c>
      <c r="B3705" s="54">
        <v>504855</v>
      </c>
      <c r="C3705" s="55" t="s">
        <v>418</v>
      </c>
      <c r="D3705" s="54" t="s">
        <v>296</v>
      </c>
      <c r="E3705" s="56">
        <v>706.26299999999901</v>
      </c>
      <c r="F3705" s="56">
        <v>143.21</v>
      </c>
      <c r="G3705" s="56">
        <v>110.411</v>
      </c>
      <c r="H3705" s="56">
        <v>126.70399999999999</v>
      </c>
      <c r="I3705" s="56">
        <v>520.37800000000004</v>
      </c>
      <c r="J3705" s="56">
        <v>503.46100000000001</v>
      </c>
      <c r="K3705" s="56">
        <v>55.5369999999999</v>
      </c>
      <c r="L3705" s="56">
        <v>1525.896</v>
      </c>
      <c r="M3705" s="56">
        <v>143.977</v>
      </c>
      <c r="N3705" s="56">
        <v>148.31100000000001</v>
      </c>
      <c r="O3705" s="56">
        <v>607.72199999999998</v>
      </c>
      <c r="P3705" s="56">
        <v>63.470999999999798</v>
      </c>
    </row>
    <row r="3706" spans="1:16" x14ac:dyDescent="0.25">
      <c r="A3706" s="54">
        <v>2024</v>
      </c>
      <c r="B3706" s="54">
        <v>504855</v>
      </c>
      <c r="C3706" s="55" t="s">
        <v>418</v>
      </c>
      <c r="D3706" s="54" t="s">
        <v>294</v>
      </c>
      <c r="E3706" s="56">
        <v>991.41299999999899</v>
      </c>
      <c r="F3706" s="56">
        <v>246.91</v>
      </c>
      <c r="G3706" s="56">
        <v>316.71100000000001</v>
      </c>
      <c r="H3706" s="56">
        <v>296.60399999999998</v>
      </c>
      <c r="I3706" s="56">
        <v>688.07799999999997</v>
      </c>
      <c r="J3706" s="56">
        <v>785.86099999999999</v>
      </c>
      <c r="K3706" s="56">
        <v>155.93700000000001</v>
      </c>
      <c r="L3706" s="56">
        <v>1811.046</v>
      </c>
      <c r="M3706" s="56">
        <v>254.27699999999999</v>
      </c>
      <c r="N3706" s="56">
        <v>253.11099999999999</v>
      </c>
      <c r="O3706" s="56">
        <v>746.72199999999998</v>
      </c>
      <c r="P3706" s="56">
        <v>310.57100000000003</v>
      </c>
    </row>
    <row r="3707" spans="1:16" x14ac:dyDescent="0.25">
      <c r="A3707" s="54">
        <v>2024</v>
      </c>
      <c r="B3707" s="54">
        <v>507312</v>
      </c>
      <c r="C3707" s="55" t="s">
        <v>419</v>
      </c>
      <c r="D3707" s="54" t="s">
        <v>294</v>
      </c>
      <c r="E3707" s="56">
        <v>1172.596</v>
      </c>
      <c r="F3707" s="56">
        <v>7.1760000000000002</v>
      </c>
      <c r="G3707" s="56">
        <v>58.667999999999999</v>
      </c>
      <c r="H3707" s="56">
        <v>34.076000000000001</v>
      </c>
      <c r="I3707" s="56">
        <v>97.06</v>
      </c>
      <c r="J3707" s="56">
        <v>55.984000000000002</v>
      </c>
      <c r="K3707" s="56">
        <v>144.828</v>
      </c>
      <c r="L3707" s="56">
        <v>1238.9380000000001</v>
      </c>
      <c r="M3707" s="56">
        <v>81.468000000000004</v>
      </c>
      <c r="N3707" s="56">
        <v>76.56</v>
      </c>
      <c r="O3707" s="56">
        <v>70.36</v>
      </c>
      <c r="P3707" s="56">
        <v>103.76</v>
      </c>
    </row>
    <row r="3708" spans="1:16" x14ac:dyDescent="0.25">
      <c r="A3708" s="54">
        <v>2024</v>
      </c>
      <c r="B3708" s="54">
        <v>507312</v>
      </c>
      <c r="C3708" s="55" t="s">
        <v>419</v>
      </c>
      <c r="D3708" s="54" t="s">
        <v>1</v>
      </c>
      <c r="E3708" s="56">
        <v>3909.096</v>
      </c>
      <c r="F3708" s="56">
        <v>23.175999999999998</v>
      </c>
      <c r="G3708" s="56">
        <v>247.16800000000001</v>
      </c>
      <c r="H3708" s="56">
        <v>81.575999999999993</v>
      </c>
      <c r="I3708" s="56">
        <v>305.56</v>
      </c>
      <c r="J3708" s="56">
        <v>135.98400000000001</v>
      </c>
      <c r="K3708" s="56">
        <v>530.32799999999997</v>
      </c>
      <c r="L3708" s="56">
        <v>3822.6880000000001</v>
      </c>
      <c r="M3708" s="56">
        <v>215.96799999999999</v>
      </c>
      <c r="N3708" s="56">
        <v>297.56</v>
      </c>
      <c r="O3708" s="56">
        <v>214.36</v>
      </c>
      <c r="P3708" s="56">
        <v>304.76</v>
      </c>
    </row>
    <row r="3709" spans="1:16" x14ac:dyDescent="0.25">
      <c r="A3709" s="54">
        <v>2024</v>
      </c>
      <c r="B3709" s="54">
        <v>507312</v>
      </c>
      <c r="C3709" s="55" t="s">
        <v>419</v>
      </c>
      <c r="D3709" s="54" t="s">
        <v>296</v>
      </c>
      <c r="E3709" s="56">
        <v>997.79600000000096</v>
      </c>
      <c r="F3709" s="56">
        <v>-58.124000000000002</v>
      </c>
      <c r="G3709" s="56">
        <v>-38.731999999999999</v>
      </c>
      <c r="H3709" s="56">
        <v>-31.224</v>
      </c>
      <c r="I3709" s="56">
        <v>-1.44</v>
      </c>
      <c r="J3709" s="56">
        <v>22.783999999999999</v>
      </c>
      <c r="K3709" s="56">
        <v>-51.072000000000003</v>
      </c>
      <c r="L3709" s="56">
        <v>1063.6079999999999</v>
      </c>
      <c r="M3709" s="56">
        <v>15.068</v>
      </c>
      <c r="N3709" s="56">
        <v>-21.94</v>
      </c>
      <c r="O3709" s="56">
        <v>-28.14</v>
      </c>
      <c r="P3709" s="56">
        <v>5.26</v>
      </c>
    </row>
    <row r="3710" spans="1:16" x14ac:dyDescent="0.25">
      <c r="A3710" s="54">
        <v>2024</v>
      </c>
      <c r="B3710" s="54">
        <v>512144</v>
      </c>
      <c r="C3710" s="55" t="s">
        <v>414</v>
      </c>
      <c r="D3710" s="54" t="s">
        <v>1</v>
      </c>
      <c r="E3710" s="56">
        <v>0</v>
      </c>
      <c r="F3710" s="56">
        <v>0</v>
      </c>
      <c r="G3710" s="56">
        <v>0</v>
      </c>
      <c r="H3710" s="56">
        <v>0</v>
      </c>
      <c r="I3710" s="56">
        <v>0</v>
      </c>
      <c r="J3710" s="56">
        <v>1209.4639999999999</v>
      </c>
      <c r="K3710" s="56">
        <v>2108.4639999999999</v>
      </c>
      <c r="L3710" s="56">
        <v>551.11199999999997</v>
      </c>
      <c r="M3710" s="56">
        <v>568.71199999999999</v>
      </c>
      <c r="N3710" s="56">
        <v>1157.384</v>
      </c>
      <c r="O3710" s="56">
        <v>1485.424</v>
      </c>
      <c r="P3710" s="56">
        <v>430.25599999999997</v>
      </c>
    </row>
    <row r="3711" spans="1:16" x14ac:dyDescent="0.25">
      <c r="A3711" s="54">
        <v>2024</v>
      </c>
      <c r="B3711" s="54">
        <v>512144</v>
      </c>
      <c r="C3711" s="55" t="s">
        <v>414</v>
      </c>
      <c r="D3711" s="54" t="s">
        <v>296</v>
      </c>
      <c r="E3711" s="56">
        <v>0</v>
      </c>
      <c r="F3711" s="56">
        <v>0</v>
      </c>
      <c r="G3711" s="56">
        <v>0</v>
      </c>
      <c r="H3711" s="56">
        <v>0</v>
      </c>
      <c r="I3711" s="56">
        <v>0</v>
      </c>
      <c r="J3711" s="56">
        <v>304.964</v>
      </c>
      <c r="K3711" s="56">
        <v>392.464</v>
      </c>
      <c r="L3711" s="56">
        <v>14.612</v>
      </c>
      <c r="M3711" s="56">
        <v>46.212000000000003</v>
      </c>
      <c r="N3711" s="56">
        <v>270.88400000000001</v>
      </c>
      <c r="O3711" s="56">
        <v>9.9240000000000101</v>
      </c>
      <c r="P3711" s="56">
        <v>47.756</v>
      </c>
    </row>
    <row r="3712" spans="1:16" x14ac:dyDescent="0.25">
      <c r="A3712" s="54">
        <v>2024</v>
      </c>
      <c r="B3712" s="54">
        <v>512144</v>
      </c>
      <c r="C3712" s="55" t="s">
        <v>414</v>
      </c>
      <c r="D3712" s="54" t="s">
        <v>294</v>
      </c>
      <c r="E3712" s="56">
        <v>0</v>
      </c>
      <c r="F3712" s="56">
        <v>0</v>
      </c>
      <c r="G3712" s="56">
        <v>0</v>
      </c>
      <c r="H3712" s="56">
        <v>0</v>
      </c>
      <c r="I3712" s="56">
        <v>0</v>
      </c>
      <c r="J3712" s="56">
        <v>399.964</v>
      </c>
      <c r="K3712" s="56">
        <v>552.46400000000006</v>
      </c>
      <c r="L3712" s="56">
        <v>141.61199999999999</v>
      </c>
      <c r="M3712" s="56">
        <v>203.21199999999999</v>
      </c>
      <c r="N3712" s="56">
        <v>436.88400000000001</v>
      </c>
      <c r="O3712" s="56">
        <v>167.92400000000001</v>
      </c>
      <c r="P3712" s="56">
        <v>143.756</v>
      </c>
    </row>
    <row r="3713" spans="1:16" x14ac:dyDescent="0.25">
      <c r="A3713" s="54">
        <v>2024</v>
      </c>
      <c r="B3713" s="54">
        <v>519127</v>
      </c>
      <c r="C3713" s="55" t="s">
        <v>414</v>
      </c>
      <c r="D3713" s="54" t="s">
        <v>1</v>
      </c>
      <c r="E3713" s="56">
        <v>0</v>
      </c>
      <c r="F3713" s="56">
        <v>0</v>
      </c>
      <c r="G3713" s="56">
        <v>0</v>
      </c>
      <c r="H3713" s="56">
        <v>14452.29</v>
      </c>
      <c r="I3713" s="56">
        <v>9947.8799999999992</v>
      </c>
      <c r="J3713" s="56">
        <v>7754.94</v>
      </c>
      <c r="K3713" s="56">
        <v>14930.46</v>
      </c>
      <c r="L3713" s="56">
        <v>11639.97</v>
      </c>
      <c r="M3713" s="56">
        <v>8122.14</v>
      </c>
      <c r="N3713" s="56">
        <v>14207.4</v>
      </c>
      <c r="O3713" s="56">
        <v>7110.18</v>
      </c>
      <c r="P3713" s="56">
        <v>16352.82</v>
      </c>
    </row>
    <row r="3714" spans="1:16" x14ac:dyDescent="0.25">
      <c r="A3714" s="54">
        <v>2024</v>
      </c>
      <c r="B3714" s="54">
        <v>519127</v>
      </c>
      <c r="C3714" s="55" t="s">
        <v>414</v>
      </c>
      <c r="D3714" s="54" t="s">
        <v>296</v>
      </c>
      <c r="E3714" s="56">
        <v>0</v>
      </c>
      <c r="F3714" s="56">
        <v>0</v>
      </c>
      <c r="G3714" s="56">
        <v>0</v>
      </c>
      <c r="H3714" s="56">
        <v>556.50000000000102</v>
      </c>
      <c r="I3714" s="56">
        <v>52.880000000000798</v>
      </c>
      <c r="J3714" s="56">
        <v>91.440000000001305</v>
      </c>
      <c r="K3714" s="56">
        <v>564.44000000000199</v>
      </c>
      <c r="L3714" s="56">
        <v>141.22000000000099</v>
      </c>
      <c r="M3714" s="56">
        <v>-15.3599999999995</v>
      </c>
      <c r="N3714" s="56">
        <v>430.40000000000202</v>
      </c>
      <c r="O3714" s="56">
        <v>-41.319999999999297</v>
      </c>
      <c r="P3714" s="56">
        <v>499.72000000000099</v>
      </c>
    </row>
    <row r="3715" spans="1:16" x14ac:dyDescent="0.25">
      <c r="A3715" s="54">
        <v>2024</v>
      </c>
      <c r="B3715" s="54">
        <v>519127</v>
      </c>
      <c r="C3715" s="55" t="s">
        <v>414</v>
      </c>
      <c r="D3715" s="54" t="s">
        <v>294</v>
      </c>
      <c r="E3715" s="56">
        <v>0</v>
      </c>
      <c r="F3715" s="56">
        <v>0</v>
      </c>
      <c r="G3715" s="56">
        <v>0</v>
      </c>
      <c r="H3715" s="56">
        <v>1070.54</v>
      </c>
      <c r="I3715" s="56">
        <v>736.88000000000102</v>
      </c>
      <c r="J3715" s="56">
        <v>574.44000000000096</v>
      </c>
      <c r="K3715" s="56">
        <v>1105.96</v>
      </c>
      <c r="L3715" s="56">
        <v>862.22000000000105</v>
      </c>
      <c r="M3715" s="56">
        <v>601.64000000000101</v>
      </c>
      <c r="N3715" s="56">
        <v>1052.4000000000001</v>
      </c>
      <c r="O3715" s="56">
        <v>526.68000000000097</v>
      </c>
      <c r="P3715" s="56">
        <v>1211.32</v>
      </c>
    </row>
    <row r="3716" spans="1:16" x14ac:dyDescent="0.25">
      <c r="A3716" s="54">
        <v>2024</v>
      </c>
      <c r="B3716" s="54">
        <v>519375</v>
      </c>
      <c r="C3716" s="55" t="s">
        <v>417</v>
      </c>
      <c r="D3716" s="54" t="s">
        <v>1</v>
      </c>
      <c r="E3716" s="56">
        <v>386.90159999999997</v>
      </c>
      <c r="F3716" s="56">
        <v>411.38819999999998</v>
      </c>
      <c r="G3716" s="56">
        <v>939.69640000000004</v>
      </c>
      <c r="H3716" s="56">
        <v>747.32600000000002</v>
      </c>
      <c r="I3716" s="56">
        <v>215.31039999999999</v>
      </c>
      <c r="J3716" s="56">
        <v>313.72300000000001</v>
      </c>
      <c r="K3716" s="56">
        <v>865.63720000000001</v>
      </c>
      <c r="L3716" s="56">
        <v>1066.155</v>
      </c>
      <c r="M3716" s="56">
        <v>1665.444</v>
      </c>
      <c r="N3716" s="56">
        <v>674.05859999999996</v>
      </c>
      <c r="O3716" s="56">
        <v>258.90379999999999</v>
      </c>
      <c r="P3716" s="56">
        <v>1014.429</v>
      </c>
    </row>
    <row r="3717" spans="1:16" x14ac:dyDescent="0.25">
      <c r="A3717" s="54">
        <v>2024</v>
      </c>
      <c r="B3717" s="54">
        <v>519375</v>
      </c>
      <c r="C3717" s="55" t="s">
        <v>417</v>
      </c>
      <c r="D3717" s="54" t="s">
        <v>294</v>
      </c>
      <c r="E3717" s="56">
        <v>98.401600000000002</v>
      </c>
      <c r="F3717" s="56">
        <v>96.638199999999998</v>
      </c>
      <c r="G3717" s="56">
        <v>93.196399999999898</v>
      </c>
      <c r="H3717" s="56">
        <v>22.325999999999901</v>
      </c>
      <c r="I3717" s="56">
        <v>64.310400000000001</v>
      </c>
      <c r="J3717" s="56">
        <v>28.222999999999999</v>
      </c>
      <c r="K3717" s="56">
        <v>285.63720000000001</v>
      </c>
      <c r="L3717" s="56">
        <v>99.654999999999902</v>
      </c>
      <c r="M3717" s="56">
        <v>255.69399999999999</v>
      </c>
      <c r="N3717" s="56">
        <v>218.55860000000001</v>
      </c>
      <c r="O3717" s="56">
        <v>98.903800000000004</v>
      </c>
      <c r="P3717" s="56">
        <v>291.92899999999997</v>
      </c>
    </row>
    <row r="3718" spans="1:16" x14ac:dyDescent="0.25">
      <c r="A3718" s="54">
        <v>2024</v>
      </c>
      <c r="B3718" s="54">
        <v>519375</v>
      </c>
      <c r="C3718" s="55" t="s">
        <v>417</v>
      </c>
      <c r="D3718" s="54" t="s">
        <v>296</v>
      </c>
      <c r="E3718" s="56">
        <v>-24.598400000000002</v>
      </c>
      <c r="F3718" s="56">
        <v>-26.361799999999999</v>
      </c>
      <c r="G3718" s="56">
        <v>-27.803600000000099</v>
      </c>
      <c r="H3718" s="56">
        <v>-7.6740000000000901</v>
      </c>
      <c r="I3718" s="56">
        <v>-26.689599999999999</v>
      </c>
      <c r="J3718" s="56">
        <v>-92.777000000000001</v>
      </c>
      <c r="K3718" s="56">
        <v>194.63720000000001</v>
      </c>
      <c r="L3718" s="56">
        <v>-52.345000000000098</v>
      </c>
      <c r="M3718" s="56">
        <v>117.694</v>
      </c>
      <c r="N3718" s="56">
        <v>187.55860000000001</v>
      </c>
      <c r="O3718" s="56">
        <v>7.9037999999999897</v>
      </c>
      <c r="P3718" s="56">
        <v>169.929</v>
      </c>
    </row>
    <row r="3719" spans="1:16" x14ac:dyDescent="0.25">
      <c r="A3719" s="54">
        <v>2024</v>
      </c>
      <c r="B3719" s="54">
        <v>521200</v>
      </c>
      <c r="C3719" s="55" t="s">
        <v>417</v>
      </c>
      <c r="D3719" s="54" t="s">
        <v>1</v>
      </c>
      <c r="E3719" s="56">
        <v>1388.6784</v>
      </c>
      <c r="F3719" s="56">
        <v>493.85520000000002</v>
      </c>
      <c r="G3719" s="56">
        <v>482.98320000000001</v>
      </c>
      <c r="H3719" s="56">
        <v>2744.28</v>
      </c>
      <c r="I3719" s="56">
        <v>187.17840000000001</v>
      </c>
      <c r="J3719" s="56">
        <v>984.03120000000001</v>
      </c>
      <c r="K3719" s="56">
        <v>1107.9287999999999</v>
      </c>
      <c r="L3719" s="56">
        <v>311.71679999999998</v>
      </c>
      <c r="M3719" s="56">
        <v>979.79039999999998</v>
      </c>
      <c r="N3719" s="56">
        <v>801.25919999999996</v>
      </c>
      <c r="O3719" s="56">
        <v>2909.8296</v>
      </c>
      <c r="P3719" s="56">
        <v>388.74239999999998</v>
      </c>
    </row>
    <row r="3720" spans="1:16" x14ac:dyDescent="0.25">
      <c r="A3720" s="54">
        <v>2024</v>
      </c>
      <c r="B3720" s="54">
        <v>521200</v>
      </c>
      <c r="C3720" s="55" t="s">
        <v>417</v>
      </c>
      <c r="D3720" s="54" t="s">
        <v>296</v>
      </c>
      <c r="E3720" s="56">
        <v>255.1584</v>
      </c>
      <c r="F3720" s="56">
        <v>-36.144800000000103</v>
      </c>
      <c r="G3720" s="56">
        <v>1.4831999999999801</v>
      </c>
      <c r="H3720" s="56">
        <v>317.77999999999997</v>
      </c>
      <c r="I3720" s="56">
        <v>31.1784</v>
      </c>
      <c r="J3720" s="56">
        <v>68.031199999999799</v>
      </c>
      <c r="K3720" s="56">
        <v>109.9288</v>
      </c>
      <c r="L3720" s="56">
        <v>32.716799999999999</v>
      </c>
      <c r="M3720" s="56">
        <v>163.29040000000001</v>
      </c>
      <c r="N3720" s="56">
        <v>183.75919999999999</v>
      </c>
      <c r="O3720" s="56">
        <v>698.30960000000005</v>
      </c>
      <c r="P3720" s="56">
        <v>2.24239999999996</v>
      </c>
    </row>
    <row r="3721" spans="1:16" x14ac:dyDescent="0.25">
      <c r="A3721" s="54">
        <v>2024</v>
      </c>
      <c r="B3721" s="54">
        <v>521200</v>
      </c>
      <c r="C3721" s="55" t="s">
        <v>417</v>
      </c>
      <c r="D3721" s="54" t="s">
        <v>294</v>
      </c>
      <c r="E3721" s="56">
        <v>325.67840000000001</v>
      </c>
      <c r="F3721" s="56">
        <v>84.855199999999897</v>
      </c>
      <c r="G3721" s="56">
        <v>123.4832</v>
      </c>
      <c r="H3721" s="56">
        <v>471.78</v>
      </c>
      <c r="I3721" s="56">
        <v>62.178400000000003</v>
      </c>
      <c r="J3721" s="56">
        <v>191.03120000000001</v>
      </c>
      <c r="K3721" s="56">
        <v>290.92880000000002</v>
      </c>
      <c r="L3721" s="56">
        <v>94.716800000000006</v>
      </c>
      <c r="M3721" s="56">
        <v>285.29039999999998</v>
      </c>
      <c r="N3721" s="56">
        <v>274.75920000000002</v>
      </c>
      <c r="O3721" s="56">
        <v>797.82960000000003</v>
      </c>
      <c r="P3721" s="56">
        <v>124.2424</v>
      </c>
    </row>
    <row r="3722" spans="1:16" x14ac:dyDescent="0.25">
      <c r="A3722" s="54">
        <v>2024</v>
      </c>
      <c r="B3722" s="54">
        <v>522997</v>
      </c>
      <c r="C3722" s="55" t="s">
        <v>418</v>
      </c>
      <c r="D3722" s="54" t="s">
        <v>1</v>
      </c>
      <c r="E3722" s="56">
        <v>220.2</v>
      </c>
      <c r="F3722" s="56">
        <v>0</v>
      </c>
      <c r="G3722" s="56">
        <v>204</v>
      </c>
      <c r="H3722" s="56">
        <v>1327.2</v>
      </c>
      <c r="I3722" s="56">
        <v>10.8</v>
      </c>
      <c r="J3722" s="56">
        <v>1091.4000000000001</v>
      </c>
      <c r="K3722" s="56">
        <v>438</v>
      </c>
      <c r="L3722" s="56">
        <v>73.2</v>
      </c>
      <c r="M3722" s="56">
        <v>196.8</v>
      </c>
      <c r="N3722" s="56">
        <v>0</v>
      </c>
      <c r="O3722" s="56">
        <v>139.80000000000001</v>
      </c>
      <c r="P3722" s="56">
        <v>84</v>
      </c>
    </row>
    <row r="3723" spans="1:16" x14ac:dyDescent="0.25">
      <c r="A3723" s="54">
        <v>2024</v>
      </c>
      <c r="B3723" s="54">
        <v>522997</v>
      </c>
      <c r="C3723" s="55" t="s">
        <v>418</v>
      </c>
      <c r="D3723" s="54" t="s">
        <v>296</v>
      </c>
      <c r="E3723" s="56">
        <v>-31.7</v>
      </c>
      <c r="F3723" s="56">
        <v>0</v>
      </c>
      <c r="G3723" s="56">
        <v>-0.20000000000000301</v>
      </c>
      <c r="H3723" s="56">
        <v>117.5</v>
      </c>
      <c r="I3723" s="56">
        <v>-32.4</v>
      </c>
      <c r="J3723" s="56">
        <v>113.5</v>
      </c>
      <c r="K3723" s="56">
        <v>-30.7</v>
      </c>
      <c r="L3723" s="56">
        <v>-22</v>
      </c>
      <c r="M3723" s="56">
        <v>-35.6</v>
      </c>
      <c r="N3723" s="56">
        <v>0</v>
      </c>
      <c r="O3723" s="56">
        <v>-78.2</v>
      </c>
      <c r="P3723" s="56">
        <v>-20.2</v>
      </c>
    </row>
    <row r="3724" spans="1:16" x14ac:dyDescent="0.25">
      <c r="A3724" s="54">
        <v>2024</v>
      </c>
      <c r="B3724" s="54">
        <v>522997</v>
      </c>
      <c r="C3724" s="55" t="s">
        <v>418</v>
      </c>
      <c r="D3724" s="54" t="s">
        <v>294</v>
      </c>
      <c r="E3724" s="56">
        <v>36.700000000000003</v>
      </c>
      <c r="F3724" s="56">
        <v>0</v>
      </c>
      <c r="G3724" s="56">
        <v>34</v>
      </c>
      <c r="H3724" s="56">
        <v>221.2</v>
      </c>
      <c r="I3724" s="56">
        <v>1.8</v>
      </c>
      <c r="J3724" s="56">
        <v>181.9</v>
      </c>
      <c r="K3724" s="56">
        <v>73</v>
      </c>
      <c r="L3724" s="56">
        <v>12.2</v>
      </c>
      <c r="M3724" s="56">
        <v>32.799999999999997</v>
      </c>
      <c r="N3724" s="56">
        <v>0</v>
      </c>
      <c r="O3724" s="56">
        <v>23.3</v>
      </c>
      <c r="P3724" s="56">
        <v>14</v>
      </c>
    </row>
    <row r="3725" spans="1:16" x14ac:dyDescent="0.25">
      <c r="A3725" s="54">
        <v>2024</v>
      </c>
      <c r="B3725" s="54">
        <v>523111</v>
      </c>
      <c r="C3725" s="55" t="s">
        <v>418</v>
      </c>
      <c r="D3725" s="54" t="s">
        <v>294</v>
      </c>
      <c r="E3725" s="56">
        <v>0</v>
      </c>
      <c r="F3725" s="56">
        <v>0</v>
      </c>
      <c r="G3725" s="56">
        <v>0</v>
      </c>
      <c r="H3725" s="56">
        <v>598.79999999999995</v>
      </c>
      <c r="I3725" s="56">
        <v>138.5</v>
      </c>
      <c r="J3725" s="56">
        <v>360.8</v>
      </c>
      <c r="K3725" s="56">
        <v>950.9</v>
      </c>
      <c r="L3725" s="56">
        <v>348.5</v>
      </c>
      <c r="M3725" s="56">
        <v>834.1</v>
      </c>
      <c r="N3725" s="56">
        <v>1766.6</v>
      </c>
      <c r="O3725" s="56">
        <v>828.85</v>
      </c>
      <c r="P3725" s="56">
        <v>644.20000000000005</v>
      </c>
    </row>
    <row r="3726" spans="1:16" x14ac:dyDescent="0.25">
      <c r="A3726" s="54">
        <v>2024</v>
      </c>
      <c r="B3726" s="54">
        <v>523111</v>
      </c>
      <c r="C3726" s="55" t="s">
        <v>418</v>
      </c>
      <c r="D3726" s="54" t="s">
        <v>296</v>
      </c>
      <c r="E3726" s="56">
        <v>0</v>
      </c>
      <c r="F3726" s="56">
        <v>0</v>
      </c>
      <c r="G3726" s="56">
        <v>0</v>
      </c>
      <c r="H3726" s="56">
        <v>388.1</v>
      </c>
      <c r="I3726" s="56">
        <v>-76.05</v>
      </c>
      <c r="J3726" s="56">
        <v>115.9</v>
      </c>
      <c r="K3726" s="56">
        <v>585.79999999999995</v>
      </c>
      <c r="L3726" s="56">
        <v>174.2</v>
      </c>
      <c r="M3726" s="56">
        <v>588.1</v>
      </c>
      <c r="N3726" s="56">
        <v>1442.85</v>
      </c>
      <c r="O3726" s="56">
        <v>505.1</v>
      </c>
      <c r="P3726" s="56">
        <v>351.9</v>
      </c>
    </row>
    <row r="3727" spans="1:16" x14ac:dyDescent="0.25">
      <c r="A3727" s="54">
        <v>2024</v>
      </c>
      <c r="B3727" s="54">
        <v>523111</v>
      </c>
      <c r="C3727" s="55" t="s">
        <v>418</v>
      </c>
      <c r="D3727" s="54" t="s">
        <v>1</v>
      </c>
      <c r="E3727" s="56">
        <v>0</v>
      </c>
      <c r="F3727" s="56">
        <v>0</v>
      </c>
      <c r="G3727" s="56">
        <v>0</v>
      </c>
      <c r="H3727" s="56">
        <v>3592.8</v>
      </c>
      <c r="I3727" s="56">
        <v>831</v>
      </c>
      <c r="J3727" s="56">
        <v>2164.8000000000002</v>
      </c>
      <c r="K3727" s="56">
        <v>5705.4</v>
      </c>
      <c r="L3727" s="56">
        <v>2091</v>
      </c>
      <c r="M3727" s="56">
        <v>5004.6000000000004</v>
      </c>
      <c r="N3727" s="56">
        <v>10599.6</v>
      </c>
      <c r="O3727" s="56">
        <v>4973.1000000000004</v>
      </c>
      <c r="P3727" s="56">
        <v>3865.2</v>
      </c>
    </row>
    <row r="3728" spans="1:16" x14ac:dyDescent="0.25">
      <c r="A3728" s="54">
        <v>2024</v>
      </c>
      <c r="B3728" s="54">
        <v>524048</v>
      </c>
      <c r="C3728" s="55" t="s">
        <v>416</v>
      </c>
      <c r="D3728" s="54" t="s">
        <v>1</v>
      </c>
      <c r="E3728" s="56">
        <v>0</v>
      </c>
      <c r="F3728" s="56">
        <v>0</v>
      </c>
      <c r="G3728" s="56">
        <v>0</v>
      </c>
      <c r="H3728" s="56">
        <v>0</v>
      </c>
      <c r="I3728" s="56">
        <v>1672.8</v>
      </c>
      <c r="J3728" s="56">
        <v>2086.8000000000002</v>
      </c>
      <c r="K3728" s="56">
        <v>943.2</v>
      </c>
      <c r="L3728" s="56">
        <v>7033.2</v>
      </c>
      <c r="M3728" s="56">
        <v>4322.3999999999996</v>
      </c>
      <c r="N3728" s="56">
        <v>2155.1999999999998</v>
      </c>
      <c r="O3728" s="56">
        <v>11247</v>
      </c>
      <c r="P3728" s="56">
        <v>3434.4</v>
      </c>
    </row>
    <row r="3729" spans="1:16" x14ac:dyDescent="0.25">
      <c r="A3729" s="54">
        <v>2024</v>
      </c>
      <c r="B3729" s="54">
        <v>524048</v>
      </c>
      <c r="C3729" s="55" t="s">
        <v>416</v>
      </c>
      <c r="D3729" s="54" t="s">
        <v>1</v>
      </c>
      <c r="E3729" s="56">
        <v>0</v>
      </c>
      <c r="F3729" s="56">
        <v>0</v>
      </c>
      <c r="G3729" s="56">
        <v>0</v>
      </c>
      <c r="H3729" s="56">
        <v>0</v>
      </c>
      <c r="I3729" s="56">
        <v>1672.8</v>
      </c>
      <c r="J3729" s="56">
        <v>2086.8000000000002</v>
      </c>
      <c r="K3729" s="56">
        <v>943.2</v>
      </c>
      <c r="L3729" s="56">
        <v>7033.2</v>
      </c>
      <c r="M3729" s="56">
        <v>4322.3999999999996</v>
      </c>
      <c r="N3729" s="56">
        <v>2155.1999999999998</v>
      </c>
      <c r="O3729" s="56">
        <v>11247</v>
      </c>
      <c r="P3729" s="56">
        <v>3434.4</v>
      </c>
    </row>
    <row r="3730" spans="1:16" x14ac:dyDescent="0.25">
      <c r="A3730" s="54">
        <v>2024</v>
      </c>
      <c r="B3730" s="54">
        <v>524048</v>
      </c>
      <c r="C3730" s="55" t="s">
        <v>416</v>
      </c>
      <c r="D3730" s="54" t="s">
        <v>296</v>
      </c>
      <c r="E3730" s="56">
        <v>0</v>
      </c>
      <c r="F3730" s="56">
        <v>0</v>
      </c>
      <c r="G3730" s="56">
        <v>0</v>
      </c>
      <c r="H3730" s="56">
        <v>0</v>
      </c>
      <c r="I3730" s="56">
        <v>146</v>
      </c>
      <c r="J3730" s="56">
        <v>20.2</v>
      </c>
      <c r="K3730" s="56">
        <v>-106.2</v>
      </c>
      <c r="L3730" s="56">
        <v>814.900000000001</v>
      </c>
      <c r="M3730" s="56">
        <v>386.2</v>
      </c>
      <c r="N3730" s="56">
        <v>25</v>
      </c>
      <c r="O3730" s="56">
        <v>1055.7</v>
      </c>
      <c r="P3730" s="56">
        <v>368.8</v>
      </c>
    </row>
    <row r="3731" spans="1:16" x14ac:dyDescent="0.25">
      <c r="A3731" s="54">
        <v>2024</v>
      </c>
      <c r="B3731" s="54">
        <v>524048</v>
      </c>
      <c r="C3731" s="55" t="s">
        <v>416</v>
      </c>
      <c r="D3731" s="54" t="s">
        <v>296</v>
      </c>
      <c r="E3731" s="56">
        <v>0</v>
      </c>
      <c r="F3731" s="56">
        <v>0</v>
      </c>
      <c r="G3731" s="56">
        <v>0</v>
      </c>
      <c r="H3731" s="56">
        <v>0</v>
      </c>
      <c r="I3731" s="56">
        <v>146</v>
      </c>
      <c r="J3731" s="56">
        <v>20.2</v>
      </c>
      <c r="K3731" s="56">
        <v>-106.2</v>
      </c>
      <c r="L3731" s="56">
        <v>814.900000000001</v>
      </c>
      <c r="M3731" s="56">
        <v>386.2</v>
      </c>
      <c r="N3731" s="56">
        <v>25</v>
      </c>
      <c r="O3731" s="56">
        <v>1055.7</v>
      </c>
      <c r="P3731" s="56">
        <v>368.8</v>
      </c>
    </row>
    <row r="3732" spans="1:16" x14ac:dyDescent="0.25">
      <c r="A3732" s="54">
        <v>2024</v>
      </c>
      <c r="B3732" s="54">
        <v>524048</v>
      </c>
      <c r="C3732" s="55" t="s">
        <v>416</v>
      </c>
      <c r="D3732" s="54" t="s">
        <v>294</v>
      </c>
      <c r="E3732" s="56">
        <v>0</v>
      </c>
      <c r="F3732" s="56">
        <v>0</v>
      </c>
      <c r="G3732" s="56">
        <v>0</v>
      </c>
      <c r="H3732" s="56">
        <v>0</v>
      </c>
      <c r="I3732" s="56">
        <v>278.8</v>
      </c>
      <c r="J3732" s="56">
        <v>347.8</v>
      </c>
      <c r="K3732" s="56">
        <v>157.19999999999999</v>
      </c>
      <c r="L3732" s="56">
        <v>1172.2</v>
      </c>
      <c r="M3732" s="56">
        <v>720.4</v>
      </c>
      <c r="N3732" s="56">
        <v>359.2</v>
      </c>
      <c r="O3732" s="56">
        <v>1874.5</v>
      </c>
      <c r="P3732" s="56">
        <v>572.4</v>
      </c>
    </row>
    <row r="3733" spans="1:16" x14ac:dyDescent="0.25">
      <c r="A3733" s="54">
        <v>2024</v>
      </c>
      <c r="B3733" s="54">
        <v>524048</v>
      </c>
      <c r="C3733" s="55" t="s">
        <v>419</v>
      </c>
      <c r="D3733" s="54" t="s">
        <v>294</v>
      </c>
      <c r="E3733" s="56">
        <v>0</v>
      </c>
      <c r="F3733" s="56">
        <v>0</v>
      </c>
      <c r="G3733" s="56">
        <v>0</v>
      </c>
      <c r="H3733" s="56">
        <v>0</v>
      </c>
      <c r="I3733" s="56">
        <v>46.4</v>
      </c>
      <c r="J3733" s="56">
        <v>35.9</v>
      </c>
      <c r="K3733" s="56">
        <v>101</v>
      </c>
      <c r="L3733" s="56">
        <v>0</v>
      </c>
      <c r="M3733" s="56">
        <v>0</v>
      </c>
      <c r="N3733" s="56">
        <v>719.1</v>
      </c>
      <c r="O3733" s="56">
        <v>76</v>
      </c>
      <c r="P3733" s="56">
        <v>3.8</v>
      </c>
    </row>
    <row r="3734" spans="1:16" x14ac:dyDescent="0.25">
      <c r="A3734" s="54">
        <v>2024</v>
      </c>
      <c r="B3734" s="54">
        <v>524048</v>
      </c>
      <c r="C3734" s="55" t="s">
        <v>419</v>
      </c>
      <c r="D3734" s="54" t="s">
        <v>1</v>
      </c>
      <c r="E3734" s="56">
        <v>0</v>
      </c>
      <c r="F3734" s="56">
        <v>0</v>
      </c>
      <c r="G3734" s="56">
        <v>0</v>
      </c>
      <c r="H3734" s="56">
        <v>0</v>
      </c>
      <c r="I3734" s="56">
        <v>278.39999999999998</v>
      </c>
      <c r="J3734" s="56">
        <v>215.4</v>
      </c>
      <c r="K3734" s="56">
        <v>606</v>
      </c>
      <c r="L3734" s="56">
        <v>0</v>
      </c>
      <c r="M3734" s="56">
        <v>0</v>
      </c>
      <c r="N3734" s="56">
        <v>4314.6000000000004</v>
      </c>
      <c r="O3734" s="56">
        <v>456</v>
      </c>
      <c r="P3734" s="56">
        <v>22.8</v>
      </c>
    </row>
    <row r="3735" spans="1:16" x14ac:dyDescent="0.25">
      <c r="A3735" s="54">
        <v>2024</v>
      </c>
      <c r="B3735" s="54">
        <v>524048</v>
      </c>
      <c r="C3735" s="55" t="s">
        <v>419</v>
      </c>
      <c r="D3735" s="54" t="s">
        <v>296</v>
      </c>
      <c r="E3735" s="56">
        <v>0</v>
      </c>
      <c r="F3735" s="56">
        <v>0</v>
      </c>
      <c r="G3735" s="56">
        <v>0</v>
      </c>
      <c r="H3735" s="56">
        <v>0</v>
      </c>
      <c r="I3735" s="56">
        <v>-90.8</v>
      </c>
      <c r="J3735" s="56">
        <v>-32.700000000000003</v>
      </c>
      <c r="K3735" s="56">
        <v>17</v>
      </c>
      <c r="L3735" s="56">
        <v>0</v>
      </c>
      <c r="M3735" s="56">
        <v>0</v>
      </c>
      <c r="N3735" s="56">
        <v>258.7</v>
      </c>
      <c r="O3735" s="56">
        <v>-56.8</v>
      </c>
      <c r="P3735" s="56">
        <v>-124.6</v>
      </c>
    </row>
    <row r="3736" spans="1:16" x14ac:dyDescent="0.25">
      <c r="A3736" s="54">
        <v>2024</v>
      </c>
      <c r="B3736" s="54">
        <v>524048</v>
      </c>
      <c r="C3736" s="55" t="s">
        <v>416</v>
      </c>
      <c r="D3736" s="54" t="s">
        <v>294</v>
      </c>
      <c r="E3736" s="56">
        <v>0</v>
      </c>
      <c r="F3736" s="56">
        <v>0</v>
      </c>
      <c r="G3736" s="56">
        <v>0</v>
      </c>
      <c r="H3736" s="56">
        <v>0</v>
      </c>
      <c r="I3736" s="56">
        <v>278.8</v>
      </c>
      <c r="J3736" s="56">
        <v>347.8</v>
      </c>
      <c r="K3736" s="56">
        <v>157.19999999999999</v>
      </c>
      <c r="L3736" s="56">
        <v>1172.2</v>
      </c>
      <c r="M3736" s="56">
        <v>720.4</v>
      </c>
      <c r="N3736" s="56">
        <v>359.2</v>
      </c>
      <c r="O3736" s="56">
        <v>1874.5</v>
      </c>
      <c r="P3736" s="56">
        <v>572.4</v>
      </c>
    </row>
    <row r="3737" spans="1:16" x14ac:dyDescent="0.25">
      <c r="A3737" s="54">
        <v>2024</v>
      </c>
      <c r="B3737" s="54">
        <v>524048</v>
      </c>
      <c r="C3737" s="55" t="s">
        <v>419</v>
      </c>
      <c r="D3737" s="54" t="s">
        <v>294</v>
      </c>
      <c r="E3737" s="56">
        <v>0</v>
      </c>
      <c r="F3737" s="56">
        <v>0</v>
      </c>
      <c r="G3737" s="56">
        <v>0</v>
      </c>
      <c r="H3737" s="56">
        <v>0</v>
      </c>
      <c r="I3737" s="56">
        <v>46.4</v>
      </c>
      <c r="J3737" s="56">
        <v>35.9</v>
      </c>
      <c r="K3737" s="56">
        <v>101</v>
      </c>
      <c r="L3737" s="56">
        <v>0</v>
      </c>
      <c r="M3737" s="56">
        <v>0</v>
      </c>
      <c r="N3737" s="56">
        <v>719.1</v>
      </c>
      <c r="O3737" s="56">
        <v>76</v>
      </c>
      <c r="P3737" s="56">
        <v>3.8</v>
      </c>
    </row>
    <row r="3738" spans="1:16" x14ac:dyDescent="0.25">
      <c r="A3738" s="54">
        <v>2024</v>
      </c>
      <c r="B3738" s="54">
        <v>524048</v>
      </c>
      <c r="C3738" s="55" t="s">
        <v>419</v>
      </c>
      <c r="D3738" s="54" t="s">
        <v>296</v>
      </c>
      <c r="E3738" s="56">
        <v>0</v>
      </c>
      <c r="F3738" s="56">
        <v>0</v>
      </c>
      <c r="G3738" s="56">
        <v>0</v>
      </c>
      <c r="H3738" s="56">
        <v>0</v>
      </c>
      <c r="I3738" s="56">
        <v>-90.8</v>
      </c>
      <c r="J3738" s="56">
        <v>-32.700000000000003</v>
      </c>
      <c r="K3738" s="56">
        <v>17</v>
      </c>
      <c r="L3738" s="56">
        <v>0</v>
      </c>
      <c r="M3738" s="56">
        <v>0</v>
      </c>
      <c r="N3738" s="56">
        <v>258.7</v>
      </c>
      <c r="O3738" s="56">
        <v>-56.8</v>
      </c>
      <c r="P3738" s="56">
        <v>-124.6</v>
      </c>
    </row>
    <row r="3739" spans="1:16" x14ac:dyDescent="0.25">
      <c r="A3739" s="54">
        <v>2024</v>
      </c>
      <c r="B3739" s="54">
        <v>524048</v>
      </c>
      <c r="C3739" s="55" t="s">
        <v>418</v>
      </c>
      <c r="D3739" s="54" t="s">
        <v>296</v>
      </c>
      <c r="E3739" s="56">
        <v>0</v>
      </c>
      <c r="F3739" s="56">
        <v>0</v>
      </c>
      <c r="G3739" s="56">
        <v>0</v>
      </c>
      <c r="H3739" s="56">
        <v>0</v>
      </c>
      <c r="I3739" s="56">
        <v>173.8</v>
      </c>
      <c r="J3739" s="56">
        <v>0</v>
      </c>
      <c r="K3739" s="56">
        <v>1615.1</v>
      </c>
      <c r="L3739" s="56">
        <v>4023.3</v>
      </c>
      <c r="M3739" s="56">
        <v>618</v>
      </c>
      <c r="N3739" s="56">
        <v>-116.9</v>
      </c>
      <c r="O3739" s="56">
        <v>578.20000000000005</v>
      </c>
      <c r="P3739" s="56">
        <v>1913.4</v>
      </c>
    </row>
    <row r="3740" spans="1:16" x14ac:dyDescent="0.25">
      <c r="A3740" s="54">
        <v>2024</v>
      </c>
      <c r="B3740" s="54">
        <v>524048</v>
      </c>
      <c r="C3740" s="55" t="s">
        <v>414</v>
      </c>
      <c r="D3740" s="54" t="s">
        <v>294</v>
      </c>
      <c r="E3740" s="56">
        <v>0</v>
      </c>
      <c r="F3740" s="56">
        <v>0</v>
      </c>
      <c r="G3740" s="56">
        <v>0</v>
      </c>
      <c r="H3740" s="56">
        <v>0</v>
      </c>
      <c r="I3740" s="56">
        <v>1233.8</v>
      </c>
      <c r="J3740" s="56">
        <v>709.45</v>
      </c>
      <c r="K3740" s="56">
        <v>1176.6500000000001</v>
      </c>
      <c r="L3740" s="56">
        <v>638.20000000000005</v>
      </c>
      <c r="M3740" s="56">
        <v>964</v>
      </c>
      <c r="N3740" s="56">
        <v>1547.35</v>
      </c>
      <c r="O3740" s="56">
        <v>2039.75</v>
      </c>
      <c r="P3740" s="56">
        <v>2307.5</v>
      </c>
    </row>
    <row r="3741" spans="1:16" x14ac:dyDescent="0.25">
      <c r="A3741" s="54">
        <v>2024</v>
      </c>
      <c r="B3741" s="54">
        <v>524048</v>
      </c>
      <c r="C3741" s="55" t="s">
        <v>414</v>
      </c>
      <c r="D3741" s="54" t="s">
        <v>1</v>
      </c>
      <c r="E3741" s="56">
        <v>0</v>
      </c>
      <c r="F3741" s="56">
        <v>0</v>
      </c>
      <c r="G3741" s="56">
        <v>0</v>
      </c>
      <c r="H3741" s="56">
        <v>0</v>
      </c>
      <c r="I3741" s="56">
        <v>7402.8</v>
      </c>
      <c r="J3741" s="56">
        <v>4256.7</v>
      </c>
      <c r="K3741" s="56">
        <v>7059.9</v>
      </c>
      <c r="L3741" s="56">
        <v>3829.2</v>
      </c>
      <c r="M3741" s="56">
        <v>5784</v>
      </c>
      <c r="N3741" s="56">
        <v>9284.1</v>
      </c>
      <c r="O3741" s="56">
        <v>12238.5</v>
      </c>
      <c r="P3741" s="56">
        <v>13845</v>
      </c>
    </row>
    <row r="3742" spans="1:16" x14ac:dyDescent="0.25">
      <c r="A3742" s="54">
        <v>2024</v>
      </c>
      <c r="B3742" s="54">
        <v>524048</v>
      </c>
      <c r="C3742" s="55" t="s">
        <v>414</v>
      </c>
      <c r="D3742" s="54" t="s">
        <v>296</v>
      </c>
      <c r="E3742" s="56">
        <v>0</v>
      </c>
      <c r="F3742" s="56">
        <v>0</v>
      </c>
      <c r="G3742" s="56">
        <v>0</v>
      </c>
      <c r="H3742" s="56">
        <v>0</v>
      </c>
      <c r="I3742" s="56">
        <v>533.28</v>
      </c>
      <c r="J3742" s="56">
        <v>70.930000000000007</v>
      </c>
      <c r="K3742" s="56">
        <v>506.65</v>
      </c>
      <c r="L3742" s="56">
        <v>-53.8</v>
      </c>
      <c r="M3742" s="56">
        <v>332</v>
      </c>
      <c r="N3742" s="56">
        <v>823.35</v>
      </c>
      <c r="O3742" s="56">
        <v>1423.23</v>
      </c>
      <c r="P3742" s="56">
        <v>1653.46</v>
      </c>
    </row>
    <row r="3743" spans="1:16" x14ac:dyDescent="0.25">
      <c r="A3743" s="54">
        <v>2024</v>
      </c>
      <c r="B3743" s="54">
        <v>524048</v>
      </c>
      <c r="C3743" s="55" t="s">
        <v>418</v>
      </c>
      <c r="D3743" s="54" t="s">
        <v>294</v>
      </c>
      <c r="E3743" s="56">
        <v>0</v>
      </c>
      <c r="F3743" s="56">
        <v>0</v>
      </c>
      <c r="G3743" s="56">
        <v>0</v>
      </c>
      <c r="H3743" s="56">
        <v>0</v>
      </c>
      <c r="I3743" s="56">
        <v>240</v>
      </c>
      <c r="J3743" s="56">
        <v>0</v>
      </c>
      <c r="K3743" s="56">
        <v>2982</v>
      </c>
      <c r="L3743" s="56">
        <v>5514.7</v>
      </c>
      <c r="M3743" s="56">
        <v>1987.1</v>
      </c>
      <c r="N3743" s="56">
        <v>1421.1</v>
      </c>
      <c r="O3743" s="56">
        <v>1988.2</v>
      </c>
      <c r="P3743" s="56">
        <v>3282.5</v>
      </c>
    </row>
    <row r="3744" spans="1:16" x14ac:dyDescent="0.25">
      <c r="A3744" s="54">
        <v>2024</v>
      </c>
      <c r="B3744" s="54">
        <v>524048</v>
      </c>
      <c r="C3744" s="55" t="s">
        <v>418</v>
      </c>
      <c r="D3744" s="54" t="s">
        <v>1</v>
      </c>
      <c r="E3744" s="56">
        <v>0</v>
      </c>
      <c r="F3744" s="56">
        <v>0</v>
      </c>
      <c r="G3744" s="56">
        <v>0</v>
      </c>
      <c r="H3744" s="56">
        <v>0</v>
      </c>
      <c r="I3744" s="56">
        <v>1440</v>
      </c>
      <c r="J3744" s="56">
        <v>0</v>
      </c>
      <c r="K3744" s="56">
        <v>17892</v>
      </c>
      <c r="L3744" s="56">
        <v>33088.199999999997</v>
      </c>
      <c r="M3744" s="56">
        <v>11922.6</v>
      </c>
      <c r="N3744" s="56">
        <v>8526.6</v>
      </c>
      <c r="O3744" s="56">
        <v>11929.2</v>
      </c>
      <c r="P3744" s="56">
        <v>19695</v>
      </c>
    </row>
    <row r="3745" spans="1:16" x14ac:dyDescent="0.25">
      <c r="A3745" s="54">
        <v>2024</v>
      </c>
      <c r="B3745" s="54">
        <v>524048</v>
      </c>
      <c r="C3745" s="55" t="s">
        <v>418</v>
      </c>
      <c r="D3745" s="54" t="s">
        <v>294</v>
      </c>
      <c r="E3745" s="56">
        <v>0</v>
      </c>
      <c r="F3745" s="56">
        <v>0</v>
      </c>
      <c r="G3745" s="56">
        <v>0</v>
      </c>
      <c r="H3745" s="56">
        <v>0</v>
      </c>
      <c r="I3745" s="56">
        <v>240</v>
      </c>
      <c r="J3745" s="56">
        <v>0</v>
      </c>
      <c r="K3745" s="56">
        <v>2982</v>
      </c>
      <c r="L3745" s="56">
        <v>5514.7</v>
      </c>
      <c r="M3745" s="56">
        <v>1987.1</v>
      </c>
      <c r="N3745" s="56">
        <v>1421.1</v>
      </c>
      <c r="O3745" s="56">
        <v>1988.2</v>
      </c>
      <c r="P3745" s="56">
        <v>3282.5</v>
      </c>
    </row>
    <row r="3746" spans="1:16" x14ac:dyDescent="0.25">
      <c r="A3746" s="54">
        <v>2024</v>
      </c>
      <c r="B3746" s="54">
        <v>524048</v>
      </c>
      <c r="C3746" s="55" t="s">
        <v>419</v>
      </c>
      <c r="D3746" s="54" t="s">
        <v>1</v>
      </c>
      <c r="E3746" s="56">
        <v>0</v>
      </c>
      <c r="F3746" s="56">
        <v>0</v>
      </c>
      <c r="G3746" s="56">
        <v>0</v>
      </c>
      <c r="H3746" s="56">
        <v>0</v>
      </c>
      <c r="I3746" s="56">
        <v>278.39999999999998</v>
      </c>
      <c r="J3746" s="56">
        <v>215.4</v>
      </c>
      <c r="K3746" s="56">
        <v>606</v>
      </c>
      <c r="L3746" s="56">
        <v>0</v>
      </c>
      <c r="M3746" s="56">
        <v>0</v>
      </c>
      <c r="N3746" s="56">
        <v>4314.6000000000004</v>
      </c>
      <c r="O3746" s="56">
        <v>456</v>
      </c>
      <c r="P3746" s="56">
        <v>22.8</v>
      </c>
    </row>
    <row r="3747" spans="1:16" x14ac:dyDescent="0.25">
      <c r="A3747" s="54">
        <v>2024</v>
      </c>
      <c r="B3747" s="54">
        <v>524048</v>
      </c>
      <c r="C3747" s="55" t="s">
        <v>418</v>
      </c>
      <c r="D3747" s="54" t="s">
        <v>1</v>
      </c>
      <c r="E3747" s="56">
        <v>0</v>
      </c>
      <c r="F3747" s="56">
        <v>0</v>
      </c>
      <c r="G3747" s="56">
        <v>0</v>
      </c>
      <c r="H3747" s="56">
        <v>0</v>
      </c>
      <c r="I3747" s="56">
        <v>1440</v>
      </c>
      <c r="J3747" s="56">
        <v>0</v>
      </c>
      <c r="K3747" s="56">
        <v>17892</v>
      </c>
      <c r="L3747" s="56">
        <v>33088.199999999997</v>
      </c>
      <c r="M3747" s="56">
        <v>11922.6</v>
      </c>
      <c r="N3747" s="56">
        <v>8526.6</v>
      </c>
      <c r="O3747" s="56">
        <v>11929.2</v>
      </c>
      <c r="P3747" s="56">
        <v>19695</v>
      </c>
    </row>
    <row r="3748" spans="1:16" x14ac:dyDescent="0.25">
      <c r="A3748" s="54">
        <v>2024</v>
      </c>
      <c r="B3748" s="54">
        <v>524048</v>
      </c>
      <c r="C3748" s="55" t="s">
        <v>418</v>
      </c>
      <c r="D3748" s="54" t="s">
        <v>296</v>
      </c>
      <c r="E3748" s="56">
        <v>0</v>
      </c>
      <c r="F3748" s="56">
        <v>0</v>
      </c>
      <c r="G3748" s="56">
        <v>0</v>
      </c>
      <c r="H3748" s="56">
        <v>0</v>
      </c>
      <c r="I3748" s="56">
        <v>173.8</v>
      </c>
      <c r="J3748" s="56">
        <v>0</v>
      </c>
      <c r="K3748" s="56">
        <v>1615.1</v>
      </c>
      <c r="L3748" s="56">
        <v>4023.3</v>
      </c>
      <c r="M3748" s="56">
        <v>618</v>
      </c>
      <c r="N3748" s="56">
        <v>-116.9</v>
      </c>
      <c r="O3748" s="56">
        <v>578.20000000000005</v>
      </c>
      <c r="P3748" s="56">
        <v>1913.4</v>
      </c>
    </row>
    <row r="3749" spans="1:16" x14ac:dyDescent="0.25">
      <c r="A3749" s="54">
        <v>2024</v>
      </c>
      <c r="B3749" s="54">
        <v>527295</v>
      </c>
      <c r="C3749" s="55" t="s">
        <v>414</v>
      </c>
      <c r="D3749" s="54" t="s">
        <v>1</v>
      </c>
      <c r="E3749" s="56">
        <v>0</v>
      </c>
      <c r="F3749" s="56">
        <v>0</v>
      </c>
      <c r="G3749" s="56">
        <v>0</v>
      </c>
      <c r="H3749" s="56">
        <v>0</v>
      </c>
      <c r="I3749" s="56">
        <v>0</v>
      </c>
      <c r="J3749" s="56">
        <v>0</v>
      </c>
      <c r="K3749" s="56">
        <v>0</v>
      </c>
      <c r="L3749" s="56">
        <v>1288.6320000000001</v>
      </c>
      <c r="M3749" s="56">
        <v>2458.8240000000001</v>
      </c>
      <c r="N3749" s="56">
        <v>411.12799999999999</v>
      </c>
      <c r="O3749" s="56">
        <v>145.57599999999999</v>
      </c>
      <c r="P3749" s="56">
        <v>223.96799999999999</v>
      </c>
    </row>
    <row r="3750" spans="1:16" x14ac:dyDescent="0.25">
      <c r="A3750" s="54">
        <v>2024</v>
      </c>
      <c r="B3750" s="54">
        <v>527295</v>
      </c>
      <c r="C3750" s="55" t="s">
        <v>414</v>
      </c>
      <c r="D3750" s="54" t="s">
        <v>294</v>
      </c>
      <c r="E3750" s="56">
        <v>0</v>
      </c>
      <c r="F3750" s="56">
        <v>0</v>
      </c>
      <c r="G3750" s="56">
        <v>0</v>
      </c>
      <c r="H3750" s="56">
        <v>0</v>
      </c>
      <c r="I3750" s="56">
        <v>0</v>
      </c>
      <c r="J3750" s="56">
        <v>0</v>
      </c>
      <c r="K3750" s="56">
        <v>0</v>
      </c>
      <c r="L3750" s="56">
        <v>583.13199999999995</v>
      </c>
      <c r="M3750" s="56">
        <v>912.32399999999996</v>
      </c>
      <c r="N3750" s="56">
        <v>110.628</v>
      </c>
      <c r="O3750" s="56">
        <v>58.326000000000001</v>
      </c>
      <c r="P3750" s="56">
        <v>84.468000000000004</v>
      </c>
    </row>
    <row r="3751" spans="1:16" x14ac:dyDescent="0.25">
      <c r="A3751" s="54">
        <v>2024</v>
      </c>
      <c r="B3751" s="54">
        <v>527295</v>
      </c>
      <c r="C3751" s="55" t="s">
        <v>414</v>
      </c>
      <c r="D3751" s="54" t="s">
        <v>296</v>
      </c>
      <c r="E3751" s="56">
        <v>0</v>
      </c>
      <c r="F3751" s="56">
        <v>0</v>
      </c>
      <c r="G3751" s="56">
        <v>0</v>
      </c>
      <c r="H3751" s="56">
        <v>0</v>
      </c>
      <c r="I3751" s="56">
        <v>0</v>
      </c>
      <c r="J3751" s="56">
        <v>0</v>
      </c>
      <c r="K3751" s="56">
        <v>0</v>
      </c>
      <c r="L3751" s="56">
        <v>521.13199999999995</v>
      </c>
      <c r="M3751" s="56">
        <v>743.28399999999999</v>
      </c>
      <c r="N3751" s="56">
        <v>-18.372</v>
      </c>
      <c r="O3751" s="56">
        <v>-4.6740000000000004</v>
      </c>
      <c r="P3751" s="56">
        <v>20.468</v>
      </c>
    </row>
    <row r="3752" spans="1:16" x14ac:dyDescent="0.25">
      <c r="A3752" s="54">
        <v>2024</v>
      </c>
      <c r="B3752" s="54">
        <v>529212</v>
      </c>
      <c r="C3752" s="55" t="s">
        <v>415</v>
      </c>
      <c r="D3752" s="54" t="s">
        <v>296</v>
      </c>
      <c r="E3752" s="56">
        <v>-74.867800000000301</v>
      </c>
      <c r="F3752" s="56">
        <v>435.34039999999999</v>
      </c>
      <c r="G3752" s="56">
        <v>358.27960000000002</v>
      </c>
      <c r="H3752" s="56">
        <v>237.0412</v>
      </c>
      <c r="I3752" s="56">
        <v>523.64020000000005</v>
      </c>
      <c r="J3752" s="56">
        <v>612.78</v>
      </c>
      <c r="K3752" s="56">
        <v>385.56319999999999</v>
      </c>
      <c r="L3752" s="56">
        <v>830.8646</v>
      </c>
      <c r="M3752" s="56">
        <v>-71.675800000000095</v>
      </c>
      <c r="N3752" s="56">
        <v>28.094399999999901</v>
      </c>
      <c r="O3752" s="56">
        <v>-109.5206</v>
      </c>
      <c r="P3752" s="56">
        <v>1087.1702</v>
      </c>
    </row>
    <row r="3753" spans="1:16" x14ac:dyDescent="0.25">
      <c r="A3753" s="54">
        <v>2024</v>
      </c>
      <c r="B3753" s="54">
        <v>529212</v>
      </c>
      <c r="C3753" s="55" t="s">
        <v>415</v>
      </c>
      <c r="D3753" s="54" t="s">
        <v>294</v>
      </c>
      <c r="E3753" s="56">
        <v>316.93220000000002</v>
      </c>
      <c r="F3753" s="56">
        <v>826.04039999999998</v>
      </c>
      <c r="G3753" s="56">
        <v>792.07960000000003</v>
      </c>
      <c r="H3753" s="56">
        <v>502.64120000000003</v>
      </c>
      <c r="I3753" s="56">
        <v>730.54020000000003</v>
      </c>
      <c r="J3753" s="56">
        <v>999.37</v>
      </c>
      <c r="K3753" s="56">
        <v>818.26319999999998</v>
      </c>
      <c r="L3753" s="56">
        <v>1125.2646</v>
      </c>
      <c r="M3753" s="56">
        <v>257.02420000000001</v>
      </c>
      <c r="N3753" s="56">
        <v>387.7944</v>
      </c>
      <c r="O3753" s="56">
        <v>118.4794</v>
      </c>
      <c r="P3753" s="56">
        <v>1481.1702</v>
      </c>
    </row>
    <row r="3754" spans="1:16" x14ac:dyDescent="0.25">
      <c r="A3754" s="54">
        <v>2024</v>
      </c>
      <c r="B3754" s="54">
        <v>529212</v>
      </c>
      <c r="C3754" s="55" t="s">
        <v>415</v>
      </c>
      <c r="D3754" s="54" t="s">
        <v>1</v>
      </c>
      <c r="E3754" s="56">
        <v>2957.4322000000002</v>
      </c>
      <c r="F3754" s="56">
        <v>3241.5403999999999</v>
      </c>
      <c r="G3754" s="56">
        <v>2780.5796</v>
      </c>
      <c r="H3754" s="56">
        <v>2286.1412</v>
      </c>
      <c r="I3754" s="56">
        <v>2525.7901999999999</v>
      </c>
      <c r="J3754" s="56">
        <v>3672.62</v>
      </c>
      <c r="K3754" s="56">
        <v>3246.5131999999999</v>
      </c>
      <c r="L3754" s="56">
        <v>3881.5146</v>
      </c>
      <c r="M3754" s="56">
        <v>1024.7742000000001</v>
      </c>
      <c r="N3754" s="56">
        <v>1174.7944</v>
      </c>
      <c r="O3754" s="56">
        <v>453.4794</v>
      </c>
      <c r="P3754" s="56">
        <v>3885.1702</v>
      </c>
    </row>
    <row r="3755" spans="1:16" x14ac:dyDescent="0.25">
      <c r="A3755" s="54">
        <v>2024</v>
      </c>
      <c r="B3755" s="54">
        <v>531401</v>
      </c>
      <c r="C3755" s="55" t="s">
        <v>416</v>
      </c>
      <c r="D3755" s="54" t="s">
        <v>296</v>
      </c>
      <c r="E3755" s="56">
        <v>149.02680000000001</v>
      </c>
      <c r="F3755" s="56">
        <v>422.40280000000001</v>
      </c>
      <c r="G3755" s="56">
        <v>-84.422399999999996</v>
      </c>
      <c r="H3755" s="56">
        <v>-59.300000000000097</v>
      </c>
      <c r="I3755" s="56">
        <v>128.53200000000001</v>
      </c>
      <c r="J3755" s="56">
        <v>-49.337600000000002</v>
      </c>
      <c r="K3755" s="56">
        <v>-439.02319999999997</v>
      </c>
      <c r="L3755" s="56">
        <v>154.5616</v>
      </c>
      <c r="M3755" s="56">
        <v>216.71600000000001</v>
      </c>
      <c r="N3755" s="56">
        <v>-33.154800000000002</v>
      </c>
      <c r="O3755" s="56">
        <v>1.74239999999996</v>
      </c>
      <c r="P3755" s="56">
        <v>113.9616</v>
      </c>
    </row>
    <row r="3756" spans="1:16" x14ac:dyDescent="0.25">
      <c r="A3756" s="54">
        <v>2024</v>
      </c>
      <c r="B3756" s="54">
        <v>531401</v>
      </c>
      <c r="C3756" s="55" t="s">
        <v>416</v>
      </c>
      <c r="D3756" s="54" t="s">
        <v>294</v>
      </c>
      <c r="E3756" s="56">
        <v>344.92680000000001</v>
      </c>
      <c r="F3756" s="56">
        <v>682.50279999999998</v>
      </c>
      <c r="G3756" s="56">
        <v>45.077599999999997</v>
      </c>
      <c r="H3756" s="56">
        <v>104.5</v>
      </c>
      <c r="I3756" s="56">
        <v>324.43200000000002</v>
      </c>
      <c r="J3756" s="56">
        <v>48.062399999999997</v>
      </c>
      <c r="K3756" s="56">
        <v>-242.0232</v>
      </c>
      <c r="L3756" s="56">
        <v>318.36160000000001</v>
      </c>
      <c r="M3756" s="56">
        <v>544.31600000000003</v>
      </c>
      <c r="N3756" s="56">
        <v>129.54519999999999</v>
      </c>
      <c r="O3756" s="56">
        <v>131.2424</v>
      </c>
      <c r="P3756" s="56">
        <v>278.86160000000001</v>
      </c>
    </row>
    <row r="3757" spans="1:16" x14ac:dyDescent="0.25">
      <c r="A3757" s="54">
        <v>2024</v>
      </c>
      <c r="B3757" s="54">
        <v>531401</v>
      </c>
      <c r="C3757" s="55" t="s">
        <v>416</v>
      </c>
      <c r="D3757" s="54" t="s">
        <v>1</v>
      </c>
      <c r="E3757" s="56">
        <v>1724.1768</v>
      </c>
      <c r="F3757" s="56">
        <v>2408.7528000000002</v>
      </c>
      <c r="G3757" s="56">
        <v>925.07759999999996</v>
      </c>
      <c r="H3757" s="56">
        <v>607.5</v>
      </c>
      <c r="I3757" s="56">
        <v>1278.432</v>
      </c>
      <c r="J3757" s="56">
        <v>177.0624</v>
      </c>
      <c r="K3757" s="56">
        <v>4749.9768000000004</v>
      </c>
      <c r="L3757" s="56">
        <v>1217.3616</v>
      </c>
      <c r="M3757" s="56">
        <v>2474.3159999999998</v>
      </c>
      <c r="N3757" s="56">
        <v>477.29520000000002</v>
      </c>
      <c r="O3757" s="56">
        <v>460.74239999999998</v>
      </c>
      <c r="P3757" s="56">
        <v>1406.3616</v>
      </c>
    </row>
    <row r="3758" spans="1:16" x14ac:dyDescent="0.25">
      <c r="A3758" s="54">
        <v>2024</v>
      </c>
      <c r="B3758" s="54">
        <v>537905</v>
      </c>
      <c r="C3758" s="55" t="s">
        <v>416</v>
      </c>
      <c r="D3758" s="54" t="s">
        <v>1</v>
      </c>
      <c r="E3758" s="56">
        <v>10591.02</v>
      </c>
      <c r="F3758" s="56">
        <v>14755.5</v>
      </c>
      <c r="G3758" s="56">
        <v>8128.08</v>
      </c>
      <c r="H3758" s="56">
        <v>6423.3</v>
      </c>
      <c r="I3758" s="56">
        <v>7702.83</v>
      </c>
      <c r="J3758" s="56">
        <v>5083.29</v>
      </c>
      <c r="K3758" s="56">
        <v>5364.9</v>
      </c>
      <c r="L3758" s="56">
        <v>5842.53</v>
      </c>
      <c r="M3758" s="56">
        <v>4285.4399999999996</v>
      </c>
      <c r="N3758" s="56">
        <v>5849.28</v>
      </c>
      <c r="O3758" s="56">
        <v>8337.33</v>
      </c>
      <c r="P3758" s="56">
        <v>9985.14</v>
      </c>
    </row>
    <row r="3759" spans="1:16" x14ac:dyDescent="0.25">
      <c r="A3759" s="54">
        <v>2024</v>
      </c>
      <c r="B3759" s="54">
        <v>537905</v>
      </c>
      <c r="C3759" s="55" t="s">
        <v>417</v>
      </c>
      <c r="D3759" s="54" t="s">
        <v>1</v>
      </c>
      <c r="E3759" s="56">
        <v>11104.56</v>
      </c>
      <c r="F3759" s="56">
        <v>14065.11</v>
      </c>
      <c r="G3759" s="56">
        <v>20826.72</v>
      </c>
      <c r="H3759" s="56">
        <v>12510.72</v>
      </c>
      <c r="I3759" s="56">
        <v>17517.599999999999</v>
      </c>
      <c r="J3759" s="56">
        <v>25608.959999999999</v>
      </c>
      <c r="K3759" s="56">
        <v>10574.01</v>
      </c>
      <c r="L3759" s="56">
        <v>13900.68</v>
      </c>
      <c r="M3759" s="56">
        <v>22029.57</v>
      </c>
      <c r="N3759" s="56">
        <v>15847.65</v>
      </c>
      <c r="O3759" s="56">
        <v>18079.47</v>
      </c>
      <c r="P3759" s="56">
        <v>17963.91</v>
      </c>
    </row>
    <row r="3760" spans="1:16" x14ac:dyDescent="0.25">
      <c r="A3760" s="54">
        <v>2024</v>
      </c>
      <c r="B3760" s="54">
        <v>537905</v>
      </c>
      <c r="C3760" s="55" t="s">
        <v>416</v>
      </c>
      <c r="D3760" s="54" t="s">
        <v>294</v>
      </c>
      <c r="E3760" s="56">
        <v>784.520000000001</v>
      </c>
      <c r="F3760" s="56">
        <v>1093</v>
      </c>
      <c r="G3760" s="56">
        <v>602.08000000000197</v>
      </c>
      <c r="H3760" s="56">
        <v>475.80000000000098</v>
      </c>
      <c r="I3760" s="56">
        <v>570.58000000000004</v>
      </c>
      <c r="J3760" s="56">
        <v>376.54000000000099</v>
      </c>
      <c r="K3760" s="56">
        <v>397.4</v>
      </c>
      <c r="L3760" s="56">
        <v>432.78</v>
      </c>
      <c r="M3760" s="56">
        <v>317.44</v>
      </c>
      <c r="N3760" s="56">
        <v>433.280000000001</v>
      </c>
      <c r="O3760" s="56">
        <v>617.58000000000095</v>
      </c>
      <c r="P3760" s="56">
        <v>739.64000000000101</v>
      </c>
    </row>
    <row r="3761" spans="1:16" x14ac:dyDescent="0.25">
      <c r="A3761" s="54">
        <v>2024</v>
      </c>
      <c r="B3761" s="54">
        <v>537905</v>
      </c>
      <c r="C3761" s="55" t="s">
        <v>417</v>
      </c>
      <c r="D3761" s="54" t="s">
        <v>296</v>
      </c>
      <c r="E3761" s="56">
        <v>108.040000000002</v>
      </c>
      <c r="F3761" s="56">
        <v>348.86000000000098</v>
      </c>
      <c r="G3761" s="56">
        <v>833.60000000000196</v>
      </c>
      <c r="H3761" s="56">
        <v>203.680000000001</v>
      </c>
      <c r="I3761" s="56">
        <v>590.60000000000196</v>
      </c>
      <c r="J3761" s="56">
        <v>1205.24</v>
      </c>
      <c r="K3761" s="56">
        <v>165.26000000000101</v>
      </c>
      <c r="L3761" s="56">
        <v>307.68000000000097</v>
      </c>
      <c r="M3761" s="56">
        <v>996.74000000000296</v>
      </c>
      <c r="N3761" s="56">
        <v>421.900000000001</v>
      </c>
      <c r="O3761" s="56">
        <v>711.14000000000203</v>
      </c>
      <c r="P3761" s="56">
        <v>637.06000000000097</v>
      </c>
    </row>
    <row r="3762" spans="1:16" x14ac:dyDescent="0.25">
      <c r="A3762" s="54">
        <v>2024</v>
      </c>
      <c r="B3762" s="54">
        <v>537905</v>
      </c>
      <c r="C3762" s="55" t="s">
        <v>414</v>
      </c>
      <c r="D3762" s="54" t="s">
        <v>1</v>
      </c>
      <c r="E3762" s="56">
        <v>8094.06</v>
      </c>
      <c r="F3762" s="56">
        <v>4504.1400000000003</v>
      </c>
      <c r="G3762" s="56">
        <v>10323.719999999999</v>
      </c>
      <c r="H3762" s="56">
        <v>7102.62</v>
      </c>
      <c r="I3762" s="56">
        <v>3980.34</v>
      </c>
      <c r="J3762" s="56">
        <v>2832.84</v>
      </c>
      <c r="K3762" s="56">
        <v>3586.41</v>
      </c>
      <c r="L3762" s="56">
        <v>4946.9399999999996</v>
      </c>
      <c r="M3762" s="56">
        <v>5043.87</v>
      </c>
      <c r="N3762" s="56">
        <v>5698.35</v>
      </c>
      <c r="O3762" s="56">
        <v>4163.3999999999996</v>
      </c>
      <c r="P3762" s="56">
        <v>11250.9</v>
      </c>
    </row>
    <row r="3763" spans="1:16" x14ac:dyDescent="0.25">
      <c r="A3763" s="54">
        <v>2024</v>
      </c>
      <c r="B3763" s="54">
        <v>537905</v>
      </c>
      <c r="C3763" s="55" t="s">
        <v>417</v>
      </c>
      <c r="D3763" s="54" t="s">
        <v>294</v>
      </c>
      <c r="E3763" s="56">
        <v>822.56000000000199</v>
      </c>
      <c r="F3763" s="56">
        <v>1041.8599999999999</v>
      </c>
      <c r="G3763" s="56">
        <v>1542.72</v>
      </c>
      <c r="H3763" s="56">
        <v>926.72000000000105</v>
      </c>
      <c r="I3763" s="56">
        <v>1297.5999999999999</v>
      </c>
      <c r="J3763" s="56">
        <v>1896.96</v>
      </c>
      <c r="K3763" s="56">
        <v>783.26000000000101</v>
      </c>
      <c r="L3763" s="56">
        <v>1029.68</v>
      </c>
      <c r="M3763" s="56">
        <v>1631.82</v>
      </c>
      <c r="N3763" s="56">
        <v>1173.9000000000001</v>
      </c>
      <c r="O3763" s="56">
        <v>1339.22</v>
      </c>
      <c r="P3763" s="56">
        <v>1330.66</v>
      </c>
    </row>
    <row r="3764" spans="1:16" x14ac:dyDescent="0.25">
      <c r="A3764" s="54">
        <v>2024</v>
      </c>
      <c r="B3764" s="54">
        <v>537905</v>
      </c>
      <c r="C3764" s="55" t="s">
        <v>414</v>
      </c>
      <c r="D3764" s="54" t="s">
        <v>296</v>
      </c>
      <c r="E3764" s="56">
        <v>58.4800000000007</v>
      </c>
      <c r="F3764" s="56">
        <v>-91.359999999999303</v>
      </c>
      <c r="G3764" s="56">
        <v>265.2</v>
      </c>
      <c r="H3764" s="56">
        <v>62.600000000000598</v>
      </c>
      <c r="I3764" s="56">
        <v>-128.16</v>
      </c>
      <c r="J3764" s="56">
        <v>6.8400000000003498</v>
      </c>
      <c r="K3764" s="56">
        <v>-153.34</v>
      </c>
      <c r="L3764" s="56">
        <v>-6.6399999999994401</v>
      </c>
      <c r="M3764" s="56">
        <v>-50.379999999999498</v>
      </c>
      <c r="N3764" s="56">
        <v>-23.019999999999801</v>
      </c>
      <c r="O3764" s="56">
        <v>1.84000000000036</v>
      </c>
      <c r="P3764" s="56">
        <v>245.400000000002</v>
      </c>
    </row>
    <row r="3765" spans="1:16" x14ac:dyDescent="0.25">
      <c r="A3765" s="54">
        <v>2024</v>
      </c>
      <c r="B3765" s="54">
        <v>537905</v>
      </c>
      <c r="C3765" s="55" t="s">
        <v>414</v>
      </c>
      <c r="D3765" s="54" t="s">
        <v>294</v>
      </c>
      <c r="E3765" s="56">
        <v>599.56000000000097</v>
      </c>
      <c r="F3765" s="56">
        <v>333.64000000000101</v>
      </c>
      <c r="G3765" s="56">
        <v>764.72</v>
      </c>
      <c r="H3765" s="56">
        <v>526.12000000000103</v>
      </c>
      <c r="I3765" s="56">
        <v>294.83999999999997</v>
      </c>
      <c r="J3765" s="56">
        <v>209.84</v>
      </c>
      <c r="K3765" s="56">
        <v>265.66000000000003</v>
      </c>
      <c r="L3765" s="56">
        <v>366.44000000000102</v>
      </c>
      <c r="M3765" s="56">
        <v>373.62000000000103</v>
      </c>
      <c r="N3765" s="56">
        <v>422.1</v>
      </c>
      <c r="O3765" s="56">
        <v>308.39999999999998</v>
      </c>
      <c r="P3765" s="56">
        <v>833.40000000000202</v>
      </c>
    </row>
    <row r="3766" spans="1:16" x14ac:dyDescent="0.25">
      <c r="A3766" s="54">
        <v>2024</v>
      </c>
      <c r="B3766" s="54">
        <v>537905</v>
      </c>
      <c r="C3766" s="55" t="s">
        <v>416</v>
      </c>
      <c r="D3766" s="54" t="s">
        <v>296</v>
      </c>
      <c r="E3766" s="56">
        <v>181.620000000001</v>
      </c>
      <c r="F3766" s="56">
        <v>370.50000000000199</v>
      </c>
      <c r="G3766" s="56">
        <v>59.330000000001498</v>
      </c>
      <c r="H3766" s="56">
        <v>-28.799999999999201</v>
      </c>
      <c r="I3766" s="56">
        <v>34.980000000000402</v>
      </c>
      <c r="J3766" s="56">
        <v>-98.159999999999499</v>
      </c>
      <c r="K3766" s="56">
        <v>21.2000000000005</v>
      </c>
      <c r="L3766" s="56">
        <v>127.38</v>
      </c>
      <c r="M3766" s="56">
        <v>-53.259999999999501</v>
      </c>
      <c r="N3766" s="56">
        <v>-50.219999999999303</v>
      </c>
      <c r="O3766" s="56">
        <v>48.780000000000797</v>
      </c>
      <c r="P3766" s="56">
        <v>114.540000000001</v>
      </c>
    </row>
    <row r="3767" spans="1:16" x14ac:dyDescent="0.25">
      <c r="A3767" s="54">
        <v>2024</v>
      </c>
      <c r="B3767" s="54">
        <v>539714</v>
      </c>
      <c r="C3767" s="55" t="s">
        <v>414</v>
      </c>
      <c r="D3767" s="54" t="s">
        <v>296</v>
      </c>
      <c r="E3767" s="56">
        <v>329.95</v>
      </c>
      <c r="F3767" s="56">
        <v>-15.016</v>
      </c>
      <c r="G3767" s="56">
        <v>-35.024000000000001</v>
      </c>
      <c r="H3767" s="56">
        <v>16.646000000000001</v>
      </c>
      <c r="I3767" s="56">
        <v>53.968000000000004</v>
      </c>
      <c r="J3767" s="56">
        <v>0</v>
      </c>
      <c r="K3767" s="56">
        <v>238.92</v>
      </c>
      <c r="L3767" s="56">
        <v>287.86399999999998</v>
      </c>
      <c r="M3767" s="56">
        <v>-20.027999999999999</v>
      </c>
      <c r="N3767" s="56">
        <v>0</v>
      </c>
      <c r="O3767" s="56">
        <v>171.89599999999999</v>
      </c>
      <c r="P3767" s="56">
        <v>-55.863999999999997</v>
      </c>
    </row>
    <row r="3768" spans="1:16" x14ac:dyDescent="0.25">
      <c r="A3768" s="54">
        <v>2024</v>
      </c>
      <c r="B3768" s="54">
        <v>539714</v>
      </c>
      <c r="C3768" s="55" t="s">
        <v>414</v>
      </c>
      <c r="D3768" s="54" t="s">
        <v>294</v>
      </c>
      <c r="E3768" s="56">
        <v>462.95</v>
      </c>
      <c r="F3768" s="56">
        <v>46.984000000000002</v>
      </c>
      <c r="G3768" s="56">
        <v>26.975999999999999</v>
      </c>
      <c r="H3768" s="56">
        <v>78.646000000000001</v>
      </c>
      <c r="I3768" s="56">
        <v>115.968</v>
      </c>
      <c r="J3768" s="56">
        <v>0</v>
      </c>
      <c r="K3768" s="56">
        <v>269.92</v>
      </c>
      <c r="L3768" s="56">
        <v>411.86399999999998</v>
      </c>
      <c r="M3768" s="56">
        <v>103.97199999999999</v>
      </c>
      <c r="N3768" s="56">
        <v>0</v>
      </c>
      <c r="O3768" s="56">
        <v>233.89599999999999</v>
      </c>
      <c r="P3768" s="56">
        <v>99.135999999999996</v>
      </c>
    </row>
    <row r="3769" spans="1:16" x14ac:dyDescent="0.25">
      <c r="A3769" s="54">
        <v>2024</v>
      </c>
      <c r="B3769" s="54">
        <v>539714</v>
      </c>
      <c r="C3769" s="55" t="s">
        <v>414</v>
      </c>
      <c r="D3769" s="54" t="s">
        <v>1</v>
      </c>
      <c r="E3769" s="56">
        <v>1386.2</v>
      </c>
      <c r="F3769" s="56">
        <v>151.98400000000001</v>
      </c>
      <c r="G3769" s="56">
        <v>95.975999999999999</v>
      </c>
      <c r="H3769" s="56">
        <v>275.89600000000002</v>
      </c>
      <c r="I3769" s="56">
        <v>255.96799999999999</v>
      </c>
      <c r="J3769" s="56">
        <v>0</v>
      </c>
      <c r="K3769" s="56">
        <v>719.92</v>
      </c>
      <c r="L3769" s="56">
        <v>1095.864</v>
      </c>
      <c r="M3769" s="56">
        <v>301.47199999999998</v>
      </c>
      <c r="N3769" s="56">
        <v>0</v>
      </c>
      <c r="O3769" s="56">
        <v>1023.896</v>
      </c>
      <c r="P3769" s="56">
        <v>347.13600000000002</v>
      </c>
    </row>
    <row r="3770" spans="1:16" x14ac:dyDescent="0.25">
      <c r="A3770" s="54">
        <v>2024</v>
      </c>
      <c r="B3770" s="54">
        <v>545957</v>
      </c>
      <c r="C3770" s="55" t="s">
        <v>414</v>
      </c>
      <c r="D3770" s="54" t="s">
        <v>294</v>
      </c>
      <c r="E3770" s="56">
        <v>1353.4</v>
      </c>
      <c r="F3770" s="56">
        <v>681.02499999999998</v>
      </c>
      <c r="G3770" s="56">
        <v>565.47500000000002</v>
      </c>
      <c r="H3770" s="56">
        <v>791.275000000001</v>
      </c>
      <c r="I3770" s="56">
        <v>965.02499999999998</v>
      </c>
      <c r="J3770" s="56">
        <v>1561.75</v>
      </c>
      <c r="K3770" s="56">
        <v>1198.5250000000001</v>
      </c>
      <c r="L3770" s="56">
        <v>883.35000000000105</v>
      </c>
      <c r="M3770" s="56">
        <v>1467.925</v>
      </c>
      <c r="N3770" s="56">
        <v>1314.4</v>
      </c>
      <c r="O3770" s="56">
        <v>1093.1500000000001</v>
      </c>
      <c r="P3770" s="56">
        <v>825.2</v>
      </c>
    </row>
    <row r="3771" spans="1:16" x14ac:dyDescent="0.25">
      <c r="A3771" s="54">
        <v>2024</v>
      </c>
      <c r="B3771" s="54">
        <v>545957</v>
      </c>
      <c r="C3771" s="55" t="s">
        <v>414</v>
      </c>
      <c r="D3771" s="54" t="s">
        <v>1</v>
      </c>
      <c r="E3771" s="56">
        <v>14887.4</v>
      </c>
      <c r="F3771" s="56">
        <v>7491.2749999999996</v>
      </c>
      <c r="G3771" s="56">
        <v>6220.2250000000004</v>
      </c>
      <c r="H3771" s="56">
        <v>8704.0249999999996</v>
      </c>
      <c r="I3771" s="56">
        <v>10615.275</v>
      </c>
      <c r="J3771" s="56">
        <v>17179.25</v>
      </c>
      <c r="K3771" s="56">
        <v>13183.775</v>
      </c>
      <c r="L3771" s="56">
        <v>9716.85</v>
      </c>
      <c r="M3771" s="56">
        <v>16147.174999999999</v>
      </c>
      <c r="N3771" s="56">
        <v>14458.4</v>
      </c>
      <c r="O3771" s="56">
        <v>12024.65</v>
      </c>
      <c r="P3771" s="56">
        <v>9077.2000000000007</v>
      </c>
    </row>
    <row r="3772" spans="1:16" x14ac:dyDescent="0.25">
      <c r="A3772" s="54">
        <v>2024</v>
      </c>
      <c r="B3772" s="54">
        <v>545957</v>
      </c>
      <c r="C3772" s="55" t="s">
        <v>414</v>
      </c>
      <c r="D3772" s="54" t="s">
        <v>296</v>
      </c>
      <c r="E3772" s="56">
        <v>753.4</v>
      </c>
      <c r="F3772" s="56">
        <v>176.02500000000001</v>
      </c>
      <c r="G3772" s="56">
        <v>62.475000000000399</v>
      </c>
      <c r="H3772" s="56">
        <v>246.275000000001</v>
      </c>
      <c r="I3772" s="56">
        <v>453.02499999999998</v>
      </c>
      <c r="J3772" s="56">
        <v>1039.71</v>
      </c>
      <c r="K3772" s="56">
        <v>716.525000000001</v>
      </c>
      <c r="L3772" s="56">
        <v>379.35000000000099</v>
      </c>
      <c r="M3772" s="56">
        <v>946.92500000000098</v>
      </c>
      <c r="N3772" s="56">
        <v>823.400000000001</v>
      </c>
      <c r="O3772" s="56">
        <v>611.63</v>
      </c>
      <c r="P3772" s="56">
        <v>285.68</v>
      </c>
    </row>
    <row r="3773" spans="1:16" x14ac:dyDescent="0.25">
      <c r="A3773" s="54">
        <v>2024</v>
      </c>
      <c r="B3773" s="54">
        <v>547050</v>
      </c>
      <c r="C3773" s="55" t="s">
        <v>419</v>
      </c>
      <c r="D3773" s="54" t="s">
        <v>296</v>
      </c>
      <c r="E3773" s="56">
        <v>-64.3</v>
      </c>
      <c r="F3773" s="56">
        <v>-104.15</v>
      </c>
      <c r="G3773" s="56">
        <v>-47.5</v>
      </c>
      <c r="H3773" s="56">
        <v>-76</v>
      </c>
      <c r="I3773" s="56">
        <v>19.100000000000001</v>
      </c>
      <c r="J3773" s="56">
        <v>184.4</v>
      </c>
      <c r="K3773" s="56">
        <v>-24.15</v>
      </c>
      <c r="L3773" s="56">
        <v>-31.2</v>
      </c>
      <c r="M3773" s="56">
        <v>-92.5</v>
      </c>
      <c r="N3773" s="56">
        <v>-34.049999999999997</v>
      </c>
      <c r="O3773" s="56">
        <v>-60.9</v>
      </c>
      <c r="P3773" s="56">
        <v>377.95</v>
      </c>
    </row>
    <row r="3774" spans="1:16" x14ac:dyDescent="0.25">
      <c r="A3774" s="54">
        <v>2024</v>
      </c>
      <c r="B3774" s="54">
        <v>547050</v>
      </c>
      <c r="C3774" s="55" t="s">
        <v>419</v>
      </c>
      <c r="D3774" s="54" t="s">
        <v>294</v>
      </c>
      <c r="E3774" s="56">
        <v>32</v>
      </c>
      <c r="F3774" s="56">
        <v>24.25</v>
      </c>
      <c r="G3774" s="56">
        <v>209.3</v>
      </c>
      <c r="H3774" s="56">
        <v>84.5</v>
      </c>
      <c r="I3774" s="56">
        <v>179.6</v>
      </c>
      <c r="J3774" s="56">
        <v>322.7</v>
      </c>
      <c r="K3774" s="56">
        <v>200.55</v>
      </c>
      <c r="L3774" s="56">
        <v>33</v>
      </c>
      <c r="M3774" s="56">
        <v>35.9</v>
      </c>
      <c r="N3774" s="56">
        <v>200.55</v>
      </c>
      <c r="O3774" s="56">
        <v>67.5</v>
      </c>
      <c r="P3774" s="56">
        <v>750.85</v>
      </c>
    </row>
    <row r="3775" spans="1:16" x14ac:dyDescent="0.25">
      <c r="A3775" s="54">
        <v>2024</v>
      </c>
      <c r="B3775" s="54">
        <v>547050</v>
      </c>
      <c r="C3775" s="55" t="s">
        <v>419</v>
      </c>
      <c r="D3775" s="54" t="s">
        <v>1</v>
      </c>
      <c r="E3775" s="56">
        <v>192</v>
      </c>
      <c r="F3775" s="56">
        <v>145.5</v>
      </c>
      <c r="G3775" s="56">
        <v>1255.8</v>
      </c>
      <c r="H3775" s="56">
        <v>507</v>
      </c>
      <c r="I3775" s="56">
        <v>1077.5999999999999</v>
      </c>
      <c r="J3775" s="56">
        <v>1936.2</v>
      </c>
      <c r="K3775" s="56">
        <v>1203.3</v>
      </c>
      <c r="L3775" s="56">
        <v>198</v>
      </c>
      <c r="M3775" s="56">
        <v>215.4</v>
      </c>
      <c r="N3775" s="56">
        <v>1203.3</v>
      </c>
      <c r="O3775" s="56">
        <v>405</v>
      </c>
      <c r="P3775" s="56">
        <v>4505.1000000000004</v>
      </c>
    </row>
    <row r="3776" spans="1:16" x14ac:dyDescent="0.25">
      <c r="A3776" s="54">
        <v>2024</v>
      </c>
      <c r="B3776" s="54">
        <v>547050</v>
      </c>
      <c r="C3776" s="55" t="s">
        <v>416</v>
      </c>
      <c r="D3776" s="54" t="s">
        <v>296</v>
      </c>
      <c r="E3776" s="56">
        <v>66.400000000000006</v>
      </c>
      <c r="F3776" s="56">
        <v>-85.3</v>
      </c>
      <c r="G3776" s="56">
        <v>786.6</v>
      </c>
      <c r="H3776" s="56">
        <v>367.55</v>
      </c>
      <c r="I3776" s="56">
        <v>327.35000000000002</v>
      </c>
      <c r="J3776" s="56">
        <v>181.75</v>
      </c>
      <c r="K3776" s="56">
        <v>300.45</v>
      </c>
      <c r="L3776" s="56">
        <v>476.05</v>
      </c>
      <c r="M3776" s="56">
        <v>85</v>
      </c>
      <c r="N3776" s="56">
        <v>114.3</v>
      </c>
      <c r="O3776" s="56">
        <v>371.35</v>
      </c>
      <c r="P3776" s="56">
        <v>548.35</v>
      </c>
    </row>
    <row r="3777" spans="1:16" x14ac:dyDescent="0.25">
      <c r="A3777" s="54">
        <v>2024</v>
      </c>
      <c r="B3777" s="54">
        <v>547050</v>
      </c>
      <c r="C3777" s="55" t="s">
        <v>416</v>
      </c>
      <c r="D3777" s="54" t="s">
        <v>294</v>
      </c>
      <c r="E3777" s="56">
        <v>237.9</v>
      </c>
      <c r="F3777" s="56">
        <v>121.6</v>
      </c>
      <c r="G3777" s="56">
        <v>997.9</v>
      </c>
      <c r="H3777" s="56">
        <v>648.54999999999995</v>
      </c>
      <c r="I3777" s="56">
        <v>506.55</v>
      </c>
      <c r="J3777" s="56">
        <v>315.64999999999998</v>
      </c>
      <c r="K3777" s="56">
        <v>477.45</v>
      </c>
      <c r="L3777" s="56">
        <v>649.75</v>
      </c>
      <c r="M3777" s="56">
        <v>259.8</v>
      </c>
      <c r="N3777" s="56">
        <v>294.60000000000002</v>
      </c>
      <c r="O3777" s="56">
        <v>488.55</v>
      </c>
      <c r="P3777" s="56">
        <v>829.35</v>
      </c>
    </row>
    <row r="3778" spans="1:16" x14ac:dyDescent="0.25">
      <c r="A3778" s="54">
        <v>2024</v>
      </c>
      <c r="B3778" s="54">
        <v>547050</v>
      </c>
      <c r="C3778" s="55" t="s">
        <v>416</v>
      </c>
      <c r="D3778" s="54" t="s">
        <v>1</v>
      </c>
      <c r="E3778" s="56">
        <v>1427.4</v>
      </c>
      <c r="F3778" s="56">
        <v>729.6</v>
      </c>
      <c r="G3778" s="56">
        <v>5987.4</v>
      </c>
      <c r="H3778" s="56">
        <v>3891.3</v>
      </c>
      <c r="I3778" s="56">
        <v>3039.3</v>
      </c>
      <c r="J3778" s="56">
        <v>1893.9</v>
      </c>
      <c r="K3778" s="56">
        <v>2864.7</v>
      </c>
      <c r="L3778" s="56">
        <v>3898.5</v>
      </c>
      <c r="M3778" s="56">
        <v>1558.8</v>
      </c>
      <c r="N3778" s="56">
        <v>1767.6</v>
      </c>
      <c r="O3778" s="56">
        <v>2931.3</v>
      </c>
      <c r="P3778" s="56">
        <v>4976.1000000000004</v>
      </c>
    </row>
    <row r="3779" spans="1:16" x14ac:dyDescent="0.25">
      <c r="A3779" s="54">
        <v>2024</v>
      </c>
      <c r="B3779" s="54">
        <v>548541</v>
      </c>
      <c r="C3779" s="55" t="s">
        <v>416</v>
      </c>
      <c r="D3779" s="54" t="s">
        <v>294</v>
      </c>
      <c r="E3779" s="56">
        <v>857.34760000000006</v>
      </c>
      <c r="F3779" s="56">
        <v>1471.1451999999999</v>
      </c>
      <c r="G3779" s="56">
        <v>650.12199999999905</v>
      </c>
      <c r="H3779" s="56">
        <v>1136.6368</v>
      </c>
      <c r="I3779" s="56">
        <v>2227.8904000000002</v>
      </c>
      <c r="J3779" s="56">
        <v>1263.5152</v>
      </c>
      <c r="K3779" s="56">
        <v>1706.0824</v>
      </c>
      <c r="L3779" s="56">
        <v>1077.0355999999999</v>
      </c>
      <c r="M3779" s="56">
        <v>1671.1612</v>
      </c>
      <c r="N3779" s="56">
        <v>1435.6859999999999</v>
      </c>
      <c r="O3779" s="56">
        <v>1357.3656000000001</v>
      </c>
      <c r="P3779" s="56">
        <v>978.0444</v>
      </c>
    </row>
    <row r="3780" spans="1:16" x14ac:dyDescent="0.25">
      <c r="A3780" s="54">
        <v>2024</v>
      </c>
      <c r="B3780" s="54">
        <v>548541</v>
      </c>
      <c r="C3780" s="55" t="s">
        <v>419</v>
      </c>
      <c r="D3780" s="54" t="s">
        <v>294</v>
      </c>
      <c r="E3780" s="56">
        <v>242.28960000000001</v>
      </c>
      <c r="F3780" s="56">
        <v>392.32479999999998</v>
      </c>
      <c r="G3780" s="56">
        <v>376.51600000000002</v>
      </c>
      <c r="H3780" s="56">
        <v>3.9935999999999998</v>
      </c>
      <c r="I3780" s="56">
        <v>53.593200000000003</v>
      </c>
      <c r="J3780" s="56">
        <v>40.209200000000003</v>
      </c>
      <c r="K3780" s="56">
        <v>63.911999999999999</v>
      </c>
      <c r="L3780" s="56">
        <v>167.49359999999999</v>
      </c>
      <c r="M3780" s="56">
        <v>89.572800000000001</v>
      </c>
      <c r="N3780" s="56">
        <v>330.524</v>
      </c>
      <c r="O3780" s="56">
        <v>47.002400000000101</v>
      </c>
      <c r="P3780" s="56">
        <v>730.09320000000002</v>
      </c>
    </row>
    <row r="3781" spans="1:16" x14ac:dyDescent="0.25">
      <c r="A3781" s="54">
        <v>2024</v>
      </c>
      <c r="B3781" s="54">
        <v>548541</v>
      </c>
      <c r="C3781" s="55" t="s">
        <v>416</v>
      </c>
      <c r="D3781" s="54" t="s">
        <v>1</v>
      </c>
      <c r="E3781" s="56">
        <v>9639.0975999999991</v>
      </c>
      <c r="F3781" s="56">
        <v>10229.395200000001</v>
      </c>
      <c r="G3781" s="56">
        <v>10383.871999999999</v>
      </c>
      <c r="H3781" s="56">
        <v>10522.6368</v>
      </c>
      <c r="I3781" s="56">
        <v>10672.3904</v>
      </c>
      <c r="J3781" s="56">
        <v>11590.5152</v>
      </c>
      <c r="K3781" s="56">
        <v>9992.5823999999993</v>
      </c>
      <c r="L3781" s="56">
        <v>12073.785599999999</v>
      </c>
      <c r="M3781" s="56">
        <v>13883.4112</v>
      </c>
      <c r="N3781" s="56">
        <v>13915.936</v>
      </c>
      <c r="O3781" s="56">
        <v>7975.8656000000001</v>
      </c>
      <c r="P3781" s="56">
        <v>11200.294400000001</v>
      </c>
    </row>
    <row r="3782" spans="1:16" x14ac:dyDescent="0.25">
      <c r="A3782" s="54">
        <v>2024</v>
      </c>
      <c r="B3782" s="54">
        <v>548541</v>
      </c>
      <c r="C3782" s="55" t="s">
        <v>419</v>
      </c>
      <c r="D3782" s="54" t="s">
        <v>1</v>
      </c>
      <c r="E3782" s="56">
        <v>3591.2896000000001</v>
      </c>
      <c r="F3782" s="56">
        <v>1769.3248000000001</v>
      </c>
      <c r="G3782" s="56">
        <v>2998.0160000000001</v>
      </c>
      <c r="H3782" s="56">
        <v>63.993600000000001</v>
      </c>
      <c r="I3782" s="56">
        <v>561.84320000000002</v>
      </c>
      <c r="J3782" s="56">
        <v>489.45920000000001</v>
      </c>
      <c r="K3782" s="56">
        <v>658.91200000000003</v>
      </c>
      <c r="L3782" s="56">
        <v>1479.9936</v>
      </c>
      <c r="M3782" s="56">
        <v>846.57280000000003</v>
      </c>
      <c r="N3782" s="56">
        <v>1177.0239999999999</v>
      </c>
      <c r="O3782" s="56">
        <v>10198.502399999999</v>
      </c>
      <c r="P3782" s="56">
        <v>4625.8432000000003</v>
      </c>
    </row>
    <row r="3783" spans="1:16" x14ac:dyDescent="0.25">
      <c r="A3783" s="54">
        <v>2024</v>
      </c>
      <c r="B3783" s="54">
        <v>548541</v>
      </c>
      <c r="C3783" s="55" t="s">
        <v>416</v>
      </c>
      <c r="D3783" s="54" t="s">
        <v>296</v>
      </c>
      <c r="E3783" s="56">
        <v>412.54759999999999</v>
      </c>
      <c r="F3783" s="56">
        <v>1085.0452</v>
      </c>
      <c r="G3783" s="56">
        <v>292.82199999999898</v>
      </c>
      <c r="H3783" s="56">
        <v>778.78679999999997</v>
      </c>
      <c r="I3783" s="56">
        <v>1871.6904</v>
      </c>
      <c r="J3783" s="56">
        <v>868.61519999999996</v>
      </c>
      <c r="K3783" s="56">
        <v>1315.5824</v>
      </c>
      <c r="L3783" s="56">
        <v>723.03559999999902</v>
      </c>
      <c r="M3783" s="56">
        <v>1111.3612000000001</v>
      </c>
      <c r="N3783" s="56">
        <v>1044.086</v>
      </c>
      <c r="O3783" s="56">
        <v>1110.6656</v>
      </c>
      <c r="P3783" s="56">
        <v>601.84439999999995</v>
      </c>
    </row>
    <row r="3784" spans="1:16" x14ac:dyDescent="0.25">
      <c r="A3784" s="54">
        <v>2024</v>
      </c>
      <c r="B3784" s="54">
        <v>548541</v>
      </c>
      <c r="C3784" s="55" t="s">
        <v>419</v>
      </c>
      <c r="D3784" s="54" t="s">
        <v>296</v>
      </c>
      <c r="E3784" s="56">
        <v>78.489600000000095</v>
      </c>
      <c r="F3784" s="56">
        <v>224.12479999999999</v>
      </c>
      <c r="G3784" s="56">
        <v>241.51599999999999</v>
      </c>
      <c r="H3784" s="56">
        <v>-28.106400000000001</v>
      </c>
      <c r="I3784" s="56">
        <v>-46.006799999999998</v>
      </c>
      <c r="J3784" s="56">
        <v>-59.390799999999999</v>
      </c>
      <c r="K3784" s="56">
        <v>-2.48799999999998</v>
      </c>
      <c r="L3784" s="56">
        <v>65.693600000000004</v>
      </c>
      <c r="M3784" s="56">
        <v>-74.227199999999996</v>
      </c>
      <c r="N3784" s="56">
        <v>165.624</v>
      </c>
      <c r="O3784" s="56">
        <v>-230.69759999999999</v>
      </c>
      <c r="P3784" s="56">
        <v>420.29320000000001</v>
      </c>
    </row>
    <row r="3785" spans="1:16" x14ac:dyDescent="0.25">
      <c r="A3785" s="54">
        <v>2024</v>
      </c>
      <c r="B3785" s="54">
        <v>550437</v>
      </c>
      <c r="C3785" s="55" t="s">
        <v>418</v>
      </c>
      <c r="D3785" s="54" t="s">
        <v>1</v>
      </c>
      <c r="E3785" s="56">
        <v>0</v>
      </c>
      <c r="F3785" s="56">
        <v>0</v>
      </c>
      <c r="G3785" s="56">
        <v>0</v>
      </c>
      <c r="H3785" s="56">
        <v>0</v>
      </c>
      <c r="I3785" s="56">
        <v>0</v>
      </c>
      <c r="J3785" s="56">
        <v>0</v>
      </c>
      <c r="K3785" s="56">
        <v>0</v>
      </c>
      <c r="L3785" s="56">
        <v>4406.7592000000004</v>
      </c>
      <c r="M3785" s="56">
        <v>8056.3059999999996</v>
      </c>
      <c r="N3785" s="56">
        <v>11455.7772</v>
      </c>
      <c r="O3785" s="56">
        <v>4328.4376000000002</v>
      </c>
      <c r="P3785" s="56">
        <v>5715.7821999999996</v>
      </c>
    </row>
    <row r="3786" spans="1:16" x14ac:dyDescent="0.25">
      <c r="A3786" s="54">
        <v>2024</v>
      </c>
      <c r="B3786" s="54">
        <v>550437</v>
      </c>
      <c r="C3786" s="55" t="s">
        <v>418</v>
      </c>
      <c r="D3786" s="54" t="s">
        <v>294</v>
      </c>
      <c r="E3786" s="56">
        <v>0</v>
      </c>
      <c r="F3786" s="56">
        <v>0</v>
      </c>
      <c r="G3786" s="56">
        <v>0</v>
      </c>
      <c r="H3786" s="56">
        <v>0</v>
      </c>
      <c r="I3786" s="56">
        <v>0</v>
      </c>
      <c r="J3786" s="56">
        <v>0</v>
      </c>
      <c r="K3786" s="56">
        <v>0</v>
      </c>
      <c r="L3786" s="56">
        <v>1037.0092</v>
      </c>
      <c r="M3786" s="56">
        <v>2181.056</v>
      </c>
      <c r="N3786" s="56">
        <v>3050.7772</v>
      </c>
      <c r="O3786" s="56">
        <v>1020.4376</v>
      </c>
      <c r="P3786" s="56">
        <v>1251.7822000000001</v>
      </c>
    </row>
    <row r="3787" spans="1:16" x14ac:dyDescent="0.25">
      <c r="A3787" s="54">
        <v>2024</v>
      </c>
      <c r="B3787" s="54">
        <v>550437</v>
      </c>
      <c r="C3787" s="55" t="s">
        <v>418</v>
      </c>
      <c r="D3787" s="54" t="s">
        <v>296</v>
      </c>
      <c r="E3787" s="56">
        <v>0</v>
      </c>
      <c r="F3787" s="56">
        <v>0</v>
      </c>
      <c r="G3787" s="56">
        <v>0</v>
      </c>
      <c r="H3787" s="56">
        <v>0</v>
      </c>
      <c r="I3787" s="56">
        <v>0</v>
      </c>
      <c r="J3787" s="56">
        <v>0</v>
      </c>
      <c r="K3787" s="56">
        <v>0</v>
      </c>
      <c r="L3787" s="56">
        <v>815.30920000000003</v>
      </c>
      <c r="M3787" s="56">
        <v>1846.306</v>
      </c>
      <c r="N3787" s="56">
        <v>2711.6271999999999</v>
      </c>
      <c r="O3787" s="56">
        <v>772.23760000000004</v>
      </c>
      <c r="P3787" s="56">
        <v>1034.4821999999999</v>
      </c>
    </row>
    <row r="3788" spans="1:16" x14ac:dyDescent="0.25">
      <c r="A3788" s="54">
        <v>2024</v>
      </c>
      <c r="B3788" s="54">
        <v>551554</v>
      </c>
      <c r="C3788" s="55" t="s">
        <v>415</v>
      </c>
      <c r="D3788" s="54" t="s">
        <v>1</v>
      </c>
      <c r="E3788" s="56">
        <v>1969.5360000000001</v>
      </c>
      <c r="F3788" s="56">
        <v>3819.1559999999999</v>
      </c>
      <c r="G3788" s="56">
        <v>3100.71</v>
      </c>
      <c r="H3788" s="56">
        <v>5824.1040000000003</v>
      </c>
      <c r="I3788" s="56">
        <v>6224.2139999999999</v>
      </c>
      <c r="J3788" s="56">
        <v>5388.4440000000004</v>
      </c>
      <c r="K3788" s="56">
        <v>4730.4359999999997</v>
      </c>
      <c r="L3788" s="56">
        <v>4324.26</v>
      </c>
      <c r="M3788" s="56">
        <v>4220.1540000000005</v>
      </c>
      <c r="N3788" s="56">
        <v>7306.44</v>
      </c>
      <c r="O3788" s="56">
        <v>3683.424</v>
      </c>
      <c r="P3788" s="56">
        <v>5573.1059999999998</v>
      </c>
    </row>
    <row r="3789" spans="1:16" x14ac:dyDescent="0.25">
      <c r="A3789" s="54">
        <v>2024</v>
      </c>
      <c r="B3789" s="54">
        <v>551554</v>
      </c>
      <c r="C3789" s="55" t="s">
        <v>415</v>
      </c>
      <c r="D3789" s="54" t="s">
        <v>294</v>
      </c>
      <c r="E3789" s="56">
        <v>108.786</v>
      </c>
      <c r="F3789" s="56">
        <v>209.15600000000001</v>
      </c>
      <c r="G3789" s="56">
        <v>362.46</v>
      </c>
      <c r="H3789" s="56">
        <v>-380.89600000000002</v>
      </c>
      <c r="I3789" s="56">
        <v>185.713999999999</v>
      </c>
      <c r="J3789" s="56">
        <v>-230.05600000000101</v>
      </c>
      <c r="K3789" s="56">
        <v>527.43599999999901</v>
      </c>
      <c r="L3789" s="56">
        <v>423.26</v>
      </c>
      <c r="M3789" s="56">
        <v>385.40399999999897</v>
      </c>
      <c r="N3789" s="56">
        <v>-110.810000000001</v>
      </c>
      <c r="O3789" s="56">
        <v>322.17399999999998</v>
      </c>
      <c r="P3789" s="56">
        <v>733.35599999999897</v>
      </c>
    </row>
    <row r="3790" spans="1:16" x14ac:dyDescent="0.25">
      <c r="A3790" s="54">
        <v>2024</v>
      </c>
      <c r="B3790" s="54">
        <v>551554</v>
      </c>
      <c r="C3790" s="55" t="s">
        <v>415</v>
      </c>
      <c r="D3790" s="54" t="s">
        <v>296</v>
      </c>
      <c r="E3790" s="56">
        <v>-575.21400000000006</v>
      </c>
      <c r="F3790" s="56">
        <v>-484.17399999999998</v>
      </c>
      <c r="G3790" s="56">
        <v>-334.74</v>
      </c>
      <c r="H3790" s="56">
        <v>-1103.596</v>
      </c>
      <c r="I3790" s="56">
        <v>-542.48600000000101</v>
      </c>
      <c r="J3790" s="56">
        <v>-901.18600000000004</v>
      </c>
      <c r="K3790" s="56">
        <v>-201.864000000001</v>
      </c>
      <c r="L3790" s="56">
        <v>-268.97000000000003</v>
      </c>
      <c r="M3790" s="56">
        <v>-265.39600000000098</v>
      </c>
      <c r="N3790" s="56">
        <v>-837.91000000000099</v>
      </c>
      <c r="O3790" s="56">
        <v>-284.18599999999998</v>
      </c>
      <c r="P3790" s="56">
        <v>41.125999999999102</v>
      </c>
    </row>
    <row r="3791" spans="1:16" x14ac:dyDescent="0.25">
      <c r="A3791" s="54">
        <v>2024</v>
      </c>
      <c r="B3791" s="54">
        <v>551613</v>
      </c>
      <c r="C3791" s="55" t="s">
        <v>417</v>
      </c>
      <c r="D3791" s="54" t="s">
        <v>1</v>
      </c>
      <c r="E3791" s="56">
        <v>7168.6332000000002</v>
      </c>
      <c r="F3791" s="56">
        <v>4221.0348000000004</v>
      </c>
      <c r="G3791" s="56">
        <v>2276.9445999999998</v>
      </c>
      <c r="H3791" s="56">
        <v>3821.3584000000001</v>
      </c>
      <c r="I3791" s="56">
        <v>7296.7817999999997</v>
      </c>
      <c r="J3791" s="56">
        <v>4042.7997999999998</v>
      </c>
      <c r="K3791" s="56">
        <v>8691.7189999999991</v>
      </c>
      <c r="L3791" s="56">
        <v>4046.2312000000002</v>
      </c>
      <c r="M3791" s="56">
        <v>764.41959999999995</v>
      </c>
      <c r="N3791" s="56">
        <v>2597.7847999999999</v>
      </c>
      <c r="O3791" s="56">
        <v>5595.7964000000002</v>
      </c>
      <c r="P3791" s="56">
        <v>2601.973</v>
      </c>
    </row>
    <row r="3792" spans="1:16" x14ac:dyDescent="0.25">
      <c r="A3792" s="54">
        <v>2024</v>
      </c>
      <c r="B3792" s="54">
        <v>551613</v>
      </c>
      <c r="C3792" s="55" t="s">
        <v>417</v>
      </c>
      <c r="D3792" s="54" t="s">
        <v>294</v>
      </c>
      <c r="E3792" s="56">
        <v>2563.6332000000002</v>
      </c>
      <c r="F3792" s="56">
        <v>1275.5347999999999</v>
      </c>
      <c r="G3792" s="56">
        <v>606.19460000000004</v>
      </c>
      <c r="H3792" s="56">
        <v>849.35839999999996</v>
      </c>
      <c r="I3792" s="56">
        <v>2298.2818000000002</v>
      </c>
      <c r="J3792" s="56">
        <v>1545.2998</v>
      </c>
      <c r="K3792" s="56">
        <v>2936.7190000000001</v>
      </c>
      <c r="L3792" s="56">
        <v>1380.2311999999999</v>
      </c>
      <c r="M3792" s="56">
        <v>274.9196</v>
      </c>
      <c r="N3792" s="56">
        <v>681.78480000000002</v>
      </c>
      <c r="O3792" s="56">
        <v>1930.5463999999999</v>
      </c>
      <c r="P3792" s="56">
        <v>859.97299999999996</v>
      </c>
    </row>
    <row r="3793" spans="1:16" x14ac:dyDescent="0.25">
      <c r="A3793" s="54">
        <v>2024</v>
      </c>
      <c r="B3793" s="54">
        <v>551613</v>
      </c>
      <c r="C3793" s="55" t="s">
        <v>417</v>
      </c>
      <c r="D3793" s="54" t="s">
        <v>296</v>
      </c>
      <c r="E3793" s="56">
        <v>2298.6332000000002</v>
      </c>
      <c r="F3793" s="56">
        <v>1047.4947999999999</v>
      </c>
      <c r="G3793" s="56">
        <v>382.19459999999998</v>
      </c>
      <c r="H3793" s="56">
        <v>658.35839999999996</v>
      </c>
      <c r="I3793" s="56">
        <v>2033.7218</v>
      </c>
      <c r="J3793" s="56">
        <v>1303.2198000000001</v>
      </c>
      <c r="K3793" s="56">
        <v>2576.1990000000001</v>
      </c>
      <c r="L3793" s="56">
        <v>1077.6312</v>
      </c>
      <c r="M3793" s="56">
        <v>115.9196</v>
      </c>
      <c r="N3793" s="56">
        <v>494.78480000000002</v>
      </c>
      <c r="O3793" s="56">
        <v>1698.9864</v>
      </c>
      <c r="P3793" s="56">
        <v>696.97299999999996</v>
      </c>
    </row>
    <row r="3794" spans="1:16" x14ac:dyDescent="0.25">
      <c r="A3794" s="54">
        <v>2024</v>
      </c>
      <c r="B3794" s="54">
        <v>551787</v>
      </c>
      <c r="C3794" s="55" t="s">
        <v>417</v>
      </c>
      <c r="D3794" s="54" t="s">
        <v>1</v>
      </c>
      <c r="E3794" s="56">
        <v>2971.616</v>
      </c>
      <c r="F3794" s="56">
        <v>659.87199999999996</v>
      </c>
      <c r="G3794" s="56">
        <v>505.52800000000002</v>
      </c>
      <c r="H3794" s="56">
        <v>927.88800000000003</v>
      </c>
      <c r="I3794" s="56">
        <v>803.84799999999996</v>
      </c>
      <c r="J3794" s="56">
        <v>561.36800000000005</v>
      </c>
      <c r="K3794" s="56">
        <v>2666.8159999999998</v>
      </c>
      <c r="L3794" s="56">
        <v>1273.9359999999999</v>
      </c>
      <c r="M3794" s="56">
        <v>5186.5200000000004</v>
      </c>
      <c r="N3794" s="56">
        <v>331.928</v>
      </c>
      <c r="O3794" s="56">
        <v>435.13600000000002</v>
      </c>
      <c r="P3794" s="56">
        <v>875.096</v>
      </c>
    </row>
    <row r="3795" spans="1:16" x14ac:dyDescent="0.25">
      <c r="A3795" s="54">
        <v>2024</v>
      </c>
      <c r="B3795" s="54">
        <v>551787</v>
      </c>
      <c r="C3795" s="55" t="s">
        <v>417</v>
      </c>
      <c r="D3795" s="54" t="s">
        <v>296</v>
      </c>
      <c r="E3795" s="56">
        <v>643.11599999999999</v>
      </c>
      <c r="F3795" s="56">
        <v>60.872</v>
      </c>
      <c r="G3795" s="56">
        <v>106.52800000000001</v>
      </c>
      <c r="H3795" s="56">
        <v>355.88799999999998</v>
      </c>
      <c r="I3795" s="56">
        <v>57.097999999999999</v>
      </c>
      <c r="J3795" s="56">
        <v>114.86799999999999</v>
      </c>
      <c r="K3795" s="56">
        <v>866.81600000000003</v>
      </c>
      <c r="L3795" s="56">
        <v>197.43600000000001</v>
      </c>
      <c r="M3795" s="56">
        <v>1597.52</v>
      </c>
      <c r="N3795" s="56">
        <v>29.928000000000001</v>
      </c>
      <c r="O3795" s="56">
        <v>73.635999999999996</v>
      </c>
      <c r="P3795" s="56">
        <v>68.096000000000103</v>
      </c>
    </row>
    <row r="3796" spans="1:16" x14ac:dyDescent="0.25">
      <c r="A3796" s="54">
        <v>2024</v>
      </c>
      <c r="B3796" s="54">
        <v>551787</v>
      </c>
      <c r="C3796" s="55" t="s">
        <v>417</v>
      </c>
      <c r="D3796" s="54" t="s">
        <v>294</v>
      </c>
      <c r="E3796" s="56">
        <v>867.11599999999999</v>
      </c>
      <c r="F3796" s="56">
        <v>215.87200000000001</v>
      </c>
      <c r="G3796" s="56">
        <v>199.52799999999999</v>
      </c>
      <c r="H3796" s="56">
        <v>387.88799999999998</v>
      </c>
      <c r="I3796" s="56">
        <v>214.09800000000001</v>
      </c>
      <c r="J3796" s="56">
        <v>209.86799999999999</v>
      </c>
      <c r="K3796" s="56">
        <v>1081.816</v>
      </c>
      <c r="L3796" s="56">
        <v>298.43599999999998</v>
      </c>
      <c r="M3796" s="56">
        <v>1783.52</v>
      </c>
      <c r="N3796" s="56">
        <v>122.928</v>
      </c>
      <c r="O3796" s="56">
        <v>165.636</v>
      </c>
      <c r="P3796" s="56">
        <v>163.096</v>
      </c>
    </row>
    <row r="3797" spans="1:16" x14ac:dyDescent="0.25">
      <c r="A3797" s="54">
        <v>2024</v>
      </c>
      <c r="B3797" s="54">
        <v>552357</v>
      </c>
      <c r="C3797" s="55" t="s">
        <v>414</v>
      </c>
      <c r="D3797" s="54" t="s">
        <v>294</v>
      </c>
      <c r="E3797" s="56">
        <v>289.92</v>
      </c>
      <c r="F3797" s="56">
        <v>3.492</v>
      </c>
      <c r="G3797" s="56">
        <v>455.16800000000001</v>
      </c>
      <c r="H3797" s="56">
        <v>0</v>
      </c>
      <c r="I3797" s="56">
        <v>32.283999999999999</v>
      </c>
      <c r="J3797" s="56">
        <v>44.911999999999999</v>
      </c>
      <c r="K3797" s="56">
        <v>46.984000000000002</v>
      </c>
      <c r="L3797" s="56">
        <v>0</v>
      </c>
      <c r="M3797" s="56">
        <v>0</v>
      </c>
      <c r="N3797" s="56">
        <v>22.334</v>
      </c>
      <c r="O3797" s="56">
        <v>28.992000000000001</v>
      </c>
      <c r="P3797" s="56">
        <v>3.492</v>
      </c>
    </row>
    <row r="3798" spans="1:16" x14ac:dyDescent="0.25">
      <c r="A3798" s="54">
        <v>2024</v>
      </c>
      <c r="B3798" s="54">
        <v>552357</v>
      </c>
      <c r="C3798" s="55" t="s">
        <v>414</v>
      </c>
      <c r="D3798" s="54" t="s">
        <v>296</v>
      </c>
      <c r="E3798" s="56">
        <v>258.92</v>
      </c>
      <c r="F3798" s="56">
        <v>-27.507999999999999</v>
      </c>
      <c r="G3798" s="56">
        <v>384.16800000000001</v>
      </c>
      <c r="H3798" s="56">
        <v>0</v>
      </c>
      <c r="I3798" s="56">
        <v>-29.716000000000001</v>
      </c>
      <c r="J3798" s="56">
        <v>-17.088000000000001</v>
      </c>
      <c r="K3798" s="56">
        <v>-15.016</v>
      </c>
      <c r="L3798" s="56">
        <v>0</v>
      </c>
      <c r="M3798" s="56">
        <v>0</v>
      </c>
      <c r="N3798" s="56">
        <v>-39.665999999999997</v>
      </c>
      <c r="O3798" s="56">
        <v>-2.008</v>
      </c>
      <c r="P3798" s="56">
        <v>-27.507999999999999</v>
      </c>
    </row>
    <row r="3799" spans="1:16" x14ac:dyDescent="0.25">
      <c r="A3799" s="54">
        <v>2024</v>
      </c>
      <c r="B3799" s="54">
        <v>552357</v>
      </c>
      <c r="C3799" s="55" t="s">
        <v>414</v>
      </c>
      <c r="D3799" s="54" t="s">
        <v>1</v>
      </c>
      <c r="E3799" s="56">
        <v>639.91999999999996</v>
      </c>
      <c r="F3799" s="56">
        <v>7.992</v>
      </c>
      <c r="G3799" s="56">
        <v>1498.1679999999999</v>
      </c>
      <c r="H3799" s="56">
        <v>0</v>
      </c>
      <c r="I3799" s="56">
        <v>72.784000000000006</v>
      </c>
      <c r="J3799" s="56">
        <v>159.91200000000001</v>
      </c>
      <c r="K3799" s="56">
        <v>151.98400000000001</v>
      </c>
      <c r="L3799" s="56">
        <v>0</v>
      </c>
      <c r="M3799" s="56">
        <v>0</v>
      </c>
      <c r="N3799" s="56">
        <v>89.584000000000003</v>
      </c>
      <c r="O3799" s="56">
        <v>63.991999999999997</v>
      </c>
      <c r="P3799" s="56">
        <v>7.992</v>
      </c>
    </row>
    <row r="3800" spans="1:16" x14ac:dyDescent="0.25">
      <c r="A3800" s="54">
        <v>2024</v>
      </c>
      <c r="B3800" s="54">
        <v>552957</v>
      </c>
      <c r="C3800" s="55" t="s">
        <v>419</v>
      </c>
      <c r="D3800" s="54" t="s">
        <v>1</v>
      </c>
      <c r="E3800" s="56">
        <v>3576</v>
      </c>
      <c r="F3800" s="56">
        <v>3919.8</v>
      </c>
      <c r="G3800" s="56">
        <v>4109.3999999999996</v>
      </c>
      <c r="H3800" s="56">
        <v>8349</v>
      </c>
      <c r="I3800" s="56">
        <v>3381.6</v>
      </c>
      <c r="J3800" s="56">
        <v>11218.2</v>
      </c>
      <c r="K3800" s="56">
        <v>4006.8</v>
      </c>
      <c r="L3800" s="56">
        <v>5272.2</v>
      </c>
      <c r="M3800" s="56">
        <v>12164.4</v>
      </c>
      <c r="N3800" s="56">
        <v>3633.3</v>
      </c>
      <c r="O3800" s="56">
        <v>643.79999999999995</v>
      </c>
      <c r="P3800" s="56">
        <v>3722.7</v>
      </c>
    </row>
    <row r="3801" spans="1:16" x14ac:dyDescent="0.25">
      <c r="A3801" s="54">
        <v>2024</v>
      </c>
      <c r="B3801" s="54">
        <v>552957</v>
      </c>
      <c r="C3801" s="55" t="s">
        <v>419</v>
      </c>
      <c r="D3801" s="54" t="s">
        <v>296</v>
      </c>
      <c r="E3801" s="56">
        <v>390.2</v>
      </c>
      <c r="F3801" s="56">
        <v>440.9</v>
      </c>
      <c r="G3801" s="56">
        <v>577.6</v>
      </c>
      <c r="H3801" s="56">
        <v>1103.9000000000001</v>
      </c>
      <c r="I3801" s="56">
        <v>418.7</v>
      </c>
      <c r="J3801" s="56">
        <v>1594.2</v>
      </c>
      <c r="K3801" s="56">
        <v>488.6</v>
      </c>
      <c r="L3801" s="56">
        <v>668.5</v>
      </c>
      <c r="M3801" s="56">
        <v>1699.55</v>
      </c>
      <c r="N3801" s="56">
        <v>425.29</v>
      </c>
      <c r="O3801" s="56">
        <v>3.3</v>
      </c>
      <c r="P3801" s="56">
        <v>415.75</v>
      </c>
    </row>
    <row r="3802" spans="1:16" x14ac:dyDescent="0.25">
      <c r="A3802" s="54">
        <v>2024</v>
      </c>
      <c r="B3802" s="54">
        <v>552957</v>
      </c>
      <c r="C3802" s="55" t="s">
        <v>419</v>
      </c>
      <c r="D3802" s="54" t="s">
        <v>294</v>
      </c>
      <c r="E3802" s="56">
        <v>596</v>
      </c>
      <c r="F3802" s="56">
        <v>653.29999999999995</v>
      </c>
      <c r="G3802" s="56">
        <v>684.9</v>
      </c>
      <c r="H3802" s="56">
        <v>1391.5</v>
      </c>
      <c r="I3802" s="56">
        <v>563.6</v>
      </c>
      <c r="J3802" s="56">
        <v>1869.7</v>
      </c>
      <c r="K3802" s="56">
        <v>667.8</v>
      </c>
      <c r="L3802" s="56">
        <v>878.7</v>
      </c>
      <c r="M3802" s="56">
        <v>2027.4</v>
      </c>
      <c r="N3802" s="56">
        <v>605.54999999999995</v>
      </c>
      <c r="O3802" s="56">
        <v>107.3</v>
      </c>
      <c r="P3802" s="56">
        <v>620.45000000000005</v>
      </c>
    </row>
    <row r="3803" spans="1:16" x14ac:dyDescent="0.25">
      <c r="A3803" s="54">
        <v>2024</v>
      </c>
      <c r="B3803" s="54">
        <v>553426</v>
      </c>
      <c r="C3803" s="55" t="s">
        <v>419</v>
      </c>
      <c r="D3803" s="54" t="s">
        <v>294</v>
      </c>
      <c r="E3803" s="56">
        <v>0</v>
      </c>
      <c r="F3803" s="56">
        <v>0</v>
      </c>
      <c r="G3803" s="56">
        <v>0</v>
      </c>
      <c r="H3803" s="56">
        <v>26.984000000000002</v>
      </c>
      <c r="I3803" s="56">
        <v>0</v>
      </c>
      <c r="J3803" s="56">
        <v>53.984000000000002</v>
      </c>
      <c r="K3803" s="56">
        <v>20.783999999999999</v>
      </c>
      <c r="L3803" s="56">
        <v>64.567999999999998</v>
      </c>
      <c r="M3803" s="56">
        <v>0</v>
      </c>
      <c r="N3803" s="56">
        <v>0</v>
      </c>
      <c r="O3803" s="56">
        <v>111.968</v>
      </c>
      <c r="P3803" s="56">
        <v>0</v>
      </c>
    </row>
    <row r="3804" spans="1:16" x14ac:dyDescent="0.25">
      <c r="A3804" s="54">
        <v>2024</v>
      </c>
      <c r="B3804" s="54">
        <v>553426</v>
      </c>
      <c r="C3804" s="55" t="s">
        <v>419</v>
      </c>
      <c r="D3804" s="54" t="s">
        <v>1</v>
      </c>
      <c r="E3804" s="56">
        <v>0</v>
      </c>
      <c r="F3804" s="56">
        <v>0</v>
      </c>
      <c r="G3804" s="56">
        <v>0</v>
      </c>
      <c r="H3804" s="56">
        <v>151.98400000000001</v>
      </c>
      <c r="I3804" s="56">
        <v>0</v>
      </c>
      <c r="J3804" s="56">
        <v>143.98400000000001</v>
      </c>
      <c r="K3804" s="56">
        <v>160.78399999999999</v>
      </c>
      <c r="L3804" s="56">
        <v>145.56800000000001</v>
      </c>
      <c r="M3804" s="56">
        <v>0</v>
      </c>
      <c r="N3804" s="56">
        <v>0</v>
      </c>
      <c r="O3804" s="56">
        <v>271.96800000000002</v>
      </c>
      <c r="P3804" s="56">
        <v>0</v>
      </c>
    </row>
    <row r="3805" spans="1:16" x14ac:dyDescent="0.25">
      <c r="A3805" s="54">
        <v>2024</v>
      </c>
      <c r="B3805" s="54">
        <v>553426</v>
      </c>
      <c r="C3805" s="55" t="s">
        <v>419</v>
      </c>
      <c r="D3805" s="54" t="s">
        <v>296</v>
      </c>
      <c r="E3805" s="56">
        <v>0</v>
      </c>
      <c r="F3805" s="56">
        <v>0</v>
      </c>
      <c r="G3805" s="56">
        <v>0</v>
      </c>
      <c r="H3805" s="56">
        <v>-6.2159999999999904</v>
      </c>
      <c r="I3805" s="56">
        <v>0</v>
      </c>
      <c r="J3805" s="56">
        <v>21.884</v>
      </c>
      <c r="K3805" s="56">
        <v>-12.416</v>
      </c>
      <c r="L3805" s="56">
        <v>31.367999999999999</v>
      </c>
      <c r="M3805" s="56">
        <v>0</v>
      </c>
      <c r="N3805" s="56">
        <v>0</v>
      </c>
      <c r="O3805" s="56">
        <v>78.768000000000001</v>
      </c>
      <c r="P3805" s="56">
        <v>0</v>
      </c>
    </row>
    <row r="3806" spans="1:16" x14ac:dyDescent="0.25">
      <c r="A3806" s="54">
        <v>2024</v>
      </c>
      <c r="B3806" s="54">
        <v>553736</v>
      </c>
      <c r="C3806" s="55" t="s">
        <v>418</v>
      </c>
      <c r="D3806" s="54" t="s">
        <v>296</v>
      </c>
      <c r="E3806" s="56">
        <v>0</v>
      </c>
      <c r="F3806" s="56">
        <v>0</v>
      </c>
      <c r="G3806" s="56">
        <v>0</v>
      </c>
      <c r="H3806" s="56">
        <v>0</v>
      </c>
      <c r="I3806" s="56">
        <v>905.08</v>
      </c>
      <c r="J3806" s="56">
        <v>770.26599999999996</v>
      </c>
      <c r="K3806" s="56">
        <v>1292.308</v>
      </c>
      <c r="L3806" s="56">
        <v>0</v>
      </c>
      <c r="M3806" s="56">
        <v>-29.608000000000001</v>
      </c>
      <c r="N3806" s="56">
        <v>0</v>
      </c>
      <c r="O3806" s="56">
        <v>87.992000000000104</v>
      </c>
      <c r="P3806" s="56">
        <v>308.78399999999999</v>
      </c>
    </row>
    <row r="3807" spans="1:16" x14ac:dyDescent="0.25">
      <c r="A3807" s="54">
        <v>2024</v>
      </c>
      <c r="B3807" s="54">
        <v>553736</v>
      </c>
      <c r="C3807" s="55" t="s">
        <v>418</v>
      </c>
      <c r="D3807" s="54" t="s">
        <v>294</v>
      </c>
      <c r="E3807" s="56">
        <v>0</v>
      </c>
      <c r="F3807" s="56">
        <v>0</v>
      </c>
      <c r="G3807" s="56">
        <v>0</v>
      </c>
      <c r="H3807" s="56">
        <v>0</v>
      </c>
      <c r="I3807" s="56">
        <v>1085.98</v>
      </c>
      <c r="J3807" s="56">
        <v>918.61599999999999</v>
      </c>
      <c r="K3807" s="56">
        <v>1440.1079999999999</v>
      </c>
      <c r="L3807" s="56">
        <v>0</v>
      </c>
      <c r="M3807" s="56">
        <v>3.492</v>
      </c>
      <c r="N3807" s="56">
        <v>0</v>
      </c>
      <c r="O3807" s="56">
        <v>165.19200000000001</v>
      </c>
      <c r="P3807" s="56">
        <v>411.38400000000001</v>
      </c>
    </row>
    <row r="3808" spans="1:16" x14ac:dyDescent="0.25">
      <c r="A3808" s="54">
        <v>2024</v>
      </c>
      <c r="B3808" s="54">
        <v>553736</v>
      </c>
      <c r="C3808" s="55" t="s">
        <v>418</v>
      </c>
      <c r="D3808" s="54" t="s">
        <v>1</v>
      </c>
      <c r="E3808" s="56">
        <v>0</v>
      </c>
      <c r="F3808" s="56">
        <v>0</v>
      </c>
      <c r="G3808" s="56">
        <v>0</v>
      </c>
      <c r="H3808" s="56">
        <v>0</v>
      </c>
      <c r="I3808" s="56">
        <v>3475.48</v>
      </c>
      <c r="J3808" s="56">
        <v>3191.616</v>
      </c>
      <c r="K3808" s="56">
        <v>3882.6080000000002</v>
      </c>
      <c r="L3808" s="56">
        <v>0</v>
      </c>
      <c r="M3808" s="56">
        <v>7.992</v>
      </c>
      <c r="N3808" s="56">
        <v>0</v>
      </c>
      <c r="O3808" s="56">
        <v>538.19200000000001</v>
      </c>
      <c r="P3808" s="56">
        <v>1201.384</v>
      </c>
    </row>
    <row r="3809" spans="1:16" x14ac:dyDescent="0.25">
      <c r="A3809" s="54">
        <v>2024</v>
      </c>
      <c r="B3809" s="54">
        <v>554565</v>
      </c>
      <c r="C3809" s="55" t="s">
        <v>418</v>
      </c>
      <c r="D3809" s="54" t="s">
        <v>1</v>
      </c>
      <c r="E3809" s="56">
        <v>0</v>
      </c>
      <c r="F3809" s="56">
        <v>0</v>
      </c>
      <c r="G3809" s="56">
        <v>0</v>
      </c>
      <c r="H3809" s="56">
        <v>0</v>
      </c>
      <c r="I3809" s="56">
        <v>1554.6</v>
      </c>
      <c r="J3809" s="56">
        <v>3732.6</v>
      </c>
      <c r="K3809" s="56">
        <v>4648.8</v>
      </c>
      <c r="L3809" s="56">
        <v>2334</v>
      </c>
      <c r="M3809" s="56">
        <v>6668.4</v>
      </c>
      <c r="N3809" s="56">
        <v>1546.5</v>
      </c>
      <c r="O3809" s="56">
        <v>4050.3</v>
      </c>
      <c r="P3809" s="56">
        <v>4195.8</v>
      </c>
    </row>
    <row r="3810" spans="1:16" x14ac:dyDescent="0.25">
      <c r="A3810" s="54">
        <v>2024</v>
      </c>
      <c r="B3810" s="54">
        <v>554565</v>
      </c>
      <c r="C3810" s="55" t="s">
        <v>418</v>
      </c>
      <c r="D3810" s="54" t="s">
        <v>294</v>
      </c>
      <c r="E3810" s="56">
        <v>0</v>
      </c>
      <c r="F3810" s="56">
        <v>0</v>
      </c>
      <c r="G3810" s="56">
        <v>0</v>
      </c>
      <c r="H3810" s="56">
        <v>0</v>
      </c>
      <c r="I3810" s="56">
        <v>259.10000000000002</v>
      </c>
      <c r="J3810" s="56">
        <v>622.1</v>
      </c>
      <c r="K3810" s="56">
        <v>774.8</v>
      </c>
      <c r="L3810" s="56">
        <v>389</v>
      </c>
      <c r="M3810" s="56">
        <v>1111.4000000000001</v>
      </c>
      <c r="N3810" s="56">
        <v>257.75</v>
      </c>
      <c r="O3810" s="56">
        <v>675.05</v>
      </c>
      <c r="P3810" s="56">
        <v>699.3</v>
      </c>
    </row>
    <row r="3811" spans="1:16" x14ac:dyDescent="0.25">
      <c r="A3811" s="54">
        <v>2024</v>
      </c>
      <c r="B3811" s="54">
        <v>554565</v>
      </c>
      <c r="C3811" s="55" t="s">
        <v>418</v>
      </c>
      <c r="D3811" s="54" t="s">
        <v>296</v>
      </c>
      <c r="E3811" s="56">
        <v>0</v>
      </c>
      <c r="F3811" s="56">
        <v>0</v>
      </c>
      <c r="G3811" s="56">
        <v>0</v>
      </c>
      <c r="H3811" s="56">
        <v>0</v>
      </c>
      <c r="I3811" s="56">
        <v>117.9</v>
      </c>
      <c r="J3811" s="56">
        <v>346.3</v>
      </c>
      <c r="K3811" s="56">
        <v>591.15</v>
      </c>
      <c r="L3811" s="56">
        <v>215.8</v>
      </c>
      <c r="M3811" s="56">
        <v>687.8</v>
      </c>
      <c r="N3811" s="56">
        <v>73.549999999999898</v>
      </c>
      <c r="O3811" s="56">
        <v>395.95</v>
      </c>
      <c r="P3811" s="56">
        <v>486.4</v>
      </c>
    </row>
    <row r="3812" spans="1:16" x14ac:dyDescent="0.25">
      <c r="A3812" s="54">
        <v>2024</v>
      </c>
      <c r="B3812" s="54">
        <v>554730</v>
      </c>
      <c r="C3812" s="55" t="s">
        <v>415</v>
      </c>
      <c r="D3812" s="54" t="s">
        <v>294</v>
      </c>
      <c r="E3812" s="56">
        <v>3282.7127999999998</v>
      </c>
      <c r="F3812" s="56">
        <v>1664.4552000000001</v>
      </c>
      <c r="G3812" s="56">
        <v>786.08479999999997</v>
      </c>
      <c r="H3812" s="56">
        <v>846.5104</v>
      </c>
      <c r="I3812" s="56">
        <v>1407.796</v>
      </c>
      <c r="J3812" s="56">
        <v>1499.7675999999999</v>
      </c>
      <c r="K3812" s="56">
        <v>972.57079999999996</v>
      </c>
      <c r="L3812" s="56">
        <v>1840.9824000000001</v>
      </c>
      <c r="M3812" s="56">
        <v>1648.3728000000001</v>
      </c>
      <c r="N3812" s="56">
        <v>906.76480000000004</v>
      </c>
      <c r="O3812" s="56">
        <v>1253.7911999999999</v>
      </c>
      <c r="P3812" s="56">
        <v>1351.9256</v>
      </c>
    </row>
    <row r="3813" spans="1:16" x14ac:dyDescent="0.25">
      <c r="A3813" s="54">
        <v>2024</v>
      </c>
      <c r="B3813" s="54">
        <v>554730</v>
      </c>
      <c r="C3813" s="55" t="s">
        <v>415</v>
      </c>
      <c r="D3813" s="54" t="s">
        <v>1</v>
      </c>
      <c r="E3813" s="56">
        <v>12884.212799999999</v>
      </c>
      <c r="F3813" s="56">
        <v>6126.9552000000003</v>
      </c>
      <c r="G3813" s="56">
        <v>3256.0848000000001</v>
      </c>
      <c r="H3813" s="56">
        <v>5368.0104000000001</v>
      </c>
      <c r="I3813" s="56">
        <v>6890.7960000000003</v>
      </c>
      <c r="J3813" s="56">
        <v>4387.0176000000001</v>
      </c>
      <c r="K3813" s="56">
        <v>4014.8208</v>
      </c>
      <c r="L3813" s="56">
        <v>7686.4823999999999</v>
      </c>
      <c r="M3813" s="56">
        <v>5272.3728000000001</v>
      </c>
      <c r="N3813" s="56">
        <v>5488.2647999999999</v>
      </c>
      <c r="O3813" s="56">
        <v>4378.2911999999997</v>
      </c>
      <c r="P3813" s="56">
        <v>4591.4255999999996</v>
      </c>
    </row>
    <row r="3814" spans="1:16" x14ac:dyDescent="0.25">
      <c r="A3814" s="54">
        <v>2024</v>
      </c>
      <c r="B3814" s="54">
        <v>554730</v>
      </c>
      <c r="C3814" s="55" t="s">
        <v>415</v>
      </c>
      <c r="D3814" s="54" t="s">
        <v>296</v>
      </c>
      <c r="E3814" s="56">
        <v>2886.7528000000002</v>
      </c>
      <c r="F3814" s="56">
        <v>1387.8552</v>
      </c>
      <c r="G3814" s="56">
        <v>544.88480000000004</v>
      </c>
      <c r="H3814" s="56">
        <v>537.81039999999996</v>
      </c>
      <c r="I3814" s="56">
        <v>1157.796</v>
      </c>
      <c r="J3814" s="56">
        <v>1327.1676</v>
      </c>
      <c r="K3814" s="56">
        <v>633.97080000000005</v>
      </c>
      <c r="L3814" s="56">
        <v>1656.3224</v>
      </c>
      <c r="M3814" s="56">
        <v>1441.4728</v>
      </c>
      <c r="N3814" s="56">
        <v>591.46479999999997</v>
      </c>
      <c r="O3814" s="56">
        <v>1015.8912</v>
      </c>
      <c r="P3814" s="56">
        <v>1085.2256</v>
      </c>
    </row>
    <row r="3815" spans="1:16" x14ac:dyDescent="0.25">
      <c r="A3815" s="54">
        <v>2024</v>
      </c>
      <c r="B3815" s="54">
        <v>558463</v>
      </c>
      <c r="C3815" s="55" t="s">
        <v>415</v>
      </c>
      <c r="D3815" s="54" t="s">
        <v>1</v>
      </c>
      <c r="E3815" s="56">
        <v>4284.9840000000004</v>
      </c>
      <c r="F3815" s="56">
        <v>258.27999999999997</v>
      </c>
      <c r="G3815" s="56">
        <v>427.05599999999998</v>
      </c>
      <c r="H3815" s="56">
        <v>1159.0719999999999</v>
      </c>
      <c r="I3815" s="56">
        <v>1375.856</v>
      </c>
      <c r="J3815" s="56">
        <v>260.65600000000001</v>
      </c>
      <c r="K3815" s="56">
        <v>1184.5920000000001</v>
      </c>
      <c r="L3815" s="56">
        <v>3745.1439999999998</v>
      </c>
      <c r="M3815" s="56">
        <v>4143.5839999999998</v>
      </c>
      <c r="N3815" s="56">
        <v>527.928</v>
      </c>
      <c r="O3815" s="56">
        <v>1281.424</v>
      </c>
      <c r="P3815" s="56">
        <v>207.976</v>
      </c>
    </row>
    <row r="3816" spans="1:16" x14ac:dyDescent="0.25">
      <c r="A3816" s="54">
        <v>2024</v>
      </c>
      <c r="B3816" s="54">
        <v>558463</v>
      </c>
      <c r="C3816" s="55" t="s">
        <v>415</v>
      </c>
      <c r="D3816" s="54" t="s">
        <v>296</v>
      </c>
      <c r="E3816" s="56">
        <v>1386.154</v>
      </c>
      <c r="F3816" s="56">
        <v>31.48</v>
      </c>
      <c r="G3816" s="56">
        <v>-9.8940000000000001</v>
      </c>
      <c r="H3816" s="56">
        <v>230.97200000000001</v>
      </c>
      <c r="I3816" s="56">
        <v>320.25599999999997</v>
      </c>
      <c r="J3816" s="56">
        <v>11.055999999999999</v>
      </c>
      <c r="K3816" s="56">
        <v>351.59199999999998</v>
      </c>
      <c r="L3816" s="56">
        <v>827.94399999999996</v>
      </c>
      <c r="M3816" s="56">
        <v>989.38400000000001</v>
      </c>
      <c r="N3816" s="56">
        <v>57.328000000000003</v>
      </c>
      <c r="O3816" s="56">
        <v>275.62400000000002</v>
      </c>
      <c r="P3816" s="56">
        <v>18.776</v>
      </c>
    </row>
    <row r="3817" spans="1:16" x14ac:dyDescent="0.25">
      <c r="A3817" s="54">
        <v>2024</v>
      </c>
      <c r="B3817" s="54">
        <v>558463</v>
      </c>
      <c r="C3817" s="55" t="s">
        <v>415</v>
      </c>
      <c r="D3817" s="54" t="s">
        <v>294</v>
      </c>
      <c r="E3817" s="56">
        <v>1561.4839999999999</v>
      </c>
      <c r="F3817" s="56">
        <v>96.78</v>
      </c>
      <c r="G3817" s="56">
        <v>121.806</v>
      </c>
      <c r="H3817" s="56">
        <v>330.572</v>
      </c>
      <c r="I3817" s="56">
        <v>450.85599999999999</v>
      </c>
      <c r="J3817" s="56">
        <v>110.65600000000001</v>
      </c>
      <c r="K3817" s="56">
        <v>419.09199999999998</v>
      </c>
      <c r="L3817" s="56">
        <v>928.64400000000001</v>
      </c>
      <c r="M3817" s="56">
        <v>1053.5840000000001</v>
      </c>
      <c r="N3817" s="56">
        <v>156.928</v>
      </c>
      <c r="O3817" s="56">
        <v>377.42399999999998</v>
      </c>
      <c r="P3817" s="56">
        <v>82.975999999999999</v>
      </c>
    </row>
    <row r="3818" spans="1:16" x14ac:dyDescent="0.25">
      <c r="A3818" s="54">
        <v>2024</v>
      </c>
      <c r="B3818" s="54">
        <v>560409</v>
      </c>
      <c r="C3818" s="55" t="s">
        <v>416</v>
      </c>
      <c r="D3818" s="54" t="s">
        <v>1</v>
      </c>
      <c r="E3818" s="56">
        <v>679.2</v>
      </c>
      <c r="F3818" s="56">
        <v>917.1</v>
      </c>
      <c r="G3818" s="56">
        <v>288</v>
      </c>
      <c r="H3818" s="56">
        <v>1634.7</v>
      </c>
      <c r="I3818" s="56">
        <v>54.6</v>
      </c>
      <c r="J3818" s="56">
        <v>1135.8</v>
      </c>
      <c r="K3818" s="56">
        <v>198</v>
      </c>
      <c r="L3818" s="56">
        <v>444</v>
      </c>
      <c r="M3818" s="56">
        <v>203.7</v>
      </c>
      <c r="N3818" s="56">
        <v>450</v>
      </c>
      <c r="O3818" s="56">
        <v>144</v>
      </c>
      <c r="P3818" s="56">
        <v>1326.6</v>
      </c>
    </row>
    <row r="3819" spans="1:16" x14ac:dyDescent="0.25">
      <c r="A3819" s="54">
        <v>2024</v>
      </c>
      <c r="B3819" s="54">
        <v>560409</v>
      </c>
      <c r="C3819" s="55" t="s">
        <v>416</v>
      </c>
      <c r="D3819" s="54" t="s">
        <v>294</v>
      </c>
      <c r="E3819" s="56">
        <v>113.2</v>
      </c>
      <c r="F3819" s="56">
        <v>152.85</v>
      </c>
      <c r="G3819" s="56">
        <v>48</v>
      </c>
      <c r="H3819" s="56">
        <v>272.45</v>
      </c>
      <c r="I3819" s="56">
        <v>9.1</v>
      </c>
      <c r="J3819" s="56">
        <v>189.3</v>
      </c>
      <c r="K3819" s="56">
        <v>33</v>
      </c>
      <c r="L3819" s="56">
        <v>74</v>
      </c>
      <c r="M3819" s="56">
        <v>33.950000000000003</v>
      </c>
      <c r="N3819" s="56">
        <v>75</v>
      </c>
      <c r="O3819" s="56">
        <v>24</v>
      </c>
      <c r="P3819" s="56">
        <v>221.1</v>
      </c>
    </row>
    <row r="3820" spans="1:16" x14ac:dyDescent="0.25">
      <c r="A3820" s="54">
        <v>2024</v>
      </c>
      <c r="B3820" s="54">
        <v>560409</v>
      </c>
      <c r="C3820" s="55" t="s">
        <v>416</v>
      </c>
      <c r="D3820" s="54" t="s">
        <v>296</v>
      </c>
      <c r="E3820" s="56">
        <v>-17.399999999999999</v>
      </c>
      <c r="F3820" s="56">
        <v>86.45</v>
      </c>
      <c r="G3820" s="56">
        <v>15.9</v>
      </c>
      <c r="H3820" s="56">
        <v>169.55</v>
      </c>
      <c r="I3820" s="56">
        <v>-24.1</v>
      </c>
      <c r="J3820" s="56">
        <v>58.7</v>
      </c>
      <c r="K3820" s="56">
        <v>-31.2</v>
      </c>
      <c r="L3820" s="56">
        <v>39.700000000000003</v>
      </c>
      <c r="M3820" s="56">
        <v>-0.35000000000000903</v>
      </c>
      <c r="N3820" s="56">
        <v>8.6</v>
      </c>
      <c r="O3820" s="56">
        <v>-8.1</v>
      </c>
      <c r="P3820" s="56">
        <v>122.6</v>
      </c>
    </row>
    <row r="3821" spans="1:16" x14ac:dyDescent="0.25">
      <c r="A3821" s="54">
        <v>2024</v>
      </c>
      <c r="B3821" s="54">
        <v>562725</v>
      </c>
      <c r="C3821" s="55" t="s">
        <v>418</v>
      </c>
      <c r="D3821" s="54" t="s">
        <v>294</v>
      </c>
      <c r="E3821" s="56">
        <v>810.875</v>
      </c>
      <c r="F3821" s="56">
        <v>0</v>
      </c>
      <c r="G3821" s="56">
        <v>255.8</v>
      </c>
      <c r="H3821" s="56">
        <v>0</v>
      </c>
      <c r="I3821" s="56">
        <v>0</v>
      </c>
      <c r="J3821" s="56">
        <v>0</v>
      </c>
      <c r="K3821" s="56">
        <v>690.27499999999998</v>
      </c>
      <c r="L3821" s="56">
        <v>226.125</v>
      </c>
      <c r="M3821" s="56">
        <v>145.75</v>
      </c>
      <c r="N3821" s="56">
        <v>18.2</v>
      </c>
      <c r="O3821" s="56">
        <v>0</v>
      </c>
      <c r="P3821" s="56">
        <v>0</v>
      </c>
    </row>
    <row r="3822" spans="1:16" x14ac:dyDescent="0.25">
      <c r="A3822" s="54">
        <v>2024</v>
      </c>
      <c r="B3822" s="54">
        <v>562725</v>
      </c>
      <c r="C3822" s="55" t="s">
        <v>418</v>
      </c>
      <c r="D3822" s="54" t="s">
        <v>1</v>
      </c>
      <c r="E3822" s="56">
        <v>8919.625</v>
      </c>
      <c r="F3822" s="56">
        <v>0</v>
      </c>
      <c r="G3822" s="56">
        <v>2813.8</v>
      </c>
      <c r="H3822" s="56">
        <v>0</v>
      </c>
      <c r="I3822" s="56">
        <v>0</v>
      </c>
      <c r="J3822" s="56">
        <v>0</v>
      </c>
      <c r="K3822" s="56">
        <v>7593.0249999999996</v>
      </c>
      <c r="L3822" s="56">
        <v>2487.375</v>
      </c>
      <c r="M3822" s="56">
        <v>1603.25</v>
      </c>
      <c r="N3822" s="56">
        <v>200.2</v>
      </c>
      <c r="O3822" s="56">
        <v>0</v>
      </c>
      <c r="P3822" s="56">
        <v>0</v>
      </c>
    </row>
    <row r="3823" spans="1:16" x14ac:dyDescent="0.25">
      <c r="A3823" s="54">
        <v>2024</v>
      </c>
      <c r="B3823" s="54">
        <v>562725</v>
      </c>
      <c r="C3823" s="55" t="s">
        <v>418</v>
      </c>
      <c r="D3823" s="54" t="s">
        <v>296</v>
      </c>
      <c r="E3823" s="56">
        <v>636.125</v>
      </c>
      <c r="F3823" s="56">
        <v>0</v>
      </c>
      <c r="G3823" s="56">
        <v>172</v>
      </c>
      <c r="H3823" s="56">
        <v>0</v>
      </c>
      <c r="I3823" s="56">
        <v>0</v>
      </c>
      <c r="J3823" s="56">
        <v>0</v>
      </c>
      <c r="K3823" s="56">
        <v>561.10500000000002</v>
      </c>
      <c r="L3823" s="56">
        <v>102.625</v>
      </c>
      <c r="M3823" s="56">
        <v>101.1</v>
      </c>
      <c r="N3823" s="56">
        <v>-17.100000000000001</v>
      </c>
      <c r="O3823" s="56">
        <v>0</v>
      </c>
      <c r="P3823" s="56">
        <v>0</v>
      </c>
    </row>
    <row r="3824" spans="1:16" x14ac:dyDescent="0.25">
      <c r="A3824" s="54">
        <v>2024</v>
      </c>
      <c r="B3824" s="54">
        <v>563414</v>
      </c>
      <c r="C3824" s="55" t="s">
        <v>415</v>
      </c>
      <c r="D3824" s="54" t="s">
        <v>294</v>
      </c>
      <c r="E3824" s="56">
        <v>269.976</v>
      </c>
      <c r="F3824" s="56">
        <v>73.975999999999999</v>
      </c>
      <c r="G3824" s="56">
        <v>0</v>
      </c>
      <c r="H3824" s="56">
        <v>55.984000000000002</v>
      </c>
      <c r="I3824" s="56">
        <v>359.33199999999999</v>
      </c>
      <c r="J3824" s="56">
        <v>1156.5239999999999</v>
      </c>
      <c r="K3824" s="56">
        <v>167.45</v>
      </c>
      <c r="L3824" s="56">
        <v>61.676000000000002</v>
      </c>
      <c r="M3824" s="56">
        <v>284.88799999999998</v>
      </c>
      <c r="N3824" s="56">
        <v>0</v>
      </c>
      <c r="O3824" s="56">
        <v>3.2919999999999998</v>
      </c>
      <c r="P3824" s="56">
        <v>880.63199999999995</v>
      </c>
    </row>
    <row r="3825" spans="1:16" x14ac:dyDescent="0.25">
      <c r="A3825" s="54">
        <v>2024</v>
      </c>
      <c r="B3825" s="54">
        <v>563414</v>
      </c>
      <c r="C3825" s="55" t="s">
        <v>415</v>
      </c>
      <c r="D3825" s="54" t="s">
        <v>296</v>
      </c>
      <c r="E3825" s="56">
        <v>163.24600000000001</v>
      </c>
      <c r="F3825" s="56">
        <v>8.6760000000000108</v>
      </c>
      <c r="G3825" s="56">
        <v>0</v>
      </c>
      <c r="H3825" s="56">
        <v>22.783999999999999</v>
      </c>
      <c r="I3825" s="56">
        <v>251.50200000000001</v>
      </c>
      <c r="J3825" s="56">
        <v>1048.694</v>
      </c>
      <c r="K3825" s="56">
        <v>124.92</v>
      </c>
      <c r="L3825" s="56">
        <v>-2.5240000000000098</v>
      </c>
      <c r="M3825" s="56">
        <v>218.488</v>
      </c>
      <c r="N3825" s="56">
        <v>0</v>
      </c>
      <c r="O3825" s="56">
        <v>-28.808</v>
      </c>
      <c r="P3825" s="56">
        <v>771.702</v>
      </c>
    </row>
    <row r="3826" spans="1:16" x14ac:dyDescent="0.25">
      <c r="A3826" s="54">
        <v>2024</v>
      </c>
      <c r="B3826" s="54">
        <v>563414</v>
      </c>
      <c r="C3826" s="55" t="s">
        <v>415</v>
      </c>
      <c r="D3826" s="54" t="s">
        <v>1</v>
      </c>
      <c r="E3826" s="56">
        <v>686.976</v>
      </c>
      <c r="F3826" s="56">
        <v>223.976</v>
      </c>
      <c r="G3826" s="56">
        <v>0</v>
      </c>
      <c r="H3826" s="56">
        <v>135.98400000000001</v>
      </c>
      <c r="I3826" s="56">
        <v>1203.8320000000001</v>
      </c>
      <c r="J3826" s="56">
        <v>3362.0239999999999</v>
      </c>
      <c r="K3826" s="56">
        <v>534.20000000000005</v>
      </c>
      <c r="L3826" s="56">
        <v>135.17599999999999</v>
      </c>
      <c r="M3826" s="56">
        <v>903.88800000000003</v>
      </c>
      <c r="N3826" s="56">
        <v>0</v>
      </c>
      <c r="O3826" s="56">
        <v>8.7919999999999998</v>
      </c>
      <c r="P3826" s="56">
        <v>2331.6320000000001</v>
      </c>
    </row>
    <row r="3827" spans="1:16" x14ac:dyDescent="0.25">
      <c r="A3827" s="54">
        <v>2024</v>
      </c>
      <c r="B3827" s="54">
        <v>572805</v>
      </c>
      <c r="C3827" s="55" t="s">
        <v>414</v>
      </c>
      <c r="D3827" s="54" t="s">
        <v>296</v>
      </c>
      <c r="E3827" s="56">
        <v>202.696</v>
      </c>
      <c r="F3827" s="56">
        <v>342.39600000000002</v>
      </c>
      <c r="G3827" s="56">
        <v>82.603999999999999</v>
      </c>
      <c r="H3827" s="56">
        <v>-32.765999999999998</v>
      </c>
      <c r="I3827" s="56">
        <v>0</v>
      </c>
      <c r="J3827" s="56">
        <v>-2.008</v>
      </c>
      <c r="K3827" s="56">
        <v>-45.531999999999996</v>
      </c>
      <c r="L3827" s="56">
        <v>202.554</v>
      </c>
      <c r="M3827" s="56">
        <v>-35.323999999999998</v>
      </c>
      <c r="N3827" s="56">
        <v>-79.731999999999999</v>
      </c>
      <c r="O3827" s="56">
        <v>-37.524000000000001</v>
      </c>
      <c r="P3827" s="56">
        <v>-27.507999999999999</v>
      </c>
    </row>
    <row r="3828" spans="1:16" x14ac:dyDescent="0.25">
      <c r="A3828" s="54">
        <v>2024</v>
      </c>
      <c r="B3828" s="54">
        <v>572805</v>
      </c>
      <c r="C3828" s="55" t="s">
        <v>414</v>
      </c>
      <c r="D3828" s="54" t="s">
        <v>294</v>
      </c>
      <c r="E3828" s="56">
        <v>326.69600000000003</v>
      </c>
      <c r="F3828" s="56">
        <v>413.39600000000002</v>
      </c>
      <c r="G3828" s="56">
        <v>184.60400000000001</v>
      </c>
      <c r="H3828" s="56">
        <v>29.234000000000002</v>
      </c>
      <c r="I3828" s="56">
        <v>0</v>
      </c>
      <c r="J3828" s="56">
        <v>28.992000000000001</v>
      </c>
      <c r="K3828" s="56">
        <v>78.468000000000004</v>
      </c>
      <c r="L3828" s="56">
        <v>295.55399999999997</v>
      </c>
      <c r="M3828" s="56">
        <v>57.676000000000002</v>
      </c>
      <c r="N3828" s="56">
        <v>44.268000000000001</v>
      </c>
      <c r="O3828" s="56">
        <v>55.475999999999999</v>
      </c>
      <c r="P3828" s="56">
        <v>3.492</v>
      </c>
    </row>
    <row r="3829" spans="1:16" x14ac:dyDescent="0.25">
      <c r="A3829" s="54">
        <v>2024</v>
      </c>
      <c r="B3829" s="54">
        <v>572805</v>
      </c>
      <c r="C3829" s="55" t="s">
        <v>414</v>
      </c>
      <c r="D3829" s="54" t="s">
        <v>1</v>
      </c>
      <c r="E3829" s="56">
        <v>872.69600000000003</v>
      </c>
      <c r="F3829" s="56">
        <v>1146.896</v>
      </c>
      <c r="G3829" s="56">
        <v>803.10400000000004</v>
      </c>
      <c r="H3829" s="56">
        <v>83.983999999999995</v>
      </c>
      <c r="I3829" s="56">
        <v>0</v>
      </c>
      <c r="J3829" s="56">
        <v>63.991999999999997</v>
      </c>
      <c r="K3829" s="56">
        <v>247.96799999999999</v>
      </c>
      <c r="L3829" s="56">
        <v>658.30399999999997</v>
      </c>
      <c r="M3829" s="56">
        <v>151.17599999999999</v>
      </c>
      <c r="N3829" s="56">
        <v>168.768</v>
      </c>
      <c r="O3829" s="56">
        <v>159.976</v>
      </c>
      <c r="P3829" s="56">
        <v>7.992</v>
      </c>
    </row>
    <row r="3830" spans="1:16" x14ac:dyDescent="0.25">
      <c r="A3830" s="54">
        <v>2024</v>
      </c>
      <c r="B3830" s="54">
        <v>576838</v>
      </c>
      <c r="C3830" s="55" t="s">
        <v>419</v>
      </c>
      <c r="D3830" s="54" t="s">
        <v>1</v>
      </c>
      <c r="E3830" s="56">
        <v>4719</v>
      </c>
      <c r="F3830" s="56">
        <v>5697</v>
      </c>
      <c r="G3830" s="56">
        <v>7604.4</v>
      </c>
      <c r="H3830" s="56">
        <v>3693.6</v>
      </c>
      <c r="I3830" s="56">
        <v>13020.6</v>
      </c>
      <c r="J3830" s="56">
        <v>15039.9</v>
      </c>
      <c r="K3830" s="56">
        <v>5340.9</v>
      </c>
      <c r="L3830" s="56">
        <v>4264.2</v>
      </c>
      <c r="M3830" s="56">
        <v>12162.6</v>
      </c>
      <c r="N3830" s="56">
        <v>5677.5</v>
      </c>
      <c r="O3830" s="56">
        <v>0</v>
      </c>
      <c r="P3830" s="56">
        <v>0</v>
      </c>
    </row>
    <row r="3831" spans="1:16" x14ac:dyDescent="0.25">
      <c r="A3831" s="54">
        <v>2024</v>
      </c>
      <c r="B3831" s="54">
        <v>576838</v>
      </c>
      <c r="C3831" s="55" t="s">
        <v>419</v>
      </c>
      <c r="D3831" s="54" t="s">
        <v>296</v>
      </c>
      <c r="E3831" s="56">
        <v>540.9</v>
      </c>
      <c r="F3831" s="56">
        <v>700.6</v>
      </c>
      <c r="G3831" s="56">
        <v>945.5</v>
      </c>
      <c r="H3831" s="56">
        <v>379.9</v>
      </c>
      <c r="I3831" s="56">
        <v>1715.44</v>
      </c>
      <c r="J3831" s="56">
        <v>2076.35</v>
      </c>
      <c r="K3831" s="56">
        <v>541.65</v>
      </c>
      <c r="L3831" s="56">
        <v>506</v>
      </c>
      <c r="M3831" s="56">
        <v>1673.67</v>
      </c>
      <c r="N3831" s="56">
        <v>700.65</v>
      </c>
      <c r="O3831" s="56">
        <v>0</v>
      </c>
      <c r="P3831" s="56">
        <v>0</v>
      </c>
    </row>
    <row r="3832" spans="1:16" x14ac:dyDescent="0.25">
      <c r="A3832" s="54">
        <v>2024</v>
      </c>
      <c r="B3832" s="54">
        <v>576838</v>
      </c>
      <c r="C3832" s="55" t="s">
        <v>419</v>
      </c>
      <c r="D3832" s="54" t="s">
        <v>294</v>
      </c>
      <c r="E3832" s="56">
        <v>786.5</v>
      </c>
      <c r="F3832" s="56">
        <v>949.5</v>
      </c>
      <c r="G3832" s="56">
        <v>1267.4000000000001</v>
      </c>
      <c r="H3832" s="56">
        <v>615.6</v>
      </c>
      <c r="I3832" s="56">
        <v>2170.1</v>
      </c>
      <c r="J3832" s="56">
        <v>2506.65</v>
      </c>
      <c r="K3832" s="56">
        <v>890.15</v>
      </c>
      <c r="L3832" s="56">
        <v>710.7</v>
      </c>
      <c r="M3832" s="56">
        <v>2027.1</v>
      </c>
      <c r="N3832" s="56">
        <v>946.25</v>
      </c>
      <c r="O3832" s="56">
        <v>0</v>
      </c>
      <c r="P3832" s="56">
        <v>0</v>
      </c>
    </row>
    <row r="3833" spans="1:16" x14ac:dyDescent="0.25">
      <c r="A3833" s="54">
        <v>2024</v>
      </c>
      <c r="B3833" s="54">
        <v>577120</v>
      </c>
      <c r="C3833" s="55" t="s">
        <v>418</v>
      </c>
      <c r="D3833" s="54" t="s">
        <v>1</v>
      </c>
      <c r="E3833" s="56">
        <v>0</v>
      </c>
      <c r="F3833" s="56">
        <v>0</v>
      </c>
      <c r="G3833" s="56">
        <v>0</v>
      </c>
      <c r="H3833" s="56">
        <v>0</v>
      </c>
      <c r="I3833" s="56">
        <v>0</v>
      </c>
      <c r="J3833" s="56">
        <v>135.98400000000001</v>
      </c>
      <c r="K3833" s="56">
        <v>8.7919999999999998</v>
      </c>
      <c r="L3833" s="56">
        <v>0</v>
      </c>
      <c r="M3833" s="56">
        <v>0</v>
      </c>
      <c r="N3833" s="56">
        <v>0</v>
      </c>
      <c r="O3833" s="56">
        <v>0</v>
      </c>
      <c r="P3833" s="56">
        <v>0</v>
      </c>
    </row>
    <row r="3834" spans="1:16" x14ac:dyDescent="0.25">
      <c r="A3834" s="54">
        <v>2024</v>
      </c>
      <c r="B3834" s="54">
        <v>577120</v>
      </c>
      <c r="C3834" s="55" t="s">
        <v>418</v>
      </c>
      <c r="D3834" s="54" t="s">
        <v>296</v>
      </c>
      <c r="E3834" s="56">
        <v>0</v>
      </c>
      <c r="F3834" s="56">
        <v>0</v>
      </c>
      <c r="G3834" s="56">
        <v>0</v>
      </c>
      <c r="H3834" s="56">
        <v>0</v>
      </c>
      <c r="I3834" s="56">
        <v>0</v>
      </c>
      <c r="J3834" s="56">
        <v>21.783999999999999</v>
      </c>
      <c r="K3834" s="56">
        <v>-30.308</v>
      </c>
      <c r="L3834" s="56">
        <v>0</v>
      </c>
      <c r="M3834" s="56">
        <v>0</v>
      </c>
      <c r="N3834" s="56">
        <v>0</v>
      </c>
      <c r="O3834" s="56">
        <v>0</v>
      </c>
      <c r="P3834" s="56">
        <v>0</v>
      </c>
    </row>
    <row r="3835" spans="1:16" x14ac:dyDescent="0.25">
      <c r="A3835" s="54">
        <v>2024</v>
      </c>
      <c r="B3835" s="54">
        <v>577120</v>
      </c>
      <c r="C3835" s="55" t="s">
        <v>418</v>
      </c>
      <c r="D3835" s="54" t="s">
        <v>294</v>
      </c>
      <c r="E3835" s="56">
        <v>0</v>
      </c>
      <c r="F3835" s="56">
        <v>0</v>
      </c>
      <c r="G3835" s="56">
        <v>0</v>
      </c>
      <c r="H3835" s="56">
        <v>0</v>
      </c>
      <c r="I3835" s="56">
        <v>0</v>
      </c>
      <c r="J3835" s="56">
        <v>55.984000000000002</v>
      </c>
      <c r="K3835" s="56">
        <v>2.7919999999999998</v>
      </c>
      <c r="L3835" s="56">
        <v>0</v>
      </c>
      <c r="M3835" s="56">
        <v>0</v>
      </c>
      <c r="N3835" s="56">
        <v>0</v>
      </c>
      <c r="O3835" s="56">
        <v>0</v>
      </c>
      <c r="P3835" s="56">
        <v>0</v>
      </c>
    </row>
    <row r="3836" spans="1:16" x14ac:dyDescent="0.25">
      <c r="A3836" s="54">
        <v>2024</v>
      </c>
      <c r="B3836" s="54">
        <v>577416</v>
      </c>
      <c r="C3836" s="55" t="s">
        <v>418</v>
      </c>
      <c r="D3836" s="54" t="s">
        <v>296</v>
      </c>
      <c r="E3836" s="56">
        <v>324.64999999999998</v>
      </c>
      <c r="F3836" s="56">
        <v>11.8</v>
      </c>
      <c r="G3836" s="56">
        <v>549.5</v>
      </c>
      <c r="H3836" s="56">
        <v>908.4</v>
      </c>
      <c r="I3836" s="56">
        <v>444.15</v>
      </c>
      <c r="J3836" s="56">
        <v>392.7</v>
      </c>
      <c r="K3836" s="56">
        <v>462.85</v>
      </c>
      <c r="L3836" s="56">
        <v>49.7</v>
      </c>
      <c r="M3836" s="56">
        <v>463.5</v>
      </c>
      <c r="N3836" s="56">
        <v>491.8</v>
      </c>
      <c r="O3836" s="56">
        <v>160.85</v>
      </c>
      <c r="P3836" s="56">
        <v>301.14999999999998</v>
      </c>
    </row>
    <row r="3837" spans="1:16" x14ac:dyDescent="0.25">
      <c r="A3837" s="54">
        <v>2024</v>
      </c>
      <c r="B3837" s="54">
        <v>577416</v>
      </c>
      <c r="C3837" s="55" t="s">
        <v>418</v>
      </c>
      <c r="D3837" s="54" t="s">
        <v>1</v>
      </c>
      <c r="E3837" s="56">
        <v>4218.3</v>
      </c>
      <c r="F3837" s="56">
        <v>2493.6</v>
      </c>
      <c r="G3837" s="56">
        <v>5302.8</v>
      </c>
      <c r="H3837" s="56">
        <v>7548.6</v>
      </c>
      <c r="I3837" s="56">
        <v>5805.6</v>
      </c>
      <c r="J3837" s="56">
        <v>4083.6</v>
      </c>
      <c r="K3837" s="56">
        <v>4379.1000000000004</v>
      </c>
      <c r="L3837" s="56">
        <v>3118.2</v>
      </c>
      <c r="M3837" s="56">
        <v>5650.5</v>
      </c>
      <c r="N3837" s="56">
        <v>5367</v>
      </c>
      <c r="O3837" s="56">
        <v>3649.2</v>
      </c>
      <c r="P3837" s="56">
        <v>3951.3</v>
      </c>
    </row>
    <row r="3838" spans="1:16" x14ac:dyDescent="0.25">
      <c r="A3838" s="54">
        <v>2024</v>
      </c>
      <c r="B3838" s="54">
        <v>577416</v>
      </c>
      <c r="C3838" s="55" t="s">
        <v>418</v>
      </c>
      <c r="D3838" s="54" t="s">
        <v>294</v>
      </c>
      <c r="E3838" s="56">
        <v>703.05</v>
      </c>
      <c r="F3838" s="56">
        <v>415.6</v>
      </c>
      <c r="G3838" s="56">
        <v>883.8</v>
      </c>
      <c r="H3838" s="56">
        <v>1258.0999999999999</v>
      </c>
      <c r="I3838" s="56">
        <v>967.6</v>
      </c>
      <c r="J3838" s="56">
        <v>680.6</v>
      </c>
      <c r="K3838" s="56">
        <v>729.85</v>
      </c>
      <c r="L3838" s="56">
        <v>519.70000000000005</v>
      </c>
      <c r="M3838" s="56">
        <v>941.75</v>
      </c>
      <c r="N3838" s="56">
        <v>894.5</v>
      </c>
      <c r="O3838" s="56">
        <v>608.20000000000005</v>
      </c>
      <c r="P3838" s="56">
        <v>658.55</v>
      </c>
    </row>
    <row r="3839" spans="1:16" x14ac:dyDescent="0.25">
      <c r="A3839" s="54">
        <v>2024</v>
      </c>
      <c r="B3839" s="54">
        <v>578075</v>
      </c>
      <c r="C3839" s="55" t="s">
        <v>418</v>
      </c>
      <c r="D3839" s="54" t="s">
        <v>296</v>
      </c>
      <c r="E3839" s="56">
        <v>0</v>
      </c>
      <c r="F3839" s="56">
        <v>0</v>
      </c>
      <c r="G3839" s="56">
        <v>0</v>
      </c>
      <c r="H3839" s="56">
        <v>-38.524000000000001</v>
      </c>
      <c r="I3839" s="56">
        <v>-29.608000000000001</v>
      </c>
      <c r="J3839" s="56">
        <v>-29.608000000000001</v>
      </c>
      <c r="K3839" s="56">
        <v>-4.1079999999999997</v>
      </c>
      <c r="L3839" s="56">
        <v>567.452</v>
      </c>
      <c r="M3839" s="56">
        <v>190.64</v>
      </c>
      <c r="N3839" s="56">
        <v>261.42399999999998</v>
      </c>
      <c r="O3839" s="56">
        <v>-29.408000000000001</v>
      </c>
      <c r="P3839" s="56">
        <v>-4.1079999999999997</v>
      </c>
    </row>
    <row r="3840" spans="1:16" x14ac:dyDescent="0.25">
      <c r="A3840" s="54">
        <v>2024</v>
      </c>
      <c r="B3840" s="54">
        <v>578075</v>
      </c>
      <c r="C3840" s="55" t="s">
        <v>418</v>
      </c>
      <c r="D3840" s="54" t="s">
        <v>1</v>
      </c>
      <c r="E3840" s="56">
        <v>0</v>
      </c>
      <c r="F3840" s="56">
        <v>0</v>
      </c>
      <c r="G3840" s="56">
        <v>0</v>
      </c>
      <c r="H3840" s="56">
        <v>136.77600000000001</v>
      </c>
      <c r="I3840" s="56">
        <v>7.992</v>
      </c>
      <c r="J3840" s="56">
        <v>7.992</v>
      </c>
      <c r="K3840" s="56">
        <v>63.991999999999997</v>
      </c>
      <c r="L3840" s="56">
        <v>2067.752</v>
      </c>
      <c r="M3840" s="56">
        <v>1442.24</v>
      </c>
      <c r="N3840" s="56">
        <v>1583.8240000000001</v>
      </c>
      <c r="O3840" s="56">
        <v>7.1920000000000002</v>
      </c>
      <c r="P3840" s="56">
        <v>63.991999999999997</v>
      </c>
    </row>
    <row r="3841" spans="1:16" x14ac:dyDescent="0.25">
      <c r="A3841" s="54">
        <v>2024</v>
      </c>
      <c r="B3841" s="54">
        <v>578075</v>
      </c>
      <c r="C3841" s="55" t="s">
        <v>418</v>
      </c>
      <c r="D3841" s="54" t="s">
        <v>294</v>
      </c>
      <c r="E3841" s="56">
        <v>0</v>
      </c>
      <c r="F3841" s="56">
        <v>0</v>
      </c>
      <c r="G3841" s="56">
        <v>0</v>
      </c>
      <c r="H3841" s="56">
        <v>60.776000000000003</v>
      </c>
      <c r="I3841" s="56">
        <v>3.492</v>
      </c>
      <c r="J3841" s="56">
        <v>3.492</v>
      </c>
      <c r="K3841" s="56">
        <v>28.992000000000001</v>
      </c>
      <c r="L3841" s="56">
        <v>709.75199999999995</v>
      </c>
      <c r="M3841" s="56">
        <v>266.74</v>
      </c>
      <c r="N3841" s="56">
        <v>393.82400000000001</v>
      </c>
      <c r="O3841" s="56">
        <v>3.6920000000000002</v>
      </c>
      <c r="P3841" s="56">
        <v>28.992000000000001</v>
      </c>
    </row>
    <row r="3842" spans="1:16" x14ac:dyDescent="0.25">
      <c r="A3842" s="54">
        <v>2024</v>
      </c>
      <c r="B3842" s="54">
        <v>583353</v>
      </c>
      <c r="C3842" s="55" t="s">
        <v>414</v>
      </c>
      <c r="D3842" s="54" t="s">
        <v>294</v>
      </c>
      <c r="E3842" s="56">
        <v>927.9</v>
      </c>
      <c r="F3842" s="56">
        <v>114.3</v>
      </c>
      <c r="G3842" s="56">
        <v>952.4</v>
      </c>
      <c r="H3842" s="56">
        <v>164.6</v>
      </c>
      <c r="I3842" s="56">
        <v>1061.9000000000001</v>
      </c>
      <c r="J3842" s="56">
        <v>532.29999999999995</v>
      </c>
      <c r="K3842" s="56">
        <v>178.5</v>
      </c>
      <c r="L3842" s="56">
        <v>1690.3</v>
      </c>
      <c r="M3842" s="56">
        <v>1606.5</v>
      </c>
      <c r="N3842" s="56">
        <v>374.6</v>
      </c>
      <c r="O3842" s="56">
        <v>1460.15</v>
      </c>
      <c r="P3842" s="56">
        <v>878.15</v>
      </c>
    </row>
    <row r="3843" spans="1:16" x14ac:dyDescent="0.25">
      <c r="A3843" s="54">
        <v>2024</v>
      </c>
      <c r="B3843" s="54">
        <v>583353</v>
      </c>
      <c r="C3843" s="55" t="s">
        <v>414</v>
      </c>
      <c r="D3843" s="54" t="s">
        <v>296</v>
      </c>
      <c r="E3843" s="56">
        <v>596.9</v>
      </c>
      <c r="F3843" s="56">
        <v>-73.7</v>
      </c>
      <c r="G3843" s="56">
        <v>783.4</v>
      </c>
      <c r="H3843" s="56">
        <v>3.6000000000000099</v>
      </c>
      <c r="I3843" s="56">
        <v>725.9</v>
      </c>
      <c r="J3843" s="56">
        <v>401.3</v>
      </c>
      <c r="K3843" s="56">
        <v>110.5</v>
      </c>
      <c r="L3843" s="56">
        <v>1455.3</v>
      </c>
      <c r="M3843" s="56">
        <v>1303.5</v>
      </c>
      <c r="N3843" s="56">
        <v>172.6</v>
      </c>
      <c r="O3843" s="56">
        <v>1091.1500000000001</v>
      </c>
      <c r="P3843" s="56">
        <v>543.15</v>
      </c>
    </row>
    <row r="3844" spans="1:16" x14ac:dyDescent="0.25">
      <c r="A3844" s="54">
        <v>2024</v>
      </c>
      <c r="B3844" s="54">
        <v>583353</v>
      </c>
      <c r="C3844" s="55" t="s">
        <v>414</v>
      </c>
      <c r="D3844" s="54" t="s">
        <v>1</v>
      </c>
      <c r="E3844" s="56">
        <v>5567.4</v>
      </c>
      <c r="F3844" s="56">
        <v>685.8</v>
      </c>
      <c r="G3844" s="56">
        <v>5714.4</v>
      </c>
      <c r="H3844" s="56">
        <v>987.6</v>
      </c>
      <c r="I3844" s="56">
        <v>6371.4</v>
      </c>
      <c r="J3844" s="56">
        <v>3193.8</v>
      </c>
      <c r="K3844" s="56">
        <v>1071</v>
      </c>
      <c r="L3844" s="56">
        <v>10141.799999999999</v>
      </c>
      <c r="M3844" s="56">
        <v>9639</v>
      </c>
      <c r="N3844" s="56">
        <v>2247.6</v>
      </c>
      <c r="O3844" s="56">
        <v>8760.9</v>
      </c>
      <c r="P3844" s="56">
        <v>5268.9</v>
      </c>
    </row>
    <row r="3845" spans="1:16" x14ac:dyDescent="0.25">
      <c r="A3845" s="54">
        <v>2024</v>
      </c>
      <c r="B3845" s="54">
        <v>583353</v>
      </c>
      <c r="C3845" s="55" t="s">
        <v>415</v>
      </c>
      <c r="D3845" s="54" t="s">
        <v>294</v>
      </c>
      <c r="E3845" s="56">
        <v>87.1</v>
      </c>
      <c r="F3845" s="56">
        <v>307</v>
      </c>
      <c r="G3845" s="56">
        <v>150.75</v>
      </c>
      <c r="H3845" s="56">
        <v>96.8</v>
      </c>
      <c r="I3845" s="56">
        <v>390.9</v>
      </c>
      <c r="J3845" s="56">
        <v>394.8</v>
      </c>
      <c r="K3845" s="56">
        <v>129.1</v>
      </c>
      <c r="L3845" s="56">
        <v>286.85000000000002</v>
      </c>
      <c r="M3845" s="56">
        <v>165.4</v>
      </c>
      <c r="N3845" s="56">
        <v>151.9</v>
      </c>
      <c r="O3845" s="56">
        <v>128.94999999999999</v>
      </c>
      <c r="P3845" s="56">
        <v>696.75</v>
      </c>
    </row>
    <row r="3846" spans="1:16" x14ac:dyDescent="0.25">
      <c r="A3846" s="54">
        <v>2024</v>
      </c>
      <c r="B3846" s="54">
        <v>583353</v>
      </c>
      <c r="C3846" s="55" t="s">
        <v>416</v>
      </c>
      <c r="D3846" s="54" t="s">
        <v>1</v>
      </c>
      <c r="E3846" s="56">
        <v>162</v>
      </c>
      <c r="F3846" s="56">
        <v>10.8</v>
      </c>
      <c r="G3846" s="56">
        <v>198</v>
      </c>
      <c r="H3846" s="56">
        <v>8.4</v>
      </c>
      <c r="I3846" s="56">
        <v>234</v>
      </c>
      <c r="J3846" s="56">
        <v>0</v>
      </c>
      <c r="K3846" s="56">
        <v>0</v>
      </c>
      <c r="L3846" s="56">
        <v>192</v>
      </c>
      <c r="M3846" s="56">
        <v>0</v>
      </c>
      <c r="N3846" s="56">
        <v>168</v>
      </c>
      <c r="O3846" s="56">
        <v>0</v>
      </c>
      <c r="P3846" s="56">
        <v>0</v>
      </c>
    </row>
    <row r="3847" spans="1:16" x14ac:dyDescent="0.25">
      <c r="A3847" s="54">
        <v>2024</v>
      </c>
      <c r="B3847" s="54">
        <v>583353</v>
      </c>
      <c r="C3847" s="55" t="s">
        <v>415</v>
      </c>
      <c r="D3847" s="54" t="s">
        <v>1</v>
      </c>
      <c r="E3847" s="56">
        <v>522.6</v>
      </c>
      <c r="F3847" s="56">
        <v>1842</v>
      </c>
      <c r="G3847" s="56">
        <v>904.5</v>
      </c>
      <c r="H3847" s="56">
        <v>580.79999999999995</v>
      </c>
      <c r="I3847" s="56">
        <v>2345.4</v>
      </c>
      <c r="J3847" s="56">
        <v>2368.8000000000002</v>
      </c>
      <c r="K3847" s="56">
        <v>774.6</v>
      </c>
      <c r="L3847" s="56">
        <v>1721.1</v>
      </c>
      <c r="M3847" s="56">
        <v>992.4</v>
      </c>
      <c r="N3847" s="56">
        <v>911.4</v>
      </c>
      <c r="O3847" s="56">
        <v>773.7</v>
      </c>
      <c r="P3847" s="56">
        <v>4180.5</v>
      </c>
    </row>
    <row r="3848" spans="1:16" x14ac:dyDescent="0.25">
      <c r="A3848" s="54">
        <v>2024</v>
      </c>
      <c r="B3848" s="54">
        <v>583353</v>
      </c>
      <c r="C3848" s="55" t="s">
        <v>416</v>
      </c>
      <c r="D3848" s="54" t="s">
        <v>296</v>
      </c>
      <c r="E3848" s="56">
        <v>-5.0999999999999996</v>
      </c>
      <c r="F3848" s="56">
        <v>-30.3</v>
      </c>
      <c r="G3848" s="56">
        <v>0.89999999999999902</v>
      </c>
      <c r="H3848" s="56">
        <v>-30.7</v>
      </c>
      <c r="I3848" s="56">
        <v>6.9</v>
      </c>
      <c r="J3848" s="56">
        <v>0</v>
      </c>
      <c r="K3848" s="56">
        <v>0</v>
      </c>
      <c r="L3848" s="56">
        <v>-0.100000000000001</v>
      </c>
      <c r="M3848" s="56">
        <v>0</v>
      </c>
      <c r="N3848" s="56">
        <v>-4.0999999999999996</v>
      </c>
      <c r="O3848" s="56">
        <v>0</v>
      </c>
      <c r="P3848" s="56">
        <v>0</v>
      </c>
    </row>
    <row r="3849" spans="1:16" x14ac:dyDescent="0.25">
      <c r="A3849" s="54">
        <v>2024</v>
      </c>
      <c r="B3849" s="54">
        <v>583353</v>
      </c>
      <c r="C3849" s="55" t="s">
        <v>416</v>
      </c>
      <c r="D3849" s="54" t="s">
        <v>294</v>
      </c>
      <c r="E3849" s="56">
        <v>27</v>
      </c>
      <c r="F3849" s="56">
        <v>1.8</v>
      </c>
      <c r="G3849" s="56">
        <v>33</v>
      </c>
      <c r="H3849" s="56">
        <v>1.4</v>
      </c>
      <c r="I3849" s="56">
        <v>39</v>
      </c>
      <c r="J3849" s="56">
        <v>0</v>
      </c>
      <c r="K3849" s="56">
        <v>0</v>
      </c>
      <c r="L3849" s="56">
        <v>32</v>
      </c>
      <c r="M3849" s="56">
        <v>0</v>
      </c>
      <c r="N3849" s="56">
        <v>28</v>
      </c>
      <c r="O3849" s="56">
        <v>0</v>
      </c>
      <c r="P3849" s="56">
        <v>0</v>
      </c>
    </row>
    <row r="3850" spans="1:16" x14ac:dyDescent="0.25">
      <c r="A3850" s="54">
        <v>2024</v>
      </c>
      <c r="B3850" s="54">
        <v>583353</v>
      </c>
      <c r="C3850" s="55" t="s">
        <v>415</v>
      </c>
      <c r="D3850" s="54" t="s">
        <v>296</v>
      </c>
      <c r="E3850" s="56">
        <v>-206.2</v>
      </c>
      <c r="F3850" s="56">
        <v>143.19999999999999</v>
      </c>
      <c r="G3850" s="56">
        <v>-76.150000000000006</v>
      </c>
      <c r="H3850" s="56">
        <v>-229.7</v>
      </c>
      <c r="I3850" s="56">
        <v>230.4</v>
      </c>
      <c r="J3850" s="56">
        <v>125.9</v>
      </c>
      <c r="K3850" s="56">
        <v>-1.50000000000001</v>
      </c>
      <c r="L3850" s="56">
        <v>148.02000000000001</v>
      </c>
      <c r="M3850" s="56">
        <v>1.5999999999999901</v>
      </c>
      <c r="N3850" s="56">
        <v>-174.6</v>
      </c>
      <c r="O3850" s="56">
        <v>-135.55000000000001</v>
      </c>
      <c r="P3850" s="56">
        <v>425.12</v>
      </c>
    </row>
    <row r="3851" spans="1:16" x14ac:dyDescent="0.25">
      <c r="A3851" s="54">
        <v>2024</v>
      </c>
      <c r="B3851" s="54">
        <v>583942</v>
      </c>
      <c r="C3851" s="55" t="s">
        <v>415</v>
      </c>
      <c r="D3851" s="54" t="s">
        <v>296</v>
      </c>
      <c r="E3851" s="56">
        <v>604.67380000000003</v>
      </c>
      <c r="F3851" s="56">
        <v>135.15199999999999</v>
      </c>
      <c r="G3851" s="56">
        <v>-91.710999999999999</v>
      </c>
      <c r="H3851" s="56">
        <v>587.07219999999995</v>
      </c>
      <c r="I3851" s="56">
        <v>-20.416600000000098</v>
      </c>
      <c r="J3851" s="56">
        <v>119.41200000000001</v>
      </c>
      <c r="K3851" s="56">
        <v>195.37520000000001</v>
      </c>
      <c r="L3851" s="56">
        <v>26.1743999999998</v>
      </c>
      <c r="M3851" s="56">
        <v>-32.425800000000102</v>
      </c>
      <c r="N3851" s="56">
        <v>374.51740000000001</v>
      </c>
      <c r="O3851" s="56">
        <v>140.3304</v>
      </c>
      <c r="P3851" s="56">
        <v>592.5204</v>
      </c>
    </row>
    <row r="3852" spans="1:16" x14ac:dyDescent="0.25">
      <c r="A3852" s="54">
        <v>2024</v>
      </c>
      <c r="B3852" s="54">
        <v>583942</v>
      </c>
      <c r="C3852" s="55" t="s">
        <v>415</v>
      </c>
      <c r="D3852" s="54" t="s">
        <v>294</v>
      </c>
      <c r="E3852" s="56">
        <v>957.77380000000005</v>
      </c>
      <c r="F3852" s="56">
        <v>327.75200000000001</v>
      </c>
      <c r="G3852" s="56">
        <v>197.18899999999999</v>
      </c>
      <c r="H3852" s="56">
        <v>875.97220000000004</v>
      </c>
      <c r="I3852" s="56">
        <v>140.08340000000001</v>
      </c>
      <c r="J3852" s="56">
        <v>312.012</v>
      </c>
      <c r="K3852" s="56">
        <v>397.87520000000001</v>
      </c>
      <c r="L3852" s="56">
        <v>250.87440000000001</v>
      </c>
      <c r="M3852" s="56">
        <v>256.4742</v>
      </c>
      <c r="N3852" s="56">
        <v>695.51739999999995</v>
      </c>
      <c r="O3852" s="56">
        <v>471.23039999999997</v>
      </c>
      <c r="P3852" s="56">
        <v>945.62040000000002</v>
      </c>
    </row>
    <row r="3853" spans="1:16" x14ac:dyDescent="0.25">
      <c r="A3853" s="54">
        <v>2024</v>
      </c>
      <c r="B3853" s="54">
        <v>583942</v>
      </c>
      <c r="C3853" s="55" t="s">
        <v>415</v>
      </c>
      <c r="D3853" s="54" t="s">
        <v>1</v>
      </c>
      <c r="E3853" s="56">
        <v>4033.2737999999999</v>
      </c>
      <c r="F3853" s="56">
        <v>1339.252</v>
      </c>
      <c r="G3853" s="56">
        <v>643.68899999999996</v>
      </c>
      <c r="H3853" s="56">
        <v>3046.9722000000002</v>
      </c>
      <c r="I3853" s="56">
        <v>414.33339999999998</v>
      </c>
      <c r="J3853" s="56">
        <v>1227.5119999999999</v>
      </c>
      <c r="K3853" s="56">
        <v>1682.3751999999999</v>
      </c>
      <c r="L3853" s="56">
        <v>1723.8743999999999</v>
      </c>
      <c r="M3853" s="56">
        <v>898.9742</v>
      </c>
      <c r="N3853" s="56">
        <v>2968.5174000000002</v>
      </c>
      <c r="O3853" s="56">
        <v>1987.9803999999999</v>
      </c>
      <c r="P3853" s="56">
        <v>3568.6203999999998</v>
      </c>
    </row>
    <row r="3854" spans="1:16" x14ac:dyDescent="0.25">
      <c r="A3854" s="54">
        <v>2024</v>
      </c>
      <c r="B3854" s="54">
        <v>584221</v>
      </c>
      <c r="C3854" s="55" t="s">
        <v>419</v>
      </c>
      <c r="D3854" s="54" t="s">
        <v>296</v>
      </c>
      <c r="E3854" s="56">
        <v>-10.516</v>
      </c>
      <c r="F3854" s="56">
        <v>606.91999999999996</v>
      </c>
      <c r="G3854" s="56">
        <v>0</v>
      </c>
      <c r="H3854" s="56">
        <v>0</v>
      </c>
      <c r="I3854" s="56">
        <v>0</v>
      </c>
      <c r="J3854" s="56">
        <v>170.29599999999999</v>
      </c>
      <c r="K3854" s="56">
        <v>-3.1080000000000001</v>
      </c>
      <c r="L3854" s="56">
        <v>-12.108000000000001</v>
      </c>
      <c r="M3854" s="56">
        <v>0</v>
      </c>
      <c r="N3854" s="56">
        <v>-29.54</v>
      </c>
      <c r="O3854" s="56">
        <v>0</v>
      </c>
      <c r="P3854" s="56">
        <v>-56.616</v>
      </c>
    </row>
    <row r="3855" spans="1:16" x14ac:dyDescent="0.25">
      <c r="A3855" s="54">
        <v>2024</v>
      </c>
      <c r="B3855" s="54">
        <v>584221</v>
      </c>
      <c r="C3855" s="55" t="s">
        <v>419</v>
      </c>
      <c r="D3855" s="54" t="s">
        <v>294</v>
      </c>
      <c r="E3855" s="56">
        <v>21.584</v>
      </c>
      <c r="F3855" s="56">
        <v>648.91999999999996</v>
      </c>
      <c r="G3855" s="56">
        <v>0</v>
      </c>
      <c r="H3855" s="56">
        <v>0</v>
      </c>
      <c r="I3855" s="56">
        <v>0</v>
      </c>
      <c r="J3855" s="56">
        <v>234.49600000000001</v>
      </c>
      <c r="K3855" s="56">
        <v>28.992000000000001</v>
      </c>
      <c r="L3855" s="56">
        <v>19.992000000000001</v>
      </c>
      <c r="M3855" s="56">
        <v>0</v>
      </c>
      <c r="N3855" s="56">
        <v>66.760000000000005</v>
      </c>
      <c r="O3855" s="56">
        <v>0</v>
      </c>
      <c r="P3855" s="56">
        <v>7.5839999999999996</v>
      </c>
    </row>
    <row r="3856" spans="1:16" x14ac:dyDescent="0.25">
      <c r="A3856" s="54">
        <v>2024</v>
      </c>
      <c r="B3856" s="54">
        <v>584221</v>
      </c>
      <c r="C3856" s="55" t="s">
        <v>419</v>
      </c>
      <c r="D3856" s="54" t="s">
        <v>1</v>
      </c>
      <c r="E3856" s="56">
        <v>161.584</v>
      </c>
      <c r="F3856" s="56">
        <v>2778.92</v>
      </c>
      <c r="G3856" s="56">
        <v>0</v>
      </c>
      <c r="H3856" s="56">
        <v>0</v>
      </c>
      <c r="I3856" s="56">
        <v>0</v>
      </c>
      <c r="J3856" s="56">
        <v>1089.4960000000001</v>
      </c>
      <c r="K3856" s="56">
        <v>63.991999999999997</v>
      </c>
      <c r="L3856" s="56">
        <v>79.992000000000004</v>
      </c>
      <c r="M3856" s="56">
        <v>0</v>
      </c>
      <c r="N3856" s="56">
        <v>228.76</v>
      </c>
      <c r="O3856" s="56">
        <v>0</v>
      </c>
      <c r="P3856" s="56">
        <v>17.584</v>
      </c>
    </row>
    <row r="3857" spans="1:16" x14ac:dyDescent="0.25">
      <c r="A3857" s="54">
        <v>2024</v>
      </c>
      <c r="B3857" s="54">
        <v>586197</v>
      </c>
      <c r="C3857" s="55" t="s">
        <v>416</v>
      </c>
      <c r="D3857" s="54" t="s">
        <v>296</v>
      </c>
      <c r="E3857" s="56">
        <v>153.02000000000001</v>
      </c>
      <c r="F3857" s="56">
        <v>216.512</v>
      </c>
      <c r="G3857" s="56">
        <v>658.20600000000002</v>
      </c>
      <c r="H3857" s="56">
        <v>-18.324000000000002</v>
      </c>
      <c r="I3857" s="56">
        <v>280.22399999999999</v>
      </c>
      <c r="J3857" s="56">
        <v>-105.04</v>
      </c>
      <c r="K3857" s="56">
        <v>-47.624000000000002</v>
      </c>
      <c r="L3857" s="56">
        <v>-4.18</v>
      </c>
      <c r="M3857" s="56">
        <v>-91.632000000000005</v>
      </c>
      <c r="N3857" s="56">
        <v>-29.287999999999901</v>
      </c>
      <c r="O3857" s="56">
        <v>-81.924000000000007</v>
      </c>
      <c r="P3857" s="56">
        <v>-28.408000000000001</v>
      </c>
    </row>
    <row r="3858" spans="1:16" x14ac:dyDescent="0.25">
      <c r="A3858" s="54">
        <v>2024</v>
      </c>
      <c r="B3858" s="54">
        <v>586197</v>
      </c>
      <c r="C3858" s="55" t="s">
        <v>416</v>
      </c>
      <c r="D3858" s="54" t="s">
        <v>1</v>
      </c>
      <c r="E3858" s="56">
        <v>1761.32</v>
      </c>
      <c r="F3858" s="56">
        <v>800.71199999999999</v>
      </c>
      <c r="G3858" s="56">
        <v>3304.2559999999999</v>
      </c>
      <c r="H3858" s="56">
        <v>207.976</v>
      </c>
      <c r="I3858" s="56">
        <v>1688.624</v>
      </c>
      <c r="J3858" s="56">
        <v>255.96</v>
      </c>
      <c r="K3858" s="56">
        <v>167.17599999999999</v>
      </c>
      <c r="L3858" s="56">
        <v>87.92</v>
      </c>
      <c r="M3858" s="56">
        <v>96.768000000000001</v>
      </c>
      <c r="N3858" s="56">
        <v>879.91200000000003</v>
      </c>
      <c r="O3858" s="56">
        <v>98.376000000000005</v>
      </c>
      <c r="P3858" s="56">
        <v>7.1920000000000002</v>
      </c>
    </row>
    <row r="3859" spans="1:16" x14ac:dyDescent="0.25">
      <c r="A3859" s="54">
        <v>2024</v>
      </c>
      <c r="B3859" s="54">
        <v>586197</v>
      </c>
      <c r="C3859" s="55" t="s">
        <v>416</v>
      </c>
      <c r="D3859" s="54" t="s">
        <v>294</v>
      </c>
      <c r="E3859" s="56">
        <v>409.82</v>
      </c>
      <c r="F3859" s="56">
        <v>280.71199999999999</v>
      </c>
      <c r="G3859" s="56">
        <v>838.50599999999997</v>
      </c>
      <c r="H3859" s="56">
        <v>77.975999999999999</v>
      </c>
      <c r="I3859" s="56">
        <v>408.62400000000002</v>
      </c>
      <c r="J3859" s="56">
        <v>55.46</v>
      </c>
      <c r="K3859" s="56">
        <v>48.676000000000002</v>
      </c>
      <c r="L3859" s="56">
        <v>27.92</v>
      </c>
      <c r="M3859" s="56">
        <v>36.768000000000001</v>
      </c>
      <c r="N3859" s="56">
        <v>34.912000000000099</v>
      </c>
      <c r="O3859" s="56">
        <v>14.375999999999999</v>
      </c>
      <c r="P3859" s="56">
        <v>3.6920000000000002</v>
      </c>
    </row>
    <row r="3860" spans="1:16" x14ac:dyDescent="0.25">
      <c r="A3860" s="54">
        <v>2024</v>
      </c>
      <c r="B3860" s="54">
        <v>587438</v>
      </c>
      <c r="C3860" s="55" t="s">
        <v>417</v>
      </c>
      <c r="D3860" s="54" t="s">
        <v>296</v>
      </c>
      <c r="E3860" s="56">
        <v>2219.15</v>
      </c>
      <c r="F3860" s="56">
        <v>2786.95</v>
      </c>
      <c r="G3860" s="56">
        <v>5615.59</v>
      </c>
      <c r="H3860" s="56">
        <v>2331.19</v>
      </c>
      <c r="I3860" s="56">
        <v>5286.85</v>
      </c>
      <c r="J3860" s="56">
        <v>1598.06</v>
      </c>
      <c r="K3860" s="56">
        <v>2082.6799999999998</v>
      </c>
      <c r="L3860" s="56">
        <v>2212.0500000000002</v>
      </c>
      <c r="M3860" s="56">
        <v>3266.9</v>
      </c>
      <c r="N3860" s="56">
        <v>6292.98</v>
      </c>
      <c r="O3860" s="56">
        <v>3300.41</v>
      </c>
      <c r="P3860" s="56">
        <v>3552.33</v>
      </c>
    </row>
    <row r="3861" spans="1:16" x14ac:dyDescent="0.25">
      <c r="A3861" s="54">
        <v>2024</v>
      </c>
      <c r="B3861" s="54">
        <v>587438</v>
      </c>
      <c r="C3861" s="55" t="s">
        <v>417</v>
      </c>
      <c r="D3861" s="54" t="s">
        <v>1</v>
      </c>
      <c r="E3861" s="56">
        <v>11061.9</v>
      </c>
      <c r="F3861" s="56">
        <v>12972.7</v>
      </c>
      <c r="G3861" s="56">
        <v>23749.34</v>
      </c>
      <c r="H3861" s="56">
        <v>11454.94</v>
      </c>
      <c r="I3861" s="56">
        <v>22666.1</v>
      </c>
      <c r="J3861" s="56">
        <v>8307.56</v>
      </c>
      <c r="K3861" s="56">
        <v>10533.2</v>
      </c>
      <c r="L3861" s="56">
        <v>10997.3</v>
      </c>
      <c r="M3861" s="56">
        <v>14793.4</v>
      </c>
      <c r="N3861" s="56">
        <v>26648.52</v>
      </c>
      <c r="O3861" s="56">
        <v>14810.74</v>
      </c>
      <c r="P3861" s="56">
        <v>15885.14</v>
      </c>
    </row>
    <row r="3862" spans="1:16" x14ac:dyDescent="0.25">
      <c r="A3862" s="54">
        <v>2024</v>
      </c>
      <c r="B3862" s="54">
        <v>587438</v>
      </c>
      <c r="C3862" s="55" t="s">
        <v>417</v>
      </c>
      <c r="D3862" s="54" t="s">
        <v>294</v>
      </c>
      <c r="E3862" s="56">
        <v>2928.15</v>
      </c>
      <c r="F3862" s="56">
        <v>3433.95</v>
      </c>
      <c r="G3862" s="56">
        <v>6286.59</v>
      </c>
      <c r="H3862" s="56">
        <v>3032.19</v>
      </c>
      <c r="I3862" s="56">
        <v>5999.85</v>
      </c>
      <c r="J3862" s="56">
        <v>2199.06</v>
      </c>
      <c r="K3862" s="56">
        <v>2788.2</v>
      </c>
      <c r="L3862" s="56">
        <v>2911.05</v>
      </c>
      <c r="M3862" s="56">
        <v>3915.9</v>
      </c>
      <c r="N3862" s="56">
        <v>7054.02</v>
      </c>
      <c r="O3862" s="56">
        <v>3920.49</v>
      </c>
      <c r="P3862" s="56">
        <v>4204.8900000000003</v>
      </c>
    </row>
    <row r="3863" spans="1:16" x14ac:dyDescent="0.25">
      <c r="A3863" s="54">
        <v>2024</v>
      </c>
      <c r="B3863" s="54">
        <v>587622</v>
      </c>
      <c r="C3863" s="55" t="s">
        <v>418</v>
      </c>
      <c r="D3863" s="54" t="s">
        <v>294</v>
      </c>
      <c r="E3863" s="56">
        <v>0</v>
      </c>
      <c r="F3863" s="56">
        <v>0</v>
      </c>
      <c r="G3863" s="56">
        <v>0</v>
      </c>
      <c r="H3863" s="56">
        <v>481.25</v>
      </c>
      <c r="I3863" s="56">
        <v>43.1</v>
      </c>
      <c r="J3863" s="56">
        <v>206.3</v>
      </c>
      <c r="K3863" s="56">
        <v>65.95</v>
      </c>
      <c r="L3863" s="56">
        <v>150.75</v>
      </c>
      <c r="M3863" s="56">
        <v>209.1</v>
      </c>
      <c r="N3863" s="56">
        <v>170.6</v>
      </c>
      <c r="O3863" s="56">
        <v>97.85</v>
      </c>
      <c r="P3863" s="56">
        <v>89.049999999999898</v>
      </c>
    </row>
    <row r="3864" spans="1:16" x14ac:dyDescent="0.25">
      <c r="A3864" s="54">
        <v>2024</v>
      </c>
      <c r="B3864" s="54">
        <v>587622</v>
      </c>
      <c r="C3864" s="55" t="s">
        <v>418</v>
      </c>
      <c r="D3864" s="54" t="s">
        <v>296</v>
      </c>
      <c r="E3864" s="56">
        <v>0</v>
      </c>
      <c r="F3864" s="56">
        <v>0</v>
      </c>
      <c r="G3864" s="56">
        <v>0</v>
      </c>
      <c r="H3864" s="56">
        <v>75.25</v>
      </c>
      <c r="I3864" s="56">
        <v>-91.5</v>
      </c>
      <c r="J3864" s="56">
        <v>-138.44999999999999</v>
      </c>
      <c r="K3864" s="56">
        <v>-101.75</v>
      </c>
      <c r="L3864" s="56">
        <v>-161.44999999999999</v>
      </c>
      <c r="M3864" s="56">
        <v>-170.4</v>
      </c>
      <c r="N3864" s="56">
        <v>-164.8</v>
      </c>
      <c r="O3864" s="56">
        <v>-171.35</v>
      </c>
      <c r="P3864" s="56">
        <v>-121.1</v>
      </c>
    </row>
    <row r="3865" spans="1:16" x14ac:dyDescent="0.25">
      <c r="A3865" s="54">
        <v>2024</v>
      </c>
      <c r="B3865" s="54">
        <v>587622</v>
      </c>
      <c r="C3865" s="55" t="s">
        <v>418</v>
      </c>
      <c r="D3865" s="54" t="s">
        <v>1</v>
      </c>
      <c r="E3865" s="56">
        <v>0</v>
      </c>
      <c r="F3865" s="56">
        <v>0</v>
      </c>
      <c r="G3865" s="56">
        <v>0</v>
      </c>
      <c r="H3865" s="56">
        <v>2887.5</v>
      </c>
      <c r="I3865" s="56">
        <v>258.60000000000002</v>
      </c>
      <c r="J3865" s="56">
        <v>1237.8</v>
      </c>
      <c r="K3865" s="56">
        <v>395.7</v>
      </c>
      <c r="L3865" s="56">
        <v>904.5</v>
      </c>
      <c r="M3865" s="56">
        <v>1254.5999999999999</v>
      </c>
      <c r="N3865" s="56">
        <v>1023.6</v>
      </c>
      <c r="O3865" s="56">
        <v>587.1</v>
      </c>
      <c r="P3865" s="56">
        <v>534.29999999999995</v>
      </c>
    </row>
    <row r="3866" spans="1:16" x14ac:dyDescent="0.25">
      <c r="A3866" s="54">
        <v>2024</v>
      </c>
      <c r="B3866" s="54">
        <v>589473</v>
      </c>
      <c r="C3866" s="55" t="s">
        <v>416</v>
      </c>
      <c r="D3866" s="54" t="s">
        <v>296</v>
      </c>
      <c r="E3866" s="56">
        <v>18.431999999999999</v>
      </c>
      <c r="F3866" s="56">
        <v>218.33199999999999</v>
      </c>
      <c r="G3866" s="56">
        <v>69.36</v>
      </c>
      <c r="H3866" s="56">
        <v>1309.9159999999999</v>
      </c>
      <c r="I3866" s="56">
        <v>-8.2239999999999895</v>
      </c>
      <c r="J3866" s="56">
        <v>118.14400000000001</v>
      </c>
      <c r="K3866" s="56">
        <v>386.35599999999999</v>
      </c>
      <c r="L3866" s="56">
        <v>25.884</v>
      </c>
      <c r="M3866" s="56">
        <v>88.343999999999994</v>
      </c>
      <c r="N3866" s="56">
        <v>-26.916</v>
      </c>
      <c r="O3866" s="56">
        <v>189.89599999999999</v>
      </c>
      <c r="P3866" s="56">
        <v>58.624000000000002</v>
      </c>
    </row>
    <row r="3867" spans="1:16" x14ac:dyDescent="0.25">
      <c r="A3867" s="54">
        <v>2024</v>
      </c>
      <c r="B3867" s="54">
        <v>589473</v>
      </c>
      <c r="C3867" s="55" t="s">
        <v>416</v>
      </c>
      <c r="D3867" s="54" t="s">
        <v>294</v>
      </c>
      <c r="E3867" s="56">
        <v>182.232</v>
      </c>
      <c r="F3867" s="56">
        <v>319.03199999999998</v>
      </c>
      <c r="G3867" s="56">
        <v>135.76</v>
      </c>
      <c r="H3867" s="56">
        <v>1486.9159999999999</v>
      </c>
      <c r="I3867" s="56">
        <v>26.076000000000001</v>
      </c>
      <c r="J3867" s="56">
        <v>184.54400000000001</v>
      </c>
      <c r="K3867" s="56">
        <v>453.85599999999999</v>
      </c>
      <c r="L3867" s="56">
        <v>57.984000000000002</v>
      </c>
      <c r="M3867" s="56">
        <v>155.84399999999999</v>
      </c>
      <c r="N3867" s="56">
        <v>6.2839999999999998</v>
      </c>
      <c r="O3867" s="56">
        <v>255.196</v>
      </c>
      <c r="P3867" s="56">
        <v>190.32400000000001</v>
      </c>
    </row>
    <row r="3868" spans="1:16" x14ac:dyDescent="0.25">
      <c r="A3868" s="54">
        <v>2024</v>
      </c>
      <c r="B3868" s="54">
        <v>589473</v>
      </c>
      <c r="C3868" s="55" t="s">
        <v>416</v>
      </c>
      <c r="D3868" s="54" t="s">
        <v>1</v>
      </c>
      <c r="E3868" s="56">
        <v>770.23199999999997</v>
      </c>
      <c r="F3868" s="56">
        <v>1411.0319999999999</v>
      </c>
      <c r="G3868" s="56">
        <v>360.76</v>
      </c>
      <c r="H3868" s="56">
        <v>5654.4160000000002</v>
      </c>
      <c r="I3868" s="56">
        <v>97.575999999999993</v>
      </c>
      <c r="J3868" s="56">
        <v>529.54399999999998</v>
      </c>
      <c r="K3868" s="56">
        <v>1071.856</v>
      </c>
      <c r="L3868" s="56">
        <v>127.98399999999999</v>
      </c>
      <c r="M3868" s="56">
        <v>442.34399999999999</v>
      </c>
      <c r="N3868" s="56">
        <v>16.783999999999999</v>
      </c>
      <c r="O3868" s="56">
        <v>1032.6959999999999</v>
      </c>
      <c r="P3868" s="56">
        <v>675.82399999999996</v>
      </c>
    </row>
    <row r="3869" spans="1:16" x14ac:dyDescent="0.25">
      <c r="A3869" s="54">
        <v>2024</v>
      </c>
      <c r="B3869" s="54">
        <v>595666</v>
      </c>
      <c r="C3869" s="55" t="s">
        <v>416</v>
      </c>
      <c r="D3869" s="54" t="s">
        <v>296</v>
      </c>
      <c r="E3869" s="56">
        <v>0</v>
      </c>
      <c r="F3869" s="56">
        <v>-40.128</v>
      </c>
      <c r="G3869" s="56">
        <v>0</v>
      </c>
      <c r="H3869" s="56">
        <v>-69.328000000000003</v>
      </c>
      <c r="I3869" s="56">
        <v>-40.128</v>
      </c>
      <c r="J3869" s="56">
        <v>0</v>
      </c>
      <c r="K3869" s="56">
        <v>-32.142000000000003</v>
      </c>
      <c r="L3869" s="56">
        <v>0</v>
      </c>
      <c r="M3869" s="56">
        <v>0</v>
      </c>
      <c r="N3869" s="56">
        <v>39.872</v>
      </c>
      <c r="O3869" s="56">
        <v>0</v>
      </c>
      <c r="P3869" s="56">
        <v>10.772</v>
      </c>
    </row>
    <row r="3870" spans="1:16" x14ac:dyDescent="0.25">
      <c r="A3870" s="54">
        <v>2024</v>
      </c>
      <c r="B3870" s="54">
        <v>595666</v>
      </c>
      <c r="C3870" s="55" t="s">
        <v>416</v>
      </c>
      <c r="D3870" s="54" t="s">
        <v>294</v>
      </c>
      <c r="E3870" s="56">
        <v>0</v>
      </c>
      <c r="F3870" s="56">
        <v>-8.02800000000002</v>
      </c>
      <c r="G3870" s="56">
        <v>0</v>
      </c>
      <c r="H3870" s="56">
        <v>-37.228000000000002</v>
      </c>
      <c r="I3870" s="56">
        <v>-8.02800000000002</v>
      </c>
      <c r="J3870" s="56">
        <v>0</v>
      </c>
      <c r="K3870" s="56">
        <v>32.058</v>
      </c>
      <c r="L3870" s="56">
        <v>0</v>
      </c>
      <c r="M3870" s="56">
        <v>0</v>
      </c>
      <c r="N3870" s="56">
        <v>71.971999999999994</v>
      </c>
      <c r="O3870" s="56">
        <v>0</v>
      </c>
      <c r="P3870" s="56">
        <v>74.971999999999994</v>
      </c>
    </row>
    <row r="3871" spans="1:16" x14ac:dyDescent="0.25">
      <c r="A3871" s="54">
        <v>2024</v>
      </c>
      <c r="B3871" s="54">
        <v>595666</v>
      </c>
      <c r="C3871" s="55" t="s">
        <v>416</v>
      </c>
      <c r="D3871" s="54" t="s">
        <v>1</v>
      </c>
      <c r="E3871" s="56">
        <v>0</v>
      </c>
      <c r="F3871" s="56">
        <v>251.97200000000001</v>
      </c>
      <c r="G3871" s="56">
        <v>0</v>
      </c>
      <c r="H3871" s="56">
        <v>282.77199999999999</v>
      </c>
      <c r="I3871" s="56">
        <v>251.97200000000001</v>
      </c>
      <c r="J3871" s="56">
        <v>0</v>
      </c>
      <c r="K3871" s="56">
        <v>422.05799999999999</v>
      </c>
      <c r="L3871" s="56">
        <v>0</v>
      </c>
      <c r="M3871" s="56">
        <v>0</v>
      </c>
      <c r="N3871" s="56">
        <v>251.97200000000001</v>
      </c>
      <c r="O3871" s="56">
        <v>0</v>
      </c>
      <c r="P3871" s="56">
        <v>244.97200000000001</v>
      </c>
    </row>
    <row r="3872" spans="1:16" x14ac:dyDescent="0.25">
      <c r="A3872" s="54">
        <v>2024</v>
      </c>
      <c r="B3872" s="54">
        <v>596579</v>
      </c>
      <c r="C3872" s="55" t="s">
        <v>417</v>
      </c>
      <c r="D3872" s="54" t="s">
        <v>294</v>
      </c>
      <c r="E3872" s="56">
        <v>26.25</v>
      </c>
      <c r="F3872" s="56">
        <v>304.88499999999999</v>
      </c>
      <c r="G3872" s="56">
        <v>7.5600000000000103</v>
      </c>
      <c r="H3872" s="56">
        <v>0</v>
      </c>
      <c r="I3872" s="56">
        <v>0</v>
      </c>
      <c r="J3872" s="56">
        <v>0</v>
      </c>
      <c r="K3872" s="56">
        <v>7.98</v>
      </c>
      <c r="L3872" s="56">
        <v>113.4</v>
      </c>
      <c r="M3872" s="56">
        <v>0</v>
      </c>
      <c r="N3872" s="56">
        <v>149.66</v>
      </c>
      <c r="O3872" s="56">
        <v>140.28</v>
      </c>
      <c r="P3872" s="56">
        <v>0</v>
      </c>
    </row>
    <row r="3873" spans="1:16" x14ac:dyDescent="0.25">
      <c r="A3873" s="54">
        <v>2024</v>
      </c>
      <c r="B3873" s="54">
        <v>596579</v>
      </c>
      <c r="C3873" s="55" t="s">
        <v>417</v>
      </c>
      <c r="D3873" s="54" t="s">
        <v>1</v>
      </c>
      <c r="E3873" s="56">
        <v>213.75</v>
      </c>
      <c r="F3873" s="56">
        <v>2482.6350000000002</v>
      </c>
      <c r="G3873" s="56">
        <v>61.56</v>
      </c>
      <c r="H3873" s="56">
        <v>0</v>
      </c>
      <c r="I3873" s="56">
        <v>0</v>
      </c>
      <c r="J3873" s="56">
        <v>0</v>
      </c>
      <c r="K3873" s="56">
        <v>64.98</v>
      </c>
      <c r="L3873" s="56">
        <v>923.4</v>
      </c>
      <c r="M3873" s="56">
        <v>0</v>
      </c>
      <c r="N3873" s="56">
        <v>1218.6600000000001</v>
      </c>
      <c r="O3873" s="56">
        <v>1142.28</v>
      </c>
      <c r="P3873" s="56">
        <v>0</v>
      </c>
    </row>
    <row r="3874" spans="1:16" x14ac:dyDescent="0.25">
      <c r="A3874" s="54">
        <v>2024</v>
      </c>
      <c r="B3874" s="54">
        <v>596579</v>
      </c>
      <c r="C3874" s="55" t="s">
        <v>417</v>
      </c>
      <c r="D3874" s="54" t="s">
        <v>296</v>
      </c>
      <c r="E3874" s="56">
        <v>-6.7499999999999698</v>
      </c>
      <c r="F3874" s="56">
        <v>264.32499999999999</v>
      </c>
      <c r="G3874" s="56">
        <v>-22.44</v>
      </c>
      <c r="H3874" s="56">
        <v>0</v>
      </c>
      <c r="I3874" s="56">
        <v>0</v>
      </c>
      <c r="J3874" s="56">
        <v>0</v>
      </c>
      <c r="K3874" s="56">
        <v>-23.02</v>
      </c>
      <c r="L3874" s="56">
        <v>79.400000000000205</v>
      </c>
      <c r="M3874" s="56">
        <v>0</v>
      </c>
      <c r="N3874" s="56">
        <v>114.66</v>
      </c>
      <c r="O3874" s="56">
        <v>106.28</v>
      </c>
      <c r="P3874" s="56">
        <v>0</v>
      </c>
    </row>
    <row r="3875" spans="1:16" x14ac:dyDescent="0.25">
      <c r="A3875" s="54">
        <v>2024</v>
      </c>
      <c r="B3875" s="54">
        <v>599426</v>
      </c>
      <c r="C3875" s="55" t="s">
        <v>418</v>
      </c>
      <c r="D3875" s="54" t="s">
        <v>296</v>
      </c>
      <c r="E3875" s="56">
        <v>1.512</v>
      </c>
      <c r="F3875" s="56">
        <v>513.63</v>
      </c>
      <c r="G3875" s="56">
        <v>-35.256</v>
      </c>
      <c r="H3875" s="56">
        <v>-35.624000000000002</v>
      </c>
      <c r="I3875" s="56">
        <v>-12.88</v>
      </c>
      <c r="J3875" s="56">
        <v>-21.815999999999999</v>
      </c>
      <c r="K3875" s="56">
        <v>442.56799999999998</v>
      </c>
      <c r="L3875" s="56">
        <v>-33.588000000000001</v>
      </c>
      <c r="M3875" s="56">
        <v>0</v>
      </c>
      <c r="N3875" s="56">
        <v>65.712000000000003</v>
      </c>
      <c r="O3875" s="56">
        <v>50.032000000000103</v>
      </c>
      <c r="P3875" s="56">
        <v>169.8</v>
      </c>
    </row>
    <row r="3876" spans="1:16" x14ac:dyDescent="0.25">
      <c r="A3876" s="54">
        <v>2024</v>
      </c>
      <c r="B3876" s="54">
        <v>599426</v>
      </c>
      <c r="C3876" s="55" t="s">
        <v>418</v>
      </c>
      <c r="D3876" s="54" t="s">
        <v>1</v>
      </c>
      <c r="E3876" s="56">
        <v>96.712000000000003</v>
      </c>
      <c r="F3876" s="56">
        <v>2685.28</v>
      </c>
      <c r="G3876" s="56">
        <v>252.744</v>
      </c>
      <c r="H3876" s="56">
        <v>97.575999999999993</v>
      </c>
      <c r="I3876" s="56">
        <v>356.72</v>
      </c>
      <c r="J3876" s="56">
        <v>90.384</v>
      </c>
      <c r="K3876" s="56">
        <v>1538.9680000000001</v>
      </c>
      <c r="L3876" s="56">
        <v>492.71199999999999</v>
      </c>
      <c r="M3876" s="56">
        <v>0</v>
      </c>
      <c r="N3876" s="56">
        <v>1119.912</v>
      </c>
      <c r="O3876" s="56">
        <v>1375.0319999999999</v>
      </c>
      <c r="P3876" s="56">
        <v>1079.8</v>
      </c>
    </row>
    <row r="3877" spans="1:16" x14ac:dyDescent="0.25">
      <c r="A3877" s="54">
        <v>2024</v>
      </c>
      <c r="B3877" s="54">
        <v>599426</v>
      </c>
      <c r="C3877" s="55" t="s">
        <v>418</v>
      </c>
      <c r="D3877" s="54" t="s">
        <v>294</v>
      </c>
      <c r="E3877" s="56">
        <v>35.712000000000003</v>
      </c>
      <c r="F3877" s="56">
        <v>657.03</v>
      </c>
      <c r="G3877" s="56">
        <v>66.244</v>
      </c>
      <c r="H3877" s="56">
        <v>30.576000000000001</v>
      </c>
      <c r="I3877" s="56">
        <v>89.72</v>
      </c>
      <c r="J3877" s="56">
        <v>12.384</v>
      </c>
      <c r="K3877" s="56">
        <v>553.96799999999996</v>
      </c>
      <c r="L3877" s="56">
        <v>135.21199999999999</v>
      </c>
      <c r="M3877" s="56">
        <v>0</v>
      </c>
      <c r="N3877" s="56">
        <v>99.912000000000006</v>
      </c>
      <c r="O3877" s="56">
        <v>253.03200000000001</v>
      </c>
      <c r="P3877" s="56">
        <v>271.3</v>
      </c>
    </row>
    <row r="3878" spans="1:16" x14ac:dyDescent="0.25">
      <c r="A3878" s="54">
        <v>2024</v>
      </c>
      <c r="B3878" s="54">
        <v>604851</v>
      </c>
      <c r="C3878" s="55" t="s">
        <v>414</v>
      </c>
      <c r="D3878" s="54" t="s">
        <v>294</v>
      </c>
      <c r="E3878" s="56">
        <v>-73.602000000000103</v>
      </c>
      <c r="F3878" s="56">
        <v>31.365599999999901</v>
      </c>
      <c r="G3878" s="56">
        <v>268.86880000000002</v>
      </c>
      <c r="H3878" s="56">
        <v>196.9212</v>
      </c>
      <c r="I3878" s="56">
        <v>-33.980400000000003</v>
      </c>
      <c r="J3878" s="56">
        <v>208.34399999999999</v>
      </c>
      <c r="K3878" s="56">
        <v>49.432399999999902</v>
      </c>
      <c r="L3878" s="56">
        <v>229.39920000000001</v>
      </c>
      <c r="M3878" s="56">
        <v>538.45360000000005</v>
      </c>
      <c r="N3878" s="56">
        <v>10.1251999999999</v>
      </c>
      <c r="O3878" s="56">
        <v>44.271199999999901</v>
      </c>
      <c r="P3878" s="56">
        <v>213.3252</v>
      </c>
    </row>
    <row r="3879" spans="1:16" x14ac:dyDescent="0.25">
      <c r="A3879" s="54">
        <v>2024</v>
      </c>
      <c r="B3879" s="54">
        <v>604851</v>
      </c>
      <c r="C3879" s="55" t="s">
        <v>414</v>
      </c>
      <c r="D3879" s="54" t="s">
        <v>1</v>
      </c>
      <c r="E3879" s="56">
        <v>815.89800000000002</v>
      </c>
      <c r="F3879" s="56">
        <v>420.86559999999997</v>
      </c>
      <c r="G3879" s="56">
        <v>1917.3688</v>
      </c>
      <c r="H3879" s="56">
        <v>2317.6712000000002</v>
      </c>
      <c r="I3879" s="56">
        <v>206.0196</v>
      </c>
      <c r="J3879" s="56">
        <v>857.34400000000005</v>
      </c>
      <c r="K3879" s="56">
        <v>228.4324</v>
      </c>
      <c r="L3879" s="56">
        <v>2563.8991999999998</v>
      </c>
      <c r="M3879" s="56">
        <v>1560.9536000000001</v>
      </c>
      <c r="N3879" s="56">
        <v>605.12519999999995</v>
      </c>
      <c r="O3879" s="56">
        <v>1030.7711999999999</v>
      </c>
      <c r="P3879" s="56">
        <v>598.3252</v>
      </c>
    </row>
    <row r="3880" spans="1:16" x14ac:dyDescent="0.25">
      <c r="A3880" s="54">
        <v>2024</v>
      </c>
      <c r="B3880" s="54">
        <v>604851</v>
      </c>
      <c r="C3880" s="55" t="s">
        <v>414</v>
      </c>
      <c r="D3880" s="54" t="s">
        <v>296</v>
      </c>
      <c r="E3880" s="56">
        <v>-106.602</v>
      </c>
      <c r="F3880" s="56">
        <v>-1.63440000000008</v>
      </c>
      <c r="G3880" s="56">
        <v>169.86879999999999</v>
      </c>
      <c r="H3880" s="56">
        <v>91.361199999999897</v>
      </c>
      <c r="I3880" s="56">
        <v>-64.980400000000003</v>
      </c>
      <c r="J3880" s="56">
        <v>48.343999999999902</v>
      </c>
      <c r="K3880" s="56">
        <v>-13.5676000000001</v>
      </c>
      <c r="L3880" s="56">
        <v>64.399199999999794</v>
      </c>
      <c r="M3880" s="56">
        <v>441.45359999999999</v>
      </c>
      <c r="N3880" s="56">
        <v>-51.8748000000001</v>
      </c>
      <c r="O3880" s="56">
        <v>-22.728800000000099</v>
      </c>
      <c r="P3880" s="56">
        <v>182.3252</v>
      </c>
    </row>
    <row r="3881" spans="1:16" x14ac:dyDescent="0.25">
      <c r="A3881" s="54">
        <v>2024</v>
      </c>
      <c r="B3881" s="54">
        <v>609362</v>
      </c>
      <c r="C3881" s="55" t="s">
        <v>414</v>
      </c>
      <c r="D3881" s="54" t="s">
        <v>1</v>
      </c>
      <c r="E3881" s="56">
        <v>89.584000000000003</v>
      </c>
      <c r="F3881" s="56">
        <v>163.16800000000001</v>
      </c>
      <c r="G3881" s="56">
        <v>0</v>
      </c>
      <c r="H3881" s="56">
        <v>0</v>
      </c>
      <c r="I3881" s="56">
        <v>0</v>
      </c>
      <c r="J3881" s="56">
        <v>0</v>
      </c>
      <c r="K3881" s="56">
        <v>79.992000000000004</v>
      </c>
      <c r="L3881" s="56">
        <v>63.991999999999997</v>
      </c>
      <c r="M3881" s="56">
        <v>0</v>
      </c>
      <c r="N3881" s="56">
        <v>0</v>
      </c>
      <c r="O3881" s="56">
        <v>0</v>
      </c>
      <c r="P3881" s="56">
        <v>799.92</v>
      </c>
    </row>
    <row r="3882" spans="1:16" x14ac:dyDescent="0.25">
      <c r="A3882" s="54">
        <v>2024</v>
      </c>
      <c r="B3882" s="54">
        <v>609362</v>
      </c>
      <c r="C3882" s="55" t="s">
        <v>414</v>
      </c>
      <c r="D3882" s="54" t="s">
        <v>294</v>
      </c>
      <c r="E3882" s="56">
        <v>22.584</v>
      </c>
      <c r="F3882" s="56">
        <v>57.917999999999999</v>
      </c>
      <c r="G3882" s="56">
        <v>0</v>
      </c>
      <c r="H3882" s="56">
        <v>0</v>
      </c>
      <c r="I3882" s="56">
        <v>0</v>
      </c>
      <c r="J3882" s="56">
        <v>0</v>
      </c>
      <c r="K3882" s="56">
        <v>24.992000000000001</v>
      </c>
      <c r="L3882" s="56">
        <v>8.9920000000000009</v>
      </c>
      <c r="M3882" s="56">
        <v>0</v>
      </c>
      <c r="N3882" s="56">
        <v>0</v>
      </c>
      <c r="O3882" s="56">
        <v>0</v>
      </c>
      <c r="P3882" s="56">
        <v>249.92</v>
      </c>
    </row>
    <row r="3883" spans="1:16" x14ac:dyDescent="0.25">
      <c r="A3883" s="54">
        <v>2024</v>
      </c>
      <c r="B3883" s="54">
        <v>609362</v>
      </c>
      <c r="C3883" s="55" t="s">
        <v>414</v>
      </c>
      <c r="D3883" s="54" t="s">
        <v>296</v>
      </c>
      <c r="E3883" s="56">
        <v>-39.415999999999997</v>
      </c>
      <c r="F3883" s="56">
        <v>-6.0819999999999999</v>
      </c>
      <c r="G3883" s="56">
        <v>0</v>
      </c>
      <c r="H3883" s="56">
        <v>0</v>
      </c>
      <c r="I3883" s="56">
        <v>0</v>
      </c>
      <c r="J3883" s="56">
        <v>0</v>
      </c>
      <c r="K3883" s="56">
        <v>-6.008</v>
      </c>
      <c r="L3883" s="56">
        <v>-22.007999999999999</v>
      </c>
      <c r="M3883" s="56">
        <v>0</v>
      </c>
      <c r="N3883" s="56">
        <v>0</v>
      </c>
      <c r="O3883" s="56">
        <v>0</v>
      </c>
      <c r="P3883" s="56">
        <v>218.92</v>
      </c>
    </row>
    <row r="3884" spans="1:16" x14ac:dyDescent="0.25">
      <c r="A3884" s="54">
        <v>2024</v>
      </c>
      <c r="B3884" s="54">
        <v>609954</v>
      </c>
      <c r="C3884" s="55" t="s">
        <v>416</v>
      </c>
      <c r="D3884" s="54" t="s">
        <v>296</v>
      </c>
      <c r="E3884" s="56">
        <v>-29.306999999999999</v>
      </c>
      <c r="F3884" s="56">
        <v>79.823999999999899</v>
      </c>
      <c r="G3884" s="56">
        <v>-44.828000000000003</v>
      </c>
      <c r="H3884" s="56">
        <v>0</v>
      </c>
      <c r="I3884" s="56">
        <v>0</v>
      </c>
      <c r="J3884" s="56">
        <v>262.95299999999997</v>
      </c>
      <c r="K3884" s="56">
        <v>0</v>
      </c>
      <c r="L3884" s="56">
        <v>0</v>
      </c>
      <c r="M3884" s="56">
        <v>0</v>
      </c>
      <c r="N3884" s="56">
        <v>0</v>
      </c>
      <c r="O3884" s="56">
        <v>0</v>
      </c>
      <c r="P3884" s="56">
        <v>0</v>
      </c>
    </row>
    <row r="3885" spans="1:16" x14ac:dyDescent="0.25">
      <c r="A3885" s="54">
        <v>2024</v>
      </c>
      <c r="B3885" s="54">
        <v>609954</v>
      </c>
      <c r="C3885" s="55" t="s">
        <v>417</v>
      </c>
      <c r="D3885" s="54" t="s">
        <v>296</v>
      </c>
      <c r="E3885" s="56">
        <v>1069.43</v>
      </c>
      <c r="F3885" s="56">
        <v>328.06199999999899</v>
      </c>
      <c r="G3885" s="56">
        <v>388.60399999999998</v>
      </c>
      <c r="H3885" s="56">
        <v>524.30600000000004</v>
      </c>
      <c r="I3885" s="56">
        <v>328.01299999999998</v>
      </c>
      <c r="J3885" s="56">
        <v>411.42899999999997</v>
      </c>
      <c r="K3885" s="56">
        <v>0</v>
      </c>
      <c r="L3885" s="56">
        <v>0</v>
      </c>
      <c r="M3885" s="56">
        <v>0</v>
      </c>
      <c r="N3885" s="56">
        <v>0</v>
      </c>
      <c r="O3885" s="56">
        <v>0</v>
      </c>
      <c r="P3885" s="56">
        <v>0</v>
      </c>
    </row>
    <row r="3886" spans="1:16" x14ac:dyDescent="0.25">
      <c r="A3886" s="54">
        <v>2024</v>
      </c>
      <c r="B3886" s="54">
        <v>609954</v>
      </c>
      <c r="C3886" s="55" t="s">
        <v>417</v>
      </c>
      <c r="D3886" s="54" t="s">
        <v>294</v>
      </c>
      <c r="E3886" s="56">
        <v>1266.95</v>
      </c>
      <c r="F3886" s="56">
        <v>399.58199999999903</v>
      </c>
      <c r="G3886" s="56">
        <v>481.60399999999998</v>
      </c>
      <c r="H3886" s="56">
        <v>616.30600000000004</v>
      </c>
      <c r="I3886" s="56">
        <v>425.01299999999998</v>
      </c>
      <c r="J3886" s="56">
        <v>544.94899999999996</v>
      </c>
      <c r="K3886" s="56">
        <v>0</v>
      </c>
      <c r="L3886" s="56">
        <v>0</v>
      </c>
      <c r="M3886" s="56">
        <v>0</v>
      </c>
      <c r="N3886" s="56">
        <v>0</v>
      </c>
      <c r="O3886" s="56">
        <v>0</v>
      </c>
      <c r="P3886" s="56">
        <v>0</v>
      </c>
    </row>
    <row r="3887" spans="1:16" x14ac:dyDescent="0.25">
      <c r="A3887" s="54">
        <v>2024</v>
      </c>
      <c r="B3887" s="54">
        <v>609954</v>
      </c>
      <c r="C3887" s="55" t="s">
        <v>416</v>
      </c>
      <c r="D3887" s="54" t="s">
        <v>294</v>
      </c>
      <c r="E3887" s="56">
        <v>2.7930000000000001</v>
      </c>
      <c r="F3887" s="56">
        <v>213.72399999999999</v>
      </c>
      <c r="G3887" s="56">
        <v>21.571999999999999</v>
      </c>
      <c r="H3887" s="56">
        <v>0</v>
      </c>
      <c r="I3887" s="56">
        <v>0</v>
      </c>
      <c r="J3887" s="56">
        <v>306.053</v>
      </c>
      <c r="K3887" s="56">
        <v>0</v>
      </c>
      <c r="L3887" s="56">
        <v>0</v>
      </c>
      <c r="M3887" s="56">
        <v>0</v>
      </c>
      <c r="N3887" s="56">
        <v>0</v>
      </c>
      <c r="O3887" s="56">
        <v>0</v>
      </c>
      <c r="P3887" s="56">
        <v>0</v>
      </c>
    </row>
    <row r="3888" spans="1:16" x14ac:dyDescent="0.25">
      <c r="A3888" s="54">
        <v>2024</v>
      </c>
      <c r="B3888" s="54">
        <v>609954</v>
      </c>
      <c r="C3888" s="55" t="s">
        <v>415</v>
      </c>
      <c r="D3888" s="54" t="s">
        <v>296</v>
      </c>
      <c r="E3888" s="56">
        <v>0</v>
      </c>
      <c r="F3888" s="56">
        <v>0</v>
      </c>
      <c r="G3888" s="56">
        <v>0</v>
      </c>
      <c r="H3888" s="56">
        <v>166.11600000000001</v>
      </c>
      <c r="I3888" s="56">
        <v>0</v>
      </c>
      <c r="J3888" s="56">
        <v>5.7859999999999898</v>
      </c>
      <c r="K3888" s="56">
        <v>0</v>
      </c>
      <c r="L3888" s="56">
        <v>0</v>
      </c>
      <c r="M3888" s="56">
        <v>0</v>
      </c>
      <c r="N3888" s="56">
        <v>0</v>
      </c>
      <c r="O3888" s="56">
        <v>0</v>
      </c>
      <c r="P3888" s="56">
        <v>0</v>
      </c>
    </row>
    <row r="3889" spans="1:16" x14ac:dyDescent="0.25">
      <c r="A3889" s="54">
        <v>2024</v>
      </c>
      <c r="B3889" s="54">
        <v>609954</v>
      </c>
      <c r="C3889" s="55" t="s">
        <v>415</v>
      </c>
      <c r="D3889" s="54" t="s">
        <v>1</v>
      </c>
      <c r="E3889" s="56">
        <v>0</v>
      </c>
      <c r="F3889" s="56">
        <v>0</v>
      </c>
      <c r="G3889" s="56">
        <v>0</v>
      </c>
      <c r="H3889" s="56">
        <v>699.91600000000005</v>
      </c>
      <c r="I3889" s="56">
        <v>0</v>
      </c>
      <c r="J3889" s="56">
        <v>118.986</v>
      </c>
      <c r="K3889" s="56">
        <v>0</v>
      </c>
      <c r="L3889" s="56">
        <v>0</v>
      </c>
      <c r="M3889" s="56">
        <v>0</v>
      </c>
      <c r="N3889" s="56">
        <v>0</v>
      </c>
      <c r="O3889" s="56">
        <v>0</v>
      </c>
      <c r="P3889" s="56">
        <v>0</v>
      </c>
    </row>
    <row r="3890" spans="1:16" x14ac:dyDescent="0.25">
      <c r="A3890" s="54">
        <v>2024</v>
      </c>
      <c r="B3890" s="54">
        <v>609954</v>
      </c>
      <c r="C3890" s="55" t="s">
        <v>417</v>
      </c>
      <c r="D3890" s="54" t="s">
        <v>1</v>
      </c>
      <c r="E3890" s="56">
        <v>5968.2</v>
      </c>
      <c r="F3890" s="56">
        <v>3844.5819999999999</v>
      </c>
      <c r="G3890" s="56">
        <v>1661.604</v>
      </c>
      <c r="H3890" s="56">
        <v>2248.806</v>
      </c>
      <c r="I3890" s="56">
        <v>1927.5129999999999</v>
      </c>
      <c r="J3890" s="56">
        <v>2433.9490000000001</v>
      </c>
      <c r="K3890" s="56">
        <v>0</v>
      </c>
      <c r="L3890" s="56">
        <v>0</v>
      </c>
      <c r="M3890" s="56">
        <v>0</v>
      </c>
      <c r="N3890" s="56">
        <v>0</v>
      </c>
      <c r="O3890" s="56">
        <v>0</v>
      </c>
      <c r="P3890" s="56">
        <v>0</v>
      </c>
    </row>
    <row r="3891" spans="1:16" x14ac:dyDescent="0.25">
      <c r="A3891" s="54">
        <v>2024</v>
      </c>
      <c r="B3891" s="54">
        <v>609954</v>
      </c>
      <c r="C3891" s="55" t="s">
        <v>416</v>
      </c>
      <c r="D3891" s="54" t="s">
        <v>1</v>
      </c>
      <c r="E3891" s="56">
        <v>6.2930000000000001</v>
      </c>
      <c r="F3891" s="56">
        <v>883.97400000000005</v>
      </c>
      <c r="G3891" s="56">
        <v>89.572000000000003</v>
      </c>
      <c r="H3891" s="56">
        <v>0</v>
      </c>
      <c r="I3891" s="56">
        <v>0</v>
      </c>
      <c r="J3891" s="56">
        <v>1316.5530000000001</v>
      </c>
      <c r="K3891" s="56">
        <v>0</v>
      </c>
      <c r="L3891" s="56">
        <v>0</v>
      </c>
      <c r="M3891" s="56">
        <v>0</v>
      </c>
      <c r="N3891" s="56">
        <v>0</v>
      </c>
      <c r="O3891" s="56">
        <v>0</v>
      </c>
      <c r="P3891" s="56">
        <v>0</v>
      </c>
    </row>
    <row r="3892" spans="1:16" x14ac:dyDescent="0.25">
      <c r="A3892" s="54">
        <v>2024</v>
      </c>
      <c r="B3892" s="54">
        <v>609954</v>
      </c>
      <c r="C3892" s="55" t="s">
        <v>415</v>
      </c>
      <c r="D3892" s="54" t="s">
        <v>294</v>
      </c>
      <c r="E3892" s="56">
        <v>0</v>
      </c>
      <c r="F3892" s="56">
        <v>0</v>
      </c>
      <c r="G3892" s="56">
        <v>0</v>
      </c>
      <c r="H3892" s="56">
        <v>200.416</v>
      </c>
      <c r="I3892" s="56">
        <v>0</v>
      </c>
      <c r="J3892" s="56">
        <v>38.985999999999997</v>
      </c>
      <c r="K3892" s="56">
        <v>0</v>
      </c>
      <c r="L3892" s="56">
        <v>0</v>
      </c>
      <c r="M3892" s="56">
        <v>0</v>
      </c>
      <c r="N3892" s="56">
        <v>0</v>
      </c>
      <c r="O3892" s="56">
        <v>0</v>
      </c>
      <c r="P3892" s="56">
        <v>0</v>
      </c>
    </row>
    <row r="3893" spans="1:16" x14ac:dyDescent="0.25">
      <c r="A3893" s="54">
        <v>2024</v>
      </c>
      <c r="B3893" s="54">
        <v>610296</v>
      </c>
      <c r="C3893" s="55" t="s">
        <v>414</v>
      </c>
      <c r="D3893" s="54" t="s">
        <v>1</v>
      </c>
      <c r="E3893" s="56">
        <v>0</v>
      </c>
      <c r="F3893" s="56">
        <v>0</v>
      </c>
      <c r="G3893" s="56">
        <v>0</v>
      </c>
      <c r="H3893" s="56">
        <v>0</v>
      </c>
      <c r="I3893" s="56">
        <v>0</v>
      </c>
      <c r="J3893" s="56">
        <v>0</v>
      </c>
      <c r="K3893" s="56">
        <v>0</v>
      </c>
      <c r="L3893" s="56">
        <v>762.072</v>
      </c>
      <c r="M3893" s="56">
        <v>375.96</v>
      </c>
      <c r="N3893" s="56">
        <v>1660.6079999999999</v>
      </c>
      <c r="O3893" s="56">
        <v>1063.8720000000001</v>
      </c>
      <c r="P3893" s="56">
        <v>987.71199999999999</v>
      </c>
    </row>
    <row r="3894" spans="1:16" x14ac:dyDescent="0.25">
      <c r="A3894" s="54">
        <v>2024</v>
      </c>
      <c r="B3894" s="54">
        <v>610296</v>
      </c>
      <c r="C3894" s="55" t="s">
        <v>414</v>
      </c>
      <c r="D3894" s="54" t="s">
        <v>294</v>
      </c>
      <c r="E3894" s="56">
        <v>0</v>
      </c>
      <c r="F3894" s="56">
        <v>0</v>
      </c>
      <c r="G3894" s="56">
        <v>0</v>
      </c>
      <c r="H3894" s="56">
        <v>0</v>
      </c>
      <c r="I3894" s="56">
        <v>0</v>
      </c>
      <c r="J3894" s="56">
        <v>0</v>
      </c>
      <c r="K3894" s="56">
        <v>0</v>
      </c>
      <c r="L3894" s="56">
        <v>202.572</v>
      </c>
      <c r="M3894" s="56">
        <v>130.96</v>
      </c>
      <c r="N3894" s="56">
        <v>528.10799999999995</v>
      </c>
      <c r="O3894" s="56">
        <v>348.37200000000001</v>
      </c>
      <c r="P3894" s="56">
        <v>223.46199999999999</v>
      </c>
    </row>
    <row r="3895" spans="1:16" x14ac:dyDescent="0.25">
      <c r="A3895" s="54">
        <v>2024</v>
      </c>
      <c r="B3895" s="54">
        <v>610296</v>
      </c>
      <c r="C3895" s="55" t="s">
        <v>414</v>
      </c>
      <c r="D3895" s="54" t="s">
        <v>296</v>
      </c>
      <c r="E3895" s="56">
        <v>0</v>
      </c>
      <c r="F3895" s="56">
        <v>0</v>
      </c>
      <c r="G3895" s="56">
        <v>0</v>
      </c>
      <c r="H3895" s="56">
        <v>0</v>
      </c>
      <c r="I3895" s="56">
        <v>0</v>
      </c>
      <c r="J3895" s="56">
        <v>0</v>
      </c>
      <c r="K3895" s="56">
        <v>0</v>
      </c>
      <c r="L3895" s="56">
        <v>43.572000000000003</v>
      </c>
      <c r="M3895" s="56">
        <v>67.959999999999994</v>
      </c>
      <c r="N3895" s="56">
        <v>339.108</v>
      </c>
      <c r="O3895" s="56">
        <v>218.37200000000001</v>
      </c>
      <c r="P3895" s="56">
        <v>182.94200000000001</v>
      </c>
    </row>
    <row r="3896" spans="1:16" x14ac:dyDescent="0.25">
      <c r="A3896" s="54">
        <v>2024</v>
      </c>
      <c r="B3896" s="54">
        <v>613934</v>
      </c>
      <c r="C3896" s="55" t="s">
        <v>415</v>
      </c>
      <c r="D3896" s="54" t="s">
        <v>296</v>
      </c>
      <c r="E3896" s="56">
        <v>355.05</v>
      </c>
      <c r="F3896" s="56">
        <v>-75.099999999999994</v>
      </c>
      <c r="G3896" s="56">
        <v>0</v>
      </c>
      <c r="H3896" s="56">
        <v>303.2</v>
      </c>
      <c r="I3896" s="56">
        <v>-14.6</v>
      </c>
      <c r="J3896" s="56">
        <v>-12.8</v>
      </c>
      <c r="K3896" s="56">
        <v>7.7</v>
      </c>
      <c r="L3896" s="56">
        <v>-51.35</v>
      </c>
      <c r="M3896" s="56">
        <v>-50.4</v>
      </c>
      <c r="N3896" s="56">
        <v>352.5</v>
      </c>
      <c r="O3896" s="56">
        <v>7.1</v>
      </c>
      <c r="P3896" s="56">
        <v>752.7</v>
      </c>
    </row>
    <row r="3897" spans="1:16" x14ac:dyDescent="0.25">
      <c r="A3897" s="54">
        <v>2024</v>
      </c>
      <c r="B3897" s="54">
        <v>613934</v>
      </c>
      <c r="C3897" s="55" t="s">
        <v>415</v>
      </c>
      <c r="D3897" s="54" t="s">
        <v>1</v>
      </c>
      <c r="E3897" s="56">
        <v>3152.7</v>
      </c>
      <c r="F3897" s="56">
        <v>326.39999999999998</v>
      </c>
      <c r="G3897" s="56">
        <v>0</v>
      </c>
      <c r="H3897" s="56">
        <v>2430</v>
      </c>
      <c r="I3897" s="56">
        <v>317.39999999999998</v>
      </c>
      <c r="J3897" s="56">
        <v>321.60000000000002</v>
      </c>
      <c r="K3897" s="56">
        <v>252</v>
      </c>
      <c r="L3897" s="56">
        <v>289.5</v>
      </c>
      <c r="M3897" s="56">
        <v>96</v>
      </c>
      <c r="N3897" s="56">
        <v>2739</v>
      </c>
      <c r="O3897" s="56">
        <v>660</v>
      </c>
      <c r="P3897" s="56">
        <v>5956.8</v>
      </c>
    </row>
    <row r="3898" spans="1:16" x14ac:dyDescent="0.25">
      <c r="A3898" s="54">
        <v>2024</v>
      </c>
      <c r="B3898" s="54">
        <v>613934</v>
      </c>
      <c r="C3898" s="55" t="s">
        <v>415</v>
      </c>
      <c r="D3898" s="54" t="s">
        <v>294</v>
      </c>
      <c r="E3898" s="56">
        <v>525.45000000000005</v>
      </c>
      <c r="F3898" s="56">
        <v>54.4</v>
      </c>
      <c r="G3898" s="56">
        <v>0</v>
      </c>
      <c r="H3898" s="56">
        <v>405</v>
      </c>
      <c r="I3898" s="56">
        <v>52.9</v>
      </c>
      <c r="J3898" s="56">
        <v>53.6</v>
      </c>
      <c r="K3898" s="56">
        <v>42</v>
      </c>
      <c r="L3898" s="56">
        <v>48.25</v>
      </c>
      <c r="M3898" s="56">
        <v>16</v>
      </c>
      <c r="N3898" s="56">
        <v>456.5</v>
      </c>
      <c r="O3898" s="56">
        <v>110</v>
      </c>
      <c r="P3898" s="56">
        <v>992.8</v>
      </c>
    </row>
    <row r="3899" spans="1:16" x14ac:dyDescent="0.25">
      <c r="A3899" s="54">
        <v>2024</v>
      </c>
      <c r="B3899" s="54">
        <v>615144</v>
      </c>
      <c r="C3899" s="55" t="s">
        <v>415</v>
      </c>
      <c r="D3899" s="54" t="s">
        <v>296</v>
      </c>
      <c r="E3899" s="56">
        <v>96.215999999999994</v>
      </c>
      <c r="F3899" s="56">
        <v>-24.09</v>
      </c>
      <c r="G3899" s="56">
        <v>-1.02400000000002</v>
      </c>
      <c r="H3899" s="56">
        <v>-12.108000000000001</v>
      </c>
      <c r="I3899" s="56">
        <v>1.3680000000000101</v>
      </c>
      <c r="J3899" s="56">
        <v>0</v>
      </c>
      <c r="K3899" s="56">
        <v>-57.015999999999998</v>
      </c>
      <c r="L3899" s="56">
        <v>-40.524000000000001</v>
      </c>
      <c r="M3899" s="56">
        <v>-27.166</v>
      </c>
      <c r="N3899" s="56">
        <v>-57.14</v>
      </c>
      <c r="O3899" s="56">
        <v>197.85599999999999</v>
      </c>
      <c r="P3899" s="56">
        <v>-5.1079999999999997</v>
      </c>
    </row>
    <row r="3900" spans="1:16" x14ac:dyDescent="0.25">
      <c r="A3900" s="54">
        <v>2024</v>
      </c>
      <c r="B3900" s="54">
        <v>615144</v>
      </c>
      <c r="C3900" s="55" t="s">
        <v>415</v>
      </c>
      <c r="D3900" s="54" t="s">
        <v>1</v>
      </c>
      <c r="E3900" s="56">
        <v>740.61599999999999</v>
      </c>
      <c r="F3900" s="56">
        <v>227.16</v>
      </c>
      <c r="G3900" s="56">
        <v>216.77600000000001</v>
      </c>
      <c r="H3900" s="56">
        <v>79.992000000000004</v>
      </c>
      <c r="I3900" s="56">
        <v>248.768</v>
      </c>
      <c r="J3900" s="56">
        <v>0</v>
      </c>
      <c r="K3900" s="56">
        <v>15.183999999999999</v>
      </c>
      <c r="L3900" s="56">
        <v>96.775999999999996</v>
      </c>
      <c r="M3900" s="56">
        <v>16.783999999999999</v>
      </c>
      <c r="N3900" s="56">
        <v>226.36</v>
      </c>
      <c r="O3900" s="56">
        <v>954.25599999999997</v>
      </c>
      <c r="P3900" s="56">
        <v>71.992000000000004</v>
      </c>
    </row>
    <row r="3901" spans="1:16" x14ac:dyDescent="0.25">
      <c r="A3901" s="54">
        <v>2024</v>
      </c>
      <c r="B3901" s="54">
        <v>615144</v>
      </c>
      <c r="C3901" s="55" t="s">
        <v>415</v>
      </c>
      <c r="D3901" s="54" t="s">
        <v>294</v>
      </c>
      <c r="E3901" s="56">
        <v>204.61600000000001</v>
      </c>
      <c r="F3901" s="56">
        <v>74.41</v>
      </c>
      <c r="G3901" s="56">
        <v>64.275999999999996</v>
      </c>
      <c r="H3901" s="56">
        <v>19.992000000000001</v>
      </c>
      <c r="I3901" s="56">
        <v>67.768000000000001</v>
      </c>
      <c r="J3901" s="56">
        <v>0</v>
      </c>
      <c r="K3901" s="56">
        <v>7.1840000000000002</v>
      </c>
      <c r="L3901" s="56">
        <v>24.776</v>
      </c>
      <c r="M3901" s="56">
        <v>6.0339999999999998</v>
      </c>
      <c r="N3901" s="56">
        <v>72.36</v>
      </c>
      <c r="O3901" s="56">
        <v>362.75599999999997</v>
      </c>
      <c r="P3901" s="56">
        <v>26.992000000000001</v>
      </c>
    </row>
    <row r="3902" spans="1:16" x14ac:dyDescent="0.25">
      <c r="A3902" s="54">
        <v>2024</v>
      </c>
      <c r="B3902" s="54">
        <v>618134</v>
      </c>
      <c r="C3902" s="55" t="s">
        <v>419</v>
      </c>
      <c r="D3902" s="54" t="s">
        <v>1</v>
      </c>
      <c r="E3902" s="56">
        <v>1651.818</v>
      </c>
      <c r="F3902" s="56">
        <v>713.202</v>
      </c>
      <c r="G3902" s="56">
        <v>863.68799999999999</v>
      </c>
      <c r="H3902" s="56">
        <v>125.986</v>
      </c>
      <c r="I3902" s="56">
        <v>140.68600000000001</v>
      </c>
      <c r="J3902" s="56">
        <v>1383.0039999999999</v>
      </c>
      <c r="K3902" s="56">
        <v>958.83900000000006</v>
      </c>
      <c r="L3902" s="56">
        <v>695.69500000000005</v>
      </c>
      <c r="M3902" s="56">
        <v>7.6929999999999996</v>
      </c>
      <c r="N3902" s="56">
        <v>237.97200000000001</v>
      </c>
      <c r="O3902" s="56">
        <v>0</v>
      </c>
      <c r="P3902" s="56">
        <v>1280.7829999999999</v>
      </c>
    </row>
    <row r="3903" spans="1:16" x14ac:dyDescent="0.25">
      <c r="A3903" s="54">
        <v>2024</v>
      </c>
      <c r="B3903" s="54">
        <v>618134</v>
      </c>
      <c r="C3903" s="55" t="s">
        <v>419</v>
      </c>
      <c r="D3903" s="54" t="s">
        <v>296</v>
      </c>
      <c r="E3903" s="56">
        <v>169.81800000000001</v>
      </c>
      <c r="F3903" s="56">
        <v>-20.298000000000101</v>
      </c>
      <c r="G3903" s="56">
        <v>118.938</v>
      </c>
      <c r="H3903" s="56">
        <v>-36.113999999999997</v>
      </c>
      <c r="I3903" s="56">
        <v>-22.513999999999999</v>
      </c>
      <c r="J3903" s="56">
        <v>410.50400000000002</v>
      </c>
      <c r="K3903" s="56">
        <v>152.43899999999999</v>
      </c>
      <c r="L3903" s="56">
        <v>87.795000000000002</v>
      </c>
      <c r="M3903" s="56">
        <v>-30.407</v>
      </c>
      <c r="N3903" s="56">
        <v>44.771999999999998</v>
      </c>
      <c r="O3903" s="56">
        <v>0</v>
      </c>
      <c r="P3903" s="56">
        <v>166.63300000000001</v>
      </c>
    </row>
    <row r="3904" spans="1:16" x14ac:dyDescent="0.25">
      <c r="A3904" s="54">
        <v>2024</v>
      </c>
      <c r="B3904" s="54">
        <v>618134</v>
      </c>
      <c r="C3904" s="55" t="s">
        <v>419</v>
      </c>
      <c r="D3904" s="54" t="s">
        <v>294</v>
      </c>
      <c r="E3904" s="56">
        <v>268.31799999999998</v>
      </c>
      <c r="F3904" s="56">
        <v>114.702</v>
      </c>
      <c r="G3904" s="56">
        <v>186.43799999999999</v>
      </c>
      <c r="H3904" s="56">
        <v>-4.01400000000001</v>
      </c>
      <c r="I3904" s="56">
        <v>10.686</v>
      </c>
      <c r="J3904" s="56">
        <v>509.00400000000002</v>
      </c>
      <c r="K3904" s="56">
        <v>218.839</v>
      </c>
      <c r="L3904" s="56">
        <v>154.19499999999999</v>
      </c>
      <c r="M3904" s="56">
        <v>1.6930000000000001</v>
      </c>
      <c r="N3904" s="56">
        <v>77.971999999999994</v>
      </c>
      <c r="O3904" s="56">
        <v>0</v>
      </c>
      <c r="P3904" s="56">
        <v>331.53300000000002</v>
      </c>
    </row>
    <row r="3905" spans="1:16" x14ac:dyDescent="0.25">
      <c r="A3905" s="54">
        <v>2024</v>
      </c>
      <c r="B3905" s="54">
        <v>619986</v>
      </c>
      <c r="C3905" s="55" t="s">
        <v>419</v>
      </c>
      <c r="D3905" s="54" t="s">
        <v>296</v>
      </c>
      <c r="E3905" s="56">
        <v>-29.931999999999999</v>
      </c>
      <c r="F3905" s="56">
        <v>732.17200000000003</v>
      </c>
      <c r="G3905" s="56">
        <v>-32.832000000000001</v>
      </c>
      <c r="H3905" s="56">
        <v>1696.69</v>
      </c>
      <c r="I3905" s="56">
        <v>50.667999999999999</v>
      </c>
      <c r="J3905" s="56">
        <v>265.2</v>
      </c>
      <c r="K3905" s="56">
        <v>450.88799999999998</v>
      </c>
      <c r="L3905" s="56">
        <v>215.63200000000001</v>
      </c>
      <c r="M3905" s="56">
        <v>1011.848</v>
      </c>
      <c r="N3905" s="56">
        <v>-7.5199999999999703</v>
      </c>
      <c r="O3905" s="56">
        <v>-52.555999999999997</v>
      </c>
      <c r="P3905" s="56">
        <v>157.08799999999999</v>
      </c>
    </row>
    <row r="3906" spans="1:16" x14ac:dyDescent="0.25">
      <c r="A3906" s="54">
        <v>2024</v>
      </c>
      <c r="B3906" s="54">
        <v>619986</v>
      </c>
      <c r="C3906" s="55" t="s">
        <v>419</v>
      </c>
      <c r="D3906" s="54" t="s">
        <v>294</v>
      </c>
      <c r="E3906" s="56">
        <v>35.368000000000002</v>
      </c>
      <c r="F3906" s="56">
        <v>904.77200000000005</v>
      </c>
      <c r="G3906" s="56">
        <v>64.567999999999998</v>
      </c>
      <c r="H3906" s="56">
        <v>1903.02</v>
      </c>
      <c r="I3906" s="56">
        <v>115.968</v>
      </c>
      <c r="J3906" s="56">
        <v>362.6</v>
      </c>
      <c r="K3906" s="56">
        <v>582.58799999999997</v>
      </c>
      <c r="L3906" s="56">
        <v>355.03199999999998</v>
      </c>
      <c r="M3906" s="56">
        <v>1152.348</v>
      </c>
      <c r="N3906" s="56">
        <v>90.98</v>
      </c>
      <c r="O3906" s="56">
        <v>45.944000000000003</v>
      </c>
      <c r="P3906" s="56">
        <v>254.488</v>
      </c>
    </row>
    <row r="3907" spans="1:16" x14ac:dyDescent="0.25">
      <c r="A3907" s="54">
        <v>2024</v>
      </c>
      <c r="B3907" s="54">
        <v>619986</v>
      </c>
      <c r="C3907" s="55" t="s">
        <v>419</v>
      </c>
      <c r="D3907" s="54" t="s">
        <v>1</v>
      </c>
      <c r="E3907" s="56">
        <v>98.367999999999995</v>
      </c>
      <c r="F3907" s="56">
        <v>2669.2719999999999</v>
      </c>
      <c r="G3907" s="56">
        <v>257.56799999999998</v>
      </c>
      <c r="H3907" s="56">
        <v>5233.5200000000004</v>
      </c>
      <c r="I3907" s="56">
        <v>255.96799999999999</v>
      </c>
      <c r="J3907" s="56">
        <v>1208.5999999999999</v>
      </c>
      <c r="K3907" s="56">
        <v>2018.088</v>
      </c>
      <c r="L3907" s="56">
        <v>1419.0319999999999</v>
      </c>
      <c r="M3907" s="56">
        <v>4465.848</v>
      </c>
      <c r="N3907" s="56">
        <v>261.48</v>
      </c>
      <c r="O3907" s="56">
        <v>259.94400000000002</v>
      </c>
      <c r="P3907" s="56">
        <v>961.48800000000006</v>
      </c>
    </row>
    <row r="3908" spans="1:16" x14ac:dyDescent="0.25">
      <c r="A3908" s="54">
        <v>2024</v>
      </c>
      <c r="B3908" s="54">
        <v>620024</v>
      </c>
      <c r="C3908" s="55" t="s">
        <v>418</v>
      </c>
      <c r="D3908" s="54" t="s">
        <v>296</v>
      </c>
      <c r="E3908" s="56">
        <v>0</v>
      </c>
      <c r="F3908" s="56">
        <v>0</v>
      </c>
      <c r="G3908" s="56">
        <v>0</v>
      </c>
      <c r="H3908" s="56">
        <v>-337.96199999999999</v>
      </c>
      <c r="I3908" s="56">
        <v>644.24199999999905</v>
      </c>
      <c r="J3908" s="56">
        <v>-194.68</v>
      </c>
      <c r="K3908" s="56">
        <v>-78.472000000000193</v>
      </c>
      <c r="L3908" s="56">
        <v>-185.01599999999999</v>
      </c>
      <c r="M3908" s="56">
        <v>-130.780000000001</v>
      </c>
      <c r="N3908" s="56">
        <v>155.982</v>
      </c>
      <c r="O3908" s="56">
        <v>-111.75</v>
      </c>
      <c r="P3908" s="56">
        <v>-93.858000000000303</v>
      </c>
    </row>
    <row r="3909" spans="1:16" x14ac:dyDescent="0.25">
      <c r="A3909" s="54">
        <v>2024</v>
      </c>
      <c r="B3909" s="54">
        <v>620024</v>
      </c>
      <c r="C3909" s="55" t="s">
        <v>414</v>
      </c>
      <c r="D3909" s="54" t="s">
        <v>296</v>
      </c>
      <c r="E3909" s="56">
        <v>0</v>
      </c>
      <c r="F3909" s="56">
        <v>0</v>
      </c>
      <c r="G3909" s="56">
        <v>0</v>
      </c>
      <c r="H3909" s="56">
        <v>437.99399999999901</v>
      </c>
      <c r="I3909" s="56">
        <v>74.127999999999403</v>
      </c>
      <c r="J3909" s="56">
        <v>-259.72199999999998</v>
      </c>
      <c r="K3909" s="56">
        <v>-30.874000000000699</v>
      </c>
      <c r="L3909" s="56">
        <v>-345.15200000000101</v>
      </c>
      <c r="M3909" s="56">
        <v>-455.52400000000102</v>
      </c>
      <c r="N3909" s="56">
        <v>226.32400000000001</v>
      </c>
      <c r="O3909" s="56">
        <v>329.86999999999898</v>
      </c>
      <c r="P3909" s="56">
        <v>-115.224000000001</v>
      </c>
    </row>
    <row r="3910" spans="1:16" x14ac:dyDescent="0.25">
      <c r="A3910" s="54">
        <v>2024</v>
      </c>
      <c r="B3910" s="54">
        <v>620024</v>
      </c>
      <c r="C3910" s="55" t="s">
        <v>418</v>
      </c>
      <c r="D3910" s="54" t="s">
        <v>294</v>
      </c>
      <c r="E3910" s="56">
        <v>0</v>
      </c>
      <c r="F3910" s="56">
        <v>0</v>
      </c>
      <c r="G3910" s="56">
        <v>0</v>
      </c>
      <c r="H3910" s="56">
        <v>-25.762000000000299</v>
      </c>
      <c r="I3910" s="56">
        <v>1034.192</v>
      </c>
      <c r="J3910" s="56">
        <v>91.569999999999894</v>
      </c>
      <c r="K3910" s="56">
        <v>339.62799999999999</v>
      </c>
      <c r="L3910" s="56">
        <v>92.983999999999796</v>
      </c>
      <c r="M3910" s="56">
        <v>305.469999999999</v>
      </c>
      <c r="N3910" s="56">
        <v>412.43200000000002</v>
      </c>
      <c r="O3910" s="56">
        <v>279.3</v>
      </c>
      <c r="P3910" s="56">
        <v>369.99200000000002</v>
      </c>
    </row>
    <row r="3911" spans="1:16" x14ac:dyDescent="0.25">
      <c r="A3911" s="54">
        <v>2024</v>
      </c>
      <c r="B3911" s="54">
        <v>620024</v>
      </c>
      <c r="C3911" s="55" t="s">
        <v>414</v>
      </c>
      <c r="D3911" s="54" t="s">
        <v>294</v>
      </c>
      <c r="E3911" s="56">
        <v>0</v>
      </c>
      <c r="F3911" s="56">
        <v>0</v>
      </c>
      <c r="G3911" s="56">
        <v>0</v>
      </c>
      <c r="H3911" s="56">
        <v>863.99399999999901</v>
      </c>
      <c r="I3911" s="56">
        <v>508.68799999999902</v>
      </c>
      <c r="J3911" s="56">
        <v>199.27799999999999</v>
      </c>
      <c r="K3911" s="56">
        <v>328.12599999999901</v>
      </c>
      <c r="L3911" s="56">
        <v>9.8479999999992103</v>
      </c>
      <c r="M3911" s="56">
        <v>39.035999999998999</v>
      </c>
      <c r="N3911" s="56">
        <v>511.32400000000001</v>
      </c>
      <c r="O3911" s="56">
        <v>704.90999999999894</v>
      </c>
      <c r="P3911" s="56">
        <v>310.77599999999899</v>
      </c>
    </row>
    <row r="3912" spans="1:16" x14ac:dyDescent="0.25">
      <c r="A3912" s="54">
        <v>2024</v>
      </c>
      <c r="B3912" s="54">
        <v>620024</v>
      </c>
      <c r="C3912" s="55" t="s">
        <v>418</v>
      </c>
      <c r="D3912" s="54" t="s">
        <v>1</v>
      </c>
      <c r="E3912" s="56">
        <v>0</v>
      </c>
      <c r="F3912" s="56">
        <v>0</v>
      </c>
      <c r="G3912" s="56">
        <v>0</v>
      </c>
      <c r="H3912" s="56">
        <v>3639.7379999999998</v>
      </c>
      <c r="I3912" s="56">
        <v>6740.442</v>
      </c>
      <c r="J3912" s="56">
        <v>1877.07</v>
      </c>
      <c r="K3912" s="56">
        <v>2719.1280000000002</v>
      </c>
      <c r="L3912" s="56">
        <v>1689.9839999999999</v>
      </c>
      <c r="M3912" s="56">
        <v>9380.9699999999993</v>
      </c>
      <c r="N3912" s="56">
        <v>3010.1819999999998</v>
      </c>
      <c r="O3912" s="56">
        <v>3644.55</v>
      </c>
      <c r="P3912" s="56">
        <v>8074.9920000000002</v>
      </c>
    </row>
    <row r="3913" spans="1:16" x14ac:dyDescent="0.25">
      <c r="A3913" s="54">
        <v>2024</v>
      </c>
      <c r="B3913" s="54">
        <v>620024</v>
      </c>
      <c r="C3913" s="55" t="s">
        <v>414</v>
      </c>
      <c r="D3913" s="54" t="s">
        <v>1</v>
      </c>
      <c r="E3913" s="56">
        <v>0</v>
      </c>
      <c r="F3913" s="56">
        <v>0</v>
      </c>
      <c r="G3913" s="56">
        <v>0</v>
      </c>
      <c r="H3913" s="56">
        <v>9075.7440000000006</v>
      </c>
      <c r="I3913" s="56">
        <v>7433.6880000000001</v>
      </c>
      <c r="J3913" s="56">
        <v>2698.2779999999998</v>
      </c>
      <c r="K3913" s="56">
        <v>4921.6260000000002</v>
      </c>
      <c r="L3913" s="56">
        <v>4168.848</v>
      </c>
      <c r="M3913" s="56">
        <v>9374.2860000000001</v>
      </c>
      <c r="N3913" s="56">
        <v>4846.8239999999996</v>
      </c>
      <c r="O3913" s="56">
        <v>9006.66</v>
      </c>
      <c r="P3913" s="56">
        <v>7344.2759999999998</v>
      </c>
    </row>
    <row r="3914" spans="1:16" x14ac:dyDescent="0.25">
      <c r="A3914" s="54">
        <v>2024</v>
      </c>
      <c r="B3914" s="54">
        <v>621024</v>
      </c>
      <c r="C3914" s="55" t="s">
        <v>416</v>
      </c>
      <c r="D3914" s="54" t="s">
        <v>294</v>
      </c>
      <c r="E3914" s="56">
        <v>583.209800000001</v>
      </c>
      <c r="F3914" s="56">
        <v>517.63099999999997</v>
      </c>
      <c r="G3914" s="56">
        <v>33.043600000000602</v>
      </c>
      <c r="H3914" s="56">
        <v>935.84460000000195</v>
      </c>
      <c r="I3914" s="56">
        <v>513.03060000000096</v>
      </c>
      <c r="J3914" s="56">
        <v>631.76199999999994</v>
      </c>
      <c r="K3914" s="56">
        <v>93.449800000000806</v>
      </c>
      <c r="L3914" s="56">
        <v>206.25479999999999</v>
      </c>
      <c r="M3914" s="56">
        <v>481.95120000000202</v>
      </c>
      <c r="N3914" s="56">
        <v>584.88180000000102</v>
      </c>
      <c r="O3914" s="56">
        <v>45.311200000000603</v>
      </c>
      <c r="P3914" s="56">
        <v>209.43480000000099</v>
      </c>
    </row>
    <row r="3915" spans="1:16" x14ac:dyDescent="0.25">
      <c r="A3915" s="54">
        <v>2024</v>
      </c>
      <c r="B3915" s="54">
        <v>621024</v>
      </c>
      <c r="C3915" s="55" t="s">
        <v>416</v>
      </c>
      <c r="D3915" s="54" t="s">
        <v>1</v>
      </c>
      <c r="E3915" s="56">
        <v>12979.709800000001</v>
      </c>
      <c r="F3915" s="56">
        <v>6083.8810000000003</v>
      </c>
      <c r="G3915" s="56">
        <v>7495.2936</v>
      </c>
      <c r="H3915" s="56">
        <v>12933.3446</v>
      </c>
      <c r="I3915" s="56">
        <v>9948.7806</v>
      </c>
      <c r="J3915" s="56">
        <v>8753.0120000000006</v>
      </c>
      <c r="K3915" s="56">
        <v>9182.4498000000003</v>
      </c>
      <c r="L3915" s="56">
        <v>12939.254800000001</v>
      </c>
      <c r="M3915" s="56">
        <v>14196.4512</v>
      </c>
      <c r="N3915" s="56">
        <v>17050.381799999999</v>
      </c>
      <c r="O3915" s="56">
        <v>5607.8112000000001</v>
      </c>
      <c r="P3915" s="56">
        <v>7470.4348</v>
      </c>
    </row>
    <row r="3916" spans="1:16" x14ac:dyDescent="0.25">
      <c r="A3916" s="54">
        <v>2024</v>
      </c>
      <c r="B3916" s="54">
        <v>621024</v>
      </c>
      <c r="C3916" s="55" t="s">
        <v>416</v>
      </c>
      <c r="D3916" s="54" t="s">
        <v>296</v>
      </c>
      <c r="E3916" s="56">
        <v>-61.340199999999101</v>
      </c>
      <c r="F3916" s="56">
        <v>-188.369</v>
      </c>
      <c r="G3916" s="56">
        <v>-682.30639999999903</v>
      </c>
      <c r="H3916" s="56">
        <v>188.39460000000099</v>
      </c>
      <c r="I3916" s="56">
        <v>-196.81939999999901</v>
      </c>
      <c r="J3916" s="56">
        <v>-12.787999999999601</v>
      </c>
      <c r="K3916" s="56">
        <v>-637.50019999999904</v>
      </c>
      <c r="L3916" s="56">
        <v>-469.84519999999901</v>
      </c>
      <c r="M3916" s="56">
        <v>-209.54879999999801</v>
      </c>
      <c r="N3916" s="56">
        <v>-174.66819999999899</v>
      </c>
      <c r="O3916" s="56">
        <v>-616.48879999999895</v>
      </c>
      <c r="P3916" s="56">
        <v>-489.96519999999902</v>
      </c>
    </row>
    <row r="3917" spans="1:16" x14ac:dyDescent="0.25">
      <c r="A3917" s="54">
        <v>2024</v>
      </c>
      <c r="B3917" s="54">
        <v>622601</v>
      </c>
      <c r="C3917" s="55" t="s">
        <v>414</v>
      </c>
      <c r="D3917" s="54" t="s">
        <v>1</v>
      </c>
      <c r="E3917" s="56">
        <v>0</v>
      </c>
      <c r="F3917" s="56">
        <v>0</v>
      </c>
      <c r="G3917" s="56">
        <v>0</v>
      </c>
      <c r="H3917" s="56">
        <v>0</v>
      </c>
      <c r="I3917" s="56">
        <v>153.8904</v>
      </c>
      <c r="J3917" s="56">
        <v>366.23340000000002</v>
      </c>
      <c r="K3917" s="56">
        <v>2469.8388</v>
      </c>
      <c r="L3917" s="56">
        <v>251.57040000000001</v>
      </c>
      <c r="M3917" s="56">
        <v>0</v>
      </c>
      <c r="N3917" s="56">
        <v>281.17039999999997</v>
      </c>
      <c r="O3917" s="56">
        <v>537.75059999999996</v>
      </c>
      <c r="P3917" s="56">
        <v>873.03719999999998</v>
      </c>
    </row>
    <row r="3918" spans="1:16" x14ac:dyDescent="0.25">
      <c r="A3918" s="54">
        <v>2024</v>
      </c>
      <c r="B3918" s="54">
        <v>622601</v>
      </c>
      <c r="C3918" s="55" t="s">
        <v>414</v>
      </c>
      <c r="D3918" s="54" t="s">
        <v>294</v>
      </c>
      <c r="E3918" s="56">
        <v>0</v>
      </c>
      <c r="F3918" s="56">
        <v>0</v>
      </c>
      <c r="G3918" s="56">
        <v>0</v>
      </c>
      <c r="H3918" s="56">
        <v>0</v>
      </c>
      <c r="I3918" s="56">
        <v>41.8904</v>
      </c>
      <c r="J3918" s="56">
        <v>65.233400000000003</v>
      </c>
      <c r="K3918" s="56">
        <v>535.83879999999999</v>
      </c>
      <c r="L3918" s="56">
        <v>91.570400000000006</v>
      </c>
      <c r="M3918" s="56">
        <v>0</v>
      </c>
      <c r="N3918" s="56">
        <v>66.170400000000001</v>
      </c>
      <c r="O3918" s="56">
        <v>80.000600000000006</v>
      </c>
      <c r="P3918" s="56">
        <v>268.03719999999998</v>
      </c>
    </row>
    <row r="3919" spans="1:16" x14ac:dyDescent="0.25">
      <c r="A3919" s="54">
        <v>2024</v>
      </c>
      <c r="B3919" s="54">
        <v>622601</v>
      </c>
      <c r="C3919" s="55" t="s">
        <v>414</v>
      </c>
      <c r="D3919" s="54" t="s">
        <v>296</v>
      </c>
      <c r="E3919" s="56">
        <v>0</v>
      </c>
      <c r="F3919" s="56">
        <v>0</v>
      </c>
      <c r="G3919" s="56">
        <v>0</v>
      </c>
      <c r="H3919" s="56">
        <v>0</v>
      </c>
      <c r="I3919" s="56">
        <v>-21.1096</v>
      </c>
      <c r="J3919" s="56">
        <v>0.23340000000001701</v>
      </c>
      <c r="K3919" s="56">
        <v>438.83879999999999</v>
      </c>
      <c r="L3919" s="56">
        <v>28.570399999999999</v>
      </c>
      <c r="M3919" s="56">
        <v>0</v>
      </c>
      <c r="N3919" s="56">
        <v>33.170400000000001</v>
      </c>
      <c r="O3919" s="56">
        <v>-16.999400000000001</v>
      </c>
      <c r="P3919" s="56">
        <v>204.03720000000001</v>
      </c>
    </row>
    <row r="3920" spans="1:16" x14ac:dyDescent="0.25">
      <c r="A3920" s="54">
        <v>2024</v>
      </c>
      <c r="B3920" s="54">
        <v>623122</v>
      </c>
      <c r="C3920" s="55" t="s">
        <v>416</v>
      </c>
      <c r="D3920" s="54" t="s">
        <v>296</v>
      </c>
      <c r="E3920" s="56">
        <v>0</v>
      </c>
      <c r="F3920" s="56">
        <v>0</v>
      </c>
      <c r="G3920" s="56">
        <v>248.58799999999999</v>
      </c>
      <c r="H3920" s="56">
        <v>0</v>
      </c>
      <c r="I3920" s="56">
        <v>0</v>
      </c>
      <c r="J3920" s="56">
        <v>0</v>
      </c>
      <c r="K3920" s="56">
        <v>-10.866</v>
      </c>
      <c r="L3920" s="56">
        <v>0</v>
      </c>
      <c r="M3920" s="56">
        <v>98.536000000000001</v>
      </c>
      <c r="N3920" s="56">
        <v>0</v>
      </c>
      <c r="O3920" s="56">
        <v>39.704000000000001</v>
      </c>
      <c r="P3920" s="56">
        <v>0</v>
      </c>
    </row>
    <row r="3921" spans="1:16" x14ac:dyDescent="0.25">
      <c r="A3921" s="54">
        <v>2024</v>
      </c>
      <c r="B3921" s="54">
        <v>623122</v>
      </c>
      <c r="C3921" s="55" t="s">
        <v>416</v>
      </c>
      <c r="D3921" s="54" t="s">
        <v>294</v>
      </c>
      <c r="E3921" s="56">
        <v>0</v>
      </c>
      <c r="F3921" s="56">
        <v>0</v>
      </c>
      <c r="G3921" s="56">
        <v>282.88799999999998</v>
      </c>
      <c r="H3921" s="56">
        <v>0</v>
      </c>
      <c r="I3921" s="56">
        <v>0</v>
      </c>
      <c r="J3921" s="56">
        <v>0</v>
      </c>
      <c r="K3921" s="56">
        <v>22.334</v>
      </c>
      <c r="L3921" s="56">
        <v>0</v>
      </c>
      <c r="M3921" s="56">
        <v>167.136</v>
      </c>
      <c r="N3921" s="56">
        <v>0</v>
      </c>
      <c r="O3921" s="56">
        <v>72.903999999999996</v>
      </c>
      <c r="P3921" s="56">
        <v>0</v>
      </c>
    </row>
    <row r="3922" spans="1:16" x14ac:dyDescent="0.25">
      <c r="A3922" s="54">
        <v>2024</v>
      </c>
      <c r="B3922" s="54">
        <v>623122</v>
      </c>
      <c r="C3922" s="55" t="s">
        <v>416</v>
      </c>
      <c r="D3922" s="54" t="s">
        <v>1</v>
      </c>
      <c r="E3922" s="56">
        <v>0</v>
      </c>
      <c r="F3922" s="56">
        <v>0</v>
      </c>
      <c r="G3922" s="56">
        <v>1047.8879999999999</v>
      </c>
      <c r="H3922" s="56">
        <v>0</v>
      </c>
      <c r="I3922" s="56">
        <v>0</v>
      </c>
      <c r="J3922" s="56">
        <v>0</v>
      </c>
      <c r="K3922" s="56">
        <v>89.584000000000003</v>
      </c>
      <c r="L3922" s="56">
        <v>0</v>
      </c>
      <c r="M3922" s="56">
        <v>627.13599999999997</v>
      </c>
      <c r="N3922" s="56">
        <v>0</v>
      </c>
      <c r="O3922" s="56">
        <v>247.904</v>
      </c>
      <c r="P3922" s="56">
        <v>0</v>
      </c>
    </row>
    <row r="3923" spans="1:16" x14ac:dyDescent="0.25">
      <c r="A3923" s="54">
        <v>2024</v>
      </c>
      <c r="B3923" s="54">
        <v>626603</v>
      </c>
      <c r="C3923" s="55" t="s">
        <v>414</v>
      </c>
      <c r="D3923" s="54" t="s">
        <v>296</v>
      </c>
      <c r="E3923" s="56">
        <v>387.61599999999999</v>
      </c>
      <c r="F3923" s="56">
        <v>-35.332000000000001</v>
      </c>
      <c r="G3923" s="56">
        <v>-36.024000000000001</v>
      </c>
      <c r="H3923" s="56">
        <v>-4.008</v>
      </c>
      <c r="I3923" s="56">
        <v>56.911999999999999</v>
      </c>
      <c r="J3923" s="56">
        <v>0</v>
      </c>
      <c r="K3923" s="56">
        <v>-59.323999999999998</v>
      </c>
      <c r="L3923" s="56">
        <v>164.91200000000001</v>
      </c>
      <c r="M3923" s="56">
        <v>499.13600000000002</v>
      </c>
      <c r="N3923" s="56">
        <v>457.46800000000002</v>
      </c>
      <c r="O3923" s="56">
        <v>-22.007999999999999</v>
      </c>
      <c r="P3923" s="56">
        <v>-50.54</v>
      </c>
    </row>
    <row r="3924" spans="1:16" x14ac:dyDescent="0.25">
      <c r="A3924" s="54">
        <v>2024</v>
      </c>
      <c r="B3924" s="54">
        <v>626603</v>
      </c>
      <c r="C3924" s="55" t="s">
        <v>414</v>
      </c>
      <c r="D3924" s="54" t="s">
        <v>294</v>
      </c>
      <c r="E3924" s="56">
        <v>542.61599999999999</v>
      </c>
      <c r="F3924" s="56">
        <v>88.668000000000006</v>
      </c>
      <c r="G3924" s="56">
        <v>56.975999999999999</v>
      </c>
      <c r="H3924" s="56">
        <v>26.992000000000001</v>
      </c>
      <c r="I3924" s="56">
        <v>118.91200000000001</v>
      </c>
      <c r="J3924" s="56">
        <v>0</v>
      </c>
      <c r="K3924" s="56">
        <v>33.676000000000002</v>
      </c>
      <c r="L3924" s="56">
        <v>226.91200000000001</v>
      </c>
      <c r="M3924" s="56">
        <v>694.13599999999997</v>
      </c>
      <c r="N3924" s="56">
        <v>528.46799999999996</v>
      </c>
      <c r="O3924" s="56">
        <v>8.9920000000000009</v>
      </c>
      <c r="P3924" s="56">
        <v>104.46</v>
      </c>
    </row>
    <row r="3925" spans="1:16" x14ac:dyDescent="0.25">
      <c r="A3925" s="54">
        <v>2024</v>
      </c>
      <c r="B3925" s="54">
        <v>626603</v>
      </c>
      <c r="C3925" s="55" t="s">
        <v>414</v>
      </c>
      <c r="D3925" s="54" t="s">
        <v>1</v>
      </c>
      <c r="E3925" s="56">
        <v>1752.616</v>
      </c>
      <c r="F3925" s="56">
        <v>199.16800000000001</v>
      </c>
      <c r="G3925" s="56">
        <v>191.976</v>
      </c>
      <c r="H3925" s="56">
        <v>71.992000000000004</v>
      </c>
      <c r="I3925" s="56">
        <v>703.91200000000003</v>
      </c>
      <c r="J3925" s="56">
        <v>0</v>
      </c>
      <c r="K3925" s="56">
        <v>91.176000000000002</v>
      </c>
      <c r="L3925" s="56">
        <v>871.91200000000003</v>
      </c>
      <c r="M3925" s="56">
        <v>1718.136</v>
      </c>
      <c r="N3925" s="56">
        <v>1954.9680000000001</v>
      </c>
      <c r="O3925" s="56">
        <v>63.991999999999997</v>
      </c>
      <c r="P3925" s="56">
        <v>303.95999999999998</v>
      </c>
    </row>
    <row r="3926" spans="1:16" x14ac:dyDescent="0.25">
      <c r="A3926" s="54">
        <v>2024</v>
      </c>
      <c r="B3926" s="54">
        <v>629125</v>
      </c>
      <c r="C3926" s="55" t="s">
        <v>418</v>
      </c>
      <c r="D3926" s="54" t="s">
        <v>294</v>
      </c>
      <c r="E3926" s="56">
        <v>270.35000000000002</v>
      </c>
      <c r="F3926" s="56">
        <v>0</v>
      </c>
      <c r="G3926" s="56">
        <v>0</v>
      </c>
      <c r="H3926" s="56">
        <v>134</v>
      </c>
      <c r="I3926" s="56">
        <v>333.2</v>
      </c>
      <c r="J3926" s="56">
        <v>0</v>
      </c>
      <c r="K3926" s="56">
        <v>104.4</v>
      </c>
      <c r="L3926" s="56">
        <v>369.3</v>
      </c>
      <c r="M3926" s="56">
        <v>11.5</v>
      </c>
      <c r="N3926" s="56">
        <v>1.6</v>
      </c>
      <c r="O3926" s="56">
        <v>0</v>
      </c>
      <c r="P3926" s="56">
        <v>205.9</v>
      </c>
    </row>
    <row r="3927" spans="1:16" x14ac:dyDescent="0.25">
      <c r="A3927" s="54">
        <v>2024</v>
      </c>
      <c r="B3927" s="54">
        <v>629125</v>
      </c>
      <c r="C3927" s="55" t="s">
        <v>418</v>
      </c>
      <c r="D3927" s="54" t="s">
        <v>1</v>
      </c>
      <c r="E3927" s="56">
        <v>1622.1</v>
      </c>
      <c r="F3927" s="56">
        <v>0</v>
      </c>
      <c r="G3927" s="56">
        <v>0</v>
      </c>
      <c r="H3927" s="56">
        <v>804</v>
      </c>
      <c r="I3927" s="56">
        <v>1999.2</v>
      </c>
      <c r="J3927" s="56">
        <v>0</v>
      </c>
      <c r="K3927" s="56">
        <v>626.4</v>
      </c>
      <c r="L3927" s="56">
        <v>2215.8000000000002</v>
      </c>
      <c r="M3927" s="56">
        <v>69</v>
      </c>
      <c r="N3927" s="56">
        <v>9.6</v>
      </c>
      <c r="O3927" s="56">
        <v>0</v>
      </c>
      <c r="P3927" s="56">
        <v>1235.4000000000001</v>
      </c>
    </row>
    <row r="3928" spans="1:16" x14ac:dyDescent="0.25">
      <c r="A3928" s="54">
        <v>2024</v>
      </c>
      <c r="B3928" s="54">
        <v>629125</v>
      </c>
      <c r="C3928" s="55" t="s">
        <v>418</v>
      </c>
      <c r="D3928" s="54" t="s">
        <v>296</v>
      </c>
      <c r="E3928" s="56">
        <v>97.150000000000105</v>
      </c>
      <c r="F3928" s="56">
        <v>0</v>
      </c>
      <c r="G3928" s="56">
        <v>0</v>
      </c>
      <c r="H3928" s="56">
        <v>97.6</v>
      </c>
      <c r="I3928" s="56">
        <v>260.39999999999998</v>
      </c>
      <c r="J3928" s="56">
        <v>0</v>
      </c>
      <c r="K3928" s="56">
        <v>32.700000000000003</v>
      </c>
      <c r="L3928" s="56">
        <v>292.10000000000002</v>
      </c>
      <c r="M3928" s="56">
        <v>-55.8</v>
      </c>
      <c r="N3928" s="56">
        <v>-31.5</v>
      </c>
      <c r="O3928" s="56">
        <v>0</v>
      </c>
      <c r="P3928" s="56">
        <v>134.19999999999999</v>
      </c>
    </row>
    <row r="3929" spans="1:16" x14ac:dyDescent="0.25">
      <c r="A3929" s="54">
        <v>2024</v>
      </c>
      <c r="B3929" s="54">
        <v>629321</v>
      </c>
      <c r="C3929" s="55" t="s">
        <v>414</v>
      </c>
      <c r="D3929" s="54" t="s">
        <v>1</v>
      </c>
      <c r="E3929" s="56">
        <v>7552.4610000000002</v>
      </c>
      <c r="F3929" s="56">
        <v>12316.248</v>
      </c>
      <c r="G3929" s="56">
        <v>1677.5360000000001</v>
      </c>
      <c r="H3929" s="56">
        <v>13243.608</v>
      </c>
      <c r="I3929" s="56">
        <v>10442.781999999999</v>
      </c>
      <c r="J3929" s="56">
        <v>7577.5630000000001</v>
      </c>
      <c r="K3929" s="56">
        <v>7967.8760000000002</v>
      </c>
      <c r="L3929" s="56">
        <v>4859.5190000000002</v>
      </c>
      <c r="M3929" s="56">
        <v>2114.4409999999998</v>
      </c>
      <c r="N3929" s="56">
        <v>6393.6670000000004</v>
      </c>
      <c r="O3929" s="56">
        <v>4435.375</v>
      </c>
      <c r="P3929" s="56">
        <v>11405.485000000001</v>
      </c>
    </row>
    <row r="3930" spans="1:16" x14ac:dyDescent="0.25">
      <c r="A3930" s="54">
        <v>2024</v>
      </c>
      <c r="B3930" s="54">
        <v>629321</v>
      </c>
      <c r="C3930" s="55" t="s">
        <v>414</v>
      </c>
      <c r="D3930" s="54" t="s">
        <v>296</v>
      </c>
      <c r="E3930" s="56">
        <v>523.86099999999999</v>
      </c>
      <c r="F3930" s="56">
        <v>2633.248</v>
      </c>
      <c r="G3930" s="56">
        <v>426.536</v>
      </c>
      <c r="H3930" s="56">
        <v>2219.5479999999998</v>
      </c>
      <c r="I3930" s="56">
        <v>1506.432</v>
      </c>
      <c r="J3930" s="56">
        <v>1059.5429999999999</v>
      </c>
      <c r="K3930" s="56">
        <v>1225.626</v>
      </c>
      <c r="L3930" s="56">
        <v>890.26900000000001</v>
      </c>
      <c r="M3930" s="56">
        <v>395.44099999999997</v>
      </c>
      <c r="N3930" s="56">
        <v>1238.6669999999999</v>
      </c>
      <c r="O3930" s="56">
        <v>327.875</v>
      </c>
      <c r="P3930" s="56">
        <v>1851.405</v>
      </c>
    </row>
    <row r="3931" spans="1:16" x14ac:dyDescent="0.25">
      <c r="A3931" s="54">
        <v>2024</v>
      </c>
      <c r="B3931" s="54">
        <v>629321</v>
      </c>
      <c r="C3931" s="55" t="s">
        <v>414</v>
      </c>
      <c r="D3931" s="54" t="s">
        <v>294</v>
      </c>
      <c r="E3931" s="56">
        <v>978.46100000000104</v>
      </c>
      <c r="F3931" s="56">
        <v>3008.248</v>
      </c>
      <c r="G3931" s="56">
        <v>591.53599999999994</v>
      </c>
      <c r="H3931" s="56">
        <v>2705.1080000000002</v>
      </c>
      <c r="I3931" s="56">
        <v>1887.0319999999999</v>
      </c>
      <c r="J3931" s="56">
        <v>1443.0630000000001</v>
      </c>
      <c r="K3931" s="56">
        <v>1692.626</v>
      </c>
      <c r="L3931" s="56">
        <v>1218.269</v>
      </c>
      <c r="M3931" s="56">
        <v>563.44100000000003</v>
      </c>
      <c r="N3931" s="56">
        <v>1610.6669999999999</v>
      </c>
      <c r="O3931" s="56">
        <v>595.875</v>
      </c>
      <c r="P3931" s="56">
        <v>2304.4850000000001</v>
      </c>
    </row>
    <row r="3932" spans="1:16" x14ac:dyDescent="0.25">
      <c r="A3932" s="54">
        <v>2024</v>
      </c>
      <c r="B3932" s="54">
        <v>629568</v>
      </c>
      <c r="C3932" s="55" t="s">
        <v>419</v>
      </c>
      <c r="D3932" s="54" t="s">
        <v>1</v>
      </c>
      <c r="E3932" s="56">
        <v>0</v>
      </c>
      <c r="F3932" s="56">
        <v>0</v>
      </c>
      <c r="G3932" s="56">
        <v>0</v>
      </c>
      <c r="H3932" s="56">
        <v>0</v>
      </c>
      <c r="I3932" s="56">
        <v>88.784000000000006</v>
      </c>
      <c r="J3932" s="56">
        <v>4822.5360000000001</v>
      </c>
      <c r="K3932" s="56">
        <v>2519.7199999999998</v>
      </c>
      <c r="L3932" s="56">
        <v>409.4</v>
      </c>
      <c r="M3932" s="56">
        <v>0</v>
      </c>
      <c r="N3932" s="56">
        <v>8.7919999999999998</v>
      </c>
      <c r="O3932" s="56">
        <v>0</v>
      </c>
      <c r="P3932" s="56">
        <v>0</v>
      </c>
    </row>
    <row r="3933" spans="1:16" x14ac:dyDescent="0.25">
      <c r="A3933" s="54">
        <v>2024</v>
      </c>
      <c r="B3933" s="54">
        <v>629568</v>
      </c>
      <c r="C3933" s="55" t="s">
        <v>419</v>
      </c>
      <c r="D3933" s="54" t="s">
        <v>294</v>
      </c>
      <c r="E3933" s="56">
        <v>0</v>
      </c>
      <c r="F3933" s="56">
        <v>0</v>
      </c>
      <c r="G3933" s="56">
        <v>0</v>
      </c>
      <c r="H3933" s="56">
        <v>0</v>
      </c>
      <c r="I3933" s="56">
        <v>23.283999999999999</v>
      </c>
      <c r="J3933" s="56">
        <v>1185.2860000000001</v>
      </c>
      <c r="K3933" s="56">
        <v>686.97</v>
      </c>
      <c r="L3933" s="56">
        <v>123.9</v>
      </c>
      <c r="M3933" s="56">
        <v>0</v>
      </c>
      <c r="N3933" s="56">
        <v>2.7919999999999998</v>
      </c>
      <c r="O3933" s="56">
        <v>0</v>
      </c>
      <c r="P3933" s="56">
        <v>0</v>
      </c>
    </row>
    <row r="3934" spans="1:16" x14ac:dyDescent="0.25">
      <c r="A3934" s="54">
        <v>2024</v>
      </c>
      <c r="B3934" s="54">
        <v>629568</v>
      </c>
      <c r="C3934" s="55" t="s">
        <v>419</v>
      </c>
      <c r="D3934" s="54" t="s">
        <v>296</v>
      </c>
      <c r="E3934" s="56">
        <v>0</v>
      </c>
      <c r="F3934" s="56">
        <v>0</v>
      </c>
      <c r="G3934" s="56">
        <v>0</v>
      </c>
      <c r="H3934" s="56">
        <v>0</v>
      </c>
      <c r="I3934" s="56">
        <v>-40.915999999999997</v>
      </c>
      <c r="J3934" s="56">
        <v>1101.2860000000001</v>
      </c>
      <c r="K3934" s="56">
        <v>544.27</v>
      </c>
      <c r="L3934" s="56">
        <v>-7.7999999999999803</v>
      </c>
      <c r="M3934" s="56">
        <v>0</v>
      </c>
      <c r="N3934" s="56">
        <v>-29.308</v>
      </c>
      <c r="O3934" s="56">
        <v>0</v>
      </c>
      <c r="P3934" s="56">
        <v>0</v>
      </c>
    </row>
    <row r="3935" spans="1:16" x14ac:dyDescent="0.25">
      <c r="A3935" s="54">
        <v>2024</v>
      </c>
      <c r="B3935" s="54">
        <v>630627</v>
      </c>
      <c r="C3935" s="55" t="s">
        <v>414</v>
      </c>
      <c r="D3935" s="54" t="s">
        <v>1</v>
      </c>
      <c r="E3935" s="56">
        <v>0</v>
      </c>
      <c r="F3935" s="56">
        <v>0</v>
      </c>
      <c r="G3935" s="56">
        <v>0</v>
      </c>
      <c r="H3935" s="56">
        <v>0</v>
      </c>
      <c r="I3935" s="56">
        <v>7471.71</v>
      </c>
      <c r="J3935" s="56">
        <v>16257.51</v>
      </c>
      <c r="K3935" s="56">
        <v>21466.35</v>
      </c>
      <c r="L3935" s="56">
        <v>17026.740000000002</v>
      </c>
      <c r="M3935" s="56">
        <v>21904.02</v>
      </c>
      <c r="N3935" s="56">
        <v>12283.11</v>
      </c>
      <c r="O3935" s="56">
        <v>11561.13</v>
      </c>
      <c r="P3935" s="56">
        <v>17079.12</v>
      </c>
    </row>
    <row r="3936" spans="1:16" x14ac:dyDescent="0.25">
      <c r="A3936" s="54">
        <v>2024</v>
      </c>
      <c r="B3936" s="54">
        <v>630627</v>
      </c>
      <c r="C3936" s="55" t="s">
        <v>414</v>
      </c>
      <c r="D3936" s="54" t="s">
        <v>296</v>
      </c>
      <c r="E3936" s="56">
        <v>0</v>
      </c>
      <c r="F3936" s="56">
        <v>0</v>
      </c>
      <c r="G3936" s="56">
        <v>0</v>
      </c>
      <c r="H3936" s="56">
        <v>0</v>
      </c>
      <c r="I3936" s="56">
        <v>-156.539999999999</v>
      </c>
      <c r="J3936" s="56">
        <v>568.70000000000198</v>
      </c>
      <c r="K3936" s="56">
        <v>915.46000000000095</v>
      </c>
      <c r="L3936" s="56">
        <v>542.72000000000196</v>
      </c>
      <c r="M3936" s="56">
        <v>966.48000000000297</v>
      </c>
      <c r="N3936" s="56">
        <v>164.86000000000101</v>
      </c>
      <c r="O3936" s="56">
        <v>211.38000000000201</v>
      </c>
      <c r="P3936" s="56">
        <v>634.08000000000197</v>
      </c>
    </row>
    <row r="3937" spans="1:16" x14ac:dyDescent="0.25">
      <c r="A3937" s="54">
        <v>2024</v>
      </c>
      <c r="B3937" s="54">
        <v>630627</v>
      </c>
      <c r="C3937" s="55" t="s">
        <v>414</v>
      </c>
      <c r="D3937" s="54" t="s">
        <v>294</v>
      </c>
      <c r="E3937" s="56">
        <v>0</v>
      </c>
      <c r="F3937" s="56">
        <v>0</v>
      </c>
      <c r="G3937" s="56">
        <v>0</v>
      </c>
      <c r="H3937" s="56">
        <v>0</v>
      </c>
      <c r="I3937" s="56">
        <v>553.46000000000095</v>
      </c>
      <c r="J3937" s="56">
        <v>1204.26</v>
      </c>
      <c r="K3937" s="56">
        <v>1590.1</v>
      </c>
      <c r="L3937" s="56">
        <v>1261.24</v>
      </c>
      <c r="M3937" s="56">
        <v>1622.52</v>
      </c>
      <c r="N3937" s="56">
        <v>909.86000000000104</v>
      </c>
      <c r="O3937" s="56">
        <v>856.38000000000204</v>
      </c>
      <c r="P3937" s="56">
        <v>1265.1199999999999</v>
      </c>
    </row>
    <row r="3938" spans="1:16" x14ac:dyDescent="0.25">
      <c r="A3938" s="54">
        <v>2024</v>
      </c>
      <c r="B3938" s="54">
        <v>633660</v>
      </c>
      <c r="C3938" s="55" t="s">
        <v>417</v>
      </c>
      <c r="D3938" s="54" t="s">
        <v>1</v>
      </c>
      <c r="E3938" s="56">
        <v>1420.548</v>
      </c>
      <c r="F3938" s="56">
        <v>4865.6279999999997</v>
      </c>
      <c r="G3938" s="56">
        <v>7136.13</v>
      </c>
      <c r="H3938" s="56">
        <v>1763.184</v>
      </c>
      <c r="I3938" s="56">
        <v>4181.4359999999997</v>
      </c>
      <c r="J3938" s="56">
        <v>1260.9780000000001</v>
      </c>
      <c r="K3938" s="56">
        <v>3883.95</v>
      </c>
      <c r="L3938" s="56">
        <v>3922.4459999999999</v>
      </c>
      <c r="M3938" s="56">
        <v>845.76599999999996</v>
      </c>
      <c r="N3938" s="56">
        <v>1241.8019999999999</v>
      </c>
      <c r="O3938" s="56">
        <v>2534.1120000000001</v>
      </c>
      <c r="P3938" s="56">
        <v>2893.8539999999998</v>
      </c>
    </row>
    <row r="3939" spans="1:16" x14ac:dyDescent="0.25">
      <c r="A3939" s="54">
        <v>2024</v>
      </c>
      <c r="B3939" s="54">
        <v>633660</v>
      </c>
      <c r="C3939" s="55" t="s">
        <v>417</v>
      </c>
      <c r="D3939" s="54" t="s">
        <v>294</v>
      </c>
      <c r="E3939" s="56">
        <v>141.548</v>
      </c>
      <c r="F3939" s="56">
        <v>657.62799999999902</v>
      </c>
      <c r="G3939" s="56">
        <v>601.37999999999897</v>
      </c>
      <c r="H3939" s="56">
        <v>260.68400000000003</v>
      </c>
      <c r="I3939" s="56">
        <v>177.18600000000001</v>
      </c>
      <c r="J3939" s="56">
        <v>112.22799999999999</v>
      </c>
      <c r="K3939" s="56">
        <v>425.7</v>
      </c>
      <c r="L3939" s="56">
        <v>227.446</v>
      </c>
      <c r="M3939" s="56">
        <v>59.265999999999899</v>
      </c>
      <c r="N3939" s="56">
        <v>236.80199999999999</v>
      </c>
      <c r="O3939" s="56">
        <v>53.361999999999703</v>
      </c>
      <c r="P3939" s="56">
        <v>447.35399999999998</v>
      </c>
    </row>
    <row r="3940" spans="1:16" x14ac:dyDescent="0.25">
      <c r="A3940" s="54">
        <v>2024</v>
      </c>
      <c r="B3940" s="54">
        <v>633660</v>
      </c>
      <c r="C3940" s="55" t="s">
        <v>417</v>
      </c>
      <c r="D3940" s="54" t="s">
        <v>296</v>
      </c>
      <c r="E3940" s="56">
        <v>-143.452</v>
      </c>
      <c r="F3940" s="56">
        <v>388.06799999999902</v>
      </c>
      <c r="G3940" s="56">
        <v>339.33999999999901</v>
      </c>
      <c r="H3940" s="56">
        <v>39.683999999999898</v>
      </c>
      <c r="I3940" s="56">
        <v>-120.374</v>
      </c>
      <c r="J3940" s="56">
        <v>-138.77199999999999</v>
      </c>
      <c r="K3940" s="56">
        <v>203.7</v>
      </c>
      <c r="L3940" s="56">
        <v>-215.554</v>
      </c>
      <c r="M3940" s="56">
        <v>-250.73400000000001</v>
      </c>
      <c r="N3940" s="56">
        <v>18.801999999999801</v>
      </c>
      <c r="O3940" s="56">
        <v>-227.63800000000001</v>
      </c>
      <c r="P3940" s="56">
        <v>256.35399999999998</v>
      </c>
    </row>
    <row r="3941" spans="1:16" x14ac:dyDescent="0.25">
      <c r="A3941" s="54">
        <v>2024</v>
      </c>
      <c r="B3941" s="54">
        <v>635306</v>
      </c>
      <c r="C3941" s="55" t="s">
        <v>419</v>
      </c>
      <c r="D3941" s="54" t="s">
        <v>1</v>
      </c>
      <c r="E3941" s="56">
        <v>71.992000000000004</v>
      </c>
      <c r="F3941" s="56">
        <v>63.991999999999997</v>
      </c>
      <c r="G3941" s="56">
        <v>871.89599999999996</v>
      </c>
      <c r="H3941" s="56">
        <v>240.76</v>
      </c>
      <c r="I3941" s="56">
        <v>74.384</v>
      </c>
      <c r="J3941" s="56">
        <v>0</v>
      </c>
      <c r="K3941" s="56">
        <v>96.775999999999996</v>
      </c>
      <c r="L3941" s="56">
        <v>0</v>
      </c>
      <c r="M3941" s="56">
        <v>0</v>
      </c>
      <c r="N3941" s="56">
        <v>0</v>
      </c>
      <c r="O3941" s="56">
        <v>0</v>
      </c>
      <c r="P3941" s="56">
        <v>0</v>
      </c>
    </row>
    <row r="3942" spans="1:16" x14ac:dyDescent="0.25">
      <c r="A3942" s="54">
        <v>2024</v>
      </c>
      <c r="B3942" s="54">
        <v>635306</v>
      </c>
      <c r="C3942" s="55" t="s">
        <v>419</v>
      </c>
      <c r="D3942" s="54" t="s">
        <v>296</v>
      </c>
      <c r="E3942" s="56">
        <v>-5.1079999999999997</v>
      </c>
      <c r="F3942" s="56">
        <v>-3.1080000000000001</v>
      </c>
      <c r="G3942" s="56">
        <v>238.99600000000001</v>
      </c>
      <c r="H3942" s="56">
        <v>-49.24</v>
      </c>
      <c r="I3942" s="56">
        <v>-31.315999999999999</v>
      </c>
      <c r="J3942" s="56">
        <v>0</v>
      </c>
      <c r="K3942" s="56">
        <v>-39.024000000000001</v>
      </c>
      <c r="L3942" s="56">
        <v>0</v>
      </c>
      <c r="M3942" s="56">
        <v>0</v>
      </c>
      <c r="N3942" s="56">
        <v>0</v>
      </c>
      <c r="O3942" s="56">
        <v>0</v>
      </c>
      <c r="P3942" s="56">
        <v>0</v>
      </c>
    </row>
    <row r="3943" spans="1:16" x14ac:dyDescent="0.25">
      <c r="A3943" s="54">
        <v>2024</v>
      </c>
      <c r="B3943" s="54">
        <v>635306</v>
      </c>
      <c r="C3943" s="55" t="s">
        <v>419</v>
      </c>
      <c r="D3943" s="54" t="s">
        <v>294</v>
      </c>
      <c r="E3943" s="56">
        <v>26.992000000000001</v>
      </c>
      <c r="F3943" s="56">
        <v>28.992000000000001</v>
      </c>
      <c r="G3943" s="56">
        <v>305.39600000000002</v>
      </c>
      <c r="H3943" s="56">
        <v>80.260000000000005</v>
      </c>
      <c r="I3943" s="56">
        <v>32.884</v>
      </c>
      <c r="J3943" s="56">
        <v>0</v>
      </c>
      <c r="K3943" s="56">
        <v>26.276</v>
      </c>
      <c r="L3943" s="56">
        <v>0</v>
      </c>
      <c r="M3943" s="56">
        <v>0</v>
      </c>
      <c r="N3943" s="56">
        <v>0</v>
      </c>
      <c r="O3943" s="56">
        <v>0</v>
      </c>
      <c r="P3943" s="56">
        <v>0</v>
      </c>
    </row>
    <row r="3944" spans="1:16" x14ac:dyDescent="0.25">
      <c r="A3944" s="54">
        <v>2024</v>
      </c>
      <c r="B3944" s="54">
        <v>636281</v>
      </c>
      <c r="C3944" s="55" t="s">
        <v>414</v>
      </c>
      <c r="D3944" s="54" t="s">
        <v>1</v>
      </c>
      <c r="E3944" s="56">
        <v>3296.5169999999998</v>
      </c>
      <c r="F3944" s="56">
        <v>538.22299999999996</v>
      </c>
      <c r="G3944" s="56">
        <v>1801.443</v>
      </c>
      <c r="H3944" s="56">
        <v>3419.8429999999998</v>
      </c>
      <c r="I3944" s="56">
        <v>2305.9119999999998</v>
      </c>
      <c r="J3944" s="56">
        <v>351.29500000000002</v>
      </c>
      <c r="K3944" s="56">
        <v>962.654</v>
      </c>
      <c r="L3944" s="56">
        <v>7878.1009999999997</v>
      </c>
      <c r="M3944" s="56">
        <v>6827.1279999999997</v>
      </c>
      <c r="N3944" s="56">
        <v>449.33699999999999</v>
      </c>
      <c r="O3944" s="56">
        <v>3864.8960000000002</v>
      </c>
      <c r="P3944" s="56">
        <v>953.28099999999995</v>
      </c>
    </row>
    <row r="3945" spans="1:16" x14ac:dyDescent="0.25">
      <c r="A3945" s="54">
        <v>2024</v>
      </c>
      <c r="B3945" s="54">
        <v>636281</v>
      </c>
      <c r="C3945" s="55" t="s">
        <v>414</v>
      </c>
      <c r="D3945" s="54" t="s">
        <v>294</v>
      </c>
      <c r="E3945" s="56">
        <v>382.517</v>
      </c>
      <c r="F3945" s="56">
        <v>99.2229999999999</v>
      </c>
      <c r="G3945" s="56">
        <v>552.44299999999998</v>
      </c>
      <c r="H3945" s="56">
        <v>718.59299999999996</v>
      </c>
      <c r="I3945" s="56">
        <v>391.91199999999998</v>
      </c>
      <c r="J3945" s="56">
        <v>74.045000000000002</v>
      </c>
      <c r="K3945" s="56">
        <v>287.904</v>
      </c>
      <c r="L3945" s="56">
        <v>1266.1010000000001</v>
      </c>
      <c r="M3945" s="56">
        <v>1231.1279999999999</v>
      </c>
      <c r="N3945" s="56">
        <v>84.337000000000003</v>
      </c>
      <c r="O3945" s="56">
        <v>1004.896</v>
      </c>
      <c r="P3945" s="56">
        <v>311.03100000000001</v>
      </c>
    </row>
    <row r="3946" spans="1:16" x14ac:dyDescent="0.25">
      <c r="A3946" s="54">
        <v>2024</v>
      </c>
      <c r="B3946" s="54">
        <v>636281</v>
      </c>
      <c r="C3946" s="55" t="s">
        <v>414</v>
      </c>
      <c r="D3946" s="54" t="s">
        <v>296</v>
      </c>
      <c r="E3946" s="56">
        <v>219.517</v>
      </c>
      <c r="F3946" s="56">
        <v>-61.7770000000001</v>
      </c>
      <c r="G3946" s="56">
        <v>329.44299999999998</v>
      </c>
      <c r="H3946" s="56">
        <v>585.59299999999996</v>
      </c>
      <c r="I3946" s="56">
        <v>317.35199999999998</v>
      </c>
      <c r="J3946" s="56">
        <v>8.0449999999999893</v>
      </c>
      <c r="K3946" s="56">
        <v>157.904</v>
      </c>
      <c r="L3946" s="56">
        <v>972.101</v>
      </c>
      <c r="M3946" s="56">
        <v>1061.1279999999999</v>
      </c>
      <c r="N3946" s="56">
        <v>-14.663</v>
      </c>
      <c r="O3946" s="56">
        <v>830.85599999999999</v>
      </c>
      <c r="P3946" s="56">
        <v>213.03100000000001</v>
      </c>
    </row>
    <row r="3947" spans="1:16" x14ac:dyDescent="0.25">
      <c r="A3947" s="54">
        <v>2024</v>
      </c>
      <c r="B3947" s="54">
        <v>636281</v>
      </c>
      <c r="C3947" s="55" t="s">
        <v>416</v>
      </c>
      <c r="D3947" s="54" t="s">
        <v>1</v>
      </c>
      <c r="E3947" s="56">
        <v>139.97200000000001</v>
      </c>
      <c r="F3947" s="56">
        <v>216.97200000000001</v>
      </c>
      <c r="G3947" s="56">
        <v>0</v>
      </c>
      <c r="H3947" s="56">
        <v>246.98099999999999</v>
      </c>
      <c r="I3947" s="56">
        <v>644.60199999999998</v>
      </c>
      <c r="J3947" s="56">
        <v>1392.8530000000001</v>
      </c>
      <c r="K3947" s="56">
        <v>546.48299999999995</v>
      </c>
      <c r="L3947" s="56">
        <v>63.686</v>
      </c>
      <c r="M3947" s="56">
        <v>1870.806</v>
      </c>
      <c r="N3947" s="56">
        <v>146.97900000000001</v>
      </c>
      <c r="O3947" s="56">
        <v>776.93</v>
      </c>
      <c r="P3947" s="56">
        <v>76.286000000000001</v>
      </c>
    </row>
    <row r="3948" spans="1:16" x14ac:dyDescent="0.25">
      <c r="A3948" s="54">
        <v>2024</v>
      </c>
      <c r="B3948" s="54">
        <v>636281</v>
      </c>
      <c r="C3948" s="55" t="s">
        <v>416</v>
      </c>
      <c r="D3948" s="54" t="s">
        <v>296</v>
      </c>
      <c r="E3948" s="56">
        <v>-103.928</v>
      </c>
      <c r="F3948" s="56">
        <v>-90.927999999999997</v>
      </c>
      <c r="G3948" s="56">
        <v>0</v>
      </c>
      <c r="H3948" s="56">
        <v>-196.56899999999999</v>
      </c>
      <c r="I3948" s="56">
        <v>12.601999999999901</v>
      </c>
      <c r="J3948" s="56">
        <v>1.5529999999999</v>
      </c>
      <c r="K3948" s="56">
        <v>-25.3170000000001</v>
      </c>
      <c r="L3948" s="56">
        <v>-41.014000000000003</v>
      </c>
      <c r="M3948" s="56">
        <v>89.805999999999997</v>
      </c>
      <c r="N3948" s="56">
        <v>-68.820999999999998</v>
      </c>
      <c r="O3948" s="56">
        <v>94.83</v>
      </c>
      <c r="P3948" s="56">
        <v>-61.414000000000001</v>
      </c>
    </row>
    <row r="3949" spans="1:16" x14ac:dyDescent="0.25">
      <c r="A3949" s="54">
        <v>2024</v>
      </c>
      <c r="B3949" s="54">
        <v>636281</v>
      </c>
      <c r="C3949" s="55" t="s">
        <v>416</v>
      </c>
      <c r="D3949" s="54" t="s">
        <v>294</v>
      </c>
      <c r="E3949" s="56">
        <v>24.472000000000001</v>
      </c>
      <c r="F3949" s="56">
        <v>37.472000000000001</v>
      </c>
      <c r="G3949" s="56">
        <v>0</v>
      </c>
      <c r="H3949" s="56">
        <v>60.231000000000002</v>
      </c>
      <c r="I3949" s="56">
        <v>173.102</v>
      </c>
      <c r="J3949" s="56">
        <v>97.852999999999895</v>
      </c>
      <c r="K3949" s="56">
        <v>112.983</v>
      </c>
      <c r="L3949" s="56">
        <v>23.186</v>
      </c>
      <c r="M3949" s="56">
        <v>292.30599999999998</v>
      </c>
      <c r="N3949" s="56">
        <v>27.478999999999999</v>
      </c>
      <c r="O3949" s="56">
        <v>126.93</v>
      </c>
      <c r="P3949" s="56">
        <v>2.786</v>
      </c>
    </row>
    <row r="3950" spans="1:16" x14ac:dyDescent="0.25">
      <c r="A3950" s="54">
        <v>2024</v>
      </c>
      <c r="B3950" s="54">
        <v>642012</v>
      </c>
      <c r="C3950" s="55" t="s">
        <v>416</v>
      </c>
      <c r="D3950" s="54" t="s">
        <v>294</v>
      </c>
      <c r="E3950" s="56">
        <v>1740.84</v>
      </c>
      <c r="F3950" s="56">
        <v>1933.3</v>
      </c>
      <c r="G3950" s="56">
        <v>812.32000000000096</v>
      </c>
      <c r="H3950" s="56">
        <v>909.36000000000195</v>
      </c>
      <c r="I3950" s="56">
        <v>1370.6</v>
      </c>
      <c r="J3950" s="56">
        <v>610.84000000000106</v>
      </c>
      <c r="K3950" s="56">
        <v>610.88</v>
      </c>
      <c r="L3950" s="56">
        <v>863.34000000000106</v>
      </c>
      <c r="M3950" s="56">
        <v>897.50000000000205</v>
      </c>
      <c r="N3950" s="56">
        <v>1376.96</v>
      </c>
      <c r="O3950" s="56">
        <v>1920.68</v>
      </c>
      <c r="P3950" s="56">
        <v>1354.66</v>
      </c>
    </row>
    <row r="3951" spans="1:16" x14ac:dyDescent="0.25">
      <c r="A3951" s="54">
        <v>2024</v>
      </c>
      <c r="B3951" s="54">
        <v>642012</v>
      </c>
      <c r="C3951" s="55" t="s">
        <v>416</v>
      </c>
      <c r="D3951" s="54" t="s">
        <v>1</v>
      </c>
      <c r="E3951" s="56">
        <v>23501.34</v>
      </c>
      <c r="F3951" s="56">
        <v>26099.55</v>
      </c>
      <c r="G3951" s="56">
        <v>10966.32</v>
      </c>
      <c r="H3951" s="56">
        <v>12276.36</v>
      </c>
      <c r="I3951" s="56">
        <v>18503.099999999999</v>
      </c>
      <c r="J3951" s="56">
        <v>8246.34</v>
      </c>
      <c r="K3951" s="56">
        <v>8246.8799999999992</v>
      </c>
      <c r="L3951" s="56">
        <v>11655.09</v>
      </c>
      <c r="M3951" s="56">
        <v>12116.25</v>
      </c>
      <c r="N3951" s="56">
        <v>18588.96</v>
      </c>
      <c r="O3951" s="56">
        <v>25929.18</v>
      </c>
      <c r="P3951" s="56">
        <v>18287.91</v>
      </c>
    </row>
    <row r="3952" spans="1:16" x14ac:dyDescent="0.25">
      <c r="A3952" s="54">
        <v>2024</v>
      </c>
      <c r="B3952" s="54">
        <v>642012</v>
      </c>
      <c r="C3952" s="55" t="s">
        <v>416</v>
      </c>
      <c r="D3952" s="54" t="s">
        <v>296</v>
      </c>
      <c r="E3952" s="56">
        <v>1101.99</v>
      </c>
      <c r="F3952" s="56">
        <v>1289.5</v>
      </c>
      <c r="G3952" s="56">
        <v>401.82000000000102</v>
      </c>
      <c r="H3952" s="56">
        <v>382.21000000000203</v>
      </c>
      <c r="I3952" s="56">
        <v>841.25000000000296</v>
      </c>
      <c r="J3952" s="56">
        <v>291.14000000000101</v>
      </c>
      <c r="K3952" s="56">
        <v>427.83</v>
      </c>
      <c r="L3952" s="56">
        <v>539.24000000000103</v>
      </c>
      <c r="M3952" s="56">
        <v>509.20000000000198</v>
      </c>
      <c r="N3952" s="56">
        <v>868.71000000000095</v>
      </c>
      <c r="O3952" s="56">
        <v>1369.33</v>
      </c>
      <c r="P3952" s="56">
        <v>763.86000000000195</v>
      </c>
    </row>
    <row r="3953" spans="1:16" x14ac:dyDescent="0.25">
      <c r="A3953" s="54">
        <v>2024</v>
      </c>
      <c r="B3953" s="54">
        <v>642395</v>
      </c>
      <c r="C3953" s="55" t="s">
        <v>417</v>
      </c>
      <c r="D3953" s="54" t="s">
        <v>294</v>
      </c>
      <c r="E3953" s="56">
        <v>0</v>
      </c>
      <c r="F3953" s="56">
        <v>0</v>
      </c>
      <c r="G3953" s="56">
        <v>0</v>
      </c>
      <c r="H3953" s="56">
        <v>0</v>
      </c>
      <c r="I3953" s="56">
        <v>0</v>
      </c>
      <c r="J3953" s="56">
        <v>713.85</v>
      </c>
      <c r="K3953" s="56">
        <v>326.14999999999998</v>
      </c>
      <c r="L3953" s="56">
        <v>832.3</v>
      </c>
      <c r="M3953" s="56">
        <v>215.05</v>
      </c>
      <c r="N3953" s="56">
        <v>979.6</v>
      </c>
      <c r="O3953" s="56">
        <v>890.45</v>
      </c>
      <c r="P3953" s="56">
        <v>228.75</v>
      </c>
    </row>
    <row r="3954" spans="1:16" x14ac:dyDescent="0.25">
      <c r="A3954" s="54">
        <v>2024</v>
      </c>
      <c r="B3954" s="54">
        <v>642395</v>
      </c>
      <c r="C3954" s="55" t="s">
        <v>414</v>
      </c>
      <c r="D3954" s="54" t="s">
        <v>296</v>
      </c>
      <c r="E3954" s="56">
        <v>0</v>
      </c>
      <c r="F3954" s="56">
        <v>0</v>
      </c>
      <c r="G3954" s="56">
        <v>0</v>
      </c>
      <c r="H3954" s="56">
        <v>0</v>
      </c>
      <c r="I3954" s="56">
        <v>0</v>
      </c>
      <c r="J3954" s="56">
        <v>258.2</v>
      </c>
      <c r="K3954" s="56">
        <v>856.83</v>
      </c>
      <c r="L3954" s="56">
        <v>161.85</v>
      </c>
      <c r="M3954" s="56">
        <v>806.55</v>
      </c>
      <c r="N3954" s="56">
        <v>403.17</v>
      </c>
      <c r="O3954" s="56">
        <v>1302.2</v>
      </c>
      <c r="P3954" s="56">
        <v>620.29999999999995</v>
      </c>
    </row>
    <row r="3955" spans="1:16" x14ac:dyDescent="0.25">
      <c r="A3955" s="54">
        <v>2024</v>
      </c>
      <c r="B3955" s="54">
        <v>642395</v>
      </c>
      <c r="C3955" s="55" t="s">
        <v>417</v>
      </c>
      <c r="D3955" s="54" t="s">
        <v>1</v>
      </c>
      <c r="E3955" s="56">
        <v>0</v>
      </c>
      <c r="F3955" s="56">
        <v>0</v>
      </c>
      <c r="G3955" s="56">
        <v>0</v>
      </c>
      <c r="H3955" s="56">
        <v>0</v>
      </c>
      <c r="I3955" s="56">
        <v>0</v>
      </c>
      <c r="J3955" s="56">
        <v>4283.1000000000004</v>
      </c>
      <c r="K3955" s="56">
        <v>1956.9</v>
      </c>
      <c r="L3955" s="56">
        <v>4993.8</v>
      </c>
      <c r="M3955" s="56">
        <v>1290.3</v>
      </c>
      <c r="N3955" s="56">
        <v>5877.6</v>
      </c>
      <c r="O3955" s="56">
        <v>5342.7</v>
      </c>
      <c r="P3955" s="56">
        <v>1372.5</v>
      </c>
    </row>
    <row r="3956" spans="1:16" x14ac:dyDescent="0.25">
      <c r="A3956" s="54">
        <v>2024</v>
      </c>
      <c r="B3956" s="54">
        <v>642395</v>
      </c>
      <c r="C3956" s="55" t="s">
        <v>414</v>
      </c>
      <c r="D3956" s="54" t="s">
        <v>294</v>
      </c>
      <c r="E3956" s="56">
        <v>0</v>
      </c>
      <c r="F3956" s="56">
        <v>0</v>
      </c>
      <c r="G3956" s="56">
        <v>0</v>
      </c>
      <c r="H3956" s="56">
        <v>0</v>
      </c>
      <c r="I3956" s="56">
        <v>0</v>
      </c>
      <c r="J3956" s="56">
        <v>458.2</v>
      </c>
      <c r="K3956" s="56">
        <v>979.95</v>
      </c>
      <c r="L3956" s="56">
        <v>563.85</v>
      </c>
      <c r="M3956" s="56">
        <v>1282.55</v>
      </c>
      <c r="N3956" s="56">
        <v>643.25</v>
      </c>
      <c r="O3956" s="56">
        <v>1565.2</v>
      </c>
      <c r="P3956" s="56">
        <v>962.3</v>
      </c>
    </row>
    <row r="3957" spans="1:16" x14ac:dyDescent="0.25">
      <c r="A3957" s="54">
        <v>2024</v>
      </c>
      <c r="B3957" s="54">
        <v>642395</v>
      </c>
      <c r="C3957" s="55" t="s">
        <v>418</v>
      </c>
      <c r="D3957" s="54" t="s">
        <v>1</v>
      </c>
      <c r="E3957" s="56">
        <v>0</v>
      </c>
      <c r="F3957" s="56">
        <v>0</v>
      </c>
      <c r="G3957" s="56">
        <v>0</v>
      </c>
      <c r="H3957" s="56">
        <v>0</v>
      </c>
      <c r="I3957" s="56">
        <v>0</v>
      </c>
      <c r="J3957" s="56">
        <v>754.8</v>
      </c>
      <c r="K3957" s="56">
        <v>1162.2</v>
      </c>
      <c r="L3957" s="56">
        <v>1431.6</v>
      </c>
      <c r="M3957" s="56">
        <v>831.3</v>
      </c>
      <c r="N3957" s="56">
        <v>1879.8</v>
      </c>
      <c r="O3957" s="56">
        <v>4669.8</v>
      </c>
      <c r="P3957" s="56">
        <v>2503.1999999999998</v>
      </c>
    </row>
    <row r="3958" spans="1:16" x14ac:dyDescent="0.25">
      <c r="A3958" s="54">
        <v>2024</v>
      </c>
      <c r="B3958" s="54">
        <v>642395</v>
      </c>
      <c r="C3958" s="55" t="s">
        <v>418</v>
      </c>
      <c r="D3958" s="54" t="s">
        <v>296</v>
      </c>
      <c r="E3958" s="56">
        <v>0</v>
      </c>
      <c r="F3958" s="56">
        <v>0</v>
      </c>
      <c r="G3958" s="56">
        <v>0</v>
      </c>
      <c r="H3958" s="56">
        <v>0</v>
      </c>
      <c r="I3958" s="56">
        <v>0</v>
      </c>
      <c r="J3958" s="56">
        <v>-12.1</v>
      </c>
      <c r="K3958" s="56">
        <v>54.700000000000102</v>
      </c>
      <c r="L3958" s="56">
        <v>100.7</v>
      </c>
      <c r="M3958" s="56">
        <v>-33.549999999999997</v>
      </c>
      <c r="N3958" s="56">
        <v>105.9</v>
      </c>
      <c r="O3958" s="56">
        <v>530.1</v>
      </c>
      <c r="P3958" s="56">
        <v>176.7</v>
      </c>
    </row>
    <row r="3959" spans="1:16" x14ac:dyDescent="0.25">
      <c r="A3959" s="54">
        <v>2024</v>
      </c>
      <c r="B3959" s="54">
        <v>642395</v>
      </c>
      <c r="C3959" s="55" t="s">
        <v>418</v>
      </c>
      <c r="D3959" s="54" t="s">
        <v>294</v>
      </c>
      <c r="E3959" s="56">
        <v>0</v>
      </c>
      <c r="F3959" s="56">
        <v>0</v>
      </c>
      <c r="G3959" s="56">
        <v>0</v>
      </c>
      <c r="H3959" s="56">
        <v>0</v>
      </c>
      <c r="I3959" s="56">
        <v>0</v>
      </c>
      <c r="J3959" s="56">
        <v>125.8</v>
      </c>
      <c r="K3959" s="56">
        <v>193.7</v>
      </c>
      <c r="L3959" s="56">
        <v>238.6</v>
      </c>
      <c r="M3959" s="56">
        <v>138.55000000000001</v>
      </c>
      <c r="N3959" s="56">
        <v>313.3</v>
      </c>
      <c r="O3959" s="56">
        <v>778.3</v>
      </c>
      <c r="P3959" s="56">
        <v>417.2</v>
      </c>
    </row>
    <row r="3960" spans="1:16" x14ac:dyDescent="0.25">
      <c r="A3960" s="54">
        <v>2024</v>
      </c>
      <c r="B3960" s="54">
        <v>642395</v>
      </c>
      <c r="C3960" s="55" t="s">
        <v>417</v>
      </c>
      <c r="D3960" s="54" t="s">
        <v>296</v>
      </c>
      <c r="E3960" s="56">
        <v>0</v>
      </c>
      <c r="F3960" s="56">
        <v>0</v>
      </c>
      <c r="G3960" s="56">
        <v>0</v>
      </c>
      <c r="H3960" s="56">
        <v>0</v>
      </c>
      <c r="I3960" s="56">
        <v>0</v>
      </c>
      <c r="J3960" s="56">
        <v>489.85</v>
      </c>
      <c r="K3960" s="56">
        <v>229.15</v>
      </c>
      <c r="L3960" s="56">
        <v>610.29999999999995</v>
      </c>
      <c r="M3960" s="56">
        <v>-31.95</v>
      </c>
      <c r="N3960" s="56">
        <v>716.6</v>
      </c>
      <c r="O3960" s="56">
        <v>761.45</v>
      </c>
      <c r="P3960" s="56">
        <v>36.75</v>
      </c>
    </row>
    <row r="3961" spans="1:16" x14ac:dyDescent="0.25">
      <c r="A3961" s="54">
        <v>2024</v>
      </c>
      <c r="B3961" s="54">
        <v>642395</v>
      </c>
      <c r="C3961" s="55" t="s">
        <v>414</v>
      </c>
      <c r="D3961" s="54" t="s">
        <v>1</v>
      </c>
      <c r="E3961" s="56">
        <v>0</v>
      </c>
      <c r="F3961" s="56">
        <v>0</v>
      </c>
      <c r="G3961" s="56">
        <v>0</v>
      </c>
      <c r="H3961" s="56">
        <v>0</v>
      </c>
      <c r="I3961" s="56">
        <v>0</v>
      </c>
      <c r="J3961" s="56">
        <v>2749.2</v>
      </c>
      <c r="K3961" s="56">
        <v>5879.7</v>
      </c>
      <c r="L3961" s="56">
        <v>3383.1</v>
      </c>
      <c r="M3961" s="56">
        <v>7695.3</v>
      </c>
      <c r="N3961" s="56">
        <v>3859.5</v>
      </c>
      <c r="O3961" s="56">
        <v>9391.2000000000007</v>
      </c>
      <c r="P3961" s="56">
        <v>5773.8</v>
      </c>
    </row>
    <row r="3962" spans="1:16" x14ac:dyDescent="0.25">
      <c r="A3962" s="54">
        <v>2024</v>
      </c>
      <c r="B3962" s="54">
        <v>648045</v>
      </c>
      <c r="C3962" s="55" t="s">
        <v>417</v>
      </c>
      <c r="D3962" s="54" t="s">
        <v>1</v>
      </c>
      <c r="E3962" s="56">
        <v>1172.5999999999999</v>
      </c>
      <c r="F3962" s="56">
        <v>3661.16</v>
      </c>
      <c r="G3962" s="56">
        <v>4365.5680000000002</v>
      </c>
      <c r="H3962" s="56">
        <v>8410.2720000000008</v>
      </c>
      <c r="I3962" s="56">
        <v>8049.08</v>
      </c>
      <c r="J3962" s="56">
        <v>6183.7759999999998</v>
      </c>
      <c r="K3962" s="56">
        <v>5093.5119999999997</v>
      </c>
      <c r="L3962" s="56">
        <v>1141.432</v>
      </c>
      <c r="M3962" s="56">
        <v>1610.7760000000001</v>
      </c>
      <c r="N3962" s="56">
        <v>14283.048000000001</v>
      </c>
      <c r="O3962" s="56">
        <v>3186.056</v>
      </c>
      <c r="P3962" s="56">
        <v>6348.0320000000002</v>
      </c>
    </row>
    <row r="3963" spans="1:16" x14ac:dyDescent="0.25">
      <c r="A3963" s="54">
        <v>2024</v>
      </c>
      <c r="B3963" s="54">
        <v>648045</v>
      </c>
      <c r="C3963" s="55" t="s">
        <v>418</v>
      </c>
      <c r="D3963" s="54" t="s">
        <v>296</v>
      </c>
      <c r="E3963" s="56">
        <v>0</v>
      </c>
      <c r="F3963" s="56">
        <v>0</v>
      </c>
      <c r="G3963" s="56">
        <v>-18.788</v>
      </c>
      <c r="H3963" s="56">
        <v>0</v>
      </c>
      <c r="I3963" s="56">
        <v>-22.308</v>
      </c>
      <c r="J3963" s="56">
        <v>0</v>
      </c>
      <c r="K3963" s="56">
        <v>0</v>
      </c>
      <c r="L3963" s="56">
        <v>23.783999999999999</v>
      </c>
      <c r="M3963" s="56">
        <v>0</v>
      </c>
      <c r="N3963" s="56">
        <v>0</v>
      </c>
      <c r="O3963" s="56">
        <v>25.603999999999999</v>
      </c>
      <c r="P3963" s="56">
        <v>0</v>
      </c>
    </row>
    <row r="3964" spans="1:16" x14ac:dyDescent="0.25">
      <c r="A3964" s="54">
        <v>2024</v>
      </c>
      <c r="B3964" s="54">
        <v>648045</v>
      </c>
      <c r="C3964" s="55" t="s">
        <v>417</v>
      </c>
      <c r="D3964" s="54" t="s">
        <v>296</v>
      </c>
      <c r="E3964" s="56">
        <v>221.1</v>
      </c>
      <c r="F3964" s="56">
        <v>1287.9100000000001</v>
      </c>
      <c r="G3964" s="56">
        <v>1224.318</v>
      </c>
      <c r="H3964" s="56">
        <v>2511.7719999999999</v>
      </c>
      <c r="I3964" s="56">
        <v>1954.58</v>
      </c>
      <c r="J3964" s="56">
        <v>1472.7760000000001</v>
      </c>
      <c r="K3964" s="56">
        <v>1390.202</v>
      </c>
      <c r="L3964" s="56">
        <v>231.68199999999999</v>
      </c>
      <c r="M3964" s="56">
        <v>460.27600000000001</v>
      </c>
      <c r="N3964" s="56">
        <v>3095.9879999999998</v>
      </c>
      <c r="O3964" s="56">
        <v>610.55600000000004</v>
      </c>
      <c r="P3964" s="56">
        <v>1866.0319999999999</v>
      </c>
    </row>
    <row r="3965" spans="1:16" x14ac:dyDescent="0.25">
      <c r="A3965" s="54">
        <v>2024</v>
      </c>
      <c r="B3965" s="54">
        <v>648045</v>
      </c>
      <c r="C3965" s="55" t="s">
        <v>414</v>
      </c>
      <c r="D3965" s="54" t="s">
        <v>296</v>
      </c>
      <c r="E3965" s="56">
        <v>296.904</v>
      </c>
      <c r="F3965" s="56">
        <v>0</v>
      </c>
      <c r="G3965" s="56">
        <v>-2.008</v>
      </c>
      <c r="H3965" s="56">
        <v>0</v>
      </c>
      <c r="I3965" s="56">
        <v>6.476</v>
      </c>
      <c r="J3965" s="56">
        <v>0</v>
      </c>
      <c r="K3965" s="56">
        <v>0</v>
      </c>
      <c r="L3965" s="56">
        <v>26.254000000000001</v>
      </c>
      <c r="M3965" s="56">
        <v>0</v>
      </c>
      <c r="N3965" s="56">
        <v>0</v>
      </c>
      <c r="O3965" s="56">
        <v>0</v>
      </c>
      <c r="P3965" s="56">
        <v>-27.507999999999999</v>
      </c>
    </row>
    <row r="3966" spans="1:16" x14ac:dyDescent="0.25">
      <c r="A3966" s="54">
        <v>2024</v>
      </c>
      <c r="B3966" s="54">
        <v>648045</v>
      </c>
      <c r="C3966" s="55" t="s">
        <v>417</v>
      </c>
      <c r="D3966" s="54" t="s">
        <v>294</v>
      </c>
      <c r="E3966" s="56">
        <v>350.1</v>
      </c>
      <c r="F3966" s="56">
        <v>1411.91</v>
      </c>
      <c r="G3966" s="56">
        <v>1419.318</v>
      </c>
      <c r="H3966" s="56">
        <v>2679.7719999999999</v>
      </c>
      <c r="I3966" s="56">
        <v>2183.58</v>
      </c>
      <c r="J3966" s="56">
        <v>1574.7760000000001</v>
      </c>
      <c r="K3966" s="56">
        <v>1526.7619999999999</v>
      </c>
      <c r="L3966" s="56">
        <v>325.68200000000002</v>
      </c>
      <c r="M3966" s="56">
        <v>590.27599999999995</v>
      </c>
      <c r="N3966" s="56">
        <v>3395.5479999999998</v>
      </c>
      <c r="O3966" s="56">
        <v>739.55600000000004</v>
      </c>
      <c r="P3966" s="56">
        <v>1998.0319999999999</v>
      </c>
    </row>
    <row r="3967" spans="1:16" x14ac:dyDescent="0.25">
      <c r="A3967" s="54">
        <v>2024</v>
      </c>
      <c r="B3967" s="54">
        <v>648045</v>
      </c>
      <c r="C3967" s="55" t="s">
        <v>414</v>
      </c>
      <c r="D3967" s="54" t="s">
        <v>1</v>
      </c>
      <c r="E3967" s="56">
        <v>799.904</v>
      </c>
      <c r="F3967" s="56">
        <v>0</v>
      </c>
      <c r="G3967" s="56">
        <v>63.991999999999997</v>
      </c>
      <c r="H3967" s="56">
        <v>0</v>
      </c>
      <c r="I3967" s="56">
        <v>143.976</v>
      </c>
      <c r="J3967" s="56">
        <v>0</v>
      </c>
      <c r="K3967" s="56">
        <v>0</v>
      </c>
      <c r="L3967" s="56">
        <v>161.50399999999999</v>
      </c>
      <c r="M3967" s="56">
        <v>0</v>
      </c>
      <c r="N3967" s="56">
        <v>0</v>
      </c>
      <c r="O3967" s="56">
        <v>0</v>
      </c>
      <c r="P3967" s="56">
        <v>7.992</v>
      </c>
    </row>
    <row r="3968" spans="1:16" x14ac:dyDescent="0.25">
      <c r="A3968" s="54">
        <v>2024</v>
      </c>
      <c r="B3968" s="54">
        <v>648045</v>
      </c>
      <c r="C3968" s="55" t="s">
        <v>418</v>
      </c>
      <c r="D3968" s="54" t="s">
        <v>294</v>
      </c>
      <c r="E3968" s="56">
        <v>0</v>
      </c>
      <c r="F3968" s="56">
        <v>0</v>
      </c>
      <c r="G3968" s="56">
        <v>47.411999999999999</v>
      </c>
      <c r="H3968" s="56">
        <v>0</v>
      </c>
      <c r="I3968" s="56">
        <v>10.792</v>
      </c>
      <c r="J3968" s="56">
        <v>0</v>
      </c>
      <c r="K3968" s="56">
        <v>0</v>
      </c>
      <c r="L3968" s="56">
        <v>57.984000000000002</v>
      </c>
      <c r="M3968" s="56">
        <v>0</v>
      </c>
      <c r="N3968" s="56">
        <v>0</v>
      </c>
      <c r="O3968" s="56">
        <v>92.903999999999996</v>
      </c>
      <c r="P3968" s="56">
        <v>0</v>
      </c>
    </row>
    <row r="3969" spans="1:16" x14ac:dyDescent="0.25">
      <c r="A3969" s="54">
        <v>2024</v>
      </c>
      <c r="B3969" s="54">
        <v>648045</v>
      </c>
      <c r="C3969" s="55" t="s">
        <v>414</v>
      </c>
      <c r="D3969" s="54" t="s">
        <v>294</v>
      </c>
      <c r="E3969" s="56">
        <v>329.904</v>
      </c>
      <c r="F3969" s="56">
        <v>0</v>
      </c>
      <c r="G3969" s="56">
        <v>28.992000000000001</v>
      </c>
      <c r="H3969" s="56">
        <v>0</v>
      </c>
      <c r="I3969" s="56">
        <v>39.475999999999999</v>
      </c>
      <c r="J3969" s="56">
        <v>0</v>
      </c>
      <c r="K3969" s="56">
        <v>0</v>
      </c>
      <c r="L3969" s="56">
        <v>59.253999999999998</v>
      </c>
      <c r="M3969" s="56">
        <v>0</v>
      </c>
      <c r="N3969" s="56">
        <v>0</v>
      </c>
      <c r="O3969" s="56">
        <v>0</v>
      </c>
      <c r="P3969" s="56">
        <v>3.492</v>
      </c>
    </row>
    <row r="3970" spans="1:16" x14ac:dyDescent="0.25">
      <c r="A3970" s="54">
        <v>2024</v>
      </c>
      <c r="B3970" s="54">
        <v>648045</v>
      </c>
      <c r="C3970" s="55" t="s">
        <v>418</v>
      </c>
      <c r="D3970" s="54" t="s">
        <v>1</v>
      </c>
      <c r="E3970" s="56">
        <v>0</v>
      </c>
      <c r="F3970" s="56">
        <v>0</v>
      </c>
      <c r="G3970" s="56">
        <v>199.91200000000001</v>
      </c>
      <c r="H3970" s="56">
        <v>0</v>
      </c>
      <c r="I3970" s="56">
        <v>80.792000000000002</v>
      </c>
      <c r="J3970" s="56">
        <v>0</v>
      </c>
      <c r="K3970" s="56">
        <v>0</v>
      </c>
      <c r="L3970" s="56">
        <v>127.98399999999999</v>
      </c>
      <c r="M3970" s="56">
        <v>0</v>
      </c>
      <c r="N3970" s="56">
        <v>0</v>
      </c>
      <c r="O3970" s="56">
        <v>207.904</v>
      </c>
      <c r="P3970" s="56">
        <v>0</v>
      </c>
    </row>
    <row r="3971" spans="1:16" x14ac:dyDescent="0.25">
      <c r="A3971" s="54">
        <v>2024</v>
      </c>
      <c r="B3971" s="54">
        <v>650314</v>
      </c>
      <c r="C3971" s="55" t="s">
        <v>417</v>
      </c>
      <c r="D3971" s="54" t="s">
        <v>1</v>
      </c>
      <c r="E3971" s="56">
        <v>487.87200000000001</v>
      </c>
      <c r="F3971" s="56">
        <v>552.73599999999999</v>
      </c>
      <c r="G3971" s="56">
        <v>1279.8240000000001</v>
      </c>
      <c r="H3971" s="56">
        <v>2695.672</v>
      </c>
      <c r="I3971" s="56">
        <v>1299.816</v>
      </c>
      <c r="J3971" s="56">
        <v>242.376</v>
      </c>
      <c r="K3971" s="56">
        <v>3782.384</v>
      </c>
      <c r="L3971" s="56">
        <v>119.944</v>
      </c>
      <c r="M3971" s="56">
        <v>233.536</v>
      </c>
      <c r="N3971" s="56">
        <v>863.904</v>
      </c>
      <c r="O3971" s="56">
        <v>0</v>
      </c>
      <c r="P3971" s="56">
        <v>690.31200000000001</v>
      </c>
    </row>
    <row r="3972" spans="1:16" x14ac:dyDescent="0.25">
      <c r="A3972" s="54">
        <v>2024</v>
      </c>
      <c r="B3972" s="54">
        <v>650314</v>
      </c>
      <c r="C3972" s="55" t="s">
        <v>417</v>
      </c>
      <c r="D3972" s="54" t="s">
        <v>296</v>
      </c>
      <c r="E3972" s="56">
        <v>65.872</v>
      </c>
      <c r="F3972" s="56">
        <v>84.236000000000004</v>
      </c>
      <c r="G3972" s="56">
        <v>218.82400000000001</v>
      </c>
      <c r="H3972" s="56">
        <v>977.67200000000003</v>
      </c>
      <c r="I3972" s="56">
        <v>180.316</v>
      </c>
      <c r="J3972" s="56">
        <v>-37.624000000000002</v>
      </c>
      <c r="K3972" s="56">
        <v>506.88400000000001</v>
      </c>
      <c r="L3972" s="56">
        <v>-15.555999999999999</v>
      </c>
      <c r="M3972" s="56">
        <v>10.286</v>
      </c>
      <c r="N3972" s="56">
        <v>262.904</v>
      </c>
      <c r="O3972" s="56">
        <v>0</v>
      </c>
      <c r="P3972" s="56">
        <v>0.311999999999998</v>
      </c>
    </row>
    <row r="3973" spans="1:16" x14ac:dyDescent="0.25">
      <c r="A3973" s="54">
        <v>2024</v>
      </c>
      <c r="B3973" s="54">
        <v>650314</v>
      </c>
      <c r="C3973" s="55" t="s">
        <v>417</v>
      </c>
      <c r="D3973" s="54" t="s">
        <v>294</v>
      </c>
      <c r="E3973" s="56">
        <v>157.87200000000001</v>
      </c>
      <c r="F3973" s="56">
        <v>205.23599999999999</v>
      </c>
      <c r="G3973" s="56">
        <v>430.82400000000001</v>
      </c>
      <c r="H3973" s="56">
        <v>1130.672</v>
      </c>
      <c r="I3973" s="56">
        <v>311.31599999999997</v>
      </c>
      <c r="J3973" s="56">
        <v>22.376000000000001</v>
      </c>
      <c r="K3973" s="56">
        <v>697.88400000000001</v>
      </c>
      <c r="L3973" s="56">
        <v>46.444000000000003</v>
      </c>
      <c r="M3973" s="56">
        <v>102.286</v>
      </c>
      <c r="N3973" s="56">
        <v>323.904</v>
      </c>
      <c r="O3973" s="56">
        <v>0</v>
      </c>
      <c r="P3973" s="56">
        <v>181.31200000000001</v>
      </c>
    </row>
    <row r="3974" spans="1:16" x14ac:dyDescent="0.25">
      <c r="A3974" s="54">
        <v>2024</v>
      </c>
      <c r="B3974" s="54">
        <v>650722</v>
      </c>
      <c r="C3974" s="55" t="s">
        <v>415</v>
      </c>
      <c r="D3974" s="54" t="s">
        <v>296</v>
      </c>
      <c r="E3974" s="56">
        <v>168.10640000000001</v>
      </c>
      <c r="F3974" s="56">
        <v>67.145599999999902</v>
      </c>
      <c r="G3974" s="56">
        <v>96.621600000000001</v>
      </c>
      <c r="H3974" s="56">
        <v>-7.0832000000000299</v>
      </c>
      <c r="I3974" s="56">
        <v>298.14120000000003</v>
      </c>
      <c r="J3974" s="56">
        <v>206.73439999999999</v>
      </c>
      <c r="K3974" s="56">
        <v>149.45359999999999</v>
      </c>
      <c r="L3974" s="56">
        <v>-29.127199999999998</v>
      </c>
      <c r="M3974" s="56">
        <v>-16.315999999999999</v>
      </c>
      <c r="N3974" s="56">
        <v>34.791200000000003</v>
      </c>
      <c r="O3974" s="56">
        <v>1.3319999999999701</v>
      </c>
      <c r="P3974" s="56">
        <v>0</v>
      </c>
    </row>
    <row r="3975" spans="1:16" x14ac:dyDescent="0.25">
      <c r="A3975" s="54">
        <v>2024</v>
      </c>
      <c r="B3975" s="54">
        <v>650722</v>
      </c>
      <c r="C3975" s="55" t="s">
        <v>415</v>
      </c>
      <c r="D3975" s="54" t="s">
        <v>294</v>
      </c>
      <c r="E3975" s="56">
        <v>234.50640000000001</v>
      </c>
      <c r="F3975" s="56">
        <v>210.94560000000001</v>
      </c>
      <c r="G3975" s="56">
        <v>296.92160000000001</v>
      </c>
      <c r="H3975" s="56">
        <v>61.516800000000003</v>
      </c>
      <c r="I3975" s="56">
        <v>377.66120000000001</v>
      </c>
      <c r="J3975" s="56">
        <v>274.23439999999999</v>
      </c>
      <c r="K3975" s="56">
        <v>214.75360000000001</v>
      </c>
      <c r="L3975" s="56">
        <v>2.9727999999999999</v>
      </c>
      <c r="M3975" s="56">
        <v>51.183999999999997</v>
      </c>
      <c r="N3975" s="56">
        <v>70.191199999999995</v>
      </c>
      <c r="O3975" s="56">
        <v>141.83199999999999</v>
      </c>
      <c r="P3975" s="56">
        <v>0</v>
      </c>
    </row>
    <row r="3976" spans="1:16" x14ac:dyDescent="0.25">
      <c r="A3976" s="54">
        <v>2024</v>
      </c>
      <c r="B3976" s="54">
        <v>650722</v>
      </c>
      <c r="C3976" s="55" t="s">
        <v>415</v>
      </c>
      <c r="D3976" s="54" t="s">
        <v>1</v>
      </c>
      <c r="E3976" s="56">
        <v>849.50639999999999</v>
      </c>
      <c r="F3976" s="56">
        <v>890.44560000000001</v>
      </c>
      <c r="G3976" s="56">
        <v>1035.9215999999999</v>
      </c>
      <c r="H3976" s="56">
        <v>268.51679999999999</v>
      </c>
      <c r="I3976" s="56">
        <v>2206.4112</v>
      </c>
      <c r="J3976" s="56">
        <v>914.23440000000005</v>
      </c>
      <c r="K3976" s="56">
        <v>735.75360000000001</v>
      </c>
      <c r="L3976" s="56">
        <v>6.4728000000000003</v>
      </c>
      <c r="M3976" s="56">
        <v>216.684</v>
      </c>
      <c r="N3976" s="56">
        <v>180.69120000000001</v>
      </c>
      <c r="O3976" s="56">
        <v>649.33199999999999</v>
      </c>
      <c r="P3976" s="56">
        <v>0</v>
      </c>
    </row>
    <row r="3977" spans="1:16" x14ac:dyDescent="0.25">
      <c r="A3977" s="54">
        <v>2024</v>
      </c>
      <c r="B3977" s="54">
        <v>652071</v>
      </c>
      <c r="C3977" s="55" t="s">
        <v>419</v>
      </c>
      <c r="D3977" s="54" t="s">
        <v>294</v>
      </c>
      <c r="E3977" s="56">
        <v>0</v>
      </c>
      <c r="F3977" s="56">
        <v>0</v>
      </c>
      <c r="G3977" s="56">
        <v>0</v>
      </c>
      <c r="H3977" s="56">
        <v>0</v>
      </c>
      <c r="I3977" s="56">
        <v>202.10720000000001</v>
      </c>
      <c r="J3977" s="56">
        <v>465.85039999999998</v>
      </c>
      <c r="K3977" s="56">
        <v>258.33120000000002</v>
      </c>
      <c r="L3977" s="56">
        <v>116.48480000000001</v>
      </c>
      <c r="M3977" s="56">
        <v>1028.1063999999999</v>
      </c>
      <c r="N3977" s="56">
        <v>39.585599999999999</v>
      </c>
      <c r="O3977" s="56">
        <v>362.33120000000002</v>
      </c>
      <c r="P3977" s="56">
        <v>239.58160000000001</v>
      </c>
    </row>
    <row r="3978" spans="1:16" x14ac:dyDescent="0.25">
      <c r="A3978" s="54">
        <v>2024</v>
      </c>
      <c r="B3978" s="54">
        <v>652071</v>
      </c>
      <c r="C3978" s="55" t="s">
        <v>419</v>
      </c>
      <c r="D3978" s="54" t="s">
        <v>1</v>
      </c>
      <c r="E3978" s="56">
        <v>0</v>
      </c>
      <c r="F3978" s="56">
        <v>0</v>
      </c>
      <c r="G3978" s="56">
        <v>0</v>
      </c>
      <c r="H3978" s="56">
        <v>0</v>
      </c>
      <c r="I3978" s="56">
        <v>1133.1071999999999</v>
      </c>
      <c r="J3978" s="56">
        <v>2593.8503999999998</v>
      </c>
      <c r="K3978" s="56">
        <v>1768.8312000000001</v>
      </c>
      <c r="L3978" s="56">
        <v>687.48479999999995</v>
      </c>
      <c r="M3978" s="56">
        <v>4084.1064000000001</v>
      </c>
      <c r="N3978" s="56">
        <v>129.5856</v>
      </c>
      <c r="O3978" s="56">
        <v>1480.8312000000001</v>
      </c>
      <c r="P3978" s="56">
        <v>1128.0816</v>
      </c>
    </row>
    <row r="3979" spans="1:16" x14ac:dyDescent="0.25">
      <c r="A3979" s="54">
        <v>2024</v>
      </c>
      <c r="B3979" s="54">
        <v>652071</v>
      </c>
      <c r="C3979" s="55" t="s">
        <v>419</v>
      </c>
      <c r="D3979" s="54" t="s">
        <v>296</v>
      </c>
      <c r="E3979" s="56">
        <v>0</v>
      </c>
      <c r="F3979" s="56">
        <v>0</v>
      </c>
      <c r="G3979" s="56">
        <v>0</v>
      </c>
      <c r="H3979" s="56">
        <v>0</v>
      </c>
      <c r="I3979" s="56">
        <v>97.007199999999898</v>
      </c>
      <c r="J3979" s="56">
        <v>360.75040000000001</v>
      </c>
      <c r="K3979" s="56">
        <v>221.8312</v>
      </c>
      <c r="L3979" s="56">
        <v>13.5848</v>
      </c>
      <c r="M3979" s="56">
        <v>826.70639999999901</v>
      </c>
      <c r="N3979" s="56">
        <v>7.4855999999999998</v>
      </c>
      <c r="O3979" s="56">
        <v>290.43119999999999</v>
      </c>
      <c r="P3979" s="56">
        <v>70.281599999999898</v>
      </c>
    </row>
    <row r="3980" spans="1:16" x14ac:dyDescent="0.25">
      <c r="A3980" s="54">
        <v>2024</v>
      </c>
      <c r="B3980" s="54">
        <v>652151</v>
      </c>
      <c r="C3980" s="55" t="s">
        <v>417</v>
      </c>
      <c r="D3980" s="54" t="s">
        <v>1</v>
      </c>
      <c r="E3980" s="56">
        <v>5148.9404999999997</v>
      </c>
      <c r="F3980" s="56">
        <v>1702.0409999999999</v>
      </c>
      <c r="G3980" s="56">
        <v>6283.2494999999999</v>
      </c>
      <c r="H3980" s="56">
        <v>5269.5060000000003</v>
      </c>
      <c r="I3980" s="56">
        <v>3702.0115000000001</v>
      </c>
      <c r="J3980" s="56">
        <v>8352.9709999999995</v>
      </c>
      <c r="K3980" s="56">
        <v>5066.3964999999998</v>
      </c>
      <c r="L3980" s="56">
        <v>3857.2655</v>
      </c>
      <c r="M3980" s="56">
        <v>4903.1454999999996</v>
      </c>
      <c r="N3980" s="56">
        <v>6988.9984999999997</v>
      </c>
      <c r="O3980" s="56">
        <v>7074.76</v>
      </c>
      <c r="P3980" s="56">
        <v>5055.3140000000003</v>
      </c>
    </row>
    <row r="3981" spans="1:16" x14ac:dyDescent="0.25">
      <c r="A3981" s="54">
        <v>2024</v>
      </c>
      <c r="B3981" s="54">
        <v>652151</v>
      </c>
      <c r="C3981" s="55" t="s">
        <v>417</v>
      </c>
      <c r="D3981" s="54" t="s">
        <v>296</v>
      </c>
      <c r="E3981" s="56">
        <v>-1128.3295000000001</v>
      </c>
      <c r="F3981" s="56">
        <v>-858.20899999999995</v>
      </c>
      <c r="G3981" s="56">
        <v>-924.75049999999896</v>
      </c>
      <c r="H3981" s="56">
        <v>-1109.7439999999999</v>
      </c>
      <c r="I3981" s="56">
        <v>-373.98849999999902</v>
      </c>
      <c r="J3981" s="56">
        <v>-2068.779</v>
      </c>
      <c r="K3981" s="56">
        <v>-556.87349999999901</v>
      </c>
      <c r="L3981" s="56">
        <v>-1405.7745</v>
      </c>
      <c r="M3981" s="56">
        <v>-726.12450000000001</v>
      </c>
      <c r="N3981" s="56">
        <v>-816.77149999999904</v>
      </c>
      <c r="O3981" s="56">
        <v>-638.74</v>
      </c>
      <c r="P3981" s="56">
        <v>-524.45599999999899</v>
      </c>
    </row>
    <row r="3982" spans="1:16" x14ac:dyDescent="0.25">
      <c r="A3982" s="54">
        <v>2024</v>
      </c>
      <c r="B3982" s="54">
        <v>652151</v>
      </c>
      <c r="C3982" s="55" t="s">
        <v>417</v>
      </c>
      <c r="D3982" s="54" t="s">
        <v>294</v>
      </c>
      <c r="E3982" s="56">
        <v>-485.80950000000098</v>
      </c>
      <c r="F3982" s="56">
        <v>-220.209</v>
      </c>
      <c r="G3982" s="56">
        <v>-275.75049999999902</v>
      </c>
      <c r="H3982" s="56">
        <v>-468.74400000000003</v>
      </c>
      <c r="I3982" s="56">
        <v>305.01150000000001</v>
      </c>
      <c r="J3982" s="56">
        <v>-1441.779</v>
      </c>
      <c r="K3982" s="56">
        <v>125.646500000001</v>
      </c>
      <c r="L3982" s="56">
        <v>-714.73450000000003</v>
      </c>
      <c r="M3982" s="56">
        <v>-100.6045</v>
      </c>
      <c r="N3982" s="56">
        <v>-136.251499999999</v>
      </c>
      <c r="O3982" s="56">
        <v>-18.739999999999601</v>
      </c>
      <c r="P3982" s="56">
        <v>96.064000000000306</v>
      </c>
    </row>
    <row r="3983" spans="1:16" x14ac:dyDescent="0.25">
      <c r="A3983" s="54">
        <v>2024</v>
      </c>
      <c r="B3983" s="54">
        <v>652151</v>
      </c>
      <c r="C3983" s="55" t="s">
        <v>416</v>
      </c>
      <c r="D3983" s="54" t="s">
        <v>1</v>
      </c>
      <c r="E3983" s="56">
        <v>890.87900000000002</v>
      </c>
      <c r="F3983" s="56">
        <v>142.98349999999999</v>
      </c>
      <c r="G3983" s="56">
        <v>200.11199999999999</v>
      </c>
      <c r="H3983" s="56">
        <v>1592.5635</v>
      </c>
      <c r="I3983" s="56">
        <v>139.11150000000001</v>
      </c>
      <c r="J3983" s="56">
        <v>1512.3240000000001</v>
      </c>
      <c r="K3983" s="56">
        <v>82.472499999999997</v>
      </c>
      <c r="L3983" s="56">
        <v>1031.1344999999999</v>
      </c>
      <c r="M3983" s="56">
        <v>601.57899999999995</v>
      </c>
      <c r="N3983" s="56">
        <v>469.62849999999997</v>
      </c>
      <c r="O3983" s="56">
        <v>1593.5809999999999</v>
      </c>
      <c r="P3983" s="56">
        <v>800.15650000000005</v>
      </c>
    </row>
    <row r="3984" spans="1:16" x14ac:dyDescent="0.25">
      <c r="A3984" s="54">
        <v>2024</v>
      </c>
      <c r="B3984" s="54">
        <v>652151</v>
      </c>
      <c r="C3984" s="55" t="s">
        <v>418</v>
      </c>
      <c r="D3984" s="54" t="s">
        <v>294</v>
      </c>
      <c r="E3984" s="56">
        <v>-50.756999999999898</v>
      </c>
      <c r="F3984" s="56">
        <v>91.873500000000107</v>
      </c>
      <c r="G3984" s="56">
        <v>64.126000000000204</v>
      </c>
      <c r="H3984" s="56">
        <v>-40.508000000000003</v>
      </c>
      <c r="I3984" s="56">
        <v>104.6075</v>
      </c>
      <c r="J3984" s="56">
        <v>-96.481499999999997</v>
      </c>
      <c r="K3984" s="56">
        <v>24.945</v>
      </c>
      <c r="L3984" s="56">
        <v>-55.130499999999998</v>
      </c>
      <c r="M3984" s="56">
        <v>56.6295</v>
      </c>
      <c r="N3984" s="56">
        <v>-20.3385</v>
      </c>
      <c r="O3984" s="56">
        <v>-24.599499999999999</v>
      </c>
      <c r="P3984" s="56">
        <v>-84.5595</v>
      </c>
    </row>
    <row r="3985" spans="1:16" x14ac:dyDescent="0.25">
      <c r="A3985" s="54">
        <v>2024</v>
      </c>
      <c r="B3985" s="54">
        <v>652151</v>
      </c>
      <c r="C3985" s="55" t="s">
        <v>418</v>
      </c>
      <c r="D3985" s="54" t="s">
        <v>1</v>
      </c>
      <c r="E3985" s="56">
        <v>2170.9929999999999</v>
      </c>
      <c r="F3985" s="56">
        <v>885.37350000000004</v>
      </c>
      <c r="G3985" s="56">
        <v>2084.1260000000002</v>
      </c>
      <c r="H3985" s="56">
        <v>2552.2420000000002</v>
      </c>
      <c r="I3985" s="56">
        <v>1548.6075000000001</v>
      </c>
      <c r="J3985" s="56">
        <v>656.51850000000002</v>
      </c>
      <c r="K3985" s="56">
        <v>318.94499999999999</v>
      </c>
      <c r="L3985" s="56">
        <v>1788.8695</v>
      </c>
      <c r="M3985" s="56">
        <v>1290.1295</v>
      </c>
      <c r="N3985" s="56">
        <v>271.66149999999999</v>
      </c>
      <c r="O3985" s="56">
        <v>378.90050000000002</v>
      </c>
      <c r="P3985" s="56">
        <v>1584.9404999999999</v>
      </c>
    </row>
    <row r="3986" spans="1:16" x14ac:dyDescent="0.25">
      <c r="A3986" s="54">
        <v>2024</v>
      </c>
      <c r="B3986" s="54">
        <v>652151</v>
      </c>
      <c r="C3986" s="55" t="s">
        <v>416</v>
      </c>
      <c r="D3986" s="54" t="s">
        <v>294</v>
      </c>
      <c r="E3986" s="56">
        <v>13.379000000000101</v>
      </c>
      <c r="F3986" s="56">
        <v>12.983499999999999</v>
      </c>
      <c r="G3986" s="56">
        <v>-4.3879999999999804</v>
      </c>
      <c r="H3986" s="56">
        <v>9.0635000000001504</v>
      </c>
      <c r="I3986" s="56">
        <v>-7.8884999999999996</v>
      </c>
      <c r="J3986" s="56">
        <v>197.32400000000001</v>
      </c>
      <c r="K3986" s="56">
        <v>-5.0274999999999901</v>
      </c>
      <c r="L3986" s="56">
        <v>-199.3655</v>
      </c>
      <c r="M3986" s="56">
        <v>19.579000000000001</v>
      </c>
      <c r="N3986" s="56">
        <v>-3.87149999999995</v>
      </c>
      <c r="O3986" s="56">
        <v>102.081</v>
      </c>
      <c r="P3986" s="56">
        <v>-26.093499999999899</v>
      </c>
    </row>
    <row r="3987" spans="1:16" x14ac:dyDescent="0.25">
      <c r="A3987" s="54">
        <v>2024</v>
      </c>
      <c r="B3987" s="54">
        <v>652151</v>
      </c>
      <c r="C3987" s="55" t="s">
        <v>418</v>
      </c>
      <c r="D3987" s="54" t="s">
        <v>296</v>
      </c>
      <c r="E3987" s="56">
        <v>-300.60700000000003</v>
      </c>
      <c r="F3987" s="56">
        <v>-10.7264999999999</v>
      </c>
      <c r="G3987" s="56">
        <v>-179.67400000000001</v>
      </c>
      <c r="H3987" s="56">
        <v>-186.65799999999999</v>
      </c>
      <c r="I3987" s="56">
        <v>-33.292499999999997</v>
      </c>
      <c r="J3987" s="56">
        <v>-265.28149999999999</v>
      </c>
      <c r="K3987" s="56">
        <v>-44.555</v>
      </c>
      <c r="L3987" s="56">
        <v>-270.23050000000001</v>
      </c>
      <c r="M3987" s="56">
        <v>-114.37050000000001</v>
      </c>
      <c r="N3987" s="56">
        <v>-55.638500000000001</v>
      </c>
      <c r="O3987" s="56">
        <v>-91.899500000000003</v>
      </c>
      <c r="P3987" s="56">
        <v>-187.15950000000001</v>
      </c>
    </row>
    <row r="3988" spans="1:16" x14ac:dyDescent="0.25">
      <c r="A3988" s="54">
        <v>2024</v>
      </c>
      <c r="B3988" s="54">
        <v>652151</v>
      </c>
      <c r="C3988" s="55" t="s">
        <v>416</v>
      </c>
      <c r="D3988" s="54" t="s">
        <v>296</v>
      </c>
      <c r="E3988" s="56">
        <v>-88.420999999999907</v>
      </c>
      <c r="F3988" s="56">
        <v>-20.2165</v>
      </c>
      <c r="G3988" s="56">
        <v>-102.88800000000001</v>
      </c>
      <c r="H3988" s="56">
        <v>-190.13650000000001</v>
      </c>
      <c r="I3988" s="56">
        <v>-74.288499999999999</v>
      </c>
      <c r="J3988" s="56">
        <v>63.424000000000198</v>
      </c>
      <c r="K3988" s="56">
        <v>-39.327500000000001</v>
      </c>
      <c r="L3988" s="56">
        <v>-334.3655</v>
      </c>
      <c r="M3988" s="56">
        <v>-113.221</v>
      </c>
      <c r="N3988" s="56">
        <v>-136.67150000000001</v>
      </c>
      <c r="O3988" s="56">
        <v>-104.26900000000001</v>
      </c>
      <c r="P3988" s="56">
        <v>-188.79349999999999</v>
      </c>
    </row>
    <row r="3989" spans="1:16" x14ac:dyDescent="0.25">
      <c r="A3989" s="54">
        <v>2024</v>
      </c>
      <c r="B3989" s="54">
        <v>656457</v>
      </c>
      <c r="C3989" s="55" t="s">
        <v>415</v>
      </c>
      <c r="D3989" s="54" t="s">
        <v>296</v>
      </c>
      <c r="E3989" s="56">
        <v>449.55</v>
      </c>
      <c r="F3989" s="56">
        <v>543.4</v>
      </c>
      <c r="G3989" s="56">
        <v>515.29999999999995</v>
      </c>
      <c r="H3989" s="56">
        <v>60.799999999999898</v>
      </c>
      <c r="I3989" s="56">
        <v>100.47</v>
      </c>
      <c r="J3989" s="56">
        <v>-20.399999999999999</v>
      </c>
      <c r="K3989" s="56">
        <v>544.49</v>
      </c>
      <c r="L3989" s="56">
        <v>197.7</v>
      </c>
      <c r="M3989" s="56">
        <v>9.6</v>
      </c>
      <c r="N3989" s="56">
        <v>434.3</v>
      </c>
      <c r="O3989" s="56">
        <v>383.89</v>
      </c>
      <c r="P3989" s="56">
        <v>-14.2</v>
      </c>
    </row>
    <row r="3990" spans="1:16" x14ac:dyDescent="0.25">
      <c r="A3990" s="54">
        <v>2024</v>
      </c>
      <c r="B3990" s="54">
        <v>656457</v>
      </c>
      <c r="C3990" s="55" t="s">
        <v>415</v>
      </c>
      <c r="D3990" s="54" t="s">
        <v>1</v>
      </c>
      <c r="E3990" s="56">
        <v>3746.1</v>
      </c>
      <c r="F3990" s="56">
        <v>3858</v>
      </c>
      <c r="G3990" s="56">
        <v>4904.3999999999996</v>
      </c>
      <c r="H3990" s="56">
        <v>2151</v>
      </c>
      <c r="I3990" s="56">
        <v>1834.2</v>
      </c>
      <c r="J3990" s="56">
        <v>873.6</v>
      </c>
      <c r="K3990" s="56">
        <v>5112.3</v>
      </c>
      <c r="L3990" s="56">
        <v>2567.4</v>
      </c>
      <c r="M3990" s="56">
        <v>1465.2</v>
      </c>
      <c r="N3990" s="56">
        <v>4611</v>
      </c>
      <c r="O3990" s="56">
        <v>3358.5</v>
      </c>
      <c r="P3990" s="56">
        <v>1116.5999999999999</v>
      </c>
    </row>
    <row r="3991" spans="1:16" x14ac:dyDescent="0.25">
      <c r="A3991" s="54">
        <v>2024</v>
      </c>
      <c r="B3991" s="54">
        <v>656457</v>
      </c>
      <c r="C3991" s="55" t="s">
        <v>415</v>
      </c>
      <c r="D3991" s="54" t="s">
        <v>294</v>
      </c>
      <c r="E3991" s="56">
        <v>624.35</v>
      </c>
      <c r="F3991" s="56">
        <v>643</v>
      </c>
      <c r="G3991" s="56">
        <v>817.4</v>
      </c>
      <c r="H3991" s="56">
        <v>358.5</v>
      </c>
      <c r="I3991" s="56">
        <v>305.7</v>
      </c>
      <c r="J3991" s="56">
        <v>145.6</v>
      </c>
      <c r="K3991" s="56">
        <v>852.05</v>
      </c>
      <c r="L3991" s="56">
        <v>427.9</v>
      </c>
      <c r="M3991" s="56">
        <v>244.2</v>
      </c>
      <c r="N3991" s="56">
        <v>768.5</v>
      </c>
      <c r="O3991" s="56">
        <v>559.75</v>
      </c>
      <c r="P3991" s="56">
        <v>186.1</v>
      </c>
    </row>
    <row r="3992" spans="1:16" x14ac:dyDescent="0.25">
      <c r="A3992" s="54">
        <v>2024</v>
      </c>
      <c r="B3992" s="54">
        <v>658048</v>
      </c>
      <c r="C3992" s="55" t="s">
        <v>414</v>
      </c>
      <c r="D3992" s="54" t="s">
        <v>294</v>
      </c>
      <c r="E3992" s="56">
        <v>7.3840000000000003</v>
      </c>
      <c r="F3992" s="56">
        <v>625.03200000000004</v>
      </c>
      <c r="G3992" s="56">
        <v>115.456</v>
      </c>
      <c r="H3992" s="56">
        <v>131.96</v>
      </c>
      <c r="I3992" s="56">
        <v>347.904</v>
      </c>
      <c r="J3992" s="56">
        <v>477.69400000000002</v>
      </c>
      <c r="K3992" s="56">
        <v>158.72</v>
      </c>
      <c r="L3992" s="56">
        <v>277.78800000000001</v>
      </c>
      <c r="M3992" s="56">
        <v>298.13200000000001</v>
      </c>
      <c r="N3992" s="56">
        <v>459.65600000000001</v>
      </c>
      <c r="O3992" s="56">
        <v>269.38400000000001</v>
      </c>
      <c r="P3992" s="56">
        <v>57.984000000000002</v>
      </c>
    </row>
    <row r="3993" spans="1:16" x14ac:dyDescent="0.25">
      <c r="A3993" s="54">
        <v>2024</v>
      </c>
      <c r="B3993" s="54">
        <v>658048</v>
      </c>
      <c r="C3993" s="55" t="s">
        <v>414</v>
      </c>
      <c r="D3993" s="54" t="s">
        <v>296</v>
      </c>
      <c r="E3993" s="56">
        <v>-23.616</v>
      </c>
      <c r="F3993" s="56">
        <v>553.03200000000004</v>
      </c>
      <c r="G3993" s="56">
        <v>-9.5439999999999792</v>
      </c>
      <c r="H3993" s="56">
        <v>68.959999999999994</v>
      </c>
      <c r="I3993" s="56">
        <v>315.904</v>
      </c>
      <c r="J3993" s="56">
        <v>437.17399999999998</v>
      </c>
      <c r="K3993" s="56">
        <v>32.72</v>
      </c>
      <c r="L3993" s="56">
        <v>214.78800000000001</v>
      </c>
      <c r="M3993" s="56">
        <v>195.13200000000001</v>
      </c>
      <c r="N3993" s="56">
        <v>364.65600000000001</v>
      </c>
      <c r="O3993" s="56">
        <v>110.384</v>
      </c>
      <c r="P3993" s="56">
        <v>26.984000000000002</v>
      </c>
    </row>
    <row r="3994" spans="1:16" x14ac:dyDescent="0.25">
      <c r="A3994" s="54">
        <v>2024</v>
      </c>
      <c r="B3994" s="54">
        <v>658048</v>
      </c>
      <c r="C3994" s="55" t="s">
        <v>414</v>
      </c>
      <c r="D3994" s="54" t="s">
        <v>1</v>
      </c>
      <c r="E3994" s="56">
        <v>14.384</v>
      </c>
      <c r="F3994" s="56">
        <v>2806.0320000000002</v>
      </c>
      <c r="G3994" s="56">
        <v>373.45600000000002</v>
      </c>
      <c r="H3994" s="56">
        <v>351.96</v>
      </c>
      <c r="I3994" s="56">
        <v>767.904</v>
      </c>
      <c r="J3994" s="56">
        <v>1418.944</v>
      </c>
      <c r="K3994" s="56">
        <v>476.72</v>
      </c>
      <c r="L3994" s="56">
        <v>1034.288</v>
      </c>
      <c r="M3994" s="56">
        <v>1139.6320000000001</v>
      </c>
      <c r="N3994" s="56">
        <v>1092.6559999999999</v>
      </c>
      <c r="O3994" s="56">
        <v>845.38400000000001</v>
      </c>
      <c r="P3994" s="56">
        <v>127.98399999999999</v>
      </c>
    </row>
    <row r="3995" spans="1:16" x14ac:dyDescent="0.25">
      <c r="A3995" s="54">
        <v>2024</v>
      </c>
      <c r="B3995" s="54">
        <v>659545</v>
      </c>
      <c r="C3995" s="55" t="s">
        <v>417</v>
      </c>
      <c r="D3995" s="54" t="s">
        <v>1</v>
      </c>
      <c r="E3995" s="56">
        <v>1670.1248000000001</v>
      </c>
      <c r="F3995" s="56">
        <v>12787.206399999999</v>
      </c>
      <c r="G3995" s="56">
        <v>9796.4416000000001</v>
      </c>
      <c r="H3995" s="56">
        <v>8711.1679999999997</v>
      </c>
      <c r="I3995" s="56">
        <v>3821.3503999999998</v>
      </c>
      <c r="J3995" s="56">
        <v>4313.8879999999999</v>
      </c>
      <c r="K3995" s="56">
        <v>2407.424</v>
      </c>
      <c r="L3995" s="56">
        <v>3637.9712</v>
      </c>
      <c r="M3995" s="56">
        <v>4106.2208000000001</v>
      </c>
      <c r="N3995" s="56">
        <v>7252.1023999999998</v>
      </c>
      <c r="O3995" s="56">
        <v>1108.9215999999999</v>
      </c>
      <c r="P3995" s="56">
        <v>9424.7551999999996</v>
      </c>
    </row>
    <row r="3996" spans="1:16" x14ac:dyDescent="0.25">
      <c r="A3996" s="54">
        <v>2024</v>
      </c>
      <c r="B3996" s="54">
        <v>659545</v>
      </c>
      <c r="C3996" s="55" t="s">
        <v>417</v>
      </c>
      <c r="D3996" s="54" t="s">
        <v>296</v>
      </c>
      <c r="E3996" s="56">
        <v>-68.125200000000106</v>
      </c>
      <c r="F3996" s="56">
        <v>776.62639999999999</v>
      </c>
      <c r="G3996" s="56">
        <v>787.19159999999897</v>
      </c>
      <c r="H3996" s="56">
        <v>835.27800000000002</v>
      </c>
      <c r="I3996" s="56">
        <v>515.10040000000004</v>
      </c>
      <c r="J3996" s="56">
        <v>-189.86199999999999</v>
      </c>
      <c r="K3996" s="56">
        <v>24.4239999999999</v>
      </c>
      <c r="L3996" s="56">
        <v>108.9712</v>
      </c>
      <c r="M3996" s="56">
        <v>9.6208000000003207</v>
      </c>
      <c r="N3996" s="56">
        <v>-114.6476</v>
      </c>
      <c r="O3996" s="56">
        <v>0.42160000000001202</v>
      </c>
      <c r="P3996" s="56">
        <v>1004.1752</v>
      </c>
    </row>
    <row r="3997" spans="1:16" x14ac:dyDescent="0.25">
      <c r="A3997" s="54">
        <v>2024</v>
      </c>
      <c r="B3997" s="54">
        <v>659545</v>
      </c>
      <c r="C3997" s="55" t="s">
        <v>417</v>
      </c>
      <c r="D3997" s="54" t="s">
        <v>294</v>
      </c>
      <c r="E3997" s="56">
        <v>183.87479999999999</v>
      </c>
      <c r="F3997" s="56">
        <v>1179.7064</v>
      </c>
      <c r="G3997" s="56">
        <v>1184.1916000000001</v>
      </c>
      <c r="H3997" s="56">
        <v>1185.9179999999999</v>
      </c>
      <c r="I3997" s="56">
        <v>811.10040000000004</v>
      </c>
      <c r="J3997" s="56">
        <v>75.138000000000005</v>
      </c>
      <c r="K3997" s="56">
        <v>122.42400000000001</v>
      </c>
      <c r="L3997" s="56">
        <v>272.97120000000001</v>
      </c>
      <c r="M3997" s="56">
        <v>271.2208</v>
      </c>
      <c r="N3997" s="56">
        <v>83.352399999999804</v>
      </c>
      <c r="O3997" s="56">
        <v>191.42160000000001</v>
      </c>
      <c r="P3997" s="56">
        <v>1341.2552000000001</v>
      </c>
    </row>
    <row r="3998" spans="1:16" x14ac:dyDescent="0.25">
      <c r="A3998" s="54">
        <v>2024</v>
      </c>
      <c r="B3998" s="54">
        <v>661754</v>
      </c>
      <c r="C3998" s="55" t="s">
        <v>416</v>
      </c>
      <c r="D3998" s="54" t="s">
        <v>296</v>
      </c>
      <c r="E3998" s="56">
        <v>268.49599999999998</v>
      </c>
      <c r="F3998" s="56">
        <v>235.672</v>
      </c>
      <c r="G3998" s="56">
        <v>-24.882000000000001</v>
      </c>
      <c r="H3998" s="56">
        <v>-48.012</v>
      </c>
      <c r="I3998" s="56">
        <v>204.714</v>
      </c>
      <c r="J3998" s="56">
        <v>-28.608000000000001</v>
      </c>
      <c r="K3998" s="56">
        <v>-33.716000000000001</v>
      </c>
      <c r="L3998" s="56">
        <v>164.80600000000001</v>
      </c>
      <c r="M3998" s="56">
        <v>141.10400000000001</v>
      </c>
      <c r="N3998" s="56">
        <v>-8.2159999999999993</v>
      </c>
      <c r="O3998" s="56">
        <v>112.202</v>
      </c>
      <c r="P3998" s="56">
        <v>-29.847999999999999</v>
      </c>
    </row>
    <row r="3999" spans="1:16" x14ac:dyDescent="0.25">
      <c r="A3999" s="54">
        <v>2024</v>
      </c>
      <c r="B3999" s="54">
        <v>661754</v>
      </c>
      <c r="C3999" s="55" t="s">
        <v>416</v>
      </c>
      <c r="D3999" s="54" t="s">
        <v>294</v>
      </c>
      <c r="E3999" s="56">
        <v>365.89600000000002</v>
      </c>
      <c r="F3999" s="56">
        <v>367.37200000000001</v>
      </c>
      <c r="G3999" s="56">
        <v>41.518000000000001</v>
      </c>
      <c r="H3999" s="56">
        <v>81.488</v>
      </c>
      <c r="I3999" s="56">
        <v>368.51400000000001</v>
      </c>
      <c r="J3999" s="56">
        <v>3.492</v>
      </c>
      <c r="K3999" s="56">
        <v>30.484000000000002</v>
      </c>
      <c r="L3999" s="56">
        <v>360.70600000000002</v>
      </c>
      <c r="M3999" s="56">
        <v>206.404</v>
      </c>
      <c r="N3999" s="56">
        <v>55.984000000000002</v>
      </c>
      <c r="O3999" s="56">
        <v>187.952</v>
      </c>
      <c r="P3999" s="56">
        <v>100.752</v>
      </c>
    </row>
    <row r="4000" spans="1:16" x14ac:dyDescent="0.25">
      <c r="A4000" s="54">
        <v>2024</v>
      </c>
      <c r="B4000" s="54">
        <v>661754</v>
      </c>
      <c r="C4000" s="55" t="s">
        <v>416</v>
      </c>
      <c r="D4000" s="54" t="s">
        <v>1</v>
      </c>
      <c r="E4000" s="56">
        <v>855.89599999999996</v>
      </c>
      <c r="F4000" s="56">
        <v>1191.8720000000001</v>
      </c>
      <c r="G4000" s="56">
        <v>156.768</v>
      </c>
      <c r="H4000" s="56">
        <v>337.488</v>
      </c>
      <c r="I4000" s="56">
        <v>1126.2639999999999</v>
      </c>
      <c r="J4000" s="56">
        <v>7.992</v>
      </c>
      <c r="K4000" s="56">
        <v>71.983999999999995</v>
      </c>
      <c r="L4000" s="56">
        <v>1201.4559999999999</v>
      </c>
      <c r="M4000" s="56">
        <v>815.904</v>
      </c>
      <c r="N4000" s="56">
        <v>135.98400000000001</v>
      </c>
      <c r="O4000" s="56">
        <v>1394.952</v>
      </c>
      <c r="P4000" s="56">
        <v>320.75200000000001</v>
      </c>
    </row>
    <row r="4001" spans="1:16" x14ac:dyDescent="0.25">
      <c r="A4001" s="54">
        <v>2024</v>
      </c>
      <c r="B4001" s="54">
        <v>665540</v>
      </c>
      <c r="C4001" s="55" t="s">
        <v>416</v>
      </c>
      <c r="D4001" s="54" t="s">
        <v>294</v>
      </c>
      <c r="E4001" s="56">
        <v>87.56</v>
      </c>
      <c r="F4001" s="56">
        <v>73.052000000000007</v>
      </c>
      <c r="G4001" s="56">
        <v>275.89600000000002</v>
      </c>
      <c r="H4001" s="56">
        <v>362.00799999999998</v>
      </c>
      <c r="I4001" s="56">
        <v>423.66399999999999</v>
      </c>
      <c r="J4001" s="56">
        <v>74.260000000000005</v>
      </c>
      <c r="K4001" s="56">
        <v>82.78</v>
      </c>
      <c r="L4001" s="56">
        <v>609.17399999999998</v>
      </c>
      <c r="M4001" s="56">
        <v>46.984000000000002</v>
      </c>
      <c r="N4001" s="56">
        <v>512.65800000000002</v>
      </c>
      <c r="O4001" s="56">
        <v>342.78</v>
      </c>
      <c r="P4001" s="56">
        <v>128.696</v>
      </c>
    </row>
    <row r="4002" spans="1:16" x14ac:dyDescent="0.25">
      <c r="A4002" s="54">
        <v>2024</v>
      </c>
      <c r="B4002" s="54">
        <v>665540</v>
      </c>
      <c r="C4002" s="55" t="s">
        <v>416</v>
      </c>
      <c r="D4002" s="54" t="s">
        <v>296</v>
      </c>
      <c r="E4002" s="56">
        <v>-72.94</v>
      </c>
      <c r="F4002" s="56">
        <v>-119.548</v>
      </c>
      <c r="G4002" s="56">
        <v>147.49600000000001</v>
      </c>
      <c r="H4002" s="56">
        <v>169.40799999999999</v>
      </c>
      <c r="I4002" s="56">
        <v>166.864</v>
      </c>
      <c r="J4002" s="56">
        <v>-86.24</v>
      </c>
      <c r="K4002" s="56">
        <v>-109.82</v>
      </c>
      <c r="L4002" s="56">
        <v>480.774</v>
      </c>
      <c r="M4002" s="56">
        <v>-17.216000000000001</v>
      </c>
      <c r="N4002" s="56">
        <v>310.15800000000002</v>
      </c>
      <c r="O4002" s="56">
        <v>150.18</v>
      </c>
      <c r="P4002" s="56">
        <v>0.29600000000006998</v>
      </c>
    </row>
    <row r="4003" spans="1:16" x14ac:dyDescent="0.25">
      <c r="A4003" s="54">
        <v>2024</v>
      </c>
      <c r="B4003" s="54">
        <v>665540</v>
      </c>
      <c r="C4003" s="55" t="s">
        <v>416</v>
      </c>
      <c r="D4003" s="54" t="s">
        <v>1</v>
      </c>
      <c r="E4003" s="56">
        <v>305.56</v>
      </c>
      <c r="F4003" s="56">
        <v>257.55200000000002</v>
      </c>
      <c r="G4003" s="56">
        <v>1015.896</v>
      </c>
      <c r="H4003" s="56">
        <v>1063.008</v>
      </c>
      <c r="I4003" s="56">
        <v>1248.664</v>
      </c>
      <c r="J4003" s="56">
        <v>216.76</v>
      </c>
      <c r="K4003" s="56">
        <v>330.28</v>
      </c>
      <c r="L4003" s="56">
        <v>1361.424</v>
      </c>
      <c r="M4003" s="56">
        <v>151.98400000000001</v>
      </c>
      <c r="N4003" s="56">
        <v>1401.4079999999999</v>
      </c>
      <c r="O4003" s="56">
        <v>954.28</v>
      </c>
      <c r="P4003" s="56">
        <v>864.69600000000003</v>
      </c>
    </row>
    <row r="4004" spans="1:16" x14ac:dyDescent="0.25">
      <c r="A4004" s="54">
        <v>2024</v>
      </c>
      <c r="B4004" s="54">
        <v>667972</v>
      </c>
      <c r="C4004" s="55" t="s">
        <v>418</v>
      </c>
      <c r="D4004" s="54" t="s">
        <v>296</v>
      </c>
      <c r="E4004" s="56">
        <v>19.783999999999999</v>
      </c>
      <c r="F4004" s="56">
        <v>0</v>
      </c>
      <c r="G4004" s="56">
        <v>0</v>
      </c>
      <c r="H4004" s="56">
        <v>-32.308</v>
      </c>
      <c r="I4004" s="56">
        <v>0</v>
      </c>
      <c r="J4004" s="56">
        <v>0</v>
      </c>
      <c r="K4004" s="56">
        <v>0</v>
      </c>
      <c r="L4004" s="56">
        <v>0</v>
      </c>
      <c r="M4004" s="56">
        <v>0</v>
      </c>
      <c r="N4004" s="56">
        <v>0</v>
      </c>
      <c r="O4004" s="56">
        <v>0</v>
      </c>
      <c r="P4004" s="56">
        <v>0</v>
      </c>
    </row>
    <row r="4005" spans="1:16" x14ac:dyDescent="0.25">
      <c r="A4005" s="54">
        <v>2024</v>
      </c>
      <c r="B4005" s="54">
        <v>667972</v>
      </c>
      <c r="C4005" s="55" t="s">
        <v>418</v>
      </c>
      <c r="D4005" s="54" t="s">
        <v>1</v>
      </c>
      <c r="E4005" s="56">
        <v>143.98400000000001</v>
      </c>
      <c r="F4005" s="56">
        <v>0</v>
      </c>
      <c r="G4005" s="56">
        <v>0</v>
      </c>
      <c r="H4005" s="56">
        <v>80.792000000000002</v>
      </c>
      <c r="I4005" s="56">
        <v>0</v>
      </c>
      <c r="J4005" s="56">
        <v>0</v>
      </c>
      <c r="K4005" s="56">
        <v>0</v>
      </c>
      <c r="L4005" s="56">
        <v>0</v>
      </c>
      <c r="M4005" s="56">
        <v>0</v>
      </c>
      <c r="N4005" s="56">
        <v>0</v>
      </c>
      <c r="O4005" s="56">
        <v>0</v>
      </c>
      <c r="P4005" s="56">
        <v>0</v>
      </c>
    </row>
    <row r="4006" spans="1:16" x14ac:dyDescent="0.25">
      <c r="A4006" s="54">
        <v>2024</v>
      </c>
      <c r="B4006" s="54">
        <v>667972</v>
      </c>
      <c r="C4006" s="55" t="s">
        <v>418</v>
      </c>
      <c r="D4006" s="54" t="s">
        <v>294</v>
      </c>
      <c r="E4006" s="56">
        <v>53.984000000000002</v>
      </c>
      <c r="F4006" s="56">
        <v>0</v>
      </c>
      <c r="G4006" s="56">
        <v>0</v>
      </c>
      <c r="H4006" s="56">
        <v>0.79200000000000204</v>
      </c>
      <c r="I4006" s="56">
        <v>0</v>
      </c>
      <c r="J4006" s="56">
        <v>0</v>
      </c>
      <c r="K4006" s="56">
        <v>0</v>
      </c>
      <c r="L4006" s="56">
        <v>0</v>
      </c>
      <c r="M4006" s="56">
        <v>0</v>
      </c>
      <c r="N4006" s="56">
        <v>0</v>
      </c>
      <c r="O4006" s="56">
        <v>0</v>
      </c>
      <c r="P4006" s="56">
        <v>0</v>
      </c>
    </row>
    <row r="4007" spans="1:16" x14ac:dyDescent="0.25">
      <c r="A4007" s="54">
        <v>2024</v>
      </c>
      <c r="B4007" s="54">
        <v>668464</v>
      </c>
      <c r="C4007" s="55" t="s">
        <v>417</v>
      </c>
      <c r="D4007" s="54" t="s">
        <v>294</v>
      </c>
      <c r="E4007" s="56">
        <v>5.5839999999999996</v>
      </c>
      <c r="F4007" s="56">
        <v>19.992000000000001</v>
      </c>
      <c r="G4007" s="56">
        <v>28.992000000000001</v>
      </c>
      <c r="H4007" s="56">
        <v>39.984000000000002</v>
      </c>
      <c r="I4007" s="56">
        <v>306.18</v>
      </c>
      <c r="J4007" s="56">
        <v>769.71199999999999</v>
      </c>
      <c r="K4007" s="56">
        <v>597.35400000000004</v>
      </c>
      <c r="L4007" s="56">
        <v>57.984000000000002</v>
      </c>
      <c r="M4007" s="56">
        <v>39.984000000000002</v>
      </c>
      <c r="N4007" s="56">
        <v>540.952</v>
      </c>
      <c r="O4007" s="56">
        <v>302.29599999999999</v>
      </c>
      <c r="P4007" s="56">
        <v>581.41600000000005</v>
      </c>
    </row>
    <row r="4008" spans="1:16" x14ac:dyDescent="0.25">
      <c r="A4008" s="54">
        <v>2024</v>
      </c>
      <c r="B4008" s="54">
        <v>668464</v>
      </c>
      <c r="C4008" s="55" t="s">
        <v>417</v>
      </c>
      <c r="D4008" s="54" t="s">
        <v>296</v>
      </c>
      <c r="E4008" s="56">
        <v>-24.416</v>
      </c>
      <c r="F4008" s="56">
        <v>-10.007999999999999</v>
      </c>
      <c r="G4008" s="56">
        <v>-1.008</v>
      </c>
      <c r="H4008" s="56">
        <v>9.9840000000000106</v>
      </c>
      <c r="I4008" s="56">
        <v>186.18</v>
      </c>
      <c r="J4008" s="56">
        <v>589.71199999999999</v>
      </c>
      <c r="K4008" s="56">
        <v>498.35399999999998</v>
      </c>
      <c r="L4008" s="56">
        <v>27.984000000000002</v>
      </c>
      <c r="M4008" s="56">
        <v>9.9840000000000106</v>
      </c>
      <c r="N4008" s="56">
        <v>411.952</v>
      </c>
      <c r="O4008" s="56">
        <v>212.29599999999999</v>
      </c>
      <c r="P4008" s="56">
        <v>461.416</v>
      </c>
    </row>
    <row r="4009" spans="1:16" x14ac:dyDescent="0.25">
      <c r="A4009" s="54">
        <v>2024</v>
      </c>
      <c r="B4009" s="54">
        <v>668464</v>
      </c>
      <c r="C4009" s="55" t="s">
        <v>417</v>
      </c>
      <c r="D4009" s="54" t="s">
        <v>1</v>
      </c>
      <c r="E4009" s="56">
        <v>17.584</v>
      </c>
      <c r="F4009" s="56">
        <v>79.992000000000004</v>
      </c>
      <c r="G4009" s="56">
        <v>63.991999999999997</v>
      </c>
      <c r="H4009" s="56">
        <v>159.98400000000001</v>
      </c>
      <c r="I4009" s="56">
        <v>688.68</v>
      </c>
      <c r="J4009" s="56">
        <v>1759.712</v>
      </c>
      <c r="K4009" s="56">
        <v>2426.1039999999998</v>
      </c>
      <c r="L4009" s="56">
        <v>127.98399999999999</v>
      </c>
      <c r="M4009" s="56">
        <v>159.98400000000001</v>
      </c>
      <c r="N4009" s="56">
        <v>1878.952</v>
      </c>
      <c r="O4009" s="56">
        <v>814.29600000000005</v>
      </c>
      <c r="P4009" s="56">
        <v>1721.4159999999999</v>
      </c>
    </row>
    <row r="4010" spans="1:16" x14ac:dyDescent="0.25">
      <c r="A4010" s="54">
        <v>2024</v>
      </c>
      <c r="B4010" s="54">
        <v>673382</v>
      </c>
      <c r="C4010" s="55" t="s">
        <v>419</v>
      </c>
      <c r="D4010" s="54" t="s">
        <v>296</v>
      </c>
      <c r="E4010" s="56">
        <v>0</v>
      </c>
      <c r="F4010" s="56">
        <v>35.450000000000003</v>
      </c>
      <c r="G4010" s="56">
        <v>0</v>
      </c>
      <c r="H4010" s="56">
        <v>330.9</v>
      </c>
      <c r="I4010" s="56">
        <v>-19.3</v>
      </c>
      <c r="J4010" s="56">
        <v>0</v>
      </c>
      <c r="K4010" s="56">
        <v>-14.1</v>
      </c>
      <c r="L4010" s="56">
        <v>184.55</v>
      </c>
      <c r="M4010" s="56">
        <v>-30.7</v>
      </c>
      <c r="N4010" s="56">
        <v>177</v>
      </c>
      <c r="O4010" s="56">
        <v>746.280000000001</v>
      </c>
      <c r="P4010" s="56">
        <v>12.2</v>
      </c>
    </row>
    <row r="4011" spans="1:16" x14ac:dyDescent="0.25">
      <c r="A4011" s="54">
        <v>2024</v>
      </c>
      <c r="B4011" s="54">
        <v>673382</v>
      </c>
      <c r="C4011" s="55" t="s">
        <v>419</v>
      </c>
      <c r="D4011" s="54" t="s">
        <v>294</v>
      </c>
      <c r="E4011" s="56">
        <v>0</v>
      </c>
      <c r="F4011" s="56">
        <v>70.849999999999994</v>
      </c>
      <c r="G4011" s="56">
        <v>0</v>
      </c>
      <c r="H4011" s="56">
        <v>400.6</v>
      </c>
      <c r="I4011" s="56">
        <v>46</v>
      </c>
      <c r="J4011" s="56">
        <v>0</v>
      </c>
      <c r="K4011" s="56">
        <v>18</v>
      </c>
      <c r="L4011" s="56">
        <v>254.25</v>
      </c>
      <c r="M4011" s="56">
        <v>1.4</v>
      </c>
      <c r="N4011" s="56">
        <v>284.3</v>
      </c>
      <c r="O4011" s="56">
        <v>825.80000000000098</v>
      </c>
      <c r="P4011" s="56">
        <v>78.599999999999994</v>
      </c>
    </row>
    <row r="4012" spans="1:16" x14ac:dyDescent="0.25">
      <c r="A4012" s="54">
        <v>2024</v>
      </c>
      <c r="B4012" s="54">
        <v>673382</v>
      </c>
      <c r="C4012" s="55" t="s">
        <v>419</v>
      </c>
      <c r="D4012" s="54" t="s">
        <v>1</v>
      </c>
      <c r="E4012" s="56">
        <v>0</v>
      </c>
      <c r="F4012" s="56">
        <v>425.1</v>
      </c>
      <c r="G4012" s="56">
        <v>0</v>
      </c>
      <c r="H4012" s="56">
        <v>2403.6</v>
      </c>
      <c r="I4012" s="56">
        <v>276</v>
      </c>
      <c r="J4012" s="56">
        <v>0</v>
      </c>
      <c r="K4012" s="56">
        <v>108</v>
      </c>
      <c r="L4012" s="56">
        <v>1525.5</v>
      </c>
      <c r="M4012" s="56">
        <v>8.4</v>
      </c>
      <c r="N4012" s="56">
        <v>1705.8</v>
      </c>
      <c r="O4012" s="56">
        <v>4954.8</v>
      </c>
      <c r="P4012" s="56">
        <v>471.6</v>
      </c>
    </row>
    <row r="4013" spans="1:16" x14ac:dyDescent="0.25">
      <c r="A4013" s="54">
        <v>2024</v>
      </c>
      <c r="B4013" s="54">
        <v>673908</v>
      </c>
      <c r="C4013" s="55" t="s">
        <v>418</v>
      </c>
      <c r="D4013" s="54" t="s">
        <v>1</v>
      </c>
      <c r="E4013" s="56">
        <v>0</v>
      </c>
      <c r="F4013" s="56">
        <v>0</v>
      </c>
      <c r="G4013" s="56">
        <v>777.32799999999997</v>
      </c>
      <c r="H4013" s="56">
        <v>895.82399999999996</v>
      </c>
      <c r="I4013" s="56">
        <v>135.98400000000001</v>
      </c>
      <c r="J4013" s="56">
        <v>1432.6079999999999</v>
      </c>
      <c r="K4013" s="56">
        <v>159.98400000000001</v>
      </c>
      <c r="L4013" s="56">
        <v>235.96799999999999</v>
      </c>
      <c r="M4013" s="56">
        <v>873.42399999999998</v>
      </c>
      <c r="N4013" s="56">
        <v>505.45600000000002</v>
      </c>
      <c r="O4013" s="56">
        <v>1099.864</v>
      </c>
      <c r="P4013" s="56">
        <v>1730.2</v>
      </c>
    </row>
    <row r="4014" spans="1:16" x14ac:dyDescent="0.25">
      <c r="A4014" s="54">
        <v>2024</v>
      </c>
      <c r="B4014" s="54">
        <v>673908</v>
      </c>
      <c r="C4014" s="55" t="s">
        <v>418</v>
      </c>
      <c r="D4014" s="54" t="s">
        <v>296</v>
      </c>
      <c r="E4014" s="56">
        <v>0</v>
      </c>
      <c r="F4014" s="56">
        <v>0</v>
      </c>
      <c r="G4014" s="56">
        <v>144.77799999999999</v>
      </c>
      <c r="H4014" s="56">
        <v>257.92399999999998</v>
      </c>
      <c r="I4014" s="56">
        <v>21.783999999999999</v>
      </c>
      <c r="J4014" s="56">
        <v>370.108</v>
      </c>
      <c r="K4014" s="56">
        <v>5.7840000000000096</v>
      </c>
      <c r="L4014" s="56">
        <v>-7.1820000000000004</v>
      </c>
      <c r="M4014" s="56">
        <v>268.024</v>
      </c>
      <c r="N4014" s="56">
        <v>66.555999999999997</v>
      </c>
      <c r="O4014" s="56">
        <v>320.31400000000002</v>
      </c>
      <c r="P4014" s="56">
        <v>435.5</v>
      </c>
    </row>
    <row r="4015" spans="1:16" x14ac:dyDescent="0.25">
      <c r="A4015" s="54">
        <v>2024</v>
      </c>
      <c r="B4015" s="54">
        <v>673908</v>
      </c>
      <c r="C4015" s="55" t="s">
        <v>418</v>
      </c>
      <c r="D4015" s="54" t="s">
        <v>294</v>
      </c>
      <c r="E4015" s="56">
        <v>0</v>
      </c>
      <c r="F4015" s="56">
        <v>0</v>
      </c>
      <c r="G4015" s="56">
        <v>289.82799999999997</v>
      </c>
      <c r="H4015" s="56">
        <v>326.32400000000001</v>
      </c>
      <c r="I4015" s="56">
        <v>55.984000000000002</v>
      </c>
      <c r="J4015" s="56">
        <v>482.608</v>
      </c>
      <c r="K4015" s="56">
        <v>39.984000000000002</v>
      </c>
      <c r="L4015" s="56">
        <v>61.218000000000004</v>
      </c>
      <c r="M4015" s="56">
        <v>336.42399999999998</v>
      </c>
      <c r="N4015" s="56">
        <v>204.45599999999999</v>
      </c>
      <c r="O4015" s="56">
        <v>425.11399999999998</v>
      </c>
      <c r="P4015" s="56">
        <v>603.20000000000005</v>
      </c>
    </row>
    <row r="4016" spans="1:16" x14ac:dyDescent="0.25">
      <c r="A4016" s="54">
        <v>2024</v>
      </c>
      <c r="B4016" s="54">
        <v>676623</v>
      </c>
      <c r="C4016" s="55" t="s">
        <v>418</v>
      </c>
      <c r="D4016" s="54" t="s">
        <v>1</v>
      </c>
      <c r="E4016" s="56">
        <v>8086.875</v>
      </c>
      <c r="F4016" s="56">
        <v>7923.2849999999999</v>
      </c>
      <c r="G4016" s="56">
        <v>11331.885</v>
      </c>
      <c r="H4016" s="56">
        <v>7278.9</v>
      </c>
      <c r="I4016" s="56">
        <v>4113.4049999999997</v>
      </c>
      <c r="J4016" s="56">
        <v>2501.16</v>
      </c>
      <c r="K4016" s="56">
        <v>1876.44</v>
      </c>
      <c r="L4016" s="56">
        <v>6735.12</v>
      </c>
      <c r="M4016" s="56">
        <v>5859.8850000000002</v>
      </c>
      <c r="N4016" s="56">
        <v>2355.5250000000001</v>
      </c>
      <c r="O4016" s="56">
        <v>8569.6650000000009</v>
      </c>
      <c r="P4016" s="56">
        <v>4814.22</v>
      </c>
    </row>
    <row r="4017" spans="1:16" x14ac:dyDescent="0.25">
      <c r="A4017" s="54">
        <v>2024</v>
      </c>
      <c r="B4017" s="54">
        <v>676623</v>
      </c>
      <c r="C4017" s="55" t="s">
        <v>416</v>
      </c>
      <c r="D4017" s="54" t="s">
        <v>296</v>
      </c>
      <c r="E4017" s="56">
        <v>344.780000000001</v>
      </c>
      <c r="F4017" s="56">
        <v>623.66500000000099</v>
      </c>
      <c r="G4017" s="56">
        <v>374.085000000001</v>
      </c>
      <c r="H4017" s="56">
        <v>330.10000000000099</v>
      </c>
      <c r="I4017" s="56">
        <v>744.01000000000101</v>
      </c>
      <c r="J4017" s="56">
        <v>26.210000000000399</v>
      </c>
      <c r="K4017" s="56">
        <v>401.090000000001</v>
      </c>
      <c r="L4017" s="56">
        <v>801.22000000000105</v>
      </c>
      <c r="M4017" s="56">
        <v>918.97000000000196</v>
      </c>
      <c r="N4017" s="56">
        <v>337.020000000001</v>
      </c>
      <c r="O4017" s="56">
        <v>485.20000000000101</v>
      </c>
      <c r="P4017" s="56">
        <v>436.22500000000002</v>
      </c>
    </row>
    <row r="4018" spans="1:16" x14ac:dyDescent="0.25">
      <c r="A4018" s="54">
        <v>2024</v>
      </c>
      <c r="B4018" s="54">
        <v>676623</v>
      </c>
      <c r="C4018" s="55" t="s">
        <v>417</v>
      </c>
      <c r="D4018" s="54" t="s">
        <v>1</v>
      </c>
      <c r="E4018" s="56">
        <v>2384.31</v>
      </c>
      <c r="F4018" s="56">
        <v>254.79</v>
      </c>
      <c r="G4018" s="56">
        <v>1122.9000000000001</v>
      </c>
      <c r="H4018" s="56">
        <v>2867.9549999999999</v>
      </c>
      <c r="I4018" s="56">
        <v>1879.0050000000001</v>
      </c>
      <c r="J4018" s="56">
        <v>162.44999999999999</v>
      </c>
      <c r="K4018" s="56">
        <v>1101.81</v>
      </c>
      <c r="L4018" s="56">
        <v>1061.9100000000001</v>
      </c>
      <c r="M4018" s="56">
        <v>1735.65</v>
      </c>
      <c r="N4018" s="56">
        <v>1166.79</v>
      </c>
      <c r="O4018" s="56">
        <v>811.68</v>
      </c>
      <c r="P4018" s="56">
        <v>3571.62</v>
      </c>
    </row>
    <row r="4019" spans="1:16" x14ac:dyDescent="0.25">
      <c r="A4019" s="54">
        <v>2024</v>
      </c>
      <c r="B4019" s="54">
        <v>676623</v>
      </c>
      <c r="C4019" s="55" t="s">
        <v>416</v>
      </c>
      <c r="D4019" s="54" t="s">
        <v>1</v>
      </c>
      <c r="E4019" s="56">
        <v>8620.68</v>
      </c>
      <c r="F4019" s="56">
        <v>10755.615</v>
      </c>
      <c r="G4019" s="56">
        <v>8399.2350000000006</v>
      </c>
      <c r="H4019" s="56">
        <v>7455.6</v>
      </c>
      <c r="I4019" s="56">
        <v>10826.01</v>
      </c>
      <c r="J4019" s="56">
        <v>3638.31</v>
      </c>
      <c r="K4019" s="56">
        <v>7077.69</v>
      </c>
      <c r="L4019" s="56">
        <v>12543.42</v>
      </c>
      <c r="M4019" s="56">
        <v>12916.77</v>
      </c>
      <c r="N4019" s="56">
        <v>8314.02</v>
      </c>
      <c r="O4019" s="56">
        <v>9051.6</v>
      </c>
      <c r="P4019" s="56">
        <v>8337.6749999999993</v>
      </c>
    </row>
    <row r="4020" spans="1:16" x14ac:dyDescent="0.25">
      <c r="A4020" s="54">
        <v>2024</v>
      </c>
      <c r="B4020" s="54">
        <v>676623</v>
      </c>
      <c r="C4020" s="55" t="s">
        <v>418</v>
      </c>
      <c r="D4020" s="54" t="s">
        <v>296</v>
      </c>
      <c r="E4020" s="56">
        <v>460.32500000000101</v>
      </c>
      <c r="F4020" s="56">
        <v>500.38500000000101</v>
      </c>
      <c r="G4020" s="56">
        <v>884.23500000000104</v>
      </c>
      <c r="H4020" s="56">
        <v>421.80000000000098</v>
      </c>
      <c r="I4020" s="56">
        <v>181.95500000000001</v>
      </c>
      <c r="J4020" s="56">
        <v>157.16</v>
      </c>
      <c r="K4020" s="56">
        <v>191.84</v>
      </c>
      <c r="L4020" s="56">
        <v>329.62000000000103</v>
      </c>
      <c r="M4020" s="56">
        <v>349.585000000001</v>
      </c>
      <c r="N4020" s="56">
        <v>112.77500000000001</v>
      </c>
      <c r="O4020" s="56">
        <v>768.91500000000099</v>
      </c>
      <c r="P4020" s="56">
        <v>304.42</v>
      </c>
    </row>
    <row r="4021" spans="1:16" x14ac:dyDescent="0.25">
      <c r="A4021" s="54">
        <v>2024</v>
      </c>
      <c r="B4021" s="54">
        <v>676623</v>
      </c>
      <c r="C4021" s="55" t="s">
        <v>418</v>
      </c>
      <c r="D4021" s="54" t="s">
        <v>294</v>
      </c>
      <c r="E4021" s="56">
        <v>993.12500000000102</v>
      </c>
      <c r="F4021" s="56">
        <v>973.03500000000099</v>
      </c>
      <c r="G4021" s="56">
        <v>1391.635</v>
      </c>
      <c r="H4021" s="56">
        <v>893.900000000001</v>
      </c>
      <c r="I4021" s="56">
        <v>505.15499999999997</v>
      </c>
      <c r="J4021" s="56">
        <v>307.16000000000003</v>
      </c>
      <c r="K4021" s="56">
        <v>230.44</v>
      </c>
      <c r="L4021" s="56">
        <v>827.12000000000103</v>
      </c>
      <c r="M4021" s="56">
        <v>719.63500000000101</v>
      </c>
      <c r="N4021" s="56">
        <v>289.27499999999998</v>
      </c>
      <c r="O4021" s="56">
        <v>1052.415</v>
      </c>
      <c r="P4021" s="56">
        <v>591.22</v>
      </c>
    </row>
    <row r="4022" spans="1:16" x14ac:dyDescent="0.25">
      <c r="A4022" s="54">
        <v>2024</v>
      </c>
      <c r="B4022" s="54">
        <v>676623</v>
      </c>
      <c r="C4022" s="55" t="s">
        <v>417</v>
      </c>
      <c r="D4022" s="54" t="s">
        <v>294</v>
      </c>
      <c r="E4022" s="56">
        <v>292.81</v>
      </c>
      <c r="F4022" s="56">
        <v>31.29</v>
      </c>
      <c r="G4022" s="56">
        <v>137.9</v>
      </c>
      <c r="H4022" s="56">
        <v>352.20499999999998</v>
      </c>
      <c r="I4022" s="56">
        <v>230.755</v>
      </c>
      <c r="J4022" s="56">
        <v>19.95</v>
      </c>
      <c r="K4022" s="56">
        <v>135.31</v>
      </c>
      <c r="L4022" s="56">
        <v>130.41</v>
      </c>
      <c r="M4022" s="56">
        <v>213.15</v>
      </c>
      <c r="N4022" s="56">
        <v>143.29</v>
      </c>
      <c r="O4022" s="56">
        <v>99.680000000000106</v>
      </c>
      <c r="P4022" s="56">
        <v>438.62</v>
      </c>
    </row>
    <row r="4023" spans="1:16" x14ac:dyDescent="0.25">
      <c r="A4023" s="54">
        <v>2024</v>
      </c>
      <c r="B4023" s="54">
        <v>676623</v>
      </c>
      <c r="C4023" s="55" t="s">
        <v>417</v>
      </c>
      <c r="D4023" s="54" t="s">
        <v>296</v>
      </c>
      <c r="E4023" s="56">
        <v>-13.189999999999699</v>
      </c>
      <c r="F4023" s="56">
        <v>-29.71</v>
      </c>
      <c r="G4023" s="56">
        <v>-106.1</v>
      </c>
      <c r="H4023" s="56">
        <v>48.205000000000503</v>
      </c>
      <c r="I4023" s="56">
        <v>76.755000000000194</v>
      </c>
      <c r="J4023" s="56">
        <v>-41.05</v>
      </c>
      <c r="K4023" s="56">
        <v>104.31</v>
      </c>
      <c r="L4023" s="56">
        <v>30.4100000000001</v>
      </c>
      <c r="M4023" s="56">
        <v>-29.849999999999799</v>
      </c>
      <c r="N4023" s="56">
        <v>-70.709999999999894</v>
      </c>
      <c r="O4023" s="56">
        <v>-22.319999999999901</v>
      </c>
      <c r="P4023" s="56">
        <v>196.62</v>
      </c>
    </row>
    <row r="4024" spans="1:16" x14ac:dyDescent="0.25">
      <c r="A4024" s="54">
        <v>2024</v>
      </c>
      <c r="B4024" s="54">
        <v>676623</v>
      </c>
      <c r="C4024" s="55" t="s">
        <v>416</v>
      </c>
      <c r="D4024" s="54" t="s">
        <v>294</v>
      </c>
      <c r="E4024" s="56">
        <v>1058.68</v>
      </c>
      <c r="F4024" s="56">
        <v>1320.865</v>
      </c>
      <c r="G4024" s="56">
        <v>1031.4849999999999</v>
      </c>
      <c r="H4024" s="56">
        <v>915.60000000000105</v>
      </c>
      <c r="I4024" s="56">
        <v>1329.51</v>
      </c>
      <c r="J4024" s="56">
        <v>446.81000000000103</v>
      </c>
      <c r="K4024" s="56">
        <v>869.19000000000096</v>
      </c>
      <c r="L4024" s="56">
        <v>1540.42</v>
      </c>
      <c r="M4024" s="56">
        <v>1586.27</v>
      </c>
      <c r="N4024" s="56">
        <v>1021.02</v>
      </c>
      <c r="O4024" s="56">
        <v>1111.5999999999999</v>
      </c>
      <c r="P4024" s="56">
        <v>1023.925</v>
      </c>
    </row>
    <row r="4025" spans="1:16" x14ac:dyDescent="0.25">
      <c r="A4025" s="54">
        <v>2024</v>
      </c>
      <c r="B4025" s="54">
        <v>678432</v>
      </c>
      <c r="C4025" s="55" t="s">
        <v>415</v>
      </c>
      <c r="D4025" s="54" t="s">
        <v>1</v>
      </c>
      <c r="E4025" s="56">
        <v>7482.96</v>
      </c>
      <c r="F4025" s="56">
        <v>5471.43</v>
      </c>
      <c r="G4025" s="56">
        <v>2903.58</v>
      </c>
      <c r="H4025" s="56">
        <v>4849.8450000000003</v>
      </c>
      <c r="I4025" s="56">
        <v>5918.88</v>
      </c>
      <c r="J4025" s="56">
        <v>3417.72</v>
      </c>
      <c r="K4025" s="56">
        <v>3529.44</v>
      </c>
      <c r="L4025" s="56">
        <v>4183.5150000000003</v>
      </c>
      <c r="M4025" s="56">
        <v>4206.6000000000004</v>
      </c>
      <c r="N4025" s="56">
        <v>4010.52</v>
      </c>
      <c r="O4025" s="56">
        <v>5924.58</v>
      </c>
      <c r="P4025" s="56">
        <v>8221.11</v>
      </c>
    </row>
    <row r="4026" spans="1:16" x14ac:dyDescent="0.25">
      <c r="A4026" s="54">
        <v>2024</v>
      </c>
      <c r="B4026" s="54">
        <v>678432</v>
      </c>
      <c r="C4026" s="55" t="s">
        <v>415</v>
      </c>
      <c r="D4026" s="54" t="s">
        <v>294</v>
      </c>
      <c r="E4026" s="56">
        <v>918.96000000000095</v>
      </c>
      <c r="F4026" s="56">
        <v>671.93000000000097</v>
      </c>
      <c r="G4026" s="56">
        <v>356.58</v>
      </c>
      <c r="H4026" s="56">
        <v>595.59500000000003</v>
      </c>
      <c r="I4026" s="56">
        <v>726.88000000000102</v>
      </c>
      <c r="J4026" s="56">
        <v>419.72</v>
      </c>
      <c r="K4026" s="56">
        <v>433.44</v>
      </c>
      <c r="L4026" s="56">
        <v>513.76499999999999</v>
      </c>
      <c r="M4026" s="56">
        <v>516.60000000000105</v>
      </c>
      <c r="N4026" s="56">
        <v>492.520000000001</v>
      </c>
      <c r="O4026" s="56">
        <v>727.58</v>
      </c>
      <c r="P4026" s="56">
        <v>1009.61</v>
      </c>
    </row>
    <row r="4027" spans="1:16" x14ac:dyDescent="0.25">
      <c r="A4027" s="54">
        <v>2024</v>
      </c>
      <c r="B4027" s="54">
        <v>678432</v>
      </c>
      <c r="C4027" s="55" t="s">
        <v>415</v>
      </c>
      <c r="D4027" s="54" t="s">
        <v>296</v>
      </c>
      <c r="E4027" s="56">
        <v>225.060000000001</v>
      </c>
      <c r="F4027" s="56">
        <v>29.930000000000799</v>
      </c>
      <c r="G4027" s="56">
        <v>-231.12</v>
      </c>
      <c r="H4027" s="56">
        <v>-56.304999999999701</v>
      </c>
      <c r="I4027" s="56">
        <v>32.980000000000601</v>
      </c>
      <c r="J4027" s="56">
        <v>-222.28</v>
      </c>
      <c r="K4027" s="56">
        <v>-250.56</v>
      </c>
      <c r="L4027" s="56">
        <v>-128.23500000000001</v>
      </c>
      <c r="M4027" s="56">
        <v>-135.29999999999899</v>
      </c>
      <c r="N4027" s="56">
        <v>-149.479999999999</v>
      </c>
      <c r="O4027" s="56">
        <v>75.680000000000305</v>
      </c>
      <c r="P4027" s="56">
        <v>315.710000000001</v>
      </c>
    </row>
    <row r="4028" spans="1:16" x14ac:dyDescent="0.25">
      <c r="A4028" s="54">
        <v>2024</v>
      </c>
      <c r="B4028" s="54">
        <v>680544</v>
      </c>
      <c r="C4028" s="55" t="s">
        <v>414</v>
      </c>
      <c r="D4028" s="54" t="s">
        <v>294</v>
      </c>
      <c r="E4028" s="56">
        <v>0</v>
      </c>
      <c r="F4028" s="56">
        <v>0</v>
      </c>
      <c r="G4028" s="56">
        <v>0</v>
      </c>
      <c r="H4028" s="56">
        <v>0</v>
      </c>
      <c r="I4028" s="56">
        <v>0</v>
      </c>
      <c r="J4028" s="56">
        <v>0</v>
      </c>
      <c r="K4028" s="56">
        <v>0</v>
      </c>
      <c r="L4028" s="56">
        <v>383.25</v>
      </c>
      <c r="M4028" s="56">
        <v>315.85000000000002</v>
      </c>
      <c r="N4028" s="56">
        <v>613.6</v>
      </c>
      <c r="O4028" s="56">
        <v>716.95</v>
      </c>
      <c r="P4028" s="56">
        <v>799.75</v>
      </c>
    </row>
    <row r="4029" spans="1:16" x14ac:dyDescent="0.25">
      <c r="A4029" s="54">
        <v>2024</v>
      </c>
      <c r="B4029" s="54">
        <v>680544</v>
      </c>
      <c r="C4029" s="55" t="s">
        <v>414</v>
      </c>
      <c r="D4029" s="54" t="s">
        <v>296</v>
      </c>
      <c r="E4029" s="56">
        <v>0</v>
      </c>
      <c r="F4029" s="56">
        <v>0</v>
      </c>
      <c r="G4029" s="56">
        <v>0</v>
      </c>
      <c r="H4029" s="56">
        <v>0</v>
      </c>
      <c r="I4029" s="56">
        <v>0</v>
      </c>
      <c r="J4029" s="56">
        <v>0</v>
      </c>
      <c r="K4029" s="56">
        <v>0</v>
      </c>
      <c r="L4029" s="56">
        <v>154.25</v>
      </c>
      <c r="M4029" s="56">
        <v>89.85</v>
      </c>
      <c r="N4029" s="56">
        <v>352.6</v>
      </c>
      <c r="O4029" s="56">
        <v>455.95</v>
      </c>
      <c r="P4029" s="56">
        <v>470.75</v>
      </c>
    </row>
    <row r="4030" spans="1:16" x14ac:dyDescent="0.25">
      <c r="A4030" s="54">
        <v>2024</v>
      </c>
      <c r="B4030" s="54">
        <v>680544</v>
      </c>
      <c r="C4030" s="55" t="s">
        <v>414</v>
      </c>
      <c r="D4030" s="54" t="s">
        <v>1</v>
      </c>
      <c r="E4030" s="56">
        <v>0</v>
      </c>
      <c r="F4030" s="56">
        <v>0</v>
      </c>
      <c r="G4030" s="56">
        <v>0</v>
      </c>
      <c r="H4030" s="56">
        <v>0</v>
      </c>
      <c r="I4030" s="56">
        <v>0</v>
      </c>
      <c r="J4030" s="56">
        <v>0</v>
      </c>
      <c r="K4030" s="56">
        <v>0</v>
      </c>
      <c r="L4030" s="56">
        <v>2299.5</v>
      </c>
      <c r="M4030" s="56">
        <v>1895.1</v>
      </c>
      <c r="N4030" s="56">
        <v>3681.6</v>
      </c>
      <c r="O4030" s="56">
        <v>4301.7</v>
      </c>
      <c r="P4030" s="56">
        <v>4798.5</v>
      </c>
    </row>
    <row r="4031" spans="1:16" x14ac:dyDescent="0.25">
      <c r="A4031" s="54">
        <v>2024</v>
      </c>
      <c r="B4031" s="54">
        <v>687380</v>
      </c>
      <c r="C4031" s="55" t="s">
        <v>419</v>
      </c>
      <c r="D4031" s="54" t="s">
        <v>296</v>
      </c>
      <c r="E4031" s="56">
        <v>769.74599999999998</v>
      </c>
      <c r="F4031" s="56">
        <v>33.768000000000001</v>
      </c>
      <c r="G4031" s="56">
        <v>-12.108000000000001</v>
      </c>
      <c r="H4031" s="56">
        <v>-37.781999999999996</v>
      </c>
      <c r="I4031" s="56">
        <v>649.82799999999895</v>
      </c>
      <c r="J4031" s="56">
        <v>501.24400000000003</v>
      </c>
      <c r="K4031" s="56">
        <v>436.11599999999999</v>
      </c>
      <c r="L4031" s="56">
        <v>-11.9119999999999</v>
      </c>
      <c r="M4031" s="56">
        <v>-37.131999999999998</v>
      </c>
      <c r="N4031" s="56">
        <v>28.42</v>
      </c>
      <c r="O4031" s="56">
        <v>81.244</v>
      </c>
      <c r="P4031" s="56">
        <v>-0.60599999999999499</v>
      </c>
    </row>
    <row r="4032" spans="1:16" x14ac:dyDescent="0.25">
      <c r="A4032" s="54">
        <v>2024</v>
      </c>
      <c r="B4032" s="54">
        <v>687380</v>
      </c>
      <c r="C4032" s="55" t="s">
        <v>419</v>
      </c>
      <c r="D4032" s="54" t="s">
        <v>1</v>
      </c>
      <c r="E4032" s="56">
        <v>2998.7759999999998</v>
      </c>
      <c r="F4032" s="56">
        <v>287.96800000000002</v>
      </c>
      <c r="G4032" s="56">
        <v>79.992000000000004</v>
      </c>
      <c r="H4032" s="56">
        <v>162.36799999999999</v>
      </c>
      <c r="I4032" s="56">
        <v>3527.5279999999998</v>
      </c>
      <c r="J4032" s="56">
        <v>2312.5439999999999</v>
      </c>
      <c r="K4032" s="56">
        <v>2701.2159999999999</v>
      </c>
      <c r="L4032" s="56">
        <v>1057.4880000000001</v>
      </c>
      <c r="M4032" s="56">
        <v>163.16800000000001</v>
      </c>
      <c r="N4032" s="56">
        <v>651.12</v>
      </c>
      <c r="O4032" s="56">
        <v>874.14400000000001</v>
      </c>
      <c r="P4032" s="56">
        <v>387.14400000000001</v>
      </c>
    </row>
    <row r="4033" spans="1:16" x14ac:dyDescent="0.25">
      <c r="A4033" s="54">
        <v>2024</v>
      </c>
      <c r="B4033" s="54">
        <v>687380</v>
      </c>
      <c r="C4033" s="55" t="s">
        <v>419</v>
      </c>
      <c r="D4033" s="54" t="s">
        <v>294</v>
      </c>
      <c r="E4033" s="56">
        <v>910.77599999999995</v>
      </c>
      <c r="F4033" s="56">
        <v>97.968000000000004</v>
      </c>
      <c r="G4033" s="56">
        <v>19.992000000000001</v>
      </c>
      <c r="H4033" s="56">
        <v>59.618000000000002</v>
      </c>
      <c r="I4033" s="56">
        <v>823.527999999999</v>
      </c>
      <c r="J4033" s="56">
        <v>608.54399999999998</v>
      </c>
      <c r="K4033" s="56">
        <v>707.21600000000001</v>
      </c>
      <c r="L4033" s="56">
        <v>85.488000000000099</v>
      </c>
      <c r="M4033" s="56">
        <v>59.167999999999999</v>
      </c>
      <c r="N4033" s="56">
        <v>160.12</v>
      </c>
      <c r="O4033" s="56">
        <v>277.14400000000001</v>
      </c>
      <c r="P4033" s="56">
        <v>128.89400000000001</v>
      </c>
    </row>
    <row r="4034" spans="1:16" x14ac:dyDescent="0.25">
      <c r="A4034" s="54">
        <v>2024</v>
      </c>
      <c r="B4034" s="54">
        <v>688075</v>
      </c>
      <c r="C4034" s="55" t="s">
        <v>417</v>
      </c>
      <c r="D4034" s="54" t="s">
        <v>1</v>
      </c>
      <c r="E4034" s="56">
        <v>570.11980000000005</v>
      </c>
      <c r="F4034" s="56">
        <v>641.25040000000001</v>
      </c>
      <c r="G4034" s="56">
        <v>498.67099999999999</v>
      </c>
      <c r="H4034" s="56">
        <v>1444.4903999999999</v>
      </c>
      <c r="I4034" s="56">
        <v>257.93119999999999</v>
      </c>
      <c r="J4034" s="56">
        <v>5110.4124000000002</v>
      </c>
      <c r="K4034" s="56">
        <v>443.69119999999998</v>
      </c>
      <c r="L4034" s="56">
        <v>297.517</v>
      </c>
      <c r="M4034" s="56">
        <v>0</v>
      </c>
      <c r="N4034" s="56">
        <v>0</v>
      </c>
      <c r="O4034" s="56">
        <v>0</v>
      </c>
      <c r="P4034" s="56">
        <v>0</v>
      </c>
    </row>
    <row r="4035" spans="1:16" x14ac:dyDescent="0.25">
      <c r="A4035" s="54">
        <v>2024</v>
      </c>
      <c r="B4035" s="54">
        <v>688075</v>
      </c>
      <c r="C4035" s="55" t="s">
        <v>417</v>
      </c>
      <c r="D4035" s="54" t="s">
        <v>294</v>
      </c>
      <c r="E4035" s="56">
        <v>144.1198</v>
      </c>
      <c r="F4035" s="56">
        <v>202.75040000000001</v>
      </c>
      <c r="G4035" s="56">
        <v>183.67099999999999</v>
      </c>
      <c r="H4035" s="56">
        <v>429.74040000000002</v>
      </c>
      <c r="I4035" s="56">
        <v>99.431200000000004</v>
      </c>
      <c r="J4035" s="56">
        <v>1859.4123999999999</v>
      </c>
      <c r="K4035" s="56">
        <v>118.19119999999999</v>
      </c>
      <c r="L4035" s="56">
        <v>93.016999999999996</v>
      </c>
      <c r="M4035" s="56">
        <v>0</v>
      </c>
      <c r="N4035" s="56">
        <v>0</v>
      </c>
      <c r="O4035" s="56">
        <v>0</v>
      </c>
      <c r="P4035" s="56">
        <v>0</v>
      </c>
    </row>
    <row r="4036" spans="1:16" x14ac:dyDescent="0.25">
      <c r="A4036" s="54">
        <v>2024</v>
      </c>
      <c r="B4036" s="54">
        <v>688075</v>
      </c>
      <c r="C4036" s="55" t="s">
        <v>417</v>
      </c>
      <c r="D4036" s="54" t="s">
        <v>296</v>
      </c>
      <c r="E4036" s="56">
        <v>24.119800000000001</v>
      </c>
      <c r="F4036" s="56">
        <v>82.750399999999999</v>
      </c>
      <c r="G4036" s="56">
        <v>93.671000000000006</v>
      </c>
      <c r="H4036" s="56">
        <v>300.74040000000002</v>
      </c>
      <c r="I4036" s="56">
        <v>-80.568799999999996</v>
      </c>
      <c r="J4036" s="56">
        <v>1679.4123999999999</v>
      </c>
      <c r="K4036" s="56">
        <v>28.191199999999998</v>
      </c>
      <c r="L4036" s="56">
        <v>3.0169999999999901</v>
      </c>
      <c r="M4036" s="56">
        <v>0</v>
      </c>
      <c r="N4036" s="56">
        <v>0</v>
      </c>
      <c r="O4036" s="56">
        <v>0</v>
      </c>
      <c r="P4036" s="56">
        <v>0</v>
      </c>
    </row>
    <row r="4037" spans="1:16" x14ac:dyDescent="0.25">
      <c r="A4037" s="54">
        <v>2024</v>
      </c>
      <c r="B4037" s="54">
        <v>688564</v>
      </c>
      <c r="C4037" s="55" t="s">
        <v>416</v>
      </c>
      <c r="D4037" s="54" t="s">
        <v>294</v>
      </c>
      <c r="E4037" s="56">
        <v>135.87</v>
      </c>
      <c r="F4037" s="56">
        <v>48.3</v>
      </c>
      <c r="G4037" s="56">
        <v>273.42</v>
      </c>
      <c r="H4037" s="56">
        <v>161.28</v>
      </c>
      <c r="I4037" s="56">
        <v>145.88</v>
      </c>
      <c r="J4037" s="56">
        <v>164.85</v>
      </c>
      <c r="K4037" s="56">
        <v>33.880000000000003</v>
      </c>
      <c r="L4037" s="56">
        <v>190.4</v>
      </c>
      <c r="M4037" s="56">
        <v>192.535</v>
      </c>
      <c r="N4037" s="56">
        <v>104.72</v>
      </c>
      <c r="O4037" s="56">
        <v>102.9</v>
      </c>
      <c r="P4037" s="56">
        <v>2.73</v>
      </c>
    </row>
    <row r="4038" spans="1:16" x14ac:dyDescent="0.25">
      <c r="A4038" s="54">
        <v>2024</v>
      </c>
      <c r="B4038" s="54">
        <v>688564</v>
      </c>
      <c r="C4038" s="55" t="s">
        <v>414</v>
      </c>
      <c r="D4038" s="54" t="s">
        <v>294</v>
      </c>
      <c r="E4038" s="56">
        <v>521.71</v>
      </c>
      <c r="F4038" s="56">
        <v>1054.7950000000001</v>
      </c>
      <c r="G4038" s="56">
        <v>399.45499999999998</v>
      </c>
      <c r="H4038" s="56">
        <v>840.87500000000102</v>
      </c>
      <c r="I4038" s="56">
        <v>1292.6199999999999</v>
      </c>
      <c r="J4038" s="56">
        <v>710.22000000000105</v>
      </c>
      <c r="K4038" s="56">
        <v>353.57</v>
      </c>
      <c r="L4038" s="56">
        <v>844.48000000000104</v>
      </c>
      <c r="M4038" s="56">
        <v>515.62000000000103</v>
      </c>
      <c r="N4038" s="56">
        <v>748.96500000000003</v>
      </c>
      <c r="O4038" s="56">
        <v>906.11500000000001</v>
      </c>
      <c r="P4038" s="56">
        <v>394.76499999999999</v>
      </c>
    </row>
    <row r="4039" spans="1:16" x14ac:dyDescent="0.25">
      <c r="A4039" s="54">
        <v>2024</v>
      </c>
      <c r="B4039" s="54">
        <v>688564</v>
      </c>
      <c r="C4039" s="55" t="s">
        <v>419</v>
      </c>
      <c r="D4039" s="54" t="s">
        <v>1</v>
      </c>
      <c r="E4039" s="56">
        <v>6.27</v>
      </c>
      <c r="F4039" s="56">
        <v>841.32</v>
      </c>
      <c r="G4039" s="56">
        <v>0</v>
      </c>
      <c r="H4039" s="56">
        <v>0</v>
      </c>
      <c r="I4039" s="56">
        <v>0</v>
      </c>
      <c r="J4039" s="56">
        <v>0</v>
      </c>
      <c r="K4039" s="56">
        <v>0</v>
      </c>
      <c r="L4039" s="56">
        <v>1158.24</v>
      </c>
      <c r="M4039" s="56">
        <v>0</v>
      </c>
      <c r="N4039" s="56">
        <v>0</v>
      </c>
      <c r="O4039" s="56">
        <v>0</v>
      </c>
      <c r="P4039" s="56">
        <v>182.4</v>
      </c>
    </row>
    <row r="4040" spans="1:16" x14ac:dyDescent="0.25">
      <c r="A4040" s="54">
        <v>2024</v>
      </c>
      <c r="B4040" s="54">
        <v>688564</v>
      </c>
      <c r="C4040" s="55" t="s">
        <v>419</v>
      </c>
      <c r="D4040" s="54" t="s">
        <v>296</v>
      </c>
      <c r="E4040" s="56">
        <v>-31.33</v>
      </c>
      <c r="F4040" s="56">
        <v>70.12</v>
      </c>
      <c r="G4040" s="56">
        <v>0</v>
      </c>
      <c r="H4040" s="56">
        <v>0</v>
      </c>
      <c r="I4040" s="56">
        <v>0</v>
      </c>
      <c r="J4040" s="56">
        <v>0</v>
      </c>
      <c r="K4040" s="56">
        <v>0</v>
      </c>
      <c r="L4040" s="56">
        <v>75.840000000000302</v>
      </c>
      <c r="M4040" s="56">
        <v>0</v>
      </c>
      <c r="N4040" s="56">
        <v>0</v>
      </c>
      <c r="O4040" s="56">
        <v>0</v>
      </c>
      <c r="P4040" s="56">
        <v>-10.8</v>
      </c>
    </row>
    <row r="4041" spans="1:16" x14ac:dyDescent="0.25">
      <c r="A4041" s="54">
        <v>2024</v>
      </c>
      <c r="B4041" s="54">
        <v>688564</v>
      </c>
      <c r="C4041" s="55" t="s">
        <v>419</v>
      </c>
      <c r="D4041" s="54" t="s">
        <v>294</v>
      </c>
      <c r="E4041" s="56">
        <v>0.77</v>
      </c>
      <c r="F4041" s="56">
        <v>103.32</v>
      </c>
      <c r="G4041" s="56">
        <v>0</v>
      </c>
      <c r="H4041" s="56">
        <v>0</v>
      </c>
      <c r="I4041" s="56">
        <v>0</v>
      </c>
      <c r="J4041" s="56">
        <v>0</v>
      </c>
      <c r="K4041" s="56">
        <v>0</v>
      </c>
      <c r="L4041" s="56">
        <v>142.24</v>
      </c>
      <c r="M4041" s="56">
        <v>0</v>
      </c>
      <c r="N4041" s="56">
        <v>0</v>
      </c>
      <c r="O4041" s="56">
        <v>0</v>
      </c>
      <c r="P4041" s="56">
        <v>22.4</v>
      </c>
    </row>
    <row r="4042" spans="1:16" x14ac:dyDescent="0.25">
      <c r="A4042" s="54">
        <v>2024</v>
      </c>
      <c r="B4042" s="54">
        <v>688564</v>
      </c>
      <c r="C4042" s="55" t="s">
        <v>415</v>
      </c>
      <c r="D4042" s="54" t="s">
        <v>1</v>
      </c>
      <c r="E4042" s="56">
        <v>7551.36</v>
      </c>
      <c r="F4042" s="56">
        <v>6950.58</v>
      </c>
      <c r="G4042" s="56">
        <v>6146.31</v>
      </c>
      <c r="H4042" s="56">
        <v>8031.3</v>
      </c>
      <c r="I4042" s="56">
        <v>6253.1850000000004</v>
      </c>
      <c r="J4042" s="56">
        <v>3670.8</v>
      </c>
      <c r="K4042" s="56">
        <v>7404.87</v>
      </c>
      <c r="L4042" s="56">
        <v>1926.03</v>
      </c>
      <c r="M4042" s="56">
        <v>7039.7849999999999</v>
      </c>
      <c r="N4042" s="56">
        <v>1908.93</v>
      </c>
      <c r="O4042" s="56">
        <v>5761.56</v>
      </c>
      <c r="P4042" s="56">
        <v>6425.3249999999998</v>
      </c>
    </row>
    <row r="4043" spans="1:16" x14ac:dyDescent="0.25">
      <c r="A4043" s="54">
        <v>2024</v>
      </c>
      <c r="B4043" s="54">
        <v>688564</v>
      </c>
      <c r="C4043" s="55" t="s">
        <v>417</v>
      </c>
      <c r="D4043" s="54" t="s">
        <v>294</v>
      </c>
      <c r="E4043" s="56">
        <v>1480.29</v>
      </c>
      <c r="F4043" s="56">
        <v>544.18000000000097</v>
      </c>
      <c r="G4043" s="56">
        <v>586.6</v>
      </c>
      <c r="H4043" s="56">
        <v>108.78</v>
      </c>
      <c r="I4043" s="56">
        <v>918.4</v>
      </c>
      <c r="J4043" s="56">
        <v>363.19499999999999</v>
      </c>
      <c r="K4043" s="56">
        <v>104.895</v>
      </c>
      <c r="L4043" s="56">
        <v>343.14000000000101</v>
      </c>
      <c r="M4043" s="56">
        <v>333.9</v>
      </c>
      <c r="N4043" s="56">
        <v>192.36</v>
      </c>
      <c r="O4043" s="56">
        <v>591.85000000000105</v>
      </c>
      <c r="P4043" s="56">
        <v>688.38</v>
      </c>
    </row>
    <row r="4044" spans="1:16" x14ac:dyDescent="0.25">
      <c r="A4044" s="54">
        <v>2024</v>
      </c>
      <c r="B4044" s="54">
        <v>688564</v>
      </c>
      <c r="C4044" s="55" t="s">
        <v>415</v>
      </c>
      <c r="D4044" s="54" t="s">
        <v>294</v>
      </c>
      <c r="E4044" s="56">
        <v>927.36</v>
      </c>
      <c r="F4044" s="56">
        <v>853.58</v>
      </c>
      <c r="G4044" s="56">
        <v>754.81</v>
      </c>
      <c r="H4044" s="56">
        <v>986.3</v>
      </c>
      <c r="I4044" s="56">
        <v>767.93500000000097</v>
      </c>
      <c r="J4044" s="56">
        <v>450.8</v>
      </c>
      <c r="K4044" s="56">
        <v>909.37000000000103</v>
      </c>
      <c r="L4044" s="56">
        <v>236.53</v>
      </c>
      <c r="M4044" s="56">
        <v>864.53500000000099</v>
      </c>
      <c r="N4044" s="56">
        <v>234.43</v>
      </c>
      <c r="O4044" s="56">
        <v>707.56000000000097</v>
      </c>
      <c r="P4044" s="56">
        <v>789.07500000000095</v>
      </c>
    </row>
    <row r="4045" spans="1:16" x14ac:dyDescent="0.25">
      <c r="A4045" s="54">
        <v>2024</v>
      </c>
      <c r="B4045" s="54">
        <v>688564</v>
      </c>
      <c r="C4045" s="55" t="s">
        <v>415</v>
      </c>
      <c r="D4045" s="54" t="s">
        <v>296</v>
      </c>
      <c r="E4045" s="56">
        <v>467.770000000001</v>
      </c>
      <c r="F4045" s="56">
        <v>312.48</v>
      </c>
      <c r="G4045" s="56">
        <v>552.30999999999995</v>
      </c>
      <c r="H4045" s="56">
        <v>568.71</v>
      </c>
      <c r="I4045" s="56">
        <v>453.73500000000098</v>
      </c>
      <c r="J4045" s="56">
        <v>245</v>
      </c>
      <c r="K4045" s="56">
        <v>720.31000000000097</v>
      </c>
      <c r="L4045" s="56">
        <v>-27.969999999999899</v>
      </c>
      <c r="M4045" s="56">
        <v>459.53500000000099</v>
      </c>
      <c r="N4045" s="56">
        <v>-67.669999999999902</v>
      </c>
      <c r="O4045" s="56">
        <v>270.460000000001</v>
      </c>
      <c r="P4045" s="56">
        <v>343.17500000000001</v>
      </c>
    </row>
    <row r="4046" spans="1:16" x14ac:dyDescent="0.25">
      <c r="A4046" s="54">
        <v>2024</v>
      </c>
      <c r="B4046" s="54">
        <v>688564</v>
      </c>
      <c r="C4046" s="55" t="s">
        <v>414</v>
      </c>
      <c r="D4046" s="54" t="s">
        <v>1</v>
      </c>
      <c r="E4046" s="56">
        <v>4248.21</v>
      </c>
      <c r="F4046" s="56">
        <v>8589.0450000000001</v>
      </c>
      <c r="G4046" s="56">
        <v>3252.7049999999999</v>
      </c>
      <c r="H4046" s="56">
        <v>6847.125</v>
      </c>
      <c r="I4046" s="56">
        <v>10525.62</v>
      </c>
      <c r="J4046" s="56">
        <v>5783.22</v>
      </c>
      <c r="K4046" s="56">
        <v>2879.07</v>
      </c>
      <c r="L4046" s="56">
        <v>6876.48</v>
      </c>
      <c r="M4046" s="56">
        <v>4198.62</v>
      </c>
      <c r="N4046" s="56">
        <v>6098.7150000000001</v>
      </c>
      <c r="O4046" s="56">
        <v>7378.3649999999998</v>
      </c>
      <c r="P4046" s="56">
        <v>3214.5149999999999</v>
      </c>
    </row>
    <row r="4047" spans="1:16" x14ac:dyDescent="0.25">
      <c r="A4047" s="54">
        <v>2024</v>
      </c>
      <c r="B4047" s="54">
        <v>688564</v>
      </c>
      <c r="C4047" s="55" t="s">
        <v>418</v>
      </c>
      <c r="D4047" s="54" t="s">
        <v>294</v>
      </c>
      <c r="E4047" s="56">
        <v>477.505</v>
      </c>
      <c r="F4047" s="56">
        <v>352.73</v>
      </c>
      <c r="G4047" s="56">
        <v>74.935000000000102</v>
      </c>
      <c r="H4047" s="56">
        <v>242.79499999999999</v>
      </c>
      <c r="I4047" s="56">
        <v>640.60500000000002</v>
      </c>
      <c r="J4047" s="56">
        <v>119.14</v>
      </c>
      <c r="K4047" s="56">
        <v>160.51</v>
      </c>
      <c r="L4047" s="56">
        <v>25.06</v>
      </c>
      <c r="M4047" s="56">
        <v>269.95499999999998</v>
      </c>
      <c r="N4047" s="56">
        <v>86.800000000000196</v>
      </c>
      <c r="O4047" s="56">
        <v>533.47000000000105</v>
      </c>
      <c r="P4047" s="56">
        <v>99.925000000000097</v>
      </c>
    </row>
    <row r="4048" spans="1:16" x14ac:dyDescent="0.25">
      <c r="A4048" s="54">
        <v>2024</v>
      </c>
      <c r="B4048" s="54">
        <v>688564</v>
      </c>
      <c r="C4048" s="55" t="s">
        <v>416</v>
      </c>
      <c r="D4048" s="54" t="s">
        <v>1</v>
      </c>
      <c r="E4048" s="56">
        <v>1106.3699999999999</v>
      </c>
      <c r="F4048" s="56">
        <v>393.3</v>
      </c>
      <c r="G4048" s="56">
        <v>2226.42</v>
      </c>
      <c r="H4048" s="56">
        <v>1313.28</v>
      </c>
      <c r="I4048" s="56">
        <v>1187.8800000000001</v>
      </c>
      <c r="J4048" s="56">
        <v>1342.35</v>
      </c>
      <c r="K4048" s="56">
        <v>275.88</v>
      </c>
      <c r="L4048" s="56">
        <v>1550.4</v>
      </c>
      <c r="M4048" s="56">
        <v>1567.7850000000001</v>
      </c>
      <c r="N4048" s="56">
        <v>852.72</v>
      </c>
      <c r="O4048" s="56">
        <v>837.9</v>
      </c>
      <c r="P4048" s="56">
        <v>22.23</v>
      </c>
    </row>
    <row r="4049" spans="1:16" x14ac:dyDescent="0.25">
      <c r="A4049" s="54">
        <v>2024</v>
      </c>
      <c r="B4049" s="54">
        <v>688564</v>
      </c>
      <c r="C4049" s="55" t="s">
        <v>417</v>
      </c>
      <c r="D4049" s="54" t="s">
        <v>1</v>
      </c>
      <c r="E4049" s="56">
        <v>12053.79</v>
      </c>
      <c r="F4049" s="56">
        <v>4431.18</v>
      </c>
      <c r="G4049" s="56">
        <v>4776.6000000000004</v>
      </c>
      <c r="H4049" s="56">
        <v>885.78</v>
      </c>
      <c r="I4049" s="56">
        <v>7478.4</v>
      </c>
      <c r="J4049" s="56">
        <v>2957.4450000000002</v>
      </c>
      <c r="K4049" s="56">
        <v>854.14499999999998</v>
      </c>
      <c r="L4049" s="56">
        <v>2794.14</v>
      </c>
      <c r="M4049" s="56">
        <v>2718.9</v>
      </c>
      <c r="N4049" s="56">
        <v>1566.36</v>
      </c>
      <c r="O4049" s="56">
        <v>4819.3500000000004</v>
      </c>
      <c r="P4049" s="56">
        <v>5605.38</v>
      </c>
    </row>
    <row r="4050" spans="1:16" x14ac:dyDescent="0.25">
      <c r="A4050" s="54">
        <v>2024</v>
      </c>
      <c r="B4050" s="54">
        <v>688564</v>
      </c>
      <c r="C4050" s="55" t="s">
        <v>418</v>
      </c>
      <c r="D4050" s="54" t="s">
        <v>296</v>
      </c>
      <c r="E4050" s="56">
        <v>-5.6949999999995704</v>
      </c>
      <c r="F4050" s="56">
        <v>-77.569999999999595</v>
      </c>
      <c r="G4050" s="56">
        <v>-355.36500000000001</v>
      </c>
      <c r="H4050" s="56">
        <v>-131.20500000000001</v>
      </c>
      <c r="I4050" s="56">
        <v>299.70499999999998</v>
      </c>
      <c r="J4050" s="56">
        <v>-112.56</v>
      </c>
      <c r="K4050" s="56">
        <v>-71.19</v>
      </c>
      <c r="L4050" s="56">
        <v>-206.64</v>
      </c>
      <c r="M4050" s="56">
        <v>-104.045</v>
      </c>
      <c r="N4050" s="56">
        <v>-187.9</v>
      </c>
      <c r="O4050" s="56">
        <v>136.270000000001</v>
      </c>
      <c r="P4050" s="56">
        <v>-330.375</v>
      </c>
    </row>
    <row r="4051" spans="1:16" x14ac:dyDescent="0.25">
      <c r="A4051" s="54">
        <v>2024</v>
      </c>
      <c r="B4051" s="54">
        <v>688564</v>
      </c>
      <c r="C4051" s="55" t="s">
        <v>417</v>
      </c>
      <c r="D4051" s="54" t="s">
        <v>296</v>
      </c>
      <c r="E4051" s="56">
        <v>1305.21</v>
      </c>
      <c r="F4051" s="56">
        <v>383.18000000000097</v>
      </c>
      <c r="G4051" s="56">
        <v>487.6</v>
      </c>
      <c r="H4051" s="56">
        <v>-17.219999999999899</v>
      </c>
      <c r="I4051" s="56">
        <v>782.84</v>
      </c>
      <c r="J4051" s="56">
        <v>201.19499999999999</v>
      </c>
      <c r="K4051" s="56">
        <v>-24.104999999999901</v>
      </c>
      <c r="L4051" s="56">
        <v>148.14000000000101</v>
      </c>
      <c r="M4051" s="56">
        <v>163.9</v>
      </c>
      <c r="N4051" s="56">
        <v>-0.63999999999990798</v>
      </c>
      <c r="O4051" s="56">
        <v>299.85000000000099</v>
      </c>
      <c r="P4051" s="56">
        <v>542.82000000000005</v>
      </c>
    </row>
    <row r="4052" spans="1:16" x14ac:dyDescent="0.25">
      <c r="A4052" s="54">
        <v>2024</v>
      </c>
      <c r="B4052" s="54">
        <v>688564</v>
      </c>
      <c r="C4052" s="55" t="s">
        <v>414</v>
      </c>
      <c r="D4052" s="54" t="s">
        <v>296</v>
      </c>
      <c r="E4052" s="56">
        <v>-168.29</v>
      </c>
      <c r="F4052" s="56">
        <v>373.79500000000002</v>
      </c>
      <c r="G4052" s="56">
        <v>-237.54499999999999</v>
      </c>
      <c r="H4052" s="56">
        <v>143.87500000000099</v>
      </c>
      <c r="I4052" s="56">
        <v>594.10000000000196</v>
      </c>
      <c r="J4052" s="56">
        <v>73.220000000000795</v>
      </c>
      <c r="K4052" s="56">
        <v>-283.95</v>
      </c>
      <c r="L4052" s="56">
        <v>143.48000000000101</v>
      </c>
      <c r="M4052" s="56">
        <v>-82.3799999999992</v>
      </c>
      <c r="N4052" s="56">
        <v>28.445000000000402</v>
      </c>
      <c r="O4052" s="56">
        <v>257.07499999999999</v>
      </c>
      <c r="P4052" s="56">
        <v>-242.755</v>
      </c>
    </row>
    <row r="4053" spans="1:16" x14ac:dyDescent="0.25">
      <c r="A4053" s="54">
        <v>2024</v>
      </c>
      <c r="B4053" s="54">
        <v>688564</v>
      </c>
      <c r="C4053" s="55" t="s">
        <v>416</v>
      </c>
      <c r="D4053" s="54" t="s">
        <v>296</v>
      </c>
      <c r="E4053" s="56">
        <v>-88.83</v>
      </c>
      <c r="F4053" s="56">
        <v>-48</v>
      </c>
      <c r="G4053" s="56">
        <v>38.820000000000299</v>
      </c>
      <c r="H4053" s="56">
        <v>-9.1199999999998909</v>
      </c>
      <c r="I4053" s="56">
        <v>-14.6199999999999</v>
      </c>
      <c r="J4053" s="56">
        <v>4.3500000000001604</v>
      </c>
      <c r="K4053" s="56">
        <v>-94.52</v>
      </c>
      <c r="L4053" s="56">
        <v>29.900000000000201</v>
      </c>
      <c r="M4053" s="56">
        <v>22.135000000000399</v>
      </c>
      <c r="N4053" s="56">
        <v>-119.98</v>
      </c>
      <c r="O4053" s="56">
        <v>-25.499999999999901</v>
      </c>
      <c r="P4053" s="56">
        <v>-29.37</v>
      </c>
    </row>
    <row r="4054" spans="1:16" x14ac:dyDescent="0.25">
      <c r="A4054" s="54">
        <v>2024</v>
      </c>
      <c r="B4054" s="54">
        <v>688564</v>
      </c>
      <c r="C4054" s="55" t="s">
        <v>418</v>
      </c>
      <c r="D4054" s="54" t="s">
        <v>1</v>
      </c>
      <c r="E4054" s="56">
        <v>3888.2550000000001</v>
      </c>
      <c r="F4054" s="56">
        <v>2872.23</v>
      </c>
      <c r="G4054" s="56">
        <v>610.18499999999995</v>
      </c>
      <c r="H4054" s="56">
        <v>1977.0450000000001</v>
      </c>
      <c r="I4054" s="56">
        <v>5216.3549999999996</v>
      </c>
      <c r="J4054" s="56">
        <v>970.14</v>
      </c>
      <c r="K4054" s="56">
        <v>1307.01</v>
      </c>
      <c r="L4054" s="56">
        <v>204.06</v>
      </c>
      <c r="M4054" s="56">
        <v>2198.2049999999999</v>
      </c>
      <c r="N4054" s="56">
        <v>706.8</v>
      </c>
      <c r="O4054" s="56">
        <v>4343.97</v>
      </c>
      <c r="P4054" s="56">
        <v>813.67499999999995</v>
      </c>
    </row>
    <row r="4055" spans="1:16" x14ac:dyDescent="0.25">
      <c r="A4055" s="54">
        <v>2024</v>
      </c>
      <c r="B4055" s="54">
        <v>690065</v>
      </c>
      <c r="C4055" s="55" t="s">
        <v>415</v>
      </c>
      <c r="D4055" s="54" t="s">
        <v>296</v>
      </c>
      <c r="E4055" s="56">
        <v>-3.1080000000000001</v>
      </c>
      <c r="F4055" s="56">
        <v>-30.507999999999999</v>
      </c>
      <c r="G4055" s="56">
        <v>-12.108000000000001</v>
      </c>
      <c r="H4055" s="56">
        <v>270.99599999999998</v>
      </c>
      <c r="I4055" s="56">
        <v>-43.195999999999998</v>
      </c>
      <c r="J4055" s="56">
        <v>60.5120000000001</v>
      </c>
      <c r="K4055" s="56">
        <v>268.67200000000003</v>
      </c>
      <c r="L4055" s="56">
        <v>0</v>
      </c>
      <c r="M4055" s="56">
        <v>167.82</v>
      </c>
      <c r="N4055" s="56">
        <v>-33.173999999999999</v>
      </c>
      <c r="O4055" s="56">
        <v>205.64</v>
      </c>
      <c r="P4055" s="56">
        <v>0</v>
      </c>
    </row>
    <row r="4056" spans="1:16" x14ac:dyDescent="0.25">
      <c r="A4056" s="54">
        <v>2024</v>
      </c>
      <c r="B4056" s="54">
        <v>690065</v>
      </c>
      <c r="C4056" s="55" t="s">
        <v>415</v>
      </c>
      <c r="D4056" s="54" t="s">
        <v>294</v>
      </c>
      <c r="E4056" s="56">
        <v>28.992000000000001</v>
      </c>
      <c r="F4056" s="56">
        <v>1.5920000000000001</v>
      </c>
      <c r="G4056" s="56">
        <v>19.992000000000001</v>
      </c>
      <c r="H4056" s="56">
        <v>337.39600000000002</v>
      </c>
      <c r="I4056" s="56">
        <v>22.103999999999999</v>
      </c>
      <c r="J4056" s="56">
        <v>93.712000000000103</v>
      </c>
      <c r="K4056" s="56">
        <v>400.37200000000001</v>
      </c>
      <c r="L4056" s="56">
        <v>0</v>
      </c>
      <c r="M4056" s="56">
        <v>199.92</v>
      </c>
      <c r="N4056" s="56">
        <v>32.125999999999998</v>
      </c>
      <c r="O4056" s="56">
        <v>238.84</v>
      </c>
      <c r="P4056" s="56">
        <v>0</v>
      </c>
    </row>
    <row r="4057" spans="1:16" x14ac:dyDescent="0.25">
      <c r="A4057" s="54">
        <v>2024</v>
      </c>
      <c r="B4057" s="54">
        <v>690065</v>
      </c>
      <c r="C4057" s="55" t="s">
        <v>415</v>
      </c>
      <c r="D4057" s="54" t="s">
        <v>1</v>
      </c>
      <c r="E4057" s="56">
        <v>63.991999999999997</v>
      </c>
      <c r="F4057" s="56">
        <v>9.5920000000000005</v>
      </c>
      <c r="G4057" s="56">
        <v>79.992000000000004</v>
      </c>
      <c r="H4057" s="56">
        <v>783.89599999999996</v>
      </c>
      <c r="I4057" s="56">
        <v>95.103999999999999</v>
      </c>
      <c r="J4057" s="56">
        <v>888.71199999999999</v>
      </c>
      <c r="K4057" s="56">
        <v>1079.8720000000001</v>
      </c>
      <c r="L4057" s="56">
        <v>0</v>
      </c>
      <c r="M4057" s="56">
        <v>799.92</v>
      </c>
      <c r="N4057" s="56">
        <v>90.376000000000005</v>
      </c>
      <c r="O4057" s="56">
        <v>903.84</v>
      </c>
      <c r="P4057" s="56">
        <v>0</v>
      </c>
    </row>
    <row r="4058" spans="1:16" x14ac:dyDescent="0.25">
      <c r="A4058" s="54">
        <v>2024</v>
      </c>
      <c r="B4058" s="54">
        <v>692504</v>
      </c>
      <c r="C4058" s="55" t="s">
        <v>416</v>
      </c>
      <c r="D4058" s="54" t="s">
        <v>294</v>
      </c>
      <c r="E4058" s="56">
        <v>-7.0008000000000301</v>
      </c>
      <c r="F4058" s="56">
        <v>317.39080000000001</v>
      </c>
      <c r="G4058" s="56">
        <v>384.84039999999999</v>
      </c>
      <c r="H4058" s="56">
        <v>33.103199999999397</v>
      </c>
      <c r="I4058" s="56">
        <v>245.861999999999</v>
      </c>
      <c r="J4058" s="56">
        <v>11.9656</v>
      </c>
      <c r="K4058" s="56">
        <v>499.20679999999902</v>
      </c>
      <c r="L4058" s="56">
        <v>242.6112</v>
      </c>
      <c r="M4058" s="56">
        <v>1032.3235999999999</v>
      </c>
      <c r="N4058" s="56">
        <v>85.698799999999807</v>
      </c>
      <c r="O4058" s="56">
        <v>235.39400000000001</v>
      </c>
      <c r="P4058" s="56">
        <v>0</v>
      </c>
    </row>
    <row r="4059" spans="1:16" x14ac:dyDescent="0.25">
      <c r="A4059" s="54">
        <v>2024</v>
      </c>
      <c r="B4059" s="54">
        <v>692504</v>
      </c>
      <c r="C4059" s="55" t="s">
        <v>416</v>
      </c>
      <c r="D4059" s="54" t="s">
        <v>1</v>
      </c>
      <c r="E4059" s="56">
        <v>205.9992</v>
      </c>
      <c r="F4059" s="56">
        <v>2380.8908000000001</v>
      </c>
      <c r="G4059" s="56">
        <v>2812.8404</v>
      </c>
      <c r="H4059" s="56">
        <v>3354.6032</v>
      </c>
      <c r="I4059" s="56">
        <v>1747.3620000000001</v>
      </c>
      <c r="J4059" s="56">
        <v>332.46559999999999</v>
      </c>
      <c r="K4059" s="56">
        <v>3435.7067999999999</v>
      </c>
      <c r="L4059" s="56">
        <v>682.61120000000005</v>
      </c>
      <c r="M4059" s="56">
        <v>3466.8236000000002</v>
      </c>
      <c r="N4059" s="56">
        <v>1547.4487999999999</v>
      </c>
      <c r="O4059" s="56">
        <v>910.89400000000001</v>
      </c>
      <c r="P4059" s="56">
        <v>0</v>
      </c>
    </row>
    <row r="4060" spans="1:16" x14ac:dyDescent="0.25">
      <c r="A4060" s="54">
        <v>2024</v>
      </c>
      <c r="B4060" s="54">
        <v>692504</v>
      </c>
      <c r="C4060" s="55" t="s">
        <v>416</v>
      </c>
      <c r="D4060" s="54" t="s">
        <v>296</v>
      </c>
      <c r="E4060" s="56">
        <v>-40.200800000000001</v>
      </c>
      <c r="F4060" s="56">
        <v>242.74079999999901</v>
      </c>
      <c r="G4060" s="56">
        <v>246.54040000000001</v>
      </c>
      <c r="H4060" s="56">
        <v>-70.896800000000596</v>
      </c>
      <c r="I4060" s="56">
        <v>202.21199999999899</v>
      </c>
      <c r="J4060" s="56">
        <v>-54.434399999999997</v>
      </c>
      <c r="K4060" s="56">
        <v>461.606799999999</v>
      </c>
      <c r="L4060" s="56">
        <v>208.31120000000001</v>
      </c>
      <c r="M4060" s="56">
        <v>853.12359999999899</v>
      </c>
      <c r="N4060" s="56">
        <v>-82.501200000000196</v>
      </c>
      <c r="O4060" s="56">
        <v>128.09399999999999</v>
      </c>
      <c r="P4060" s="56">
        <v>0</v>
      </c>
    </row>
    <row r="4061" spans="1:16" x14ac:dyDescent="0.25">
      <c r="A4061" s="54">
        <v>2024</v>
      </c>
      <c r="B4061" s="54">
        <v>692546</v>
      </c>
      <c r="C4061" s="55" t="s">
        <v>416</v>
      </c>
      <c r="D4061" s="54" t="s">
        <v>294</v>
      </c>
      <c r="E4061" s="56">
        <v>0</v>
      </c>
      <c r="F4061" s="56">
        <v>0</v>
      </c>
      <c r="G4061" s="56">
        <v>149.398</v>
      </c>
      <c r="H4061" s="56">
        <v>28.992000000000001</v>
      </c>
      <c r="I4061" s="56">
        <v>24.992000000000001</v>
      </c>
      <c r="J4061" s="56">
        <v>28.992000000000001</v>
      </c>
      <c r="K4061" s="56">
        <v>19.992000000000001</v>
      </c>
      <c r="L4061" s="56">
        <v>28.992000000000001</v>
      </c>
      <c r="M4061" s="56">
        <v>0</v>
      </c>
      <c r="N4061" s="56">
        <v>0</v>
      </c>
      <c r="O4061" s="56">
        <v>0</v>
      </c>
      <c r="P4061" s="56">
        <v>24.992000000000001</v>
      </c>
    </row>
    <row r="4062" spans="1:16" x14ac:dyDescent="0.25">
      <c r="A4062" s="54">
        <v>2024</v>
      </c>
      <c r="B4062" s="54">
        <v>692546</v>
      </c>
      <c r="C4062" s="55" t="s">
        <v>416</v>
      </c>
      <c r="D4062" s="54" t="s">
        <v>296</v>
      </c>
      <c r="E4062" s="56">
        <v>0</v>
      </c>
      <c r="F4062" s="56">
        <v>0</v>
      </c>
      <c r="G4062" s="56">
        <v>107.398</v>
      </c>
      <c r="H4062" s="56">
        <v>-3.1080000000000001</v>
      </c>
      <c r="I4062" s="56">
        <v>-7.1079999999999997</v>
      </c>
      <c r="J4062" s="56">
        <v>-3.1080000000000001</v>
      </c>
      <c r="K4062" s="56">
        <v>-12.108000000000001</v>
      </c>
      <c r="L4062" s="56">
        <v>-3.1080000000000001</v>
      </c>
      <c r="M4062" s="56">
        <v>0</v>
      </c>
      <c r="N4062" s="56">
        <v>0</v>
      </c>
      <c r="O4062" s="56">
        <v>0</v>
      </c>
      <c r="P4062" s="56">
        <v>-7.1079999999999997</v>
      </c>
    </row>
    <row r="4063" spans="1:16" x14ac:dyDescent="0.25">
      <c r="A4063" s="54">
        <v>2024</v>
      </c>
      <c r="B4063" s="54">
        <v>692546</v>
      </c>
      <c r="C4063" s="55" t="s">
        <v>416</v>
      </c>
      <c r="D4063" s="54" t="s">
        <v>1</v>
      </c>
      <c r="E4063" s="56">
        <v>0</v>
      </c>
      <c r="F4063" s="56">
        <v>0</v>
      </c>
      <c r="G4063" s="56">
        <v>668.64800000000002</v>
      </c>
      <c r="H4063" s="56">
        <v>63.991999999999997</v>
      </c>
      <c r="I4063" s="56">
        <v>79.992000000000004</v>
      </c>
      <c r="J4063" s="56">
        <v>63.991999999999997</v>
      </c>
      <c r="K4063" s="56">
        <v>79.992000000000004</v>
      </c>
      <c r="L4063" s="56">
        <v>63.991999999999997</v>
      </c>
      <c r="M4063" s="56">
        <v>0</v>
      </c>
      <c r="N4063" s="56">
        <v>0</v>
      </c>
      <c r="O4063" s="56">
        <v>0</v>
      </c>
      <c r="P4063" s="56">
        <v>79.992000000000004</v>
      </c>
    </row>
    <row r="4064" spans="1:16" x14ac:dyDescent="0.25">
      <c r="A4064" s="54">
        <v>2024</v>
      </c>
      <c r="B4064" s="54">
        <v>692982</v>
      </c>
      <c r="C4064" s="55" t="s">
        <v>419</v>
      </c>
      <c r="D4064" s="54" t="s">
        <v>296</v>
      </c>
      <c r="E4064" s="56">
        <v>-8.3079999999999998</v>
      </c>
      <c r="F4064" s="56">
        <v>-13.332000000000001</v>
      </c>
      <c r="G4064" s="56">
        <v>-29.757999999999999</v>
      </c>
      <c r="H4064" s="56">
        <v>0</v>
      </c>
      <c r="I4064" s="56">
        <v>341.798</v>
      </c>
      <c r="J4064" s="56">
        <v>-7.1079999999999997</v>
      </c>
      <c r="K4064" s="56">
        <v>-3.1080000000000001</v>
      </c>
      <c r="L4064" s="56">
        <v>-3.1080000000000001</v>
      </c>
      <c r="M4064" s="56">
        <v>-7.1079999999999997</v>
      </c>
      <c r="N4064" s="56">
        <v>0</v>
      </c>
      <c r="O4064" s="56">
        <v>0</v>
      </c>
      <c r="P4064" s="56">
        <v>0</v>
      </c>
    </row>
    <row r="4065" spans="1:16" x14ac:dyDescent="0.25">
      <c r="A4065" s="54">
        <v>2024</v>
      </c>
      <c r="B4065" s="54">
        <v>692982</v>
      </c>
      <c r="C4065" s="55" t="s">
        <v>419</v>
      </c>
      <c r="D4065" s="54" t="s">
        <v>1</v>
      </c>
      <c r="E4065" s="56">
        <v>88.792000000000002</v>
      </c>
      <c r="F4065" s="56">
        <v>169.56800000000001</v>
      </c>
      <c r="G4065" s="56">
        <v>9.5920000000000005</v>
      </c>
      <c r="H4065" s="56">
        <v>0</v>
      </c>
      <c r="I4065" s="56">
        <v>1067.048</v>
      </c>
      <c r="J4065" s="56">
        <v>79.992000000000004</v>
      </c>
      <c r="K4065" s="56">
        <v>63.991999999999997</v>
      </c>
      <c r="L4065" s="56">
        <v>63.991999999999997</v>
      </c>
      <c r="M4065" s="56">
        <v>79.992000000000004</v>
      </c>
      <c r="N4065" s="56">
        <v>0</v>
      </c>
      <c r="O4065" s="56">
        <v>0</v>
      </c>
      <c r="P4065" s="56">
        <v>0</v>
      </c>
    </row>
    <row r="4066" spans="1:16" x14ac:dyDescent="0.25">
      <c r="A4066" s="54">
        <v>2024</v>
      </c>
      <c r="B4066" s="54">
        <v>692982</v>
      </c>
      <c r="C4066" s="55" t="s">
        <v>419</v>
      </c>
      <c r="D4066" s="54" t="s">
        <v>294</v>
      </c>
      <c r="E4066" s="56">
        <v>23.792000000000002</v>
      </c>
      <c r="F4066" s="56">
        <v>53.067999999999998</v>
      </c>
      <c r="G4066" s="56">
        <v>2.3420000000000001</v>
      </c>
      <c r="H4066" s="56">
        <v>0</v>
      </c>
      <c r="I4066" s="56">
        <v>383.798</v>
      </c>
      <c r="J4066" s="56">
        <v>24.992000000000001</v>
      </c>
      <c r="K4066" s="56">
        <v>28.992000000000001</v>
      </c>
      <c r="L4066" s="56">
        <v>28.992000000000001</v>
      </c>
      <c r="M4066" s="56">
        <v>24.992000000000001</v>
      </c>
      <c r="N4066" s="56">
        <v>0</v>
      </c>
      <c r="O4066" s="56">
        <v>0</v>
      </c>
      <c r="P4066" s="56">
        <v>0</v>
      </c>
    </row>
    <row r="4067" spans="1:16" x14ac:dyDescent="0.25">
      <c r="A4067" s="54">
        <v>2024</v>
      </c>
      <c r="B4067" s="54">
        <v>693197</v>
      </c>
      <c r="C4067" s="55" t="s">
        <v>418</v>
      </c>
      <c r="D4067" s="54" t="s">
        <v>1</v>
      </c>
      <c r="E4067" s="56">
        <v>0</v>
      </c>
      <c r="F4067" s="56">
        <v>0</v>
      </c>
      <c r="G4067" s="56">
        <v>0</v>
      </c>
      <c r="H4067" s="56">
        <v>4827.3</v>
      </c>
      <c r="I4067" s="56">
        <v>5272.8</v>
      </c>
      <c r="J4067" s="56">
        <v>9861.9</v>
      </c>
      <c r="K4067" s="56">
        <v>5835.6</v>
      </c>
      <c r="L4067" s="56">
        <v>186</v>
      </c>
      <c r="M4067" s="56">
        <v>2122.8000000000002</v>
      </c>
      <c r="N4067" s="56">
        <v>9204</v>
      </c>
      <c r="O4067" s="56">
        <v>702</v>
      </c>
      <c r="P4067" s="56">
        <v>1786.8</v>
      </c>
    </row>
    <row r="4068" spans="1:16" x14ac:dyDescent="0.25">
      <c r="A4068" s="54">
        <v>2024</v>
      </c>
      <c r="B4068" s="54">
        <v>693197</v>
      </c>
      <c r="C4068" s="55" t="s">
        <v>418</v>
      </c>
      <c r="D4068" s="54" t="s">
        <v>296</v>
      </c>
      <c r="E4068" s="56">
        <v>0</v>
      </c>
      <c r="F4068" s="56">
        <v>0</v>
      </c>
      <c r="G4068" s="56">
        <v>0</v>
      </c>
      <c r="H4068" s="56">
        <v>421.75</v>
      </c>
      <c r="I4068" s="56">
        <v>669.2</v>
      </c>
      <c r="J4068" s="56">
        <v>1434.05</v>
      </c>
      <c r="K4068" s="56">
        <v>731</v>
      </c>
      <c r="L4068" s="56">
        <v>-35.200000000000003</v>
      </c>
      <c r="M4068" s="56">
        <v>171.8</v>
      </c>
      <c r="N4068" s="56">
        <v>1248.3</v>
      </c>
      <c r="O4068" s="56">
        <v>47.5</v>
      </c>
      <c r="P4068" s="56">
        <v>20.9</v>
      </c>
    </row>
    <row r="4069" spans="1:16" x14ac:dyDescent="0.25">
      <c r="A4069" s="54">
        <v>2024</v>
      </c>
      <c r="B4069" s="54">
        <v>693197</v>
      </c>
      <c r="C4069" s="55" t="s">
        <v>418</v>
      </c>
      <c r="D4069" s="54" t="s">
        <v>294</v>
      </c>
      <c r="E4069" s="56">
        <v>0</v>
      </c>
      <c r="F4069" s="56">
        <v>0</v>
      </c>
      <c r="G4069" s="56">
        <v>0</v>
      </c>
      <c r="H4069" s="56">
        <v>804.55</v>
      </c>
      <c r="I4069" s="56">
        <v>878.8</v>
      </c>
      <c r="J4069" s="56">
        <v>1643.65</v>
      </c>
      <c r="K4069" s="56">
        <v>972.6</v>
      </c>
      <c r="L4069" s="56">
        <v>31</v>
      </c>
      <c r="M4069" s="56">
        <v>353.8</v>
      </c>
      <c r="N4069" s="56">
        <v>1534</v>
      </c>
      <c r="O4069" s="56">
        <v>117</v>
      </c>
      <c r="P4069" s="56">
        <v>297.8</v>
      </c>
    </row>
    <row r="4070" spans="1:16" x14ac:dyDescent="0.25">
      <c r="A4070" s="54">
        <v>2024</v>
      </c>
      <c r="B4070" s="54">
        <v>697252</v>
      </c>
      <c r="C4070" s="55" t="s">
        <v>414</v>
      </c>
      <c r="D4070" s="54" t="s">
        <v>1</v>
      </c>
      <c r="E4070" s="56">
        <v>375.88799999999998</v>
      </c>
      <c r="F4070" s="56">
        <v>887.83199999999999</v>
      </c>
      <c r="G4070" s="56">
        <v>380.68</v>
      </c>
      <c r="H4070" s="56">
        <v>1335.7439999999999</v>
      </c>
      <c r="I4070" s="56">
        <v>71.992000000000004</v>
      </c>
      <c r="J4070" s="56">
        <v>127.98399999999999</v>
      </c>
      <c r="K4070" s="56">
        <v>335.96</v>
      </c>
      <c r="L4070" s="56">
        <v>177.56800000000001</v>
      </c>
      <c r="M4070" s="56">
        <v>208.77600000000001</v>
      </c>
      <c r="N4070" s="56">
        <v>78.376000000000005</v>
      </c>
      <c r="O4070" s="56">
        <v>15.984</v>
      </c>
      <c r="P4070" s="56">
        <v>169.57599999999999</v>
      </c>
    </row>
    <row r="4071" spans="1:16" x14ac:dyDescent="0.25">
      <c r="A4071" s="54">
        <v>2024</v>
      </c>
      <c r="B4071" s="54">
        <v>697252</v>
      </c>
      <c r="C4071" s="55" t="s">
        <v>414</v>
      </c>
      <c r="D4071" s="54" t="s">
        <v>296</v>
      </c>
      <c r="E4071" s="56">
        <v>37.887999999999998</v>
      </c>
      <c r="F4071" s="56">
        <v>258.33199999999999</v>
      </c>
      <c r="G4071" s="56">
        <v>-59.07</v>
      </c>
      <c r="H4071" s="56">
        <v>370.49400000000003</v>
      </c>
      <c r="I4071" s="56">
        <v>-4.008</v>
      </c>
      <c r="J4071" s="56">
        <v>26.984000000000002</v>
      </c>
      <c r="K4071" s="56">
        <v>47.96</v>
      </c>
      <c r="L4071" s="56">
        <v>-5.4319999999999897</v>
      </c>
      <c r="M4071" s="56">
        <v>6.7759999999999998</v>
      </c>
      <c r="N4071" s="56">
        <v>-25.623999999999999</v>
      </c>
      <c r="O4071" s="56">
        <v>-24.015999999999998</v>
      </c>
      <c r="P4071" s="56">
        <v>-19.423999999999999</v>
      </c>
    </row>
    <row r="4072" spans="1:16" x14ac:dyDescent="0.25">
      <c r="A4072" s="54">
        <v>2024</v>
      </c>
      <c r="B4072" s="54">
        <v>697252</v>
      </c>
      <c r="C4072" s="55" t="s">
        <v>414</v>
      </c>
      <c r="D4072" s="54" t="s">
        <v>294</v>
      </c>
      <c r="E4072" s="56">
        <v>130.88800000000001</v>
      </c>
      <c r="F4072" s="56">
        <v>320.33199999999999</v>
      </c>
      <c r="G4072" s="56">
        <v>64.930000000000007</v>
      </c>
      <c r="H4072" s="56">
        <v>410.49400000000003</v>
      </c>
      <c r="I4072" s="56">
        <v>26.992000000000001</v>
      </c>
      <c r="J4072" s="56">
        <v>57.984000000000002</v>
      </c>
      <c r="K4072" s="56">
        <v>140.96</v>
      </c>
      <c r="L4072" s="56">
        <v>56.567999999999998</v>
      </c>
      <c r="M4072" s="56">
        <v>68.775999999999996</v>
      </c>
      <c r="N4072" s="56">
        <v>36.375999999999998</v>
      </c>
      <c r="O4072" s="56">
        <v>6.984</v>
      </c>
      <c r="P4072" s="56">
        <v>42.576000000000001</v>
      </c>
    </row>
    <row r="4073" spans="1:16" x14ac:dyDescent="0.25">
      <c r="A4073" s="54">
        <v>2024</v>
      </c>
      <c r="B4073" s="54">
        <v>701147</v>
      </c>
      <c r="C4073" s="55" t="s">
        <v>418</v>
      </c>
      <c r="D4073" s="54" t="s">
        <v>296</v>
      </c>
      <c r="E4073" s="56">
        <v>-61.915999999999997</v>
      </c>
      <c r="F4073" s="56">
        <v>-22.308</v>
      </c>
      <c r="G4073" s="56">
        <v>-69.524000000000001</v>
      </c>
      <c r="H4073" s="56">
        <v>-65.724000000000004</v>
      </c>
      <c r="I4073" s="56">
        <v>206.31200000000001</v>
      </c>
      <c r="J4073" s="56">
        <v>-26.108000000000001</v>
      </c>
      <c r="K4073" s="56">
        <v>-73.024000000000001</v>
      </c>
      <c r="L4073" s="56">
        <v>0</v>
      </c>
      <c r="M4073" s="56">
        <v>0</v>
      </c>
      <c r="N4073" s="56">
        <v>-13.416</v>
      </c>
      <c r="O4073" s="56">
        <v>-4.1079999999999997</v>
      </c>
      <c r="P4073" s="56">
        <v>-39.723999999999997</v>
      </c>
    </row>
    <row r="4074" spans="1:16" x14ac:dyDescent="0.25">
      <c r="A4074" s="54">
        <v>2024</v>
      </c>
      <c r="B4074" s="54">
        <v>701147</v>
      </c>
      <c r="C4074" s="55" t="s">
        <v>418</v>
      </c>
      <c r="D4074" s="54" t="s">
        <v>294</v>
      </c>
      <c r="E4074" s="56">
        <v>4.2839999999999998</v>
      </c>
      <c r="F4074" s="56">
        <v>10.792</v>
      </c>
      <c r="G4074" s="56">
        <v>29.776</v>
      </c>
      <c r="H4074" s="56">
        <v>33.576000000000001</v>
      </c>
      <c r="I4074" s="56">
        <v>272.512</v>
      </c>
      <c r="J4074" s="56">
        <v>6.992</v>
      </c>
      <c r="K4074" s="56">
        <v>26.276</v>
      </c>
      <c r="L4074" s="56">
        <v>0</v>
      </c>
      <c r="M4074" s="56">
        <v>0</v>
      </c>
      <c r="N4074" s="56">
        <v>52.783999999999999</v>
      </c>
      <c r="O4074" s="56">
        <v>28.992000000000001</v>
      </c>
      <c r="P4074" s="56">
        <v>59.576000000000001</v>
      </c>
    </row>
    <row r="4075" spans="1:16" x14ac:dyDescent="0.25">
      <c r="A4075" s="54">
        <v>2024</v>
      </c>
      <c r="B4075" s="54">
        <v>701147</v>
      </c>
      <c r="C4075" s="55" t="s">
        <v>418</v>
      </c>
      <c r="D4075" s="54" t="s">
        <v>1</v>
      </c>
      <c r="E4075" s="56">
        <v>88.784000000000006</v>
      </c>
      <c r="F4075" s="56">
        <v>80.792000000000002</v>
      </c>
      <c r="G4075" s="56">
        <v>96.775999999999996</v>
      </c>
      <c r="H4075" s="56">
        <v>89.575999999999993</v>
      </c>
      <c r="I4075" s="56">
        <v>729.51199999999994</v>
      </c>
      <c r="J4075" s="56">
        <v>71.992000000000004</v>
      </c>
      <c r="K4075" s="56">
        <v>96.775999999999996</v>
      </c>
      <c r="L4075" s="56">
        <v>0</v>
      </c>
      <c r="M4075" s="56">
        <v>0</v>
      </c>
      <c r="N4075" s="56">
        <v>152.78399999999999</v>
      </c>
      <c r="O4075" s="56">
        <v>63.991999999999997</v>
      </c>
      <c r="P4075" s="56">
        <v>137.57599999999999</v>
      </c>
    </row>
    <row r="4076" spans="1:16" x14ac:dyDescent="0.25">
      <c r="A4076" s="54">
        <v>2024</v>
      </c>
      <c r="B4076" s="54">
        <v>703561</v>
      </c>
      <c r="C4076" s="55" t="s">
        <v>418</v>
      </c>
      <c r="D4076" s="54" t="s">
        <v>1</v>
      </c>
      <c r="E4076" s="56">
        <v>0</v>
      </c>
      <c r="F4076" s="56">
        <v>0</v>
      </c>
      <c r="G4076" s="56">
        <v>0</v>
      </c>
      <c r="H4076" s="56">
        <v>0</v>
      </c>
      <c r="I4076" s="56">
        <v>0</v>
      </c>
      <c r="J4076" s="56">
        <v>0</v>
      </c>
      <c r="K4076" s="56">
        <v>0</v>
      </c>
      <c r="L4076" s="56">
        <v>0</v>
      </c>
      <c r="M4076" s="56">
        <v>959.024</v>
      </c>
      <c r="N4076" s="56">
        <v>111.08799999999999</v>
      </c>
      <c r="O4076" s="56">
        <v>0</v>
      </c>
      <c r="P4076" s="56">
        <v>0</v>
      </c>
    </row>
    <row r="4077" spans="1:16" x14ac:dyDescent="0.25">
      <c r="A4077" s="54">
        <v>2024</v>
      </c>
      <c r="B4077" s="54">
        <v>703561</v>
      </c>
      <c r="C4077" s="55" t="s">
        <v>418</v>
      </c>
      <c r="D4077" s="54" t="s">
        <v>294</v>
      </c>
      <c r="E4077" s="56">
        <v>0</v>
      </c>
      <c r="F4077" s="56">
        <v>0</v>
      </c>
      <c r="G4077" s="56">
        <v>0</v>
      </c>
      <c r="H4077" s="56">
        <v>0</v>
      </c>
      <c r="I4077" s="56">
        <v>0</v>
      </c>
      <c r="J4077" s="56">
        <v>0</v>
      </c>
      <c r="K4077" s="56">
        <v>0</v>
      </c>
      <c r="L4077" s="56">
        <v>0</v>
      </c>
      <c r="M4077" s="56">
        <v>310.524</v>
      </c>
      <c r="N4077" s="56">
        <v>23.088000000000001</v>
      </c>
      <c r="O4077" s="56">
        <v>0</v>
      </c>
      <c r="P4077" s="56">
        <v>0</v>
      </c>
    </row>
    <row r="4078" spans="1:16" x14ac:dyDescent="0.25">
      <c r="A4078" s="54">
        <v>2024</v>
      </c>
      <c r="B4078" s="54">
        <v>703561</v>
      </c>
      <c r="C4078" s="55" t="s">
        <v>418</v>
      </c>
      <c r="D4078" s="54" t="s">
        <v>296</v>
      </c>
      <c r="E4078" s="56">
        <v>0</v>
      </c>
      <c r="F4078" s="56">
        <v>0</v>
      </c>
      <c r="G4078" s="56">
        <v>0</v>
      </c>
      <c r="H4078" s="56">
        <v>0</v>
      </c>
      <c r="I4078" s="56">
        <v>0</v>
      </c>
      <c r="J4078" s="56">
        <v>0</v>
      </c>
      <c r="K4078" s="56">
        <v>0</v>
      </c>
      <c r="L4078" s="56">
        <v>0</v>
      </c>
      <c r="M4078" s="56">
        <v>275.22399999999999</v>
      </c>
      <c r="N4078" s="56">
        <v>-12.212</v>
      </c>
      <c r="O4078" s="56">
        <v>0</v>
      </c>
      <c r="P4078" s="56">
        <v>0</v>
      </c>
    </row>
    <row r="4079" spans="1:16" x14ac:dyDescent="0.25">
      <c r="A4079" s="54">
        <v>2024</v>
      </c>
      <c r="B4079" s="54">
        <v>703857</v>
      </c>
      <c r="C4079" s="55" t="s">
        <v>417</v>
      </c>
      <c r="D4079" s="54" t="s">
        <v>294</v>
      </c>
      <c r="E4079" s="56">
        <v>3406.65</v>
      </c>
      <c r="F4079" s="56">
        <v>3646.5250000000001</v>
      </c>
      <c r="G4079" s="56">
        <v>2401.8249999999998</v>
      </c>
      <c r="H4079" s="56">
        <v>2797.35</v>
      </c>
      <c r="I4079" s="56">
        <v>2214.6750000000002</v>
      </c>
      <c r="J4079" s="56">
        <v>1087.825</v>
      </c>
      <c r="K4079" s="56">
        <v>2677.5</v>
      </c>
      <c r="L4079" s="56">
        <v>1869.5</v>
      </c>
      <c r="M4079" s="56">
        <v>2557.25</v>
      </c>
      <c r="N4079" s="56">
        <v>2502.0749999999998</v>
      </c>
      <c r="O4079" s="56">
        <v>2024.125</v>
      </c>
      <c r="P4079" s="56">
        <v>2739.95</v>
      </c>
    </row>
    <row r="4080" spans="1:16" x14ac:dyDescent="0.25">
      <c r="A4080" s="54">
        <v>2024</v>
      </c>
      <c r="B4080" s="54">
        <v>703857</v>
      </c>
      <c r="C4080" s="55" t="s">
        <v>417</v>
      </c>
      <c r="D4080" s="54" t="s">
        <v>1</v>
      </c>
      <c r="E4080" s="56">
        <v>37473.15</v>
      </c>
      <c r="F4080" s="56">
        <v>40111.775000000001</v>
      </c>
      <c r="G4080" s="56">
        <v>26420.075000000001</v>
      </c>
      <c r="H4080" s="56">
        <v>30770.85</v>
      </c>
      <c r="I4080" s="56">
        <v>24361.424999999999</v>
      </c>
      <c r="J4080" s="56">
        <v>11966.075000000001</v>
      </c>
      <c r="K4080" s="56">
        <v>29452.5</v>
      </c>
      <c r="L4080" s="56">
        <v>20564.5</v>
      </c>
      <c r="M4080" s="56">
        <v>28129.75</v>
      </c>
      <c r="N4080" s="56">
        <v>27522.825000000001</v>
      </c>
      <c r="O4080" s="56">
        <v>22265.375</v>
      </c>
      <c r="P4080" s="56">
        <v>30139.45</v>
      </c>
    </row>
    <row r="4081" spans="1:16" x14ac:dyDescent="0.25">
      <c r="A4081" s="54">
        <v>2024</v>
      </c>
      <c r="B4081" s="54">
        <v>703857</v>
      </c>
      <c r="C4081" s="55" t="s">
        <v>417</v>
      </c>
      <c r="D4081" s="54" t="s">
        <v>296</v>
      </c>
      <c r="E4081" s="56">
        <v>2753.83</v>
      </c>
      <c r="F4081" s="56">
        <v>3022.4450000000002</v>
      </c>
      <c r="G4081" s="56">
        <v>1966.345</v>
      </c>
      <c r="H4081" s="56">
        <v>2333.5100000000002</v>
      </c>
      <c r="I4081" s="56">
        <v>1708.2750000000001</v>
      </c>
      <c r="J4081" s="56">
        <v>899.22500000000002</v>
      </c>
      <c r="K4081" s="56">
        <v>2235.46</v>
      </c>
      <c r="L4081" s="56">
        <v>1490.5</v>
      </c>
      <c r="M4081" s="56">
        <v>2148.61</v>
      </c>
      <c r="N4081" s="56">
        <v>2078.5949999999998</v>
      </c>
      <c r="O4081" s="56">
        <v>1672.645</v>
      </c>
      <c r="P4081" s="56">
        <v>2204.13</v>
      </c>
    </row>
    <row r="4082" spans="1:16" x14ac:dyDescent="0.25">
      <c r="A4082" s="54">
        <v>2024</v>
      </c>
      <c r="B4082" s="54">
        <v>707741</v>
      </c>
      <c r="C4082" s="55" t="s">
        <v>418</v>
      </c>
      <c r="D4082" s="54" t="s">
        <v>1</v>
      </c>
      <c r="E4082" s="56">
        <v>0</v>
      </c>
      <c r="F4082" s="56">
        <v>119.176</v>
      </c>
      <c r="G4082" s="56">
        <v>199.976</v>
      </c>
      <c r="H4082" s="56">
        <v>0</v>
      </c>
      <c r="I4082" s="56">
        <v>0</v>
      </c>
      <c r="J4082" s="56">
        <v>15.984</v>
      </c>
      <c r="K4082" s="56">
        <v>0</v>
      </c>
      <c r="L4082" s="56">
        <v>0</v>
      </c>
      <c r="M4082" s="56">
        <v>0</v>
      </c>
      <c r="N4082" s="56">
        <v>0</v>
      </c>
      <c r="O4082" s="56">
        <v>0</v>
      </c>
      <c r="P4082" s="56">
        <v>0</v>
      </c>
    </row>
    <row r="4083" spans="1:16" x14ac:dyDescent="0.25">
      <c r="A4083" s="54">
        <v>2024</v>
      </c>
      <c r="B4083" s="54">
        <v>707741</v>
      </c>
      <c r="C4083" s="55" t="s">
        <v>418</v>
      </c>
      <c r="D4083" s="54" t="s">
        <v>294</v>
      </c>
      <c r="E4083" s="56">
        <v>0</v>
      </c>
      <c r="F4083" s="56">
        <v>14.676</v>
      </c>
      <c r="G4083" s="56">
        <v>84.975999999999999</v>
      </c>
      <c r="H4083" s="56">
        <v>0</v>
      </c>
      <c r="I4083" s="56">
        <v>0</v>
      </c>
      <c r="J4083" s="56">
        <v>2.984</v>
      </c>
      <c r="K4083" s="56">
        <v>0</v>
      </c>
      <c r="L4083" s="56">
        <v>0</v>
      </c>
      <c r="M4083" s="56">
        <v>0</v>
      </c>
      <c r="N4083" s="56">
        <v>0</v>
      </c>
      <c r="O4083" s="56">
        <v>0</v>
      </c>
      <c r="P4083" s="56">
        <v>0</v>
      </c>
    </row>
    <row r="4084" spans="1:16" x14ac:dyDescent="0.25">
      <c r="A4084" s="54">
        <v>2024</v>
      </c>
      <c r="B4084" s="54">
        <v>707741</v>
      </c>
      <c r="C4084" s="55" t="s">
        <v>418</v>
      </c>
      <c r="D4084" s="54" t="s">
        <v>296</v>
      </c>
      <c r="E4084" s="56">
        <v>0</v>
      </c>
      <c r="F4084" s="56">
        <v>-51.524000000000001</v>
      </c>
      <c r="G4084" s="56">
        <v>18.776</v>
      </c>
      <c r="H4084" s="56">
        <v>0</v>
      </c>
      <c r="I4084" s="56">
        <v>0</v>
      </c>
      <c r="J4084" s="56">
        <v>-30.116</v>
      </c>
      <c r="K4084" s="56">
        <v>0</v>
      </c>
      <c r="L4084" s="56">
        <v>0</v>
      </c>
      <c r="M4084" s="56">
        <v>0</v>
      </c>
      <c r="N4084" s="56">
        <v>0</v>
      </c>
      <c r="O4084" s="56">
        <v>0</v>
      </c>
      <c r="P4084" s="56">
        <v>0</v>
      </c>
    </row>
    <row r="4085" spans="1:16" x14ac:dyDescent="0.25">
      <c r="A4085" s="54">
        <v>2024</v>
      </c>
      <c r="B4085" s="54">
        <v>713162</v>
      </c>
      <c r="C4085" s="55" t="s">
        <v>419</v>
      </c>
      <c r="D4085" s="54" t="s">
        <v>296</v>
      </c>
      <c r="E4085" s="56">
        <v>633.98800000000006</v>
      </c>
      <c r="F4085" s="56">
        <v>921.84400000000096</v>
      </c>
      <c r="G4085" s="56">
        <v>557.30399999999997</v>
      </c>
      <c r="H4085" s="56">
        <v>229.536</v>
      </c>
      <c r="I4085" s="56">
        <v>1029.04</v>
      </c>
      <c r="J4085" s="56">
        <v>568.42399999999998</v>
      </c>
      <c r="K4085" s="56">
        <v>2941.1120000000001</v>
      </c>
      <c r="L4085" s="56">
        <v>310.74400000000003</v>
      </c>
      <c r="M4085" s="56">
        <v>267.44400000000002</v>
      </c>
      <c r="N4085" s="56">
        <v>1776.42</v>
      </c>
      <c r="O4085" s="56">
        <v>518.92600000000004</v>
      </c>
      <c r="P4085" s="56">
        <v>291.89600000000002</v>
      </c>
    </row>
    <row r="4086" spans="1:16" x14ac:dyDescent="0.25">
      <c r="A4086" s="54">
        <v>2024</v>
      </c>
      <c r="B4086" s="54">
        <v>713162</v>
      </c>
      <c r="C4086" s="55" t="s">
        <v>414</v>
      </c>
      <c r="D4086" s="54" t="s">
        <v>1</v>
      </c>
      <c r="E4086" s="56">
        <v>667.92</v>
      </c>
      <c r="F4086" s="56">
        <v>0</v>
      </c>
      <c r="G4086" s="56">
        <v>0</v>
      </c>
      <c r="H4086" s="56">
        <v>0</v>
      </c>
      <c r="I4086" s="56">
        <v>127.98399999999999</v>
      </c>
      <c r="J4086" s="56">
        <v>72.784000000000006</v>
      </c>
      <c r="K4086" s="56">
        <v>0</v>
      </c>
      <c r="L4086" s="56">
        <v>63.991999999999997</v>
      </c>
      <c r="M4086" s="56">
        <v>0</v>
      </c>
      <c r="N4086" s="56">
        <v>144.78399999999999</v>
      </c>
      <c r="O4086" s="56">
        <v>71.992000000000004</v>
      </c>
      <c r="P4086" s="56">
        <v>863.91200000000003</v>
      </c>
    </row>
    <row r="4087" spans="1:16" x14ac:dyDescent="0.25">
      <c r="A4087" s="54">
        <v>2024</v>
      </c>
      <c r="B4087" s="54">
        <v>713162</v>
      </c>
      <c r="C4087" s="55" t="s">
        <v>416</v>
      </c>
      <c r="D4087" s="54" t="s">
        <v>1</v>
      </c>
      <c r="E4087" s="56">
        <v>1914.9760000000001</v>
      </c>
      <c r="F4087" s="56">
        <v>970.26400000000001</v>
      </c>
      <c r="G4087" s="56">
        <v>321.56</v>
      </c>
      <c r="H4087" s="56">
        <v>2351.7359999999999</v>
      </c>
      <c r="I4087" s="56">
        <v>552.6</v>
      </c>
      <c r="J4087" s="56">
        <v>1023.776</v>
      </c>
      <c r="K4087" s="56">
        <v>233.56</v>
      </c>
      <c r="L4087" s="56">
        <v>871.89599999999996</v>
      </c>
      <c r="M4087" s="56">
        <v>295.89600000000002</v>
      </c>
      <c r="N4087" s="56">
        <v>2535.712</v>
      </c>
      <c r="O4087" s="56">
        <v>2543.6959999999999</v>
      </c>
      <c r="P4087" s="56">
        <v>1241.3599999999999</v>
      </c>
    </row>
    <row r="4088" spans="1:16" x14ac:dyDescent="0.25">
      <c r="A4088" s="54">
        <v>2024</v>
      </c>
      <c r="B4088" s="54">
        <v>713162</v>
      </c>
      <c r="C4088" s="55" t="s">
        <v>419</v>
      </c>
      <c r="D4088" s="54" t="s">
        <v>1</v>
      </c>
      <c r="E4088" s="56">
        <v>4294.6880000000001</v>
      </c>
      <c r="F4088" s="56">
        <v>4123.5439999999999</v>
      </c>
      <c r="G4088" s="56">
        <v>2330.5039999999999</v>
      </c>
      <c r="H4088" s="56">
        <v>1831.7360000000001</v>
      </c>
      <c r="I4088" s="56">
        <v>4731.4399999999996</v>
      </c>
      <c r="J4088" s="56">
        <v>2529.0239999999999</v>
      </c>
      <c r="K4088" s="56">
        <v>10186.512000000001</v>
      </c>
      <c r="L4088" s="56">
        <v>4093.944</v>
      </c>
      <c r="M4088" s="56">
        <v>1722.7439999999999</v>
      </c>
      <c r="N4088" s="56">
        <v>10099.719999999999</v>
      </c>
      <c r="O4088" s="56">
        <v>2995.576</v>
      </c>
      <c r="P4088" s="56">
        <v>2156.2959999999998</v>
      </c>
    </row>
    <row r="4089" spans="1:16" x14ac:dyDescent="0.25">
      <c r="A4089" s="54">
        <v>2024</v>
      </c>
      <c r="B4089" s="54">
        <v>713162</v>
      </c>
      <c r="C4089" s="55" t="s">
        <v>416</v>
      </c>
      <c r="D4089" s="54" t="s">
        <v>294</v>
      </c>
      <c r="E4089" s="56">
        <v>626.476</v>
      </c>
      <c r="F4089" s="56">
        <v>370.26400000000001</v>
      </c>
      <c r="G4089" s="56">
        <v>70.56</v>
      </c>
      <c r="H4089" s="56">
        <v>896.73599999999999</v>
      </c>
      <c r="I4089" s="56">
        <v>195.1</v>
      </c>
      <c r="J4089" s="56">
        <v>425.27600000000001</v>
      </c>
      <c r="K4089" s="56">
        <v>86.56</v>
      </c>
      <c r="L4089" s="56">
        <v>327.39600000000002</v>
      </c>
      <c r="M4089" s="56">
        <v>85.896000000000001</v>
      </c>
      <c r="N4089" s="56">
        <v>917.21199999999999</v>
      </c>
      <c r="O4089" s="56">
        <v>344.69600000000003</v>
      </c>
      <c r="P4089" s="56">
        <v>506.36</v>
      </c>
    </row>
    <row r="4090" spans="1:16" x14ac:dyDescent="0.25">
      <c r="A4090" s="54">
        <v>2024</v>
      </c>
      <c r="B4090" s="54">
        <v>713162</v>
      </c>
      <c r="C4090" s="55" t="s">
        <v>416</v>
      </c>
      <c r="D4090" s="54" t="s">
        <v>296</v>
      </c>
      <c r="E4090" s="56">
        <v>523.57600000000002</v>
      </c>
      <c r="F4090" s="56">
        <v>206.464</v>
      </c>
      <c r="G4090" s="56">
        <v>-27.94</v>
      </c>
      <c r="H4090" s="56">
        <v>830.33600000000001</v>
      </c>
      <c r="I4090" s="56">
        <v>32.4</v>
      </c>
      <c r="J4090" s="56">
        <v>228.27600000000001</v>
      </c>
      <c r="K4090" s="56">
        <v>19.059999999999999</v>
      </c>
      <c r="L4090" s="56">
        <v>260.99599999999998</v>
      </c>
      <c r="M4090" s="56">
        <v>19.495999999999999</v>
      </c>
      <c r="N4090" s="56">
        <v>785.51199999999994</v>
      </c>
      <c r="O4090" s="56">
        <v>178.696</v>
      </c>
      <c r="P4090" s="56">
        <v>338.16</v>
      </c>
    </row>
    <row r="4091" spans="1:16" x14ac:dyDescent="0.25">
      <c r="A4091" s="54">
        <v>2024</v>
      </c>
      <c r="B4091" s="54">
        <v>713162</v>
      </c>
      <c r="C4091" s="55" t="s">
        <v>414</v>
      </c>
      <c r="D4091" s="54" t="s">
        <v>296</v>
      </c>
      <c r="E4091" s="56">
        <v>130.16999999999999</v>
      </c>
      <c r="F4091" s="56">
        <v>0</v>
      </c>
      <c r="G4091" s="56">
        <v>0</v>
      </c>
      <c r="H4091" s="56">
        <v>0</v>
      </c>
      <c r="I4091" s="56">
        <v>-4.0160000000000098</v>
      </c>
      <c r="J4091" s="56">
        <v>-30.216000000000001</v>
      </c>
      <c r="K4091" s="56">
        <v>0</v>
      </c>
      <c r="L4091" s="56">
        <v>-2.008</v>
      </c>
      <c r="M4091" s="56">
        <v>0</v>
      </c>
      <c r="N4091" s="56">
        <v>-32.216000000000001</v>
      </c>
      <c r="O4091" s="56">
        <v>-4.008</v>
      </c>
      <c r="P4091" s="56">
        <v>216.91200000000001</v>
      </c>
    </row>
    <row r="4092" spans="1:16" x14ac:dyDescent="0.25">
      <c r="A4092" s="54">
        <v>2024</v>
      </c>
      <c r="B4092" s="54">
        <v>713162</v>
      </c>
      <c r="C4092" s="55" t="s">
        <v>414</v>
      </c>
      <c r="D4092" s="54" t="s">
        <v>294</v>
      </c>
      <c r="E4092" s="56">
        <v>170.17</v>
      </c>
      <c r="F4092" s="56">
        <v>0</v>
      </c>
      <c r="G4092" s="56">
        <v>0</v>
      </c>
      <c r="H4092" s="56">
        <v>0</v>
      </c>
      <c r="I4092" s="56">
        <v>57.984000000000002</v>
      </c>
      <c r="J4092" s="56">
        <v>31.783999999999999</v>
      </c>
      <c r="K4092" s="56">
        <v>0</v>
      </c>
      <c r="L4092" s="56">
        <v>28.992000000000001</v>
      </c>
      <c r="M4092" s="56">
        <v>0</v>
      </c>
      <c r="N4092" s="56">
        <v>29.783999999999999</v>
      </c>
      <c r="O4092" s="56">
        <v>26.992000000000001</v>
      </c>
      <c r="P4092" s="56">
        <v>278.91199999999998</v>
      </c>
    </row>
    <row r="4093" spans="1:16" x14ac:dyDescent="0.25">
      <c r="A4093" s="54">
        <v>2024</v>
      </c>
      <c r="B4093" s="54">
        <v>713162</v>
      </c>
      <c r="C4093" s="55" t="s">
        <v>419</v>
      </c>
      <c r="D4093" s="54" t="s">
        <v>294</v>
      </c>
      <c r="E4093" s="56">
        <v>1123.1880000000001</v>
      </c>
      <c r="F4093" s="56">
        <v>1214.0440000000001</v>
      </c>
      <c r="G4093" s="56">
        <v>860.50400000000002</v>
      </c>
      <c r="H4093" s="56">
        <v>558.23599999999999</v>
      </c>
      <c r="I4093" s="56">
        <v>1323.44</v>
      </c>
      <c r="J4093" s="56">
        <v>896.024</v>
      </c>
      <c r="K4093" s="56">
        <v>3376.0120000000002</v>
      </c>
      <c r="L4093" s="56">
        <v>743.44399999999996</v>
      </c>
      <c r="M4093" s="56">
        <v>560.74400000000003</v>
      </c>
      <c r="N4093" s="56">
        <v>2049.7199999999998</v>
      </c>
      <c r="O4093" s="56">
        <v>911.82600000000002</v>
      </c>
      <c r="P4093" s="56">
        <v>684.79600000000005</v>
      </c>
    </row>
    <row r="4094" spans="1:16" x14ac:dyDescent="0.25">
      <c r="A4094" s="54">
        <v>2024</v>
      </c>
      <c r="B4094" s="54">
        <v>714082</v>
      </c>
      <c r="C4094" s="55" t="s">
        <v>418</v>
      </c>
      <c r="D4094" s="54" t="s">
        <v>294</v>
      </c>
      <c r="E4094" s="56">
        <v>462.09199999999998</v>
      </c>
      <c r="F4094" s="56">
        <v>230.65</v>
      </c>
      <c r="G4094" s="56">
        <v>28.992000000000001</v>
      </c>
      <c r="H4094" s="56">
        <v>0</v>
      </c>
      <c r="I4094" s="56">
        <v>0</v>
      </c>
      <c r="J4094" s="56">
        <v>73.975999999999999</v>
      </c>
      <c r="K4094" s="56">
        <v>31.975999999999999</v>
      </c>
      <c r="L4094" s="56">
        <v>0</v>
      </c>
      <c r="M4094" s="56">
        <v>0</v>
      </c>
      <c r="N4094" s="56">
        <v>0</v>
      </c>
      <c r="O4094" s="56">
        <v>57.368000000000002</v>
      </c>
      <c r="P4094" s="56">
        <v>57.984000000000002</v>
      </c>
    </row>
    <row r="4095" spans="1:16" x14ac:dyDescent="0.25">
      <c r="A4095" s="54">
        <v>2024</v>
      </c>
      <c r="B4095" s="54">
        <v>714082</v>
      </c>
      <c r="C4095" s="55" t="s">
        <v>418</v>
      </c>
      <c r="D4095" s="54" t="s">
        <v>296</v>
      </c>
      <c r="E4095" s="56">
        <v>384.34199999999998</v>
      </c>
      <c r="F4095" s="56">
        <v>154.55000000000001</v>
      </c>
      <c r="G4095" s="56">
        <v>-4.1079999999999997</v>
      </c>
      <c r="H4095" s="56">
        <v>0</v>
      </c>
      <c r="I4095" s="56">
        <v>0</v>
      </c>
      <c r="J4095" s="56">
        <v>39.776000000000003</v>
      </c>
      <c r="K4095" s="56">
        <v>-2.2240000000000002</v>
      </c>
      <c r="L4095" s="56">
        <v>0</v>
      </c>
      <c r="M4095" s="56">
        <v>0</v>
      </c>
      <c r="N4095" s="56">
        <v>0</v>
      </c>
      <c r="O4095" s="56">
        <v>23.167999999999999</v>
      </c>
      <c r="P4095" s="56">
        <v>24.884</v>
      </c>
    </row>
    <row r="4096" spans="1:16" x14ac:dyDescent="0.25">
      <c r="A4096" s="54">
        <v>2024</v>
      </c>
      <c r="B4096" s="54">
        <v>714082</v>
      </c>
      <c r="C4096" s="55" t="s">
        <v>418</v>
      </c>
      <c r="D4096" s="54" t="s">
        <v>1</v>
      </c>
      <c r="E4096" s="56">
        <v>1360.5920000000001</v>
      </c>
      <c r="F4096" s="56">
        <v>641.4</v>
      </c>
      <c r="G4096" s="56">
        <v>63.991999999999997</v>
      </c>
      <c r="H4096" s="56">
        <v>0</v>
      </c>
      <c r="I4096" s="56">
        <v>0</v>
      </c>
      <c r="J4096" s="56">
        <v>223.976</v>
      </c>
      <c r="K4096" s="56">
        <v>95.975999999999999</v>
      </c>
      <c r="L4096" s="56">
        <v>0</v>
      </c>
      <c r="M4096" s="56">
        <v>0</v>
      </c>
      <c r="N4096" s="56">
        <v>0</v>
      </c>
      <c r="O4096" s="56">
        <v>174.36799999999999</v>
      </c>
      <c r="P4096" s="56">
        <v>127.98399999999999</v>
      </c>
    </row>
    <row r="4097" spans="1:16" x14ac:dyDescent="0.25">
      <c r="A4097" s="54">
        <v>2024</v>
      </c>
      <c r="B4097" s="54">
        <v>725619</v>
      </c>
      <c r="C4097" s="55" t="s">
        <v>417</v>
      </c>
      <c r="D4097" s="54" t="s">
        <v>1</v>
      </c>
      <c r="E4097" s="56">
        <v>3316.6093999999998</v>
      </c>
      <c r="F4097" s="56">
        <v>5387.0684000000001</v>
      </c>
      <c r="G4097" s="56">
        <v>4892.3703999999998</v>
      </c>
      <c r="H4097" s="56">
        <v>2993.9738000000002</v>
      </c>
      <c r="I4097" s="56">
        <v>3630.8998000000001</v>
      </c>
      <c r="J4097" s="56">
        <v>3535.9715999999999</v>
      </c>
      <c r="K4097" s="56">
        <v>4730.4574000000002</v>
      </c>
      <c r="L4097" s="56">
        <v>5127.8216000000002</v>
      </c>
      <c r="M4097" s="56">
        <v>2897.9792000000002</v>
      </c>
      <c r="N4097" s="56">
        <v>3919.7143999999998</v>
      </c>
      <c r="O4097" s="56">
        <v>4316.9669999999996</v>
      </c>
      <c r="P4097" s="56">
        <v>5249.4160000000002</v>
      </c>
    </row>
    <row r="4098" spans="1:16" x14ac:dyDescent="0.25">
      <c r="A4098" s="54">
        <v>2024</v>
      </c>
      <c r="B4098" s="54">
        <v>725619</v>
      </c>
      <c r="C4098" s="55" t="s">
        <v>417</v>
      </c>
      <c r="D4098" s="54" t="s">
        <v>296</v>
      </c>
      <c r="E4098" s="56">
        <v>-113.89060000000001</v>
      </c>
      <c r="F4098" s="56">
        <v>590.48839999999905</v>
      </c>
      <c r="G4098" s="56">
        <v>364.87039999999899</v>
      </c>
      <c r="H4098" s="56">
        <v>-260.8562</v>
      </c>
      <c r="I4098" s="56">
        <v>106.1498</v>
      </c>
      <c r="J4098" s="56">
        <v>-161.0284</v>
      </c>
      <c r="K4098" s="56">
        <v>91.127400000000193</v>
      </c>
      <c r="L4098" s="56">
        <v>-11.1784000000004</v>
      </c>
      <c r="M4098" s="56">
        <v>-74.0608</v>
      </c>
      <c r="N4098" s="56">
        <v>24.714399999999699</v>
      </c>
      <c r="O4098" s="56">
        <v>360.21699999999998</v>
      </c>
      <c r="P4098" s="56">
        <v>299.37599999999901</v>
      </c>
    </row>
    <row r="4099" spans="1:16" x14ac:dyDescent="0.25">
      <c r="A4099" s="54">
        <v>2024</v>
      </c>
      <c r="B4099" s="54">
        <v>725619</v>
      </c>
      <c r="C4099" s="55" t="s">
        <v>417</v>
      </c>
      <c r="D4099" s="54" t="s">
        <v>294</v>
      </c>
      <c r="E4099" s="56">
        <v>113.10939999999999</v>
      </c>
      <c r="F4099" s="56">
        <v>794.56839999999897</v>
      </c>
      <c r="G4099" s="56">
        <v>687.87039999999899</v>
      </c>
      <c r="H4099" s="56">
        <v>-64.776200000000202</v>
      </c>
      <c r="I4099" s="56">
        <v>361.14980000000003</v>
      </c>
      <c r="J4099" s="56">
        <v>256.97160000000002</v>
      </c>
      <c r="K4099" s="56">
        <v>270.20740000000001</v>
      </c>
      <c r="L4099" s="56">
        <v>341.82159999999999</v>
      </c>
      <c r="M4099" s="56">
        <v>92.979200000000006</v>
      </c>
      <c r="N4099" s="56">
        <v>343.71440000000001</v>
      </c>
      <c r="O4099" s="56">
        <v>612.21699999999998</v>
      </c>
      <c r="P4099" s="56">
        <v>632.41599999999903</v>
      </c>
    </row>
    <row r="4100" spans="1:16" x14ac:dyDescent="0.25">
      <c r="A4100" s="54">
        <v>2024</v>
      </c>
      <c r="B4100" s="54">
        <v>726602</v>
      </c>
      <c r="C4100" s="55" t="s">
        <v>417</v>
      </c>
      <c r="D4100" s="54" t="s">
        <v>294</v>
      </c>
      <c r="E4100" s="56">
        <v>372.52980000000002</v>
      </c>
      <c r="F4100" s="56">
        <v>248.6438</v>
      </c>
      <c r="G4100" s="56">
        <v>288.33199999999999</v>
      </c>
      <c r="H4100" s="56">
        <v>0</v>
      </c>
      <c r="I4100" s="56">
        <v>266.11860000000001</v>
      </c>
      <c r="J4100" s="56">
        <v>43.185200000000002</v>
      </c>
      <c r="K4100" s="56">
        <v>54.7682</v>
      </c>
      <c r="L4100" s="56">
        <v>352.99939999999998</v>
      </c>
      <c r="M4100" s="56">
        <v>427.3818</v>
      </c>
      <c r="N4100" s="56">
        <v>223.38980000000001</v>
      </c>
      <c r="O4100" s="56">
        <v>8.7303999999999693</v>
      </c>
      <c r="P4100" s="56">
        <v>305.96460000000002</v>
      </c>
    </row>
    <row r="4101" spans="1:16" x14ac:dyDescent="0.25">
      <c r="A4101" s="54">
        <v>2024</v>
      </c>
      <c r="B4101" s="54">
        <v>726602</v>
      </c>
      <c r="C4101" s="55" t="s">
        <v>417</v>
      </c>
      <c r="D4101" s="54" t="s">
        <v>296</v>
      </c>
      <c r="E4101" s="56">
        <v>311.52980000000002</v>
      </c>
      <c r="F4101" s="56">
        <v>187.6438</v>
      </c>
      <c r="G4101" s="56">
        <v>165.33199999999999</v>
      </c>
      <c r="H4101" s="56">
        <v>0</v>
      </c>
      <c r="I4101" s="56">
        <v>236.11859999999999</v>
      </c>
      <c r="J4101" s="56">
        <v>12.1852</v>
      </c>
      <c r="K4101" s="56">
        <v>-36.2318</v>
      </c>
      <c r="L4101" s="56">
        <v>200.99940000000001</v>
      </c>
      <c r="M4101" s="56">
        <v>387.86180000000002</v>
      </c>
      <c r="N4101" s="56">
        <v>124.38979999999999</v>
      </c>
      <c r="O4101" s="56">
        <v>-22.269600000000001</v>
      </c>
      <c r="P4101" s="56">
        <v>122.9646</v>
      </c>
    </row>
    <row r="4102" spans="1:16" x14ac:dyDescent="0.25">
      <c r="A4102" s="54">
        <v>2024</v>
      </c>
      <c r="B4102" s="54">
        <v>726602</v>
      </c>
      <c r="C4102" s="55" t="s">
        <v>417</v>
      </c>
      <c r="D4102" s="54" t="s">
        <v>1</v>
      </c>
      <c r="E4102" s="56">
        <v>1502.0298</v>
      </c>
      <c r="F4102" s="56">
        <v>888.64380000000006</v>
      </c>
      <c r="G4102" s="56">
        <v>1185.3320000000001</v>
      </c>
      <c r="H4102" s="56">
        <v>0</v>
      </c>
      <c r="I4102" s="56">
        <v>651.11860000000001</v>
      </c>
      <c r="J4102" s="56">
        <v>133.18520000000001</v>
      </c>
      <c r="K4102" s="56">
        <v>253.76820000000001</v>
      </c>
      <c r="L4102" s="56">
        <v>1302.9993999999999</v>
      </c>
      <c r="M4102" s="56">
        <v>1964.3818000000001</v>
      </c>
      <c r="N4102" s="56">
        <v>1216.3897999999999</v>
      </c>
      <c r="O4102" s="56">
        <v>165.7304</v>
      </c>
      <c r="P4102" s="56">
        <v>1230.4646</v>
      </c>
    </row>
    <row r="4103" spans="1:16" x14ac:dyDescent="0.25">
      <c r="A4103" s="54">
        <v>2024</v>
      </c>
      <c r="B4103" s="54">
        <v>727745</v>
      </c>
      <c r="C4103" s="55" t="s">
        <v>419</v>
      </c>
      <c r="D4103" s="54" t="s">
        <v>294</v>
      </c>
      <c r="E4103" s="56">
        <v>43.5</v>
      </c>
      <c r="F4103" s="56">
        <v>60.4</v>
      </c>
      <c r="G4103" s="56">
        <v>0</v>
      </c>
      <c r="H4103" s="56">
        <v>137.94999999999999</v>
      </c>
      <c r="I4103" s="56">
        <v>247.4</v>
      </c>
      <c r="J4103" s="56">
        <v>155.9</v>
      </c>
      <c r="K4103" s="56">
        <v>45.9</v>
      </c>
      <c r="L4103" s="56">
        <v>4.2</v>
      </c>
      <c r="M4103" s="56">
        <v>153</v>
      </c>
      <c r="N4103" s="56">
        <v>0</v>
      </c>
      <c r="O4103" s="56">
        <v>591.29999999999995</v>
      </c>
      <c r="P4103" s="56">
        <v>99.2</v>
      </c>
    </row>
    <row r="4104" spans="1:16" x14ac:dyDescent="0.25">
      <c r="A4104" s="54">
        <v>2024</v>
      </c>
      <c r="B4104" s="54">
        <v>727745</v>
      </c>
      <c r="C4104" s="55" t="s">
        <v>419</v>
      </c>
      <c r="D4104" s="54" t="s">
        <v>1</v>
      </c>
      <c r="E4104" s="56">
        <v>261</v>
      </c>
      <c r="F4104" s="56">
        <v>362.4</v>
      </c>
      <c r="G4104" s="56">
        <v>0</v>
      </c>
      <c r="H4104" s="56">
        <v>827.7</v>
      </c>
      <c r="I4104" s="56">
        <v>1484.4</v>
      </c>
      <c r="J4104" s="56">
        <v>935.4</v>
      </c>
      <c r="K4104" s="56">
        <v>275.39999999999998</v>
      </c>
      <c r="L4104" s="56">
        <v>25.2</v>
      </c>
      <c r="M4104" s="56">
        <v>918</v>
      </c>
      <c r="N4104" s="56">
        <v>0</v>
      </c>
      <c r="O4104" s="56">
        <v>3547.8</v>
      </c>
      <c r="P4104" s="56">
        <v>595.20000000000005</v>
      </c>
    </row>
    <row r="4105" spans="1:16" x14ac:dyDescent="0.25">
      <c r="A4105" s="54">
        <v>2024</v>
      </c>
      <c r="B4105" s="54">
        <v>727745</v>
      </c>
      <c r="C4105" s="55" t="s">
        <v>419</v>
      </c>
      <c r="D4105" s="54" t="s">
        <v>296</v>
      </c>
      <c r="E4105" s="56">
        <v>11.4</v>
      </c>
      <c r="F4105" s="56">
        <v>26.1</v>
      </c>
      <c r="G4105" s="56">
        <v>0</v>
      </c>
      <c r="H4105" s="56">
        <v>67.149999999999906</v>
      </c>
      <c r="I4105" s="56">
        <v>176.6</v>
      </c>
      <c r="J4105" s="56">
        <v>20.9</v>
      </c>
      <c r="K4105" s="56">
        <v>-18.3</v>
      </c>
      <c r="L4105" s="56">
        <v>-29</v>
      </c>
      <c r="M4105" s="56">
        <v>85.5</v>
      </c>
      <c r="N4105" s="56">
        <v>0</v>
      </c>
      <c r="O4105" s="56">
        <v>479.64</v>
      </c>
      <c r="P4105" s="56">
        <v>64.900000000000006</v>
      </c>
    </row>
    <row r="4106" spans="1:16" x14ac:dyDescent="0.25">
      <c r="A4106" s="54">
        <v>2024</v>
      </c>
      <c r="B4106" s="54">
        <v>728140</v>
      </c>
      <c r="C4106" s="55" t="s">
        <v>418</v>
      </c>
      <c r="D4106" s="54" t="s">
        <v>296</v>
      </c>
      <c r="E4106" s="56">
        <v>366.84</v>
      </c>
      <c r="F4106" s="56">
        <v>0</v>
      </c>
      <c r="G4106" s="56">
        <v>630.31799999999998</v>
      </c>
      <c r="H4106" s="56">
        <v>-8.1080000000000005</v>
      </c>
      <c r="I4106" s="56">
        <v>333.38</v>
      </c>
      <c r="J4106" s="56">
        <v>255.94800000000001</v>
      </c>
      <c r="K4106" s="56">
        <v>14.784000000000001</v>
      </c>
      <c r="L4106" s="56">
        <v>-46.832000000000001</v>
      </c>
      <c r="M4106" s="56">
        <v>44.652000000000001</v>
      </c>
      <c r="N4106" s="56">
        <v>351.3</v>
      </c>
      <c r="O4106" s="56">
        <v>284.464</v>
      </c>
      <c r="P4106" s="56">
        <v>-62.94</v>
      </c>
    </row>
    <row r="4107" spans="1:16" x14ac:dyDescent="0.25">
      <c r="A4107" s="54">
        <v>2024</v>
      </c>
      <c r="B4107" s="54">
        <v>728140</v>
      </c>
      <c r="C4107" s="55" t="s">
        <v>418</v>
      </c>
      <c r="D4107" s="54" t="s">
        <v>1</v>
      </c>
      <c r="E4107" s="56">
        <v>1353.44</v>
      </c>
      <c r="F4107" s="56">
        <v>0</v>
      </c>
      <c r="G4107" s="56">
        <v>1867.768</v>
      </c>
      <c r="H4107" s="56">
        <v>79.992000000000004</v>
      </c>
      <c r="I4107" s="56">
        <v>959.88</v>
      </c>
      <c r="J4107" s="56">
        <v>1399.048</v>
      </c>
      <c r="K4107" s="56">
        <v>143.98400000000001</v>
      </c>
      <c r="L4107" s="56">
        <v>169.56800000000001</v>
      </c>
      <c r="M4107" s="56">
        <v>463.952</v>
      </c>
      <c r="N4107" s="56">
        <v>1087.8</v>
      </c>
      <c r="O4107" s="56">
        <v>1179.0640000000001</v>
      </c>
      <c r="P4107" s="56">
        <v>110.36</v>
      </c>
    </row>
    <row r="4108" spans="1:16" x14ac:dyDescent="0.25">
      <c r="A4108" s="54">
        <v>2024</v>
      </c>
      <c r="B4108" s="54">
        <v>728140</v>
      </c>
      <c r="C4108" s="55" t="s">
        <v>418</v>
      </c>
      <c r="D4108" s="54" t="s">
        <v>294</v>
      </c>
      <c r="E4108" s="56">
        <v>469.44</v>
      </c>
      <c r="F4108" s="56">
        <v>0</v>
      </c>
      <c r="G4108" s="56">
        <v>798.01800000000003</v>
      </c>
      <c r="H4108" s="56">
        <v>24.992000000000001</v>
      </c>
      <c r="I4108" s="56">
        <v>434.88</v>
      </c>
      <c r="J4108" s="56">
        <v>390.548</v>
      </c>
      <c r="K4108" s="56">
        <v>48.984000000000002</v>
      </c>
      <c r="L4108" s="56">
        <v>53.567999999999998</v>
      </c>
      <c r="M4108" s="56">
        <v>143.952</v>
      </c>
      <c r="N4108" s="56">
        <v>452.8</v>
      </c>
      <c r="O4108" s="56">
        <v>387.06400000000002</v>
      </c>
      <c r="P4108" s="56">
        <v>36.36</v>
      </c>
    </row>
    <row r="4109" spans="1:16" x14ac:dyDescent="0.25">
      <c r="A4109" s="54">
        <v>2024</v>
      </c>
      <c r="B4109" s="54">
        <v>729882</v>
      </c>
      <c r="C4109" s="55" t="s">
        <v>416</v>
      </c>
      <c r="D4109" s="54" t="s">
        <v>294</v>
      </c>
      <c r="E4109" s="56">
        <v>1178.0196000000001</v>
      </c>
      <c r="F4109" s="56">
        <v>2989.7932000000001</v>
      </c>
      <c r="G4109" s="56">
        <v>475.130799999999</v>
      </c>
      <c r="H4109" s="56">
        <v>1297.5688</v>
      </c>
      <c r="I4109" s="56">
        <v>2033.0011999999999</v>
      </c>
      <c r="J4109" s="56">
        <v>655.79999999999905</v>
      </c>
      <c r="K4109" s="56">
        <v>556.05399999999997</v>
      </c>
      <c r="L4109" s="56">
        <v>1227.4924000000001</v>
      </c>
      <c r="M4109" s="56">
        <v>925.20399999999904</v>
      </c>
      <c r="N4109" s="56">
        <v>678.106799999999</v>
      </c>
      <c r="O4109" s="56">
        <v>410.41879999999998</v>
      </c>
      <c r="P4109" s="56">
        <v>1077.1500000000001</v>
      </c>
    </row>
    <row r="4110" spans="1:16" x14ac:dyDescent="0.25">
      <c r="A4110" s="54">
        <v>2024</v>
      </c>
      <c r="B4110" s="54">
        <v>729882</v>
      </c>
      <c r="C4110" s="55" t="s">
        <v>416</v>
      </c>
      <c r="D4110" s="54" t="s">
        <v>1</v>
      </c>
      <c r="E4110" s="56">
        <v>9037.5195999999996</v>
      </c>
      <c r="F4110" s="56">
        <v>11498.7932</v>
      </c>
      <c r="G4110" s="56">
        <v>6460.3807999999999</v>
      </c>
      <c r="H4110" s="56">
        <v>8247.3187999999991</v>
      </c>
      <c r="I4110" s="56">
        <v>13512.001200000001</v>
      </c>
      <c r="J4110" s="56">
        <v>2735.3</v>
      </c>
      <c r="K4110" s="56">
        <v>3511.5540000000001</v>
      </c>
      <c r="L4110" s="56">
        <v>10660.992399999999</v>
      </c>
      <c r="M4110" s="56">
        <v>5707.9539999999997</v>
      </c>
      <c r="N4110" s="56">
        <v>3417.8568</v>
      </c>
      <c r="O4110" s="56">
        <v>1779.6687999999999</v>
      </c>
      <c r="P4110" s="56">
        <v>10428.65</v>
      </c>
    </row>
    <row r="4111" spans="1:16" x14ac:dyDescent="0.25">
      <c r="A4111" s="54">
        <v>2024</v>
      </c>
      <c r="B4111" s="54">
        <v>729882</v>
      </c>
      <c r="C4111" s="55" t="s">
        <v>416</v>
      </c>
      <c r="D4111" s="54" t="s">
        <v>296</v>
      </c>
      <c r="E4111" s="56">
        <v>832.81959999999901</v>
      </c>
      <c r="F4111" s="56">
        <v>2606.9931999999999</v>
      </c>
      <c r="G4111" s="56">
        <v>222.380799999999</v>
      </c>
      <c r="H4111" s="56">
        <v>977.31879999999899</v>
      </c>
      <c r="I4111" s="56">
        <v>1700.1012000000001</v>
      </c>
      <c r="J4111" s="56">
        <v>457.7</v>
      </c>
      <c r="K4111" s="56">
        <v>275.05399999999997</v>
      </c>
      <c r="L4111" s="56">
        <v>883.39239999999904</v>
      </c>
      <c r="M4111" s="56">
        <v>709.503999999999</v>
      </c>
      <c r="N4111" s="56">
        <v>369.40679999999901</v>
      </c>
      <c r="O4111" s="56">
        <v>131.61879999999999</v>
      </c>
      <c r="P4111" s="56">
        <v>694.34999999999798</v>
      </c>
    </row>
    <row r="4112" spans="1:16" x14ac:dyDescent="0.25">
      <c r="A4112" s="54">
        <v>2024</v>
      </c>
      <c r="B4112" s="54">
        <v>733583</v>
      </c>
      <c r="C4112" s="55" t="s">
        <v>417</v>
      </c>
      <c r="D4112" s="54" t="s">
        <v>1</v>
      </c>
      <c r="E4112" s="56">
        <v>171.17599999999999</v>
      </c>
      <c r="F4112" s="56">
        <v>775.096</v>
      </c>
      <c r="G4112" s="56">
        <v>307.16000000000003</v>
      </c>
      <c r="H4112" s="56">
        <v>223.976</v>
      </c>
      <c r="I4112" s="56">
        <v>1039.8320000000001</v>
      </c>
      <c r="J4112" s="56">
        <v>153.56800000000001</v>
      </c>
      <c r="K4112" s="56">
        <v>95.975999999999999</v>
      </c>
      <c r="L4112" s="56">
        <v>98.376000000000005</v>
      </c>
      <c r="M4112" s="56">
        <v>647.11199999999997</v>
      </c>
      <c r="N4112" s="56">
        <v>9.5920000000000005</v>
      </c>
      <c r="O4112" s="56">
        <v>362.34399999999999</v>
      </c>
      <c r="P4112" s="56">
        <v>328.68799999999999</v>
      </c>
    </row>
    <row r="4113" spans="1:16" x14ac:dyDescent="0.25">
      <c r="A4113" s="54">
        <v>2024</v>
      </c>
      <c r="B4113" s="54">
        <v>733583</v>
      </c>
      <c r="C4113" s="55" t="s">
        <v>417</v>
      </c>
      <c r="D4113" s="54" t="s">
        <v>294</v>
      </c>
      <c r="E4113" s="56">
        <v>37.176000000000002</v>
      </c>
      <c r="F4113" s="56">
        <v>321.596</v>
      </c>
      <c r="G4113" s="56">
        <v>46.66</v>
      </c>
      <c r="H4113" s="56">
        <v>68.975999999999999</v>
      </c>
      <c r="I4113" s="56">
        <v>299.83199999999999</v>
      </c>
      <c r="J4113" s="56">
        <v>61.567999999999998</v>
      </c>
      <c r="K4113" s="56">
        <v>26.475999999999999</v>
      </c>
      <c r="L4113" s="56">
        <v>16.876000000000001</v>
      </c>
      <c r="M4113" s="56">
        <v>293.61200000000002</v>
      </c>
      <c r="N4113" s="56">
        <v>1.5920000000000001</v>
      </c>
      <c r="O4113" s="56">
        <v>128.34399999999999</v>
      </c>
      <c r="P4113" s="56">
        <v>76.688000000000002</v>
      </c>
    </row>
    <row r="4114" spans="1:16" x14ac:dyDescent="0.25">
      <c r="A4114" s="54">
        <v>2024</v>
      </c>
      <c r="B4114" s="54">
        <v>733583</v>
      </c>
      <c r="C4114" s="55" t="s">
        <v>417</v>
      </c>
      <c r="D4114" s="54" t="s">
        <v>296</v>
      </c>
      <c r="E4114" s="56">
        <v>-52.823999999999998</v>
      </c>
      <c r="F4114" s="56">
        <v>201.596</v>
      </c>
      <c r="G4114" s="56">
        <v>-103.34</v>
      </c>
      <c r="H4114" s="56">
        <v>-21.024000000000001</v>
      </c>
      <c r="I4114" s="56">
        <v>209.83199999999999</v>
      </c>
      <c r="J4114" s="56">
        <v>-58.432000000000002</v>
      </c>
      <c r="K4114" s="56">
        <v>-63.524000000000001</v>
      </c>
      <c r="L4114" s="56">
        <v>-73.123999999999995</v>
      </c>
      <c r="M4114" s="56">
        <v>233.61199999999999</v>
      </c>
      <c r="N4114" s="56">
        <v>-28.408000000000001</v>
      </c>
      <c r="O4114" s="56">
        <v>-81.656000000000006</v>
      </c>
      <c r="P4114" s="56">
        <v>-73.311999999999998</v>
      </c>
    </row>
    <row r="4115" spans="1:16" x14ac:dyDescent="0.25">
      <c r="A4115" s="54">
        <v>2024</v>
      </c>
      <c r="B4115" s="54">
        <v>734173</v>
      </c>
      <c r="C4115" s="55" t="s">
        <v>416</v>
      </c>
      <c r="D4115" s="54" t="s">
        <v>1</v>
      </c>
      <c r="E4115" s="56">
        <v>3287.1471999999999</v>
      </c>
      <c r="F4115" s="56">
        <v>2481.6192000000001</v>
      </c>
      <c r="G4115" s="56">
        <v>2041.7747999999999</v>
      </c>
      <c r="H4115" s="56">
        <v>7952.0288</v>
      </c>
      <c r="I4115" s="56">
        <v>2674.6848</v>
      </c>
      <c r="J4115" s="56">
        <v>1884.6744000000001</v>
      </c>
      <c r="K4115" s="56">
        <v>1846.0096000000001</v>
      </c>
      <c r="L4115" s="56">
        <v>3022.1988000000001</v>
      </c>
      <c r="M4115" s="56">
        <v>6598.5568000000003</v>
      </c>
      <c r="N4115" s="56">
        <v>509.73480000000001</v>
      </c>
      <c r="O4115" s="56">
        <v>2809.3452000000002</v>
      </c>
      <c r="P4115" s="56">
        <v>1020.4216</v>
      </c>
    </row>
    <row r="4116" spans="1:16" x14ac:dyDescent="0.25">
      <c r="A4116" s="54">
        <v>2024</v>
      </c>
      <c r="B4116" s="54">
        <v>734173</v>
      </c>
      <c r="C4116" s="55" t="s">
        <v>416</v>
      </c>
      <c r="D4116" s="54" t="s">
        <v>294</v>
      </c>
      <c r="E4116" s="56">
        <v>900.8972</v>
      </c>
      <c r="F4116" s="56">
        <v>365.61919999999998</v>
      </c>
      <c r="G4116" s="56">
        <v>337.27480000000003</v>
      </c>
      <c r="H4116" s="56">
        <v>2003.0288</v>
      </c>
      <c r="I4116" s="56">
        <v>356.4348</v>
      </c>
      <c r="J4116" s="56">
        <v>308.17439999999999</v>
      </c>
      <c r="K4116" s="56">
        <v>300.50959999999998</v>
      </c>
      <c r="L4116" s="56">
        <v>573.94879999999898</v>
      </c>
      <c r="M4116" s="56">
        <v>861.80679999999904</v>
      </c>
      <c r="N4116" s="56">
        <v>42.4848</v>
      </c>
      <c r="O4116" s="56">
        <v>347.84519999999998</v>
      </c>
      <c r="P4116" s="56">
        <v>119.9216</v>
      </c>
    </row>
    <row r="4117" spans="1:16" x14ac:dyDescent="0.25">
      <c r="A4117" s="54">
        <v>2024</v>
      </c>
      <c r="B4117" s="54">
        <v>734173</v>
      </c>
      <c r="C4117" s="55" t="s">
        <v>416</v>
      </c>
      <c r="D4117" s="54" t="s">
        <v>296</v>
      </c>
      <c r="E4117" s="56">
        <v>540.09719999999902</v>
      </c>
      <c r="F4117" s="56">
        <v>52.519199999999699</v>
      </c>
      <c r="G4117" s="56">
        <v>172.37479999999999</v>
      </c>
      <c r="H4117" s="56">
        <v>1797.7788</v>
      </c>
      <c r="I4117" s="56">
        <v>-3.26520000000045</v>
      </c>
      <c r="J4117" s="56">
        <v>81.274399999999702</v>
      </c>
      <c r="K4117" s="56">
        <v>169.90960000000001</v>
      </c>
      <c r="L4117" s="56">
        <v>115.74879999999899</v>
      </c>
      <c r="M4117" s="56">
        <v>548.70679999999902</v>
      </c>
      <c r="N4117" s="56">
        <v>-284.01519999999999</v>
      </c>
      <c r="O4117" s="56">
        <v>-21.2048000000005</v>
      </c>
      <c r="P4117" s="56">
        <v>-77.078400000000101</v>
      </c>
    </row>
    <row r="4118" spans="1:16" x14ac:dyDescent="0.25">
      <c r="A4118" s="54">
        <v>2024</v>
      </c>
      <c r="B4118" s="54">
        <v>734173</v>
      </c>
      <c r="C4118" s="55" t="s">
        <v>418</v>
      </c>
      <c r="D4118" s="54" t="s">
        <v>294</v>
      </c>
      <c r="E4118" s="56">
        <v>1488.8951999999999</v>
      </c>
      <c r="F4118" s="56">
        <v>1502.2636</v>
      </c>
      <c r="G4118" s="56">
        <v>1199.6043999999999</v>
      </c>
      <c r="H4118" s="56">
        <v>844.76239999999996</v>
      </c>
      <c r="I4118" s="56">
        <v>828.94279999999901</v>
      </c>
      <c r="J4118" s="56">
        <v>1168.9232</v>
      </c>
      <c r="K4118" s="56">
        <v>1074.828</v>
      </c>
      <c r="L4118" s="56">
        <v>984.61879999999996</v>
      </c>
      <c r="M4118" s="56">
        <v>1291.6432</v>
      </c>
      <c r="N4118" s="56">
        <v>796.490399999999</v>
      </c>
      <c r="O4118" s="56">
        <v>1794.0748000000001</v>
      </c>
      <c r="P4118" s="56">
        <v>1383.4924000000001</v>
      </c>
    </row>
    <row r="4119" spans="1:16" x14ac:dyDescent="0.25">
      <c r="A4119" s="54">
        <v>2024</v>
      </c>
      <c r="B4119" s="54">
        <v>734173</v>
      </c>
      <c r="C4119" s="55" t="s">
        <v>417</v>
      </c>
      <c r="D4119" s="54" t="s">
        <v>294</v>
      </c>
      <c r="E4119" s="56">
        <v>336.73520000000002</v>
      </c>
      <c r="F4119" s="56">
        <v>166.81360000000001</v>
      </c>
      <c r="G4119" s="56">
        <v>376.4624</v>
      </c>
      <c r="H4119" s="56">
        <v>91.511200000000002</v>
      </c>
      <c r="I4119" s="56">
        <v>67.325599999999994</v>
      </c>
      <c r="J4119" s="56">
        <v>432.72</v>
      </c>
      <c r="K4119" s="56">
        <v>589.53879999999901</v>
      </c>
      <c r="L4119" s="56">
        <v>113.5812</v>
      </c>
      <c r="M4119" s="56">
        <v>527.15480000000002</v>
      </c>
      <c r="N4119" s="56">
        <v>232.23759999999999</v>
      </c>
      <c r="O4119" s="56">
        <v>489.33839999999998</v>
      </c>
      <c r="P4119" s="56">
        <v>115.0784</v>
      </c>
    </row>
    <row r="4120" spans="1:16" x14ac:dyDescent="0.25">
      <c r="A4120" s="54">
        <v>2024</v>
      </c>
      <c r="B4120" s="54">
        <v>734173</v>
      </c>
      <c r="C4120" s="55" t="s">
        <v>417</v>
      </c>
      <c r="D4120" s="54" t="s">
        <v>296</v>
      </c>
      <c r="E4120" s="56">
        <v>87.735199999999907</v>
      </c>
      <c r="F4120" s="56">
        <v>-133.18639999999999</v>
      </c>
      <c r="G4120" s="56">
        <v>106.4624</v>
      </c>
      <c r="H4120" s="56">
        <v>-28.488800000000001</v>
      </c>
      <c r="I4120" s="56">
        <v>-82.674400000000006</v>
      </c>
      <c r="J4120" s="56">
        <v>303.72000000000003</v>
      </c>
      <c r="K4120" s="56">
        <v>349.53879999999901</v>
      </c>
      <c r="L4120" s="56">
        <v>-216.4188</v>
      </c>
      <c r="M4120" s="56">
        <v>317.15480000000002</v>
      </c>
      <c r="N4120" s="56">
        <v>-106.7624</v>
      </c>
      <c r="O4120" s="56">
        <v>219.33839999999901</v>
      </c>
      <c r="P4120" s="56">
        <v>-124.9216</v>
      </c>
    </row>
    <row r="4121" spans="1:16" x14ac:dyDescent="0.25">
      <c r="A4121" s="54">
        <v>2024</v>
      </c>
      <c r="B4121" s="54">
        <v>734173</v>
      </c>
      <c r="C4121" s="55" t="s">
        <v>418</v>
      </c>
      <c r="D4121" s="54" t="s">
        <v>296</v>
      </c>
      <c r="E4121" s="56">
        <v>1122.6952000000001</v>
      </c>
      <c r="F4121" s="56">
        <v>1109.5636</v>
      </c>
      <c r="G4121" s="56">
        <v>838.90439999999899</v>
      </c>
      <c r="H4121" s="56">
        <v>556.86239999999998</v>
      </c>
      <c r="I4121" s="56">
        <v>504.642799999999</v>
      </c>
      <c r="J4121" s="56">
        <v>946.1232</v>
      </c>
      <c r="K4121" s="56">
        <v>747.22799999999904</v>
      </c>
      <c r="L4121" s="56">
        <v>620.61879999999996</v>
      </c>
      <c r="M4121" s="56">
        <v>900.04319999999905</v>
      </c>
      <c r="N4121" s="56">
        <v>450.740399999999</v>
      </c>
      <c r="O4121" s="56">
        <v>1534.3248000000001</v>
      </c>
      <c r="P4121" s="56">
        <v>992.99239999999895</v>
      </c>
    </row>
    <row r="4122" spans="1:16" x14ac:dyDescent="0.25">
      <c r="A4122" s="54">
        <v>2024</v>
      </c>
      <c r="B4122" s="54">
        <v>734173</v>
      </c>
      <c r="C4122" s="55" t="s">
        <v>418</v>
      </c>
      <c r="D4122" s="54" t="s">
        <v>1</v>
      </c>
      <c r="E4122" s="56">
        <v>7240.3951999999999</v>
      </c>
      <c r="F4122" s="56">
        <v>9337.2636000000002</v>
      </c>
      <c r="G4122" s="56">
        <v>10827.3544</v>
      </c>
      <c r="H4122" s="56">
        <v>4176.5123999999996</v>
      </c>
      <c r="I4122" s="56">
        <v>6743.1927999999998</v>
      </c>
      <c r="J4122" s="56">
        <v>4543.9232000000002</v>
      </c>
      <c r="K4122" s="56">
        <v>6303.3280000000004</v>
      </c>
      <c r="L4122" s="56">
        <v>4029.6188000000002</v>
      </c>
      <c r="M4122" s="56">
        <v>6493.1432000000004</v>
      </c>
      <c r="N4122" s="56">
        <v>8689.7404000000006</v>
      </c>
      <c r="O4122" s="56">
        <v>10025.8248</v>
      </c>
      <c r="P4122" s="56">
        <v>9755.7423999999992</v>
      </c>
    </row>
    <row r="4123" spans="1:16" x14ac:dyDescent="0.25">
      <c r="A4123" s="54">
        <v>2024</v>
      </c>
      <c r="B4123" s="54">
        <v>734173</v>
      </c>
      <c r="C4123" s="55" t="s">
        <v>417</v>
      </c>
      <c r="D4123" s="54" t="s">
        <v>1</v>
      </c>
      <c r="E4123" s="56">
        <v>1481.9852000000001</v>
      </c>
      <c r="F4123" s="56">
        <v>1056.5636</v>
      </c>
      <c r="G4123" s="56">
        <v>1853.4623999999999</v>
      </c>
      <c r="H4123" s="56">
        <v>244.0112</v>
      </c>
      <c r="I4123" s="56">
        <v>282.82560000000001</v>
      </c>
      <c r="J4123" s="56">
        <v>2272.2199999999998</v>
      </c>
      <c r="K4123" s="56">
        <v>3116.0387999999998</v>
      </c>
      <c r="L4123" s="56">
        <v>600.33119999999997</v>
      </c>
      <c r="M4123" s="56">
        <v>1508.6548</v>
      </c>
      <c r="N4123" s="56">
        <v>1675.7375999999999</v>
      </c>
      <c r="O4123" s="56">
        <v>3285.3384000000001</v>
      </c>
      <c r="P4123" s="56">
        <v>790.07839999999999</v>
      </c>
    </row>
    <row r="4124" spans="1:16" x14ac:dyDescent="0.25">
      <c r="A4124" s="54">
        <v>2024</v>
      </c>
      <c r="B4124" s="54">
        <v>734174</v>
      </c>
      <c r="C4124" s="55" t="s">
        <v>419</v>
      </c>
      <c r="D4124" s="54" t="s">
        <v>296</v>
      </c>
      <c r="E4124" s="56">
        <v>2342.7919999999999</v>
      </c>
      <c r="F4124" s="56">
        <v>176.9272</v>
      </c>
      <c r="G4124" s="56">
        <v>929.4008</v>
      </c>
      <c r="H4124" s="56">
        <v>631.72720000000004</v>
      </c>
      <c r="I4124" s="56">
        <v>271.60399999999998</v>
      </c>
      <c r="J4124" s="56">
        <v>217.96</v>
      </c>
      <c r="K4124" s="56">
        <v>289.72399999999999</v>
      </c>
      <c r="L4124" s="56">
        <v>515.62360000000001</v>
      </c>
      <c r="M4124" s="56">
        <v>-46.6672000000003</v>
      </c>
      <c r="N4124" s="56">
        <v>-21.5688000000006</v>
      </c>
      <c r="O4124" s="56">
        <v>436.11399999999998</v>
      </c>
      <c r="P4124" s="56">
        <v>-26.415199999999999</v>
      </c>
    </row>
    <row r="4125" spans="1:16" x14ac:dyDescent="0.25">
      <c r="A4125" s="54">
        <v>2024</v>
      </c>
      <c r="B4125" s="54">
        <v>734174</v>
      </c>
      <c r="C4125" s="55" t="s">
        <v>419</v>
      </c>
      <c r="D4125" s="54" t="s">
        <v>1</v>
      </c>
      <c r="E4125" s="56">
        <v>9324.9719999999998</v>
      </c>
      <c r="F4125" s="56">
        <v>1331.8271999999999</v>
      </c>
      <c r="G4125" s="56">
        <v>3755.8008</v>
      </c>
      <c r="H4125" s="56">
        <v>6513.1271999999999</v>
      </c>
      <c r="I4125" s="56">
        <v>2070.5039999999999</v>
      </c>
      <c r="J4125" s="56">
        <v>1362.06</v>
      </c>
      <c r="K4125" s="56">
        <v>1995.624</v>
      </c>
      <c r="L4125" s="56">
        <v>3811.9535999999998</v>
      </c>
      <c r="M4125" s="56">
        <v>3059.6327999999999</v>
      </c>
      <c r="N4125" s="56">
        <v>3175.5311999999999</v>
      </c>
      <c r="O4125" s="56">
        <v>2592.1439999999998</v>
      </c>
      <c r="P4125" s="56">
        <v>309.48480000000001</v>
      </c>
    </row>
    <row r="4126" spans="1:16" x14ac:dyDescent="0.25">
      <c r="A4126" s="54">
        <v>2024</v>
      </c>
      <c r="B4126" s="54">
        <v>734174</v>
      </c>
      <c r="C4126" s="55" t="s">
        <v>419</v>
      </c>
      <c r="D4126" s="54" t="s">
        <v>294</v>
      </c>
      <c r="E4126" s="56">
        <v>2581.2220000000002</v>
      </c>
      <c r="F4126" s="56">
        <v>341.8272</v>
      </c>
      <c r="G4126" s="56">
        <v>1094.3008</v>
      </c>
      <c r="H4126" s="56">
        <v>827.62720000000002</v>
      </c>
      <c r="I4126" s="56">
        <v>369.00400000000002</v>
      </c>
      <c r="J4126" s="56">
        <v>348.56</v>
      </c>
      <c r="K4126" s="56">
        <v>485.62400000000002</v>
      </c>
      <c r="L4126" s="56">
        <v>752.95360000000005</v>
      </c>
      <c r="M4126" s="56">
        <v>49.632799999999698</v>
      </c>
      <c r="N4126" s="56">
        <v>207.53119999999899</v>
      </c>
      <c r="O4126" s="56">
        <v>706.64400000000001</v>
      </c>
      <c r="P4126" s="56">
        <v>70.984800000000007</v>
      </c>
    </row>
    <row r="4127" spans="1:16" x14ac:dyDescent="0.25">
      <c r="A4127" s="54">
        <v>2024</v>
      </c>
      <c r="B4127" s="54">
        <v>735008</v>
      </c>
      <c r="C4127" s="55" t="s">
        <v>417</v>
      </c>
      <c r="D4127" s="54" t="s">
        <v>1</v>
      </c>
      <c r="E4127" s="56">
        <v>2015.5440000000001</v>
      </c>
      <c r="F4127" s="56">
        <v>117.55200000000001</v>
      </c>
      <c r="G4127" s="56">
        <v>330.32799999999997</v>
      </c>
      <c r="H4127" s="56">
        <v>2568.4639999999999</v>
      </c>
      <c r="I4127" s="56">
        <v>7.992</v>
      </c>
      <c r="J4127" s="56">
        <v>11816.928</v>
      </c>
      <c r="K4127" s="56">
        <v>3206.84</v>
      </c>
      <c r="L4127" s="56">
        <v>4628.2479999999996</v>
      </c>
      <c r="M4127" s="56">
        <v>143.98400000000001</v>
      </c>
      <c r="N4127" s="56">
        <v>1602.2639999999999</v>
      </c>
      <c r="O4127" s="56">
        <v>2048.4319999999998</v>
      </c>
      <c r="P4127" s="56">
        <v>2559.7440000000001</v>
      </c>
    </row>
    <row r="4128" spans="1:16" x14ac:dyDescent="0.25">
      <c r="A4128" s="54">
        <v>2024</v>
      </c>
      <c r="B4128" s="54">
        <v>735008</v>
      </c>
      <c r="C4128" s="55" t="s">
        <v>417</v>
      </c>
      <c r="D4128" s="54" t="s">
        <v>296</v>
      </c>
      <c r="E4128" s="56">
        <v>692.54399999999998</v>
      </c>
      <c r="F4128" s="56">
        <v>-85.947999999999993</v>
      </c>
      <c r="G4128" s="56">
        <v>3.8280000000000101</v>
      </c>
      <c r="H4128" s="56">
        <v>813.46400000000006</v>
      </c>
      <c r="I4128" s="56">
        <v>-26.507999999999999</v>
      </c>
      <c r="J4128" s="56">
        <v>3329.3879999999999</v>
      </c>
      <c r="K4128" s="56">
        <v>252.34</v>
      </c>
      <c r="L4128" s="56">
        <v>1298.748</v>
      </c>
      <c r="M4128" s="56">
        <v>23.984000000000002</v>
      </c>
      <c r="N4128" s="56">
        <v>107.764</v>
      </c>
      <c r="O4128" s="56">
        <v>458.41199999999998</v>
      </c>
      <c r="P4128" s="56">
        <v>608.74400000000003</v>
      </c>
    </row>
    <row r="4129" spans="1:16" x14ac:dyDescent="0.25">
      <c r="A4129" s="54">
        <v>2024</v>
      </c>
      <c r="B4129" s="54">
        <v>735008</v>
      </c>
      <c r="C4129" s="55" t="s">
        <v>417</v>
      </c>
      <c r="D4129" s="54" t="s">
        <v>294</v>
      </c>
      <c r="E4129" s="56">
        <v>845.54399999999998</v>
      </c>
      <c r="F4129" s="56">
        <v>35.052</v>
      </c>
      <c r="G4129" s="56">
        <v>124.828</v>
      </c>
      <c r="H4129" s="56">
        <v>1026.4639999999999</v>
      </c>
      <c r="I4129" s="56">
        <v>3.492</v>
      </c>
      <c r="J4129" s="56">
        <v>3539.4279999999999</v>
      </c>
      <c r="K4129" s="56">
        <v>373.34</v>
      </c>
      <c r="L4129" s="56">
        <v>1452.748</v>
      </c>
      <c r="M4129" s="56">
        <v>53.984000000000002</v>
      </c>
      <c r="N4129" s="56">
        <v>199.76400000000001</v>
      </c>
      <c r="O4129" s="56">
        <v>559.93200000000002</v>
      </c>
      <c r="P4129" s="56">
        <v>639.74400000000003</v>
      </c>
    </row>
    <row r="4130" spans="1:16" x14ac:dyDescent="0.25">
      <c r="A4130" s="54">
        <v>2024</v>
      </c>
      <c r="B4130" s="54">
        <v>736536</v>
      </c>
      <c r="C4130" s="55" t="s">
        <v>417</v>
      </c>
      <c r="D4130" s="54" t="s">
        <v>294</v>
      </c>
      <c r="E4130" s="56">
        <v>0</v>
      </c>
      <c r="F4130" s="56">
        <v>0</v>
      </c>
      <c r="G4130" s="56">
        <v>0</v>
      </c>
      <c r="H4130" s="56">
        <v>0</v>
      </c>
      <c r="I4130" s="56">
        <v>0</v>
      </c>
      <c r="J4130" s="56">
        <v>0</v>
      </c>
      <c r="K4130" s="56">
        <v>0</v>
      </c>
      <c r="L4130" s="56">
        <v>0</v>
      </c>
      <c r="M4130" s="56">
        <v>0</v>
      </c>
      <c r="N4130" s="56">
        <v>0</v>
      </c>
      <c r="O4130" s="56">
        <v>0</v>
      </c>
      <c r="P4130" s="56">
        <v>0</v>
      </c>
    </row>
    <row r="4131" spans="1:16" x14ac:dyDescent="0.25">
      <c r="A4131" s="54">
        <v>2024</v>
      </c>
      <c r="B4131" s="54">
        <v>736536</v>
      </c>
      <c r="C4131" s="55" t="s">
        <v>417</v>
      </c>
      <c r="D4131" s="54" t="s">
        <v>296</v>
      </c>
      <c r="E4131" s="56">
        <v>0</v>
      </c>
      <c r="F4131" s="56">
        <v>-72.56</v>
      </c>
      <c r="G4131" s="56">
        <v>0</v>
      </c>
      <c r="H4131" s="56">
        <v>-32</v>
      </c>
      <c r="I4131" s="56">
        <v>0</v>
      </c>
      <c r="J4131" s="56">
        <v>0</v>
      </c>
      <c r="K4131" s="56">
        <v>0</v>
      </c>
      <c r="L4131" s="56">
        <v>0</v>
      </c>
      <c r="M4131" s="56">
        <v>0</v>
      </c>
      <c r="N4131" s="56">
        <v>0</v>
      </c>
      <c r="O4131" s="56">
        <v>0</v>
      </c>
      <c r="P4131" s="56">
        <v>0</v>
      </c>
    </row>
    <row r="4132" spans="1:16" x14ac:dyDescent="0.25">
      <c r="A4132" s="54">
        <v>2024</v>
      </c>
      <c r="B4132" s="54">
        <v>736536</v>
      </c>
      <c r="C4132" s="55" t="s">
        <v>417</v>
      </c>
      <c r="D4132" s="54" t="s">
        <v>1</v>
      </c>
      <c r="E4132" s="56">
        <v>0</v>
      </c>
      <c r="F4132" s="56">
        <v>1431.5</v>
      </c>
      <c r="G4132" s="56">
        <v>0</v>
      </c>
      <c r="H4132" s="56">
        <v>400</v>
      </c>
      <c r="I4132" s="56">
        <v>0</v>
      </c>
      <c r="J4132" s="56">
        <v>0</v>
      </c>
      <c r="K4132" s="56">
        <v>0</v>
      </c>
      <c r="L4132" s="56">
        <v>0</v>
      </c>
      <c r="M4132" s="56">
        <v>0</v>
      </c>
      <c r="N4132" s="56">
        <v>0</v>
      </c>
      <c r="O4132" s="56">
        <v>0</v>
      </c>
      <c r="P4132" s="56">
        <v>0</v>
      </c>
    </row>
    <row r="4133" spans="1:16" x14ac:dyDescent="0.25">
      <c r="A4133" s="54">
        <v>2024</v>
      </c>
      <c r="B4133" s="54">
        <v>737682</v>
      </c>
      <c r="C4133" s="55" t="s">
        <v>416</v>
      </c>
      <c r="D4133" s="54" t="s">
        <v>296</v>
      </c>
      <c r="E4133" s="56">
        <v>539.6</v>
      </c>
      <c r="F4133" s="56">
        <v>-24.8</v>
      </c>
      <c r="G4133" s="56">
        <v>69.749999999999901</v>
      </c>
      <c r="H4133" s="56">
        <v>537.79999999999995</v>
      </c>
      <c r="I4133" s="56">
        <v>-61.5</v>
      </c>
      <c r="J4133" s="56">
        <v>119.3</v>
      </c>
      <c r="K4133" s="56">
        <v>529.1</v>
      </c>
      <c r="L4133" s="56">
        <v>868.1</v>
      </c>
      <c r="M4133" s="56">
        <v>416</v>
      </c>
      <c r="N4133" s="56">
        <v>263.55</v>
      </c>
      <c r="O4133" s="56">
        <v>-26.4</v>
      </c>
      <c r="P4133" s="56">
        <v>422.25</v>
      </c>
    </row>
    <row r="4134" spans="1:16" x14ac:dyDescent="0.25">
      <c r="A4134" s="54">
        <v>2024</v>
      </c>
      <c r="B4134" s="54">
        <v>737682</v>
      </c>
      <c r="C4134" s="55" t="s">
        <v>416</v>
      </c>
      <c r="D4134" s="54" t="s">
        <v>1</v>
      </c>
      <c r="E4134" s="56">
        <v>4953.3</v>
      </c>
      <c r="F4134" s="56">
        <v>634.79999999999995</v>
      </c>
      <c r="G4134" s="56">
        <v>879.6</v>
      </c>
      <c r="H4134" s="56">
        <v>4422</v>
      </c>
      <c r="I4134" s="56">
        <v>421.2</v>
      </c>
      <c r="J4134" s="56">
        <v>2196</v>
      </c>
      <c r="K4134" s="56">
        <v>4761.6000000000004</v>
      </c>
      <c r="L4134" s="56">
        <v>6064.8</v>
      </c>
      <c r="M4134" s="56">
        <v>3757.2</v>
      </c>
      <c r="N4134" s="56">
        <v>2411.1</v>
      </c>
      <c r="O4134" s="56">
        <v>246.6</v>
      </c>
      <c r="P4134" s="56">
        <v>3840.9</v>
      </c>
    </row>
    <row r="4135" spans="1:16" x14ac:dyDescent="0.25">
      <c r="A4135" s="54">
        <v>2024</v>
      </c>
      <c r="B4135" s="54">
        <v>737682</v>
      </c>
      <c r="C4135" s="55" t="s">
        <v>416</v>
      </c>
      <c r="D4135" s="54" t="s">
        <v>294</v>
      </c>
      <c r="E4135" s="56">
        <v>825.55</v>
      </c>
      <c r="F4135" s="56">
        <v>105.8</v>
      </c>
      <c r="G4135" s="56">
        <v>146.6</v>
      </c>
      <c r="H4135" s="56">
        <v>737</v>
      </c>
      <c r="I4135" s="56">
        <v>70.2</v>
      </c>
      <c r="J4135" s="56">
        <v>366</v>
      </c>
      <c r="K4135" s="56">
        <v>793.6</v>
      </c>
      <c r="L4135" s="56">
        <v>1010.8</v>
      </c>
      <c r="M4135" s="56">
        <v>626.20000000000005</v>
      </c>
      <c r="N4135" s="56">
        <v>401.85</v>
      </c>
      <c r="O4135" s="56">
        <v>41.1</v>
      </c>
      <c r="P4135" s="56">
        <v>640.15</v>
      </c>
    </row>
    <row r="4136" spans="1:16" x14ac:dyDescent="0.25">
      <c r="A4136" s="54">
        <v>2024</v>
      </c>
      <c r="B4136" s="54">
        <v>737951</v>
      </c>
      <c r="C4136" s="55" t="s">
        <v>415</v>
      </c>
      <c r="D4136" s="54" t="s">
        <v>296</v>
      </c>
      <c r="E4136" s="56">
        <v>1849.0350000000001</v>
      </c>
      <c r="F4136" s="56">
        <v>975.46799999999905</v>
      </c>
      <c r="G4136" s="56">
        <v>1241.029</v>
      </c>
      <c r="H4136" s="56">
        <v>743.68</v>
      </c>
      <c r="I4136" s="56">
        <v>696.75400000000002</v>
      </c>
      <c r="J4136" s="56">
        <v>3111.6460000000002</v>
      </c>
      <c r="K4136" s="56">
        <v>4095.375</v>
      </c>
      <c r="L4136" s="56">
        <v>1337.261</v>
      </c>
      <c r="M4136" s="56">
        <v>1466.3320000000001</v>
      </c>
      <c r="N4136" s="56">
        <v>1542.297</v>
      </c>
      <c r="O4136" s="56">
        <v>252.69300000000001</v>
      </c>
      <c r="P4136" s="56">
        <v>1055.5989999999999</v>
      </c>
    </row>
    <row r="4137" spans="1:16" x14ac:dyDescent="0.25">
      <c r="A4137" s="54">
        <v>2024</v>
      </c>
      <c r="B4137" s="54">
        <v>737951</v>
      </c>
      <c r="C4137" s="55" t="s">
        <v>415</v>
      </c>
      <c r="D4137" s="54" t="s">
        <v>294</v>
      </c>
      <c r="E4137" s="56">
        <v>2206.2950000000001</v>
      </c>
      <c r="F4137" s="56">
        <v>1325.068</v>
      </c>
      <c r="G4137" s="56">
        <v>1451.229</v>
      </c>
      <c r="H4137" s="56">
        <v>1169.42</v>
      </c>
      <c r="I4137" s="56">
        <v>947.28399999999999</v>
      </c>
      <c r="J4137" s="56">
        <v>3535.8760000000002</v>
      </c>
      <c r="K4137" s="56">
        <v>4607.3149999999996</v>
      </c>
      <c r="L4137" s="56">
        <v>1684.6610000000001</v>
      </c>
      <c r="M4137" s="56">
        <v>1746.232</v>
      </c>
      <c r="N4137" s="56">
        <v>1927.297</v>
      </c>
      <c r="O4137" s="56">
        <v>624.49300000000005</v>
      </c>
      <c r="P4137" s="56">
        <v>1426.299</v>
      </c>
    </row>
    <row r="4138" spans="1:16" x14ac:dyDescent="0.25">
      <c r="A4138" s="54">
        <v>2024</v>
      </c>
      <c r="B4138" s="54">
        <v>737951</v>
      </c>
      <c r="C4138" s="55" t="s">
        <v>415</v>
      </c>
      <c r="D4138" s="54" t="s">
        <v>1</v>
      </c>
      <c r="E4138" s="56">
        <v>9825.7950000000001</v>
      </c>
      <c r="F4138" s="56">
        <v>8104.0680000000002</v>
      </c>
      <c r="G4138" s="56">
        <v>5591.2290000000003</v>
      </c>
      <c r="H4138" s="56">
        <v>11053.42</v>
      </c>
      <c r="I4138" s="56">
        <v>5739.0339999999997</v>
      </c>
      <c r="J4138" s="56">
        <v>15830.626</v>
      </c>
      <c r="K4138" s="56">
        <v>22613.814999999999</v>
      </c>
      <c r="L4138" s="56">
        <v>6091.9110000000001</v>
      </c>
      <c r="M4138" s="56">
        <v>7214.732</v>
      </c>
      <c r="N4138" s="56">
        <v>10881.297</v>
      </c>
      <c r="O4138" s="56">
        <v>4269.9930000000004</v>
      </c>
      <c r="P4138" s="56">
        <v>6357.799</v>
      </c>
    </row>
    <row r="4139" spans="1:16" x14ac:dyDescent="0.25">
      <c r="A4139" s="54">
        <v>2024</v>
      </c>
      <c r="B4139" s="54">
        <v>739560</v>
      </c>
      <c r="C4139" s="55" t="s">
        <v>414</v>
      </c>
      <c r="D4139" s="54" t="s">
        <v>1</v>
      </c>
      <c r="E4139" s="56">
        <v>2244.6</v>
      </c>
      <c r="F4139" s="56">
        <v>0</v>
      </c>
      <c r="G4139" s="56">
        <v>42</v>
      </c>
      <c r="H4139" s="56">
        <v>0</v>
      </c>
      <c r="I4139" s="56">
        <v>0</v>
      </c>
      <c r="J4139" s="56">
        <v>0</v>
      </c>
      <c r="K4139" s="56">
        <v>0</v>
      </c>
      <c r="L4139" s="56">
        <v>162</v>
      </c>
      <c r="M4139" s="56">
        <v>162</v>
      </c>
      <c r="N4139" s="56">
        <v>0</v>
      </c>
      <c r="O4139" s="56">
        <v>148.19999999999999</v>
      </c>
      <c r="P4139" s="56">
        <v>138</v>
      </c>
    </row>
    <row r="4140" spans="1:16" x14ac:dyDescent="0.25">
      <c r="A4140" s="54">
        <v>2024</v>
      </c>
      <c r="B4140" s="54">
        <v>739560</v>
      </c>
      <c r="C4140" s="55" t="s">
        <v>414</v>
      </c>
      <c r="D4140" s="54" t="s">
        <v>296</v>
      </c>
      <c r="E4140" s="56">
        <v>303.10000000000002</v>
      </c>
      <c r="F4140" s="56">
        <v>0</v>
      </c>
      <c r="G4140" s="56">
        <v>-24</v>
      </c>
      <c r="H4140" s="56">
        <v>0</v>
      </c>
      <c r="I4140" s="56">
        <v>0</v>
      </c>
      <c r="J4140" s="56">
        <v>0</v>
      </c>
      <c r="K4140" s="56">
        <v>0</v>
      </c>
      <c r="L4140" s="56">
        <v>-4</v>
      </c>
      <c r="M4140" s="56">
        <v>-4</v>
      </c>
      <c r="N4140" s="56">
        <v>0</v>
      </c>
      <c r="O4140" s="56">
        <v>-37.299999999999997</v>
      </c>
      <c r="P4140" s="56">
        <v>-39</v>
      </c>
    </row>
    <row r="4141" spans="1:16" x14ac:dyDescent="0.25">
      <c r="A4141" s="54">
        <v>2024</v>
      </c>
      <c r="B4141" s="54">
        <v>739560</v>
      </c>
      <c r="C4141" s="55" t="s">
        <v>414</v>
      </c>
      <c r="D4141" s="54" t="s">
        <v>294</v>
      </c>
      <c r="E4141" s="56">
        <v>374.1</v>
      </c>
      <c r="F4141" s="56">
        <v>0</v>
      </c>
      <c r="G4141" s="56">
        <v>7</v>
      </c>
      <c r="H4141" s="56">
        <v>0</v>
      </c>
      <c r="I4141" s="56">
        <v>0</v>
      </c>
      <c r="J4141" s="56">
        <v>0</v>
      </c>
      <c r="K4141" s="56">
        <v>0</v>
      </c>
      <c r="L4141" s="56">
        <v>27</v>
      </c>
      <c r="M4141" s="56">
        <v>27</v>
      </c>
      <c r="N4141" s="56">
        <v>0</v>
      </c>
      <c r="O4141" s="56">
        <v>24.7</v>
      </c>
      <c r="P4141" s="56">
        <v>23</v>
      </c>
    </row>
    <row r="4142" spans="1:16" x14ac:dyDescent="0.25">
      <c r="A4142" s="54">
        <v>2024</v>
      </c>
      <c r="B4142" s="54">
        <v>742625</v>
      </c>
      <c r="C4142" s="55" t="s">
        <v>418</v>
      </c>
      <c r="D4142" s="54" t="s">
        <v>1</v>
      </c>
      <c r="E4142" s="56">
        <v>1898.673</v>
      </c>
      <c r="F4142" s="56">
        <v>1093.2739999999999</v>
      </c>
      <c r="G4142" s="56">
        <v>322.65100000000001</v>
      </c>
      <c r="H4142" s="56">
        <v>685.90200000000004</v>
      </c>
      <c r="I4142" s="56">
        <v>368.83</v>
      </c>
      <c r="J4142" s="56">
        <v>218.29499999999999</v>
      </c>
      <c r="K4142" s="56">
        <v>741.91600000000005</v>
      </c>
      <c r="L4142" s="56">
        <v>276.45100000000002</v>
      </c>
      <c r="M4142" s="56">
        <v>39.158000000000001</v>
      </c>
      <c r="N4142" s="56">
        <v>732.06</v>
      </c>
      <c r="O4142" s="56">
        <v>192.458</v>
      </c>
      <c r="P4142" s="56">
        <v>321.25099999999998</v>
      </c>
    </row>
    <row r="4143" spans="1:16" x14ac:dyDescent="0.25">
      <c r="A4143" s="54">
        <v>2024</v>
      </c>
      <c r="B4143" s="54">
        <v>742625</v>
      </c>
      <c r="C4143" s="55" t="s">
        <v>418</v>
      </c>
      <c r="D4143" s="54" t="s">
        <v>294</v>
      </c>
      <c r="E4143" s="56">
        <v>278.673</v>
      </c>
      <c r="F4143" s="56">
        <v>-8.7260000000000701</v>
      </c>
      <c r="G4143" s="56">
        <v>83.650999999999996</v>
      </c>
      <c r="H4143" s="56">
        <v>256.90199999999999</v>
      </c>
      <c r="I4143" s="56">
        <v>40.33</v>
      </c>
      <c r="J4143" s="56">
        <v>52.045000000000002</v>
      </c>
      <c r="K4143" s="56">
        <v>221.916</v>
      </c>
      <c r="L4143" s="56">
        <v>44.951000000000001</v>
      </c>
      <c r="M4143" s="56">
        <v>14.157999999999999</v>
      </c>
      <c r="N4143" s="56">
        <v>189.06</v>
      </c>
      <c r="O4143" s="56">
        <v>10.958</v>
      </c>
      <c r="P4143" s="56">
        <v>81.751000000000005</v>
      </c>
    </row>
    <row r="4144" spans="1:16" x14ac:dyDescent="0.25">
      <c r="A4144" s="54">
        <v>2024</v>
      </c>
      <c r="B4144" s="54">
        <v>742625</v>
      </c>
      <c r="C4144" s="55" t="s">
        <v>418</v>
      </c>
      <c r="D4144" s="54" t="s">
        <v>296</v>
      </c>
      <c r="E4144" s="56">
        <v>-29.126999999999999</v>
      </c>
      <c r="F4144" s="56">
        <v>-174.226</v>
      </c>
      <c r="G4144" s="56">
        <v>-81.849000000000004</v>
      </c>
      <c r="H4144" s="56">
        <v>157.602</v>
      </c>
      <c r="I4144" s="56">
        <v>-158.27000000000001</v>
      </c>
      <c r="J4144" s="56">
        <v>-113.455</v>
      </c>
      <c r="K4144" s="56">
        <v>155.71600000000001</v>
      </c>
      <c r="L4144" s="56">
        <v>-120.54900000000001</v>
      </c>
      <c r="M4144" s="56">
        <v>-118.242</v>
      </c>
      <c r="N4144" s="56">
        <v>79.8599999999999</v>
      </c>
      <c r="O4144" s="56">
        <v>-121.44199999999999</v>
      </c>
      <c r="P4144" s="56">
        <v>-50.649000000000001</v>
      </c>
    </row>
    <row r="4145" spans="1:16" x14ac:dyDescent="0.25">
      <c r="A4145" s="54">
        <v>2024</v>
      </c>
      <c r="B4145" s="54">
        <v>743099</v>
      </c>
      <c r="C4145" s="55" t="s">
        <v>418</v>
      </c>
      <c r="D4145" s="54" t="s">
        <v>1</v>
      </c>
      <c r="E4145" s="56">
        <v>3353.4</v>
      </c>
      <c r="F4145" s="56">
        <v>1670.4</v>
      </c>
      <c r="G4145" s="56">
        <v>3768.6</v>
      </c>
      <c r="H4145" s="56">
        <v>5365.8</v>
      </c>
      <c r="I4145" s="56">
        <v>3648.9</v>
      </c>
      <c r="J4145" s="56">
        <v>2520.6</v>
      </c>
      <c r="K4145" s="56">
        <v>3577.5</v>
      </c>
      <c r="L4145" s="56">
        <v>7137</v>
      </c>
      <c r="M4145" s="56">
        <v>2912.4</v>
      </c>
      <c r="N4145" s="56">
        <v>8199.6</v>
      </c>
      <c r="O4145" s="56">
        <v>4336.2</v>
      </c>
      <c r="P4145" s="56">
        <v>1744.8</v>
      </c>
    </row>
    <row r="4146" spans="1:16" x14ac:dyDescent="0.25">
      <c r="A4146" s="54">
        <v>2024</v>
      </c>
      <c r="B4146" s="54">
        <v>743099</v>
      </c>
      <c r="C4146" s="55" t="s">
        <v>414</v>
      </c>
      <c r="D4146" s="54" t="s">
        <v>296</v>
      </c>
      <c r="E4146" s="56">
        <v>-17</v>
      </c>
      <c r="F4146" s="56">
        <v>0</v>
      </c>
      <c r="G4146" s="56">
        <v>-80.5</v>
      </c>
      <c r="H4146" s="56">
        <v>-52.8</v>
      </c>
      <c r="I4146" s="56">
        <v>-42.2</v>
      </c>
      <c r="J4146" s="56">
        <v>32.5</v>
      </c>
      <c r="K4146" s="56">
        <v>277.39999999999998</v>
      </c>
      <c r="L4146" s="56">
        <v>-10</v>
      </c>
      <c r="M4146" s="56">
        <v>184.8</v>
      </c>
      <c r="N4146" s="56">
        <v>-54.1</v>
      </c>
      <c r="O4146" s="56">
        <v>14</v>
      </c>
      <c r="P4146" s="56">
        <v>0</v>
      </c>
    </row>
    <row r="4147" spans="1:16" x14ac:dyDescent="0.25">
      <c r="A4147" s="54">
        <v>2024</v>
      </c>
      <c r="B4147" s="54">
        <v>743099</v>
      </c>
      <c r="C4147" s="55" t="s">
        <v>418</v>
      </c>
      <c r="D4147" s="54" t="s">
        <v>294</v>
      </c>
      <c r="E4147" s="56">
        <v>558.9</v>
      </c>
      <c r="F4147" s="56">
        <v>278.39999999999998</v>
      </c>
      <c r="G4147" s="56">
        <v>628.10000000000105</v>
      </c>
      <c r="H4147" s="56">
        <v>894.3</v>
      </c>
      <c r="I4147" s="56">
        <v>608.15</v>
      </c>
      <c r="J4147" s="56">
        <v>420.1</v>
      </c>
      <c r="K4147" s="56">
        <v>596.25</v>
      </c>
      <c r="L4147" s="56">
        <v>1189.5</v>
      </c>
      <c r="M4147" s="56">
        <v>485.4</v>
      </c>
      <c r="N4147" s="56">
        <v>1366.6</v>
      </c>
      <c r="O4147" s="56">
        <v>722.7</v>
      </c>
      <c r="P4147" s="56">
        <v>290.8</v>
      </c>
    </row>
    <row r="4148" spans="1:16" x14ac:dyDescent="0.25">
      <c r="A4148" s="54">
        <v>2024</v>
      </c>
      <c r="B4148" s="54">
        <v>743099</v>
      </c>
      <c r="C4148" s="55" t="s">
        <v>418</v>
      </c>
      <c r="D4148" s="54" t="s">
        <v>296</v>
      </c>
      <c r="E4148" s="56">
        <v>353.7</v>
      </c>
      <c r="F4148" s="56">
        <v>139.4</v>
      </c>
      <c r="G4148" s="56">
        <v>349.00000000000102</v>
      </c>
      <c r="H4148" s="56">
        <v>636.75</v>
      </c>
      <c r="I4148" s="56">
        <v>458.7</v>
      </c>
      <c r="J4148" s="56">
        <v>214.9</v>
      </c>
      <c r="K4148" s="56">
        <v>290.64999999999998</v>
      </c>
      <c r="L4148" s="56">
        <v>969.44999999999902</v>
      </c>
      <c r="M4148" s="56">
        <v>246</v>
      </c>
      <c r="N4148" s="56">
        <v>1110.1500000000001</v>
      </c>
      <c r="O4148" s="56">
        <v>514.20000000000005</v>
      </c>
      <c r="P4148" s="56">
        <v>51.4</v>
      </c>
    </row>
    <row r="4149" spans="1:16" x14ac:dyDescent="0.25">
      <c r="A4149" s="54">
        <v>2024</v>
      </c>
      <c r="B4149" s="54">
        <v>743099</v>
      </c>
      <c r="C4149" s="55" t="s">
        <v>414</v>
      </c>
      <c r="D4149" s="54" t="s">
        <v>294</v>
      </c>
      <c r="E4149" s="56">
        <v>14</v>
      </c>
      <c r="F4149" s="56">
        <v>0</v>
      </c>
      <c r="G4149" s="56">
        <v>43.5</v>
      </c>
      <c r="H4149" s="56">
        <v>40.200000000000003</v>
      </c>
      <c r="I4149" s="56">
        <v>19.8</v>
      </c>
      <c r="J4149" s="56">
        <v>94.5</v>
      </c>
      <c r="K4149" s="56">
        <v>379.4</v>
      </c>
      <c r="L4149" s="56">
        <v>21</v>
      </c>
      <c r="M4149" s="56">
        <v>255.8</v>
      </c>
      <c r="N4149" s="56">
        <v>7.9</v>
      </c>
      <c r="O4149" s="56">
        <v>76</v>
      </c>
      <c r="P4149" s="56">
        <v>0</v>
      </c>
    </row>
    <row r="4150" spans="1:16" x14ac:dyDescent="0.25">
      <c r="A4150" s="54">
        <v>2024</v>
      </c>
      <c r="B4150" s="54">
        <v>743099</v>
      </c>
      <c r="C4150" s="55" t="s">
        <v>417</v>
      </c>
      <c r="D4150" s="54" t="s">
        <v>1</v>
      </c>
      <c r="E4150" s="56">
        <v>385.5</v>
      </c>
      <c r="F4150" s="56">
        <v>1378.2</v>
      </c>
      <c r="G4150" s="56">
        <v>1167</v>
      </c>
      <c r="H4150" s="56">
        <v>2608.1999999999998</v>
      </c>
      <c r="I4150" s="56">
        <v>2094.3000000000002</v>
      </c>
      <c r="J4150" s="56">
        <v>5069.1000000000004</v>
      </c>
      <c r="K4150" s="56">
        <v>2769.6</v>
      </c>
      <c r="L4150" s="56">
        <v>4068.6</v>
      </c>
      <c r="M4150" s="56">
        <v>1353</v>
      </c>
      <c r="N4150" s="56">
        <v>922.8</v>
      </c>
      <c r="O4150" s="56">
        <v>501</v>
      </c>
      <c r="P4150" s="56">
        <v>5115</v>
      </c>
    </row>
    <row r="4151" spans="1:16" x14ac:dyDescent="0.25">
      <c r="A4151" s="54">
        <v>2024</v>
      </c>
      <c r="B4151" s="54">
        <v>743099</v>
      </c>
      <c r="C4151" s="55" t="s">
        <v>417</v>
      </c>
      <c r="D4151" s="54" t="s">
        <v>296</v>
      </c>
      <c r="E4151" s="56">
        <v>-235.75</v>
      </c>
      <c r="F4151" s="56">
        <v>-100.3</v>
      </c>
      <c r="G4151" s="56">
        <v>-75.5</v>
      </c>
      <c r="H4151" s="56">
        <v>104.7</v>
      </c>
      <c r="I4151" s="56">
        <v>100.05</v>
      </c>
      <c r="J4151" s="56">
        <v>556.85</v>
      </c>
      <c r="K4151" s="56">
        <v>71.599999999999994</v>
      </c>
      <c r="L4151" s="56">
        <v>321.10000000000002</v>
      </c>
      <c r="M4151" s="56">
        <v>-14.5</v>
      </c>
      <c r="N4151" s="56">
        <v>-146.19999999999999</v>
      </c>
      <c r="O4151" s="56">
        <v>-96.5</v>
      </c>
      <c r="P4151" s="56">
        <v>423.5</v>
      </c>
    </row>
    <row r="4152" spans="1:16" x14ac:dyDescent="0.25">
      <c r="A4152" s="54">
        <v>2024</v>
      </c>
      <c r="B4152" s="54">
        <v>743099</v>
      </c>
      <c r="C4152" s="55" t="s">
        <v>414</v>
      </c>
      <c r="D4152" s="54" t="s">
        <v>1</v>
      </c>
      <c r="E4152" s="56">
        <v>84</v>
      </c>
      <c r="F4152" s="56">
        <v>0</v>
      </c>
      <c r="G4152" s="56">
        <v>261</v>
      </c>
      <c r="H4152" s="56">
        <v>241.2</v>
      </c>
      <c r="I4152" s="56">
        <v>118.8</v>
      </c>
      <c r="J4152" s="56">
        <v>567</v>
      </c>
      <c r="K4152" s="56">
        <v>2276.4</v>
      </c>
      <c r="L4152" s="56">
        <v>126</v>
      </c>
      <c r="M4152" s="56">
        <v>1534.8</v>
      </c>
      <c r="N4152" s="56">
        <v>47.4</v>
      </c>
      <c r="O4152" s="56">
        <v>456</v>
      </c>
      <c r="P4152" s="56">
        <v>0</v>
      </c>
    </row>
    <row r="4153" spans="1:16" x14ac:dyDescent="0.25">
      <c r="A4153" s="54">
        <v>2024</v>
      </c>
      <c r="B4153" s="54">
        <v>743099</v>
      </c>
      <c r="C4153" s="55" t="s">
        <v>417</v>
      </c>
      <c r="D4153" s="54" t="s">
        <v>294</v>
      </c>
      <c r="E4153" s="56">
        <v>64.25</v>
      </c>
      <c r="F4153" s="56">
        <v>229.7</v>
      </c>
      <c r="G4153" s="56">
        <v>194.5</v>
      </c>
      <c r="H4153" s="56">
        <v>434.7</v>
      </c>
      <c r="I4153" s="56">
        <v>349.05</v>
      </c>
      <c r="J4153" s="56">
        <v>844.85</v>
      </c>
      <c r="K4153" s="56">
        <v>461.6</v>
      </c>
      <c r="L4153" s="56">
        <v>678.1</v>
      </c>
      <c r="M4153" s="56">
        <v>225.5</v>
      </c>
      <c r="N4153" s="56">
        <v>153.80000000000001</v>
      </c>
      <c r="O4153" s="56">
        <v>83.5</v>
      </c>
      <c r="P4153" s="56">
        <v>852.5</v>
      </c>
    </row>
    <row r="4154" spans="1:16" x14ac:dyDescent="0.25">
      <c r="A4154" s="54">
        <v>2024</v>
      </c>
      <c r="B4154" s="54">
        <v>753097</v>
      </c>
      <c r="C4154" s="55" t="s">
        <v>414</v>
      </c>
      <c r="D4154" s="54" t="s">
        <v>1</v>
      </c>
      <c r="E4154" s="56">
        <v>403</v>
      </c>
      <c r="F4154" s="56">
        <v>2396.5279999999998</v>
      </c>
      <c r="G4154" s="56">
        <v>703.91200000000003</v>
      </c>
      <c r="H4154" s="56">
        <v>968.67200000000003</v>
      </c>
      <c r="I4154" s="56">
        <v>3654.6880000000001</v>
      </c>
      <c r="J4154" s="56">
        <v>88.784000000000006</v>
      </c>
      <c r="K4154" s="56">
        <v>343.96</v>
      </c>
      <c r="L4154" s="56">
        <v>3289.1759999999999</v>
      </c>
      <c r="M4154" s="56">
        <v>1927.8</v>
      </c>
      <c r="N4154" s="56">
        <v>803.904</v>
      </c>
      <c r="O4154" s="56">
        <v>168.77600000000001</v>
      </c>
      <c r="P4154" s="56">
        <v>99.975999999999999</v>
      </c>
    </row>
    <row r="4155" spans="1:16" x14ac:dyDescent="0.25">
      <c r="A4155" s="54">
        <v>2024</v>
      </c>
      <c r="B4155" s="54">
        <v>753097</v>
      </c>
      <c r="C4155" s="55" t="s">
        <v>414</v>
      </c>
      <c r="D4155" s="54" t="s">
        <v>294</v>
      </c>
      <c r="E4155" s="56">
        <v>133.75</v>
      </c>
      <c r="F4155" s="56">
        <v>476.77800000000002</v>
      </c>
      <c r="G4155" s="56">
        <v>318.91199999999998</v>
      </c>
      <c r="H4155" s="56">
        <v>310.67200000000003</v>
      </c>
      <c r="I4155" s="56">
        <v>1350.1880000000001</v>
      </c>
      <c r="J4155" s="56">
        <v>22.783999999999999</v>
      </c>
      <c r="K4155" s="56">
        <v>108.96</v>
      </c>
      <c r="L4155" s="56">
        <v>978.67600000000004</v>
      </c>
      <c r="M4155" s="56">
        <v>524.79999999999995</v>
      </c>
      <c r="N4155" s="56">
        <v>99.153999999999996</v>
      </c>
      <c r="O4155" s="56">
        <v>22.276</v>
      </c>
      <c r="P4155" s="56">
        <v>15.726000000000001</v>
      </c>
    </row>
    <row r="4156" spans="1:16" x14ac:dyDescent="0.25">
      <c r="A4156" s="54">
        <v>2024</v>
      </c>
      <c r="B4156" s="54">
        <v>753097</v>
      </c>
      <c r="C4156" s="55" t="s">
        <v>414</v>
      </c>
      <c r="D4156" s="54" t="s">
        <v>296</v>
      </c>
      <c r="E4156" s="56">
        <v>6.7500000000000098</v>
      </c>
      <c r="F4156" s="56">
        <v>349.77800000000002</v>
      </c>
      <c r="G4156" s="56">
        <v>256.91199999999998</v>
      </c>
      <c r="H4156" s="56">
        <v>175.15199999999999</v>
      </c>
      <c r="I4156" s="56">
        <v>1121.1880000000001</v>
      </c>
      <c r="J4156" s="56">
        <v>-9.2159999999999904</v>
      </c>
      <c r="K4156" s="56">
        <v>13.96</v>
      </c>
      <c r="L4156" s="56">
        <v>781.67600000000004</v>
      </c>
      <c r="M4156" s="56">
        <v>367.8</v>
      </c>
      <c r="N4156" s="56">
        <v>36.154000000000003</v>
      </c>
      <c r="O4156" s="56">
        <v>-70.724000000000004</v>
      </c>
      <c r="P4156" s="56">
        <v>-77.274000000000001</v>
      </c>
    </row>
    <row r="4157" spans="1:16" x14ac:dyDescent="0.25">
      <c r="A4157" s="54">
        <v>2024</v>
      </c>
      <c r="B4157" s="54">
        <v>754348</v>
      </c>
      <c r="C4157" s="55" t="s">
        <v>419</v>
      </c>
      <c r="D4157" s="54" t="s">
        <v>296</v>
      </c>
      <c r="E4157" s="56">
        <v>0</v>
      </c>
      <c r="F4157" s="56">
        <v>240.60400000000001</v>
      </c>
      <c r="G4157" s="56">
        <v>1.25199999999999</v>
      </c>
      <c r="H4157" s="56">
        <v>-26.916</v>
      </c>
      <c r="I4157" s="56">
        <v>168.38800000000001</v>
      </c>
      <c r="J4157" s="56">
        <v>375.916</v>
      </c>
      <c r="K4157" s="56">
        <v>0</v>
      </c>
      <c r="L4157" s="56">
        <v>0</v>
      </c>
      <c r="M4157" s="56">
        <v>471.678</v>
      </c>
      <c r="N4157" s="56">
        <v>41.404000000000103</v>
      </c>
      <c r="O4157" s="56">
        <v>164.71199999999999</v>
      </c>
      <c r="P4157" s="56">
        <v>194.78</v>
      </c>
    </row>
    <row r="4158" spans="1:16" x14ac:dyDescent="0.25">
      <c r="A4158" s="54">
        <v>2024</v>
      </c>
      <c r="B4158" s="54">
        <v>754348</v>
      </c>
      <c r="C4158" s="55" t="s">
        <v>419</v>
      </c>
      <c r="D4158" s="54" t="s">
        <v>1</v>
      </c>
      <c r="E4158" s="56">
        <v>0</v>
      </c>
      <c r="F4158" s="56">
        <v>791.904</v>
      </c>
      <c r="G4158" s="56">
        <v>448.55200000000002</v>
      </c>
      <c r="H4158" s="56">
        <v>144.78399999999999</v>
      </c>
      <c r="I4158" s="56">
        <v>727.88800000000003</v>
      </c>
      <c r="J4158" s="56">
        <v>1769.4159999999999</v>
      </c>
      <c r="K4158" s="56">
        <v>0</v>
      </c>
      <c r="L4158" s="56">
        <v>0</v>
      </c>
      <c r="M4158" s="56">
        <v>2252.5279999999998</v>
      </c>
      <c r="N4158" s="56">
        <v>952.70399999999995</v>
      </c>
      <c r="O4158" s="56">
        <v>863.91200000000003</v>
      </c>
      <c r="P4158" s="56">
        <v>991.88</v>
      </c>
    </row>
    <row r="4159" spans="1:16" x14ac:dyDescent="0.25">
      <c r="A4159" s="54">
        <v>2024</v>
      </c>
      <c r="B4159" s="54">
        <v>754348</v>
      </c>
      <c r="C4159" s="55" t="s">
        <v>419</v>
      </c>
      <c r="D4159" s="54" t="s">
        <v>294</v>
      </c>
      <c r="E4159" s="56">
        <v>0</v>
      </c>
      <c r="F4159" s="56">
        <v>336.904</v>
      </c>
      <c r="G4159" s="56">
        <v>139.55199999999999</v>
      </c>
      <c r="H4159" s="56">
        <v>37.283999999999999</v>
      </c>
      <c r="I4159" s="56">
        <v>328.88799999999998</v>
      </c>
      <c r="J4159" s="56">
        <v>536.41600000000005</v>
      </c>
      <c r="K4159" s="56">
        <v>0</v>
      </c>
      <c r="L4159" s="56">
        <v>0</v>
      </c>
      <c r="M4159" s="56">
        <v>706.27800000000002</v>
      </c>
      <c r="N4159" s="56">
        <v>137.70400000000001</v>
      </c>
      <c r="O4159" s="56">
        <v>228.91200000000001</v>
      </c>
      <c r="P4159" s="56">
        <v>387.38</v>
      </c>
    </row>
    <row r="4160" spans="1:16" x14ac:dyDescent="0.25">
      <c r="A4160" s="54">
        <v>2024</v>
      </c>
      <c r="B4160" s="54">
        <v>755085</v>
      </c>
      <c r="C4160" s="55" t="s">
        <v>415</v>
      </c>
      <c r="D4160" s="54" t="s">
        <v>1</v>
      </c>
      <c r="E4160" s="56">
        <v>19.984000000000002</v>
      </c>
      <c r="F4160" s="56">
        <v>159.17599999999999</v>
      </c>
      <c r="G4160" s="56">
        <v>376.75200000000001</v>
      </c>
      <c r="H4160" s="56">
        <v>959.904</v>
      </c>
      <c r="I4160" s="56">
        <v>79.992000000000004</v>
      </c>
      <c r="J4160" s="56">
        <v>7.1920000000000002</v>
      </c>
      <c r="K4160" s="56">
        <v>954.29600000000005</v>
      </c>
      <c r="L4160" s="56">
        <v>1512.624</v>
      </c>
      <c r="M4160" s="56">
        <v>159.96</v>
      </c>
      <c r="N4160" s="56">
        <v>79.983999999999995</v>
      </c>
      <c r="O4160" s="56">
        <v>648.71199999999999</v>
      </c>
      <c r="P4160" s="56">
        <v>151.976</v>
      </c>
    </row>
    <row r="4161" spans="1:16" x14ac:dyDescent="0.25">
      <c r="A4161" s="54">
        <v>2024</v>
      </c>
      <c r="B4161" s="54">
        <v>755085</v>
      </c>
      <c r="C4161" s="55" t="s">
        <v>415</v>
      </c>
      <c r="D4161" s="54" t="s">
        <v>294</v>
      </c>
      <c r="E4161" s="56">
        <v>5.734</v>
      </c>
      <c r="F4161" s="56">
        <v>55.676000000000002</v>
      </c>
      <c r="G4161" s="56">
        <v>110.752</v>
      </c>
      <c r="H4161" s="56">
        <v>154.904</v>
      </c>
      <c r="I4161" s="56">
        <v>24.992000000000001</v>
      </c>
      <c r="J4161" s="56">
        <v>3.6920000000000002</v>
      </c>
      <c r="K4161" s="56">
        <v>242.29599999999999</v>
      </c>
      <c r="L4161" s="56">
        <v>372.12400000000002</v>
      </c>
      <c r="M4161" s="56">
        <v>62.46</v>
      </c>
      <c r="N4161" s="56">
        <v>8.4840000000000106</v>
      </c>
      <c r="O4161" s="56">
        <v>292.71199999999999</v>
      </c>
      <c r="P4161" s="56">
        <v>43.475999999999999</v>
      </c>
    </row>
    <row r="4162" spans="1:16" x14ac:dyDescent="0.25">
      <c r="A4162" s="54">
        <v>2024</v>
      </c>
      <c r="B4162" s="54">
        <v>755085</v>
      </c>
      <c r="C4162" s="55" t="s">
        <v>415</v>
      </c>
      <c r="D4162" s="54" t="s">
        <v>296</v>
      </c>
      <c r="E4162" s="56">
        <v>-58.466000000000001</v>
      </c>
      <c r="F4162" s="56">
        <v>-40.624000000000002</v>
      </c>
      <c r="G4162" s="56">
        <v>-81.847999999999999</v>
      </c>
      <c r="H4162" s="56">
        <v>58.604000000000099</v>
      </c>
      <c r="I4162" s="56">
        <v>-7.1079999999999997</v>
      </c>
      <c r="J4162" s="56">
        <v>-28.408000000000001</v>
      </c>
      <c r="K4162" s="56">
        <v>113.896</v>
      </c>
      <c r="L4162" s="56">
        <v>243.72399999999999</v>
      </c>
      <c r="M4162" s="56">
        <v>-98.04</v>
      </c>
      <c r="N4162" s="56">
        <v>-55.716000000000001</v>
      </c>
      <c r="O4162" s="56">
        <v>228.512</v>
      </c>
      <c r="P4162" s="56">
        <v>-52.823999999999998</v>
      </c>
    </row>
    <row r="4163" spans="1:16" x14ac:dyDescent="0.25">
      <c r="A4163" s="54">
        <v>2024</v>
      </c>
      <c r="B4163" s="54">
        <v>755161</v>
      </c>
      <c r="C4163" s="55" t="s">
        <v>414</v>
      </c>
      <c r="D4163" s="54" t="s">
        <v>294</v>
      </c>
      <c r="E4163" s="56">
        <v>1910</v>
      </c>
      <c r="F4163" s="56">
        <v>1114.4000000000001</v>
      </c>
      <c r="G4163" s="56">
        <v>1514.15</v>
      </c>
      <c r="H4163" s="56">
        <v>2781.3249999999998</v>
      </c>
      <c r="I4163" s="56">
        <v>1120.3</v>
      </c>
      <c r="J4163" s="56">
        <v>532.875</v>
      </c>
      <c r="K4163" s="56">
        <v>662.95000000000095</v>
      </c>
      <c r="L4163" s="56">
        <v>1814.75</v>
      </c>
      <c r="M4163" s="56">
        <v>1906.7</v>
      </c>
      <c r="N4163" s="56">
        <v>1046.8</v>
      </c>
      <c r="O4163" s="56">
        <v>1284.05</v>
      </c>
      <c r="P4163" s="56">
        <v>782.875</v>
      </c>
    </row>
    <row r="4164" spans="1:16" x14ac:dyDescent="0.25">
      <c r="A4164" s="54">
        <v>2024</v>
      </c>
      <c r="B4164" s="54">
        <v>755161</v>
      </c>
      <c r="C4164" s="55" t="s">
        <v>414</v>
      </c>
      <c r="D4164" s="54" t="s">
        <v>1</v>
      </c>
      <c r="E4164" s="56">
        <v>21010</v>
      </c>
      <c r="F4164" s="56">
        <v>12258.4</v>
      </c>
      <c r="G4164" s="56">
        <v>16655.650000000001</v>
      </c>
      <c r="H4164" s="56">
        <v>30594.575000000001</v>
      </c>
      <c r="I4164" s="56">
        <v>12323.3</v>
      </c>
      <c r="J4164" s="56">
        <v>5861.625</v>
      </c>
      <c r="K4164" s="56">
        <v>7292.45</v>
      </c>
      <c r="L4164" s="56">
        <v>19962.25</v>
      </c>
      <c r="M4164" s="56">
        <v>20973.7</v>
      </c>
      <c r="N4164" s="56">
        <v>11514.8</v>
      </c>
      <c r="O4164" s="56">
        <v>14124.55</v>
      </c>
      <c r="P4164" s="56">
        <v>8611.625</v>
      </c>
    </row>
    <row r="4165" spans="1:16" x14ac:dyDescent="0.25">
      <c r="A4165" s="54">
        <v>2024</v>
      </c>
      <c r="B4165" s="54">
        <v>755161</v>
      </c>
      <c r="C4165" s="55" t="s">
        <v>414</v>
      </c>
      <c r="D4165" s="54" t="s">
        <v>296</v>
      </c>
      <c r="E4165" s="56">
        <v>1258.92</v>
      </c>
      <c r="F4165" s="56">
        <v>823.88</v>
      </c>
      <c r="G4165" s="56">
        <v>1152.1099999999999</v>
      </c>
      <c r="H4165" s="56">
        <v>2239.8049999999998</v>
      </c>
      <c r="I4165" s="56">
        <v>760.74000000000103</v>
      </c>
      <c r="J4165" s="56">
        <v>211.35499999999999</v>
      </c>
      <c r="K4165" s="56">
        <v>348.95</v>
      </c>
      <c r="L4165" s="56">
        <v>1273.1500000000001</v>
      </c>
      <c r="M4165" s="56">
        <v>1284.5</v>
      </c>
      <c r="N4165" s="56">
        <v>707.44</v>
      </c>
      <c r="O4165" s="56">
        <v>818.530000000001</v>
      </c>
      <c r="P4165" s="56">
        <v>454.755</v>
      </c>
    </row>
    <row r="4166" spans="1:16" x14ac:dyDescent="0.25">
      <c r="A4166" s="54">
        <v>2024</v>
      </c>
      <c r="B4166" s="54">
        <v>755634</v>
      </c>
      <c r="C4166" s="55" t="s">
        <v>414</v>
      </c>
      <c r="D4166" s="54" t="s">
        <v>1</v>
      </c>
      <c r="E4166" s="56">
        <v>73.584000000000003</v>
      </c>
      <c r="F4166" s="56">
        <v>0</v>
      </c>
      <c r="G4166" s="56">
        <v>0</v>
      </c>
      <c r="H4166" s="56">
        <v>0</v>
      </c>
      <c r="I4166" s="56">
        <v>0</v>
      </c>
      <c r="J4166" s="56">
        <v>80.792000000000002</v>
      </c>
      <c r="K4166" s="56">
        <v>0</v>
      </c>
      <c r="L4166" s="56">
        <v>0</v>
      </c>
      <c r="M4166" s="56">
        <v>0</v>
      </c>
      <c r="N4166" s="56">
        <v>191.08799999999999</v>
      </c>
      <c r="O4166" s="56">
        <v>0</v>
      </c>
      <c r="P4166" s="56">
        <v>879.83199999999999</v>
      </c>
    </row>
    <row r="4167" spans="1:16" x14ac:dyDescent="0.25">
      <c r="A4167" s="54">
        <v>2024</v>
      </c>
      <c r="B4167" s="54">
        <v>755634</v>
      </c>
      <c r="C4167" s="55" t="s">
        <v>414</v>
      </c>
      <c r="D4167" s="54" t="s">
        <v>294</v>
      </c>
      <c r="E4167" s="56">
        <v>31.334</v>
      </c>
      <c r="F4167" s="56">
        <v>0</v>
      </c>
      <c r="G4167" s="56">
        <v>0</v>
      </c>
      <c r="H4167" s="56">
        <v>0</v>
      </c>
      <c r="I4167" s="56">
        <v>0</v>
      </c>
      <c r="J4167" s="56">
        <v>0.79200000000000204</v>
      </c>
      <c r="K4167" s="56">
        <v>0</v>
      </c>
      <c r="L4167" s="56">
        <v>0</v>
      </c>
      <c r="M4167" s="56">
        <v>0</v>
      </c>
      <c r="N4167" s="56">
        <v>45.588000000000001</v>
      </c>
      <c r="O4167" s="56">
        <v>0</v>
      </c>
      <c r="P4167" s="56">
        <v>324.83199999999999</v>
      </c>
    </row>
    <row r="4168" spans="1:16" x14ac:dyDescent="0.25">
      <c r="A4168" s="54">
        <v>2024</v>
      </c>
      <c r="B4168" s="54">
        <v>755634</v>
      </c>
      <c r="C4168" s="55" t="s">
        <v>414</v>
      </c>
      <c r="D4168" s="54" t="s">
        <v>296</v>
      </c>
      <c r="E4168" s="56">
        <v>-0.66599999999999704</v>
      </c>
      <c r="F4168" s="56">
        <v>0</v>
      </c>
      <c r="G4168" s="56">
        <v>0</v>
      </c>
      <c r="H4168" s="56">
        <v>0</v>
      </c>
      <c r="I4168" s="56">
        <v>0</v>
      </c>
      <c r="J4168" s="56">
        <v>-30.207999999999998</v>
      </c>
      <c r="K4168" s="56">
        <v>0</v>
      </c>
      <c r="L4168" s="56">
        <v>0</v>
      </c>
      <c r="M4168" s="56">
        <v>0</v>
      </c>
      <c r="N4168" s="56">
        <v>-18.411999999999999</v>
      </c>
      <c r="O4168" s="56">
        <v>0</v>
      </c>
      <c r="P4168" s="56">
        <v>292.83199999999999</v>
      </c>
    </row>
    <row r="4169" spans="1:16" x14ac:dyDescent="0.25">
      <c r="A4169" s="54">
        <v>2024</v>
      </c>
      <c r="B4169" s="54">
        <v>758545</v>
      </c>
      <c r="C4169" s="55" t="s">
        <v>417</v>
      </c>
      <c r="D4169" s="54" t="s">
        <v>296</v>
      </c>
      <c r="E4169" s="56">
        <v>-27.9544</v>
      </c>
      <c r="F4169" s="56">
        <v>158.31360000000001</v>
      </c>
      <c r="G4169" s="56">
        <v>-88.307199999999995</v>
      </c>
      <c r="H4169" s="56">
        <v>-9.4216000000000104</v>
      </c>
      <c r="I4169" s="56">
        <v>-27.872000000000099</v>
      </c>
      <c r="J4169" s="56">
        <v>0</v>
      </c>
      <c r="K4169" s="56">
        <v>-50.403199999999998</v>
      </c>
      <c r="L4169" s="56">
        <v>112.5736</v>
      </c>
      <c r="M4169" s="56">
        <v>-3.03600000000002</v>
      </c>
      <c r="N4169" s="56">
        <v>0</v>
      </c>
      <c r="O4169" s="56">
        <v>-16.828800000000001</v>
      </c>
      <c r="P4169" s="56">
        <v>190.88640000000001</v>
      </c>
    </row>
    <row r="4170" spans="1:16" x14ac:dyDescent="0.25">
      <c r="A4170" s="54">
        <v>2024</v>
      </c>
      <c r="B4170" s="54">
        <v>758545</v>
      </c>
      <c r="C4170" s="55" t="s">
        <v>417</v>
      </c>
      <c r="D4170" s="54" t="s">
        <v>294</v>
      </c>
      <c r="E4170" s="56">
        <v>3.0455999999999999</v>
      </c>
      <c r="F4170" s="56">
        <v>248.31360000000001</v>
      </c>
      <c r="G4170" s="56">
        <v>64.692800000000005</v>
      </c>
      <c r="H4170" s="56">
        <v>51.578400000000002</v>
      </c>
      <c r="I4170" s="56">
        <v>2.1279999999999299</v>
      </c>
      <c r="J4170" s="56">
        <v>0</v>
      </c>
      <c r="K4170" s="56">
        <v>42.596800000000002</v>
      </c>
      <c r="L4170" s="56">
        <v>182.5736</v>
      </c>
      <c r="M4170" s="56">
        <v>88.963999999999999</v>
      </c>
      <c r="N4170" s="56">
        <v>0</v>
      </c>
      <c r="O4170" s="56">
        <v>74.171199999999999</v>
      </c>
      <c r="P4170" s="56">
        <v>252.88640000000001</v>
      </c>
    </row>
    <row r="4171" spans="1:16" x14ac:dyDescent="0.25">
      <c r="A4171" s="54">
        <v>2024</v>
      </c>
      <c r="B4171" s="54">
        <v>758545</v>
      </c>
      <c r="C4171" s="55" t="s">
        <v>417</v>
      </c>
      <c r="D4171" s="54" t="s">
        <v>1</v>
      </c>
      <c r="E4171" s="56">
        <v>16.5456</v>
      </c>
      <c r="F4171" s="56">
        <v>698.31359999999995</v>
      </c>
      <c r="G4171" s="56">
        <v>1010.6928</v>
      </c>
      <c r="H4171" s="56">
        <v>201.57839999999999</v>
      </c>
      <c r="I4171" s="56">
        <v>727.12800000000004</v>
      </c>
      <c r="J4171" s="56">
        <v>0</v>
      </c>
      <c r="K4171" s="56">
        <v>224.5968</v>
      </c>
      <c r="L4171" s="56">
        <v>830.07360000000006</v>
      </c>
      <c r="M4171" s="56">
        <v>323.964</v>
      </c>
      <c r="N4171" s="56">
        <v>0</v>
      </c>
      <c r="O4171" s="56">
        <v>259.1712</v>
      </c>
      <c r="P4171" s="56">
        <v>726.38639999999998</v>
      </c>
    </row>
    <row r="4172" spans="1:16" x14ac:dyDescent="0.25">
      <c r="A4172" s="54">
        <v>2024</v>
      </c>
      <c r="B4172" s="54">
        <v>758786</v>
      </c>
      <c r="C4172" s="55" t="s">
        <v>417</v>
      </c>
      <c r="D4172" s="54" t="s">
        <v>296</v>
      </c>
      <c r="E4172" s="56">
        <v>369.947</v>
      </c>
      <c r="F4172" s="56">
        <v>252.67400000000001</v>
      </c>
      <c r="G4172" s="56">
        <v>519.51099999999997</v>
      </c>
      <c r="H4172" s="56">
        <v>1618.796</v>
      </c>
      <c r="I4172" s="56">
        <v>399.51299999999998</v>
      </c>
      <c r="J4172" s="56">
        <v>204.64699999999999</v>
      </c>
      <c r="K4172" s="56">
        <v>656.66600000000005</v>
      </c>
      <c r="L4172" s="56">
        <v>139.61199999999999</v>
      </c>
      <c r="M4172" s="56">
        <v>148.70099999999999</v>
      </c>
      <c r="N4172" s="56">
        <v>85.754999999999995</v>
      </c>
      <c r="O4172" s="56">
        <v>1534.527</v>
      </c>
      <c r="P4172" s="56">
        <v>20.254999999999999</v>
      </c>
    </row>
    <row r="4173" spans="1:16" x14ac:dyDescent="0.25">
      <c r="A4173" s="54">
        <v>2024</v>
      </c>
      <c r="B4173" s="54">
        <v>758786</v>
      </c>
      <c r="C4173" s="55" t="s">
        <v>417</v>
      </c>
      <c r="D4173" s="54" t="s">
        <v>294</v>
      </c>
      <c r="E4173" s="56">
        <v>461.947</v>
      </c>
      <c r="F4173" s="56">
        <v>375.67399999999998</v>
      </c>
      <c r="G4173" s="56">
        <v>615.51099999999997</v>
      </c>
      <c r="H4173" s="56">
        <v>1804.796</v>
      </c>
      <c r="I4173" s="56">
        <v>501.51299999999998</v>
      </c>
      <c r="J4173" s="56">
        <v>267.64699999999999</v>
      </c>
      <c r="K4173" s="56">
        <v>812.66600000000005</v>
      </c>
      <c r="L4173" s="56">
        <v>293.61200000000002</v>
      </c>
      <c r="M4173" s="56">
        <v>242.70099999999999</v>
      </c>
      <c r="N4173" s="56">
        <v>147.755</v>
      </c>
      <c r="O4173" s="56">
        <v>1635.047</v>
      </c>
      <c r="P4173" s="56">
        <v>81.254999999999995</v>
      </c>
    </row>
    <row r="4174" spans="1:16" x14ac:dyDescent="0.25">
      <c r="A4174" s="54">
        <v>2024</v>
      </c>
      <c r="B4174" s="54">
        <v>758786</v>
      </c>
      <c r="C4174" s="55" t="s">
        <v>417</v>
      </c>
      <c r="D4174" s="54" t="s">
        <v>1</v>
      </c>
      <c r="E4174" s="56">
        <v>1200.4469999999999</v>
      </c>
      <c r="F4174" s="56">
        <v>829.67399999999998</v>
      </c>
      <c r="G4174" s="56">
        <v>1433.511</v>
      </c>
      <c r="H4174" s="56">
        <v>4069.2959999999998</v>
      </c>
      <c r="I4174" s="56">
        <v>1499.0129999999999</v>
      </c>
      <c r="J4174" s="56">
        <v>1333.6469999999999</v>
      </c>
      <c r="K4174" s="56">
        <v>1845.6659999999999</v>
      </c>
      <c r="L4174" s="56">
        <v>702.61199999999997</v>
      </c>
      <c r="M4174" s="56">
        <v>640.70100000000002</v>
      </c>
      <c r="N4174" s="56">
        <v>325.755</v>
      </c>
      <c r="O4174" s="56">
        <v>4257.2969999999996</v>
      </c>
      <c r="P4174" s="56">
        <v>280.755</v>
      </c>
    </row>
    <row r="4175" spans="1:16" x14ac:dyDescent="0.25">
      <c r="A4175" s="54">
        <v>2024</v>
      </c>
      <c r="B4175" s="54">
        <v>759445</v>
      </c>
      <c r="C4175" s="55" t="s">
        <v>414</v>
      </c>
      <c r="D4175" s="54" t="s">
        <v>1</v>
      </c>
      <c r="E4175" s="56">
        <v>80.792000000000002</v>
      </c>
      <c r="F4175" s="56">
        <v>143.91200000000001</v>
      </c>
      <c r="G4175" s="56">
        <v>161.57599999999999</v>
      </c>
      <c r="H4175" s="56">
        <v>211.96799999999999</v>
      </c>
      <c r="I4175" s="56">
        <v>175.10400000000001</v>
      </c>
      <c r="J4175" s="56">
        <v>1943.768</v>
      </c>
      <c r="K4175" s="56">
        <v>1841.2159999999999</v>
      </c>
      <c r="L4175" s="56">
        <v>63.991999999999997</v>
      </c>
      <c r="M4175" s="56">
        <v>71.992000000000004</v>
      </c>
      <c r="N4175" s="56">
        <v>15.183999999999999</v>
      </c>
      <c r="O4175" s="56">
        <v>1921.4159999999999</v>
      </c>
      <c r="P4175" s="56">
        <v>863.88800000000003</v>
      </c>
    </row>
    <row r="4176" spans="1:16" x14ac:dyDescent="0.25">
      <c r="A4176" s="54">
        <v>2024</v>
      </c>
      <c r="B4176" s="54">
        <v>759445</v>
      </c>
      <c r="C4176" s="55" t="s">
        <v>414</v>
      </c>
      <c r="D4176" s="54" t="s">
        <v>294</v>
      </c>
      <c r="E4176" s="56">
        <v>10.792</v>
      </c>
      <c r="F4176" s="56">
        <v>63.911999999999999</v>
      </c>
      <c r="G4176" s="56">
        <v>49.576000000000001</v>
      </c>
      <c r="H4176" s="56">
        <v>72.218000000000004</v>
      </c>
      <c r="I4176" s="56">
        <v>56.603999999999999</v>
      </c>
      <c r="J4176" s="56">
        <v>591.51800000000003</v>
      </c>
      <c r="K4176" s="56">
        <v>326.96600000000001</v>
      </c>
      <c r="L4176" s="56">
        <v>28.992000000000001</v>
      </c>
      <c r="M4176" s="56">
        <v>26.992000000000001</v>
      </c>
      <c r="N4176" s="56">
        <v>7.1840000000000002</v>
      </c>
      <c r="O4176" s="56">
        <v>534.41600000000005</v>
      </c>
      <c r="P4176" s="56">
        <v>374.38799999999998</v>
      </c>
    </row>
    <row r="4177" spans="1:16" x14ac:dyDescent="0.25">
      <c r="A4177" s="54">
        <v>2024</v>
      </c>
      <c r="B4177" s="54">
        <v>759445</v>
      </c>
      <c r="C4177" s="55" t="s">
        <v>414</v>
      </c>
      <c r="D4177" s="54" t="s">
        <v>296</v>
      </c>
      <c r="E4177" s="56">
        <v>-20.207999999999998</v>
      </c>
      <c r="F4177" s="56">
        <v>1.9120000000000099</v>
      </c>
      <c r="G4177" s="56">
        <v>-43.423999999999999</v>
      </c>
      <c r="H4177" s="56">
        <v>-51.781999999999996</v>
      </c>
      <c r="I4177" s="56">
        <v>-36.396000000000001</v>
      </c>
      <c r="J4177" s="56">
        <v>520.51800000000003</v>
      </c>
      <c r="K4177" s="56">
        <v>215.96600000000001</v>
      </c>
      <c r="L4177" s="56">
        <v>-2.008</v>
      </c>
      <c r="M4177" s="56">
        <v>-4.008</v>
      </c>
      <c r="N4177" s="56">
        <v>-54.816000000000003</v>
      </c>
      <c r="O4177" s="56">
        <v>379.416</v>
      </c>
      <c r="P4177" s="56">
        <v>219.38800000000001</v>
      </c>
    </row>
    <row r="4178" spans="1:16" x14ac:dyDescent="0.25">
      <c r="A4178" s="54">
        <v>2024</v>
      </c>
      <c r="B4178" s="54">
        <v>762085</v>
      </c>
      <c r="C4178" s="55" t="s">
        <v>414</v>
      </c>
      <c r="D4178" s="54" t="s">
        <v>296</v>
      </c>
      <c r="E4178" s="56">
        <v>762.25</v>
      </c>
      <c r="F4178" s="56">
        <v>1031.5999999999999</v>
      </c>
      <c r="G4178" s="56">
        <v>1326.22</v>
      </c>
      <c r="H4178" s="56">
        <v>1075.99</v>
      </c>
      <c r="I4178" s="56">
        <v>1168.95</v>
      </c>
      <c r="J4178" s="56">
        <v>291</v>
      </c>
      <c r="K4178" s="56">
        <v>578.85</v>
      </c>
      <c r="L4178" s="56">
        <v>1837.2</v>
      </c>
      <c r="M4178" s="56">
        <v>659.96</v>
      </c>
      <c r="N4178" s="56">
        <v>1903.57</v>
      </c>
      <c r="O4178" s="56">
        <v>1679.33</v>
      </c>
      <c r="P4178" s="56">
        <v>721.41</v>
      </c>
    </row>
    <row r="4179" spans="1:16" x14ac:dyDescent="0.25">
      <c r="A4179" s="54">
        <v>2024</v>
      </c>
      <c r="B4179" s="54">
        <v>762085</v>
      </c>
      <c r="C4179" s="55" t="s">
        <v>414</v>
      </c>
      <c r="D4179" s="54" t="s">
        <v>294</v>
      </c>
      <c r="E4179" s="56">
        <v>1231.25</v>
      </c>
      <c r="F4179" s="56">
        <v>1497.6</v>
      </c>
      <c r="G4179" s="56">
        <v>1705.3</v>
      </c>
      <c r="H4179" s="56">
        <v>1418.55</v>
      </c>
      <c r="I4179" s="56">
        <v>1601.95</v>
      </c>
      <c r="J4179" s="56">
        <v>558</v>
      </c>
      <c r="K4179" s="56">
        <v>919.85</v>
      </c>
      <c r="L4179" s="56">
        <v>2242.1999999999998</v>
      </c>
      <c r="M4179" s="56">
        <v>1004</v>
      </c>
      <c r="N4179" s="56">
        <v>2270.65</v>
      </c>
      <c r="O4179" s="56">
        <v>2092.4499999999998</v>
      </c>
      <c r="P4179" s="56">
        <v>1131.45</v>
      </c>
    </row>
    <row r="4180" spans="1:16" x14ac:dyDescent="0.25">
      <c r="A4180" s="54">
        <v>2024</v>
      </c>
      <c r="B4180" s="54">
        <v>762085</v>
      </c>
      <c r="C4180" s="55" t="s">
        <v>414</v>
      </c>
      <c r="D4180" s="54" t="s">
        <v>1</v>
      </c>
      <c r="E4180" s="56">
        <v>7387.5</v>
      </c>
      <c r="F4180" s="56">
        <v>8985.6</v>
      </c>
      <c r="G4180" s="56">
        <v>10231.799999999999</v>
      </c>
      <c r="H4180" s="56">
        <v>8511.2999999999993</v>
      </c>
      <c r="I4180" s="56">
        <v>9611.7000000000007</v>
      </c>
      <c r="J4180" s="56">
        <v>3348</v>
      </c>
      <c r="K4180" s="56">
        <v>5519.1</v>
      </c>
      <c r="L4180" s="56">
        <v>13453.2</v>
      </c>
      <c r="M4180" s="56">
        <v>6024</v>
      </c>
      <c r="N4180" s="56">
        <v>13623.9</v>
      </c>
      <c r="O4180" s="56">
        <v>12554.7</v>
      </c>
      <c r="P4180" s="56">
        <v>6788.7</v>
      </c>
    </row>
    <row r="4181" spans="1:16" x14ac:dyDescent="0.25">
      <c r="A4181" s="54">
        <v>2024</v>
      </c>
      <c r="B4181" s="54">
        <v>762091</v>
      </c>
      <c r="C4181" s="55" t="s">
        <v>419</v>
      </c>
      <c r="D4181" s="54" t="s">
        <v>296</v>
      </c>
      <c r="E4181" s="56">
        <v>0</v>
      </c>
      <c r="F4181" s="56">
        <v>0</v>
      </c>
      <c r="G4181" s="56">
        <v>0</v>
      </c>
      <c r="H4181" s="56">
        <v>1243.22</v>
      </c>
      <c r="I4181" s="56">
        <v>112.3</v>
      </c>
      <c r="J4181" s="56">
        <v>1960.05</v>
      </c>
      <c r="K4181" s="56">
        <v>850.75</v>
      </c>
      <c r="L4181" s="56">
        <v>206.7</v>
      </c>
      <c r="M4181" s="56">
        <v>375.65</v>
      </c>
      <c r="N4181" s="56">
        <v>221.7</v>
      </c>
      <c r="O4181" s="56">
        <v>79.95</v>
      </c>
      <c r="P4181" s="56">
        <v>252.5</v>
      </c>
    </row>
    <row r="4182" spans="1:16" x14ac:dyDescent="0.25">
      <c r="A4182" s="54">
        <v>2024</v>
      </c>
      <c r="B4182" s="54">
        <v>762091</v>
      </c>
      <c r="C4182" s="55" t="s">
        <v>419</v>
      </c>
      <c r="D4182" s="54" t="s">
        <v>294</v>
      </c>
      <c r="E4182" s="56">
        <v>0</v>
      </c>
      <c r="F4182" s="56">
        <v>0</v>
      </c>
      <c r="G4182" s="56">
        <v>0</v>
      </c>
      <c r="H4182" s="56">
        <v>1626.55</v>
      </c>
      <c r="I4182" s="56">
        <v>284.89999999999998</v>
      </c>
      <c r="J4182" s="56">
        <v>2314.5</v>
      </c>
      <c r="K4182" s="56">
        <v>1124.05</v>
      </c>
      <c r="L4182" s="56">
        <v>415.8</v>
      </c>
      <c r="M4182" s="56">
        <v>682.15</v>
      </c>
      <c r="N4182" s="56">
        <v>387.7</v>
      </c>
      <c r="O4182" s="56">
        <v>353.25</v>
      </c>
      <c r="P4182" s="56">
        <v>493.7</v>
      </c>
    </row>
    <row r="4183" spans="1:16" x14ac:dyDescent="0.25">
      <c r="A4183" s="54">
        <v>2024</v>
      </c>
      <c r="B4183" s="54">
        <v>762091</v>
      </c>
      <c r="C4183" s="55" t="s">
        <v>419</v>
      </c>
      <c r="D4183" s="54" t="s">
        <v>1</v>
      </c>
      <c r="E4183" s="56">
        <v>0</v>
      </c>
      <c r="F4183" s="56">
        <v>0</v>
      </c>
      <c r="G4183" s="56">
        <v>0</v>
      </c>
      <c r="H4183" s="56">
        <v>9759.2999999999993</v>
      </c>
      <c r="I4183" s="56">
        <v>1709.4</v>
      </c>
      <c r="J4183" s="56">
        <v>13887</v>
      </c>
      <c r="K4183" s="56">
        <v>6744.3</v>
      </c>
      <c r="L4183" s="56">
        <v>2494.8000000000002</v>
      </c>
      <c r="M4183" s="56">
        <v>4092.9</v>
      </c>
      <c r="N4183" s="56">
        <v>2326.1999999999998</v>
      </c>
      <c r="O4183" s="56">
        <v>2119.5</v>
      </c>
      <c r="P4183" s="56">
        <v>2962.2</v>
      </c>
    </row>
    <row r="4184" spans="1:16" x14ac:dyDescent="0.25">
      <c r="A4184" s="54">
        <v>2024</v>
      </c>
      <c r="B4184" s="54">
        <v>762662</v>
      </c>
      <c r="C4184" s="55" t="s">
        <v>417</v>
      </c>
      <c r="D4184" s="54" t="s">
        <v>294</v>
      </c>
      <c r="E4184" s="56">
        <v>19.992000000000001</v>
      </c>
      <c r="F4184" s="56">
        <v>55.276000000000003</v>
      </c>
      <c r="G4184" s="56">
        <v>24.992000000000001</v>
      </c>
      <c r="H4184" s="56">
        <v>59.704000000000001</v>
      </c>
      <c r="I4184" s="56">
        <v>0</v>
      </c>
      <c r="J4184" s="56">
        <v>0</v>
      </c>
      <c r="K4184" s="56">
        <v>53.676000000000002</v>
      </c>
      <c r="L4184" s="56">
        <v>28.992000000000001</v>
      </c>
      <c r="M4184" s="56">
        <v>0</v>
      </c>
      <c r="N4184" s="56">
        <v>0</v>
      </c>
      <c r="O4184" s="56">
        <v>75.975999999999999</v>
      </c>
      <c r="P4184" s="56">
        <v>0</v>
      </c>
    </row>
    <row r="4185" spans="1:16" x14ac:dyDescent="0.25">
      <c r="A4185" s="54">
        <v>2024</v>
      </c>
      <c r="B4185" s="54">
        <v>762662</v>
      </c>
      <c r="C4185" s="55" t="s">
        <v>417</v>
      </c>
      <c r="D4185" s="54" t="s">
        <v>1</v>
      </c>
      <c r="E4185" s="56">
        <v>79.992000000000004</v>
      </c>
      <c r="F4185" s="56">
        <v>160.77600000000001</v>
      </c>
      <c r="G4185" s="56">
        <v>79.992000000000004</v>
      </c>
      <c r="H4185" s="56">
        <v>264.70400000000001</v>
      </c>
      <c r="I4185" s="56">
        <v>0</v>
      </c>
      <c r="J4185" s="56">
        <v>0</v>
      </c>
      <c r="K4185" s="56">
        <v>159.17599999999999</v>
      </c>
      <c r="L4185" s="56">
        <v>63.991999999999997</v>
      </c>
      <c r="M4185" s="56">
        <v>0</v>
      </c>
      <c r="N4185" s="56">
        <v>0</v>
      </c>
      <c r="O4185" s="56">
        <v>215.976</v>
      </c>
      <c r="P4185" s="56">
        <v>0</v>
      </c>
    </row>
    <row r="4186" spans="1:16" x14ac:dyDescent="0.25">
      <c r="A4186" s="54">
        <v>2024</v>
      </c>
      <c r="B4186" s="54">
        <v>762662</v>
      </c>
      <c r="C4186" s="55" t="s">
        <v>417</v>
      </c>
      <c r="D4186" s="54" t="s">
        <v>296</v>
      </c>
      <c r="E4186" s="56">
        <v>-10.007999999999999</v>
      </c>
      <c r="F4186" s="56">
        <v>23.276</v>
      </c>
      <c r="G4186" s="56">
        <v>-5.008</v>
      </c>
      <c r="H4186" s="56">
        <v>27.704000000000001</v>
      </c>
      <c r="I4186" s="56">
        <v>0</v>
      </c>
      <c r="J4186" s="56">
        <v>0</v>
      </c>
      <c r="K4186" s="56">
        <v>-7.3239999999999998</v>
      </c>
      <c r="L4186" s="56">
        <v>-1.008</v>
      </c>
      <c r="M4186" s="56">
        <v>0</v>
      </c>
      <c r="N4186" s="56">
        <v>0</v>
      </c>
      <c r="O4186" s="56">
        <v>43.975999999999999</v>
      </c>
      <c r="P4186" s="56">
        <v>0</v>
      </c>
    </row>
    <row r="4187" spans="1:16" x14ac:dyDescent="0.25">
      <c r="A4187" s="54">
        <v>2024</v>
      </c>
      <c r="B4187" s="54">
        <v>765294</v>
      </c>
      <c r="C4187" s="55" t="s">
        <v>419</v>
      </c>
      <c r="D4187" s="54" t="s">
        <v>1</v>
      </c>
      <c r="E4187" s="56">
        <v>0</v>
      </c>
      <c r="F4187" s="56">
        <v>0</v>
      </c>
      <c r="G4187" s="56">
        <v>491.94400000000002</v>
      </c>
      <c r="H4187" s="56">
        <v>273.488</v>
      </c>
      <c r="I4187" s="56">
        <v>152.78399999999999</v>
      </c>
      <c r="J4187" s="56">
        <v>234.36</v>
      </c>
      <c r="K4187" s="56">
        <v>1120.6880000000001</v>
      </c>
      <c r="L4187" s="56">
        <v>368.75200000000001</v>
      </c>
      <c r="M4187" s="56">
        <v>272.76799999999997</v>
      </c>
      <c r="N4187" s="56">
        <v>96.784000000000006</v>
      </c>
      <c r="O4187" s="56">
        <v>103.968</v>
      </c>
      <c r="P4187" s="56">
        <v>71.992000000000004</v>
      </c>
    </row>
    <row r="4188" spans="1:16" x14ac:dyDescent="0.25">
      <c r="A4188" s="54">
        <v>2024</v>
      </c>
      <c r="B4188" s="54">
        <v>765294</v>
      </c>
      <c r="C4188" s="55" t="s">
        <v>419</v>
      </c>
      <c r="D4188" s="54" t="s">
        <v>294</v>
      </c>
      <c r="E4188" s="56">
        <v>0</v>
      </c>
      <c r="F4188" s="56">
        <v>0</v>
      </c>
      <c r="G4188" s="56">
        <v>120.444</v>
      </c>
      <c r="H4188" s="56">
        <v>62.988</v>
      </c>
      <c r="I4188" s="56">
        <v>35.283999999999999</v>
      </c>
      <c r="J4188" s="56">
        <v>72.86</v>
      </c>
      <c r="K4188" s="56">
        <v>283.68799999999999</v>
      </c>
      <c r="L4188" s="56">
        <v>117.252</v>
      </c>
      <c r="M4188" s="56">
        <v>77.768000000000001</v>
      </c>
      <c r="N4188" s="56">
        <v>27.283999999999999</v>
      </c>
      <c r="O4188" s="56">
        <v>28.968</v>
      </c>
      <c r="P4188" s="56">
        <v>26.992000000000001</v>
      </c>
    </row>
    <row r="4189" spans="1:16" x14ac:dyDescent="0.25">
      <c r="A4189" s="54">
        <v>2024</v>
      </c>
      <c r="B4189" s="54">
        <v>765294</v>
      </c>
      <c r="C4189" s="55" t="s">
        <v>419</v>
      </c>
      <c r="D4189" s="54" t="s">
        <v>296</v>
      </c>
      <c r="E4189" s="56">
        <v>0</v>
      </c>
      <c r="F4189" s="56">
        <v>0</v>
      </c>
      <c r="G4189" s="56">
        <v>19.744</v>
      </c>
      <c r="H4189" s="56">
        <v>-4.5119999999999703</v>
      </c>
      <c r="I4189" s="56">
        <v>2.0839999999999899</v>
      </c>
      <c r="J4189" s="56">
        <v>5.36</v>
      </c>
      <c r="K4189" s="56">
        <v>185.18799999999999</v>
      </c>
      <c r="L4189" s="56">
        <v>17.652000000000001</v>
      </c>
      <c r="M4189" s="56">
        <v>11.368</v>
      </c>
      <c r="N4189" s="56">
        <v>-5.9160000000000004</v>
      </c>
      <c r="O4189" s="56">
        <v>-68.432000000000002</v>
      </c>
      <c r="P4189" s="56">
        <v>-5.1079999999999997</v>
      </c>
    </row>
    <row r="4190" spans="1:16" x14ac:dyDescent="0.25">
      <c r="A4190" s="54">
        <v>2024</v>
      </c>
      <c r="B4190" s="54">
        <v>765645</v>
      </c>
      <c r="C4190" s="55" t="s">
        <v>419</v>
      </c>
      <c r="D4190" s="54" t="s">
        <v>1</v>
      </c>
      <c r="E4190" s="56">
        <v>0</v>
      </c>
      <c r="F4190" s="56">
        <v>0</v>
      </c>
      <c r="G4190" s="56">
        <v>0</v>
      </c>
      <c r="H4190" s="56">
        <v>1525.424</v>
      </c>
      <c r="I4190" s="56">
        <v>1888.5840000000001</v>
      </c>
      <c r="J4190" s="56">
        <v>2674.08</v>
      </c>
      <c r="K4190" s="56">
        <v>3646.8240000000001</v>
      </c>
      <c r="L4190" s="56">
        <v>391.96</v>
      </c>
      <c r="M4190" s="56">
        <v>491.928</v>
      </c>
      <c r="N4190" s="56">
        <v>1606.16</v>
      </c>
      <c r="O4190" s="56">
        <v>2209.36</v>
      </c>
      <c r="P4190" s="56">
        <v>266.33600000000001</v>
      </c>
    </row>
    <row r="4191" spans="1:16" x14ac:dyDescent="0.25">
      <c r="A4191" s="54">
        <v>2024</v>
      </c>
      <c r="B4191" s="54">
        <v>765645</v>
      </c>
      <c r="C4191" s="55" t="s">
        <v>419</v>
      </c>
      <c r="D4191" s="54" t="s">
        <v>296</v>
      </c>
      <c r="E4191" s="56">
        <v>0</v>
      </c>
      <c r="F4191" s="56">
        <v>0</v>
      </c>
      <c r="G4191" s="56">
        <v>0</v>
      </c>
      <c r="H4191" s="56">
        <v>326.024</v>
      </c>
      <c r="I4191" s="56">
        <v>393.38400000000001</v>
      </c>
      <c r="J4191" s="56">
        <v>787.83</v>
      </c>
      <c r="K4191" s="56">
        <v>467.56400000000002</v>
      </c>
      <c r="L4191" s="56">
        <v>51.66</v>
      </c>
      <c r="M4191" s="56">
        <v>64.677999999999997</v>
      </c>
      <c r="N4191" s="56">
        <v>168.61</v>
      </c>
      <c r="O4191" s="56">
        <v>499.56</v>
      </c>
      <c r="P4191" s="56">
        <v>-51.164000000000001</v>
      </c>
    </row>
    <row r="4192" spans="1:16" x14ac:dyDescent="0.25">
      <c r="A4192" s="54">
        <v>2024</v>
      </c>
      <c r="B4192" s="54">
        <v>765645</v>
      </c>
      <c r="C4192" s="55" t="s">
        <v>419</v>
      </c>
      <c r="D4192" s="54" t="s">
        <v>294</v>
      </c>
      <c r="E4192" s="56">
        <v>0</v>
      </c>
      <c r="F4192" s="56">
        <v>0</v>
      </c>
      <c r="G4192" s="56">
        <v>0</v>
      </c>
      <c r="H4192" s="56">
        <v>434.42399999999998</v>
      </c>
      <c r="I4192" s="56">
        <v>525.08399999999995</v>
      </c>
      <c r="J4192" s="56">
        <v>922.83</v>
      </c>
      <c r="K4192" s="56">
        <v>543.82399999999996</v>
      </c>
      <c r="L4192" s="56">
        <v>116.96</v>
      </c>
      <c r="M4192" s="56">
        <v>163.178</v>
      </c>
      <c r="N4192" s="56">
        <v>301.41000000000003</v>
      </c>
      <c r="O4192" s="56">
        <v>632.36</v>
      </c>
      <c r="P4192" s="56">
        <v>47.335999999999999</v>
      </c>
    </row>
    <row r="4193" spans="1:16" x14ac:dyDescent="0.25">
      <c r="A4193" s="54">
        <v>2024</v>
      </c>
      <c r="B4193" s="54">
        <v>766167</v>
      </c>
      <c r="C4193" s="55" t="s">
        <v>419</v>
      </c>
      <c r="D4193" s="54" t="s">
        <v>296</v>
      </c>
      <c r="E4193" s="56">
        <v>21.175999999999998</v>
      </c>
      <c r="F4193" s="56">
        <v>-39.231999999999999</v>
      </c>
      <c r="G4193" s="56">
        <v>4.68799999999999</v>
      </c>
      <c r="H4193" s="56">
        <v>-28.132000000000001</v>
      </c>
      <c r="I4193" s="56">
        <v>-8.7240000000000002</v>
      </c>
      <c r="J4193" s="56">
        <v>223.68799999999999</v>
      </c>
      <c r="K4193" s="56">
        <v>313.74599999999998</v>
      </c>
      <c r="L4193" s="56">
        <v>18.268000000000001</v>
      </c>
      <c r="M4193" s="56">
        <v>-28.315999999999999</v>
      </c>
      <c r="N4193" s="56">
        <v>300.47199999999998</v>
      </c>
      <c r="O4193" s="56">
        <v>-40.323999999999998</v>
      </c>
      <c r="P4193" s="56">
        <v>266.56</v>
      </c>
    </row>
    <row r="4194" spans="1:16" x14ac:dyDescent="0.25">
      <c r="A4194" s="54">
        <v>2024</v>
      </c>
      <c r="B4194" s="54">
        <v>766167</v>
      </c>
      <c r="C4194" s="55" t="s">
        <v>419</v>
      </c>
      <c r="D4194" s="54" t="s">
        <v>1</v>
      </c>
      <c r="E4194" s="56">
        <v>159.976</v>
      </c>
      <c r="F4194" s="56">
        <v>107.16800000000001</v>
      </c>
      <c r="G4194" s="56">
        <v>272.68799999999999</v>
      </c>
      <c r="H4194" s="56">
        <v>88.768000000000001</v>
      </c>
      <c r="I4194" s="56">
        <v>153.57599999999999</v>
      </c>
      <c r="J4194" s="56">
        <v>1088.6880000000001</v>
      </c>
      <c r="K4194" s="56">
        <v>3126.096</v>
      </c>
      <c r="L4194" s="56">
        <v>223.16800000000001</v>
      </c>
      <c r="M4194" s="56">
        <v>18.384</v>
      </c>
      <c r="N4194" s="56">
        <v>936.67200000000003</v>
      </c>
      <c r="O4194" s="56">
        <v>95.975999999999999</v>
      </c>
      <c r="P4194" s="56">
        <v>1323.76</v>
      </c>
    </row>
    <row r="4195" spans="1:16" x14ac:dyDescent="0.25">
      <c r="A4195" s="54">
        <v>2024</v>
      </c>
      <c r="B4195" s="54">
        <v>766167</v>
      </c>
      <c r="C4195" s="55" t="s">
        <v>419</v>
      </c>
      <c r="D4195" s="54" t="s">
        <v>294</v>
      </c>
      <c r="E4195" s="56">
        <v>55.475999999999999</v>
      </c>
      <c r="F4195" s="56">
        <v>27.167999999999999</v>
      </c>
      <c r="G4195" s="56">
        <v>72.188000000000002</v>
      </c>
      <c r="H4195" s="56">
        <v>38.268000000000001</v>
      </c>
      <c r="I4195" s="56">
        <v>56.576000000000001</v>
      </c>
      <c r="J4195" s="56">
        <v>291.18799999999999</v>
      </c>
      <c r="K4195" s="56">
        <v>480.846</v>
      </c>
      <c r="L4195" s="56">
        <v>84.668000000000006</v>
      </c>
      <c r="M4195" s="56">
        <v>4.8840000000000003</v>
      </c>
      <c r="N4195" s="56">
        <v>401.17200000000003</v>
      </c>
      <c r="O4195" s="56">
        <v>24.975999999999999</v>
      </c>
      <c r="P4195" s="56">
        <v>372.76</v>
      </c>
    </row>
    <row r="4196" spans="1:16" x14ac:dyDescent="0.25">
      <c r="A4196" s="54">
        <v>2024</v>
      </c>
      <c r="B4196" s="54">
        <v>767999</v>
      </c>
      <c r="C4196" s="55" t="s">
        <v>417</v>
      </c>
      <c r="D4196" s="54" t="s">
        <v>296</v>
      </c>
      <c r="E4196" s="56">
        <v>-24.8000000000001</v>
      </c>
      <c r="F4196" s="56">
        <v>513.96</v>
      </c>
      <c r="G4196" s="56">
        <v>-53.28</v>
      </c>
      <c r="H4196" s="56">
        <v>-55.280000000000101</v>
      </c>
      <c r="I4196" s="56">
        <v>14.559999999999899</v>
      </c>
      <c r="J4196" s="56">
        <v>-28.32</v>
      </c>
      <c r="K4196" s="56">
        <v>-65.240000000000094</v>
      </c>
      <c r="L4196" s="56">
        <v>107.6</v>
      </c>
      <c r="M4196" s="56">
        <v>-118.16</v>
      </c>
      <c r="N4196" s="56">
        <v>-25.36</v>
      </c>
      <c r="O4196" s="56">
        <v>-55.48</v>
      </c>
      <c r="P4196" s="56">
        <v>-68.400000000000105</v>
      </c>
    </row>
    <row r="4197" spans="1:16" x14ac:dyDescent="0.25">
      <c r="A4197" s="54">
        <v>2024</v>
      </c>
      <c r="B4197" s="54">
        <v>767999</v>
      </c>
      <c r="C4197" s="55" t="s">
        <v>417</v>
      </c>
      <c r="D4197" s="54" t="s">
        <v>294</v>
      </c>
      <c r="E4197" s="56">
        <v>95.199999999999903</v>
      </c>
      <c r="F4197" s="56">
        <v>681.96</v>
      </c>
      <c r="G4197" s="56">
        <v>6.71999999999999</v>
      </c>
      <c r="H4197" s="56">
        <v>94.719999999999899</v>
      </c>
      <c r="I4197" s="56">
        <v>134.56</v>
      </c>
      <c r="J4197" s="56">
        <v>1.68</v>
      </c>
      <c r="K4197" s="56">
        <v>54.759999999999899</v>
      </c>
      <c r="L4197" s="56">
        <v>257.60000000000002</v>
      </c>
      <c r="M4197" s="56">
        <v>31.84</v>
      </c>
      <c r="N4197" s="56">
        <v>64.64</v>
      </c>
      <c r="O4197" s="56">
        <v>34.520000000000003</v>
      </c>
      <c r="P4197" s="56">
        <v>81.599999999999895</v>
      </c>
    </row>
    <row r="4198" spans="1:16" x14ac:dyDescent="0.25">
      <c r="A4198" s="54">
        <v>2024</v>
      </c>
      <c r="B4198" s="54">
        <v>767999</v>
      </c>
      <c r="C4198" s="55" t="s">
        <v>417</v>
      </c>
      <c r="D4198" s="54" t="s">
        <v>1</v>
      </c>
      <c r="E4198" s="56">
        <v>690.2</v>
      </c>
      <c r="F4198" s="56">
        <v>4944.21</v>
      </c>
      <c r="G4198" s="56">
        <v>48.72</v>
      </c>
      <c r="H4198" s="56">
        <v>686.72</v>
      </c>
      <c r="I4198" s="56">
        <v>975.56</v>
      </c>
      <c r="J4198" s="56">
        <v>12.18</v>
      </c>
      <c r="K4198" s="56">
        <v>397.01</v>
      </c>
      <c r="L4198" s="56">
        <v>1867.6</v>
      </c>
      <c r="M4198" s="56">
        <v>230.84</v>
      </c>
      <c r="N4198" s="56">
        <v>468.64</v>
      </c>
      <c r="O4198" s="56">
        <v>250.27</v>
      </c>
      <c r="P4198" s="56">
        <v>591.6</v>
      </c>
    </row>
    <row r="4199" spans="1:16" x14ac:dyDescent="0.25">
      <c r="A4199" s="54">
        <v>2024</v>
      </c>
      <c r="B4199" s="54">
        <v>768405</v>
      </c>
      <c r="C4199" s="55" t="s">
        <v>416</v>
      </c>
      <c r="D4199" s="54" t="s">
        <v>1</v>
      </c>
      <c r="E4199" s="56">
        <v>3130.5182</v>
      </c>
      <c r="F4199" s="56">
        <v>2107.9418000000001</v>
      </c>
      <c r="G4199" s="56">
        <v>344.05560000000003</v>
      </c>
      <c r="H4199" s="56">
        <v>4580.6000000000004</v>
      </c>
      <c r="I4199" s="56">
        <v>207.16300000000001</v>
      </c>
      <c r="J4199" s="56">
        <v>559.34379999999999</v>
      </c>
      <c r="K4199" s="56">
        <v>4457.1531999999997</v>
      </c>
      <c r="L4199" s="56">
        <v>0</v>
      </c>
      <c r="M4199" s="56">
        <v>0</v>
      </c>
      <c r="N4199" s="56">
        <v>0</v>
      </c>
      <c r="O4199" s="56">
        <v>0</v>
      </c>
      <c r="P4199" s="56">
        <v>0</v>
      </c>
    </row>
    <row r="4200" spans="1:16" x14ac:dyDescent="0.25">
      <c r="A4200" s="54">
        <v>2024</v>
      </c>
      <c r="B4200" s="54">
        <v>768405</v>
      </c>
      <c r="C4200" s="55" t="s">
        <v>416</v>
      </c>
      <c r="D4200" s="54" t="s">
        <v>296</v>
      </c>
      <c r="E4200" s="56">
        <v>430.71820000000002</v>
      </c>
      <c r="F4200" s="56">
        <v>323.34179999999998</v>
      </c>
      <c r="G4200" s="56">
        <v>-20.944400000000002</v>
      </c>
      <c r="H4200" s="56">
        <v>847.1</v>
      </c>
      <c r="I4200" s="56">
        <v>3.86299999999998</v>
      </c>
      <c r="J4200" s="56">
        <v>40.343799999999902</v>
      </c>
      <c r="K4200" s="56">
        <v>1148.4531999999999</v>
      </c>
      <c r="L4200" s="56">
        <v>0</v>
      </c>
      <c r="M4200" s="56">
        <v>0</v>
      </c>
      <c r="N4200" s="56">
        <v>0</v>
      </c>
      <c r="O4200" s="56">
        <v>0</v>
      </c>
      <c r="P4200" s="56">
        <v>0</v>
      </c>
    </row>
    <row r="4201" spans="1:16" x14ac:dyDescent="0.25">
      <c r="A4201" s="54">
        <v>2024</v>
      </c>
      <c r="B4201" s="54">
        <v>768405</v>
      </c>
      <c r="C4201" s="55" t="s">
        <v>416</v>
      </c>
      <c r="D4201" s="54" t="s">
        <v>294</v>
      </c>
      <c r="E4201" s="56">
        <v>631.01819999999896</v>
      </c>
      <c r="F4201" s="56">
        <v>563.44179999999994</v>
      </c>
      <c r="G4201" s="56">
        <v>46.555599999999998</v>
      </c>
      <c r="H4201" s="56">
        <v>1195.5999999999999</v>
      </c>
      <c r="I4201" s="56">
        <v>69.162999999999997</v>
      </c>
      <c r="J4201" s="56">
        <v>175.34379999999999</v>
      </c>
      <c r="K4201" s="56">
        <v>1353.1532</v>
      </c>
      <c r="L4201" s="56">
        <v>0</v>
      </c>
      <c r="M4201" s="56">
        <v>0</v>
      </c>
      <c r="N4201" s="56">
        <v>0</v>
      </c>
      <c r="O4201" s="56">
        <v>0</v>
      </c>
      <c r="P4201" s="56">
        <v>0</v>
      </c>
    </row>
    <row r="4202" spans="1:16" x14ac:dyDescent="0.25">
      <c r="A4202" s="54">
        <v>2024</v>
      </c>
      <c r="B4202" s="54">
        <v>772049</v>
      </c>
      <c r="C4202" s="55" t="s">
        <v>415</v>
      </c>
      <c r="D4202" s="54" t="s">
        <v>294</v>
      </c>
      <c r="E4202" s="56">
        <v>82.796000000000006</v>
      </c>
      <c r="F4202" s="56">
        <v>47.411999999999999</v>
      </c>
      <c r="G4202" s="56">
        <v>665.84799999999996</v>
      </c>
      <c r="H4202" s="56">
        <v>53.984000000000002</v>
      </c>
      <c r="I4202" s="56">
        <v>107.968</v>
      </c>
      <c r="J4202" s="56">
        <v>0</v>
      </c>
      <c r="K4202" s="56">
        <v>322.68</v>
      </c>
      <c r="L4202" s="56">
        <v>862</v>
      </c>
      <c r="M4202" s="56">
        <v>24.992000000000001</v>
      </c>
      <c r="N4202" s="56">
        <v>39.984000000000002</v>
      </c>
      <c r="O4202" s="56">
        <v>42.776000000000003</v>
      </c>
      <c r="P4202" s="56">
        <v>43.475999999999999</v>
      </c>
    </row>
    <row r="4203" spans="1:16" x14ac:dyDescent="0.25">
      <c r="A4203" s="54">
        <v>2024</v>
      </c>
      <c r="B4203" s="54">
        <v>772049</v>
      </c>
      <c r="C4203" s="55" t="s">
        <v>415</v>
      </c>
      <c r="D4203" s="54" t="s">
        <v>296</v>
      </c>
      <c r="E4203" s="56">
        <v>18.596</v>
      </c>
      <c r="F4203" s="56">
        <v>-16.788</v>
      </c>
      <c r="G4203" s="56">
        <v>559.64800000000002</v>
      </c>
      <c r="H4203" s="56">
        <v>21.884</v>
      </c>
      <c r="I4203" s="56">
        <v>43.768000000000001</v>
      </c>
      <c r="J4203" s="56">
        <v>0</v>
      </c>
      <c r="K4203" s="56">
        <v>226.38</v>
      </c>
      <c r="L4203" s="56">
        <v>787.9</v>
      </c>
      <c r="M4203" s="56">
        <v>-7.1079999999999997</v>
      </c>
      <c r="N4203" s="56">
        <v>7.8840000000000101</v>
      </c>
      <c r="O4203" s="56">
        <v>-21.423999999999999</v>
      </c>
      <c r="P4203" s="56">
        <v>-20.724</v>
      </c>
    </row>
    <row r="4204" spans="1:16" x14ac:dyDescent="0.25">
      <c r="A4204" s="54">
        <v>2024</v>
      </c>
      <c r="B4204" s="54">
        <v>772049</v>
      </c>
      <c r="C4204" s="55" t="s">
        <v>415</v>
      </c>
      <c r="D4204" s="54" t="s">
        <v>1</v>
      </c>
      <c r="E4204" s="56">
        <v>274.29599999999999</v>
      </c>
      <c r="F4204" s="56">
        <v>199.91200000000001</v>
      </c>
      <c r="G4204" s="56">
        <v>1974.848</v>
      </c>
      <c r="H4204" s="56">
        <v>143.98400000000001</v>
      </c>
      <c r="I4204" s="56">
        <v>287.96800000000002</v>
      </c>
      <c r="J4204" s="56">
        <v>0</v>
      </c>
      <c r="K4204" s="56">
        <v>1136.68</v>
      </c>
      <c r="L4204" s="56">
        <v>2866</v>
      </c>
      <c r="M4204" s="56">
        <v>79.992000000000004</v>
      </c>
      <c r="N4204" s="56">
        <v>159.98400000000001</v>
      </c>
      <c r="O4204" s="56">
        <v>168.77600000000001</v>
      </c>
      <c r="P4204" s="56">
        <v>167.976</v>
      </c>
    </row>
    <row r="4205" spans="1:16" x14ac:dyDescent="0.25">
      <c r="A4205" s="54">
        <v>2024</v>
      </c>
      <c r="B4205" s="54">
        <v>772168</v>
      </c>
      <c r="C4205" s="55" t="s">
        <v>417</v>
      </c>
      <c r="D4205" s="54" t="s">
        <v>294</v>
      </c>
      <c r="E4205" s="56">
        <v>304.01000000000101</v>
      </c>
      <c r="F4205" s="56">
        <v>120.26</v>
      </c>
      <c r="G4205" s="56">
        <v>126.84</v>
      </c>
      <c r="H4205" s="56">
        <v>415.520000000001</v>
      </c>
      <c r="I4205" s="56">
        <v>71.644999999999996</v>
      </c>
      <c r="J4205" s="56">
        <v>27.72</v>
      </c>
      <c r="K4205" s="56">
        <v>91.56</v>
      </c>
      <c r="L4205" s="56">
        <v>74.2</v>
      </c>
      <c r="M4205" s="56">
        <v>0</v>
      </c>
      <c r="N4205" s="56">
        <v>0</v>
      </c>
      <c r="O4205" s="56">
        <v>0</v>
      </c>
      <c r="P4205" s="56">
        <v>0</v>
      </c>
    </row>
    <row r="4206" spans="1:16" x14ac:dyDescent="0.25">
      <c r="A4206" s="54">
        <v>2024</v>
      </c>
      <c r="B4206" s="54">
        <v>772168</v>
      </c>
      <c r="C4206" s="55" t="s">
        <v>417</v>
      </c>
      <c r="D4206" s="54" t="s">
        <v>296</v>
      </c>
      <c r="E4206" s="56">
        <v>203.97000000000099</v>
      </c>
      <c r="F4206" s="56">
        <v>-33.739999999999903</v>
      </c>
      <c r="G4206" s="56">
        <v>31.840000000000199</v>
      </c>
      <c r="H4206" s="56">
        <v>291.520000000001</v>
      </c>
      <c r="I4206" s="56">
        <v>2.125</v>
      </c>
      <c r="J4206" s="56">
        <v>-63.28</v>
      </c>
      <c r="K4206" s="56">
        <v>30.56</v>
      </c>
      <c r="L4206" s="56">
        <v>-19.8</v>
      </c>
      <c r="M4206" s="56">
        <v>0</v>
      </c>
      <c r="N4206" s="56">
        <v>0</v>
      </c>
      <c r="O4206" s="56">
        <v>0</v>
      </c>
      <c r="P4206" s="56">
        <v>0</v>
      </c>
    </row>
    <row r="4207" spans="1:16" x14ac:dyDescent="0.25">
      <c r="A4207" s="54">
        <v>2024</v>
      </c>
      <c r="B4207" s="54">
        <v>772168</v>
      </c>
      <c r="C4207" s="55" t="s">
        <v>417</v>
      </c>
      <c r="D4207" s="54" t="s">
        <v>1</v>
      </c>
      <c r="E4207" s="56">
        <v>2475.5100000000002</v>
      </c>
      <c r="F4207" s="56">
        <v>979.26</v>
      </c>
      <c r="G4207" s="56">
        <v>1032.8399999999999</v>
      </c>
      <c r="H4207" s="56">
        <v>3383.52</v>
      </c>
      <c r="I4207" s="56">
        <v>583.39499999999998</v>
      </c>
      <c r="J4207" s="56">
        <v>225.72</v>
      </c>
      <c r="K4207" s="56">
        <v>745.56</v>
      </c>
      <c r="L4207" s="56">
        <v>604.20000000000005</v>
      </c>
      <c r="M4207" s="56">
        <v>0</v>
      </c>
      <c r="N4207" s="56">
        <v>0</v>
      </c>
      <c r="O4207" s="56">
        <v>0</v>
      </c>
      <c r="P4207" s="56">
        <v>0</v>
      </c>
    </row>
    <row r="4208" spans="1:16" x14ac:dyDescent="0.25">
      <c r="A4208" s="54">
        <v>2024</v>
      </c>
      <c r="B4208" s="54">
        <v>772869</v>
      </c>
      <c r="C4208" s="55" t="s">
        <v>419</v>
      </c>
      <c r="D4208" s="54" t="s">
        <v>294</v>
      </c>
      <c r="E4208" s="56">
        <v>311.83199999999999</v>
      </c>
      <c r="F4208" s="56">
        <v>35.984000000000002</v>
      </c>
      <c r="G4208" s="56">
        <v>59.776000000000003</v>
      </c>
      <c r="H4208" s="56">
        <v>423.11599999999999</v>
      </c>
      <c r="I4208" s="56">
        <v>313.68799999999999</v>
      </c>
      <c r="J4208" s="56">
        <v>98.912000000000106</v>
      </c>
      <c r="K4208" s="56">
        <v>130.38800000000001</v>
      </c>
      <c r="L4208" s="56">
        <v>286.98</v>
      </c>
      <c r="M4208" s="56">
        <v>28.992000000000001</v>
      </c>
      <c r="N4208" s="56">
        <v>39.984000000000002</v>
      </c>
      <c r="O4208" s="56">
        <v>271.404</v>
      </c>
      <c r="P4208" s="56">
        <v>221.19399999999999</v>
      </c>
    </row>
    <row r="4209" spans="1:16" x14ac:dyDescent="0.25">
      <c r="A4209" s="54">
        <v>2024</v>
      </c>
      <c r="B4209" s="54">
        <v>772869</v>
      </c>
      <c r="C4209" s="55" t="s">
        <v>419</v>
      </c>
      <c r="D4209" s="54" t="s">
        <v>1</v>
      </c>
      <c r="E4209" s="56">
        <v>951.83199999999999</v>
      </c>
      <c r="F4209" s="56">
        <v>135.98400000000001</v>
      </c>
      <c r="G4209" s="56">
        <v>224.77600000000001</v>
      </c>
      <c r="H4209" s="56">
        <v>1920.616</v>
      </c>
      <c r="I4209" s="56">
        <v>1088.6880000000001</v>
      </c>
      <c r="J4209" s="56">
        <v>783.91200000000003</v>
      </c>
      <c r="K4209" s="56">
        <v>367.88799999999998</v>
      </c>
      <c r="L4209" s="56">
        <v>817.48</v>
      </c>
      <c r="M4209" s="56">
        <v>63.991999999999997</v>
      </c>
      <c r="N4209" s="56">
        <v>159.98400000000001</v>
      </c>
      <c r="O4209" s="56">
        <v>887.904</v>
      </c>
      <c r="P4209" s="56">
        <v>1430.944</v>
      </c>
    </row>
    <row r="4210" spans="1:16" x14ac:dyDescent="0.25">
      <c r="A4210" s="54">
        <v>2024</v>
      </c>
      <c r="B4210" s="54">
        <v>772869</v>
      </c>
      <c r="C4210" s="55" t="s">
        <v>419</v>
      </c>
      <c r="D4210" s="54" t="s">
        <v>296</v>
      </c>
      <c r="E4210" s="56">
        <v>246.53200000000001</v>
      </c>
      <c r="F4210" s="56">
        <v>2.78400000000001</v>
      </c>
      <c r="G4210" s="56">
        <v>-36.524000000000001</v>
      </c>
      <c r="H4210" s="56">
        <v>324.61599999999999</v>
      </c>
      <c r="I4210" s="56">
        <v>184.18799999999999</v>
      </c>
      <c r="J4210" s="56">
        <v>34.712000000000103</v>
      </c>
      <c r="K4210" s="56">
        <v>0.88799999999999801</v>
      </c>
      <c r="L4210" s="56">
        <v>187.38</v>
      </c>
      <c r="M4210" s="56">
        <v>-3.1080000000000001</v>
      </c>
      <c r="N4210" s="56">
        <v>-24.216000000000001</v>
      </c>
      <c r="O4210" s="56">
        <v>206.10400000000001</v>
      </c>
      <c r="P4210" s="56">
        <v>81.794000000000096</v>
      </c>
    </row>
    <row r="4211" spans="1:16" x14ac:dyDescent="0.25">
      <c r="A4211" s="54">
        <v>2024</v>
      </c>
      <c r="B4211" s="54">
        <v>775247</v>
      </c>
      <c r="C4211" s="55" t="s">
        <v>418</v>
      </c>
      <c r="D4211" s="54" t="s">
        <v>296</v>
      </c>
      <c r="E4211" s="56">
        <v>1742.8979999999999</v>
      </c>
      <c r="F4211" s="56">
        <v>2633.1689999999999</v>
      </c>
      <c r="G4211" s="56">
        <v>1202.4305999999999</v>
      </c>
      <c r="H4211" s="56">
        <v>460.80339999999899</v>
      </c>
      <c r="I4211" s="56">
        <v>1271.9914000000001</v>
      </c>
      <c r="J4211" s="56">
        <v>1374.9423999999999</v>
      </c>
      <c r="K4211" s="56">
        <v>920.37339999999904</v>
      </c>
      <c r="L4211" s="56">
        <v>662.84679999999901</v>
      </c>
      <c r="M4211" s="56">
        <v>66.029399999998603</v>
      </c>
      <c r="N4211" s="56">
        <v>-615.16700000000003</v>
      </c>
      <c r="O4211" s="56">
        <v>854.12619999999902</v>
      </c>
      <c r="P4211" s="56">
        <v>565.29059999999902</v>
      </c>
    </row>
    <row r="4212" spans="1:16" x14ac:dyDescent="0.25">
      <c r="A4212" s="54">
        <v>2024</v>
      </c>
      <c r="B4212" s="54">
        <v>775247</v>
      </c>
      <c r="C4212" s="55" t="s">
        <v>418</v>
      </c>
      <c r="D4212" s="54" t="s">
        <v>294</v>
      </c>
      <c r="E4212" s="56">
        <v>2357.2979999999998</v>
      </c>
      <c r="F4212" s="56">
        <v>3109.6689999999999</v>
      </c>
      <c r="G4212" s="56">
        <v>1638.1306</v>
      </c>
      <c r="H4212" s="56">
        <v>842.50339999999903</v>
      </c>
      <c r="I4212" s="56">
        <v>1778.2914000000001</v>
      </c>
      <c r="J4212" s="56">
        <v>1833.8424</v>
      </c>
      <c r="K4212" s="56">
        <v>1324.0734</v>
      </c>
      <c r="L4212" s="56">
        <v>1260.7467999999999</v>
      </c>
      <c r="M4212" s="56">
        <v>668.32939999999803</v>
      </c>
      <c r="N4212" s="56">
        <v>-74.117000000000104</v>
      </c>
      <c r="O4212" s="56">
        <v>1201.6261999999999</v>
      </c>
      <c r="P4212" s="56">
        <v>1164.2906</v>
      </c>
    </row>
    <row r="4213" spans="1:16" x14ac:dyDescent="0.25">
      <c r="A4213" s="54">
        <v>2024</v>
      </c>
      <c r="B4213" s="54">
        <v>775247</v>
      </c>
      <c r="C4213" s="55" t="s">
        <v>417</v>
      </c>
      <c r="D4213" s="54" t="s">
        <v>1</v>
      </c>
      <c r="E4213" s="56">
        <v>613.73180000000002</v>
      </c>
      <c r="F4213" s="56">
        <v>0</v>
      </c>
      <c r="G4213" s="56">
        <v>1862.8581999999999</v>
      </c>
      <c r="H4213" s="56">
        <v>62.613799999999998</v>
      </c>
      <c r="I4213" s="56">
        <v>0</v>
      </c>
      <c r="J4213" s="56">
        <v>180.39519999999999</v>
      </c>
      <c r="K4213" s="56">
        <v>49.593800000000002</v>
      </c>
      <c r="L4213" s="56">
        <v>0</v>
      </c>
      <c r="M4213" s="56">
        <v>446.32560000000001</v>
      </c>
      <c r="N4213" s="56">
        <v>383.7056</v>
      </c>
      <c r="O4213" s="56">
        <v>0</v>
      </c>
      <c r="P4213" s="56">
        <v>6.8137999999999996</v>
      </c>
    </row>
    <row r="4214" spans="1:16" x14ac:dyDescent="0.25">
      <c r="A4214" s="54">
        <v>2024</v>
      </c>
      <c r="B4214" s="54">
        <v>775247</v>
      </c>
      <c r="C4214" s="55" t="s">
        <v>417</v>
      </c>
      <c r="D4214" s="54" t="s">
        <v>294</v>
      </c>
      <c r="E4214" s="56">
        <v>118.73180000000001</v>
      </c>
      <c r="F4214" s="56">
        <v>0</v>
      </c>
      <c r="G4214" s="56">
        <v>171.10819999999899</v>
      </c>
      <c r="H4214" s="56">
        <v>-7.3861999999999997</v>
      </c>
      <c r="I4214" s="56">
        <v>0</v>
      </c>
      <c r="J4214" s="56">
        <v>11.395200000000001</v>
      </c>
      <c r="K4214" s="56">
        <v>14.5938</v>
      </c>
      <c r="L4214" s="56">
        <v>0</v>
      </c>
      <c r="M4214" s="56">
        <v>86.825599999999994</v>
      </c>
      <c r="N4214" s="56">
        <v>55.205599999999997</v>
      </c>
      <c r="O4214" s="56">
        <v>0</v>
      </c>
      <c r="P4214" s="56">
        <v>0.81380000000000097</v>
      </c>
    </row>
    <row r="4215" spans="1:16" x14ac:dyDescent="0.25">
      <c r="A4215" s="54">
        <v>2024</v>
      </c>
      <c r="B4215" s="54">
        <v>775247</v>
      </c>
      <c r="C4215" s="55" t="s">
        <v>417</v>
      </c>
      <c r="D4215" s="54" t="s">
        <v>296</v>
      </c>
      <c r="E4215" s="56">
        <v>88.731800000000007</v>
      </c>
      <c r="F4215" s="56">
        <v>0</v>
      </c>
      <c r="G4215" s="56">
        <v>99.068199999999294</v>
      </c>
      <c r="H4215" s="56">
        <v>-37.386200000000002</v>
      </c>
      <c r="I4215" s="56">
        <v>0</v>
      </c>
      <c r="J4215" s="56">
        <v>-20.604800000000001</v>
      </c>
      <c r="K4215" s="56">
        <v>-15.4062</v>
      </c>
      <c r="L4215" s="56">
        <v>0</v>
      </c>
      <c r="M4215" s="56">
        <v>25.825600000000001</v>
      </c>
      <c r="N4215" s="56">
        <v>-39.794400000000003</v>
      </c>
      <c r="O4215" s="56">
        <v>0</v>
      </c>
      <c r="P4215" s="56">
        <v>-29.186199999999999</v>
      </c>
    </row>
    <row r="4216" spans="1:16" x14ac:dyDescent="0.25">
      <c r="A4216" s="54">
        <v>2024</v>
      </c>
      <c r="B4216" s="54">
        <v>775247</v>
      </c>
      <c r="C4216" s="55" t="s">
        <v>418</v>
      </c>
      <c r="D4216" s="54" t="s">
        <v>1</v>
      </c>
      <c r="E4216" s="56">
        <v>19152.047999999999</v>
      </c>
      <c r="F4216" s="56">
        <v>19427.669000000002</v>
      </c>
      <c r="G4216" s="56">
        <v>15424.1306</v>
      </c>
      <c r="H4216" s="56">
        <v>7026.5033999999996</v>
      </c>
      <c r="I4216" s="56">
        <v>16608.541399999998</v>
      </c>
      <c r="J4216" s="56">
        <v>13436.3424</v>
      </c>
      <c r="K4216" s="56">
        <v>14713.573399999999</v>
      </c>
      <c r="L4216" s="56">
        <v>14418.496800000001</v>
      </c>
      <c r="M4216" s="56">
        <v>16479.829399999999</v>
      </c>
      <c r="N4216" s="56">
        <v>15936.883</v>
      </c>
      <c r="O4216" s="56">
        <v>9796.6262000000006</v>
      </c>
      <c r="P4216" s="56">
        <v>11668.7906</v>
      </c>
    </row>
    <row r="4217" spans="1:16" x14ac:dyDescent="0.25">
      <c r="A4217" s="54">
        <v>2024</v>
      </c>
      <c r="B4217" s="54">
        <v>776236</v>
      </c>
      <c r="C4217" s="55" t="s">
        <v>419</v>
      </c>
      <c r="D4217" s="54" t="s">
        <v>296</v>
      </c>
      <c r="E4217" s="56">
        <v>0</v>
      </c>
      <c r="F4217" s="56">
        <v>0</v>
      </c>
      <c r="G4217" s="56">
        <v>-40.247999999999998</v>
      </c>
      <c r="H4217" s="56">
        <v>0</v>
      </c>
      <c r="I4217" s="56">
        <v>20.776</v>
      </c>
      <c r="J4217" s="56">
        <v>0</v>
      </c>
      <c r="K4217" s="56">
        <v>286.75200000000001</v>
      </c>
      <c r="L4217" s="56">
        <v>-15.731999999999999</v>
      </c>
      <c r="M4217" s="56">
        <v>7.7679999999999998</v>
      </c>
      <c r="N4217" s="56">
        <v>-15.215999999999999</v>
      </c>
      <c r="O4217" s="56">
        <v>0</v>
      </c>
      <c r="P4217" s="56">
        <v>-21.308</v>
      </c>
    </row>
    <row r="4218" spans="1:16" x14ac:dyDescent="0.25">
      <c r="A4218" s="54">
        <v>2024</v>
      </c>
      <c r="B4218" s="54">
        <v>776236</v>
      </c>
      <c r="C4218" s="55" t="s">
        <v>419</v>
      </c>
      <c r="D4218" s="54" t="s">
        <v>294</v>
      </c>
      <c r="E4218" s="56">
        <v>0</v>
      </c>
      <c r="F4218" s="56">
        <v>0</v>
      </c>
      <c r="G4218" s="56">
        <v>88.152000000000001</v>
      </c>
      <c r="H4218" s="56">
        <v>0</v>
      </c>
      <c r="I4218" s="56">
        <v>84.975999999999999</v>
      </c>
      <c r="J4218" s="56">
        <v>0</v>
      </c>
      <c r="K4218" s="56">
        <v>328.75200000000001</v>
      </c>
      <c r="L4218" s="56">
        <v>80.567999999999998</v>
      </c>
      <c r="M4218" s="56">
        <v>71.968000000000004</v>
      </c>
      <c r="N4218" s="56">
        <v>48.984000000000002</v>
      </c>
      <c r="O4218" s="56">
        <v>0</v>
      </c>
      <c r="P4218" s="56">
        <v>10.792</v>
      </c>
    </row>
    <row r="4219" spans="1:16" x14ac:dyDescent="0.25">
      <c r="A4219" s="54">
        <v>2024</v>
      </c>
      <c r="B4219" s="54">
        <v>776236</v>
      </c>
      <c r="C4219" s="55" t="s">
        <v>419</v>
      </c>
      <c r="D4219" s="54" t="s">
        <v>1</v>
      </c>
      <c r="E4219" s="56">
        <v>0</v>
      </c>
      <c r="F4219" s="56">
        <v>0</v>
      </c>
      <c r="G4219" s="56">
        <v>243.15199999999999</v>
      </c>
      <c r="H4219" s="56">
        <v>0</v>
      </c>
      <c r="I4219" s="56">
        <v>199.976</v>
      </c>
      <c r="J4219" s="56">
        <v>0</v>
      </c>
      <c r="K4219" s="56">
        <v>1367.752</v>
      </c>
      <c r="L4219" s="56">
        <v>233.56800000000001</v>
      </c>
      <c r="M4219" s="56">
        <v>271.96800000000002</v>
      </c>
      <c r="N4219" s="56">
        <v>143.98400000000001</v>
      </c>
      <c r="O4219" s="56">
        <v>0</v>
      </c>
      <c r="P4219" s="56">
        <v>80.792000000000002</v>
      </c>
    </row>
    <row r="4220" spans="1:16" x14ac:dyDescent="0.25">
      <c r="A4220" s="54">
        <v>2024</v>
      </c>
      <c r="B4220" s="54">
        <v>778358</v>
      </c>
      <c r="C4220" s="55" t="s">
        <v>414</v>
      </c>
      <c r="D4220" s="54" t="s">
        <v>294</v>
      </c>
      <c r="E4220" s="56">
        <v>0</v>
      </c>
      <c r="F4220" s="56">
        <v>63.335999999999999</v>
      </c>
      <c r="G4220" s="56">
        <v>379.23200000000003</v>
      </c>
      <c r="H4220" s="56">
        <v>632.79200000000003</v>
      </c>
      <c r="I4220" s="56">
        <v>85.852000000000004</v>
      </c>
      <c r="J4220" s="56">
        <v>179.24</v>
      </c>
      <c r="K4220" s="56">
        <v>462.48</v>
      </c>
      <c r="L4220" s="56">
        <v>39.984000000000002</v>
      </c>
      <c r="M4220" s="56">
        <v>368.88</v>
      </c>
      <c r="N4220" s="56">
        <v>137.12799999999999</v>
      </c>
      <c r="O4220" s="56">
        <v>0</v>
      </c>
      <c r="P4220" s="56">
        <v>43.276000000000003</v>
      </c>
    </row>
    <row r="4221" spans="1:16" x14ac:dyDescent="0.25">
      <c r="A4221" s="54">
        <v>2024</v>
      </c>
      <c r="B4221" s="54">
        <v>778358</v>
      </c>
      <c r="C4221" s="55" t="s">
        <v>414</v>
      </c>
      <c r="D4221" s="54" t="s">
        <v>296</v>
      </c>
      <c r="E4221" s="56">
        <v>0</v>
      </c>
      <c r="F4221" s="56">
        <v>-30.664000000000001</v>
      </c>
      <c r="G4221" s="56">
        <v>187.232</v>
      </c>
      <c r="H4221" s="56">
        <v>537.79200000000003</v>
      </c>
      <c r="I4221" s="56">
        <v>-8.1480000000000103</v>
      </c>
      <c r="J4221" s="56">
        <v>22.24</v>
      </c>
      <c r="K4221" s="56">
        <v>304.48</v>
      </c>
      <c r="L4221" s="56">
        <v>8.9840000000000106</v>
      </c>
      <c r="M4221" s="56">
        <v>305.88</v>
      </c>
      <c r="N4221" s="56">
        <v>12.128</v>
      </c>
      <c r="O4221" s="56">
        <v>0</v>
      </c>
      <c r="P4221" s="56">
        <v>11.276</v>
      </c>
    </row>
    <row r="4222" spans="1:16" x14ac:dyDescent="0.25">
      <c r="A4222" s="54">
        <v>2024</v>
      </c>
      <c r="B4222" s="54">
        <v>778358</v>
      </c>
      <c r="C4222" s="55" t="s">
        <v>414</v>
      </c>
      <c r="D4222" s="54" t="s">
        <v>1</v>
      </c>
      <c r="E4222" s="56">
        <v>0</v>
      </c>
      <c r="F4222" s="56">
        <v>406.33600000000001</v>
      </c>
      <c r="G4222" s="56">
        <v>1230.232</v>
      </c>
      <c r="H4222" s="56">
        <v>1887.7919999999999</v>
      </c>
      <c r="I4222" s="56">
        <v>306.35199999999998</v>
      </c>
      <c r="J4222" s="56">
        <v>490.24</v>
      </c>
      <c r="K4222" s="56">
        <v>1228.48</v>
      </c>
      <c r="L4222" s="56">
        <v>159.98400000000001</v>
      </c>
      <c r="M4222" s="56">
        <v>1063.8800000000001</v>
      </c>
      <c r="N4222" s="56">
        <v>579.12800000000004</v>
      </c>
      <c r="O4222" s="56">
        <v>0</v>
      </c>
      <c r="P4222" s="56">
        <v>168.77600000000001</v>
      </c>
    </row>
    <row r="4223" spans="1:16" x14ac:dyDescent="0.25">
      <c r="A4223" s="54">
        <v>2024</v>
      </c>
      <c r="B4223" s="54">
        <v>781121</v>
      </c>
      <c r="C4223" s="55" t="s">
        <v>416</v>
      </c>
      <c r="D4223" s="54" t="s">
        <v>1</v>
      </c>
      <c r="E4223" s="56">
        <v>0</v>
      </c>
      <c r="F4223" s="56">
        <v>1573.2</v>
      </c>
      <c r="G4223" s="56">
        <v>0</v>
      </c>
      <c r="H4223" s="56">
        <v>2372.34</v>
      </c>
      <c r="I4223" s="56">
        <v>0</v>
      </c>
      <c r="J4223" s="56">
        <v>0</v>
      </c>
      <c r="K4223" s="56">
        <v>98.04</v>
      </c>
      <c r="L4223" s="56">
        <v>668.61</v>
      </c>
      <c r="M4223" s="56">
        <v>736.44</v>
      </c>
      <c r="N4223" s="56">
        <v>694.83</v>
      </c>
      <c r="O4223" s="56">
        <v>173.28</v>
      </c>
      <c r="P4223" s="56">
        <v>1305.3</v>
      </c>
    </row>
    <row r="4224" spans="1:16" x14ac:dyDescent="0.25">
      <c r="A4224" s="54">
        <v>2024</v>
      </c>
      <c r="B4224" s="54">
        <v>781121</v>
      </c>
      <c r="C4224" s="55" t="s">
        <v>417</v>
      </c>
      <c r="D4224" s="54" t="s">
        <v>1</v>
      </c>
      <c r="E4224" s="56">
        <v>615.03</v>
      </c>
      <c r="F4224" s="56">
        <v>2110.14</v>
      </c>
      <c r="G4224" s="56">
        <v>39.9</v>
      </c>
      <c r="H4224" s="56">
        <v>327.75</v>
      </c>
      <c r="I4224" s="56">
        <v>436.05</v>
      </c>
      <c r="J4224" s="56">
        <v>1904.94</v>
      </c>
      <c r="K4224" s="56">
        <v>472.53</v>
      </c>
      <c r="L4224" s="56">
        <v>530.1</v>
      </c>
      <c r="M4224" s="56">
        <v>491.05500000000001</v>
      </c>
      <c r="N4224" s="56">
        <v>373.92</v>
      </c>
      <c r="O4224" s="56">
        <v>757.53</v>
      </c>
      <c r="P4224" s="56">
        <v>1212.96</v>
      </c>
    </row>
    <row r="4225" spans="1:16" x14ac:dyDescent="0.25">
      <c r="A4225" s="54">
        <v>2024</v>
      </c>
      <c r="B4225" s="54">
        <v>781121</v>
      </c>
      <c r="C4225" s="55" t="s">
        <v>418</v>
      </c>
      <c r="D4225" s="54" t="s">
        <v>1</v>
      </c>
      <c r="E4225" s="56">
        <v>15078.21</v>
      </c>
      <c r="F4225" s="56">
        <v>17131.919999999998</v>
      </c>
      <c r="G4225" s="56">
        <v>10781.264999999999</v>
      </c>
      <c r="H4225" s="56">
        <v>14434.11</v>
      </c>
      <c r="I4225" s="56">
        <v>13206.33</v>
      </c>
      <c r="J4225" s="56">
        <v>8288.3700000000008</v>
      </c>
      <c r="K4225" s="56">
        <v>15814.365</v>
      </c>
      <c r="L4225" s="56">
        <v>14217.51</v>
      </c>
      <c r="M4225" s="56">
        <v>12604.41</v>
      </c>
      <c r="N4225" s="56">
        <v>21640.904999999999</v>
      </c>
      <c r="O4225" s="56">
        <v>9775.5</v>
      </c>
      <c r="P4225" s="56">
        <v>13040.174999999999</v>
      </c>
    </row>
    <row r="4226" spans="1:16" x14ac:dyDescent="0.25">
      <c r="A4226" s="54">
        <v>2024</v>
      </c>
      <c r="B4226" s="54">
        <v>781121</v>
      </c>
      <c r="C4226" s="55" t="s">
        <v>418</v>
      </c>
      <c r="D4226" s="54" t="s">
        <v>296</v>
      </c>
      <c r="E4226" s="56">
        <v>1064.1099999999999</v>
      </c>
      <c r="F4226" s="56">
        <v>1359.32</v>
      </c>
      <c r="G4226" s="56">
        <v>613.61500000000103</v>
      </c>
      <c r="H4226" s="56">
        <v>983.91000000000099</v>
      </c>
      <c r="I4226" s="56">
        <v>919.13000000000102</v>
      </c>
      <c r="J4226" s="56">
        <v>310.770000000001</v>
      </c>
      <c r="K4226" s="56">
        <v>1151.2149999999999</v>
      </c>
      <c r="L4226" s="56">
        <v>952.91000000000201</v>
      </c>
      <c r="M4226" s="56">
        <v>969.36000000000104</v>
      </c>
      <c r="N4226" s="56">
        <v>1843.5550000000001</v>
      </c>
      <c r="O4226" s="56">
        <v>530.35000000000105</v>
      </c>
      <c r="P4226" s="56">
        <v>887.72500000000196</v>
      </c>
    </row>
    <row r="4227" spans="1:16" x14ac:dyDescent="0.25">
      <c r="A4227" s="54">
        <v>2024</v>
      </c>
      <c r="B4227" s="54">
        <v>781121</v>
      </c>
      <c r="C4227" s="55" t="s">
        <v>416</v>
      </c>
      <c r="D4227" s="54" t="s">
        <v>294</v>
      </c>
      <c r="E4227" s="56">
        <v>0</v>
      </c>
      <c r="F4227" s="56">
        <v>193.2</v>
      </c>
      <c r="G4227" s="56">
        <v>0</v>
      </c>
      <c r="H4227" s="56">
        <v>291.33999999999997</v>
      </c>
      <c r="I4227" s="56">
        <v>0</v>
      </c>
      <c r="J4227" s="56">
        <v>0</v>
      </c>
      <c r="K4227" s="56">
        <v>12.04</v>
      </c>
      <c r="L4227" s="56">
        <v>82.110000000000099</v>
      </c>
      <c r="M4227" s="56">
        <v>90.44</v>
      </c>
      <c r="N4227" s="56">
        <v>85.330000000000098</v>
      </c>
      <c r="O4227" s="56">
        <v>21.28</v>
      </c>
      <c r="P4227" s="56">
        <v>160.30000000000001</v>
      </c>
    </row>
    <row r="4228" spans="1:16" x14ac:dyDescent="0.25">
      <c r="A4228" s="54">
        <v>2024</v>
      </c>
      <c r="B4228" s="54">
        <v>781121</v>
      </c>
      <c r="C4228" s="55" t="s">
        <v>418</v>
      </c>
      <c r="D4228" s="54" t="s">
        <v>294</v>
      </c>
      <c r="E4228" s="56">
        <v>1851.71</v>
      </c>
      <c r="F4228" s="56">
        <v>2103.92</v>
      </c>
      <c r="G4228" s="56">
        <v>1324.0150000000001</v>
      </c>
      <c r="H4228" s="56">
        <v>1772.61</v>
      </c>
      <c r="I4228" s="56">
        <v>1621.83</v>
      </c>
      <c r="J4228" s="56">
        <v>1017.87</v>
      </c>
      <c r="K4228" s="56">
        <v>1942.115</v>
      </c>
      <c r="L4228" s="56">
        <v>1746.01</v>
      </c>
      <c r="M4228" s="56">
        <v>1547.91</v>
      </c>
      <c r="N4228" s="56">
        <v>2657.6550000000002</v>
      </c>
      <c r="O4228" s="56">
        <v>1200.5</v>
      </c>
      <c r="P4228" s="56">
        <v>1601.425</v>
      </c>
    </row>
    <row r="4229" spans="1:16" x14ac:dyDescent="0.25">
      <c r="A4229" s="54">
        <v>2024</v>
      </c>
      <c r="B4229" s="54">
        <v>781121</v>
      </c>
      <c r="C4229" s="55" t="s">
        <v>416</v>
      </c>
      <c r="D4229" s="54" t="s">
        <v>296</v>
      </c>
      <c r="E4229" s="56">
        <v>0</v>
      </c>
      <c r="F4229" s="56">
        <v>126.8</v>
      </c>
      <c r="G4229" s="56">
        <v>0</v>
      </c>
      <c r="H4229" s="56">
        <v>93.240000000000194</v>
      </c>
      <c r="I4229" s="56">
        <v>0</v>
      </c>
      <c r="J4229" s="56">
        <v>0</v>
      </c>
      <c r="K4229" s="56">
        <v>-21.16</v>
      </c>
      <c r="L4229" s="56">
        <v>-16.389999999999901</v>
      </c>
      <c r="M4229" s="56">
        <v>-6.9599999999999902</v>
      </c>
      <c r="N4229" s="56">
        <v>-13.1699999999999</v>
      </c>
      <c r="O4229" s="56">
        <v>-11.92</v>
      </c>
      <c r="P4229" s="56">
        <v>95.000000000000199</v>
      </c>
    </row>
    <row r="4230" spans="1:16" x14ac:dyDescent="0.25">
      <c r="A4230" s="54">
        <v>2024</v>
      </c>
      <c r="B4230" s="54">
        <v>781121</v>
      </c>
      <c r="C4230" s="55" t="s">
        <v>417</v>
      </c>
      <c r="D4230" s="54" t="s">
        <v>296</v>
      </c>
      <c r="E4230" s="56">
        <v>-49.469999999999899</v>
      </c>
      <c r="F4230" s="56">
        <v>125.14</v>
      </c>
      <c r="G4230" s="56">
        <v>-25.1</v>
      </c>
      <c r="H4230" s="56">
        <v>-53.75</v>
      </c>
      <c r="I4230" s="56">
        <v>-68.449999999999903</v>
      </c>
      <c r="J4230" s="56">
        <v>108.94</v>
      </c>
      <c r="K4230" s="56">
        <v>-35.969999999999899</v>
      </c>
      <c r="L4230" s="56">
        <v>-26.899999999999899</v>
      </c>
      <c r="M4230" s="56">
        <v>-1.6949999999999401</v>
      </c>
      <c r="N4230" s="56">
        <v>-46.08</v>
      </c>
      <c r="O4230" s="56">
        <v>-61.969999999999899</v>
      </c>
      <c r="P4230" s="56">
        <v>45.9600000000002</v>
      </c>
    </row>
    <row r="4231" spans="1:16" x14ac:dyDescent="0.25">
      <c r="A4231" s="54">
        <v>2024</v>
      </c>
      <c r="B4231" s="54">
        <v>781121</v>
      </c>
      <c r="C4231" s="55" t="s">
        <v>417</v>
      </c>
      <c r="D4231" s="54" t="s">
        <v>294</v>
      </c>
      <c r="E4231" s="56">
        <v>75.530000000000101</v>
      </c>
      <c r="F4231" s="56">
        <v>259.14</v>
      </c>
      <c r="G4231" s="56">
        <v>4.9000000000000101</v>
      </c>
      <c r="H4231" s="56">
        <v>40.25</v>
      </c>
      <c r="I4231" s="56">
        <v>53.550000000000097</v>
      </c>
      <c r="J4231" s="56">
        <v>233.94</v>
      </c>
      <c r="K4231" s="56">
        <v>58.030000000000101</v>
      </c>
      <c r="L4231" s="56">
        <v>65.100000000000094</v>
      </c>
      <c r="M4231" s="56">
        <v>60.305000000000099</v>
      </c>
      <c r="N4231" s="56">
        <v>45.92</v>
      </c>
      <c r="O4231" s="56">
        <v>93.030000000000101</v>
      </c>
      <c r="P4231" s="56">
        <v>148.96</v>
      </c>
    </row>
    <row r="4232" spans="1:16" x14ac:dyDescent="0.25">
      <c r="A4232" s="54">
        <v>2024</v>
      </c>
      <c r="B4232" s="54">
        <v>782190</v>
      </c>
      <c r="C4232" s="55" t="s">
        <v>416</v>
      </c>
      <c r="D4232" s="54" t="s">
        <v>1</v>
      </c>
      <c r="E4232" s="56">
        <v>13164.9</v>
      </c>
      <c r="F4232" s="56">
        <v>25317.9</v>
      </c>
      <c r="G4232" s="56">
        <v>10475.1</v>
      </c>
      <c r="H4232" s="56">
        <v>15259.2</v>
      </c>
      <c r="I4232" s="56">
        <v>11037.6</v>
      </c>
      <c r="J4232" s="56">
        <v>11623.5</v>
      </c>
      <c r="K4232" s="56">
        <v>11350.5</v>
      </c>
      <c r="L4232" s="56">
        <v>9640.2000000000007</v>
      </c>
      <c r="M4232" s="56">
        <v>12726.6</v>
      </c>
      <c r="N4232" s="56">
        <v>18426.599999999999</v>
      </c>
      <c r="O4232" s="56">
        <v>20365.5</v>
      </c>
      <c r="P4232" s="56">
        <v>20760.900000000001</v>
      </c>
    </row>
    <row r="4233" spans="1:16" x14ac:dyDescent="0.25">
      <c r="A4233" s="54">
        <v>2024</v>
      </c>
      <c r="B4233" s="54">
        <v>782190</v>
      </c>
      <c r="C4233" s="55" t="s">
        <v>416</v>
      </c>
      <c r="D4233" s="54" t="s">
        <v>296</v>
      </c>
      <c r="E4233" s="56">
        <v>1684.8</v>
      </c>
      <c r="F4233" s="56">
        <v>3586.7</v>
      </c>
      <c r="G4233" s="56">
        <v>1437.9</v>
      </c>
      <c r="H4233" s="56">
        <v>2195.4499999999998</v>
      </c>
      <c r="I4233" s="56">
        <v>1561.55</v>
      </c>
      <c r="J4233" s="56">
        <v>1498.7</v>
      </c>
      <c r="K4233" s="56">
        <v>1543.45</v>
      </c>
      <c r="L4233" s="56">
        <v>1352.3</v>
      </c>
      <c r="M4233" s="56">
        <v>1620.75</v>
      </c>
      <c r="N4233" s="56">
        <v>2560.3000000000002</v>
      </c>
      <c r="O4233" s="56">
        <v>2862.35</v>
      </c>
      <c r="P4233" s="56">
        <v>2778.4</v>
      </c>
    </row>
    <row r="4234" spans="1:16" x14ac:dyDescent="0.25">
      <c r="A4234" s="54">
        <v>2024</v>
      </c>
      <c r="B4234" s="54">
        <v>782190</v>
      </c>
      <c r="C4234" s="55" t="s">
        <v>415</v>
      </c>
      <c r="D4234" s="54" t="s">
        <v>294</v>
      </c>
      <c r="E4234" s="56">
        <v>854.35</v>
      </c>
      <c r="F4234" s="56">
        <v>237.9</v>
      </c>
      <c r="G4234" s="56">
        <v>146</v>
      </c>
      <c r="H4234" s="56">
        <v>59.5</v>
      </c>
      <c r="I4234" s="56">
        <v>494.9</v>
      </c>
      <c r="J4234" s="56">
        <v>113</v>
      </c>
      <c r="K4234" s="56">
        <v>14.6</v>
      </c>
      <c r="L4234" s="56">
        <v>27.8</v>
      </c>
      <c r="M4234" s="56">
        <v>540.70000000000005</v>
      </c>
      <c r="N4234" s="56">
        <v>955.1</v>
      </c>
      <c r="O4234" s="56">
        <v>16</v>
      </c>
      <c r="P4234" s="56">
        <v>58.9</v>
      </c>
    </row>
    <row r="4235" spans="1:16" x14ac:dyDescent="0.25">
      <c r="A4235" s="54">
        <v>2024</v>
      </c>
      <c r="B4235" s="54">
        <v>782190</v>
      </c>
      <c r="C4235" s="55" t="s">
        <v>418</v>
      </c>
      <c r="D4235" s="54" t="s">
        <v>294</v>
      </c>
      <c r="E4235" s="56">
        <v>846.3</v>
      </c>
      <c r="F4235" s="56">
        <v>633.20000000000005</v>
      </c>
      <c r="G4235" s="56">
        <v>358</v>
      </c>
      <c r="H4235" s="56">
        <v>97.65</v>
      </c>
      <c r="I4235" s="56">
        <v>358.7</v>
      </c>
      <c r="J4235" s="56">
        <v>29.3</v>
      </c>
      <c r="K4235" s="56">
        <v>1046</v>
      </c>
      <c r="L4235" s="56">
        <v>300.60000000000002</v>
      </c>
      <c r="M4235" s="56">
        <v>788.4</v>
      </c>
      <c r="N4235" s="56">
        <v>486.5</v>
      </c>
      <c r="O4235" s="56">
        <v>243.5</v>
      </c>
      <c r="P4235" s="56">
        <v>92.1</v>
      </c>
    </row>
    <row r="4236" spans="1:16" x14ac:dyDescent="0.25">
      <c r="A4236" s="54">
        <v>2024</v>
      </c>
      <c r="B4236" s="54">
        <v>782190</v>
      </c>
      <c r="C4236" s="55" t="s">
        <v>417</v>
      </c>
      <c r="D4236" s="54" t="s">
        <v>1</v>
      </c>
      <c r="E4236" s="56">
        <v>8319.6</v>
      </c>
      <c r="F4236" s="56">
        <v>6186</v>
      </c>
      <c r="G4236" s="56">
        <v>3167.4</v>
      </c>
      <c r="H4236" s="56">
        <v>3588.9</v>
      </c>
      <c r="I4236" s="56">
        <v>2594.1</v>
      </c>
      <c r="J4236" s="56">
        <v>5586.6</v>
      </c>
      <c r="K4236" s="56">
        <v>3431.1</v>
      </c>
      <c r="L4236" s="56">
        <v>4099.8</v>
      </c>
      <c r="M4236" s="56">
        <v>8354.7000000000007</v>
      </c>
      <c r="N4236" s="56">
        <v>3859.5</v>
      </c>
      <c r="O4236" s="56">
        <v>3713.4</v>
      </c>
      <c r="P4236" s="56">
        <v>10914.3</v>
      </c>
    </row>
    <row r="4237" spans="1:16" x14ac:dyDescent="0.25">
      <c r="A4237" s="54">
        <v>2024</v>
      </c>
      <c r="B4237" s="54">
        <v>782190</v>
      </c>
      <c r="C4237" s="55" t="s">
        <v>418</v>
      </c>
      <c r="D4237" s="54" t="s">
        <v>296</v>
      </c>
      <c r="E4237" s="56">
        <v>273.7</v>
      </c>
      <c r="F4237" s="56">
        <v>193</v>
      </c>
      <c r="G4237" s="56">
        <v>182.6</v>
      </c>
      <c r="H4237" s="56">
        <v>-299.55</v>
      </c>
      <c r="I4237" s="56">
        <v>93.9</v>
      </c>
      <c r="J4237" s="56">
        <v>-136.19999999999999</v>
      </c>
      <c r="K4237" s="56">
        <v>572.70000000000005</v>
      </c>
      <c r="L4237" s="56">
        <v>2.69999999999999</v>
      </c>
      <c r="M4237" s="56">
        <v>447.5</v>
      </c>
      <c r="N4237" s="56">
        <v>344.2</v>
      </c>
      <c r="O4237" s="56">
        <v>-97.400000000000105</v>
      </c>
      <c r="P4237" s="56">
        <v>-272</v>
      </c>
    </row>
    <row r="4238" spans="1:16" x14ac:dyDescent="0.25">
      <c r="A4238" s="54">
        <v>2024</v>
      </c>
      <c r="B4238" s="54">
        <v>782190</v>
      </c>
      <c r="C4238" s="55" t="s">
        <v>418</v>
      </c>
      <c r="D4238" s="54" t="s">
        <v>1</v>
      </c>
      <c r="E4238" s="56">
        <v>5077.8</v>
      </c>
      <c r="F4238" s="56">
        <v>3799.2</v>
      </c>
      <c r="G4238" s="56">
        <v>2148</v>
      </c>
      <c r="H4238" s="56">
        <v>585.9</v>
      </c>
      <c r="I4238" s="56">
        <v>2152.1999999999998</v>
      </c>
      <c r="J4238" s="56">
        <v>175.8</v>
      </c>
      <c r="K4238" s="56">
        <v>6276</v>
      </c>
      <c r="L4238" s="56">
        <v>1803.6</v>
      </c>
      <c r="M4238" s="56">
        <v>4730.3999999999996</v>
      </c>
      <c r="N4238" s="56">
        <v>2919</v>
      </c>
      <c r="O4238" s="56">
        <v>1461</v>
      </c>
      <c r="P4238" s="56">
        <v>552.6</v>
      </c>
    </row>
    <row r="4239" spans="1:16" x14ac:dyDescent="0.25">
      <c r="A4239" s="54">
        <v>2024</v>
      </c>
      <c r="B4239" s="54">
        <v>782190</v>
      </c>
      <c r="C4239" s="55" t="s">
        <v>417</v>
      </c>
      <c r="D4239" s="54" t="s">
        <v>296</v>
      </c>
      <c r="E4239" s="56">
        <v>717.6</v>
      </c>
      <c r="F4239" s="56">
        <v>374</v>
      </c>
      <c r="G4239" s="56">
        <v>-129.1</v>
      </c>
      <c r="H4239" s="56">
        <v>-70.849999999999994</v>
      </c>
      <c r="I4239" s="56">
        <v>-197.65</v>
      </c>
      <c r="J4239" s="56">
        <v>382.1</v>
      </c>
      <c r="K4239" s="56">
        <v>-28.15</v>
      </c>
      <c r="L4239" s="56">
        <v>125.3</v>
      </c>
      <c r="M4239" s="56">
        <v>774.45</v>
      </c>
      <c r="N4239" s="56">
        <v>-64.750000000000099</v>
      </c>
      <c r="O4239" s="56">
        <v>48.9</v>
      </c>
      <c r="P4239" s="56">
        <v>1171.05</v>
      </c>
    </row>
    <row r="4240" spans="1:16" x14ac:dyDescent="0.25">
      <c r="A4240" s="54">
        <v>2024</v>
      </c>
      <c r="B4240" s="54">
        <v>782190</v>
      </c>
      <c r="C4240" s="55" t="s">
        <v>416</v>
      </c>
      <c r="D4240" s="54" t="s">
        <v>294</v>
      </c>
      <c r="E4240" s="56">
        <v>2194.15</v>
      </c>
      <c r="F4240" s="56">
        <v>4219.6499999999996</v>
      </c>
      <c r="G4240" s="56">
        <v>1745.85</v>
      </c>
      <c r="H4240" s="56">
        <v>2543.1999999999998</v>
      </c>
      <c r="I4240" s="56">
        <v>1839.6</v>
      </c>
      <c r="J4240" s="56">
        <v>1937.25</v>
      </c>
      <c r="K4240" s="56">
        <v>1891.75</v>
      </c>
      <c r="L4240" s="56">
        <v>1606.7</v>
      </c>
      <c r="M4240" s="56">
        <v>2121.1</v>
      </c>
      <c r="N4240" s="56">
        <v>3071.1</v>
      </c>
      <c r="O4240" s="56">
        <v>3394.25</v>
      </c>
      <c r="P4240" s="56">
        <v>3460.15</v>
      </c>
    </row>
    <row r="4241" spans="1:16" x14ac:dyDescent="0.25">
      <c r="A4241" s="54">
        <v>2024</v>
      </c>
      <c r="B4241" s="54">
        <v>782190</v>
      </c>
      <c r="C4241" s="55" t="s">
        <v>417</v>
      </c>
      <c r="D4241" s="54" t="s">
        <v>294</v>
      </c>
      <c r="E4241" s="56">
        <v>1386.6</v>
      </c>
      <c r="F4241" s="56">
        <v>1031</v>
      </c>
      <c r="G4241" s="56">
        <v>527.9</v>
      </c>
      <c r="H4241" s="56">
        <v>598.15</v>
      </c>
      <c r="I4241" s="56">
        <v>432.35</v>
      </c>
      <c r="J4241" s="56">
        <v>931.1</v>
      </c>
      <c r="K4241" s="56">
        <v>571.85</v>
      </c>
      <c r="L4241" s="56">
        <v>683.3</v>
      </c>
      <c r="M4241" s="56">
        <v>1392.45</v>
      </c>
      <c r="N4241" s="56">
        <v>643.25</v>
      </c>
      <c r="O4241" s="56">
        <v>618.9</v>
      </c>
      <c r="P4241" s="56">
        <v>1819.05</v>
      </c>
    </row>
    <row r="4242" spans="1:16" x14ac:dyDescent="0.25">
      <c r="A4242" s="54">
        <v>2024</v>
      </c>
      <c r="B4242" s="54">
        <v>782190</v>
      </c>
      <c r="C4242" s="55" t="s">
        <v>415</v>
      </c>
      <c r="D4242" s="54" t="s">
        <v>1</v>
      </c>
      <c r="E4242" s="56">
        <v>5126.1000000000004</v>
      </c>
      <c r="F4242" s="56">
        <v>1427.4</v>
      </c>
      <c r="G4242" s="56">
        <v>876</v>
      </c>
      <c r="H4242" s="56">
        <v>357</v>
      </c>
      <c r="I4242" s="56">
        <v>2969.4</v>
      </c>
      <c r="J4242" s="56">
        <v>678</v>
      </c>
      <c r="K4242" s="56">
        <v>87.6</v>
      </c>
      <c r="L4242" s="56">
        <v>166.8</v>
      </c>
      <c r="M4242" s="56">
        <v>3244.2</v>
      </c>
      <c r="N4242" s="56">
        <v>5730.6</v>
      </c>
      <c r="O4242" s="56">
        <v>96</v>
      </c>
      <c r="P4242" s="56">
        <v>353.4</v>
      </c>
    </row>
    <row r="4243" spans="1:16" x14ac:dyDescent="0.25">
      <c r="A4243" s="54">
        <v>2024</v>
      </c>
      <c r="B4243" s="54">
        <v>782190</v>
      </c>
      <c r="C4243" s="55" t="s">
        <v>415</v>
      </c>
      <c r="D4243" s="54" t="s">
        <v>296</v>
      </c>
      <c r="E4243" s="56">
        <v>615.35</v>
      </c>
      <c r="F4243" s="56">
        <v>69.7</v>
      </c>
      <c r="G4243" s="56">
        <v>45.3</v>
      </c>
      <c r="H4243" s="56">
        <v>-8</v>
      </c>
      <c r="I4243" s="56">
        <v>228.2</v>
      </c>
      <c r="J4243" s="56">
        <v>77.599999999999994</v>
      </c>
      <c r="K4243" s="56">
        <v>-18.600000000000001</v>
      </c>
      <c r="L4243" s="56">
        <v>-39.700000000000003</v>
      </c>
      <c r="M4243" s="56">
        <v>437.8</v>
      </c>
      <c r="N4243" s="56">
        <v>819</v>
      </c>
      <c r="O4243" s="56">
        <v>-17.2</v>
      </c>
      <c r="P4243" s="56">
        <v>-107.1</v>
      </c>
    </row>
    <row r="4244" spans="1:16" x14ac:dyDescent="0.25">
      <c r="A4244" s="54">
        <v>2024</v>
      </c>
      <c r="B4244" s="54">
        <v>783424</v>
      </c>
      <c r="C4244" s="55" t="s">
        <v>416</v>
      </c>
      <c r="D4244" s="54" t="s">
        <v>1</v>
      </c>
      <c r="E4244" s="56">
        <v>6939.0144</v>
      </c>
      <c r="F4244" s="56">
        <v>4928.4647999999997</v>
      </c>
      <c r="G4244" s="56">
        <v>14110.135200000001</v>
      </c>
      <c r="H4244" s="56">
        <v>5675.4719999999998</v>
      </c>
      <c r="I4244" s="56">
        <v>12566.714400000001</v>
      </c>
      <c r="J4244" s="56">
        <v>6433.0631999999996</v>
      </c>
      <c r="K4244" s="56">
        <v>4889.6135999999997</v>
      </c>
      <c r="L4244" s="56">
        <v>6435.9719999999998</v>
      </c>
      <c r="M4244" s="56">
        <v>4400.4456</v>
      </c>
      <c r="N4244" s="56">
        <v>5729.4935999999998</v>
      </c>
      <c r="O4244" s="56">
        <v>8053.4736000000003</v>
      </c>
      <c r="P4244" s="56">
        <v>3197.0592000000001</v>
      </c>
    </row>
    <row r="4245" spans="1:16" x14ac:dyDescent="0.25">
      <c r="A4245" s="54">
        <v>2024</v>
      </c>
      <c r="B4245" s="54">
        <v>783424</v>
      </c>
      <c r="C4245" s="55" t="s">
        <v>416</v>
      </c>
      <c r="D4245" s="54" t="s">
        <v>294</v>
      </c>
      <c r="E4245" s="56">
        <v>1152.0144</v>
      </c>
      <c r="F4245" s="56">
        <v>942.71479999999895</v>
      </c>
      <c r="G4245" s="56">
        <v>4505.3851999999997</v>
      </c>
      <c r="H4245" s="56">
        <v>1929.472</v>
      </c>
      <c r="I4245" s="56">
        <v>1969.7144000000001</v>
      </c>
      <c r="J4245" s="56">
        <v>1972.8132000000001</v>
      </c>
      <c r="K4245" s="56">
        <v>603.86360000000002</v>
      </c>
      <c r="L4245" s="56">
        <v>2098.4720000000002</v>
      </c>
      <c r="M4245" s="56">
        <v>1057.4456</v>
      </c>
      <c r="N4245" s="56">
        <v>979.74360000000001</v>
      </c>
      <c r="O4245" s="56">
        <v>1224.2236</v>
      </c>
      <c r="P4245" s="56">
        <v>520.55920000000003</v>
      </c>
    </row>
    <row r="4246" spans="1:16" x14ac:dyDescent="0.25">
      <c r="A4246" s="54">
        <v>2024</v>
      </c>
      <c r="B4246" s="54">
        <v>783424</v>
      </c>
      <c r="C4246" s="55" t="s">
        <v>416</v>
      </c>
      <c r="D4246" s="54" t="s">
        <v>296</v>
      </c>
      <c r="E4246" s="56">
        <v>809.014399999999</v>
      </c>
      <c r="F4246" s="56">
        <v>546.51479999999901</v>
      </c>
      <c r="G4246" s="56">
        <v>4137.9852000000001</v>
      </c>
      <c r="H4246" s="56">
        <v>1585.922</v>
      </c>
      <c r="I4246" s="56">
        <v>1576.4644000000001</v>
      </c>
      <c r="J4246" s="56">
        <v>1610.9132</v>
      </c>
      <c r="K4246" s="56">
        <v>342.66359999999997</v>
      </c>
      <c r="L4246" s="56">
        <v>1763.172</v>
      </c>
      <c r="M4246" s="56">
        <v>717.19559999999899</v>
      </c>
      <c r="N4246" s="56">
        <v>671.04359999999997</v>
      </c>
      <c r="O4246" s="56">
        <v>885.62359999999899</v>
      </c>
      <c r="P4246" s="56">
        <v>194.0592</v>
      </c>
    </row>
    <row r="4247" spans="1:16" x14ac:dyDescent="0.25">
      <c r="A4247" s="54">
        <v>2024</v>
      </c>
      <c r="B4247" s="54">
        <v>784350</v>
      </c>
      <c r="C4247" s="55" t="s">
        <v>415</v>
      </c>
      <c r="D4247" s="54" t="s">
        <v>294</v>
      </c>
      <c r="E4247" s="56">
        <v>44.2</v>
      </c>
      <c r="F4247" s="56">
        <v>44.9</v>
      </c>
      <c r="G4247" s="56">
        <v>127</v>
      </c>
      <c r="H4247" s="56">
        <v>172.75</v>
      </c>
      <c r="I4247" s="56">
        <v>117.2</v>
      </c>
      <c r="J4247" s="56">
        <v>142.1</v>
      </c>
      <c r="K4247" s="56">
        <v>177.4</v>
      </c>
      <c r="L4247" s="56">
        <v>25</v>
      </c>
      <c r="M4247" s="56">
        <v>176.5</v>
      </c>
      <c r="N4247" s="56">
        <v>31</v>
      </c>
      <c r="O4247" s="56">
        <v>140.6</v>
      </c>
      <c r="P4247" s="56">
        <v>41.2</v>
      </c>
    </row>
    <row r="4248" spans="1:16" x14ac:dyDescent="0.25">
      <c r="A4248" s="54">
        <v>2024</v>
      </c>
      <c r="B4248" s="54">
        <v>784350</v>
      </c>
      <c r="C4248" s="55" t="s">
        <v>415</v>
      </c>
      <c r="D4248" s="54" t="s">
        <v>296</v>
      </c>
      <c r="E4248" s="56">
        <v>-54.3</v>
      </c>
      <c r="F4248" s="56">
        <v>-21.5</v>
      </c>
      <c r="G4248" s="56">
        <v>-36.799999999999997</v>
      </c>
      <c r="H4248" s="56">
        <v>10.050000000000001</v>
      </c>
      <c r="I4248" s="56">
        <v>18.7</v>
      </c>
      <c r="J4248" s="56">
        <v>76.8</v>
      </c>
      <c r="K4248" s="56">
        <v>111</v>
      </c>
      <c r="L4248" s="56">
        <v>-8.1999999999999993</v>
      </c>
      <c r="M4248" s="56">
        <v>45.9</v>
      </c>
      <c r="N4248" s="56">
        <v>-2.2000000000000002</v>
      </c>
      <c r="O4248" s="56">
        <v>43.2</v>
      </c>
      <c r="P4248" s="56">
        <v>-56.2</v>
      </c>
    </row>
    <row r="4249" spans="1:16" x14ac:dyDescent="0.25">
      <c r="A4249" s="54">
        <v>2024</v>
      </c>
      <c r="B4249" s="54">
        <v>784350</v>
      </c>
      <c r="C4249" s="55" t="s">
        <v>415</v>
      </c>
      <c r="D4249" s="54" t="s">
        <v>1</v>
      </c>
      <c r="E4249" s="56">
        <v>265.2</v>
      </c>
      <c r="F4249" s="56">
        <v>269.39999999999998</v>
      </c>
      <c r="G4249" s="56">
        <v>762</v>
      </c>
      <c r="H4249" s="56">
        <v>1036.5</v>
      </c>
      <c r="I4249" s="56">
        <v>703.2</v>
      </c>
      <c r="J4249" s="56">
        <v>852.6</v>
      </c>
      <c r="K4249" s="56">
        <v>1064.4000000000001</v>
      </c>
      <c r="L4249" s="56">
        <v>150</v>
      </c>
      <c r="M4249" s="56">
        <v>1059</v>
      </c>
      <c r="N4249" s="56">
        <v>186</v>
      </c>
      <c r="O4249" s="56">
        <v>843.6</v>
      </c>
      <c r="P4249" s="56">
        <v>247.2</v>
      </c>
    </row>
    <row r="4250" spans="1:16" x14ac:dyDescent="0.25">
      <c r="A4250" s="54">
        <v>2024</v>
      </c>
      <c r="B4250" s="54">
        <v>784373</v>
      </c>
      <c r="C4250" s="55" t="s">
        <v>414</v>
      </c>
      <c r="D4250" s="54" t="s">
        <v>294</v>
      </c>
      <c r="E4250" s="56">
        <v>0</v>
      </c>
      <c r="F4250" s="56">
        <v>6.992</v>
      </c>
      <c r="G4250" s="56">
        <v>0</v>
      </c>
      <c r="H4250" s="56">
        <v>5.1840000000000002</v>
      </c>
      <c r="I4250" s="56">
        <v>6.992</v>
      </c>
      <c r="J4250" s="56">
        <v>22.42</v>
      </c>
      <c r="K4250" s="56">
        <v>0</v>
      </c>
      <c r="L4250" s="56">
        <v>0</v>
      </c>
      <c r="M4250" s="56">
        <v>286.52800000000002</v>
      </c>
      <c r="N4250" s="56">
        <v>0</v>
      </c>
      <c r="O4250" s="56">
        <v>81.668000000000006</v>
      </c>
      <c r="P4250" s="56">
        <v>57.984000000000002</v>
      </c>
    </row>
    <row r="4251" spans="1:16" x14ac:dyDescent="0.25">
      <c r="A4251" s="54">
        <v>2024</v>
      </c>
      <c r="B4251" s="54">
        <v>784373</v>
      </c>
      <c r="C4251" s="55" t="s">
        <v>414</v>
      </c>
      <c r="D4251" s="54" t="s">
        <v>296</v>
      </c>
      <c r="E4251" s="56">
        <v>0</v>
      </c>
      <c r="F4251" s="56">
        <v>-24.007999999999999</v>
      </c>
      <c r="G4251" s="56">
        <v>0</v>
      </c>
      <c r="H4251" s="56">
        <v>-25.815999999999999</v>
      </c>
      <c r="I4251" s="56">
        <v>-24.007999999999999</v>
      </c>
      <c r="J4251" s="56">
        <v>-8.5799999999999805</v>
      </c>
      <c r="K4251" s="56">
        <v>0</v>
      </c>
      <c r="L4251" s="56">
        <v>0</v>
      </c>
      <c r="M4251" s="56">
        <v>215.52799999999999</v>
      </c>
      <c r="N4251" s="56">
        <v>0</v>
      </c>
      <c r="O4251" s="56">
        <v>-11.332000000000001</v>
      </c>
      <c r="P4251" s="56">
        <v>26.984000000000002</v>
      </c>
    </row>
    <row r="4252" spans="1:16" x14ac:dyDescent="0.25">
      <c r="A4252" s="54">
        <v>2024</v>
      </c>
      <c r="B4252" s="54">
        <v>784373</v>
      </c>
      <c r="C4252" s="55" t="s">
        <v>414</v>
      </c>
      <c r="D4252" s="54" t="s">
        <v>1</v>
      </c>
      <c r="E4252" s="56">
        <v>0</v>
      </c>
      <c r="F4252" s="56">
        <v>71.992000000000004</v>
      </c>
      <c r="G4252" s="56">
        <v>0</v>
      </c>
      <c r="H4252" s="56">
        <v>19.184000000000001</v>
      </c>
      <c r="I4252" s="56">
        <v>71.992000000000004</v>
      </c>
      <c r="J4252" s="56">
        <v>119.92</v>
      </c>
      <c r="K4252" s="56">
        <v>0</v>
      </c>
      <c r="L4252" s="56">
        <v>0</v>
      </c>
      <c r="M4252" s="56">
        <v>1568.528</v>
      </c>
      <c r="N4252" s="56">
        <v>0</v>
      </c>
      <c r="O4252" s="56">
        <v>215.16800000000001</v>
      </c>
      <c r="P4252" s="56">
        <v>127.98399999999999</v>
      </c>
    </row>
    <row r="4253" spans="1:16" x14ac:dyDescent="0.25">
      <c r="A4253" s="54">
        <v>2024</v>
      </c>
      <c r="B4253" s="54">
        <v>787678</v>
      </c>
      <c r="C4253" s="55" t="s">
        <v>419</v>
      </c>
      <c r="D4253" s="54" t="s">
        <v>296</v>
      </c>
      <c r="E4253" s="56">
        <v>0</v>
      </c>
      <c r="F4253" s="56">
        <v>0</v>
      </c>
      <c r="G4253" s="56">
        <v>0</v>
      </c>
      <c r="H4253" s="56">
        <v>6.38</v>
      </c>
      <c r="I4253" s="56">
        <v>910.95799999999997</v>
      </c>
      <c r="J4253" s="56">
        <v>0</v>
      </c>
      <c r="K4253" s="56">
        <v>-33.04</v>
      </c>
      <c r="L4253" s="56">
        <v>-12.396000000000001</v>
      </c>
      <c r="M4253" s="56">
        <v>0</v>
      </c>
      <c r="N4253" s="56">
        <v>-30.515999999999998</v>
      </c>
      <c r="O4253" s="56">
        <v>0</v>
      </c>
      <c r="P4253" s="56">
        <v>0</v>
      </c>
    </row>
    <row r="4254" spans="1:16" x14ac:dyDescent="0.25">
      <c r="A4254" s="54">
        <v>2024</v>
      </c>
      <c r="B4254" s="54">
        <v>787678</v>
      </c>
      <c r="C4254" s="55" t="s">
        <v>419</v>
      </c>
      <c r="D4254" s="54" t="s">
        <v>294</v>
      </c>
      <c r="E4254" s="56">
        <v>0</v>
      </c>
      <c r="F4254" s="56">
        <v>0</v>
      </c>
      <c r="G4254" s="56">
        <v>0</v>
      </c>
      <c r="H4254" s="56">
        <v>102.68</v>
      </c>
      <c r="I4254" s="56">
        <v>994.95799999999997</v>
      </c>
      <c r="J4254" s="56">
        <v>0</v>
      </c>
      <c r="K4254" s="56">
        <v>63.26</v>
      </c>
      <c r="L4254" s="56">
        <v>83.903999999999996</v>
      </c>
      <c r="M4254" s="56">
        <v>0</v>
      </c>
      <c r="N4254" s="56">
        <v>1.5840000000000001</v>
      </c>
      <c r="O4254" s="56">
        <v>0</v>
      </c>
      <c r="P4254" s="56">
        <v>0</v>
      </c>
    </row>
    <row r="4255" spans="1:16" x14ac:dyDescent="0.25">
      <c r="A4255" s="54">
        <v>2024</v>
      </c>
      <c r="B4255" s="54">
        <v>787678</v>
      </c>
      <c r="C4255" s="55" t="s">
        <v>419</v>
      </c>
      <c r="D4255" s="54" t="s">
        <v>1</v>
      </c>
      <c r="E4255" s="56">
        <v>0</v>
      </c>
      <c r="F4255" s="56">
        <v>0</v>
      </c>
      <c r="G4255" s="56">
        <v>0</v>
      </c>
      <c r="H4255" s="56">
        <v>1192.68</v>
      </c>
      <c r="I4255" s="56">
        <v>2592.2080000000001</v>
      </c>
      <c r="J4255" s="56">
        <v>0</v>
      </c>
      <c r="K4255" s="56">
        <v>168.76</v>
      </c>
      <c r="L4255" s="56">
        <v>223.904</v>
      </c>
      <c r="M4255" s="56">
        <v>0</v>
      </c>
      <c r="N4255" s="56">
        <v>161.584</v>
      </c>
      <c r="O4255" s="56">
        <v>0</v>
      </c>
      <c r="P4255" s="56">
        <v>0</v>
      </c>
    </row>
    <row r="4256" spans="1:16" x14ac:dyDescent="0.25">
      <c r="A4256" s="54">
        <v>2024</v>
      </c>
      <c r="B4256" s="54">
        <v>789083</v>
      </c>
      <c r="C4256" s="55" t="s">
        <v>419</v>
      </c>
      <c r="D4256" s="54" t="s">
        <v>296</v>
      </c>
      <c r="E4256" s="56">
        <v>-60.688400000000001</v>
      </c>
      <c r="F4256" s="56">
        <v>-73.843999999999994</v>
      </c>
      <c r="G4256" s="56">
        <v>-29.167999999999999</v>
      </c>
      <c r="H4256" s="56">
        <v>-133.13399999999999</v>
      </c>
      <c r="I4256" s="56">
        <v>-71.453999999999994</v>
      </c>
      <c r="J4256" s="56">
        <v>-30.626799999999999</v>
      </c>
      <c r="K4256" s="56">
        <v>-20.827200000000001</v>
      </c>
      <c r="L4256" s="56">
        <v>-99.614000000000004</v>
      </c>
      <c r="M4256" s="56">
        <v>-30.626799999999999</v>
      </c>
      <c r="N4256" s="56">
        <v>-76.414000000000001</v>
      </c>
      <c r="O4256" s="56">
        <v>-111.67919999999999</v>
      </c>
      <c r="P4256" s="56">
        <v>-23.534000000000098</v>
      </c>
    </row>
    <row r="4257" spans="1:16" x14ac:dyDescent="0.25">
      <c r="A4257" s="54">
        <v>2024</v>
      </c>
      <c r="B4257" s="54">
        <v>789083</v>
      </c>
      <c r="C4257" s="55" t="s">
        <v>419</v>
      </c>
      <c r="D4257" s="54" t="s">
        <v>294</v>
      </c>
      <c r="E4257" s="56">
        <v>35.611600000000003</v>
      </c>
      <c r="F4257" s="56">
        <v>54.555999999999997</v>
      </c>
      <c r="G4257" s="56">
        <v>2.9319999999999999</v>
      </c>
      <c r="H4257" s="56">
        <v>-4.7340000000000098</v>
      </c>
      <c r="I4257" s="56">
        <v>24.846</v>
      </c>
      <c r="J4257" s="56">
        <v>1.4732000000000001</v>
      </c>
      <c r="K4257" s="56">
        <v>43.372799999999998</v>
      </c>
      <c r="L4257" s="56">
        <v>28.786000000000001</v>
      </c>
      <c r="M4257" s="56">
        <v>1.4732000000000001</v>
      </c>
      <c r="N4257" s="56">
        <v>19.885999999999999</v>
      </c>
      <c r="O4257" s="56">
        <v>113.02079999999999</v>
      </c>
      <c r="P4257" s="56">
        <v>72.765999999999906</v>
      </c>
    </row>
    <row r="4258" spans="1:16" x14ac:dyDescent="0.25">
      <c r="A4258" s="54">
        <v>2024</v>
      </c>
      <c r="B4258" s="54">
        <v>789083</v>
      </c>
      <c r="C4258" s="55" t="s">
        <v>419</v>
      </c>
      <c r="D4258" s="54" t="s">
        <v>1</v>
      </c>
      <c r="E4258" s="56">
        <v>197.11160000000001</v>
      </c>
      <c r="F4258" s="56">
        <v>195.80600000000001</v>
      </c>
      <c r="G4258" s="56">
        <v>67.932000000000002</v>
      </c>
      <c r="H4258" s="56">
        <v>142.76599999999999</v>
      </c>
      <c r="I4258" s="56">
        <v>231.846</v>
      </c>
      <c r="J4258" s="56">
        <v>7.4732000000000003</v>
      </c>
      <c r="K4258" s="56">
        <v>122.3728</v>
      </c>
      <c r="L4258" s="56">
        <v>203.286</v>
      </c>
      <c r="M4258" s="56">
        <v>7.4732000000000003</v>
      </c>
      <c r="N4258" s="56">
        <v>216.886</v>
      </c>
      <c r="O4258" s="56">
        <v>462.27080000000001</v>
      </c>
      <c r="P4258" s="56">
        <v>312.76600000000002</v>
      </c>
    </row>
    <row r="4259" spans="1:16" x14ac:dyDescent="0.25">
      <c r="A4259" s="54">
        <v>2024</v>
      </c>
      <c r="B4259" s="54">
        <v>790239</v>
      </c>
      <c r="C4259" s="55" t="s">
        <v>417</v>
      </c>
      <c r="D4259" s="54" t="s">
        <v>1</v>
      </c>
      <c r="E4259" s="56">
        <v>0</v>
      </c>
      <c r="F4259" s="56">
        <v>3861.3375000000001</v>
      </c>
      <c r="G4259" s="56">
        <v>270</v>
      </c>
      <c r="H4259" s="56">
        <v>295.64999999999998</v>
      </c>
      <c r="I4259" s="56">
        <v>942.3</v>
      </c>
      <c r="J4259" s="56">
        <v>303.75</v>
      </c>
      <c r="K4259" s="56">
        <v>81.674999999999997</v>
      </c>
      <c r="L4259" s="56">
        <v>171.45</v>
      </c>
      <c r="M4259" s="56">
        <v>418.5</v>
      </c>
      <c r="N4259" s="56">
        <v>1256.175</v>
      </c>
      <c r="O4259" s="56">
        <v>819.78750000000002</v>
      </c>
      <c r="P4259" s="56">
        <v>1425.6</v>
      </c>
    </row>
    <row r="4260" spans="1:16" x14ac:dyDescent="0.25">
      <c r="A4260" s="54">
        <v>2024</v>
      </c>
      <c r="B4260" s="54">
        <v>790239</v>
      </c>
      <c r="C4260" s="55" t="s">
        <v>417</v>
      </c>
      <c r="D4260" s="54" t="s">
        <v>296</v>
      </c>
      <c r="E4260" s="56">
        <v>0</v>
      </c>
      <c r="F4260" s="56">
        <v>872.08749999999998</v>
      </c>
      <c r="G4260" s="56">
        <v>10</v>
      </c>
      <c r="H4260" s="56">
        <v>-43.35</v>
      </c>
      <c r="I4260" s="56">
        <v>94.300000000000097</v>
      </c>
      <c r="J4260" s="56">
        <v>-11.25</v>
      </c>
      <c r="K4260" s="56">
        <v>-8.8249999999999904</v>
      </c>
      <c r="L4260" s="56">
        <v>-45.55</v>
      </c>
      <c r="M4260" s="56">
        <v>-11.5</v>
      </c>
      <c r="N4260" s="56">
        <v>205.67500000000001</v>
      </c>
      <c r="O4260" s="56">
        <v>62.537500000000001</v>
      </c>
      <c r="P4260" s="56">
        <v>270.60000000000002</v>
      </c>
    </row>
    <row r="4261" spans="1:16" x14ac:dyDescent="0.25">
      <c r="A4261" s="54">
        <v>2024</v>
      </c>
      <c r="B4261" s="54">
        <v>790239</v>
      </c>
      <c r="C4261" s="55" t="s">
        <v>417</v>
      </c>
      <c r="D4261" s="54" t="s">
        <v>294</v>
      </c>
      <c r="E4261" s="56">
        <v>0</v>
      </c>
      <c r="F4261" s="56">
        <v>1001.0875</v>
      </c>
      <c r="G4261" s="56">
        <v>70</v>
      </c>
      <c r="H4261" s="56">
        <v>76.650000000000006</v>
      </c>
      <c r="I4261" s="56">
        <v>244.3</v>
      </c>
      <c r="J4261" s="56">
        <v>78.75</v>
      </c>
      <c r="K4261" s="56">
        <v>21.175000000000001</v>
      </c>
      <c r="L4261" s="56">
        <v>44.45</v>
      </c>
      <c r="M4261" s="56">
        <v>108.5</v>
      </c>
      <c r="N4261" s="56">
        <v>325.67500000000001</v>
      </c>
      <c r="O4261" s="56">
        <v>212.53749999999999</v>
      </c>
      <c r="P4261" s="56">
        <v>369.6</v>
      </c>
    </row>
    <row r="4262" spans="1:16" x14ac:dyDescent="0.25">
      <c r="A4262" s="54">
        <v>2024</v>
      </c>
      <c r="B4262" s="54">
        <v>791348</v>
      </c>
      <c r="C4262" s="55" t="s">
        <v>416</v>
      </c>
      <c r="D4262" s="54" t="s">
        <v>294</v>
      </c>
      <c r="E4262" s="56">
        <v>677.53120000000001</v>
      </c>
      <c r="F4262" s="56">
        <v>393.60919999999999</v>
      </c>
      <c r="G4262" s="56">
        <v>363.13440000000003</v>
      </c>
      <c r="H4262" s="56">
        <v>469.54640000000001</v>
      </c>
      <c r="I4262" s="56">
        <v>255.8828</v>
      </c>
      <c r="J4262" s="56">
        <v>501.00319999999999</v>
      </c>
      <c r="K4262" s="56">
        <v>430.36919999999998</v>
      </c>
      <c r="L4262" s="56">
        <v>1842.2675999999999</v>
      </c>
      <c r="M4262" s="56">
        <v>1308.962</v>
      </c>
      <c r="N4262" s="56">
        <v>802.6576</v>
      </c>
      <c r="O4262" s="56">
        <v>627.76319999999998</v>
      </c>
      <c r="P4262" s="56">
        <v>214.6884</v>
      </c>
    </row>
    <row r="4263" spans="1:16" x14ac:dyDescent="0.25">
      <c r="A4263" s="54">
        <v>2024</v>
      </c>
      <c r="B4263" s="54">
        <v>791348</v>
      </c>
      <c r="C4263" s="55" t="s">
        <v>416</v>
      </c>
      <c r="D4263" s="54" t="s">
        <v>1</v>
      </c>
      <c r="E4263" s="56">
        <v>2752.5311999999999</v>
      </c>
      <c r="F4263" s="56">
        <v>2168.3591999999999</v>
      </c>
      <c r="G4263" s="56">
        <v>3385.6343999999999</v>
      </c>
      <c r="H4263" s="56">
        <v>2290.0464000000002</v>
      </c>
      <c r="I4263" s="56">
        <v>953.63279999999997</v>
      </c>
      <c r="J4263" s="56">
        <v>1642.0032000000001</v>
      </c>
      <c r="K4263" s="56">
        <v>1706.1192000000001</v>
      </c>
      <c r="L4263" s="56">
        <v>5521.0176000000001</v>
      </c>
      <c r="M4263" s="56">
        <v>3991.212</v>
      </c>
      <c r="N4263" s="56">
        <v>3140.1576</v>
      </c>
      <c r="O4263" s="56">
        <v>3339.7631999999999</v>
      </c>
      <c r="P4263" s="56">
        <v>903.9384</v>
      </c>
    </row>
    <row r="4264" spans="1:16" x14ac:dyDescent="0.25">
      <c r="A4264" s="54">
        <v>2024</v>
      </c>
      <c r="B4264" s="54">
        <v>791348</v>
      </c>
      <c r="C4264" s="55" t="s">
        <v>416</v>
      </c>
      <c r="D4264" s="54" t="s">
        <v>296</v>
      </c>
      <c r="E4264" s="56">
        <v>533.18119999999999</v>
      </c>
      <c r="F4264" s="56">
        <v>185.0592</v>
      </c>
      <c r="G4264" s="56">
        <v>221.53440000000001</v>
      </c>
      <c r="H4264" s="56">
        <v>230.54640000000001</v>
      </c>
      <c r="I4264" s="56">
        <v>43.482799999999997</v>
      </c>
      <c r="J4264" s="56">
        <v>369.3032</v>
      </c>
      <c r="K4264" s="56">
        <v>190.26920000000001</v>
      </c>
      <c r="L4264" s="56">
        <v>1607.6676</v>
      </c>
      <c r="M4264" s="56">
        <v>1207.162</v>
      </c>
      <c r="N4264" s="56">
        <v>592.45759999999996</v>
      </c>
      <c r="O4264" s="56">
        <v>560.26319999999998</v>
      </c>
      <c r="P4264" s="56">
        <v>44.288400000000003</v>
      </c>
    </row>
    <row r="4265" spans="1:16" x14ac:dyDescent="0.25">
      <c r="A4265" s="54">
        <v>2024</v>
      </c>
      <c r="B4265" s="54">
        <v>794144</v>
      </c>
      <c r="C4265" s="55" t="s">
        <v>419</v>
      </c>
      <c r="D4265" s="54" t="s">
        <v>296</v>
      </c>
      <c r="E4265" s="56">
        <v>864.75</v>
      </c>
      <c r="F4265" s="56">
        <v>485.3</v>
      </c>
      <c r="G4265" s="56">
        <v>627.5</v>
      </c>
      <c r="H4265" s="56">
        <v>123.2</v>
      </c>
      <c r="I4265" s="56">
        <v>748.35</v>
      </c>
      <c r="J4265" s="56">
        <v>1114.71</v>
      </c>
      <c r="K4265" s="56">
        <v>862.44</v>
      </c>
      <c r="L4265" s="56">
        <v>242.02</v>
      </c>
      <c r="M4265" s="56">
        <v>135.80000000000001</v>
      </c>
      <c r="N4265" s="56">
        <v>753.73</v>
      </c>
      <c r="O4265" s="56">
        <v>106.55</v>
      </c>
      <c r="P4265" s="56">
        <v>302.60000000000002</v>
      </c>
    </row>
    <row r="4266" spans="1:16" x14ac:dyDescent="0.25">
      <c r="A4266" s="54">
        <v>2024</v>
      </c>
      <c r="B4266" s="54">
        <v>794144</v>
      </c>
      <c r="C4266" s="55" t="s">
        <v>419</v>
      </c>
      <c r="D4266" s="54" t="s">
        <v>1</v>
      </c>
      <c r="E4266" s="56">
        <v>7341.6</v>
      </c>
      <c r="F4266" s="56">
        <v>4989.6000000000004</v>
      </c>
      <c r="G4266" s="56">
        <v>5676.6</v>
      </c>
      <c r="H4266" s="56">
        <v>2372.4</v>
      </c>
      <c r="I4266" s="56">
        <v>5999.4</v>
      </c>
      <c r="J4266" s="56">
        <v>8808.6</v>
      </c>
      <c r="K4266" s="56">
        <v>7524</v>
      </c>
      <c r="L4266" s="56">
        <v>3200.7</v>
      </c>
      <c r="M4266" s="56">
        <v>2262</v>
      </c>
      <c r="N4266" s="56">
        <v>7309.5</v>
      </c>
      <c r="O4266" s="56">
        <v>2498.1</v>
      </c>
      <c r="P4266" s="56">
        <v>4112.3999999999996</v>
      </c>
    </row>
    <row r="4267" spans="1:16" x14ac:dyDescent="0.25">
      <c r="A4267" s="54">
        <v>2024</v>
      </c>
      <c r="B4267" s="54">
        <v>794144</v>
      </c>
      <c r="C4267" s="55" t="s">
        <v>419</v>
      </c>
      <c r="D4267" s="54" t="s">
        <v>294</v>
      </c>
      <c r="E4267" s="56">
        <v>1223.5999999999999</v>
      </c>
      <c r="F4267" s="56">
        <v>831.6</v>
      </c>
      <c r="G4267" s="56">
        <v>946.1</v>
      </c>
      <c r="H4267" s="56">
        <v>395.4</v>
      </c>
      <c r="I4267" s="56">
        <v>999.9</v>
      </c>
      <c r="J4267" s="56">
        <v>1468.1</v>
      </c>
      <c r="K4267" s="56">
        <v>1254</v>
      </c>
      <c r="L4267" s="56">
        <v>533.45000000000005</v>
      </c>
      <c r="M4267" s="56">
        <v>377</v>
      </c>
      <c r="N4267" s="56">
        <v>1218.25</v>
      </c>
      <c r="O4267" s="56">
        <v>416.35</v>
      </c>
      <c r="P4267" s="56">
        <v>685.4</v>
      </c>
    </row>
    <row r="4268" spans="1:16" x14ac:dyDescent="0.25">
      <c r="A4268" s="54">
        <v>2024</v>
      </c>
      <c r="B4268" s="54">
        <v>794844</v>
      </c>
      <c r="C4268" s="55" t="s">
        <v>419</v>
      </c>
      <c r="D4268" s="54" t="s">
        <v>1</v>
      </c>
      <c r="E4268" s="56">
        <v>2017.0709999999999</v>
      </c>
      <c r="F4268" s="56">
        <v>4661.4470000000001</v>
      </c>
      <c r="G4268" s="56">
        <v>7134.3159999999998</v>
      </c>
      <c r="H4268" s="56">
        <v>1806.854</v>
      </c>
      <c r="I4268" s="56">
        <v>6307.567</v>
      </c>
      <c r="J4268" s="56">
        <v>1918.4829999999999</v>
      </c>
      <c r="K4268" s="56">
        <v>3237.087</v>
      </c>
      <c r="L4268" s="56">
        <v>1692.201</v>
      </c>
      <c r="M4268" s="56">
        <v>3501.0079999999998</v>
      </c>
      <c r="N4268" s="56">
        <v>1627.248</v>
      </c>
      <c r="O4268" s="56">
        <v>1773.59</v>
      </c>
      <c r="P4268" s="56">
        <v>3464.2089999999998</v>
      </c>
    </row>
    <row r="4269" spans="1:16" x14ac:dyDescent="0.25">
      <c r="A4269" s="54">
        <v>2024</v>
      </c>
      <c r="B4269" s="54">
        <v>794844</v>
      </c>
      <c r="C4269" s="55" t="s">
        <v>419</v>
      </c>
      <c r="D4269" s="54" t="s">
        <v>296</v>
      </c>
      <c r="E4269" s="56">
        <v>93.420999999999907</v>
      </c>
      <c r="F4269" s="56">
        <v>889.64699999999903</v>
      </c>
      <c r="G4269" s="56">
        <v>1494.0160000000001</v>
      </c>
      <c r="H4269" s="56">
        <v>467.05399999999997</v>
      </c>
      <c r="I4269" s="56">
        <v>434.76699999999897</v>
      </c>
      <c r="J4269" s="56">
        <v>114.18300000000001</v>
      </c>
      <c r="K4269" s="56">
        <v>78.486999999999895</v>
      </c>
      <c r="L4269" s="56">
        <v>32.250999999999699</v>
      </c>
      <c r="M4269" s="56">
        <v>511.80799999999999</v>
      </c>
      <c r="N4269" s="56">
        <v>145.59800000000001</v>
      </c>
      <c r="O4269" s="56">
        <v>305.39</v>
      </c>
      <c r="P4269" s="56">
        <v>316.01899999999898</v>
      </c>
    </row>
    <row r="4270" spans="1:16" x14ac:dyDescent="0.25">
      <c r="A4270" s="54">
        <v>2024</v>
      </c>
      <c r="B4270" s="54">
        <v>794844</v>
      </c>
      <c r="C4270" s="55" t="s">
        <v>419</v>
      </c>
      <c r="D4270" s="54" t="s">
        <v>294</v>
      </c>
      <c r="E4270" s="56">
        <v>325.82100000000003</v>
      </c>
      <c r="F4270" s="56">
        <v>1126.4469999999999</v>
      </c>
      <c r="G4270" s="56">
        <v>1699.816</v>
      </c>
      <c r="H4270" s="56">
        <v>568.85400000000004</v>
      </c>
      <c r="I4270" s="56">
        <v>770.06699999999898</v>
      </c>
      <c r="J4270" s="56">
        <v>314.483</v>
      </c>
      <c r="K4270" s="56">
        <v>214.58699999999999</v>
      </c>
      <c r="L4270" s="56">
        <v>169.45099999999999</v>
      </c>
      <c r="M4270" s="56">
        <v>711.00800000000004</v>
      </c>
      <c r="N4270" s="56">
        <v>315.99799999999999</v>
      </c>
      <c r="O4270" s="56">
        <v>375.09</v>
      </c>
      <c r="P4270" s="56">
        <v>563.20899999999904</v>
      </c>
    </row>
    <row r="4271" spans="1:16" x14ac:dyDescent="0.25">
      <c r="A4271" s="54">
        <v>2024</v>
      </c>
      <c r="B4271" s="54">
        <v>798176</v>
      </c>
      <c r="C4271" s="55" t="s">
        <v>414</v>
      </c>
      <c r="D4271" s="54" t="s">
        <v>296</v>
      </c>
      <c r="E4271" s="56">
        <v>210</v>
      </c>
      <c r="F4271" s="56">
        <v>271.68</v>
      </c>
      <c r="G4271" s="56">
        <v>17.399999999999999</v>
      </c>
      <c r="H4271" s="56">
        <v>0</v>
      </c>
      <c r="I4271" s="56">
        <v>0</v>
      </c>
      <c r="J4271" s="56">
        <v>0</v>
      </c>
      <c r="K4271" s="56">
        <v>1189.92</v>
      </c>
      <c r="L4271" s="56">
        <v>41.3</v>
      </c>
      <c r="M4271" s="56">
        <v>143.5</v>
      </c>
      <c r="N4271" s="56">
        <v>11.8</v>
      </c>
      <c r="O4271" s="56">
        <v>246.4</v>
      </c>
      <c r="P4271" s="56">
        <v>99.9</v>
      </c>
    </row>
    <row r="4272" spans="1:16" x14ac:dyDescent="0.25">
      <c r="A4272" s="54">
        <v>2024</v>
      </c>
      <c r="B4272" s="54">
        <v>798176</v>
      </c>
      <c r="C4272" s="55" t="s">
        <v>414</v>
      </c>
      <c r="D4272" s="54" t="s">
        <v>1</v>
      </c>
      <c r="E4272" s="56">
        <v>1656</v>
      </c>
      <c r="F4272" s="56">
        <v>1873.2</v>
      </c>
      <c r="G4272" s="56">
        <v>296.39999999999998</v>
      </c>
      <c r="H4272" s="56">
        <v>0</v>
      </c>
      <c r="I4272" s="56">
        <v>0</v>
      </c>
      <c r="J4272" s="56">
        <v>0</v>
      </c>
      <c r="K4272" s="56">
        <v>7794</v>
      </c>
      <c r="L4272" s="56">
        <v>457.8</v>
      </c>
      <c r="M4272" s="56">
        <v>1473</v>
      </c>
      <c r="N4272" s="56">
        <v>268.8</v>
      </c>
      <c r="O4272" s="56">
        <v>2300.4</v>
      </c>
      <c r="P4272" s="56">
        <v>1013.4</v>
      </c>
    </row>
    <row r="4273" spans="1:16" x14ac:dyDescent="0.25">
      <c r="A4273" s="54">
        <v>2024</v>
      </c>
      <c r="B4273" s="54">
        <v>798176</v>
      </c>
      <c r="C4273" s="55" t="s">
        <v>414</v>
      </c>
      <c r="D4273" s="54" t="s">
        <v>294</v>
      </c>
      <c r="E4273" s="56">
        <v>276</v>
      </c>
      <c r="F4273" s="56">
        <v>312.2</v>
      </c>
      <c r="G4273" s="56">
        <v>49.4</v>
      </c>
      <c r="H4273" s="56">
        <v>0</v>
      </c>
      <c r="I4273" s="56">
        <v>0</v>
      </c>
      <c r="J4273" s="56">
        <v>0</v>
      </c>
      <c r="K4273" s="56">
        <v>1299</v>
      </c>
      <c r="L4273" s="56">
        <v>76.3</v>
      </c>
      <c r="M4273" s="56">
        <v>245.5</v>
      </c>
      <c r="N4273" s="56">
        <v>44.8</v>
      </c>
      <c r="O4273" s="56">
        <v>383.4</v>
      </c>
      <c r="P4273" s="56">
        <v>168.9</v>
      </c>
    </row>
    <row r="4274" spans="1:16" x14ac:dyDescent="0.25">
      <c r="A4274" s="54">
        <v>2024</v>
      </c>
      <c r="B4274" s="54">
        <v>800587</v>
      </c>
      <c r="C4274" s="55" t="s">
        <v>419</v>
      </c>
      <c r="D4274" s="54" t="s">
        <v>294</v>
      </c>
      <c r="E4274" s="56">
        <v>253.61199999999999</v>
      </c>
      <c r="F4274" s="56">
        <v>26.992000000000001</v>
      </c>
      <c r="G4274" s="56">
        <v>63.911999999999999</v>
      </c>
      <c r="H4274" s="56">
        <v>26.992000000000001</v>
      </c>
      <c r="I4274" s="56">
        <v>0</v>
      </c>
      <c r="J4274" s="56">
        <v>0</v>
      </c>
      <c r="K4274" s="56">
        <v>298.91199999999998</v>
      </c>
      <c r="L4274" s="56">
        <v>0</v>
      </c>
      <c r="M4274" s="56">
        <v>4.2839999999999998</v>
      </c>
      <c r="N4274" s="56">
        <v>0.79200000000000204</v>
      </c>
      <c r="O4274" s="56">
        <v>207.84</v>
      </c>
      <c r="P4274" s="56">
        <v>29.334</v>
      </c>
    </row>
    <row r="4275" spans="1:16" x14ac:dyDescent="0.25">
      <c r="A4275" s="54">
        <v>2024</v>
      </c>
      <c r="B4275" s="54">
        <v>800587</v>
      </c>
      <c r="C4275" s="55" t="s">
        <v>419</v>
      </c>
      <c r="D4275" s="54" t="s">
        <v>1</v>
      </c>
      <c r="E4275" s="56">
        <v>807.11199999999997</v>
      </c>
      <c r="F4275" s="56">
        <v>71.992000000000004</v>
      </c>
      <c r="G4275" s="56">
        <v>143.91200000000001</v>
      </c>
      <c r="H4275" s="56">
        <v>71.992000000000004</v>
      </c>
      <c r="I4275" s="56">
        <v>0</v>
      </c>
      <c r="J4275" s="56">
        <v>0</v>
      </c>
      <c r="K4275" s="56">
        <v>783.91200000000003</v>
      </c>
      <c r="L4275" s="56">
        <v>0</v>
      </c>
      <c r="M4275" s="56">
        <v>16.783999999999999</v>
      </c>
      <c r="N4275" s="56">
        <v>80.792000000000002</v>
      </c>
      <c r="O4275" s="56">
        <v>1607.84</v>
      </c>
      <c r="P4275" s="56">
        <v>81.584000000000003</v>
      </c>
    </row>
    <row r="4276" spans="1:16" x14ac:dyDescent="0.25">
      <c r="A4276" s="54">
        <v>2024</v>
      </c>
      <c r="B4276" s="54">
        <v>800587</v>
      </c>
      <c r="C4276" s="55" t="s">
        <v>419</v>
      </c>
      <c r="D4276" s="54" t="s">
        <v>296</v>
      </c>
      <c r="E4276" s="56">
        <v>189.41200000000001</v>
      </c>
      <c r="F4276" s="56">
        <v>-5.1079999999999997</v>
      </c>
      <c r="G4276" s="56">
        <v>-0.28799999999998999</v>
      </c>
      <c r="H4276" s="56">
        <v>-5.1079999999999997</v>
      </c>
      <c r="I4276" s="56">
        <v>0</v>
      </c>
      <c r="J4276" s="56">
        <v>0</v>
      </c>
      <c r="K4276" s="56">
        <v>234.71199999999999</v>
      </c>
      <c r="L4276" s="56">
        <v>0</v>
      </c>
      <c r="M4276" s="56">
        <v>-59.915999999999997</v>
      </c>
      <c r="N4276" s="56">
        <v>-31.308</v>
      </c>
      <c r="O4276" s="56">
        <v>143.63999999999999</v>
      </c>
      <c r="P4276" s="56">
        <v>-34.866</v>
      </c>
    </row>
    <row r="4277" spans="1:16" x14ac:dyDescent="0.25">
      <c r="A4277" s="54">
        <v>2024</v>
      </c>
      <c r="B4277" s="54">
        <v>809850</v>
      </c>
      <c r="C4277" s="55" t="s">
        <v>419</v>
      </c>
      <c r="D4277" s="54" t="s">
        <v>296</v>
      </c>
      <c r="E4277" s="56">
        <v>0</v>
      </c>
      <c r="F4277" s="56">
        <v>0</v>
      </c>
      <c r="G4277" s="56">
        <v>16.475999999999999</v>
      </c>
      <c r="H4277" s="56">
        <v>243.70400000000001</v>
      </c>
      <c r="I4277" s="56">
        <v>0</v>
      </c>
      <c r="J4277" s="56">
        <v>411.524</v>
      </c>
      <c r="K4277" s="56">
        <v>0</v>
      </c>
      <c r="L4277" s="56">
        <v>0</v>
      </c>
      <c r="M4277" s="56">
        <v>0</v>
      </c>
      <c r="N4277" s="56">
        <v>94.980000000000103</v>
      </c>
      <c r="O4277" s="56">
        <v>0</v>
      </c>
      <c r="P4277" s="56">
        <v>11.103999999999999</v>
      </c>
    </row>
    <row r="4278" spans="1:16" x14ac:dyDescent="0.25">
      <c r="A4278" s="54">
        <v>2024</v>
      </c>
      <c r="B4278" s="54">
        <v>809850</v>
      </c>
      <c r="C4278" s="55" t="s">
        <v>419</v>
      </c>
      <c r="D4278" s="54" t="s">
        <v>1</v>
      </c>
      <c r="E4278" s="56">
        <v>0</v>
      </c>
      <c r="F4278" s="56">
        <v>0</v>
      </c>
      <c r="G4278" s="56">
        <v>240.77600000000001</v>
      </c>
      <c r="H4278" s="56">
        <v>735.904</v>
      </c>
      <c r="I4278" s="56">
        <v>0</v>
      </c>
      <c r="J4278" s="56">
        <v>1535.8240000000001</v>
      </c>
      <c r="K4278" s="56">
        <v>0</v>
      </c>
      <c r="L4278" s="56">
        <v>0</v>
      </c>
      <c r="M4278" s="56">
        <v>0</v>
      </c>
      <c r="N4278" s="56">
        <v>935.88</v>
      </c>
      <c r="O4278" s="56">
        <v>0</v>
      </c>
      <c r="P4278" s="56">
        <v>86.304000000000002</v>
      </c>
    </row>
    <row r="4279" spans="1:16" x14ac:dyDescent="0.25">
      <c r="A4279" s="54">
        <v>2024</v>
      </c>
      <c r="B4279" s="54">
        <v>809850</v>
      </c>
      <c r="C4279" s="55" t="s">
        <v>419</v>
      </c>
      <c r="D4279" s="54" t="s">
        <v>294</v>
      </c>
      <c r="E4279" s="56">
        <v>0</v>
      </c>
      <c r="F4279" s="56">
        <v>0</v>
      </c>
      <c r="G4279" s="56">
        <v>50.776000000000003</v>
      </c>
      <c r="H4279" s="56">
        <v>276.904</v>
      </c>
      <c r="I4279" s="56">
        <v>0</v>
      </c>
      <c r="J4279" s="56">
        <v>476.82400000000001</v>
      </c>
      <c r="K4279" s="56">
        <v>0</v>
      </c>
      <c r="L4279" s="56">
        <v>0</v>
      </c>
      <c r="M4279" s="56">
        <v>0</v>
      </c>
      <c r="N4279" s="56">
        <v>161.38</v>
      </c>
      <c r="O4279" s="56">
        <v>0</v>
      </c>
      <c r="P4279" s="56">
        <v>44.304000000000002</v>
      </c>
    </row>
    <row r="4280" spans="1:16" x14ac:dyDescent="0.25">
      <c r="A4280" s="54">
        <v>2024</v>
      </c>
      <c r="B4280" s="54">
        <v>809877</v>
      </c>
      <c r="C4280" s="55" t="s">
        <v>414</v>
      </c>
      <c r="D4280" s="54" t="s">
        <v>1</v>
      </c>
      <c r="E4280" s="56">
        <v>0</v>
      </c>
      <c r="F4280" s="56">
        <v>441.55200000000002</v>
      </c>
      <c r="G4280" s="56">
        <v>0</v>
      </c>
      <c r="H4280" s="56">
        <v>0</v>
      </c>
      <c r="I4280" s="56">
        <v>0</v>
      </c>
      <c r="J4280" s="56">
        <v>2039.568</v>
      </c>
      <c r="K4280" s="56">
        <v>79.992000000000004</v>
      </c>
      <c r="L4280" s="56">
        <v>0</v>
      </c>
      <c r="M4280" s="56">
        <v>183.96</v>
      </c>
      <c r="N4280" s="56">
        <v>105.504</v>
      </c>
      <c r="O4280" s="56">
        <v>0</v>
      </c>
      <c r="P4280" s="56">
        <v>104.70399999999999</v>
      </c>
    </row>
    <row r="4281" spans="1:16" x14ac:dyDescent="0.25">
      <c r="A4281" s="54">
        <v>2024</v>
      </c>
      <c r="B4281" s="54">
        <v>809877</v>
      </c>
      <c r="C4281" s="55" t="s">
        <v>414</v>
      </c>
      <c r="D4281" s="54" t="s">
        <v>296</v>
      </c>
      <c r="E4281" s="56">
        <v>0</v>
      </c>
      <c r="F4281" s="56">
        <v>22.552</v>
      </c>
      <c r="G4281" s="56">
        <v>0</v>
      </c>
      <c r="H4281" s="56">
        <v>0</v>
      </c>
      <c r="I4281" s="56">
        <v>0</v>
      </c>
      <c r="J4281" s="56">
        <v>262.06799999999998</v>
      </c>
      <c r="K4281" s="56">
        <v>-11.007999999999999</v>
      </c>
      <c r="L4281" s="56">
        <v>0</v>
      </c>
      <c r="M4281" s="56">
        <v>-37.54</v>
      </c>
      <c r="N4281" s="56">
        <v>1.504</v>
      </c>
      <c r="O4281" s="56">
        <v>0</v>
      </c>
      <c r="P4281" s="56">
        <v>7.7040000000000104</v>
      </c>
    </row>
    <row r="4282" spans="1:16" x14ac:dyDescent="0.25">
      <c r="A4282" s="54">
        <v>2024</v>
      </c>
      <c r="B4282" s="54">
        <v>809877</v>
      </c>
      <c r="C4282" s="55" t="s">
        <v>414</v>
      </c>
      <c r="D4282" s="54" t="s">
        <v>294</v>
      </c>
      <c r="E4282" s="56">
        <v>0</v>
      </c>
      <c r="F4282" s="56">
        <v>86.552000000000007</v>
      </c>
      <c r="G4282" s="56">
        <v>0</v>
      </c>
      <c r="H4282" s="56">
        <v>0</v>
      </c>
      <c r="I4282" s="56">
        <v>0</v>
      </c>
      <c r="J4282" s="56">
        <v>333.06799999999998</v>
      </c>
      <c r="K4282" s="56">
        <v>19.992000000000001</v>
      </c>
      <c r="L4282" s="56">
        <v>0</v>
      </c>
      <c r="M4282" s="56">
        <v>25.46</v>
      </c>
      <c r="N4282" s="56">
        <v>33.503999999999998</v>
      </c>
      <c r="O4282" s="56">
        <v>0</v>
      </c>
      <c r="P4282" s="56">
        <v>39.704000000000001</v>
      </c>
    </row>
    <row r="4283" spans="1:16" x14ac:dyDescent="0.25">
      <c r="A4283" s="54">
        <v>2024</v>
      </c>
      <c r="B4283" s="54">
        <v>810749</v>
      </c>
      <c r="C4283" s="55" t="s">
        <v>415</v>
      </c>
      <c r="D4283" s="54" t="s">
        <v>294</v>
      </c>
      <c r="E4283" s="56">
        <v>14</v>
      </c>
      <c r="F4283" s="56">
        <v>0</v>
      </c>
      <c r="G4283" s="56">
        <v>9</v>
      </c>
      <c r="H4283" s="56">
        <v>3.75</v>
      </c>
      <c r="I4283" s="56">
        <v>0</v>
      </c>
      <c r="J4283" s="56">
        <v>7</v>
      </c>
      <c r="K4283" s="56">
        <v>150.30000000000001</v>
      </c>
      <c r="L4283" s="56">
        <v>0</v>
      </c>
      <c r="M4283" s="56">
        <v>0</v>
      </c>
      <c r="N4283" s="56">
        <v>33</v>
      </c>
      <c r="O4283" s="56">
        <v>30.2</v>
      </c>
      <c r="P4283" s="56">
        <v>222.3</v>
      </c>
    </row>
    <row r="4284" spans="1:16" x14ac:dyDescent="0.25">
      <c r="A4284" s="54">
        <v>2024</v>
      </c>
      <c r="B4284" s="54">
        <v>810749</v>
      </c>
      <c r="C4284" s="55" t="s">
        <v>415</v>
      </c>
      <c r="D4284" s="54" t="s">
        <v>1</v>
      </c>
      <c r="E4284" s="56">
        <v>84</v>
      </c>
      <c r="F4284" s="56">
        <v>0</v>
      </c>
      <c r="G4284" s="56">
        <v>54</v>
      </c>
      <c r="H4284" s="56">
        <v>22.5</v>
      </c>
      <c r="I4284" s="56">
        <v>0</v>
      </c>
      <c r="J4284" s="56">
        <v>42</v>
      </c>
      <c r="K4284" s="56">
        <v>901.8</v>
      </c>
      <c r="L4284" s="56">
        <v>0</v>
      </c>
      <c r="M4284" s="56">
        <v>0</v>
      </c>
      <c r="N4284" s="56">
        <v>198</v>
      </c>
      <c r="O4284" s="56">
        <v>181.2</v>
      </c>
      <c r="P4284" s="56">
        <v>1333.8</v>
      </c>
    </row>
    <row r="4285" spans="1:16" x14ac:dyDescent="0.25">
      <c r="A4285" s="54">
        <v>2024</v>
      </c>
      <c r="B4285" s="54">
        <v>810749</v>
      </c>
      <c r="C4285" s="55" t="s">
        <v>415</v>
      </c>
      <c r="D4285" s="54" t="s">
        <v>296</v>
      </c>
      <c r="E4285" s="56">
        <v>-50.2</v>
      </c>
      <c r="F4285" s="56">
        <v>0</v>
      </c>
      <c r="G4285" s="56">
        <v>-23.1</v>
      </c>
      <c r="H4285" s="56">
        <v>-30.55</v>
      </c>
      <c r="I4285" s="56">
        <v>0</v>
      </c>
      <c r="J4285" s="56">
        <v>-25.1</v>
      </c>
      <c r="K4285" s="56">
        <v>82.8</v>
      </c>
      <c r="L4285" s="56">
        <v>0</v>
      </c>
      <c r="M4285" s="56">
        <v>0</v>
      </c>
      <c r="N4285" s="56">
        <v>-1.3</v>
      </c>
      <c r="O4285" s="56">
        <v>-37.299999999999997</v>
      </c>
      <c r="P4285" s="56">
        <v>155.9</v>
      </c>
    </row>
    <row r="4286" spans="1:16" x14ac:dyDescent="0.25">
      <c r="A4286" s="54">
        <v>2024</v>
      </c>
      <c r="B4286" s="54">
        <v>811025</v>
      </c>
      <c r="C4286" s="55" t="s">
        <v>417</v>
      </c>
      <c r="D4286" s="54" t="s">
        <v>1</v>
      </c>
      <c r="E4286" s="56">
        <v>39762.300000000003</v>
      </c>
      <c r="F4286" s="56">
        <v>35430.300000000003</v>
      </c>
      <c r="G4286" s="56">
        <v>8955.6</v>
      </c>
      <c r="H4286" s="56">
        <v>16786.2</v>
      </c>
      <c r="I4286" s="56">
        <v>15629.4</v>
      </c>
      <c r="J4286" s="56">
        <v>22658.7</v>
      </c>
      <c r="K4286" s="56">
        <v>23297.1</v>
      </c>
      <c r="L4286" s="56">
        <v>30361.5</v>
      </c>
      <c r="M4286" s="56">
        <v>34999.199999999997</v>
      </c>
      <c r="N4286" s="56">
        <v>24301.200000000001</v>
      </c>
      <c r="O4286" s="56">
        <v>29857.5</v>
      </c>
      <c r="P4286" s="56">
        <v>20130</v>
      </c>
    </row>
    <row r="4287" spans="1:16" x14ac:dyDescent="0.25">
      <c r="A4287" s="54">
        <v>2024</v>
      </c>
      <c r="B4287" s="54">
        <v>811025</v>
      </c>
      <c r="C4287" s="55" t="s">
        <v>418</v>
      </c>
      <c r="D4287" s="54" t="s">
        <v>294</v>
      </c>
      <c r="E4287" s="56">
        <v>38</v>
      </c>
      <c r="F4287" s="56">
        <v>23.4</v>
      </c>
      <c r="G4287" s="56">
        <v>52.5</v>
      </c>
      <c r="H4287" s="56">
        <v>24</v>
      </c>
      <c r="I4287" s="56">
        <v>82.6</v>
      </c>
      <c r="J4287" s="56">
        <v>10.3</v>
      </c>
      <c r="K4287" s="56">
        <v>31</v>
      </c>
      <c r="L4287" s="56">
        <v>137</v>
      </c>
      <c r="M4287" s="56">
        <v>6.1</v>
      </c>
      <c r="N4287" s="56">
        <v>27</v>
      </c>
      <c r="O4287" s="56">
        <v>14</v>
      </c>
      <c r="P4287" s="56">
        <v>13</v>
      </c>
    </row>
    <row r="4288" spans="1:16" x14ac:dyDescent="0.25">
      <c r="A4288" s="54">
        <v>2024</v>
      </c>
      <c r="B4288" s="54">
        <v>811025</v>
      </c>
      <c r="C4288" s="55" t="s">
        <v>418</v>
      </c>
      <c r="D4288" s="54" t="s">
        <v>1</v>
      </c>
      <c r="E4288" s="56">
        <v>228</v>
      </c>
      <c r="F4288" s="56">
        <v>140.4</v>
      </c>
      <c r="G4288" s="56">
        <v>315</v>
      </c>
      <c r="H4288" s="56">
        <v>144</v>
      </c>
      <c r="I4288" s="56">
        <v>495.6</v>
      </c>
      <c r="J4288" s="56">
        <v>61.8</v>
      </c>
      <c r="K4288" s="56">
        <v>186</v>
      </c>
      <c r="L4288" s="56">
        <v>822</v>
      </c>
      <c r="M4288" s="56">
        <v>36.6</v>
      </c>
      <c r="N4288" s="56">
        <v>162</v>
      </c>
      <c r="O4288" s="56">
        <v>84</v>
      </c>
      <c r="P4288" s="56">
        <v>78</v>
      </c>
    </row>
    <row r="4289" spans="1:16" x14ac:dyDescent="0.25">
      <c r="A4289" s="54">
        <v>2024</v>
      </c>
      <c r="B4289" s="54">
        <v>811025</v>
      </c>
      <c r="C4289" s="55" t="s">
        <v>416</v>
      </c>
      <c r="D4289" s="54" t="s">
        <v>296</v>
      </c>
      <c r="E4289" s="56">
        <v>0</v>
      </c>
      <c r="F4289" s="56">
        <v>0</v>
      </c>
      <c r="G4289" s="56">
        <v>62.2</v>
      </c>
      <c r="H4289" s="56">
        <v>-25.1</v>
      </c>
      <c r="I4289" s="56">
        <v>0</v>
      </c>
      <c r="J4289" s="56">
        <v>49.9</v>
      </c>
      <c r="K4289" s="56">
        <v>0</v>
      </c>
      <c r="L4289" s="56">
        <v>40.700000000000003</v>
      </c>
      <c r="M4289" s="56">
        <v>0</v>
      </c>
      <c r="N4289" s="56">
        <v>0</v>
      </c>
      <c r="O4289" s="56">
        <v>93.7</v>
      </c>
      <c r="P4289" s="56">
        <v>3.9</v>
      </c>
    </row>
    <row r="4290" spans="1:16" x14ac:dyDescent="0.25">
      <c r="A4290" s="54">
        <v>2024</v>
      </c>
      <c r="B4290" s="54">
        <v>811025</v>
      </c>
      <c r="C4290" s="55" t="s">
        <v>416</v>
      </c>
      <c r="D4290" s="54" t="s">
        <v>1</v>
      </c>
      <c r="E4290" s="56">
        <v>0</v>
      </c>
      <c r="F4290" s="56">
        <v>0</v>
      </c>
      <c r="G4290" s="56">
        <v>585.6</v>
      </c>
      <c r="H4290" s="56">
        <v>48.6</v>
      </c>
      <c r="I4290" s="56">
        <v>0</v>
      </c>
      <c r="J4290" s="56">
        <v>505.2</v>
      </c>
      <c r="K4290" s="56">
        <v>0</v>
      </c>
      <c r="L4290" s="56">
        <v>450</v>
      </c>
      <c r="M4290" s="56">
        <v>0</v>
      </c>
      <c r="N4290" s="56">
        <v>0</v>
      </c>
      <c r="O4290" s="56">
        <v>768</v>
      </c>
      <c r="P4290" s="56">
        <v>216</v>
      </c>
    </row>
    <row r="4291" spans="1:16" x14ac:dyDescent="0.25">
      <c r="A4291" s="54">
        <v>2024</v>
      </c>
      <c r="B4291" s="54">
        <v>811025</v>
      </c>
      <c r="C4291" s="55" t="s">
        <v>417</v>
      </c>
      <c r="D4291" s="54" t="s">
        <v>296</v>
      </c>
      <c r="E4291" s="56">
        <v>5902.21</v>
      </c>
      <c r="F4291" s="56">
        <v>5355.93</v>
      </c>
      <c r="G4291" s="56">
        <v>1095.08</v>
      </c>
      <c r="H4291" s="56">
        <v>2589.1799999999998</v>
      </c>
      <c r="I4291" s="56">
        <v>2132.34</v>
      </c>
      <c r="J4291" s="56">
        <v>3312.85</v>
      </c>
      <c r="K4291" s="56">
        <v>3339.25</v>
      </c>
      <c r="L4291" s="56">
        <v>4335.6099999999997</v>
      </c>
      <c r="M4291" s="56">
        <v>5127.92</v>
      </c>
      <c r="N4291" s="56">
        <v>3457.96</v>
      </c>
      <c r="O4291" s="56">
        <v>4391.97</v>
      </c>
      <c r="P4291" s="56">
        <v>2961.92</v>
      </c>
    </row>
    <row r="4292" spans="1:16" x14ac:dyDescent="0.25">
      <c r="A4292" s="54">
        <v>2024</v>
      </c>
      <c r="B4292" s="54">
        <v>811025</v>
      </c>
      <c r="C4292" s="55" t="s">
        <v>418</v>
      </c>
      <c r="D4292" s="54" t="s">
        <v>296</v>
      </c>
      <c r="E4292" s="56">
        <v>3.8</v>
      </c>
      <c r="F4292" s="56">
        <v>-42.8</v>
      </c>
      <c r="G4292" s="56">
        <v>-14.8</v>
      </c>
      <c r="H4292" s="56">
        <v>-9.1</v>
      </c>
      <c r="I4292" s="56">
        <v>-54.2</v>
      </c>
      <c r="J4292" s="56">
        <v>-23.9</v>
      </c>
      <c r="K4292" s="56">
        <v>-3.2</v>
      </c>
      <c r="L4292" s="56">
        <v>69.7</v>
      </c>
      <c r="M4292" s="56">
        <v>-61.2</v>
      </c>
      <c r="N4292" s="56">
        <v>-7.2</v>
      </c>
      <c r="O4292" s="56">
        <v>-19.100000000000001</v>
      </c>
      <c r="P4292" s="56">
        <v>-54.3</v>
      </c>
    </row>
    <row r="4293" spans="1:16" x14ac:dyDescent="0.25">
      <c r="A4293" s="54">
        <v>2024</v>
      </c>
      <c r="B4293" s="54">
        <v>811025</v>
      </c>
      <c r="C4293" s="55" t="s">
        <v>417</v>
      </c>
      <c r="D4293" s="54" t="s">
        <v>294</v>
      </c>
      <c r="E4293" s="56">
        <v>6627.05</v>
      </c>
      <c r="F4293" s="56">
        <v>5905.05</v>
      </c>
      <c r="G4293" s="56">
        <v>1492.6</v>
      </c>
      <c r="H4293" s="56">
        <v>2797.7</v>
      </c>
      <c r="I4293" s="56">
        <v>2604.9</v>
      </c>
      <c r="J4293" s="56">
        <v>3776.45</v>
      </c>
      <c r="K4293" s="56">
        <v>3882.85</v>
      </c>
      <c r="L4293" s="56">
        <v>5060.25</v>
      </c>
      <c r="M4293" s="56">
        <v>5833.2</v>
      </c>
      <c r="N4293" s="56">
        <v>4050.2</v>
      </c>
      <c r="O4293" s="56">
        <v>4976.25</v>
      </c>
      <c r="P4293" s="56">
        <v>3355</v>
      </c>
    </row>
    <row r="4294" spans="1:16" x14ac:dyDescent="0.25">
      <c r="A4294" s="54">
        <v>2024</v>
      </c>
      <c r="B4294" s="54">
        <v>811025</v>
      </c>
      <c r="C4294" s="55" t="s">
        <v>416</v>
      </c>
      <c r="D4294" s="54" t="s">
        <v>294</v>
      </c>
      <c r="E4294" s="56">
        <v>0</v>
      </c>
      <c r="F4294" s="56">
        <v>0</v>
      </c>
      <c r="G4294" s="56">
        <v>97.6</v>
      </c>
      <c r="H4294" s="56">
        <v>8.1</v>
      </c>
      <c r="I4294" s="56">
        <v>0</v>
      </c>
      <c r="J4294" s="56">
        <v>84.2</v>
      </c>
      <c r="K4294" s="56">
        <v>0</v>
      </c>
      <c r="L4294" s="56">
        <v>75</v>
      </c>
      <c r="M4294" s="56">
        <v>0</v>
      </c>
      <c r="N4294" s="56">
        <v>0</v>
      </c>
      <c r="O4294" s="56">
        <v>128</v>
      </c>
      <c r="P4294" s="56">
        <v>36</v>
      </c>
    </row>
    <row r="4295" spans="1:16" x14ac:dyDescent="0.25">
      <c r="A4295" s="54">
        <v>2024</v>
      </c>
      <c r="B4295" s="54">
        <v>811829</v>
      </c>
      <c r="C4295" s="55" t="s">
        <v>419</v>
      </c>
      <c r="D4295" s="54" t="s">
        <v>294</v>
      </c>
      <c r="E4295" s="56">
        <v>0</v>
      </c>
      <c r="F4295" s="56">
        <v>0</v>
      </c>
      <c r="G4295" s="56">
        <v>0</v>
      </c>
      <c r="H4295" s="56">
        <v>26.16</v>
      </c>
      <c r="I4295" s="56">
        <v>10.32</v>
      </c>
      <c r="J4295" s="56">
        <v>0</v>
      </c>
      <c r="K4295" s="56">
        <v>9.36</v>
      </c>
      <c r="L4295" s="56">
        <v>8.16</v>
      </c>
      <c r="M4295" s="56">
        <v>11.6</v>
      </c>
      <c r="N4295" s="56">
        <v>6.16</v>
      </c>
      <c r="O4295" s="56">
        <v>22.96</v>
      </c>
      <c r="P4295" s="56">
        <v>62.879999999999903</v>
      </c>
    </row>
    <row r="4296" spans="1:16" x14ac:dyDescent="0.25">
      <c r="A4296" s="54">
        <v>2024</v>
      </c>
      <c r="B4296" s="54">
        <v>811829</v>
      </c>
      <c r="C4296" s="55" t="s">
        <v>419</v>
      </c>
      <c r="D4296" s="54" t="s">
        <v>1</v>
      </c>
      <c r="E4296" s="56">
        <v>0</v>
      </c>
      <c r="F4296" s="56">
        <v>0</v>
      </c>
      <c r="G4296" s="56">
        <v>0</v>
      </c>
      <c r="H4296" s="56">
        <v>189.66</v>
      </c>
      <c r="I4296" s="56">
        <v>74.819999999999993</v>
      </c>
      <c r="J4296" s="56">
        <v>0</v>
      </c>
      <c r="K4296" s="56">
        <v>67.86</v>
      </c>
      <c r="L4296" s="56">
        <v>59.16</v>
      </c>
      <c r="M4296" s="56">
        <v>84.1</v>
      </c>
      <c r="N4296" s="56">
        <v>44.66</v>
      </c>
      <c r="O4296" s="56">
        <v>166.46</v>
      </c>
      <c r="P4296" s="56">
        <v>455.88</v>
      </c>
    </row>
    <row r="4297" spans="1:16" x14ac:dyDescent="0.25">
      <c r="A4297" s="54">
        <v>2024</v>
      </c>
      <c r="B4297" s="54">
        <v>811829</v>
      </c>
      <c r="C4297" s="55" t="s">
        <v>419</v>
      </c>
      <c r="D4297" s="54" t="s">
        <v>296</v>
      </c>
      <c r="E4297" s="56">
        <v>0</v>
      </c>
      <c r="F4297" s="56">
        <v>0</v>
      </c>
      <c r="G4297" s="56">
        <v>0</v>
      </c>
      <c r="H4297" s="56">
        <v>-102.24</v>
      </c>
      <c r="I4297" s="56">
        <v>-22.88</v>
      </c>
      <c r="J4297" s="56">
        <v>0</v>
      </c>
      <c r="K4297" s="56">
        <v>-54.84</v>
      </c>
      <c r="L4297" s="56">
        <v>-25.04</v>
      </c>
      <c r="M4297" s="56">
        <v>-20.5</v>
      </c>
      <c r="N4297" s="56">
        <v>-27.04</v>
      </c>
      <c r="O4297" s="56">
        <v>-43.44</v>
      </c>
      <c r="P4297" s="56">
        <v>-43.850000000000101</v>
      </c>
    </row>
    <row r="4298" spans="1:16" x14ac:dyDescent="0.25">
      <c r="A4298" s="54">
        <v>2024</v>
      </c>
      <c r="B4298" s="54">
        <v>812659</v>
      </c>
      <c r="C4298" s="55" t="s">
        <v>416</v>
      </c>
      <c r="D4298" s="54" t="s">
        <v>296</v>
      </c>
      <c r="E4298" s="56">
        <v>934.16800000000001</v>
      </c>
      <c r="F4298" s="56">
        <v>-39.340000000000003</v>
      </c>
      <c r="G4298" s="56">
        <v>222.5</v>
      </c>
      <c r="H4298" s="56">
        <v>-6.6960000000000104</v>
      </c>
      <c r="I4298" s="56">
        <v>-6.4319999999999897</v>
      </c>
      <c r="J4298" s="56">
        <v>528.5</v>
      </c>
      <c r="K4298" s="56">
        <v>619.76800000000003</v>
      </c>
      <c r="L4298" s="56">
        <v>-154.02199999999999</v>
      </c>
      <c r="M4298" s="56">
        <v>14.96</v>
      </c>
      <c r="N4298" s="56">
        <v>-52.015999999999998</v>
      </c>
      <c r="O4298" s="56">
        <v>-84.756</v>
      </c>
      <c r="P4298" s="56">
        <v>21.143999999999998</v>
      </c>
    </row>
    <row r="4299" spans="1:16" x14ac:dyDescent="0.25">
      <c r="A4299" s="54">
        <v>2024</v>
      </c>
      <c r="B4299" s="54">
        <v>812659</v>
      </c>
      <c r="C4299" s="55" t="s">
        <v>416</v>
      </c>
      <c r="D4299" s="54" t="s">
        <v>294</v>
      </c>
      <c r="E4299" s="56">
        <v>1072.4680000000001</v>
      </c>
      <c r="F4299" s="56">
        <v>89.06</v>
      </c>
      <c r="G4299" s="56">
        <v>383</v>
      </c>
      <c r="H4299" s="56">
        <v>57.503999999999998</v>
      </c>
      <c r="I4299" s="56">
        <v>57.768000000000001</v>
      </c>
      <c r="J4299" s="56">
        <v>763.1</v>
      </c>
      <c r="K4299" s="56">
        <v>693.86800000000005</v>
      </c>
      <c r="L4299" s="56">
        <v>70.677999999999997</v>
      </c>
      <c r="M4299" s="56">
        <v>111.26</v>
      </c>
      <c r="N4299" s="56">
        <v>12.183999999999999</v>
      </c>
      <c r="O4299" s="56">
        <v>107.84399999999999</v>
      </c>
      <c r="P4299" s="56">
        <v>149.54400000000001</v>
      </c>
    </row>
    <row r="4300" spans="1:16" x14ac:dyDescent="0.25">
      <c r="A4300" s="54">
        <v>2024</v>
      </c>
      <c r="B4300" s="54">
        <v>812659</v>
      </c>
      <c r="C4300" s="55" t="s">
        <v>416</v>
      </c>
      <c r="D4300" s="54" t="s">
        <v>1</v>
      </c>
      <c r="E4300" s="56">
        <v>3165.9679999999998</v>
      </c>
      <c r="F4300" s="56">
        <v>297.56</v>
      </c>
      <c r="G4300" s="56">
        <v>1775</v>
      </c>
      <c r="H4300" s="56">
        <v>169.50399999999999</v>
      </c>
      <c r="I4300" s="56">
        <v>180.768</v>
      </c>
      <c r="J4300" s="56">
        <v>2299.6</v>
      </c>
      <c r="K4300" s="56">
        <v>3572.3679999999999</v>
      </c>
      <c r="L4300" s="56">
        <v>207.928</v>
      </c>
      <c r="M4300" s="56">
        <v>296.76</v>
      </c>
      <c r="N4300" s="56">
        <v>91.183999999999997</v>
      </c>
      <c r="O4300" s="56">
        <v>370.34399999999999</v>
      </c>
      <c r="P4300" s="56">
        <v>529.54399999999998</v>
      </c>
    </row>
    <row r="4301" spans="1:16" x14ac:dyDescent="0.25">
      <c r="A4301" s="54">
        <v>2024</v>
      </c>
      <c r="B4301" s="54">
        <v>820884</v>
      </c>
      <c r="C4301" s="55" t="s">
        <v>419</v>
      </c>
      <c r="D4301" s="54" t="s">
        <v>294</v>
      </c>
      <c r="E4301" s="56">
        <v>0</v>
      </c>
      <c r="F4301" s="56">
        <v>0</v>
      </c>
      <c r="G4301" s="56">
        <v>0</v>
      </c>
      <c r="H4301" s="56">
        <v>6.3978000000000002</v>
      </c>
      <c r="I4301" s="56">
        <v>1189.9588000000001</v>
      </c>
      <c r="J4301" s="56">
        <v>112.006</v>
      </c>
      <c r="K4301" s="56">
        <v>756.73659999999995</v>
      </c>
      <c r="L4301" s="56">
        <v>1013.0744</v>
      </c>
      <c r="M4301" s="56">
        <v>86.388199999999998</v>
      </c>
      <c r="N4301" s="56">
        <v>540.04560000000004</v>
      </c>
      <c r="O4301" s="56">
        <v>205.1388</v>
      </c>
      <c r="P4301" s="56">
        <v>741.87099999999998</v>
      </c>
    </row>
    <row r="4302" spans="1:16" x14ac:dyDescent="0.25">
      <c r="A4302" s="54">
        <v>2024</v>
      </c>
      <c r="B4302" s="54">
        <v>820884</v>
      </c>
      <c r="C4302" s="55" t="s">
        <v>419</v>
      </c>
      <c r="D4302" s="54" t="s">
        <v>1</v>
      </c>
      <c r="E4302" s="56">
        <v>0</v>
      </c>
      <c r="F4302" s="56">
        <v>0</v>
      </c>
      <c r="G4302" s="56">
        <v>0</v>
      </c>
      <c r="H4302" s="56">
        <v>24.3978</v>
      </c>
      <c r="I4302" s="56">
        <v>7196.9588000000003</v>
      </c>
      <c r="J4302" s="56">
        <v>456.50599999999997</v>
      </c>
      <c r="K4302" s="56">
        <v>2531.2366000000002</v>
      </c>
      <c r="L4302" s="56">
        <v>2708.0744</v>
      </c>
      <c r="M4302" s="56">
        <v>300.38819999999998</v>
      </c>
      <c r="N4302" s="56">
        <v>2611.0455999999999</v>
      </c>
      <c r="O4302" s="56">
        <v>1467.1387999999999</v>
      </c>
      <c r="P4302" s="56">
        <v>2922.3710000000001</v>
      </c>
    </row>
    <row r="4303" spans="1:16" x14ac:dyDescent="0.25">
      <c r="A4303" s="54">
        <v>2024</v>
      </c>
      <c r="B4303" s="54">
        <v>820884</v>
      </c>
      <c r="C4303" s="55" t="s">
        <v>419</v>
      </c>
      <c r="D4303" s="54" t="s">
        <v>296</v>
      </c>
      <c r="E4303" s="56">
        <v>0</v>
      </c>
      <c r="F4303" s="56">
        <v>0</v>
      </c>
      <c r="G4303" s="56">
        <v>0</v>
      </c>
      <c r="H4303" s="56">
        <v>-25.702200000000001</v>
      </c>
      <c r="I4303" s="56">
        <v>1037.4387999999999</v>
      </c>
      <c r="J4303" s="56">
        <v>12.406000000000001</v>
      </c>
      <c r="K4303" s="56">
        <v>589.63660000000004</v>
      </c>
      <c r="L4303" s="56">
        <v>881.37440000000004</v>
      </c>
      <c r="M4303" s="56">
        <v>21.088200000000001</v>
      </c>
      <c r="N4303" s="56">
        <v>430.5856</v>
      </c>
      <c r="O4303" s="56">
        <v>131.03880000000001</v>
      </c>
      <c r="P4303" s="56">
        <v>541.57100000000003</v>
      </c>
    </row>
    <row r="4304" spans="1:16" x14ac:dyDescent="0.25">
      <c r="A4304" s="54">
        <v>2024</v>
      </c>
      <c r="B4304" s="54">
        <v>826226</v>
      </c>
      <c r="C4304" s="55" t="s">
        <v>416</v>
      </c>
      <c r="D4304" s="54" t="s">
        <v>294</v>
      </c>
      <c r="E4304" s="56">
        <v>165.14320000000001</v>
      </c>
      <c r="F4304" s="56">
        <v>0</v>
      </c>
      <c r="G4304" s="56">
        <v>0</v>
      </c>
      <c r="H4304" s="56">
        <v>108.90519999999999</v>
      </c>
      <c r="I4304" s="56">
        <v>103.29040000000001</v>
      </c>
      <c r="J4304" s="56">
        <v>358.46799999999899</v>
      </c>
      <c r="K4304" s="56">
        <v>219.40639999999999</v>
      </c>
      <c r="L4304" s="56">
        <v>179.8776</v>
      </c>
      <c r="M4304" s="56">
        <v>346.72519999999997</v>
      </c>
      <c r="N4304" s="56">
        <v>155.58519999999999</v>
      </c>
      <c r="O4304" s="56">
        <v>42.252400000000002</v>
      </c>
      <c r="P4304" s="56">
        <v>19.9328</v>
      </c>
    </row>
    <row r="4305" spans="1:16" x14ac:dyDescent="0.25">
      <c r="A4305" s="54">
        <v>2024</v>
      </c>
      <c r="B4305" s="54">
        <v>826226</v>
      </c>
      <c r="C4305" s="55" t="s">
        <v>416</v>
      </c>
      <c r="D4305" s="54" t="s">
        <v>1</v>
      </c>
      <c r="E4305" s="56">
        <v>1036.1432</v>
      </c>
      <c r="F4305" s="56">
        <v>0</v>
      </c>
      <c r="G4305" s="56">
        <v>0</v>
      </c>
      <c r="H4305" s="56">
        <v>517.40520000000004</v>
      </c>
      <c r="I4305" s="56">
        <v>1314.2904000000001</v>
      </c>
      <c r="J4305" s="56">
        <v>2255.9679999999998</v>
      </c>
      <c r="K4305" s="56">
        <v>739.65639999999996</v>
      </c>
      <c r="L4305" s="56">
        <v>1070.8776</v>
      </c>
      <c r="M4305" s="56">
        <v>1192.4752000000001</v>
      </c>
      <c r="N4305" s="56">
        <v>552.08519999999999</v>
      </c>
      <c r="O4305" s="56">
        <v>159.75239999999999</v>
      </c>
      <c r="P4305" s="56">
        <v>150.93279999999999</v>
      </c>
    </row>
    <row r="4306" spans="1:16" x14ac:dyDescent="0.25">
      <c r="A4306" s="54">
        <v>2024</v>
      </c>
      <c r="B4306" s="54">
        <v>826226</v>
      </c>
      <c r="C4306" s="55" t="s">
        <v>416</v>
      </c>
      <c r="D4306" s="54" t="s">
        <v>296</v>
      </c>
      <c r="E4306" s="56">
        <v>27.943199999999901</v>
      </c>
      <c r="F4306" s="56">
        <v>0</v>
      </c>
      <c r="G4306" s="56">
        <v>0</v>
      </c>
      <c r="H4306" s="56">
        <v>39.205199999999898</v>
      </c>
      <c r="I4306" s="56">
        <v>31.390399999999801</v>
      </c>
      <c r="J4306" s="56">
        <v>282.16799999999898</v>
      </c>
      <c r="K4306" s="56">
        <v>150.8064</v>
      </c>
      <c r="L4306" s="56">
        <v>143.3776</v>
      </c>
      <c r="M4306" s="56">
        <v>270.42520000000002</v>
      </c>
      <c r="N4306" s="56">
        <v>84.785199999999904</v>
      </c>
      <c r="O4306" s="56">
        <v>5.7523999999999704</v>
      </c>
      <c r="P4306" s="56">
        <v>-13.267200000000001</v>
      </c>
    </row>
    <row r="4307" spans="1:16" x14ac:dyDescent="0.25">
      <c r="A4307" s="54">
        <v>2024</v>
      </c>
      <c r="B4307" s="54">
        <v>826226</v>
      </c>
      <c r="C4307" s="55" t="s">
        <v>418</v>
      </c>
      <c r="D4307" s="54" t="s">
        <v>1</v>
      </c>
      <c r="E4307" s="56">
        <v>1966.3288</v>
      </c>
      <c r="F4307" s="56">
        <v>348.77879999999999</v>
      </c>
      <c r="G4307" s="56">
        <v>135.9864</v>
      </c>
      <c r="H4307" s="56">
        <v>89.059600000000003</v>
      </c>
      <c r="I4307" s="56">
        <v>238.64599999999999</v>
      </c>
      <c r="J4307" s="56">
        <v>543.93200000000002</v>
      </c>
      <c r="K4307" s="56">
        <v>339.95920000000001</v>
      </c>
      <c r="L4307" s="56">
        <v>331.7312</v>
      </c>
      <c r="M4307" s="56">
        <v>184.90559999999999</v>
      </c>
      <c r="N4307" s="56">
        <v>1143.5763999999999</v>
      </c>
      <c r="O4307" s="56">
        <v>640.44439999999997</v>
      </c>
      <c r="P4307" s="56">
        <v>622.12519999999995</v>
      </c>
    </row>
    <row r="4308" spans="1:16" x14ac:dyDescent="0.25">
      <c r="A4308" s="54">
        <v>2024</v>
      </c>
      <c r="B4308" s="54">
        <v>826226</v>
      </c>
      <c r="C4308" s="55" t="s">
        <v>418</v>
      </c>
      <c r="D4308" s="54" t="s">
        <v>294</v>
      </c>
      <c r="E4308" s="56">
        <v>290.3288</v>
      </c>
      <c r="F4308" s="56">
        <v>48.778799999999897</v>
      </c>
      <c r="G4308" s="56">
        <v>15.9864</v>
      </c>
      <c r="H4308" s="56">
        <v>-0.44040000000000701</v>
      </c>
      <c r="I4308" s="56">
        <v>56.646000000000001</v>
      </c>
      <c r="J4308" s="56">
        <v>193.93199999999999</v>
      </c>
      <c r="K4308" s="56">
        <v>109.9592</v>
      </c>
      <c r="L4308" s="56">
        <v>39.731200000000001</v>
      </c>
      <c r="M4308" s="56">
        <v>23.6556</v>
      </c>
      <c r="N4308" s="56">
        <v>173.82640000000001</v>
      </c>
      <c r="O4308" s="56">
        <v>225.4444</v>
      </c>
      <c r="P4308" s="56">
        <v>162.37520000000001</v>
      </c>
    </row>
    <row r="4309" spans="1:16" x14ac:dyDescent="0.25">
      <c r="A4309" s="54">
        <v>2024</v>
      </c>
      <c r="B4309" s="54">
        <v>826226</v>
      </c>
      <c r="C4309" s="55" t="s">
        <v>418</v>
      </c>
      <c r="D4309" s="54" t="s">
        <v>296</v>
      </c>
      <c r="E4309" s="56">
        <v>54.228799999999801</v>
      </c>
      <c r="F4309" s="56">
        <v>-85.821200000000104</v>
      </c>
      <c r="G4309" s="56">
        <v>-17.113600000000002</v>
      </c>
      <c r="H4309" s="56">
        <v>-66.6404</v>
      </c>
      <c r="I4309" s="56">
        <v>-43.753999999999998</v>
      </c>
      <c r="J4309" s="56">
        <v>160.83199999999999</v>
      </c>
      <c r="K4309" s="56">
        <v>42.659199999999899</v>
      </c>
      <c r="L4309" s="56">
        <v>-28.668800000000001</v>
      </c>
      <c r="M4309" s="56">
        <v>-109.84439999999999</v>
      </c>
      <c r="N4309" s="56">
        <v>7.2263999999998401</v>
      </c>
      <c r="O4309" s="56">
        <v>157.0444</v>
      </c>
      <c r="P4309" s="56">
        <v>128.17519999999999</v>
      </c>
    </row>
    <row r="4310" spans="1:16" x14ac:dyDescent="0.25">
      <c r="A4310" s="54">
        <v>2024</v>
      </c>
      <c r="B4310" s="54">
        <v>827265</v>
      </c>
      <c r="C4310" s="55" t="s">
        <v>419</v>
      </c>
      <c r="D4310" s="54" t="s">
        <v>294</v>
      </c>
      <c r="E4310" s="56">
        <v>0</v>
      </c>
      <c r="F4310" s="56">
        <v>0</v>
      </c>
      <c r="G4310" s="56">
        <v>68.81</v>
      </c>
      <c r="H4310" s="56">
        <v>53.984000000000002</v>
      </c>
      <c r="I4310" s="56">
        <v>603.70799999999997</v>
      </c>
      <c r="J4310" s="56">
        <v>141.12799999999999</v>
      </c>
      <c r="K4310" s="56">
        <v>90.36</v>
      </c>
      <c r="L4310" s="56">
        <v>75.451999999999998</v>
      </c>
      <c r="M4310" s="56">
        <v>273.19600000000003</v>
      </c>
      <c r="N4310" s="56">
        <v>270.21600000000001</v>
      </c>
      <c r="O4310" s="56">
        <v>436.81599999999997</v>
      </c>
      <c r="P4310" s="56">
        <v>654.24800000000005</v>
      </c>
    </row>
    <row r="4311" spans="1:16" x14ac:dyDescent="0.25">
      <c r="A4311" s="54">
        <v>2024</v>
      </c>
      <c r="B4311" s="54">
        <v>827265</v>
      </c>
      <c r="C4311" s="55" t="s">
        <v>419</v>
      </c>
      <c r="D4311" s="54" t="s">
        <v>296</v>
      </c>
      <c r="E4311" s="56">
        <v>0</v>
      </c>
      <c r="F4311" s="56">
        <v>0</v>
      </c>
      <c r="G4311" s="56">
        <v>-29.69</v>
      </c>
      <c r="H4311" s="56">
        <v>21.884</v>
      </c>
      <c r="I4311" s="56">
        <v>527.40800000000002</v>
      </c>
      <c r="J4311" s="56">
        <v>9.4280000000000097</v>
      </c>
      <c r="K4311" s="56">
        <v>56.06</v>
      </c>
      <c r="L4311" s="56">
        <v>9.0520000000000191</v>
      </c>
      <c r="M4311" s="56">
        <v>171.39599999999999</v>
      </c>
      <c r="N4311" s="56">
        <v>73.215999999999994</v>
      </c>
      <c r="O4311" s="56">
        <v>333.916</v>
      </c>
      <c r="P4311" s="56">
        <v>487.14800000000002</v>
      </c>
    </row>
    <row r="4312" spans="1:16" x14ac:dyDescent="0.25">
      <c r="A4312" s="54">
        <v>2024</v>
      </c>
      <c r="B4312" s="54">
        <v>827265</v>
      </c>
      <c r="C4312" s="55" t="s">
        <v>419</v>
      </c>
      <c r="D4312" s="54" t="s">
        <v>1</v>
      </c>
      <c r="E4312" s="56">
        <v>0</v>
      </c>
      <c r="F4312" s="56">
        <v>0</v>
      </c>
      <c r="G4312" s="56">
        <v>225.56</v>
      </c>
      <c r="H4312" s="56">
        <v>143.98400000000001</v>
      </c>
      <c r="I4312" s="56">
        <v>1689.2080000000001</v>
      </c>
      <c r="J4312" s="56">
        <v>383.12799999999999</v>
      </c>
      <c r="K4312" s="56">
        <v>222.36</v>
      </c>
      <c r="L4312" s="56">
        <v>255.952</v>
      </c>
      <c r="M4312" s="56">
        <v>764.69600000000003</v>
      </c>
      <c r="N4312" s="56">
        <v>942.21600000000001</v>
      </c>
      <c r="O4312" s="56">
        <v>1407.816</v>
      </c>
      <c r="P4312" s="56">
        <v>2585.248</v>
      </c>
    </row>
    <row r="4313" spans="1:16" x14ac:dyDescent="0.25">
      <c r="A4313" s="54">
        <v>2024</v>
      </c>
      <c r="B4313" s="54">
        <v>828176</v>
      </c>
      <c r="C4313" s="55" t="s">
        <v>416</v>
      </c>
      <c r="D4313" s="54" t="s">
        <v>294</v>
      </c>
      <c r="E4313" s="56">
        <v>53.984000000000002</v>
      </c>
      <c r="F4313" s="56">
        <v>0</v>
      </c>
      <c r="G4313" s="56">
        <v>19.992000000000001</v>
      </c>
      <c r="H4313" s="56">
        <v>10.792</v>
      </c>
      <c r="I4313" s="56">
        <v>257.30399999999997</v>
      </c>
      <c r="J4313" s="56">
        <v>7.3840000000000003</v>
      </c>
      <c r="K4313" s="56">
        <v>26.992000000000001</v>
      </c>
      <c r="L4313" s="56">
        <v>26.992000000000001</v>
      </c>
      <c r="M4313" s="56">
        <v>57.984000000000002</v>
      </c>
      <c r="N4313" s="56">
        <v>10.792</v>
      </c>
      <c r="O4313" s="56">
        <v>57.984000000000002</v>
      </c>
      <c r="P4313" s="56">
        <v>0</v>
      </c>
    </row>
    <row r="4314" spans="1:16" x14ac:dyDescent="0.25">
      <c r="A4314" s="54">
        <v>2024</v>
      </c>
      <c r="B4314" s="54">
        <v>828176</v>
      </c>
      <c r="C4314" s="55" t="s">
        <v>416</v>
      </c>
      <c r="D4314" s="54" t="s">
        <v>1</v>
      </c>
      <c r="E4314" s="56">
        <v>143.98400000000001</v>
      </c>
      <c r="F4314" s="56">
        <v>0</v>
      </c>
      <c r="G4314" s="56">
        <v>79.992000000000004</v>
      </c>
      <c r="H4314" s="56">
        <v>80.792000000000002</v>
      </c>
      <c r="I4314" s="56">
        <v>814.30399999999997</v>
      </c>
      <c r="J4314" s="56">
        <v>14.384</v>
      </c>
      <c r="K4314" s="56">
        <v>71.992000000000004</v>
      </c>
      <c r="L4314" s="56">
        <v>71.992000000000004</v>
      </c>
      <c r="M4314" s="56">
        <v>127.98399999999999</v>
      </c>
      <c r="N4314" s="56">
        <v>80.792000000000002</v>
      </c>
      <c r="O4314" s="56">
        <v>127.98399999999999</v>
      </c>
      <c r="P4314" s="56">
        <v>0</v>
      </c>
    </row>
    <row r="4315" spans="1:16" x14ac:dyDescent="0.25">
      <c r="A4315" s="54">
        <v>2024</v>
      </c>
      <c r="B4315" s="54">
        <v>828176</v>
      </c>
      <c r="C4315" s="55" t="s">
        <v>416</v>
      </c>
      <c r="D4315" s="54" t="s">
        <v>296</v>
      </c>
      <c r="E4315" s="56">
        <v>21.884</v>
      </c>
      <c r="F4315" s="56">
        <v>0</v>
      </c>
      <c r="G4315" s="56">
        <v>-12.108000000000001</v>
      </c>
      <c r="H4315" s="56">
        <v>-21.308</v>
      </c>
      <c r="I4315" s="56">
        <v>193.10400000000001</v>
      </c>
      <c r="J4315" s="56">
        <v>-24.716000000000001</v>
      </c>
      <c r="K4315" s="56">
        <v>-5.1079999999999997</v>
      </c>
      <c r="L4315" s="56">
        <v>-5.1079999999999997</v>
      </c>
      <c r="M4315" s="56">
        <v>25.884</v>
      </c>
      <c r="N4315" s="56">
        <v>-21.308</v>
      </c>
      <c r="O4315" s="56">
        <v>25.884</v>
      </c>
      <c r="P4315" s="56">
        <v>0</v>
      </c>
    </row>
    <row r="4316" spans="1:16" x14ac:dyDescent="0.25">
      <c r="A4316" s="54">
        <v>2024</v>
      </c>
      <c r="B4316" s="54">
        <v>832569</v>
      </c>
      <c r="C4316" s="55" t="s">
        <v>416</v>
      </c>
      <c r="D4316" s="54" t="s">
        <v>296</v>
      </c>
      <c r="E4316" s="56">
        <v>941.69500000000005</v>
      </c>
      <c r="F4316" s="56">
        <v>959.49599999999998</v>
      </c>
      <c r="G4316" s="56">
        <v>1374.617</v>
      </c>
      <c r="H4316" s="56">
        <v>808.71900000000005</v>
      </c>
      <c r="I4316" s="56">
        <v>1682.6969999999999</v>
      </c>
      <c r="J4316" s="56">
        <v>1470.3720000000001</v>
      </c>
      <c r="K4316" s="56">
        <v>989.90099999999995</v>
      </c>
      <c r="L4316" s="56">
        <v>1191.8800000000001</v>
      </c>
      <c r="M4316" s="56">
        <v>1002.462</v>
      </c>
      <c r="N4316" s="56">
        <v>334.41</v>
      </c>
      <c r="O4316" s="56">
        <v>772.61900000000003</v>
      </c>
      <c r="P4316" s="56">
        <v>575.58699999999999</v>
      </c>
    </row>
    <row r="4317" spans="1:16" x14ac:dyDescent="0.25">
      <c r="A4317" s="54">
        <v>2024</v>
      </c>
      <c r="B4317" s="54">
        <v>832569</v>
      </c>
      <c r="C4317" s="55" t="s">
        <v>416</v>
      </c>
      <c r="D4317" s="54" t="s">
        <v>1</v>
      </c>
      <c r="E4317" s="56">
        <v>5238.6949999999997</v>
      </c>
      <c r="F4317" s="56">
        <v>5809.4960000000001</v>
      </c>
      <c r="G4317" s="56">
        <v>7924.2169999999996</v>
      </c>
      <c r="H4317" s="56">
        <v>4244.2190000000001</v>
      </c>
      <c r="I4317" s="56">
        <v>7498.8969999999999</v>
      </c>
      <c r="J4317" s="56">
        <v>7174.6220000000003</v>
      </c>
      <c r="K4317" s="56">
        <v>5889.4009999999998</v>
      </c>
      <c r="L4317" s="56">
        <v>6653.43</v>
      </c>
      <c r="M4317" s="56">
        <v>8477.1119999999992</v>
      </c>
      <c r="N4317" s="56">
        <v>4439.26</v>
      </c>
      <c r="O4317" s="56">
        <v>4674.7190000000001</v>
      </c>
      <c r="P4317" s="56">
        <v>3743.1869999999999</v>
      </c>
    </row>
    <row r="4318" spans="1:16" x14ac:dyDescent="0.25">
      <c r="A4318" s="54">
        <v>2024</v>
      </c>
      <c r="B4318" s="54">
        <v>832569</v>
      </c>
      <c r="C4318" s="55" t="s">
        <v>416</v>
      </c>
      <c r="D4318" s="54" t="s">
        <v>294</v>
      </c>
      <c r="E4318" s="56">
        <v>1233.6949999999999</v>
      </c>
      <c r="F4318" s="56">
        <v>1375.4960000000001</v>
      </c>
      <c r="G4318" s="56">
        <v>1749.7170000000001</v>
      </c>
      <c r="H4318" s="56">
        <v>1011.2190000000001</v>
      </c>
      <c r="I4318" s="56">
        <v>1861.8969999999999</v>
      </c>
      <c r="J4318" s="56">
        <v>1723.1220000000001</v>
      </c>
      <c r="K4318" s="56">
        <v>1369.4010000000001</v>
      </c>
      <c r="L4318" s="56">
        <v>1335.68</v>
      </c>
      <c r="M4318" s="56">
        <v>1402.8620000000001</v>
      </c>
      <c r="N4318" s="56">
        <v>751.51</v>
      </c>
      <c r="O4318" s="56">
        <v>1018.2190000000001</v>
      </c>
      <c r="P4318" s="56">
        <v>784.68699999999899</v>
      </c>
    </row>
    <row r="4319" spans="1:16" x14ac:dyDescent="0.25">
      <c r="A4319" s="54">
        <v>2024</v>
      </c>
      <c r="B4319" s="54">
        <v>833196</v>
      </c>
      <c r="C4319" s="55" t="s">
        <v>419</v>
      </c>
      <c r="D4319" s="54" t="s">
        <v>294</v>
      </c>
      <c r="E4319" s="56">
        <v>305.00799999999998</v>
      </c>
      <c r="F4319" s="56">
        <v>55.984000000000002</v>
      </c>
      <c r="G4319" s="56">
        <v>36.92</v>
      </c>
      <c r="H4319" s="56">
        <v>32.084000000000003</v>
      </c>
      <c r="I4319" s="56">
        <v>118.196</v>
      </c>
      <c r="J4319" s="56">
        <v>191.75</v>
      </c>
      <c r="K4319" s="56">
        <v>27.584</v>
      </c>
      <c r="L4319" s="56">
        <v>278.44400000000002</v>
      </c>
      <c r="M4319" s="56">
        <v>28.992000000000001</v>
      </c>
      <c r="N4319" s="56">
        <v>320.60399999999998</v>
      </c>
      <c r="O4319" s="56">
        <v>390.18</v>
      </c>
      <c r="P4319" s="56">
        <v>3.6920000000000002</v>
      </c>
    </row>
    <row r="4320" spans="1:16" x14ac:dyDescent="0.25">
      <c r="A4320" s="54">
        <v>2024</v>
      </c>
      <c r="B4320" s="54">
        <v>833196</v>
      </c>
      <c r="C4320" s="55" t="s">
        <v>419</v>
      </c>
      <c r="D4320" s="54" t="s">
        <v>296</v>
      </c>
      <c r="E4320" s="56">
        <v>174.40799999999999</v>
      </c>
      <c r="F4320" s="56">
        <v>22.783999999999999</v>
      </c>
      <c r="G4320" s="56">
        <v>4.82</v>
      </c>
      <c r="H4320" s="56">
        <v>-1.1160000000000001</v>
      </c>
      <c r="I4320" s="56">
        <v>20.796000000000099</v>
      </c>
      <c r="J4320" s="56">
        <v>60.050000000000097</v>
      </c>
      <c r="K4320" s="56">
        <v>-5.6159999999999997</v>
      </c>
      <c r="L4320" s="56">
        <v>201.614</v>
      </c>
      <c r="M4320" s="56">
        <v>-3.1080000000000001</v>
      </c>
      <c r="N4320" s="56">
        <v>286.30399999999997</v>
      </c>
      <c r="O4320" s="56">
        <v>290.58</v>
      </c>
      <c r="P4320" s="56">
        <v>-28.408000000000001</v>
      </c>
    </row>
    <row r="4321" spans="1:16" x14ac:dyDescent="0.25">
      <c r="A4321" s="54">
        <v>2024</v>
      </c>
      <c r="B4321" s="54">
        <v>833196</v>
      </c>
      <c r="C4321" s="55" t="s">
        <v>419</v>
      </c>
      <c r="D4321" s="54" t="s">
        <v>1</v>
      </c>
      <c r="E4321" s="56">
        <v>1111.008</v>
      </c>
      <c r="F4321" s="56">
        <v>135.98400000000001</v>
      </c>
      <c r="G4321" s="56">
        <v>71.92</v>
      </c>
      <c r="H4321" s="56">
        <v>169.584</v>
      </c>
      <c r="I4321" s="56">
        <v>888.69600000000003</v>
      </c>
      <c r="J4321" s="56">
        <v>1371</v>
      </c>
      <c r="K4321" s="56">
        <v>89.584000000000003</v>
      </c>
      <c r="L4321" s="56">
        <v>2238.944</v>
      </c>
      <c r="M4321" s="56">
        <v>63.991999999999997</v>
      </c>
      <c r="N4321" s="56">
        <v>719.10400000000004</v>
      </c>
      <c r="O4321" s="56">
        <v>992.68</v>
      </c>
      <c r="P4321" s="56">
        <v>7.1920000000000002</v>
      </c>
    </row>
    <row r="4322" spans="1:16" x14ac:dyDescent="0.25">
      <c r="A4322" s="54">
        <v>2024</v>
      </c>
      <c r="B4322" s="54">
        <v>833290</v>
      </c>
      <c r="C4322" s="55" t="s">
        <v>417</v>
      </c>
      <c r="D4322" s="54" t="s">
        <v>1</v>
      </c>
      <c r="E4322" s="56">
        <v>0</v>
      </c>
      <c r="F4322" s="56">
        <v>1093.25</v>
      </c>
      <c r="G4322" s="56">
        <v>5156.75</v>
      </c>
      <c r="H4322" s="56">
        <v>1015</v>
      </c>
      <c r="I4322" s="56">
        <v>2102.5</v>
      </c>
      <c r="J4322" s="56">
        <v>881</v>
      </c>
      <c r="K4322" s="56">
        <v>162</v>
      </c>
      <c r="L4322" s="56">
        <v>1387</v>
      </c>
      <c r="M4322" s="56">
        <v>0</v>
      </c>
      <c r="N4322" s="56">
        <v>563.5</v>
      </c>
      <c r="O4322" s="56">
        <v>0</v>
      </c>
      <c r="P4322" s="56">
        <v>1769</v>
      </c>
    </row>
    <row r="4323" spans="1:16" x14ac:dyDescent="0.25">
      <c r="A4323" s="54">
        <v>2024</v>
      </c>
      <c r="B4323" s="54">
        <v>833290</v>
      </c>
      <c r="C4323" s="55" t="s">
        <v>417</v>
      </c>
      <c r="D4323" s="54" t="s">
        <v>294</v>
      </c>
      <c r="E4323" s="56">
        <v>0</v>
      </c>
      <c r="F4323" s="56">
        <v>0</v>
      </c>
      <c r="G4323" s="56">
        <v>0</v>
      </c>
      <c r="H4323" s="56">
        <v>0</v>
      </c>
      <c r="I4323" s="56">
        <v>0</v>
      </c>
      <c r="J4323" s="56">
        <v>0</v>
      </c>
      <c r="K4323" s="56">
        <v>0</v>
      </c>
      <c r="L4323" s="56">
        <v>0</v>
      </c>
      <c r="M4323" s="56">
        <v>0</v>
      </c>
      <c r="N4323" s="56">
        <v>0</v>
      </c>
      <c r="O4323" s="56">
        <v>0</v>
      </c>
      <c r="P4323" s="56">
        <v>0</v>
      </c>
    </row>
    <row r="4324" spans="1:16" x14ac:dyDescent="0.25">
      <c r="A4324" s="54">
        <v>2024</v>
      </c>
      <c r="B4324" s="54">
        <v>833290</v>
      </c>
      <c r="C4324" s="55" t="s">
        <v>417</v>
      </c>
      <c r="D4324" s="54" t="s">
        <v>296</v>
      </c>
      <c r="E4324" s="56">
        <v>0</v>
      </c>
      <c r="F4324" s="56">
        <v>-70.040000000000006</v>
      </c>
      <c r="G4324" s="56">
        <v>-177.52</v>
      </c>
      <c r="H4324" s="56">
        <v>-68</v>
      </c>
      <c r="I4324" s="56">
        <v>-166</v>
      </c>
      <c r="J4324" s="56">
        <v>-68</v>
      </c>
      <c r="K4324" s="56">
        <v>-65</v>
      </c>
      <c r="L4324" s="56">
        <v>-193</v>
      </c>
      <c r="M4324" s="56">
        <v>0</v>
      </c>
      <c r="N4324" s="56">
        <v>-92</v>
      </c>
      <c r="O4324" s="56">
        <v>0</v>
      </c>
      <c r="P4324" s="56">
        <v>-162</v>
      </c>
    </row>
    <row r="4325" spans="1:16" x14ac:dyDescent="0.25">
      <c r="A4325" s="54">
        <v>2024</v>
      </c>
      <c r="B4325" s="54">
        <v>848299</v>
      </c>
      <c r="C4325" s="55" t="s">
        <v>414</v>
      </c>
      <c r="D4325" s="54" t="s">
        <v>296</v>
      </c>
      <c r="E4325" s="56">
        <v>0</v>
      </c>
      <c r="F4325" s="56">
        <v>0</v>
      </c>
      <c r="G4325" s="56">
        <v>0</v>
      </c>
      <c r="H4325" s="56">
        <v>62.8</v>
      </c>
      <c r="I4325" s="56">
        <v>-71.8</v>
      </c>
      <c r="J4325" s="56">
        <v>-44</v>
      </c>
      <c r="K4325" s="56">
        <v>-117.3</v>
      </c>
      <c r="L4325" s="56">
        <v>21</v>
      </c>
      <c r="M4325" s="56">
        <v>-19</v>
      </c>
      <c r="N4325" s="56">
        <v>59</v>
      </c>
      <c r="O4325" s="56">
        <v>-31</v>
      </c>
      <c r="P4325" s="56">
        <v>-54.5</v>
      </c>
    </row>
    <row r="4326" spans="1:16" x14ac:dyDescent="0.25">
      <c r="A4326" s="54">
        <v>2024</v>
      </c>
      <c r="B4326" s="54">
        <v>848299</v>
      </c>
      <c r="C4326" s="55" t="s">
        <v>414</v>
      </c>
      <c r="D4326" s="54" t="s">
        <v>294</v>
      </c>
      <c r="E4326" s="56">
        <v>0</v>
      </c>
      <c r="F4326" s="56">
        <v>0</v>
      </c>
      <c r="G4326" s="56">
        <v>0</v>
      </c>
      <c r="H4326" s="56">
        <v>257.8</v>
      </c>
      <c r="I4326" s="56">
        <v>21.2</v>
      </c>
      <c r="J4326" s="56">
        <v>18</v>
      </c>
      <c r="K4326" s="56">
        <v>161.69999999999999</v>
      </c>
      <c r="L4326" s="56">
        <v>145</v>
      </c>
      <c r="M4326" s="56">
        <v>12</v>
      </c>
      <c r="N4326" s="56">
        <v>90</v>
      </c>
      <c r="O4326" s="56">
        <v>186</v>
      </c>
      <c r="P4326" s="56">
        <v>38.5</v>
      </c>
    </row>
    <row r="4327" spans="1:16" x14ac:dyDescent="0.25">
      <c r="A4327" s="54">
        <v>2024</v>
      </c>
      <c r="B4327" s="54">
        <v>848299</v>
      </c>
      <c r="C4327" s="55" t="s">
        <v>414</v>
      </c>
      <c r="D4327" s="54" t="s">
        <v>1</v>
      </c>
      <c r="E4327" s="56">
        <v>0</v>
      </c>
      <c r="F4327" s="56">
        <v>0</v>
      </c>
      <c r="G4327" s="56">
        <v>0</v>
      </c>
      <c r="H4327" s="56">
        <v>1546.8</v>
      </c>
      <c r="I4327" s="56">
        <v>127.2</v>
      </c>
      <c r="J4327" s="56">
        <v>108</v>
      </c>
      <c r="K4327" s="56">
        <v>970.2</v>
      </c>
      <c r="L4327" s="56">
        <v>870</v>
      </c>
      <c r="M4327" s="56">
        <v>72</v>
      </c>
      <c r="N4327" s="56">
        <v>540</v>
      </c>
      <c r="O4327" s="56">
        <v>1116</v>
      </c>
      <c r="P4327" s="56">
        <v>231</v>
      </c>
    </row>
    <row r="4328" spans="1:16" x14ac:dyDescent="0.25">
      <c r="A4328" s="54">
        <v>2024</v>
      </c>
      <c r="B4328" s="54">
        <v>852031</v>
      </c>
      <c r="C4328" s="55" t="s">
        <v>415</v>
      </c>
      <c r="D4328" s="54" t="s">
        <v>296</v>
      </c>
      <c r="E4328" s="56">
        <v>-62.252000000000102</v>
      </c>
      <c r="F4328" s="56">
        <v>0</v>
      </c>
      <c r="G4328" s="56">
        <v>13.085599999999999</v>
      </c>
      <c r="H4328" s="56">
        <v>197.72559999999999</v>
      </c>
      <c r="I4328" s="56">
        <v>10.8392</v>
      </c>
      <c r="J4328" s="56">
        <v>0</v>
      </c>
      <c r="K4328" s="56">
        <v>7.4855999999999998</v>
      </c>
      <c r="L4328" s="56">
        <v>336.96800000000002</v>
      </c>
      <c r="M4328" s="56">
        <v>0</v>
      </c>
      <c r="N4328" s="56">
        <v>209.05439999999999</v>
      </c>
      <c r="O4328" s="56">
        <v>0</v>
      </c>
      <c r="P4328" s="56">
        <v>193.828</v>
      </c>
    </row>
    <row r="4329" spans="1:16" x14ac:dyDescent="0.25">
      <c r="A4329" s="54">
        <v>2024</v>
      </c>
      <c r="B4329" s="54">
        <v>852031</v>
      </c>
      <c r="C4329" s="55" t="s">
        <v>415</v>
      </c>
      <c r="D4329" s="54" t="s">
        <v>1</v>
      </c>
      <c r="E4329" s="56">
        <v>529.84799999999996</v>
      </c>
      <c r="F4329" s="56">
        <v>0</v>
      </c>
      <c r="G4329" s="56">
        <v>115.18559999999999</v>
      </c>
      <c r="H4329" s="56">
        <v>1195.7256</v>
      </c>
      <c r="I4329" s="56">
        <v>246.13919999999999</v>
      </c>
      <c r="J4329" s="56">
        <v>0</v>
      </c>
      <c r="K4329" s="56">
        <v>129.5856</v>
      </c>
      <c r="L4329" s="56">
        <v>1565.028</v>
      </c>
      <c r="M4329" s="56">
        <v>0</v>
      </c>
      <c r="N4329" s="56">
        <v>3245.4144000000001</v>
      </c>
      <c r="O4329" s="56">
        <v>0</v>
      </c>
      <c r="P4329" s="56">
        <v>575.928</v>
      </c>
    </row>
    <row r="4330" spans="1:16" x14ac:dyDescent="0.25">
      <c r="A4330" s="54">
        <v>2024</v>
      </c>
      <c r="B4330" s="54">
        <v>852031</v>
      </c>
      <c r="C4330" s="55" t="s">
        <v>415</v>
      </c>
      <c r="D4330" s="54" t="s">
        <v>294</v>
      </c>
      <c r="E4330" s="56">
        <v>68.347999999999999</v>
      </c>
      <c r="F4330" s="56">
        <v>0</v>
      </c>
      <c r="G4330" s="56">
        <v>45.185600000000001</v>
      </c>
      <c r="H4330" s="56">
        <v>265.22559999999999</v>
      </c>
      <c r="I4330" s="56">
        <v>45.139200000000002</v>
      </c>
      <c r="J4330" s="56">
        <v>0</v>
      </c>
      <c r="K4330" s="56">
        <v>39.585599999999999</v>
      </c>
      <c r="L4330" s="56">
        <v>478.52800000000002</v>
      </c>
      <c r="M4330" s="56">
        <v>0</v>
      </c>
      <c r="N4330" s="56">
        <v>286.4144</v>
      </c>
      <c r="O4330" s="56">
        <v>0</v>
      </c>
      <c r="P4330" s="56">
        <v>225.928</v>
      </c>
    </row>
    <row r="4331" spans="1:16" x14ac:dyDescent="0.25">
      <c r="A4331" s="54">
        <v>2024</v>
      </c>
      <c r="B4331" s="54">
        <v>852502</v>
      </c>
      <c r="C4331" s="55" t="s">
        <v>414</v>
      </c>
      <c r="D4331" s="54" t="s">
        <v>1</v>
      </c>
      <c r="E4331" s="56">
        <v>0</v>
      </c>
      <c r="F4331" s="56">
        <v>0</v>
      </c>
      <c r="G4331" s="56">
        <v>0</v>
      </c>
      <c r="H4331" s="56">
        <v>0</v>
      </c>
      <c r="I4331" s="56">
        <v>7601</v>
      </c>
      <c r="J4331" s="56">
        <v>4628.8</v>
      </c>
      <c r="K4331" s="56">
        <v>18683.5</v>
      </c>
      <c r="L4331" s="56">
        <v>18775.900000000001</v>
      </c>
      <c r="M4331" s="56">
        <v>18100.5</v>
      </c>
      <c r="N4331" s="56">
        <v>12019.15</v>
      </c>
      <c r="O4331" s="56">
        <v>12629.1</v>
      </c>
      <c r="P4331" s="56">
        <v>12262.525</v>
      </c>
    </row>
    <row r="4332" spans="1:16" x14ac:dyDescent="0.25">
      <c r="A4332" s="54">
        <v>2024</v>
      </c>
      <c r="B4332" s="54">
        <v>852502</v>
      </c>
      <c r="C4332" s="55" t="s">
        <v>414</v>
      </c>
      <c r="D4332" s="54" t="s">
        <v>296</v>
      </c>
      <c r="E4332" s="56">
        <v>0</v>
      </c>
      <c r="F4332" s="56">
        <v>0</v>
      </c>
      <c r="G4332" s="56">
        <v>0</v>
      </c>
      <c r="H4332" s="56">
        <v>0</v>
      </c>
      <c r="I4332" s="56">
        <v>542.88</v>
      </c>
      <c r="J4332" s="56">
        <v>345.8</v>
      </c>
      <c r="K4332" s="56">
        <v>1504.9</v>
      </c>
      <c r="L4332" s="56">
        <v>1546.24</v>
      </c>
      <c r="M4332" s="56">
        <v>1380.34</v>
      </c>
      <c r="N4332" s="56">
        <v>907.57</v>
      </c>
      <c r="O4332" s="56">
        <v>990.38000000000102</v>
      </c>
      <c r="P4332" s="56">
        <v>997.61500000000001</v>
      </c>
    </row>
    <row r="4333" spans="1:16" x14ac:dyDescent="0.25">
      <c r="A4333" s="54">
        <v>2024</v>
      </c>
      <c r="B4333" s="54">
        <v>852502</v>
      </c>
      <c r="C4333" s="55" t="s">
        <v>414</v>
      </c>
      <c r="D4333" s="54" t="s">
        <v>294</v>
      </c>
      <c r="E4333" s="56">
        <v>0</v>
      </c>
      <c r="F4333" s="56">
        <v>0</v>
      </c>
      <c r="G4333" s="56">
        <v>0</v>
      </c>
      <c r="H4333" s="56">
        <v>0</v>
      </c>
      <c r="I4333" s="56">
        <v>691</v>
      </c>
      <c r="J4333" s="56">
        <v>420.8</v>
      </c>
      <c r="K4333" s="56">
        <v>1698.5</v>
      </c>
      <c r="L4333" s="56">
        <v>1706.9</v>
      </c>
      <c r="M4333" s="56">
        <v>1645.5</v>
      </c>
      <c r="N4333" s="56">
        <v>1092.6500000000001</v>
      </c>
      <c r="O4333" s="56">
        <v>1148.0999999999999</v>
      </c>
      <c r="P4333" s="56">
        <v>1114.7750000000001</v>
      </c>
    </row>
    <row r="4334" spans="1:16" x14ac:dyDescent="0.25">
      <c r="A4334" s="54">
        <v>2024</v>
      </c>
      <c r="B4334" s="54">
        <v>852502</v>
      </c>
      <c r="C4334" s="55" t="s">
        <v>415</v>
      </c>
      <c r="D4334" s="54" t="s">
        <v>1</v>
      </c>
      <c r="E4334" s="56">
        <v>0</v>
      </c>
      <c r="F4334" s="56">
        <v>0</v>
      </c>
      <c r="G4334" s="56">
        <v>0</v>
      </c>
      <c r="H4334" s="56">
        <v>0</v>
      </c>
      <c r="I4334" s="56">
        <v>10208</v>
      </c>
      <c r="J4334" s="56">
        <v>5621.55</v>
      </c>
      <c r="K4334" s="56">
        <v>18732.724999999999</v>
      </c>
      <c r="L4334" s="56">
        <v>20232.575000000001</v>
      </c>
      <c r="M4334" s="56">
        <v>9922.5499999999993</v>
      </c>
      <c r="N4334" s="56">
        <v>13374.9</v>
      </c>
      <c r="O4334" s="56">
        <v>12910.424999999999</v>
      </c>
      <c r="P4334" s="56">
        <v>16691.125</v>
      </c>
    </row>
    <row r="4335" spans="1:16" x14ac:dyDescent="0.25">
      <c r="A4335" s="54">
        <v>2024</v>
      </c>
      <c r="B4335" s="54">
        <v>852502</v>
      </c>
      <c r="C4335" s="55" t="s">
        <v>415</v>
      </c>
      <c r="D4335" s="54" t="s">
        <v>296</v>
      </c>
      <c r="E4335" s="56">
        <v>0</v>
      </c>
      <c r="F4335" s="56">
        <v>0</v>
      </c>
      <c r="G4335" s="56">
        <v>0</v>
      </c>
      <c r="H4335" s="56">
        <v>0</v>
      </c>
      <c r="I4335" s="56">
        <v>659.3</v>
      </c>
      <c r="J4335" s="56">
        <v>179.25000000000099</v>
      </c>
      <c r="K4335" s="56">
        <v>1351.0050000000001</v>
      </c>
      <c r="L4335" s="56">
        <v>1302.615</v>
      </c>
      <c r="M4335" s="56">
        <v>498.47</v>
      </c>
      <c r="N4335" s="56">
        <v>811.10000000000105</v>
      </c>
      <c r="O4335" s="56">
        <v>862.60500000000002</v>
      </c>
      <c r="P4335" s="56">
        <v>1146.425</v>
      </c>
    </row>
    <row r="4336" spans="1:16" x14ac:dyDescent="0.25">
      <c r="A4336" s="54">
        <v>2024</v>
      </c>
      <c r="B4336" s="54">
        <v>852502</v>
      </c>
      <c r="C4336" s="55" t="s">
        <v>415</v>
      </c>
      <c r="D4336" s="54" t="s">
        <v>294</v>
      </c>
      <c r="E4336" s="56">
        <v>0</v>
      </c>
      <c r="F4336" s="56">
        <v>0</v>
      </c>
      <c r="G4336" s="56">
        <v>0</v>
      </c>
      <c r="H4336" s="56">
        <v>0</v>
      </c>
      <c r="I4336" s="56">
        <v>928</v>
      </c>
      <c r="J4336" s="56">
        <v>511.05000000000098</v>
      </c>
      <c r="K4336" s="56">
        <v>1702.9749999999999</v>
      </c>
      <c r="L4336" s="56">
        <v>1839.325</v>
      </c>
      <c r="M4336" s="56">
        <v>902.05</v>
      </c>
      <c r="N4336" s="56">
        <v>1215.9000000000001</v>
      </c>
      <c r="O4336" s="56">
        <v>1173.675</v>
      </c>
      <c r="P4336" s="56">
        <v>1517.375</v>
      </c>
    </row>
    <row r="4337" spans="1:16" x14ac:dyDescent="0.25">
      <c r="A4337" s="54">
        <v>2024</v>
      </c>
      <c r="B4337" s="54">
        <v>852968</v>
      </c>
      <c r="C4337" s="55" t="s">
        <v>419</v>
      </c>
      <c r="D4337" s="54" t="s">
        <v>294</v>
      </c>
      <c r="E4337" s="56">
        <v>143.16399999999999</v>
      </c>
      <c r="F4337" s="56">
        <v>55.984000000000002</v>
      </c>
      <c r="G4337" s="56">
        <v>190.05600000000001</v>
      </c>
      <c r="H4337" s="56">
        <v>28.992000000000001</v>
      </c>
      <c r="I4337" s="56">
        <v>0</v>
      </c>
      <c r="J4337" s="56">
        <v>605.096</v>
      </c>
      <c r="K4337" s="56">
        <v>57.984000000000002</v>
      </c>
      <c r="L4337" s="56">
        <v>45.404000000000003</v>
      </c>
      <c r="M4337" s="56">
        <v>28.992000000000001</v>
      </c>
      <c r="N4337" s="56">
        <v>30.484000000000002</v>
      </c>
      <c r="O4337" s="56">
        <v>2.7919999999999998</v>
      </c>
      <c r="P4337" s="56">
        <v>81.8960000000001</v>
      </c>
    </row>
    <row r="4338" spans="1:16" x14ac:dyDescent="0.25">
      <c r="A4338" s="54">
        <v>2024</v>
      </c>
      <c r="B4338" s="54">
        <v>852968</v>
      </c>
      <c r="C4338" s="55" t="s">
        <v>419</v>
      </c>
      <c r="D4338" s="54" t="s">
        <v>296</v>
      </c>
      <c r="E4338" s="56">
        <v>41.363999999999997</v>
      </c>
      <c r="F4338" s="56">
        <v>22.783999999999999</v>
      </c>
      <c r="G4338" s="56">
        <v>87.156000000000006</v>
      </c>
      <c r="H4338" s="56">
        <v>-3.1080000000000001</v>
      </c>
      <c r="I4338" s="56">
        <v>0</v>
      </c>
      <c r="J4338" s="56">
        <v>562.56600000000003</v>
      </c>
      <c r="K4338" s="56">
        <v>-6.21600000000001</v>
      </c>
      <c r="L4338" s="56">
        <v>11.103999999999999</v>
      </c>
      <c r="M4338" s="56">
        <v>-3.1080000000000001</v>
      </c>
      <c r="N4338" s="56">
        <v>-2.71599999999999</v>
      </c>
      <c r="O4338" s="56">
        <v>-29.308</v>
      </c>
      <c r="P4338" s="56">
        <v>15.4960000000001</v>
      </c>
    </row>
    <row r="4339" spans="1:16" x14ac:dyDescent="0.25">
      <c r="A4339" s="54">
        <v>2024</v>
      </c>
      <c r="B4339" s="54">
        <v>852968</v>
      </c>
      <c r="C4339" s="55" t="s">
        <v>419</v>
      </c>
      <c r="D4339" s="54" t="s">
        <v>1</v>
      </c>
      <c r="E4339" s="56">
        <v>408.66399999999999</v>
      </c>
      <c r="F4339" s="56">
        <v>135.98400000000001</v>
      </c>
      <c r="G4339" s="56">
        <v>535.05600000000004</v>
      </c>
      <c r="H4339" s="56">
        <v>63.991999999999997</v>
      </c>
      <c r="I4339" s="56">
        <v>0</v>
      </c>
      <c r="J4339" s="56">
        <v>1846.096</v>
      </c>
      <c r="K4339" s="56">
        <v>127.98399999999999</v>
      </c>
      <c r="L4339" s="56">
        <v>159.904</v>
      </c>
      <c r="M4339" s="56">
        <v>63.991999999999997</v>
      </c>
      <c r="N4339" s="56">
        <v>79.983999999999995</v>
      </c>
      <c r="O4339" s="56">
        <v>8.7919999999999998</v>
      </c>
      <c r="P4339" s="56">
        <v>311.89600000000002</v>
      </c>
    </row>
    <row r="4340" spans="1:16" x14ac:dyDescent="0.25">
      <c r="A4340" s="54">
        <v>2024</v>
      </c>
      <c r="B4340" s="54">
        <v>857703</v>
      </c>
      <c r="C4340" s="55" t="s">
        <v>416</v>
      </c>
      <c r="D4340" s="54" t="s">
        <v>296</v>
      </c>
      <c r="E4340" s="56">
        <v>707.775000000001</v>
      </c>
      <c r="F4340" s="56">
        <v>-34.799999999999798</v>
      </c>
      <c r="G4340" s="56">
        <v>1452.6</v>
      </c>
      <c r="H4340" s="56">
        <v>670.025000000001</v>
      </c>
      <c r="I4340" s="56">
        <v>876.47500000000105</v>
      </c>
      <c r="J4340" s="56">
        <v>479.87500000000102</v>
      </c>
      <c r="K4340" s="56">
        <v>260.10000000000002</v>
      </c>
      <c r="L4340" s="56">
        <v>547.95000000000095</v>
      </c>
      <c r="M4340" s="56">
        <v>892.35000000000105</v>
      </c>
      <c r="N4340" s="56">
        <v>1026.9749999999999</v>
      </c>
      <c r="O4340" s="56">
        <v>216.15</v>
      </c>
      <c r="P4340" s="56">
        <v>907.4</v>
      </c>
    </row>
    <row r="4341" spans="1:16" x14ac:dyDescent="0.25">
      <c r="A4341" s="54">
        <v>2024</v>
      </c>
      <c r="B4341" s="54">
        <v>857703</v>
      </c>
      <c r="C4341" s="55" t="s">
        <v>416</v>
      </c>
      <c r="D4341" s="54" t="s">
        <v>1</v>
      </c>
      <c r="E4341" s="56">
        <v>16249.475</v>
      </c>
      <c r="F4341" s="56">
        <v>7504.2</v>
      </c>
      <c r="G4341" s="56">
        <v>23802.9</v>
      </c>
      <c r="H4341" s="56">
        <v>15170.375</v>
      </c>
      <c r="I4341" s="56">
        <v>18208.025000000001</v>
      </c>
      <c r="J4341" s="56">
        <v>12800.424999999999</v>
      </c>
      <c r="K4341" s="56">
        <v>11052.8</v>
      </c>
      <c r="L4341" s="56">
        <v>14479.3</v>
      </c>
      <c r="M4341" s="56">
        <v>17464.7</v>
      </c>
      <c r="N4341" s="56">
        <v>20265.025000000001</v>
      </c>
      <c r="O4341" s="56">
        <v>9972.0499999999993</v>
      </c>
      <c r="P4341" s="56">
        <v>17721</v>
      </c>
    </row>
    <row r="4342" spans="1:16" x14ac:dyDescent="0.25">
      <c r="A4342" s="54">
        <v>2024</v>
      </c>
      <c r="B4342" s="54">
        <v>857703</v>
      </c>
      <c r="C4342" s="55" t="s">
        <v>416</v>
      </c>
      <c r="D4342" s="54" t="s">
        <v>294</v>
      </c>
      <c r="E4342" s="56">
        <v>1477.2249999999999</v>
      </c>
      <c r="F4342" s="56">
        <v>682.2</v>
      </c>
      <c r="G4342" s="56">
        <v>2163.9</v>
      </c>
      <c r="H4342" s="56">
        <v>1379.125</v>
      </c>
      <c r="I4342" s="56">
        <v>1655.2750000000001</v>
      </c>
      <c r="J4342" s="56">
        <v>1163.675</v>
      </c>
      <c r="K4342" s="56">
        <v>1004.8</v>
      </c>
      <c r="L4342" s="56">
        <v>1316.3</v>
      </c>
      <c r="M4342" s="56">
        <v>1587.7</v>
      </c>
      <c r="N4342" s="56">
        <v>1842.2750000000001</v>
      </c>
      <c r="O4342" s="56">
        <v>906.55</v>
      </c>
      <c r="P4342" s="56">
        <v>1611</v>
      </c>
    </row>
    <row r="4343" spans="1:16" x14ac:dyDescent="0.25">
      <c r="A4343" s="54">
        <v>2024</v>
      </c>
      <c r="B4343" s="54">
        <v>858490</v>
      </c>
      <c r="C4343" s="55" t="s">
        <v>414</v>
      </c>
      <c r="D4343" s="54" t="s">
        <v>294</v>
      </c>
      <c r="E4343" s="56">
        <v>0</v>
      </c>
      <c r="F4343" s="56">
        <v>0</v>
      </c>
      <c r="G4343" s="56">
        <v>0</v>
      </c>
      <c r="H4343" s="56">
        <v>133.328</v>
      </c>
      <c r="I4343" s="56">
        <v>-53.166000000000402</v>
      </c>
      <c r="J4343" s="56">
        <v>505.30399999999901</v>
      </c>
      <c r="K4343" s="56">
        <v>309.40799999999899</v>
      </c>
      <c r="L4343" s="56">
        <v>325.61799999999897</v>
      </c>
      <c r="M4343" s="56">
        <v>1025.8720000000001</v>
      </c>
      <c r="N4343" s="56">
        <v>450.56599999999997</v>
      </c>
      <c r="O4343" s="56">
        <v>296.07400000000001</v>
      </c>
      <c r="P4343" s="56">
        <v>1718.7159999999999</v>
      </c>
    </row>
    <row r="4344" spans="1:16" x14ac:dyDescent="0.25">
      <c r="A4344" s="54">
        <v>2024</v>
      </c>
      <c r="B4344" s="54">
        <v>858490</v>
      </c>
      <c r="C4344" s="55" t="s">
        <v>418</v>
      </c>
      <c r="D4344" s="54" t="s">
        <v>294</v>
      </c>
      <c r="E4344" s="56">
        <v>0</v>
      </c>
      <c r="F4344" s="56">
        <v>0</v>
      </c>
      <c r="G4344" s="56">
        <v>0</v>
      </c>
      <c r="H4344" s="56">
        <v>403.71799999999899</v>
      </c>
      <c r="I4344" s="56">
        <v>1059.4159999999999</v>
      </c>
      <c r="J4344" s="56">
        <v>742.298</v>
      </c>
      <c r="K4344" s="56">
        <v>401.12999999999897</v>
      </c>
      <c r="L4344" s="56">
        <v>785.78999999999905</v>
      </c>
      <c r="M4344" s="56">
        <v>690.94999999999902</v>
      </c>
      <c r="N4344" s="56">
        <v>825.07399999999802</v>
      </c>
      <c r="O4344" s="56">
        <v>660.98799999999903</v>
      </c>
      <c r="P4344" s="56">
        <v>702.92399999999895</v>
      </c>
    </row>
    <row r="4345" spans="1:16" x14ac:dyDescent="0.25">
      <c r="A4345" s="54">
        <v>2024</v>
      </c>
      <c r="B4345" s="54">
        <v>858490</v>
      </c>
      <c r="C4345" s="55" t="s">
        <v>414</v>
      </c>
      <c r="D4345" s="54" t="s">
        <v>1</v>
      </c>
      <c r="E4345" s="56">
        <v>0</v>
      </c>
      <c r="F4345" s="56">
        <v>0</v>
      </c>
      <c r="G4345" s="56">
        <v>0</v>
      </c>
      <c r="H4345" s="56">
        <v>2298.078</v>
      </c>
      <c r="I4345" s="56">
        <v>5240.3339999999998</v>
      </c>
      <c r="J4345" s="56">
        <v>4593.0540000000001</v>
      </c>
      <c r="K4345" s="56">
        <v>5458.1580000000004</v>
      </c>
      <c r="L4345" s="56">
        <v>6647.1180000000004</v>
      </c>
      <c r="M4345" s="56">
        <v>6720.3720000000003</v>
      </c>
      <c r="N4345" s="56">
        <v>3768.0659999999998</v>
      </c>
      <c r="O4345" s="56">
        <v>3386.5740000000001</v>
      </c>
      <c r="P4345" s="56">
        <v>11043.216</v>
      </c>
    </row>
    <row r="4346" spans="1:16" x14ac:dyDescent="0.25">
      <c r="A4346" s="54">
        <v>2024</v>
      </c>
      <c r="B4346" s="54">
        <v>858490</v>
      </c>
      <c r="C4346" s="55" t="s">
        <v>415</v>
      </c>
      <c r="D4346" s="54" t="s">
        <v>1</v>
      </c>
      <c r="E4346" s="56">
        <v>0</v>
      </c>
      <c r="F4346" s="56">
        <v>0</v>
      </c>
      <c r="G4346" s="56">
        <v>0</v>
      </c>
      <c r="H4346" s="56">
        <v>9652.65</v>
      </c>
      <c r="I4346" s="56">
        <v>20609.027999999998</v>
      </c>
      <c r="J4346" s="56">
        <v>8395.86</v>
      </c>
      <c r="K4346" s="56">
        <v>14872.302</v>
      </c>
      <c r="L4346" s="56">
        <v>11833.17</v>
      </c>
      <c r="M4346" s="56">
        <v>14274.72</v>
      </c>
      <c r="N4346" s="56">
        <v>19447.758000000002</v>
      </c>
      <c r="O4346" s="56">
        <v>9885.9</v>
      </c>
      <c r="P4346" s="56">
        <v>12698.904</v>
      </c>
    </row>
    <row r="4347" spans="1:16" x14ac:dyDescent="0.25">
      <c r="A4347" s="54">
        <v>2024</v>
      </c>
      <c r="B4347" s="54">
        <v>858490</v>
      </c>
      <c r="C4347" s="55" t="s">
        <v>418</v>
      </c>
      <c r="D4347" s="54" t="s">
        <v>1</v>
      </c>
      <c r="E4347" s="56">
        <v>0</v>
      </c>
      <c r="F4347" s="56">
        <v>0</v>
      </c>
      <c r="G4347" s="56">
        <v>0</v>
      </c>
      <c r="H4347" s="56">
        <v>5282.7179999999998</v>
      </c>
      <c r="I4347" s="56">
        <v>10295.915999999999</v>
      </c>
      <c r="J4347" s="56">
        <v>5176.5479999999998</v>
      </c>
      <c r="K4347" s="56">
        <v>9722.1299999999992</v>
      </c>
      <c r="L4347" s="56">
        <v>8064.54</v>
      </c>
      <c r="M4347" s="56">
        <v>5632.2</v>
      </c>
      <c r="N4347" s="56">
        <v>11126.574000000001</v>
      </c>
      <c r="O4347" s="56">
        <v>13865.237999999999</v>
      </c>
      <c r="P4347" s="56">
        <v>8833.6740000000009</v>
      </c>
    </row>
    <row r="4348" spans="1:16" x14ac:dyDescent="0.25">
      <c r="A4348" s="54">
        <v>2024</v>
      </c>
      <c r="B4348" s="54">
        <v>858490</v>
      </c>
      <c r="C4348" s="55" t="s">
        <v>415</v>
      </c>
      <c r="D4348" s="54" t="s">
        <v>296</v>
      </c>
      <c r="E4348" s="56">
        <v>0</v>
      </c>
      <c r="F4348" s="56">
        <v>0</v>
      </c>
      <c r="G4348" s="56">
        <v>0</v>
      </c>
      <c r="H4348" s="56">
        <v>442.24999999999898</v>
      </c>
      <c r="I4348" s="56">
        <v>379.52799999999797</v>
      </c>
      <c r="J4348" s="56">
        <v>-222.64000000000101</v>
      </c>
      <c r="K4348" s="56">
        <v>879.10199999999804</v>
      </c>
      <c r="L4348" s="56">
        <v>87.029999999998296</v>
      </c>
      <c r="M4348" s="56">
        <v>424.17999999999898</v>
      </c>
      <c r="N4348" s="56">
        <v>-508.91200000000202</v>
      </c>
      <c r="O4348" s="56">
        <v>78.199999999998894</v>
      </c>
      <c r="P4348" s="56">
        <v>-704.84600000000103</v>
      </c>
    </row>
    <row r="4349" spans="1:16" x14ac:dyDescent="0.25">
      <c r="A4349" s="54">
        <v>2024</v>
      </c>
      <c r="B4349" s="54">
        <v>858490</v>
      </c>
      <c r="C4349" s="55" t="s">
        <v>415</v>
      </c>
      <c r="D4349" s="54" t="s">
        <v>294</v>
      </c>
      <c r="E4349" s="56">
        <v>0</v>
      </c>
      <c r="F4349" s="56">
        <v>0</v>
      </c>
      <c r="G4349" s="56">
        <v>0</v>
      </c>
      <c r="H4349" s="56">
        <v>1096.1500000000001</v>
      </c>
      <c r="I4349" s="56">
        <v>1179.028</v>
      </c>
      <c r="J4349" s="56">
        <v>457.85999999999899</v>
      </c>
      <c r="K4349" s="56">
        <v>1651.3019999999999</v>
      </c>
      <c r="L4349" s="56">
        <v>845.41999999999803</v>
      </c>
      <c r="M4349" s="56">
        <v>1119.47</v>
      </c>
      <c r="N4349" s="56">
        <v>292.00799999999799</v>
      </c>
      <c r="O4349" s="56">
        <v>771.89999999999895</v>
      </c>
      <c r="P4349" s="56">
        <v>6.6539999999986996</v>
      </c>
    </row>
    <row r="4350" spans="1:16" x14ac:dyDescent="0.25">
      <c r="A4350" s="54">
        <v>2024</v>
      </c>
      <c r="B4350" s="54">
        <v>858490</v>
      </c>
      <c r="C4350" s="55" t="s">
        <v>418</v>
      </c>
      <c r="D4350" s="54" t="s">
        <v>296</v>
      </c>
      <c r="E4350" s="56">
        <v>0</v>
      </c>
      <c r="F4350" s="56">
        <v>0</v>
      </c>
      <c r="G4350" s="56">
        <v>0</v>
      </c>
      <c r="H4350" s="56">
        <v>-358.58200000000102</v>
      </c>
      <c r="I4350" s="56">
        <v>292.71599999999899</v>
      </c>
      <c r="J4350" s="56">
        <v>84.797999999999504</v>
      </c>
      <c r="K4350" s="56">
        <v>-346.22000000000099</v>
      </c>
      <c r="L4350" s="56">
        <v>20.189999999999198</v>
      </c>
      <c r="M4350" s="56">
        <v>-31.550000000000999</v>
      </c>
      <c r="N4350" s="56">
        <v>50.673999999998102</v>
      </c>
      <c r="O4350" s="56">
        <v>-44.462000000001197</v>
      </c>
      <c r="P4350" s="56">
        <v>42.123999999998802</v>
      </c>
    </row>
    <row r="4351" spans="1:16" x14ac:dyDescent="0.25">
      <c r="A4351" s="54">
        <v>2024</v>
      </c>
      <c r="B4351" s="54">
        <v>858490</v>
      </c>
      <c r="C4351" s="55" t="s">
        <v>414</v>
      </c>
      <c r="D4351" s="54" t="s">
        <v>296</v>
      </c>
      <c r="E4351" s="56">
        <v>0</v>
      </c>
      <c r="F4351" s="56">
        <v>0</v>
      </c>
      <c r="G4351" s="56">
        <v>0</v>
      </c>
      <c r="H4351" s="56">
        <v>-155.672</v>
      </c>
      <c r="I4351" s="56">
        <v>-416.16600000000102</v>
      </c>
      <c r="J4351" s="56">
        <v>115.30399999999899</v>
      </c>
      <c r="K4351" s="56">
        <v>9.8479999999993009</v>
      </c>
      <c r="L4351" s="56">
        <v>-161.382000000001</v>
      </c>
      <c r="M4351" s="56">
        <v>662.87199999999905</v>
      </c>
      <c r="N4351" s="56">
        <v>93.565999999999605</v>
      </c>
      <c r="O4351" s="56">
        <v>-56.9260000000003</v>
      </c>
      <c r="P4351" s="56">
        <v>1248.1959999999999</v>
      </c>
    </row>
    <row r="4352" spans="1:16" x14ac:dyDescent="0.25">
      <c r="A4352" s="54">
        <v>2024</v>
      </c>
      <c r="B4352" s="54">
        <v>861673</v>
      </c>
      <c r="C4352" s="55" t="s">
        <v>414</v>
      </c>
      <c r="D4352" s="54" t="s">
        <v>294</v>
      </c>
      <c r="E4352" s="56">
        <v>-5.6120000000000196</v>
      </c>
      <c r="F4352" s="56">
        <v>27.765000000000001</v>
      </c>
      <c r="G4352" s="56">
        <v>489.08300000000003</v>
      </c>
      <c r="H4352" s="56">
        <v>335.66899999999998</v>
      </c>
      <c r="I4352" s="56">
        <v>27.986000000000001</v>
      </c>
      <c r="J4352" s="56">
        <v>16.385999999999999</v>
      </c>
      <c r="K4352" s="56">
        <v>15.385999999999999</v>
      </c>
      <c r="L4352" s="56">
        <v>549.74299999999903</v>
      </c>
      <c r="M4352" s="56">
        <v>192.18100000000001</v>
      </c>
      <c r="N4352" s="56">
        <v>98.311000000000007</v>
      </c>
      <c r="O4352" s="56">
        <v>44.779000000000003</v>
      </c>
      <c r="P4352" s="56">
        <v>464.69900000000001</v>
      </c>
    </row>
    <row r="4353" spans="1:16" x14ac:dyDescent="0.25">
      <c r="A4353" s="54">
        <v>2024</v>
      </c>
      <c r="B4353" s="54">
        <v>861673</v>
      </c>
      <c r="C4353" s="55" t="s">
        <v>414</v>
      </c>
      <c r="D4353" s="54" t="s">
        <v>1</v>
      </c>
      <c r="E4353" s="56">
        <v>1028.8879999999999</v>
      </c>
      <c r="F4353" s="56">
        <v>160.26499999999999</v>
      </c>
      <c r="G4353" s="56">
        <v>1766.5830000000001</v>
      </c>
      <c r="H4353" s="56">
        <v>1485.1690000000001</v>
      </c>
      <c r="I4353" s="56">
        <v>132.98599999999999</v>
      </c>
      <c r="J4353" s="56">
        <v>78.385999999999996</v>
      </c>
      <c r="K4353" s="56">
        <v>78.385999999999996</v>
      </c>
      <c r="L4353" s="56">
        <v>3046.7429999999999</v>
      </c>
      <c r="M4353" s="56">
        <v>993.18100000000004</v>
      </c>
      <c r="N4353" s="56">
        <v>566.81100000000004</v>
      </c>
      <c r="O4353" s="56">
        <v>118.279</v>
      </c>
      <c r="P4353" s="56">
        <v>2089.1990000000001</v>
      </c>
    </row>
    <row r="4354" spans="1:16" x14ac:dyDescent="0.25">
      <c r="A4354" s="54">
        <v>2024</v>
      </c>
      <c r="B4354" s="54">
        <v>861673</v>
      </c>
      <c r="C4354" s="55" t="s">
        <v>414</v>
      </c>
      <c r="D4354" s="54" t="s">
        <v>296</v>
      </c>
      <c r="E4354" s="56">
        <v>-162.61199999999999</v>
      </c>
      <c r="F4354" s="56">
        <v>-97.234999999999999</v>
      </c>
      <c r="G4354" s="56">
        <v>356.08300000000003</v>
      </c>
      <c r="H4354" s="56">
        <v>239.66900000000001</v>
      </c>
      <c r="I4354" s="56">
        <v>-4.01400000000001</v>
      </c>
      <c r="J4354" s="56">
        <v>-15.614000000000001</v>
      </c>
      <c r="K4354" s="56">
        <v>-16.614000000000001</v>
      </c>
      <c r="L4354" s="56">
        <v>415.22299999999899</v>
      </c>
      <c r="M4354" s="56">
        <v>-4.819</v>
      </c>
      <c r="N4354" s="56">
        <v>-60.689</v>
      </c>
      <c r="O4354" s="56">
        <v>-18.221</v>
      </c>
      <c r="P4354" s="56">
        <v>298.69900000000001</v>
      </c>
    </row>
    <row r="4355" spans="1:16" x14ac:dyDescent="0.25">
      <c r="A4355" s="54">
        <v>2024</v>
      </c>
      <c r="B4355" s="54">
        <v>864241</v>
      </c>
      <c r="C4355" s="55" t="s">
        <v>415</v>
      </c>
      <c r="D4355" s="54" t="s">
        <v>296</v>
      </c>
      <c r="E4355" s="56">
        <v>380.26</v>
      </c>
      <c r="F4355" s="56">
        <v>785.71500000000003</v>
      </c>
      <c r="G4355" s="56">
        <v>146.965</v>
      </c>
      <c r="H4355" s="56">
        <v>1212.8699999999999</v>
      </c>
      <c r="I4355" s="56">
        <v>719.05499999999995</v>
      </c>
      <c r="J4355" s="56">
        <v>447.62500000000102</v>
      </c>
      <c r="K4355" s="56">
        <v>513.6</v>
      </c>
      <c r="L4355" s="56">
        <v>291.83999999999997</v>
      </c>
      <c r="M4355" s="56">
        <v>797.59500000000105</v>
      </c>
      <c r="N4355" s="56">
        <v>446.31</v>
      </c>
      <c r="O4355" s="56">
        <v>426.08499999999998</v>
      </c>
      <c r="P4355" s="56">
        <v>621.75</v>
      </c>
    </row>
    <row r="4356" spans="1:16" x14ac:dyDescent="0.25">
      <c r="A4356" s="54">
        <v>2024</v>
      </c>
      <c r="B4356" s="54">
        <v>864241</v>
      </c>
      <c r="C4356" s="55" t="s">
        <v>416</v>
      </c>
      <c r="D4356" s="54" t="s">
        <v>296</v>
      </c>
      <c r="E4356" s="56">
        <v>0</v>
      </c>
      <c r="F4356" s="56">
        <v>-26.1</v>
      </c>
      <c r="G4356" s="56">
        <v>-31.375</v>
      </c>
      <c r="H4356" s="56">
        <v>0</v>
      </c>
      <c r="I4356" s="56">
        <v>0</v>
      </c>
      <c r="J4356" s="56">
        <v>0</v>
      </c>
      <c r="K4356" s="56">
        <v>0</v>
      </c>
      <c r="L4356" s="56">
        <v>0</v>
      </c>
      <c r="M4356" s="56">
        <v>-18.100000000000001</v>
      </c>
      <c r="N4356" s="56">
        <v>-24.4</v>
      </c>
      <c r="O4356" s="56">
        <v>39.4</v>
      </c>
      <c r="P4356" s="56">
        <v>-18.100000000000001</v>
      </c>
    </row>
    <row r="4357" spans="1:16" x14ac:dyDescent="0.25">
      <c r="A4357" s="54">
        <v>2024</v>
      </c>
      <c r="B4357" s="54">
        <v>864241</v>
      </c>
      <c r="C4357" s="55" t="s">
        <v>416</v>
      </c>
      <c r="D4357" s="54" t="s">
        <v>294</v>
      </c>
      <c r="E4357" s="56">
        <v>0</v>
      </c>
      <c r="F4357" s="56">
        <v>6</v>
      </c>
      <c r="G4357" s="56">
        <v>0.72500000000000098</v>
      </c>
      <c r="H4357" s="56">
        <v>0</v>
      </c>
      <c r="I4357" s="56">
        <v>0</v>
      </c>
      <c r="J4357" s="56">
        <v>0</v>
      </c>
      <c r="K4357" s="56">
        <v>0</v>
      </c>
      <c r="L4357" s="56">
        <v>0</v>
      </c>
      <c r="M4357" s="56">
        <v>14</v>
      </c>
      <c r="N4357" s="56">
        <v>7.7000000000000197</v>
      </c>
      <c r="O4357" s="56">
        <v>71.5</v>
      </c>
      <c r="P4357" s="56">
        <v>14</v>
      </c>
    </row>
    <row r="4358" spans="1:16" x14ac:dyDescent="0.25">
      <c r="A4358" s="54">
        <v>2024</v>
      </c>
      <c r="B4358" s="54">
        <v>864241</v>
      </c>
      <c r="C4358" s="55" t="s">
        <v>415</v>
      </c>
      <c r="D4358" s="54" t="s">
        <v>1</v>
      </c>
      <c r="E4358" s="56">
        <v>6207.85</v>
      </c>
      <c r="F4358" s="56">
        <v>10442.025</v>
      </c>
      <c r="G4358" s="56">
        <v>2090.2750000000001</v>
      </c>
      <c r="H4358" s="56">
        <v>17585.150000000001</v>
      </c>
      <c r="I4358" s="56">
        <v>9756.7250000000004</v>
      </c>
      <c r="J4358" s="56">
        <v>6943.4750000000004</v>
      </c>
      <c r="K4358" s="56">
        <v>6866.2</v>
      </c>
      <c r="L4358" s="56">
        <v>4486.8999999999996</v>
      </c>
      <c r="M4358" s="56">
        <v>10578.975</v>
      </c>
      <c r="N4358" s="56">
        <v>5850.9</v>
      </c>
      <c r="O4358" s="56">
        <v>6733.375</v>
      </c>
      <c r="P4358" s="56">
        <v>9405.5499999999993</v>
      </c>
    </row>
    <row r="4359" spans="1:16" x14ac:dyDescent="0.25">
      <c r="A4359" s="54">
        <v>2024</v>
      </c>
      <c r="B4359" s="54">
        <v>864241</v>
      </c>
      <c r="C4359" s="55" t="s">
        <v>416</v>
      </c>
      <c r="D4359" s="54" t="s">
        <v>1</v>
      </c>
      <c r="E4359" s="56">
        <v>0</v>
      </c>
      <c r="F4359" s="56">
        <v>66</v>
      </c>
      <c r="G4359" s="56">
        <v>7.9749999999999996</v>
      </c>
      <c r="H4359" s="56">
        <v>0</v>
      </c>
      <c r="I4359" s="56">
        <v>0</v>
      </c>
      <c r="J4359" s="56">
        <v>0</v>
      </c>
      <c r="K4359" s="56">
        <v>0</v>
      </c>
      <c r="L4359" s="56">
        <v>0</v>
      </c>
      <c r="M4359" s="56">
        <v>154</v>
      </c>
      <c r="N4359" s="56">
        <v>84.7</v>
      </c>
      <c r="O4359" s="56">
        <v>786.5</v>
      </c>
      <c r="P4359" s="56">
        <v>154</v>
      </c>
    </row>
    <row r="4360" spans="1:16" x14ac:dyDescent="0.25">
      <c r="A4360" s="54">
        <v>2024</v>
      </c>
      <c r="B4360" s="54">
        <v>864241</v>
      </c>
      <c r="C4360" s="55" t="s">
        <v>415</v>
      </c>
      <c r="D4360" s="54" t="s">
        <v>294</v>
      </c>
      <c r="E4360" s="56">
        <v>564.35</v>
      </c>
      <c r="F4360" s="56">
        <v>949.27499999999998</v>
      </c>
      <c r="G4360" s="56">
        <v>190.02500000000001</v>
      </c>
      <c r="H4360" s="56">
        <v>1598.65</v>
      </c>
      <c r="I4360" s="56">
        <v>886.97500000000002</v>
      </c>
      <c r="J4360" s="56">
        <v>631.22500000000002</v>
      </c>
      <c r="K4360" s="56">
        <v>624.20000000000005</v>
      </c>
      <c r="L4360" s="56">
        <v>407.9</v>
      </c>
      <c r="M4360" s="56">
        <v>961.72500000000105</v>
      </c>
      <c r="N4360" s="56">
        <v>531.9</v>
      </c>
      <c r="O4360" s="56">
        <v>612.125</v>
      </c>
      <c r="P4360" s="56">
        <v>855.05</v>
      </c>
    </row>
    <row r="4361" spans="1:16" x14ac:dyDescent="0.25">
      <c r="A4361" s="54">
        <v>2024</v>
      </c>
      <c r="B4361" s="54">
        <v>865220</v>
      </c>
      <c r="C4361" s="55" t="s">
        <v>418</v>
      </c>
      <c r="D4361" s="54" t="s">
        <v>294</v>
      </c>
      <c r="E4361" s="56">
        <v>86.335999999999999</v>
      </c>
      <c r="F4361" s="56">
        <v>390.59199999999998</v>
      </c>
      <c r="G4361" s="56">
        <v>377.33199999999999</v>
      </c>
      <c r="H4361" s="56">
        <v>562.49199999999996</v>
      </c>
      <c r="I4361" s="56">
        <v>124.464</v>
      </c>
      <c r="J4361" s="56">
        <v>290.27999999999997</v>
      </c>
      <c r="K4361" s="56">
        <v>85.76</v>
      </c>
      <c r="L4361" s="56">
        <v>331.81599999999997</v>
      </c>
      <c r="M4361" s="56">
        <v>1009.644</v>
      </c>
      <c r="N4361" s="56">
        <v>367.58</v>
      </c>
      <c r="O4361" s="56">
        <v>59.676000000000002</v>
      </c>
      <c r="P4361" s="56">
        <v>65.168000000000006</v>
      </c>
    </row>
    <row r="4362" spans="1:16" x14ac:dyDescent="0.25">
      <c r="A4362" s="54">
        <v>2024</v>
      </c>
      <c r="B4362" s="54">
        <v>865220</v>
      </c>
      <c r="C4362" s="55" t="s">
        <v>418</v>
      </c>
      <c r="D4362" s="54" t="s">
        <v>296</v>
      </c>
      <c r="E4362" s="56">
        <v>-82.463999999999999</v>
      </c>
      <c r="F4362" s="56">
        <v>189.792</v>
      </c>
      <c r="G4362" s="56">
        <v>300.68200000000002</v>
      </c>
      <c r="H4362" s="56">
        <v>393.69200000000001</v>
      </c>
      <c r="I4362" s="56">
        <v>-44.335999999999999</v>
      </c>
      <c r="J4362" s="56">
        <v>187.68</v>
      </c>
      <c r="K4362" s="56">
        <v>-47.74</v>
      </c>
      <c r="L4362" s="56">
        <v>230.316</v>
      </c>
      <c r="M4362" s="56">
        <v>763.09400000000005</v>
      </c>
      <c r="N4362" s="56">
        <v>232.98</v>
      </c>
      <c r="O4362" s="56">
        <v>-7.6239999999999997</v>
      </c>
      <c r="P4362" s="56">
        <v>-35.231999999999999</v>
      </c>
    </row>
    <row r="4363" spans="1:16" x14ac:dyDescent="0.25">
      <c r="A4363" s="54">
        <v>2024</v>
      </c>
      <c r="B4363" s="54">
        <v>865220</v>
      </c>
      <c r="C4363" s="55" t="s">
        <v>418</v>
      </c>
      <c r="D4363" s="54" t="s">
        <v>1</v>
      </c>
      <c r="E4363" s="56">
        <v>410.33600000000001</v>
      </c>
      <c r="F4363" s="56">
        <v>1320.5920000000001</v>
      </c>
      <c r="G4363" s="56">
        <v>1335.8320000000001</v>
      </c>
      <c r="H4363" s="56">
        <v>2130.9920000000002</v>
      </c>
      <c r="I4363" s="56">
        <v>325.464</v>
      </c>
      <c r="J4363" s="56">
        <v>1022.28</v>
      </c>
      <c r="K4363" s="56">
        <v>312.76</v>
      </c>
      <c r="L4363" s="56">
        <v>831.81600000000003</v>
      </c>
      <c r="M4363" s="56">
        <v>3017.1439999999998</v>
      </c>
      <c r="N4363" s="56">
        <v>1031.08</v>
      </c>
      <c r="O4363" s="56">
        <v>143.17599999999999</v>
      </c>
      <c r="P4363" s="56">
        <v>259.16800000000001</v>
      </c>
    </row>
    <row r="4364" spans="1:16" x14ac:dyDescent="0.25">
      <c r="A4364" s="54">
        <v>2024</v>
      </c>
      <c r="B4364" s="54">
        <v>866033</v>
      </c>
      <c r="C4364" s="55" t="s">
        <v>417</v>
      </c>
      <c r="D4364" s="54" t="s">
        <v>296</v>
      </c>
      <c r="E4364" s="56">
        <v>248.61625000000001</v>
      </c>
      <c r="F4364" s="56">
        <v>692.27499999999895</v>
      </c>
      <c r="G4364" s="56">
        <v>402.159999999999</v>
      </c>
      <c r="H4364" s="56">
        <v>0.25</v>
      </c>
      <c r="I4364" s="56">
        <v>110.17</v>
      </c>
      <c r="J4364" s="56">
        <v>533.94500000000005</v>
      </c>
      <c r="K4364" s="56">
        <v>349.53374999999897</v>
      </c>
      <c r="L4364" s="56">
        <v>205.881249999999</v>
      </c>
      <c r="M4364" s="56">
        <v>424.70125000000002</v>
      </c>
      <c r="N4364" s="56">
        <v>50.492499999999602</v>
      </c>
      <c r="O4364" s="56">
        <v>321.625</v>
      </c>
      <c r="P4364" s="56">
        <v>548.35500000000002</v>
      </c>
    </row>
    <row r="4365" spans="1:16" x14ac:dyDescent="0.25">
      <c r="A4365" s="54">
        <v>2024</v>
      </c>
      <c r="B4365" s="54">
        <v>866033</v>
      </c>
      <c r="C4365" s="55" t="s">
        <v>417</v>
      </c>
      <c r="D4365" s="54" t="s">
        <v>1</v>
      </c>
      <c r="E4365" s="56">
        <v>7589.40625</v>
      </c>
      <c r="F4365" s="56">
        <v>16885.275000000001</v>
      </c>
      <c r="G4365" s="56">
        <v>9824.16</v>
      </c>
      <c r="H4365" s="56">
        <v>580.25</v>
      </c>
      <c r="I4365" s="56">
        <v>4108.17</v>
      </c>
      <c r="J4365" s="56">
        <v>15401.945</v>
      </c>
      <c r="K4365" s="56">
        <v>9562.7837500000005</v>
      </c>
      <c r="L4365" s="56">
        <v>7267.6312500000004</v>
      </c>
      <c r="M4365" s="56">
        <v>11525.61125</v>
      </c>
      <c r="N4365" s="56">
        <v>3020.9924999999998</v>
      </c>
      <c r="O4365" s="56">
        <v>9468.625</v>
      </c>
      <c r="P4365" s="56">
        <v>16311.355</v>
      </c>
    </row>
    <row r="4366" spans="1:16" x14ac:dyDescent="0.25">
      <c r="A4366" s="54">
        <v>2024</v>
      </c>
      <c r="B4366" s="54">
        <v>866033</v>
      </c>
      <c r="C4366" s="55" t="s">
        <v>417</v>
      </c>
      <c r="D4366" s="54" t="s">
        <v>294</v>
      </c>
      <c r="E4366" s="56">
        <v>395.65625</v>
      </c>
      <c r="F4366" s="56">
        <v>880.27499999999895</v>
      </c>
      <c r="G4366" s="56">
        <v>512.15999999999894</v>
      </c>
      <c r="H4366" s="56">
        <v>30.25</v>
      </c>
      <c r="I4366" s="56">
        <v>214.17</v>
      </c>
      <c r="J4366" s="56">
        <v>802.94500000000005</v>
      </c>
      <c r="K4366" s="56">
        <v>498.53374999999897</v>
      </c>
      <c r="L4366" s="56">
        <v>378.881249999999</v>
      </c>
      <c r="M4366" s="56">
        <v>600.86125000000004</v>
      </c>
      <c r="N4366" s="56">
        <v>157.49250000000001</v>
      </c>
      <c r="O4366" s="56">
        <v>493.625</v>
      </c>
      <c r="P4366" s="56">
        <v>850.35500000000002</v>
      </c>
    </row>
    <row r="4367" spans="1:16" x14ac:dyDescent="0.25">
      <c r="A4367" s="54">
        <v>2024</v>
      </c>
      <c r="B4367" s="54">
        <v>866033</v>
      </c>
      <c r="C4367" s="55" t="s">
        <v>416</v>
      </c>
      <c r="D4367" s="54" t="s">
        <v>1</v>
      </c>
      <c r="E4367" s="56">
        <v>16476.990000000002</v>
      </c>
      <c r="F4367" s="56">
        <v>26646.662499999999</v>
      </c>
      <c r="G4367" s="56">
        <v>39366.797500000001</v>
      </c>
      <c r="H4367" s="56">
        <v>23471.64</v>
      </c>
      <c r="I4367" s="56">
        <v>12617.272499999999</v>
      </c>
      <c r="J4367" s="56">
        <v>20918.54</v>
      </c>
      <c r="K4367" s="56">
        <v>5232.2725</v>
      </c>
      <c r="L4367" s="56">
        <v>29136.462500000001</v>
      </c>
      <c r="M4367" s="56">
        <v>34240.552499999998</v>
      </c>
      <c r="N4367" s="56">
        <v>13782.52</v>
      </c>
      <c r="O4367" s="56">
        <v>31714.355</v>
      </c>
      <c r="P4367" s="56">
        <v>25467.963749999999</v>
      </c>
    </row>
    <row r="4368" spans="1:16" x14ac:dyDescent="0.25">
      <c r="A4368" s="54">
        <v>2024</v>
      </c>
      <c r="B4368" s="54">
        <v>866033</v>
      </c>
      <c r="C4368" s="55" t="s">
        <v>416</v>
      </c>
      <c r="D4368" s="54" t="s">
        <v>294</v>
      </c>
      <c r="E4368" s="56">
        <v>858.98999999999899</v>
      </c>
      <c r="F4368" s="56">
        <v>1389.1624999999999</v>
      </c>
      <c r="G4368" s="56">
        <v>2052.2975000000001</v>
      </c>
      <c r="H4368" s="56">
        <v>1223.6400000000001</v>
      </c>
      <c r="I4368" s="56">
        <v>657.77250000000004</v>
      </c>
      <c r="J4368" s="56">
        <v>1090.54</v>
      </c>
      <c r="K4368" s="56">
        <v>272.77249999999998</v>
      </c>
      <c r="L4368" s="56">
        <v>1518.9625000000001</v>
      </c>
      <c r="M4368" s="56">
        <v>1785.0525</v>
      </c>
      <c r="N4368" s="56">
        <v>718.51999999999805</v>
      </c>
      <c r="O4368" s="56">
        <v>1653.355</v>
      </c>
      <c r="P4368" s="56">
        <v>1327.7137499999999</v>
      </c>
    </row>
    <row r="4369" spans="1:16" x14ac:dyDescent="0.25">
      <c r="A4369" s="54">
        <v>2024</v>
      </c>
      <c r="B4369" s="54">
        <v>866033</v>
      </c>
      <c r="C4369" s="55" t="s">
        <v>414</v>
      </c>
      <c r="D4369" s="54" t="s">
        <v>296</v>
      </c>
      <c r="E4369" s="56">
        <v>33.742499999999801</v>
      </c>
      <c r="F4369" s="56">
        <v>118.43499999999899</v>
      </c>
      <c r="G4369" s="56">
        <v>125.892499999999</v>
      </c>
      <c r="H4369" s="56">
        <v>-52.695</v>
      </c>
      <c r="I4369" s="56">
        <v>82.543749999998496</v>
      </c>
      <c r="J4369" s="56">
        <v>21.008749999999399</v>
      </c>
      <c r="K4369" s="56">
        <v>134.5275</v>
      </c>
      <c r="L4369" s="56">
        <v>314.14375000000001</v>
      </c>
      <c r="M4369" s="56">
        <v>178.539999999999</v>
      </c>
      <c r="N4369" s="56">
        <v>167.95249999999899</v>
      </c>
      <c r="O4369" s="56">
        <v>118.17375</v>
      </c>
      <c r="P4369" s="56">
        <v>72.956249999999798</v>
      </c>
    </row>
    <row r="4370" spans="1:16" x14ac:dyDescent="0.25">
      <c r="A4370" s="54">
        <v>2024</v>
      </c>
      <c r="B4370" s="54">
        <v>866033</v>
      </c>
      <c r="C4370" s="55" t="s">
        <v>415</v>
      </c>
      <c r="D4370" s="54" t="s">
        <v>294</v>
      </c>
      <c r="E4370" s="56">
        <v>637.57375000000002</v>
      </c>
      <c r="F4370" s="56">
        <v>621.51374999999996</v>
      </c>
      <c r="G4370" s="56">
        <v>686.62</v>
      </c>
      <c r="H4370" s="56">
        <v>407</v>
      </c>
      <c r="I4370" s="56">
        <v>241.23</v>
      </c>
      <c r="J4370" s="56">
        <v>472.99999999999898</v>
      </c>
      <c r="K4370" s="56">
        <v>686.67499999999995</v>
      </c>
      <c r="L4370" s="56">
        <v>382.79999999999899</v>
      </c>
      <c r="M4370" s="56">
        <v>736.35374999999897</v>
      </c>
      <c r="N4370" s="56">
        <v>565.86749999999904</v>
      </c>
      <c r="O4370" s="56">
        <v>487.506249999999</v>
      </c>
      <c r="P4370" s="56">
        <v>296.33999999999901</v>
      </c>
    </row>
    <row r="4371" spans="1:16" x14ac:dyDescent="0.25">
      <c r="A4371" s="54">
        <v>2024</v>
      </c>
      <c r="B4371" s="54">
        <v>866033</v>
      </c>
      <c r="C4371" s="55" t="s">
        <v>415</v>
      </c>
      <c r="D4371" s="54" t="s">
        <v>296</v>
      </c>
      <c r="E4371" s="56">
        <v>45.673749999999799</v>
      </c>
      <c r="F4371" s="56">
        <v>200.01374999999999</v>
      </c>
      <c r="G4371" s="56">
        <v>142.54</v>
      </c>
      <c r="H4371" s="56">
        <v>-182.7</v>
      </c>
      <c r="I4371" s="56">
        <v>-9.8700000000002905</v>
      </c>
      <c r="J4371" s="56">
        <v>61.399999999999302</v>
      </c>
      <c r="K4371" s="56">
        <v>155.185</v>
      </c>
      <c r="L4371" s="56">
        <v>-163.80000000000101</v>
      </c>
      <c r="M4371" s="56">
        <v>168.853749999999</v>
      </c>
      <c r="N4371" s="56">
        <v>138.377499999999</v>
      </c>
      <c r="O4371" s="56">
        <v>-112.09375000000099</v>
      </c>
      <c r="P4371" s="56">
        <v>-63.650000000000603</v>
      </c>
    </row>
    <row r="4372" spans="1:16" x14ac:dyDescent="0.25">
      <c r="A4372" s="54">
        <v>2024</v>
      </c>
      <c r="B4372" s="54">
        <v>866033</v>
      </c>
      <c r="C4372" s="55" t="s">
        <v>414</v>
      </c>
      <c r="D4372" s="54" t="s">
        <v>294</v>
      </c>
      <c r="E4372" s="56">
        <v>418.74250000000001</v>
      </c>
      <c r="F4372" s="56">
        <v>559.95499999999902</v>
      </c>
      <c r="G4372" s="56">
        <v>557.89249999999902</v>
      </c>
      <c r="H4372" s="56">
        <v>349.30500000000001</v>
      </c>
      <c r="I4372" s="56">
        <v>592.58374999999796</v>
      </c>
      <c r="J4372" s="56">
        <v>298.60874999999902</v>
      </c>
      <c r="K4372" s="56">
        <v>236.5275</v>
      </c>
      <c r="L4372" s="56">
        <v>756.70375000000001</v>
      </c>
      <c r="M4372" s="56">
        <v>716.54</v>
      </c>
      <c r="N4372" s="56">
        <v>595.95249999999896</v>
      </c>
      <c r="O4372" s="56">
        <v>489.73374999999999</v>
      </c>
      <c r="P4372" s="56">
        <v>482.99624999999997</v>
      </c>
    </row>
    <row r="4373" spans="1:16" x14ac:dyDescent="0.25">
      <c r="A4373" s="54">
        <v>2024</v>
      </c>
      <c r="B4373" s="54">
        <v>866033</v>
      </c>
      <c r="C4373" s="55" t="s">
        <v>415</v>
      </c>
      <c r="D4373" s="54" t="s">
        <v>1</v>
      </c>
      <c r="E4373" s="56">
        <v>12229.82375</v>
      </c>
      <c r="F4373" s="56">
        <v>11921.76375</v>
      </c>
      <c r="G4373" s="56">
        <v>13170.62</v>
      </c>
      <c r="H4373" s="56">
        <v>7807</v>
      </c>
      <c r="I4373" s="56">
        <v>4627.2299999999996</v>
      </c>
      <c r="J4373" s="56">
        <v>9073</v>
      </c>
      <c r="K4373" s="56">
        <v>13171.674999999999</v>
      </c>
      <c r="L4373" s="56">
        <v>7342.8</v>
      </c>
      <c r="M4373" s="56">
        <v>14124.60375</v>
      </c>
      <c r="N4373" s="56">
        <v>10854.3675</v>
      </c>
      <c r="O4373" s="56">
        <v>9351.2562500000004</v>
      </c>
      <c r="P4373" s="56">
        <v>5684.34</v>
      </c>
    </row>
    <row r="4374" spans="1:16" x14ac:dyDescent="0.25">
      <c r="A4374" s="54">
        <v>2024</v>
      </c>
      <c r="B4374" s="54">
        <v>866033</v>
      </c>
      <c r="C4374" s="55" t="s">
        <v>414</v>
      </c>
      <c r="D4374" s="54" t="s">
        <v>1</v>
      </c>
      <c r="E4374" s="56">
        <v>8032.2425000000003</v>
      </c>
      <c r="F4374" s="56">
        <v>10740.955</v>
      </c>
      <c r="G4374" s="56">
        <v>10701.3925</v>
      </c>
      <c r="H4374" s="56">
        <v>6700.3050000000003</v>
      </c>
      <c r="I4374" s="56">
        <v>11366.83375</v>
      </c>
      <c r="J4374" s="56">
        <v>5727.8587500000003</v>
      </c>
      <c r="K4374" s="56">
        <v>4537.0275000000001</v>
      </c>
      <c r="L4374" s="56">
        <v>14514.953750000001</v>
      </c>
      <c r="M4374" s="56">
        <v>13744.54</v>
      </c>
      <c r="N4374" s="56">
        <v>11431.452499999999</v>
      </c>
      <c r="O4374" s="56">
        <v>9393.9837499999994</v>
      </c>
      <c r="P4374" s="56">
        <v>9264.7462500000001</v>
      </c>
    </row>
    <row r="4375" spans="1:16" x14ac:dyDescent="0.25">
      <c r="A4375" s="54">
        <v>2024</v>
      </c>
      <c r="B4375" s="54">
        <v>866033</v>
      </c>
      <c r="C4375" s="55" t="s">
        <v>416</v>
      </c>
      <c r="D4375" s="54" t="s">
        <v>296</v>
      </c>
      <c r="E4375" s="56">
        <v>601.28999999999905</v>
      </c>
      <c r="F4375" s="56">
        <v>914.662499999999</v>
      </c>
      <c r="G4375" s="56">
        <v>1509.3975</v>
      </c>
      <c r="H4375" s="56">
        <v>814.44</v>
      </c>
      <c r="I4375" s="56">
        <v>437.67250000000001</v>
      </c>
      <c r="J4375" s="56">
        <v>698.59</v>
      </c>
      <c r="K4375" s="56">
        <v>125.6725</v>
      </c>
      <c r="L4375" s="56">
        <v>1093.2625</v>
      </c>
      <c r="M4375" s="56">
        <v>1288.5525</v>
      </c>
      <c r="N4375" s="56">
        <v>359.569999999998</v>
      </c>
      <c r="O4375" s="56">
        <v>1177.405</v>
      </c>
      <c r="P4375" s="56">
        <v>814.51374999999905</v>
      </c>
    </row>
    <row r="4376" spans="1:16" x14ac:dyDescent="0.25">
      <c r="A4376" s="54">
        <v>2024</v>
      </c>
      <c r="B4376" s="54">
        <v>867297</v>
      </c>
      <c r="C4376" s="55" t="s">
        <v>414</v>
      </c>
      <c r="D4376" s="54" t="s">
        <v>1</v>
      </c>
      <c r="E4376" s="56">
        <v>465.55200000000002</v>
      </c>
      <c r="F4376" s="56">
        <v>1327.76</v>
      </c>
      <c r="G4376" s="56">
        <v>10303.608</v>
      </c>
      <c r="H4376" s="56">
        <v>2834.8319999999999</v>
      </c>
      <c r="I4376" s="56">
        <v>881.49599999999998</v>
      </c>
      <c r="J4376" s="56">
        <v>697.52</v>
      </c>
      <c r="K4376" s="56">
        <v>231.16800000000001</v>
      </c>
      <c r="L4376" s="56">
        <v>0</v>
      </c>
      <c r="M4376" s="56">
        <v>1095.8879999999999</v>
      </c>
      <c r="N4376" s="56">
        <v>63.991999999999997</v>
      </c>
      <c r="O4376" s="56">
        <v>945.48800000000006</v>
      </c>
      <c r="P4376" s="56">
        <v>151.91200000000001</v>
      </c>
    </row>
    <row r="4377" spans="1:16" x14ac:dyDescent="0.25">
      <c r="A4377" s="54">
        <v>2024</v>
      </c>
      <c r="B4377" s="54">
        <v>867297</v>
      </c>
      <c r="C4377" s="55" t="s">
        <v>414</v>
      </c>
      <c r="D4377" s="54" t="s">
        <v>296</v>
      </c>
      <c r="E4377" s="56">
        <v>-22.948</v>
      </c>
      <c r="F4377" s="56">
        <v>336.26</v>
      </c>
      <c r="G4377" s="56">
        <v>2406.5279999999998</v>
      </c>
      <c r="H4377" s="56">
        <v>866.83199999999999</v>
      </c>
      <c r="I4377" s="56">
        <v>235.49600000000001</v>
      </c>
      <c r="J4377" s="56">
        <v>12.02</v>
      </c>
      <c r="K4377" s="56">
        <v>8.6679999999999904</v>
      </c>
      <c r="L4377" s="56">
        <v>0</v>
      </c>
      <c r="M4377" s="56">
        <v>145.88800000000001</v>
      </c>
      <c r="N4377" s="56">
        <v>-2.008</v>
      </c>
      <c r="O4377" s="56">
        <v>218.988</v>
      </c>
      <c r="P4377" s="56">
        <v>29.911999999999999</v>
      </c>
    </row>
    <row r="4378" spans="1:16" x14ac:dyDescent="0.25">
      <c r="A4378" s="54">
        <v>2024</v>
      </c>
      <c r="B4378" s="54">
        <v>867297</v>
      </c>
      <c r="C4378" s="55" t="s">
        <v>414</v>
      </c>
      <c r="D4378" s="54" t="s">
        <v>294</v>
      </c>
      <c r="E4378" s="56">
        <v>103.05200000000001</v>
      </c>
      <c r="F4378" s="56">
        <v>528.26</v>
      </c>
      <c r="G4378" s="56">
        <v>2552.6080000000002</v>
      </c>
      <c r="H4378" s="56">
        <v>1003.832</v>
      </c>
      <c r="I4378" s="56">
        <v>308.49599999999998</v>
      </c>
      <c r="J4378" s="56">
        <v>142.02000000000001</v>
      </c>
      <c r="K4378" s="56">
        <v>72.668000000000006</v>
      </c>
      <c r="L4378" s="56">
        <v>0</v>
      </c>
      <c r="M4378" s="56">
        <v>210.88800000000001</v>
      </c>
      <c r="N4378" s="56">
        <v>28.992000000000001</v>
      </c>
      <c r="O4378" s="56">
        <v>313.988</v>
      </c>
      <c r="P4378" s="56">
        <v>61.911999999999999</v>
      </c>
    </row>
    <row r="4379" spans="1:16" x14ac:dyDescent="0.25">
      <c r="A4379" s="54">
        <v>2024</v>
      </c>
      <c r="B4379" s="54">
        <v>868970</v>
      </c>
      <c r="C4379" s="55" t="s">
        <v>417</v>
      </c>
      <c r="D4379" s="54" t="s">
        <v>296</v>
      </c>
      <c r="E4379" s="56">
        <v>104.3768</v>
      </c>
      <c r="F4379" s="56">
        <v>3.8912</v>
      </c>
      <c r="G4379" s="56">
        <v>301.89359999999999</v>
      </c>
      <c r="H4379" s="56">
        <v>-27.659200000000201</v>
      </c>
      <c r="I4379" s="56">
        <v>432.5736</v>
      </c>
      <c r="J4379" s="56">
        <v>-7.5167999999999697</v>
      </c>
      <c r="K4379" s="56">
        <v>3.7551999999999399</v>
      </c>
      <c r="L4379" s="56">
        <v>75.223199999999906</v>
      </c>
      <c r="M4379" s="56">
        <v>420.24759999999998</v>
      </c>
      <c r="N4379" s="56">
        <v>641.87120000000004</v>
      </c>
      <c r="O4379" s="56">
        <v>0</v>
      </c>
      <c r="P4379" s="56">
        <v>40.143999999999998</v>
      </c>
    </row>
    <row r="4380" spans="1:16" x14ac:dyDescent="0.25">
      <c r="A4380" s="54">
        <v>2024</v>
      </c>
      <c r="B4380" s="54">
        <v>868970</v>
      </c>
      <c r="C4380" s="55" t="s">
        <v>417</v>
      </c>
      <c r="D4380" s="54" t="s">
        <v>294</v>
      </c>
      <c r="E4380" s="56">
        <v>174.89680000000001</v>
      </c>
      <c r="F4380" s="56">
        <v>64.891199999999998</v>
      </c>
      <c r="G4380" s="56">
        <v>457.89359999999999</v>
      </c>
      <c r="H4380" s="56">
        <v>2.3407999999998301</v>
      </c>
      <c r="I4380" s="56">
        <v>565.09360000000004</v>
      </c>
      <c r="J4380" s="56">
        <v>115.4832</v>
      </c>
      <c r="K4380" s="56">
        <v>96.755199999999903</v>
      </c>
      <c r="L4380" s="56">
        <v>201.22319999999999</v>
      </c>
      <c r="M4380" s="56">
        <v>551.76760000000002</v>
      </c>
      <c r="N4380" s="56">
        <v>742.39120000000003</v>
      </c>
      <c r="O4380" s="56">
        <v>0</v>
      </c>
      <c r="P4380" s="56">
        <v>72.144000000000005</v>
      </c>
    </row>
    <row r="4381" spans="1:16" x14ac:dyDescent="0.25">
      <c r="A4381" s="54">
        <v>2024</v>
      </c>
      <c r="B4381" s="54">
        <v>868970</v>
      </c>
      <c r="C4381" s="55" t="s">
        <v>417</v>
      </c>
      <c r="D4381" s="54" t="s">
        <v>1</v>
      </c>
      <c r="E4381" s="56">
        <v>878.89679999999998</v>
      </c>
      <c r="F4381" s="56">
        <v>259.89120000000003</v>
      </c>
      <c r="G4381" s="56">
        <v>1243.8936000000001</v>
      </c>
      <c r="H4381" s="56">
        <v>799.84079999999994</v>
      </c>
      <c r="I4381" s="56">
        <v>1971.0935999999999</v>
      </c>
      <c r="J4381" s="56">
        <v>1454.9831999999999</v>
      </c>
      <c r="K4381" s="56">
        <v>562.25519999999995</v>
      </c>
      <c r="L4381" s="56">
        <v>927.22320000000002</v>
      </c>
      <c r="M4381" s="56">
        <v>2308.0176000000001</v>
      </c>
      <c r="N4381" s="56">
        <v>3436.8912</v>
      </c>
      <c r="O4381" s="56">
        <v>0</v>
      </c>
      <c r="P4381" s="56">
        <v>265.64400000000001</v>
      </c>
    </row>
    <row r="4382" spans="1:16" x14ac:dyDescent="0.25">
      <c r="A4382" s="54">
        <v>2024</v>
      </c>
      <c r="B4382" s="54">
        <v>870139</v>
      </c>
      <c r="C4382" s="55" t="s">
        <v>419</v>
      </c>
      <c r="D4382" s="54" t="s">
        <v>296</v>
      </c>
      <c r="E4382" s="56">
        <v>-74.979999999999905</v>
      </c>
      <c r="F4382" s="56">
        <v>106.68</v>
      </c>
      <c r="G4382" s="56">
        <v>28.64</v>
      </c>
      <c r="H4382" s="56">
        <v>-16.82</v>
      </c>
      <c r="I4382" s="56">
        <v>-31.1</v>
      </c>
      <c r="J4382" s="56">
        <v>133.19999999999999</v>
      </c>
      <c r="K4382" s="56">
        <v>0.72000000000006303</v>
      </c>
      <c r="L4382" s="56">
        <v>43.78</v>
      </c>
      <c r="M4382" s="56">
        <v>656.22000000000105</v>
      </c>
      <c r="N4382" s="56">
        <v>62.92</v>
      </c>
      <c r="O4382" s="56">
        <v>-43.58</v>
      </c>
      <c r="P4382" s="56">
        <v>207.400000000001</v>
      </c>
    </row>
    <row r="4383" spans="1:16" x14ac:dyDescent="0.25">
      <c r="A4383" s="54">
        <v>2024</v>
      </c>
      <c r="B4383" s="54">
        <v>870139</v>
      </c>
      <c r="C4383" s="55" t="s">
        <v>419</v>
      </c>
      <c r="D4383" s="54" t="s">
        <v>1</v>
      </c>
      <c r="E4383" s="56">
        <v>549.91999999999996</v>
      </c>
      <c r="F4383" s="56">
        <v>2647.68</v>
      </c>
      <c r="G4383" s="56">
        <v>887.04</v>
      </c>
      <c r="H4383" s="56">
        <v>483.28</v>
      </c>
      <c r="I4383" s="56">
        <v>19.600000000000001</v>
      </c>
      <c r="J4383" s="56">
        <v>2534</v>
      </c>
      <c r="K4383" s="56">
        <v>337.12</v>
      </c>
      <c r="L4383" s="56">
        <v>1018.08</v>
      </c>
      <c r="M4383" s="56">
        <v>6455.12</v>
      </c>
      <c r="N4383" s="56">
        <v>897.12</v>
      </c>
      <c r="O4383" s="56">
        <v>202.72</v>
      </c>
      <c r="P4383" s="56">
        <v>3206</v>
      </c>
    </row>
    <row r="4384" spans="1:16" x14ac:dyDescent="0.25">
      <c r="A4384" s="54">
        <v>2024</v>
      </c>
      <c r="B4384" s="54">
        <v>870139</v>
      </c>
      <c r="C4384" s="55" t="s">
        <v>419</v>
      </c>
      <c r="D4384" s="54" t="s">
        <v>294</v>
      </c>
      <c r="E4384" s="56">
        <v>58.920000000000101</v>
      </c>
      <c r="F4384" s="56">
        <v>283.68</v>
      </c>
      <c r="G4384" s="56">
        <v>95.04</v>
      </c>
      <c r="H4384" s="56">
        <v>51.78</v>
      </c>
      <c r="I4384" s="56">
        <v>2.1</v>
      </c>
      <c r="J4384" s="56">
        <v>271.5</v>
      </c>
      <c r="K4384" s="56">
        <v>36.120000000000097</v>
      </c>
      <c r="L4384" s="56">
        <v>109.08</v>
      </c>
      <c r="M4384" s="56">
        <v>691.62000000000103</v>
      </c>
      <c r="N4384" s="56">
        <v>96.12</v>
      </c>
      <c r="O4384" s="56">
        <v>21.72</v>
      </c>
      <c r="P4384" s="56">
        <v>343.50000000000102</v>
      </c>
    </row>
    <row r="4385" spans="1:16" x14ac:dyDescent="0.25">
      <c r="A4385" s="54">
        <v>2024</v>
      </c>
      <c r="B4385" s="54">
        <v>870139</v>
      </c>
      <c r="C4385" s="55" t="s">
        <v>416</v>
      </c>
      <c r="D4385" s="54" t="s">
        <v>1</v>
      </c>
      <c r="E4385" s="56">
        <v>3310.72</v>
      </c>
      <c r="F4385" s="56">
        <v>2444.4</v>
      </c>
      <c r="G4385" s="56">
        <v>5003.04</v>
      </c>
      <c r="H4385" s="56">
        <v>7672.56</v>
      </c>
      <c r="I4385" s="56">
        <v>3496.92</v>
      </c>
      <c r="J4385" s="56">
        <v>1532.16</v>
      </c>
      <c r="K4385" s="56">
        <v>6544.16</v>
      </c>
      <c r="L4385" s="56">
        <v>3648.96</v>
      </c>
      <c r="M4385" s="56">
        <v>1349.6</v>
      </c>
      <c r="N4385" s="56">
        <v>5556.6</v>
      </c>
      <c r="O4385" s="56">
        <v>4273.6400000000003</v>
      </c>
      <c r="P4385" s="56">
        <v>4076.8</v>
      </c>
    </row>
    <row r="4386" spans="1:16" x14ac:dyDescent="0.25">
      <c r="A4386" s="54">
        <v>2024</v>
      </c>
      <c r="B4386" s="54">
        <v>870139</v>
      </c>
      <c r="C4386" s="55" t="s">
        <v>417</v>
      </c>
      <c r="D4386" s="54" t="s">
        <v>294</v>
      </c>
      <c r="E4386" s="56">
        <v>17.04</v>
      </c>
      <c r="F4386" s="56">
        <v>241.44</v>
      </c>
      <c r="G4386" s="56">
        <v>785.7</v>
      </c>
      <c r="H4386" s="56">
        <v>286.64999999999998</v>
      </c>
      <c r="I4386" s="56">
        <v>57.900000000000098</v>
      </c>
      <c r="J4386" s="56">
        <v>548.88</v>
      </c>
      <c r="K4386" s="56">
        <v>15</v>
      </c>
      <c r="L4386" s="56">
        <v>724.26000000000101</v>
      </c>
      <c r="M4386" s="56">
        <v>209.22</v>
      </c>
      <c r="N4386" s="56">
        <v>50.880000000000102</v>
      </c>
      <c r="O4386" s="56">
        <v>575.76000000000101</v>
      </c>
      <c r="P4386" s="56">
        <v>972.9</v>
      </c>
    </row>
    <row r="4387" spans="1:16" x14ac:dyDescent="0.25">
      <c r="A4387" s="54">
        <v>2024</v>
      </c>
      <c r="B4387" s="54">
        <v>870139</v>
      </c>
      <c r="C4387" s="55" t="s">
        <v>416</v>
      </c>
      <c r="D4387" s="54" t="s">
        <v>294</v>
      </c>
      <c r="E4387" s="56">
        <v>354.72</v>
      </c>
      <c r="F4387" s="56">
        <v>261.89999999999998</v>
      </c>
      <c r="G4387" s="56">
        <v>536.04</v>
      </c>
      <c r="H4387" s="56">
        <v>822.06000000000097</v>
      </c>
      <c r="I4387" s="56">
        <v>374.67</v>
      </c>
      <c r="J4387" s="56">
        <v>164.16</v>
      </c>
      <c r="K4387" s="56">
        <v>701.16000000000099</v>
      </c>
      <c r="L4387" s="56">
        <v>390.96</v>
      </c>
      <c r="M4387" s="56">
        <v>144.6</v>
      </c>
      <c r="N4387" s="56">
        <v>595.35000000000105</v>
      </c>
      <c r="O4387" s="56">
        <v>457.89000000000101</v>
      </c>
      <c r="P4387" s="56">
        <v>436.80000000000098</v>
      </c>
    </row>
    <row r="4388" spans="1:16" x14ac:dyDescent="0.25">
      <c r="A4388" s="54">
        <v>2024</v>
      </c>
      <c r="B4388" s="54">
        <v>870139</v>
      </c>
      <c r="C4388" s="55" t="s">
        <v>417</v>
      </c>
      <c r="D4388" s="54" t="s">
        <v>296</v>
      </c>
      <c r="E4388" s="56">
        <v>-42.96</v>
      </c>
      <c r="F4388" s="56">
        <v>143.44</v>
      </c>
      <c r="G4388" s="56">
        <v>621.70000000000005</v>
      </c>
      <c r="H4388" s="56">
        <v>154.65</v>
      </c>
      <c r="I4388" s="56">
        <v>-7.0999999999999401</v>
      </c>
      <c r="J4388" s="56">
        <v>358.88</v>
      </c>
      <c r="K4388" s="56">
        <v>-45</v>
      </c>
      <c r="L4388" s="56">
        <v>529.70000000000095</v>
      </c>
      <c r="M4388" s="56">
        <v>84.220000000000098</v>
      </c>
      <c r="N4388" s="56">
        <v>-13.1199999999999</v>
      </c>
      <c r="O4388" s="56">
        <v>402.68000000000097</v>
      </c>
      <c r="P4388" s="56">
        <v>827.74</v>
      </c>
    </row>
    <row r="4389" spans="1:16" x14ac:dyDescent="0.25">
      <c r="A4389" s="54">
        <v>2024</v>
      </c>
      <c r="B4389" s="54">
        <v>870139</v>
      </c>
      <c r="C4389" s="55" t="s">
        <v>416</v>
      </c>
      <c r="D4389" s="54" t="s">
        <v>296</v>
      </c>
      <c r="E4389" s="56">
        <v>114.62</v>
      </c>
      <c r="F4389" s="56">
        <v>155.69999999999999</v>
      </c>
      <c r="G4389" s="56">
        <v>361.24</v>
      </c>
      <c r="H4389" s="56">
        <v>514.46000000000095</v>
      </c>
      <c r="I4389" s="56">
        <v>234.17</v>
      </c>
      <c r="J4389" s="56">
        <v>-41.639999999999901</v>
      </c>
      <c r="K4389" s="56">
        <v>526.36000000000104</v>
      </c>
      <c r="L4389" s="56">
        <v>206.81</v>
      </c>
      <c r="M4389" s="56">
        <v>43.9</v>
      </c>
      <c r="N4389" s="56">
        <v>280.05000000000098</v>
      </c>
      <c r="O4389" s="56">
        <v>214.490000000001</v>
      </c>
      <c r="P4389" s="56">
        <v>211.75000000000099</v>
      </c>
    </row>
    <row r="4390" spans="1:16" x14ac:dyDescent="0.25">
      <c r="A4390" s="54">
        <v>2024</v>
      </c>
      <c r="B4390" s="54">
        <v>870139</v>
      </c>
      <c r="C4390" s="55" t="s">
        <v>417</v>
      </c>
      <c r="D4390" s="54" t="s">
        <v>1</v>
      </c>
      <c r="E4390" s="56">
        <v>159.04</v>
      </c>
      <c r="F4390" s="56">
        <v>2253.44</v>
      </c>
      <c r="G4390" s="56">
        <v>7333.2</v>
      </c>
      <c r="H4390" s="56">
        <v>2675.4</v>
      </c>
      <c r="I4390" s="56">
        <v>540.4</v>
      </c>
      <c r="J4390" s="56">
        <v>5122.88</v>
      </c>
      <c r="K4390" s="56">
        <v>140</v>
      </c>
      <c r="L4390" s="56">
        <v>6759.76</v>
      </c>
      <c r="M4390" s="56">
        <v>1952.72</v>
      </c>
      <c r="N4390" s="56">
        <v>474.88</v>
      </c>
      <c r="O4390" s="56">
        <v>5373.76</v>
      </c>
      <c r="P4390" s="56">
        <v>9080.4</v>
      </c>
    </row>
    <row r="4391" spans="1:16" x14ac:dyDescent="0.25">
      <c r="A4391" s="54">
        <v>2024</v>
      </c>
      <c r="B4391" s="54">
        <v>873279</v>
      </c>
      <c r="C4391" s="55" t="s">
        <v>417</v>
      </c>
      <c r="D4391" s="54" t="s">
        <v>294</v>
      </c>
      <c r="E4391" s="56">
        <v>0</v>
      </c>
      <c r="F4391" s="56">
        <v>39.250999999999898</v>
      </c>
      <c r="G4391" s="56">
        <v>0</v>
      </c>
      <c r="H4391" s="56">
        <v>15.398400000000001</v>
      </c>
      <c r="I4391" s="56">
        <v>0</v>
      </c>
      <c r="J4391" s="56">
        <v>8.9518000000000093</v>
      </c>
      <c r="K4391" s="56">
        <v>0</v>
      </c>
      <c r="L4391" s="56">
        <v>0</v>
      </c>
      <c r="M4391" s="56">
        <v>0</v>
      </c>
      <c r="N4391" s="56">
        <v>-14.772399999999999</v>
      </c>
      <c r="O4391" s="56">
        <v>6.9655999999999896</v>
      </c>
      <c r="P4391" s="56">
        <v>0</v>
      </c>
    </row>
    <row r="4392" spans="1:16" x14ac:dyDescent="0.25">
      <c r="A4392" s="54">
        <v>2024</v>
      </c>
      <c r="B4392" s="54">
        <v>873279</v>
      </c>
      <c r="C4392" s="55" t="s">
        <v>417</v>
      </c>
      <c r="D4392" s="54" t="s">
        <v>1</v>
      </c>
      <c r="E4392" s="56">
        <v>0</v>
      </c>
      <c r="F4392" s="56">
        <v>1050.001</v>
      </c>
      <c r="G4392" s="56">
        <v>0</v>
      </c>
      <c r="H4392" s="56">
        <v>370.64839999999998</v>
      </c>
      <c r="I4392" s="56">
        <v>0</v>
      </c>
      <c r="J4392" s="56">
        <v>74.951800000000006</v>
      </c>
      <c r="K4392" s="56">
        <v>0</v>
      </c>
      <c r="L4392" s="56">
        <v>0</v>
      </c>
      <c r="M4392" s="56">
        <v>0</v>
      </c>
      <c r="N4392" s="56">
        <v>125.2276</v>
      </c>
      <c r="O4392" s="56">
        <v>87.965599999999995</v>
      </c>
      <c r="P4392" s="56">
        <v>0</v>
      </c>
    </row>
    <row r="4393" spans="1:16" x14ac:dyDescent="0.25">
      <c r="A4393" s="54">
        <v>2024</v>
      </c>
      <c r="B4393" s="54">
        <v>873279</v>
      </c>
      <c r="C4393" s="55" t="s">
        <v>417</v>
      </c>
      <c r="D4393" s="54" t="s">
        <v>296</v>
      </c>
      <c r="E4393" s="56">
        <v>0</v>
      </c>
      <c r="F4393" s="56">
        <v>-35.309000000000097</v>
      </c>
      <c r="G4393" s="56">
        <v>0</v>
      </c>
      <c r="H4393" s="56">
        <v>-18.601600000000001</v>
      </c>
      <c r="I4393" s="56">
        <v>0</v>
      </c>
      <c r="J4393" s="56">
        <v>-21.048200000000001</v>
      </c>
      <c r="K4393" s="56">
        <v>0</v>
      </c>
      <c r="L4393" s="56">
        <v>0</v>
      </c>
      <c r="M4393" s="56">
        <v>0</v>
      </c>
      <c r="N4393" s="56">
        <v>-44.772399999999998</v>
      </c>
      <c r="O4393" s="56">
        <v>-24.034400000000002</v>
      </c>
      <c r="P4393" s="56">
        <v>0</v>
      </c>
    </row>
    <row r="4394" spans="1:16" x14ac:dyDescent="0.25">
      <c r="A4394" s="54">
        <v>2024</v>
      </c>
      <c r="B4394" s="54">
        <v>873602</v>
      </c>
      <c r="C4394" s="55" t="s">
        <v>415</v>
      </c>
      <c r="D4394" s="54" t="s">
        <v>294</v>
      </c>
      <c r="E4394" s="56">
        <v>282.89600000000002</v>
      </c>
      <c r="F4394" s="56">
        <v>86.96</v>
      </c>
      <c r="G4394" s="56">
        <v>85.768000000000001</v>
      </c>
      <c r="H4394" s="56">
        <v>6.0839999999999996</v>
      </c>
      <c r="I4394" s="56">
        <v>3.492</v>
      </c>
      <c r="J4394" s="56">
        <v>48.984000000000002</v>
      </c>
      <c r="K4394" s="56">
        <v>49.56</v>
      </c>
      <c r="L4394" s="56">
        <v>29.783999999999999</v>
      </c>
      <c r="M4394" s="56">
        <v>684.93</v>
      </c>
      <c r="N4394" s="56">
        <v>53.475999999999999</v>
      </c>
      <c r="O4394" s="56">
        <v>35.276000000000003</v>
      </c>
      <c r="P4394" s="56">
        <v>1181.6079999999999</v>
      </c>
    </row>
    <row r="4395" spans="1:16" x14ac:dyDescent="0.25">
      <c r="A4395" s="54">
        <v>2024</v>
      </c>
      <c r="B4395" s="54">
        <v>873602</v>
      </c>
      <c r="C4395" s="55" t="s">
        <v>415</v>
      </c>
      <c r="D4395" s="54" t="s">
        <v>296</v>
      </c>
      <c r="E4395" s="56">
        <v>154.49600000000001</v>
      </c>
      <c r="F4395" s="56">
        <v>-73.540000000000006</v>
      </c>
      <c r="G4395" s="56">
        <v>-42.631999999999998</v>
      </c>
      <c r="H4395" s="56">
        <v>-58.116</v>
      </c>
      <c r="I4395" s="56">
        <v>-28.608000000000001</v>
      </c>
      <c r="J4395" s="56">
        <v>-15.215999999999999</v>
      </c>
      <c r="K4395" s="56">
        <v>-110.94</v>
      </c>
      <c r="L4395" s="56">
        <v>-34.415999999999997</v>
      </c>
      <c r="M4395" s="56">
        <v>546.63</v>
      </c>
      <c r="N4395" s="56">
        <v>-42.823999999999998</v>
      </c>
      <c r="O4395" s="56">
        <v>-61.024000000000001</v>
      </c>
      <c r="P4395" s="56">
        <v>1043.308</v>
      </c>
    </row>
    <row r="4396" spans="1:16" x14ac:dyDescent="0.25">
      <c r="A4396" s="54">
        <v>2024</v>
      </c>
      <c r="B4396" s="54">
        <v>873602</v>
      </c>
      <c r="C4396" s="55" t="s">
        <v>415</v>
      </c>
      <c r="D4396" s="54" t="s">
        <v>1</v>
      </c>
      <c r="E4396" s="56">
        <v>1007.896</v>
      </c>
      <c r="F4396" s="56">
        <v>327.96</v>
      </c>
      <c r="G4396" s="56">
        <v>216.768</v>
      </c>
      <c r="H4396" s="56">
        <v>17.584</v>
      </c>
      <c r="I4396" s="56">
        <v>7.992</v>
      </c>
      <c r="J4396" s="56">
        <v>143.98400000000001</v>
      </c>
      <c r="K4396" s="56">
        <v>185.56</v>
      </c>
      <c r="L4396" s="56">
        <v>80.784000000000006</v>
      </c>
      <c r="M4396" s="56">
        <v>2155.6799999999998</v>
      </c>
      <c r="N4396" s="56">
        <v>159.976</v>
      </c>
      <c r="O4396" s="56">
        <v>80.775999999999996</v>
      </c>
      <c r="P4396" s="56">
        <v>3591.6080000000002</v>
      </c>
    </row>
    <row r="4397" spans="1:16" x14ac:dyDescent="0.25">
      <c r="A4397" s="54">
        <v>2024</v>
      </c>
      <c r="B4397" s="54">
        <v>874423</v>
      </c>
      <c r="C4397" s="55" t="s">
        <v>414</v>
      </c>
      <c r="D4397" s="54" t="s">
        <v>294</v>
      </c>
      <c r="E4397" s="56">
        <v>386.26400000000001</v>
      </c>
      <c r="F4397" s="56">
        <v>96.852000000000004</v>
      </c>
      <c r="G4397" s="56">
        <v>334.62400000000002</v>
      </c>
      <c r="H4397" s="56">
        <v>874.45600000000002</v>
      </c>
      <c r="I4397" s="56">
        <v>225.66200000000001</v>
      </c>
      <c r="J4397" s="56">
        <v>1004.352</v>
      </c>
      <c r="K4397" s="56">
        <v>207.12</v>
      </c>
      <c r="L4397" s="56">
        <v>101.65600000000001</v>
      </c>
      <c r="M4397" s="56">
        <v>1006.264</v>
      </c>
      <c r="N4397" s="56">
        <v>1092.5740000000001</v>
      </c>
      <c r="O4397" s="56">
        <v>383.58</v>
      </c>
      <c r="P4397" s="56">
        <v>291.464</v>
      </c>
    </row>
    <row r="4398" spans="1:16" x14ac:dyDescent="0.25">
      <c r="A4398" s="54">
        <v>2024</v>
      </c>
      <c r="B4398" s="54">
        <v>874423</v>
      </c>
      <c r="C4398" s="55" t="s">
        <v>414</v>
      </c>
      <c r="D4398" s="54" t="s">
        <v>1</v>
      </c>
      <c r="E4398" s="56">
        <v>1134.2639999999999</v>
      </c>
      <c r="F4398" s="56">
        <v>330.35199999999998</v>
      </c>
      <c r="G4398" s="56">
        <v>732.62400000000002</v>
      </c>
      <c r="H4398" s="56">
        <v>3092.4560000000001</v>
      </c>
      <c r="I4398" s="56">
        <v>599.91200000000003</v>
      </c>
      <c r="J4398" s="56">
        <v>3380.3519999999999</v>
      </c>
      <c r="K4398" s="56">
        <v>603.12</v>
      </c>
      <c r="L4398" s="56">
        <v>360.65600000000001</v>
      </c>
      <c r="M4398" s="56">
        <v>3528.2640000000001</v>
      </c>
      <c r="N4398" s="56">
        <v>2981.8240000000001</v>
      </c>
      <c r="O4398" s="56">
        <v>1007.08</v>
      </c>
      <c r="P4398" s="56">
        <v>937.46400000000006</v>
      </c>
    </row>
    <row r="4399" spans="1:16" x14ac:dyDescent="0.25">
      <c r="A4399" s="54">
        <v>2024</v>
      </c>
      <c r="B4399" s="54">
        <v>874423</v>
      </c>
      <c r="C4399" s="55" t="s">
        <v>414</v>
      </c>
      <c r="D4399" s="54" t="s">
        <v>296</v>
      </c>
      <c r="E4399" s="56">
        <v>261.26400000000001</v>
      </c>
      <c r="F4399" s="56">
        <v>2.8520000000000101</v>
      </c>
      <c r="G4399" s="56">
        <v>271.62400000000002</v>
      </c>
      <c r="H4399" s="56">
        <v>707.45600000000002</v>
      </c>
      <c r="I4399" s="56">
        <v>38.661999999999999</v>
      </c>
      <c r="J4399" s="56">
        <v>869.83199999999999</v>
      </c>
      <c r="K4399" s="56">
        <v>81.12</v>
      </c>
      <c r="L4399" s="56">
        <v>5.6560000000000104</v>
      </c>
      <c r="M4399" s="56">
        <v>902.74400000000003</v>
      </c>
      <c r="N4399" s="56">
        <v>924.57399999999996</v>
      </c>
      <c r="O4399" s="56">
        <v>288.58</v>
      </c>
      <c r="P4399" s="56">
        <v>196.464</v>
      </c>
    </row>
    <row r="4400" spans="1:16" x14ac:dyDescent="0.25">
      <c r="A4400" s="54">
        <v>2024</v>
      </c>
      <c r="B4400" s="54">
        <v>875444</v>
      </c>
      <c r="C4400" s="55" t="s">
        <v>418</v>
      </c>
      <c r="D4400" s="54" t="s">
        <v>294</v>
      </c>
      <c r="E4400" s="56">
        <v>467.23599999999999</v>
      </c>
      <c r="F4400" s="56">
        <v>494.31599999999997</v>
      </c>
      <c r="G4400" s="56">
        <v>88.052000000000007</v>
      </c>
      <c r="H4400" s="56">
        <v>329.81400000000002</v>
      </c>
      <c r="I4400" s="56">
        <v>449.28399999999999</v>
      </c>
      <c r="J4400" s="56">
        <v>374.34800000000001</v>
      </c>
      <c r="K4400" s="56">
        <v>773.94399999999996</v>
      </c>
      <c r="L4400" s="56">
        <v>66.867999999999995</v>
      </c>
      <c r="M4400" s="56">
        <v>394.464</v>
      </c>
      <c r="N4400" s="56">
        <v>128.65199999999999</v>
      </c>
      <c r="O4400" s="56">
        <v>813.32799999999997</v>
      </c>
      <c r="P4400" s="56">
        <v>58.404000000000003</v>
      </c>
    </row>
    <row r="4401" spans="1:16" x14ac:dyDescent="0.25">
      <c r="A4401" s="54">
        <v>2024</v>
      </c>
      <c r="B4401" s="54">
        <v>875444</v>
      </c>
      <c r="C4401" s="55" t="s">
        <v>418</v>
      </c>
      <c r="D4401" s="54" t="s">
        <v>1</v>
      </c>
      <c r="E4401" s="56">
        <v>1475.7360000000001</v>
      </c>
      <c r="F4401" s="56">
        <v>1667.816</v>
      </c>
      <c r="G4401" s="56">
        <v>401.55200000000002</v>
      </c>
      <c r="H4401" s="56">
        <v>883.06399999999996</v>
      </c>
      <c r="I4401" s="56">
        <v>1183.7840000000001</v>
      </c>
      <c r="J4401" s="56">
        <v>1343.848</v>
      </c>
      <c r="K4401" s="56">
        <v>2837.944</v>
      </c>
      <c r="L4401" s="56">
        <v>218.36799999999999</v>
      </c>
      <c r="M4401" s="56">
        <v>1225.4639999999999</v>
      </c>
      <c r="N4401" s="56">
        <v>367.15199999999999</v>
      </c>
      <c r="O4401" s="56">
        <v>2513.328</v>
      </c>
      <c r="P4401" s="56">
        <v>167.904</v>
      </c>
    </row>
    <row r="4402" spans="1:16" x14ac:dyDescent="0.25">
      <c r="A4402" s="54">
        <v>2024</v>
      </c>
      <c r="B4402" s="54">
        <v>875444</v>
      </c>
      <c r="C4402" s="55" t="s">
        <v>418</v>
      </c>
      <c r="D4402" s="54" t="s">
        <v>296</v>
      </c>
      <c r="E4402" s="56">
        <v>387.83600000000001</v>
      </c>
      <c r="F4402" s="56">
        <v>383.46600000000001</v>
      </c>
      <c r="G4402" s="56">
        <v>-14.548</v>
      </c>
      <c r="H4402" s="56">
        <v>151.114</v>
      </c>
      <c r="I4402" s="56">
        <v>279.38400000000001</v>
      </c>
      <c r="J4402" s="56">
        <v>235.34800000000001</v>
      </c>
      <c r="K4402" s="56">
        <v>600.74400000000003</v>
      </c>
      <c r="L4402" s="56">
        <v>-1.53199999999999</v>
      </c>
      <c r="M4402" s="56">
        <v>225.66399999999999</v>
      </c>
      <c r="N4402" s="56">
        <v>-5.9480000000000004</v>
      </c>
      <c r="O4402" s="56">
        <v>539.72799999999995</v>
      </c>
      <c r="P4402" s="56">
        <v>23.103999999999999</v>
      </c>
    </row>
    <row r="4403" spans="1:16" x14ac:dyDescent="0.25">
      <c r="A4403" s="54">
        <v>2024</v>
      </c>
      <c r="B4403" s="54">
        <v>879102</v>
      </c>
      <c r="C4403" s="55" t="s">
        <v>419</v>
      </c>
      <c r="D4403" s="54" t="s">
        <v>1</v>
      </c>
      <c r="E4403" s="56">
        <v>0</v>
      </c>
      <c r="F4403" s="56">
        <v>0</v>
      </c>
      <c r="G4403" s="56">
        <v>0</v>
      </c>
      <c r="H4403" s="56">
        <v>0</v>
      </c>
      <c r="I4403" s="56">
        <v>0</v>
      </c>
      <c r="J4403" s="56">
        <v>3878.7048</v>
      </c>
      <c r="K4403" s="56">
        <v>5546.1239999999998</v>
      </c>
      <c r="L4403" s="56">
        <v>5465.4696000000004</v>
      </c>
      <c r="M4403" s="56">
        <v>13302.252</v>
      </c>
      <c r="N4403" s="56">
        <v>7343.2079999999996</v>
      </c>
      <c r="O4403" s="56">
        <v>5095.2024000000001</v>
      </c>
      <c r="P4403" s="56">
        <v>5934.924</v>
      </c>
    </row>
    <row r="4404" spans="1:16" x14ac:dyDescent="0.25">
      <c r="A4404" s="54">
        <v>2024</v>
      </c>
      <c r="B4404" s="54">
        <v>879102</v>
      </c>
      <c r="C4404" s="55" t="s">
        <v>419</v>
      </c>
      <c r="D4404" s="54" t="s">
        <v>296</v>
      </c>
      <c r="E4404" s="56">
        <v>0</v>
      </c>
      <c r="F4404" s="56">
        <v>0</v>
      </c>
      <c r="G4404" s="56">
        <v>0</v>
      </c>
      <c r="H4404" s="56">
        <v>0</v>
      </c>
      <c r="I4404" s="56">
        <v>0</v>
      </c>
      <c r="J4404" s="56">
        <v>872.70479999999998</v>
      </c>
      <c r="K4404" s="56">
        <v>996.524</v>
      </c>
      <c r="L4404" s="56">
        <v>745.06960000000004</v>
      </c>
      <c r="M4404" s="56">
        <v>1722.1020000000001</v>
      </c>
      <c r="N4404" s="56">
        <v>1154.528</v>
      </c>
      <c r="O4404" s="56">
        <v>888.92240000000004</v>
      </c>
      <c r="P4404" s="56">
        <v>803.12400000000002</v>
      </c>
    </row>
    <row r="4405" spans="1:16" x14ac:dyDescent="0.25">
      <c r="A4405" s="54">
        <v>2024</v>
      </c>
      <c r="B4405" s="54">
        <v>879102</v>
      </c>
      <c r="C4405" s="55" t="s">
        <v>419</v>
      </c>
      <c r="D4405" s="54" t="s">
        <v>294</v>
      </c>
      <c r="E4405" s="56">
        <v>0</v>
      </c>
      <c r="F4405" s="56">
        <v>0</v>
      </c>
      <c r="G4405" s="56">
        <v>0</v>
      </c>
      <c r="H4405" s="56">
        <v>0</v>
      </c>
      <c r="I4405" s="56">
        <v>0</v>
      </c>
      <c r="J4405" s="56">
        <v>1111.7048</v>
      </c>
      <c r="K4405" s="56">
        <v>1247.624</v>
      </c>
      <c r="L4405" s="56">
        <v>1055.9695999999999</v>
      </c>
      <c r="M4405" s="56">
        <v>2049.502</v>
      </c>
      <c r="N4405" s="56">
        <v>1513.4580000000001</v>
      </c>
      <c r="O4405" s="56">
        <v>1252.7023999999999</v>
      </c>
      <c r="P4405" s="56">
        <v>1076.424</v>
      </c>
    </row>
    <row r="4406" spans="1:16" x14ac:dyDescent="0.25">
      <c r="A4406" s="54">
        <v>2024</v>
      </c>
      <c r="B4406" s="54">
        <v>879751</v>
      </c>
      <c r="C4406" s="55" t="s">
        <v>414</v>
      </c>
      <c r="D4406" s="54" t="s">
        <v>1</v>
      </c>
      <c r="E4406" s="56">
        <v>48.6</v>
      </c>
      <c r="F4406" s="56">
        <v>156</v>
      </c>
      <c r="G4406" s="56">
        <v>911.4</v>
      </c>
      <c r="H4406" s="56">
        <v>189.6</v>
      </c>
      <c r="I4406" s="56">
        <v>0</v>
      </c>
      <c r="J4406" s="56">
        <v>66.599999999999994</v>
      </c>
      <c r="K4406" s="56">
        <v>1395.6</v>
      </c>
      <c r="L4406" s="56">
        <v>126</v>
      </c>
      <c r="M4406" s="56">
        <v>936</v>
      </c>
      <c r="N4406" s="56">
        <v>1768.2</v>
      </c>
      <c r="O4406" s="56">
        <v>208.8</v>
      </c>
      <c r="P4406" s="56">
        <v>120</v>
      </c>
    </row>
    <row r="4407" spans="1:16" x14ac:dyDescent="0.25">
      <c r="A4407" s="54">
        <v>2024</v>
      </c>
      <c r="B4407" s="54">
        <v>879751</v>
      </c>
      <c r="C4407" s="55" t="s">
        <v>414</v>
      </c>
      <c r="D4407" s="54" t="s">
        <v>296</v>
      </c>
      <c r="E4407" s="56">
        <v>-53.9</v>
      </c>
      <c r="F4407" s="56">
        <v>-67</v>
      </c>
      <c r="G4407" s="56">
        <v>-3.1</v>
      </c>
      <c r="H4407" s="56">
        <v>-61.4</v>
      </c>
      <c r="I4407" s="56">
        <v>0</v>
      </c>
      <c r="J4407" s="56">
        <v>-81.900000000000006</v>
      </c>
      <c r="K4407" s="56">
        <v>15.6</v>
      </c>
      <c r="L4407" s="56">
        <v>-41</v>
      </c>
      <c r="M4407" s="56">
        <v>32</v>
      </c>
      <c r="N4407" s="56">
        <v>192.7</v>
      </c>
      <c r="O4407" s="56">
        <v>-120.2</v>
      </c>
      <c r="P4407" s="56">
        <v>-42</v>
      </c>
    </row>
    <row r="4408" spans="1:16" x14ac:dyDescent="0.25">
      <c r="A4408" s="54">
        <v>2024</v>
      </c>
      <c r="B4408" s="54">
        <v>879751</v>
      </c>
      <c r="C4408" s="55" t="s">
        <v>414</v>
      </c>
      <c r="D4408" s="54" t="s">
        <v>294</v>
      </c>
      <c r="E4408" s="56">
        <v>8.1</v>
      </c>
      <c r="F4408" s="56">
        <v>26</v>
      </c>
      <c r="G4408" s="56">
        <v>151.9</v>
      </c>
      <c r="H4408" s="56">
        <v>31.6</v>
      </c>
      <c r="I4408" s="56">
        <v>0</v>
      </c>
      <c r="J4408" s="56">
        <v>11.1</v>
      </c>
      <c r="K4408" s="56">
        <v>232.6</v>
      </c>
      <c r="L4408" s="56">
        <v>21</v>
      </c>
      <c r="M4408" s="56">
        <v>156</v>
      </c>
      <c r="N4408" s="56">
        <v>294.7</v>
      </c>
      <c r="O4408" s="56">
        <v>34.799999999999997</v>
      </c>
      <c r="P4408" s="56">
        <v>20</v>
      </c>
    </row>
    <row r="4409" spans="1:16" x14ac:dyDescent="0.25">
      <c r="A4409" s="54">
        <v>2024</v>
      </c>
      <c r="B4409" s="54">
        <v>883141</v>
      </c>
      <c r="C4409" s="55" t="s">
        <v>417</v>
      </c>
      <c r="D4409" s="54" t="s">
        <v>296</v>
      </c>
      <c r="E4409" s="56">
        <v>0</v>
      </c>
      <c r="F4409" s="56">
        <v>0</v>
      </c>
      <c r="G4409" s="56">
        <v>0</v>
      </c>
      <c r="H4409" s="56">
        <v>2989.875</v>
      </c>
      <c r="I4409" s="56">
        <v>2280.4549999999999</v>
      </c>
      <c r="J4409" s="56">
        <v>2566.5749999999998</v>
      </c>
      <c r="K4409" s="56">
        <v>4304.0150000000003</v>
      </c>
      <c r="L4409" s="56">
        <v>4439.9650000000001</v>
      </c>
      <c r="M4409" s="56">
        <v>4077.3049999999998</v>
      </c>
      <c r="N4409" s="56">
        <v>2264.2150000000001</v>
      </c>
      <c r="O4409" s="56">
        <v>3071.5149999999999</v>
      </c>
      <c r="P4409" s="56">
        <v>2606.04</v>
      </c>
    </row>
    <row r="4410" spans="1:16" x14ac:dyDescent="0.25">
      <c r="A4410" s="54">
        <v>2024</v>
      </c>
      <c r="B4410" s="54">
        <v>883141</v>
      </c>
      <c r="C4410" s="55" t="s">
        <v>417</v>
      </c>
      <c r="D4410" s="54" t="s">
        <v>1</v>
      </c>
      <c r="E4410" s="56">
        <v>0</v>
      </c>
      <c r="F4410" s="56">
        <v>0</v>
      </c>
      <c r="G4410" s="56">
        <v>0</v>
      </c>
      <c r="H4410" s="56">
        <v>23226.825000000001</v>
      </c>
      <c r="I4410" s="56">
        <v>17323.285</v>
      </c>
      <c r="J4410" s="56">
        <v>19572.365000000002</v>
      </c>
      <c r="K4410" s="56">
        <v>31103.915000000001</v>
      </c>
      <c r="L4410" s="56">
        <v>33054.455000000002</v>
      </c>
      <c r="M4410" s="56">
        <v>31203.625</v>
      </c>
      <c r="N4410" s="56">
        <v>17611.205000000002</v>
      </c>
      <c r="O4410" s="56">
        <v>23594.985000000001</v>
      </c>
      <c r="P4410" s="56">
        <v>21011.67</v>
      </c>
    </row>
    <row r="4411" spans="1:16" x14ac:dyDescent="0.25">
      <c r="A4411" s="54">
        <v>2024</v>
      </c>
      <c r="B4411" s="54">
        <v>883141</v>
      </c>
      <c r="C4411" s="55" t="s">
        <v>417</v>
      </c>
      <c r="D4411" s="54" t="s">
        <v>294</v>
      </c>
      <c r="E4411" s="56">
        <v>0</v>
      </c>
      <c r="F4411" s="56">
        <v>0</v>
      </c>
      <c r="G4411" s="56">
        <v>0</v>
      </c>
      <c r="H4411" s="56">
        <v>3543.0749999999998</v>
      </c>
      <c r="I4411" s="56">
        <v>2642.5349999999999</v>
      </c>
      <c r="J4411" s="56">
        <v>2985.6149999999998</v>
      </c>
      <c r="K4411" s="56">
        <v>4744.665</v>
      </c>
      <c r="L4411" s="56">
        <v>5042.2049999999999</v>
      </c>
      <c r="M4411" s="56">
        <v>4759.875</v>
      </c>
      <c r="N4411" s="56">
        <v>2686.4549999999999</v>
      </c>
      <c r="O4411" s="56">
        <v>3599.2350000000001</v>
      </c>
      <c r="P4411" s="56">
        <v>3205.17</v>
      </c>
    </row>
    <row r="4412" spans="1:16" x14ac:dyDescent="0.25">
      <c r="A4412" s="54">
        <v>2024</v>
      </c>
      <c r="B4412" s="54">
        <v>884431</v>
      </c>
      <c r="C4412" s="55" t="s">
        <v>414</v>
      </c>
      <c r="D4412" s="54" t="s">
        <v>1</v>
      </c>
      <c r="E4412" s="56">
        <v>7052.08</v>
      </c>
      <c r="F4412" s="56">
        <v>7068.88</v>
      </c>
      <c r="G4412" s="56">
        <v>4653.04</v>
      </c>
      <c r="H4412" s="56">
        <v>4452</v>
      </c>
      <c r="I4412" s="56">
        <v>4983.4399999999996</v>
      </c>
      <c r="J4412" s="56">
        <v>2073.6799999999998</v>
      </c>
      <c r="K4412" s="56">
        <v>255.36</v>
      </c>
      <c r="L4412" s="56">
        <v>8419.0400000000009</v>
      </c>
      <c r="M4412" s="56">
        <v>4617.4799999999996</v>
      </c>
      <c r="N4412" s="56">
        <v>936.32</v>
      </c>
      <c r="O4412" s="56">
        <v>5332.88</v>
      </c>
      <c r="P4412" s="56">
        <v>7601.44</v>
      </c>
    </row>
    <row r="4413" spans="1:16" x14ac:dyDescent="0.25">
      <c r="A4413" s="54">
        <v>2024</v>
      </c>
      <c r="B4413" s="54">
        <v>884431</v>
      </c>
      <c r="C4413" s="55" t="s">
        <v>414</v>
      </c>
      <c r="D4413" s="54" t="s">
        <v>296</v>
      </c>
      <c r="E4413" s="56">
        <v>321.58000000000101</v>
      </c>
      <c r="F4413" s="56">
        <v>515.86</v>
      </c>
      <c r="G4413" s="56">
        <v>332.54000000000099</v>
      </c>
      <c r="H4413" s="56">
        <v>308.00000000000102</v>
      </c>
      <c r="I4413" s="56">
        <v>230.42</v>
      </c>
      <c r="J4413" s="56">
        <v>59.18</v>
      </c>
      <c r="K4413" s="56">
        <v>-37.64</v>
      </c>
      <c r="L4413" s="56">
        <v>647.48000000000104</v>
      </c>
      <c r="M4413" s="56">
        <v>226.73000000000101</v>
      </c>
      <c r="N4413" s="56">
        <v>-26.6799999999999</v>
      </c>
      <c r="O4413" s="56">
        <v>275.38000000000102</v>
      </c>
      <c r="P4413" s="56">
        <v>567.4</v>
      </c>
    </row>
    <row r="4414" spans="1:16" x14ac:dyDescent="0.25">
      <c r="A4414" s="54">
        <v>2024</v>
      </c>
      <c r="B4414" s="54">
        <v>884431</v>
      </c>
      <c r="C4414" s="55" t="s">
        <v>419</v>
      </c>
      <c r="D4414" s="54" t="s">
        <v>1</v>
      </c>
      <c r="E4414" s="56">
        <v>1745.52</v>
      </c>
      <c r="F4414" s="56">
        <v>236.88</v>
      </c>
      <c r="G4414" s="56">
        <v>159.6</v>
      </c>
      <c r="H4414" s="56">
        <v>1052.24</v>
      </c>
      <c r="I4414" s="56">
        <v>159.04</v>
      </c>
      <c r="J4414" s="56">
        <v>1807.12</v>
      </c>
      <c r="K4414" s="56">
        <v>1568.28</v>
      </c>
      <c r="L4414" s="56">
        <v>948.64</v>
      </c>
      <c r="M4414" s="56">
        <v>243.6</v>
      </c>
      <c r="N4414" s="56">
        <v>840</v>
      </c>
      <c r="O4414" s="56">
        <v>1063.44</v>
      </c>
      <c r="P4414" s="56">
        <v>1646.96</v>
      </c>
    </row>
    <row r="4415" spans="1:16" x14ac:dyDescent="0.25">
      <c r="A4415" s="54">
        <v>2024</v>
      </c>
      <c r="B4415" s="54">
        <v>884431</v>
      </c>
      <c r="C4415" s="55" t="s">
        <v>419</v>
      </c>
      <c r="D4415" s="54" t="s">
        <v>294</v>
      </c>
      <c r="E4415" s="56">
        <v>187.02</v>
      </c>
      <c r="F4415" s="56">
        <v>25.38</v>
      </c>
      <c r="G4415" s="56">
        <v>17.100000000000001</v>
      </c>
      <c r="H4415" s="56">
        <v>112.74</v>
      </c>
      <c r="I4415" s="56">
        <v>17.04</v>
      </c>
      <c r="J4415" s="56">
        <v>193.62</v>
      </c>
      <c r="K4415" s="56">
        <v>168.03</v>
      </c>
      <c r="L4415" s="56">
        <v>101.64</v>
      </c>
      <c r="M4415" s="56">
        <v>26.1</v>
      </c>
      <c r="N4415" s="56">
        <v>90.000000000000099</v>
      </c>
      <c r="O4415" s="56">
        <v>113.94</v>
      </c>
      <c r="P4415" s="56">
        <v>176.46</v>
      </c>
    </row>
    <row r="4416" spans="1:16" x14ac:dyDescent="0.25">
      <c r="A4416" s="54">
        <v>2024</v>
      </c>
      <c r="B4416" s="54">
        <v>884431</v>
      </c>
      <c r="C4416" s="55" t="s">
        <v>419</v>
      </c>
      <c r="D4416" s="54" t="s">
        <v>296</v>
      </c>
      <c r="E4416" s="56">
        <v>79.760000000000005</v>
      </c>
      <c r="F4416" s="56">
        <v>-41.02</v>
      </c>
      <c r="G4416" s="56">
        <v>-79.2</v>
      </c>
      <c r="H4416" s="56">
        <v>37.010000000000304</v>
      </c>
      <c r="I4416" s="56">
        <v>-48.26</v>
      </c>
      <c r="J4416" s="56">
        <v>84.690000000000197</v>
      </c>
      <c r="K4416" s="56">
        <v>-42.17</v>
      </c>
      <c r="L4416" s="56">
        <v>-4.5599999999999303</v>
      </c>
      <c r="M4416" s="56">
        <v>-40.299999999999997</v>
      </c>
      <c r="N4416" s="56">
        <v>-78.199999999999903</v>
      </c>
      <c r="O4416" s="56">
        <v>-50.959999999999901</v>
      </c>
      <c r="P4416" s="56">
        <v>102.36</v>
      </c>
    </row>
    <row r="4417" spans="1:16" x14ac:dyDescent="0.25">
      <c r="A4417" s="54">
        <v>2024</v>
      </c>
      <c r="B4417" s="54">
        <v>884431</v>
      </c>
      <c r="C4417" s="55" t="s">
        <v>414</v>
      </c>
      <c r="D4417" s="54" t="s">
        <v>294</v>
      </c>
      <c r="E4417" s="56">
        <v>755.58000000000095</v>
      </c>
      <c r="F4417" s="56">
        <v>757.38</v>
      </c>
      <c r="G4417" s="56">
        <v>498.54000000000099</v>
      </c>
      <c r="H4417" s="56">
        <v>477.00000000000102</v>
      </c>
      <c r="I4417" s="56">
        <v>533.94000000000005</v>
      </c>
      <c r="J4417" s="56">
        <v>222.18</v>
      </c>
      <c r="K4417" s="56">
        <v>27.36</v>
      </c>
      <c r="L4417" s="56">
        <v>902.04000000000099</v>
      </c>
      <c r="M4417" s="56">
        <v>494.73000000000098</v>
      </c>
      <c r="N4417" s="56">
        <v>100.32</v>
      </c>
      <c r="O4417" s="56">
        <v>571.38</v>
      </c>
      <c r="P4417" s="56">
        <v>814.44</v>
      </c>
    </row>
    <row r="4418" spans="1:16" x14ac:dyDescent="0.25">
      <c r="A4418" s="54">
        <v>2024</v>
      </c>
      <c r="B4418" s="54">
        <v>884431</v>
      </c>
      <c r="C4418" s="55" t="s">
        <v>416</v>
      </c>
      <c r="D4418" s="54" t="s">
        <v>294</v>
      </c>
      <c r="E4418" s="56">
        <v>723.09</v>
      </c>
      <c r="F4418" s="56">
        <v>545.64</v>
      </c>
      <c r="G4418" s="56">
        <v>781.71000000000095</v>
      </c>
      <c r="H4418" s="56">
        <v>731.34000000000106</v>
      </c>
      <c r="I4418" s="56">
        <v>967.92</v>
      </c>
      <c r="J4418" s="56">
        <v>389.61</v>
      </c>
      <c r="K4418" s="56">
        <v>455.16000000000099</v>
      </c>
      <c r="L4418" s="56">
        <v>504.09</v>
      </c>
      <c r="M4418" s="56">
        <v>1037.7</v>
      </c>
      <c r="N4418" s="56">
        <v>807.36000000000104</v>
      </c>
      <c r="O4418" s="56">
        <v>462.09</v>
      </c>
      <c r="P4418" s="56">
        <v>935.19000000000096</v>
      </c>
    </row>
    <row r="4419" spans="1:16" x14ac:dyDescent="0.25">
      <c r="A4419" s="54">
        <v>2024</v>
      </c>
      <c r="B4419" s="54">
        <v>884431</v>
      </c>
      <c r="C4419" s="55" t="s">
        <v>416</v>
      </c>
      <c r="D4419" s="54" t="s">
        <v>1</v>
      </c>
      <c r="E4419" s="56">
        <v>6748.84</v>
      </c>
      <c r="F4419" s="56">
        <v>5092.6400000000003</v>
      </c>
      <c r="G4419" s="56">
        <v>7295.96</v>
      </c>
      <c r="H4419" s="56">
        <v>6825.84</v>
      </c>
      <c r="I4419" s="56">
        <v>9033.92</v>
      </c>
      <c r="J4419" s="56">
        <v>3636.36</v>
      </c>
      <c r="K4419" s="56">
        <v>4248.16</v>
      </c>
      <c r="L4419" s="56">
        <v>4704.84</v>
      </c>
      <c r="M4419" s="56">
        <v>9685.2000000000007</v>
      </c>
      <c r="N4419" s="56">
        <v>7535.36</v>
      </c>
      <c r="O4419" s="56">
        <v>4312.84</v>
      </c>
      <c r="P4419" s="56">
        <v>8728.44</v>
      </c>
    </row>
    <row r="4420" spans="1:16" x14ac:dyDescent="0.25">
      <c r="A4420" s="54">
        <v>2024</v>
      </c>
      <c r="B4420" s="54">
        <v>884431</v>
      </c>
      <c r="C4420" s="55" t="s">
        <v>416</v>
      </c>
      <c r="D4420" s="54" t="s">
        <v>296</v>
      </c>
      <c r="E4420" s="56">
        <v>17.090000000000401</v>
      </c>
      <c r="F4420" s="56">
        <v>-137.26</v>
      </c>
      <c r="G4420" s="56">
        <v>85.060000000001295</v>
      </c>
      <c r="H4420" s="56">
        <v>-11.7099999999992</v>
      </c>
      <c r="I4420" s="56">
        <v>240.82</v>
      </c>
      <c r="J4420" s="56">
        <v>-98.489999999999796</v>
      </c>
      <c r="K4420" s="56">
        <v>-173.98999999999899</v>
      </c>
      <c r="L4420" s="56">
        <v>-221.36</v>
      </c>
      <c r="M4420" s="56">
        <v>373.70000000000101</v>
      </c>
      <c r="N4420" s="56">
        <v>89.810000000000898</v>
      </c>
      <c r="O4420" s="56">
        <v>-165.96</v>
      </c>
      <c r="P4420" s="56">
        <v>220.94000000000099</v>
      </c>
    </row>
    <row r="4421" spans="1:16" x14ac:dyDescent="0.25">
      <c r="A4421" s="54">
        <v>2024</v>
      </c>
      <c r="B4421" s="54">
        <v>886262</v>
      </c>
      <c r="C4421" s="55" t="s">
        <v>415</v>
      </c>
      <c r="D4421" s="54" t="s">
        <v>296</v>
      </c>
      <c r="E4421" s="56">
        <v>251.596</v>
      </c>
      <c r="F4421" s="56">
        <v>-28.408000000000001</v>
      </c>
      <c r="G4421" s="56">
        <v>0</v>
      </c>
      <c r="H4421" s="56">
        <v>25.475999999999999</v>
      </c>
      <c r="I4421" s="56">
        <v>-12.108000000000001</v>
      </c>
      <c r="J4421" s="56">
        <v>-23.116</v>
      </c>
      <c r="K4421" s="56">
        <v>257.82</v>
      </c>
      <c r="L4421" s="56">
        <v>235.38800000000001</v>
      </c>
      <c r="M4421" s="56">
        <v>17.760000000000002</v>
      </c>
      <c r="N4421" s="56">
        <v>257.82</v>
      </c>
      <c r="O4421" s="56">
        <v>0</v>
      </c>
      <c r="P4421" s="56">
        <v>22.352</v>
      </c>
    </row>
    <row r="4422" spans="1:16" x14ac:dyDescent="0.25">
      <c r="A4422" s="54">
        <v>2024</v>
      </c>
      <c r="B4422" s="54">
        <v>886262</v>
      </c>
      <c r="C4422" s="55" t="s">
        <v>415</v>
      </c>
      <c r="D4422" s="54" t="s">
        <v>294</v>
      </c>
      <c r="E4422" s="56">
        <v>317.99599999999998</v>
      </c>
      <c r="F4422" s="56">
        <v>3.6920000000000002</v>
      </c>
      <c r="G4422" s="56">
        <v>0</v>
      </c>
      <c r="H4422" s="56">
        <v>59.776000000000003</v>
      </c>
      <c r="I4422" s="56">
        <v>19.992000000000001</v>
      </c>
      <c r="J4422" s="56">
        <v>10.084</v>
      </c>
      <c r="K4422" s="56">
        <v>289.92</v>
      </c>
      <c r="L4422" s="56">
        <v>333.88799999999998</v>
      </c>
      <c r="M4422" s="56">
        <v>85.26</v>
      </c>
      <c r="N4422" s="56">
        <v>289.92</v>
      </c>
      <c r="O4422" s="56">
        <v>0</v>
      </c>
      <c r="P4422" s="56">
        <v>121.952</v>
      </c>
    </row>
    <row r="4423" spans="1:16" x14ac:dyDescent="0.25">
      <c r="A4423" s="54">
        <v>2024</v>
      </c>
      <c r="B4423" s="54">
        <v>886262</v>
      </c>
      <c r="C4423" s="55" t="s">
        <v>415</v>
      </c>
      <c r="D4423" s="54" t="s">
        <v>1</v>
      </c>
      <c r="E4423" s="56">
        <v>945.49599999999998</v>
      </c>
      <c r="F4423" s="56">
        <v>7.1920000000000002</v>
      </c>
      <c r="G4423" s="56">
        <v>0</v>
      </c>
      <c r="H4423" s="56">
        <v>224.77600000000001</v>
      </c>
      <c r="I4423" s="56">
        <v>79.992000000000004</v>
      </c>
      <c r="J4423" s="56">
        <v>113.584</v>
      </c>
      <c r="K4423" s="56">
        <v>639.91999999999996</v>
      </c>
      <c r="L4423" s="56">
        <v>959.88800000000003</v>
      </c>
      <c r="M4423" s="56">
        <v>240.76</v>
      </c>
      <c r="N4423" s="56">
        <v>639.91999999999996</v>
      </c>
      <c r="O4423" s="56">
        <v>0</v>
      </c>
      <c r="P4423" s="56">
        <v>367.952</v>
      </c>
    </row>
    <row r="4424" spans="1:16" x14ac:dyDescent="0.25">
      <c r="A4424" s="54">
        <v>2024</v>
      </c>
      <c r="B4424" s="54">
        <v>888162</v>
      </c>
      <c r="C4424" s="55" t="s">
        <v>414</v>
      </c>
      <c r="D4424" s="54" t="s">
        <v>296</v>
      </c>
      <c r="E4424" s="56">
        <v>30.177800000000001</v>
      </c>
      <c r="F4424" s="56">
        <v>0</v>
      </c>
      <c r="G4424" s="56">
        <v>227.85120000000001</v>
      </c>
      <c r="H4424" s="56">
        <v>-9.4074000000000098</v>
      </c>
      <c r="I4424" s="56">
        <v>10.650399999999999</v>
      </c>
      <c r="J4424" s="56">
        <v>210.3364</v>
      </c>
      <c r="K4424" s="56">
        <v>14.6333999999999</v>
      </c>
      <c r="L4424" s="56">
        <v>-3.0148000000000099</v>
      </c>
      <c r="M4424" s="56">
        <v>36.683799999999898</v>
      </c>
      <c r="N4424" s="56">
        <v>249.2962</v>
      </c>
      <c r="O4424" s="56">
        <v>454.86399999999998</v>
      </c>
      <c r="P4424" s="56">
        <v>0</v>
      </c>
    </row>
    <row r="4425" spans="1:16" x14ac:dyDescent="0.25">
      <c r="A4425" s="54">
        <v>2024</v>
      </c>
      <c r="B4425" s="54">
        <v>888162</v>
      </c>
      <c r="C4425" s="55" t="s">
        <v>414</v>
      </c>
      <c r="D4425" s="54" t="s">
        <v>294</v>
      </c>
      <c r="E4425" s="56">
        <v>62.177799999999998</v>
      </c>
      <c r="F4425" s="56">
        <v>0</v>
      </c>
      <c r="G4425" s="56">
        <v>260.85120000000001</v>
      </c>
      <c r="H4425" s="56">
        <v>21.592600000000001</v>
      </c>
      <c r="I4425" s="56">
        <v>43.650399999999998</v>
      </c>
      <c r="J4425" s="56">
        <v>243.3364</v>
      </c>
      <c r="K4425" s="56">
        <v>79.633399999999895</v>
      </c>
      <c r="L4425" s="56">
        <v>27.985199999999999</v>
      </c>
      <c r="M4425" s="56">
        <v>134.68379999999999</v>
      </c>
      <c r="N4425" s="56">
        <v>330.33620000000002</v>
      </c>
      <c r="O4425" s="56">
        <v>582.86400000000003</v>
      </c>
      <c r="P4425" s="56">
        <v>0</v>
      </c>
    </row>
    <row r="4426" spans="1:16" x14ac:dyDescent="0.25">
      <c r="A4426" s="54">
        <v>2024</v>
      </c>
      <c r="B4426" s="54">
        <v>888162</v>
      </c>
      <c r="C4426" s="55" t="s">
        <v>414</v>
      </c>
      <c r="D4426" s="54" t="s">
        <v>1</v>
      </c>
      <c r="E4426" s="56">
        <v>207.17779999999999</v>
      </c>
      <c r="F4426" s="56">
        <v>0</v>
      </c>
      <c r="G4426" s="56">
        <v>725.85119999999995</v>
      </c>
      <c r="H4426" s="56">
        <v>66.592600000000004</v>
      </c>
      <c r="I4426" s="56">
        <v>134.65039999999999</v>
      </c>
      <c r="J4426" s="56">
        <v>873.83640000000003</v>
      </c>
      <c r="K4426" s="56">
        <v>466.13339999999999</v>
      </c>
      <c r="L4426" s="56">
        <v>147.98519999999999</v>
      </c>
      <c r="M4426" s="56">
        <v>589.68380000000002</v>
      </c>
      <c r="N4426" s="56">
        <v>1305.0862</v>
      </c>
      <c r="O4426" s="56">
        <v>2041.364</v>
      </c>
      <c r="P4426" s="56">
        <v>0</v>
      </c>
    </row>
    <row r="4427" spans="1:16" x14ac:dyDescent="0.25">
      <c r="A4427" s="54">
        <v>2024</v>
      </c>
      <c r="B4427" s="54">
        <v>888177</v>
      </c>
      <c r="C4427" s="55" t="s">
        <v>414</v>
      </c>
      <c r="D4427" s="54" t="s">
        <v>294</v>
      </c>
      <c r="E4427" s="56">
        <v>32.283999999999999</v>
      </c>
      <c r="F4427" s="56">
        <v>77.867999999999995</v>
      </c>
      <c r="G4427" s="56">
        <v>10.792</v>
      </c>
      <c r="H4427" s="56">
        <v>273.21199999999999</v>
      </c>
      <c r="I4427" s="56">
        <v>219.91200000000001</v>
      </c>
      <c r="J4427" s="56">
        <v>28.992000000000001</v>
      </c>
      <c r="K4427" s="56">
        <v>0</v>
      </c>
      <c r="L4427" s="56">
        <v>488.97199999999998</v>
      </c>
      <c r="M4427" s="56">
        <v>35.21</v>
      </c>
      <c r="N4427" s="56">
        <v>42.667999999999999</v>
      </c>
      <c r="O4427" s="56">
        <v>0</v>
      </c>
      <c r="P4427" s="56">
        <v>53.984000000000002</v>
      </c>
    </row>
    <row r="4428" spans="1:16" x14ac:dyDescent="0.25">
      <c r="A4428" s="54">
        <v>2024</v>
      </c>
      <c r="B4428" s="54">
        <v>888177</v>
      </c>
      <c r="C4428" s="55" t="s">
        <v>414</v>
      </c>
      <c r="D4428" s="54" t="s">
        <v>1</v>
      </c>
      <c r="E4428" s="56">
        <v>72.784000000000006</v>
      </c>
      <c r="F4428" s="56">
        <v>234.36799999999999</v>
      </c>
      <c r="G4428" s="56">
        <v>80.792000000000002</v>
      </c>
      <c r="H4428" s="56">
        <v>728.71199999999999</v>
      </c>
      <c r="I4428" s="56">
        <v>879.91200000000003</v>
      </c>
      <c r="J4428" s="56">
        <v>63.991999999999997</v>
      </c>
      <c r="K4428" s="56">
        <v>0</v>
      </c>
      <c r="L4428" s="56">
        <v>1608.472</v>
      </c>
      <c r="M4428" s="56">
        <v>115.96</v>
      </c>
      <c r="N4428" s="56">
        <v>163.16800000000001</v>
      </c>
      <c r="O4428" s="56">
        <v>0</v>
      </c>
      <c r="P4428" s="56">
        <v>143.98400000000001</v>
      </c>
    </row>
    <row r="4429" spans="1:16" x14ac:dyDescent="0.25">
      <c r="A4429" s="54">
        <v>2024</v>
      </c>
      <c r="B4429" s="54">
        <v>888177</v>
      </c>
      <c r="C4429" s="55" t="s">
        <v>414</v>
      </c>
      <c r="D4429" s="54" t="s">
        <v>296</v>
      </c>
      <c r="E4429" s="56">
        <v>0.28399999999999198</v>
      </c>
      <c r="F4429" s="56">
        <v>13.868</v>
      </c>
      <c r="G4429" s="56">
        <v>-20.207999999999998</v>
      </c>
      <c r="H4429" s="56">
        <v>211.21199999999999</v>
      </c>
      <c r="I4429" s="56">
        <v>187.91200000000001</v>
      </c>
      <c r="J4429" s="56">
        <v>-2.008</v>
      </c>
      <c r="K4429" s="56">
        <v>0</v>
      </c>
      <c r="L4429" s="56">
        <v>384.97199999999998</v>
      </c>
      <c r="M4429" s="56">
        <v>-89.79</v>
      </c>
      <c r="N4429" s="56">
        <v>-21.332000000000001</v>
      </c>
      <c r="O4429" s="56">
        <v>0</v>
      </c>
      <c r="P4429" s="56">
        <v>21.984000000000002</v>
      </c>
    </row>
    <row r="4430" spans="1:16" x14ac:dyDescent="0.25">
      <c r="A4430" s="54">
        <v>2024</v>
      </c>
      <c r="B4430" s="54">
        <v>892554</v>
      </c>
      <c r="C4430" s="55" t="s">
        <v>416</v>
      </c>
      <c r="D4430" s="54" t="s">
        <v>296</v>
      </c>
      <c r="E4430" s="56">
        <v>420.84399999999999</v>
      </c>
      <c r="F4430" s="56">
        <v>73.087999999999994</v>
      </c>
      <c r="G4430" s="56">
        <v>313.072</v>
      </c>
      <c r="H4430" s="56">
        <v>0</v>
      </c>
      <c r="I4430" s="56">
        <v>0</v>
      </c>
      <c r="J4430" s="56">
        <v>0</v>
      </c>
      <c r="K4430" s="56">
        <v>0</v>
      </c>
      <c r="L4430" s="56">
        <v>0</v>
      </c>
      <c r="M4430" s="56">
        <v>0</v>
      </c>
      <c r="N4430" s="56">
        <v>0</v>
      </c>
      <c r="O4430" s="56">
        <v>0</v>
      </c>
      <c r="P4430" s="56">
        <v>0</v>
      </c>
    </row>
    <row r="4431" spans="1:16" x14ac:dyDescent="0.25">
      <c r="A4431" s="54">
        <v>2024</v>
      </c>
      <c r="B4431" s="54">
        <v>892554</v>
      </c>
      <c r="C4431" s="55" t="s">
        <v>416</v>
      </c>
      <c r="D4431" s="54" t="s">
        <v>294</v>
      </c>
      <c r="E4431" s="56">
        <v>497.14400000000001</v>
      </c>
      <c r="F4431" s="56">
        <v>107.38800000000001</v>
      </c>
      <c r="G4431" s="56">
        <v>379.47199999999998</v>
      </c>
      <c r="H4431" s="56">
        <v>0</v>
      </c>
      <c r="I4431" s="56">
        <v>0</v>
      </c>
      <c r="J4431" s="56">
        <v>0</v>
      </c>
      <c r="K4431" s="56">
        <v>0</v>
      </c>
      <c r="L4431" s="56">
        <v>0</v>
      </c>
      <c r="M4431" s="56">
        <v>0</v>
      </c>
      <c r="N4431" s="56">
        <v>0</v>
      </c>
      <c r="O4431" s="56">
        <v>0</v>
      </c>
      <c r="P4431" s="56">
        <v>0</v>
      </c>
    </row>
    <row r="4432" spans="1:16" x14ac:dyDescent="0.25">
      <c r="A4432" s="54">
        <v>2024</v>
      </c>
      <c r="B4432" s="54">
        <v>892554</v>
      </c>
      <c r="C4432" s="55" t="s">
        <v>416</v>
      </c>
      <c r="D4432" s="54" t="s">
        <v>1</v>
      </c>
      <c r="E4432" s="56">
        <v>3917.1439999999998</v>
      </c>
      <c r="F4432" s="56">
        <v>311.88799999999998</v>
      </c>
      <c r="G4432" s="56">
        <v>1249.472</v>
      </c>
      <c r="H4432" s="56">
        <v>0</v>
      </c>
      <c r="I4432" s="56">
        <v>0</v>
      </c>
      <c r="J4432" s="56">
        <v>0</v>
      </c>
      <c r="K4432" s="56">
        <v>0</v>
      </c>
      <c r="L4432" s="56">
        <v>0</v>
      </c>
      <c r="M4432" s="56">
        <v>0</v>
      </c>
      <c r="N4432" s="56">
        <v>0</v>
      </c>
      <c r="O4432" s="56">
        <v>0</v>
      </c>
      <c r="P4432" s="56">
        <v>0</v>
      </c>
    </row>
    <row r="4433" spans="1:16" x14ac:dyDescent="0.25">
      <c r="A4433" s="54">
        <v>2024</v>
      </c>
      <c r="B4433" s="54">
        <v>892687</v>
      </c>
      <c r="C4433" s="55" t="s">
        <v>414</v>
      </c>
      <c r="D4433" s="54" t="s">
        <v>296</v>
      </c>
      <c r="E4433" s="56">
        <v>158.79599999999999</v>
      </c>
      <c r="F4433" s="56">
        <v>260.48399999999998</v>
      </c>
      <c r="G4433" s="56">
        <v>156.596</v>
      </c>
      <c r="H4433" s="56">
        <v>280.93</v>
      </c>
      <c r="I4433" s="56">
        <v>203.7</v>
      </c>
      <c r="J4433" s="56">
        <v>0</v>
      </c>
      <c r="K4433" s="56">
        <v>352.11599999999999</v>
      </c>
      <c r="L4433" s="56">
        <v>0</v>
      </c>
      <c r="M4433" s="56">
        <v>-11.007999999999999</v>
      </c>
      <c r="N4433" s="56">
        <v>998.97199999999998</v>
      </c>
      <c r="O4433" s="56">
        <v>813.95600000000002</v>
      </c>
      <c r="P4433" s="56">
        <v>274.13600000000002</v>
      </c>
    </row>
    <row r="4434" spans="1:16" x14ac:dyDescent="0.25">
      <c r="A4434" s="54">
        <v>2024</v>
      </c>
      <c r="B4434" s="54">
        <v>892687</v>
      </c>
      <c r="C4434" s="55" t="s">
        <v>414</v>
      </c>
      <c r="D4434" s="54" t="s">
        <v>1</v>
      </c>
      <c r="E4434" s="56">
        <v>954.29600000000005</v>
      </c>
      <c r="F4434" s="56">
        <v>1938.9839999999999</v>
      </c>
      <c r="G4434" s="56">
        <v>780.61599999999999</v>
      </c>
      <c r="H4434" s="56">
        <v>1414.2</v>
      </c>
      <c r="I4434" s="56">
        <v>1266.2</v>
      </c>
      <c r="J4434" s="56">
        <v>0</v>
      </c>
      <c r="K4434" s="56">
        <v>2295.616</v>
      </c>
      <c r="L4434" s="56">
        <v>0</v>
      </c>
      <c r="M4434" s="56">
        <v>79.992000000000004</v>
      </c>
      <c r="N4434" s="56">
        <v>3940.9920000000002</v>
      </c>
      <c r="O4434" s="56">
        <v>2856.4560000000001</v>
      </c>
      <c r="P4434" s="56">
        <v>1522.136</v>
      </c>
    </row>
    <row r="4435" spans="1:16" x14ac:dyDescent="0.25">
      <c r="A4435" s="54">
        <v>2024</v>
      </c>
      <c r="B4435" s="54">
        <v>892687</v>
      </c>
      <c r="C4435" s="55" t="s">
        <v>414</v>
      </c>
      <c r="D4435" s="54" t="s">
        <v>294</v>
      </c>
      <c r="E4435" s="56">
        <v>252.79599999999999</v>
      </c>
      <c r="F4435" s="56">
        <v>449.48399999999998</v>
      </c>
      <c r="G4435" s="56">
        <v>260.11599999999999</v>
      </c>
      <c r="H4435" s="56">
        <v>416.45</v>
      </c>
      <c r="I4435" s="56">
        <v>360.7</v>
      </c>
      <c r="J4435" s="56">
        <v>0</v>
      </c>
      <c r="K4435" s="56">
        <v>604.11599999999999</v>
      </c>
      <c r="L4435" s="56">
        <v>0</v>
      </c>
      <c r="M4435" s="56">
        <v>19.992000000000001</v>
      </c>
      <c r="N4435" s="56">
        <v>1299.492</v>
      </c>
      <c r="O4435" s="56">
        <v>979.95600000000002</v>
      </c>
      <c r="P4435" s="56">
        <v>409.13600000000002</v>
      </c>
    </row>
    <row r="4436" spans="1:16" x14ac:dyDescent="0.25">
      <c r="A4436" s="54">
        <v>2024</v>
      </c>
      <c r="B4436" s="54">
        <v>901914</v>
      </c>
      <c r="C4436" s="55" t="s">
        <v>419</v>
      </c>
      <c r="D4436" s="54" t="s">
        <v>1</v>
      </c>
      <c r="E4436" s="56">
        <v>0</v>
      </c>
      <c r="F4436" s="56">
        <v>0</v>
      </c>
      <c r="G4436" s="56">
        <v>0</v>
      </c>
      <c r="H4436" s="56">
        <v>0</v>
      </c>
      <c r="I4436" s="56">
        <v>0</v>
      </c>
      <c r="J4436" s="56">
        <v>0</v>
      </c>
      <c r="K4436" s="56">
        <v>2105.73</v>
      </c>
      <c r="L4436" s="56">
        <v>96.69</v>
      </c>
      <c r="M4436" s="56">
        <v>888.69</v>
      </c>
      <c r="N4436" s="56">
        <v>2788.5</v>
      </c>
      <c r="O4436" s="56">
        <v>1984.62</v>
      </c>
      <c r="P4436" s="56">
        <v>867.9</v>
      </c>
    </row>
    <row r="4437" spans="1:16" x14ac:dyDescent="0.25">
      <c r="A4437" s="54">
        <v>2024</v>
      </c>
      <c r="B4437" s="54">
        <v>901914</v>
      </c>
      <c r="C4437" s="55" t="s">
        <v>419</v>
      </c>
      <c r="D4437" s="54" t="s">
        <v>296</v>
      </c>
      <c r="E4437" s="56">
        <v>0</v>
      </c>
      <c r="F4437" s="56">
        <v>0</v>
      </c>
      <c r="G4437" s="56">
        <v>0</v>
      </c>
      <c r="H4437" s="56">
        <v>0</v>
      </c>
      <c r="I4437" s="56">
        <v>0</v>
      </c>
      <c r="J4437" s="56">
        <v>0</v>
      </c>
      <c r="K4437" s="56">
        <v>340.08</v>
      </c>
      <c r="L4437" s="56">
        <v>-10.86</v>
      </c>
      <c r="M4437" s="56">
        <v>48.34</v>
      </c>
      <c r="N4437" s="56">
        <v>542.1</v>
      </c>
      <c r="O4437" s="56">
        <v>303.58999999999997</v>
      </c>
      <c r="P4437" s="56">
        <v>109.7</v>
      </c>
    </row>
    <row r="4438" spans="1:16" x14ac:dyDescent="0.25">
      <c r="A4438" s="54">
        <v>2024</v>
      </c>
      <c r="B4438" s="54">
        <v>901914</v>
      </c>
      <c r="C4438" s="55" t="s">
        <v>419</v>
      </c>
      <c r="D4438" s="54" t="s">
        <v>294</v>
      </c>
      <c r="E4438" s="56">
        <v>0</v>
      </c>
      <c r="F4438" s="56">
        <v>0</v>
      </c>
      <c r="G4438" s="56">
        <v>0</v>
      </c>
      <c r="H4438" s="56">
        <v>0</v>
      </c>
      <c r="I4438" s="56">
        <v>0</v>
      </c>
      <c r="J4438" s="56">
        <v>0</v>
      </c>
      <c r="K4438" s="56">
        <v>510.48</v>
      </c>
      <c r="L4438" s="56">
        <v>23.44</v>
      </c>
      <c r="M4438" s="56">
        <v>215.44</v>
      </c>
      <c r="N4438" s="56">
        <v>676</v>
      </c>
      <c r="O4438" s="56">
        <v>481.12</v>
      </c>
      <c r="P4438" s="56">
        <v>210.4</v>
      </c>
    </row>
    <row r="4439" spans="1:16" x14ac:dyDescent="0.25">
      <c r="A4439" s="54">
        <v>2024</v>
      </c>
      <c r="B4439" s="54">
        <v>903026</v>
      </c>
      <c r="C4439" s="55" t="s">
        <v>415</v>
      </c>
      <c r="D4439" s="54" t="s">
        <v>296</v>
      </c>
      <c r="E4439" s="56">
        <v>0</v>
      </c>
      <c r="F4439" s="56">
        <v>0</v>
      </c>
      <c r="G4439" s="56">
        <v>0</v>
      </c>
      <c r="H4439" s="56">
        <v>0</v>
      </c>
      <c r="I4439" s="56">
        <v>0</v>
      </c>
      <c r="J4439" s="56">
        <v>909.07000000000198</v>
      </c>
      <c r="K4439" s="56">
        <v>322.88000000000102</v>
      </c>
      <c r="L4439" s="56">
        <v>376.78000000000202</v>
      </c>
      <c r="M4439" s="56">
        <v>214.94000000000199</v>
      </c>
      <c r="N4439" s="56">
        <v>464.83000000000197</v>
      </c>
      <c r="O4439" s="56">
        <v>-89.789999999999097</v>
      </c>
      <c r="P4439" s="56">
        <v>224.38000000000201</v>
      </c>
    </row>
    <row r="4440" spans="1:16" x14ac:dyDescent="0.25">
      <c r="A4440" s="54">
        <v>2024</v>
      </c>
      <c r="B4440" s="54">
        <v>903026</v>
      </c>
      <c r="C4440" s="55" t="s">
        <v>415</v>
      </c>
      <c r="D4440" s="54" t="s">
        <v>294</v>
      </c>
      <c r="E4440" s="56">
        <v>0</v>
      </c>
      <c r="F4440" s="56">
        <v>0</v>
      </c>
      <c r="G4440" s="56">
        <v>0</v>
      </c>
      <c r="H4440" s="56">
        <v>0</v>
      </c>
      <c r="I4440" s="56">
        <v>0</v>
      </c>
      <c r="J4440" s="56">
        <v>1566.76</v>
      </c>
      <c r="K4440" s="56">
        <v>945.780000000001</v>
      </c>
      <c r="L4440" s="56">
        <v>1098.18</v>
      </c>
      <c r="M4440" s="56">
        <v>901.96000000000197</v>
      </c>
      <c r="N4440" s="56">
        <v>1255.32</v>
      </c>
      <c r="O4440" s="56">
        <v>586.84000000000106</v>
      </c>
      <c r="P4440" s="56">
        <v>947.98000000000195</v>
      </c>
    </row>
    <row r="4441" spans="1:16" x14ac:dyDescent="0.25">
      <c r="A4441" s="54">
        <v>2024</v>
      </c>
      <c r="B4441" s="54">
        <v>903026</v>
      </c>
      <c r="C4441" s="55" t="s">
        <v>415</v>
      </c>
      <c r="D4441" s="54" t="s">
        <v>1</v>
      </c>
      <c r="E4441" s="56">
        <v>0</v>
      </c>
      <c r="F4441" s="56">
        <v>0</v>
      </c>
      <c r="G4441" s="56">
        <v>0</v>
      </c>
      <c r="H4441" s="56">
        <v>0</v>
      </c>
      <c r="I4441" s="56">
        <v>0</v>
      </c>
      <c r="J4441" s="56">
        <v>21151.26</v>
      </c>
      <c r="K4441" s="56">
        <v>12768.03</v>
      </c>
      <c r="L4441" s="56">
        <v>14825.43</v>
      </c>
      <c r="M4441" s="56">
        <v>12176.46</v>
      </c>
      <c r="N4441" s="56">
        <v>16946.82</v>
      </c>
      <c r="O4441" s="56">
        <v>7922.34</v>
      </c>
      <c r="P4441" s="56">
        <v>12797.73</v>
      </c>
    </row>
    <row r="4442" spans="1:16" x14ac:dyDescent="0.25">
      <c r="A4442" s="54">
        <v>2024</v>
      </c>
      <c r="B4442" s="54">
        <v>903842</v>
      </c>
      <c r="C4442" s="55" t="s">
        <v>415</v>
      </c>
      <c r="D4442" s="54" t="s">
        <v>294</v>
      </c>
      <c r="E4442" s="56">
        <v>1971.4992</v>
      </c>
      <c r="F4442" s="56">
        <v>2297.2123999999999</v>
      </c>
      <c r="G4442" s="56">
        <v>576.6748</v>
      </c>
      <c r="H4442" s="56">
        <v>375.17360000000002</v>
      </c>
      <c r="I4442" s="56">
        <v>2555.6604000000002</v>
      </c>
      <c r="J4442" s="56">
        <v>741.94399999999996</v>
      </c>
      <c r="K4442" s="56">
        <v>257.49119999999999</v>
      </c>
      <c r="L4442" s="56">
        <v>1315.6923999999999</v>
      </c>
      <c r="M4442" s="56">
        <v>1077.3548000000001</v>
      </c>
      <c r="N4442" s="56">
        <v>323.21319999999997</v>
      </c>
      <c r="O4442" s="56">
        <v>702.14</v>
      </c>
      <c r="P4442" s="56">
        <v>1332.5344</v>
      </c>
    </row>
    <row r="4443" spans="1:16" x14ac:dyDescent="0.25">
      <c r="A4443" s="54">
        <v>2024</v>
      </c>
      <c r="B4443" s="54">
        <v>903842</v>
      </c>
      <c r="C4443" s="55" t="s">
        <v>415</v>
      </c>
      <c r="D4443" s="54" t="s">
        <v>1</v>
      </c>
      <c r="E4443" s="56">
        <v>6159.4992000000002</v>
      </c>
      <c r="F4443" s="56">
        <v>9834.9624000000003</v>
      </c>
      <c r="G4443" s="56">
        <v>1980.4248</v>
      </c>
      <c r="H4443" s="56">
        <v>1351.1736000000001</v>
      </c>
      <c r="I4443" s="56">
        <v>7272.4103999999998</v>
      </c>
      <c r="J4443" s="56">
        <v>3615.444</v>
      </c>
      <c r="K4443" s="56">
        <v>1442.4911999999999</v>
      </c>
      <c r="L4443" s="56">
        <v>7388.9423999999999</v>
      </c>
      <c r="M4443" s="56">
        <v>6620.1048000000001</v>
      </c>
      <c r="N4443" s="56">
        <v>1906.9631999999999</v>
      </c>
      <c r="O4443" s="56">
        <v>4958.6400000000003</v>
      </c>
      <c r="P4443" s="56">
        <v>5429.5343999999996</v>
      </c>
    </row>
    <row r="4444" spans="1:16" x14ac:dyDescent="0.25">
      <c r="A4444" s="54">
        <v>2024</v>
      </c>
      <c r="B4444" s="54">
        <v>903842</v>
      </c>
      <c r="C4444" s="55" t="s">
        <v>415</v>
      </c>
      <c r="D4444" s="54" t="s">
        <v>296</v>
      </c>
      <c r="E4444" s="56">
        <v>1795.5992000000001</v>
      </c>
      <c r="F4444" s="56">
        <v>1805.5624</v>
      </c>
      <c r="G4444" s="56">
        <v>469.37479999999999</v>
      </c>
      <c r="H4444" s="56">
        <v>208.0736</v>
      </c>
      <c r="I4444" s="56">
        <v>2246.9603999999999</v>
      </c>
      <c r="J4444" s="56">
        <v>541.64400000000001</v>
      </c>
      <c r="K4444" s="56">
        <v>120.2912</v>
      </c>
      <c r="L4444" s="56">
        <v>1059.7424000000001</v>
      </c>
      <c r="M4444" s="56">
        <v>897.0548</v>
      </c>
      <c r="N4444" s="56">
        <v>217.01320000000001</v>
      </c>
      <c r="O4444" s="56">
        <v>525.14</v>
      </c>
      <c r="P4444" s="56">
        <v>1114.6343999999999</v>
      </c>
    </row>
    <row r="4445" spans="1:16" x14ac:dyDescent="0.25">
      <c r="A4445" s="54">
        <v>2024</v>
      </c>
      <c r="B4445" s="54">
        <v>906206</v>
      </c>
      <c r="C4445" s="55" t="s">
        <v>415</v>
      </c>
      <c r="D4445" s="54" t="s">
        <v>296</v>
      </c>
      <c r="E4445" s="56">
        <v>-18.5702</v>
      </c>
      <c r="F4445" s="56">
        <v>1171.4354000000001</v>
      </c>
      <c r="G4445" s="56">
        <v>80.768399999999701</v>
      </c>
      <c r="H4445" s="56">
        <v>-4.3666000000000604</v>
      </c>
      <c r="I4445" s="56">
        <v>559.41340000000002</v>
      </c>
      <c r="J4445" s="56">
        <v>-51.643600000000099</v>
      </c>
      <c r="K4445" s="56">
        <v>9.0629999999999704</v>
      </c>
      <c r="L4445" s="56">
        <v>185.37960000000001</v>
      </c>
      <c r="M4445" s="56">
        <v>450.57060000000001</v>
      </c>
      <c r="N4445" s="56">
        <v>-35.936199999999999</v>
      </c>
      <c r="O4445" s="56">
        <v>374.44560000000001</v>
      </c>
      <c r="P4445" s="56">
        <v>466.24419999999998</v>
      </c>
    </row>
    <row r="4446" spans="1:16" x14ac:dyDescent="0.25">
      <c r="A4446" s="54">
        <v>2024</v>
      </c>
      <c r="B4446" s="54">
        <v>906206</v>
      </c>
      <c r="C4446" s="55" t="s">
        <v>415</v>
      </c>
      <c r="D4446" s="54" t="s">
        <v>1</v>
      </c>
      <c r="E4446" s="56">
        <v>558.52980000000002</v>
      </c>
      <c r="F4446" s="56">
        <v>4685.8353999999999</v>
      </c>
      <c r="G4446" s="56">
        <v>2011.0684000000001</v>
      </c>
      <c r="H4446" s="56">
        <v>503.13339999999999</v>
      </c>
      <c r="I4446" s="56">
        <v>2974.3634000000002</v>
      </c>
      <c r="J4446" s="56">
        <v>628.15639999999996</v>
      </c>
      <c r="K4446" s="56">
        <v>340.363</v>
      </c>
      <c r="L4446" s="56">
        <v>1603.9795999999999</v>
      </c>
      <c r="M4446" s="56">
        <v>2116.1705999999999</v>
      </c>
      <c r="N4446" s="56">
        <v>509.7638</v>
      </c>
      <c r="O4446" s="56">
        <v>1859.9456</v>
      </c>
      <c r="P4446" s="56">
        <v>4403.2442000000001</v>
      </c>
    </row>
    <row r="4447" spans="1:16" x14ac:dyDescent="0.25">
      <c r="A4447" s="54">
        <v>2024</v>
      </c>
      <c r="B4447" s="54">
        <v>906206</v>
      </c>
      <c r="C4447" s="55" t="s">
        <v>415</v>
      </c>
      <c r="D4447" s="54" t="s">
        <v>294</v>
      </c>
      <c r="E4447" s="56">
        <v>112.02979999999999</v>
      </c>
      <c r="F4447" s="56">
        <v>1434.8353999999999</v>
      </c>
      <c r="G4447" s="56">
        <v>343.0684</v>
      </c>
      <c r="H4447" s="56">
        <v>94.133399999999995</v>
      </c>
      <c r="I4447" s="56">
        <v>733.11339999999996</v>
      </c>
      <c r="J4447" s="56">
        <v>112.1564</v>
      </c>
      <c r="K4447" s="56">
        <v>105.363</v>
      </c>
      <c r="L4447" s="56">
        <v>357.9796</v>
      </c>
      <c r="M4447" s="56">
        <v>581.17060000000004</v>
      </c>
      <c r="N4447" s="56">
        <v>157.7638</v>
      </c>
      <c r="O4447" s="56">
        <v>571.44560000000001</v>
      </c>
      <c r="P4447" s="56">
        <v>761.74419999999998</v>
      </c>
    </row>
    <row r="4448" spans="1:16" x14ac:dyDescent="0.25">
      <c r="A4448" s="54">
        <v>2024</v>
      </c>
      <c r="B4448" s="54">
        <v>910039</v>
      </c>
      <c r="C4448" s="55" t="s">
        <v>418</v>
      </c>
      <c r="D4448" s="54" t="s">
        <v>1</v>
      </c>
      <c r="E4448" s="56">
        <v>739.096</v>
      </c>
      <c r="F4448" s="56">
        <v>280.76</v>
      </c>
      <c r="G4448" s="56">
        <v>102.36799999999999</v>
      </c>
      <c r="H4448" s="56">
        <v>180.768</v>
      </c>
      <c r="I4448" s="56">
        <v>1168.6400000000001</v>
      </c>
      <c r="J4448" s="56">
        <v>239.904</v>
      </c>
      <c r="K4448" s="56">
        <v>1363.84</v>
      </c>
      <c r="L4448" s="56">
        <v>3731.5680000000002</v>
      </c>
      <c r="M4448" s="56">
        <v>545.54399999999998</v>
      </c>
      <c r="N4448" s="56">
        <v>786.2</v>
      </c>
      <c r="O4448" s="56">
        <v>63.991999999999997</v>
      </c>
      <c r="P4448" s="56">
        <v>1479.816</v>
      </c>
    </row>
    <row r="4449" spans="1:16" x14ac:dyDescent="0.25">
      <c r="A4449" s="54">
        <v>2024</v>
      </c>
      <c r="B4449" s="54">
        <v>910039</v>
      </c>
      <c r="C4449" s="55" t="s">
        <v>418</v>
      </c>
      <c r="D4449" s="54" t="s">
        <v>294</v>
      </c>
      <c r="E4449" s="56">
        <v>320.096</v>
      </c>
      <c r="F4449" s="56">
        <v>115.26</v>
      </c>
      <c r="G4449" s="56">
        <v>35.868000000000002</v>
      </c>
      <c r="H4449" s="56">
        <v>26.268000000000001</v>
      </c>
      <c r="I4449" s="56">
        <v>455.14</v>
      </c>
      <c r="J4449" s="56">
        <v>74.903999999999996</v>
      </c>
      <c r="K4449" s="56">
        <v>382.34</v>
      </c>
      <c r="L4449" s="56">
        <v>1051.318</v>
      </c>
      <c r="M4449" s="56">
        <v>140.54400000000001</v>
      </c>
      <c r="N4449" s="56">
        <v>197.2</v>
      </c>
      <c r="O4449" s="56">
        <v>28.992000000000001</v>
      </c>
      <c r="P4449" s="56">
        <v>664.81600000000003</v>
      </c>
    </row>
    <row r="4450" spans="1:16" x14ac:dyDescent="0.25">
      <c r="A4450" s="54">
        <v>2024</v>
      </c>
      <c r="B4450" s="54">
        <v>910039</v>
      </c>
      <c r="C4450" s="55" t="s">
        <v>418</v>
      </c>
      <c r="D4450" s="54" t="s">
        <v>296</v>
      </c>
      <c r="E4450" s="56">
        <v>252.79599999999999</v>
      </c>
      <c r="F4450" s="56">
        <v>47.96</v>
      </c>
      <c r="G4450" s="56">
        <v>-63.432000000000002</v>
      </c>
      <c r="H4450" s="56">
        <v>-7.9320000000000004</v>
      </c>
      <c r="I4450" s="56">
        <v>286.33999999999997</v>
      </c>
      <c r="J4450" s="56">
        <v>7.6040000000000001</v>
      </c>
      <c r="K4450" s="56">
        <v>272.04000000000002</v>
      </c>
      <c r="L4450" s="56">
        <v>871.51800000000003</v>
      </c>
      <c r="M4450" s="56">
        <v>39.043999999999997</v>
      </c>
      <c r="N4450" s="56">
        <v>154.19999999999999</v>
      </c>
      <c r="O4450" s="56">
        <v>-4.1079999999999997</v>
      </c>
      <c r="P4450" s="56">
        <v>596.41600000000005</v>
      </c>
    </row>
    <row r="4451" spans="1:16" x14ac:dyDescent="0.25">
      <c r="A4451" s="54">
        <v>2024</v>
      </c>
      <c r="B4451" s="54">
        <v>911084</v>
      </c>
      <c r="C4451" s="55" t="s">
        <v>419</v>
      </c>
      <c r="D4451" s="54" t="s">
        <v>1</v>
      </c>
      <c r="E4451" s="56">
        <v>3439.0727999999999</v>
      </c>
      <c r="F4451" s="56">
        <v>0</v>
      </c>
      <c r="G4451" s="56">
        <v>1328.8824</v>
      </c>
      <c r="H4451" s="56">
        <v>1657.9656</v>
      </c>
      <c r="I4451" s="56">
        <v>972.53279999999995</v>
      </c>
      <c r="J4451" s="56">
        <v>528.35040000000004</v>
      </c>
      <c r="K4451" s="56">
        <v>863.91359999999997</v>
      </c>
      <c r="L4451" s="56">
        <v>434.08800000000002</v>
      </c>
      <c r="M4451" s="56">
        <v>555.71759999999995</v>
      </c>
      <c r="N4451" s="56">
        <v>338.36399999999998</v>
      </c>
      <c r="O4451" s="56">
        <v>0</v>
      </c>
      <c r="P4451" s="56">
        <v>1144.6776</v>
      </c>
    </row>
    <row r="4452" spans="1:16" x14ac:dyDescent="0.25">
      <c r="A4452" s="54">
        <v>2024</v>
      </c>
      <c r="B4452" s="54">
        <v>911084</v>
      </c>
      <c r="C4452" s="55" t="s">
        <v>419</v>
      </c>
      <c r="D4452" s="54" t="s">
        <v>296</v>
      </c>
      <c r="E4452" s="56">
        <v>460.32279999999997</v>
      </c>
      <c r="F4452" s="56">
        <v>0</v>
      </c>
      <c r="G4452" s="56">
        <v>144.38239999999999</v>
      </c>
      <c r="H4452" s="56">
        <v>28.765599999999999</v>
      </c>
      <c r="I4452" s="56">
        <v>320.53280000000001</v>
      </c>
      <c r="J4452" s="56">
        <v>-32.349600000000102</v>
      </c>
      <c r="K4452" s="56">
        <v>110.7136</v>
      </c>
      <c r="L4452" s="56">
        <v>-2.51200000000004</v>
      </c>
      <c r="M4452" s="56">
        <v>44.617600000000003</v>
      </c>
      <c r="N4452" s="56">
        <v>49.064</v>
      </c>
      <c r="O4452" s="56">
        <v>0</v>
      </c>
      <c r="P4452" s="56">
        <v>192.17760000000001</v>
      </c>
    </row>
    <row r="4453" spans="1:16" x14ac:dyDescent="0.25">
      <c r="A4453" s="54">
        <v>2024</v>
      </c>
      <c r="B4453" s="54">
        <v>911084</v>
      </c>
      <c r="C4453" s="55" t="s">
        <v>419</v>
      </c>
      <c r="D4453" s="54" t="s">
        <v>294</v>
      </c>
      <c r="E4453" s="56">
        <v>564.32280000000003</v>
      </c>
      <c r="F4453" s="56">
        <v>0</v>
      </c>
      <c r="G4453" s="56">
        <v>217.38239999999999</v>
      </c>
      <c r="H4453" s="56">
        <v>165.96559999999999</v>
      </c>
      <c r="I4453" s="56">
        <v>357.03280000000001</v>
      </c>
      <c r="J4453" s="56">
        <v>99.350399999999894</v>
      </c>
      <c r="K4453" s="56">
        <v>143.9136</v>
      </c>
      <c r="L4453" s="56">
        <v>97.087999999999994</v>
      </c>
      <c r="M4453" s="56">
        <v>113.2176</v>
      </c>
      <c r="N4453" s="56">
        <v>83.364000000000004</v>
      </c>
      <c r="O4453" s="56">
        <v>0</v>
      </c>
      <c r="P4453" s="56">
        <v>259.67759999999998</v>
      </c>
    </row>
    <row r="4454" spans="1:16" x14ac:dyDescent="0.25">
      <c r="A4454" s="54">
        <v>2024</v>
      </c>
      <c r="B4454" s="54">
        <v>913384</v>
      </c>
      <c r="C4454" s="55" t="s">
        <v>419</v>
      </c>
      <c r="D4454" s="54" t="s">
        <v>296</v>
      </c>
      <c r="E4454" s="56">
        <v>2947.1439999999998</v>
      </c>
      <c r="F4454" s="56">
        <v>1642.0540000000001</v>
      </c>
      <c r="G4454" s="56">
        <v>630.57600000000002</v>
      </c>
      <c r="H4454" s="56">
        <v>1180.952</v>
      </c>
      <c r="I4454" s="56">
        <v>3883.1439999999998</v>
      </c>
      <c r="J4454" s="56">
        <v>2025.8979999999999</v>
      </c>
      <c r="K4454" s="56">
        <v>1116.402</v>
      </c>
      <c r="L4454" s="56">
        <v>361.74400000000003</v>
      </c>
      <c r="M4454" s="56">
        <v>556.08799999999997</v>
      </c>
      <c r="N4454" s="56">
        <v>162.512</v>
      </c>
      <c r="O4454" s="56">
        <v>1069.28</v>
      </c>
      <c r="P4454" s="56">
        <v>1229.952</v>
      </c>
    </row>
    <row r="4455" spans="1:16" x14ac:dyDescent="0.25">
      <c r="A4455" s="54">
        <v>2024</v>
      </c>
      <c r="B4455" s="54">
        <v>913384</v>
      </c>
      <c r="C4455" s="55" t="s">
        <v>419</v>
      </c>
      <c r="D4455" s="54" t="s">
        <v>1</v>
      </c>
      <c r="E4455" s="56">
        <v>11047.103999999999</v>
      </c>
      <c r="F4455" s="56">
        <v>5757.5039999999999</v>
      </c>
      <c r="G4455" s="56">
        <v>6971.1760000000004</v>
      </c>
      <c r="H4455" s="56">
        <v>3824.3519999999999</v>
      </c>
      <c r="I4455" s="56">
        <v>11232.144</v>
      </c>
      <c r="J4455" s="56">
        <v>6559.6480000000001</v>
      </c>
      <c r="K4455" s="56">
        <v>3181.152</v>
      </c>
      <c r="L4455" s="56">
        <v>1410.144</v>
      </c>
      <c r="M4455" s="56">
        <v>3164.8879999999999</v>
      </c>
      <c r="N4455" s="56">
        <v>1611.3119999999999</v>
      </c>
      <c r="O4455" s="56">
        <v>4914.28</v>
      </c>
      <c r="P4455" s="56">
        <v>5371.3519999999999</v>
      </c>
    </row>
    <row r="4456" spans="1:16" x14ac:dyDescent="0.25">
      <c r="A4456" s="54">
        <v>2024</v>
      </c>
      <c r="B4456" s="54">
        <v>913384</v>
      </c>
      <c r="C4456" s="55" t="s">
        <v>419</v>
      </c>
      <c r="D4456" s="54" t="s">
        <v>294</v>
      </c>
      <c r="E4456" s="56">
        <v>3310.3539999999998</v>
      </c>
      <c r="F4456" s="56">
        <v>1888.7539999999999</v>
      </c>
      <c r="G4456" s="56">
        <v>845.17600000000004</v>
      </c>
      <c r="H4456" s="56">
        <v>1387.8520000000001</v>
      </c>
      <c r="I4456" s="56">
        <v>4226.1440000000002</v>
      </c>
      <c r="J4456" s="56">
        <v>2337.8980000000001</v>
      </c>
      <c r="K4456" s="56">
        <v>1220.402</v>
      </c>
      <c r="L4456" s="56">
        <v>532.14400000000001</v>
      </c>
      <c r="M4456" s="56">
        <v>798.38800000000003</v>
      </c>
      <c r="N4456" s="56">
        <v>399.31200000000001</v>
      </c>
      <c r="O4456" s="56">
        <v>1381.28</v>
      </c>
      <c r="P4456" s="56">
        <v>1504.3520000000001</v>
      </c>
    </row>
    <row r="4457" spans="1:16" x14ac:dyDescent="0.25">
      <c r="A4457" s="54">
        <v>2024</v>
      </c>
      <c r="B4457" s="54">
        <v>913384</v>
      </c>
      <c r="C4457" s="55" t="s">
        <v>416</v>
      </c>
      <c r="D4457" s="54" t="s">
        <v>294</v>
      </c>
      <c r="E4457" s="56">
        <v>155.536</v>
      </c>
      <c r="F4457" s="56">
        <v>79.152000000000001</v>
      </c>
      <c r="G4457" s="56">
        <v>28.992000000000001</v>
      </c>
      <c r="H4457" s="56">
        <v>53.368000000000002</v>
      </c>
      <c r="I4457" s="56">
        <v>365.822</v>
      </c>
      <c r="J4457" s="56">
        <v>131.23599999999999</v>
      </c>
      <c r="K4457" s="56">
        <v>821.94799999999998</v>
      </c>
      <c r="L4457" s="56">
        <v>401.59199999999998</v>
      </c>
      <c r="M4457" s="56">
        <v>94.76</v>
      </c>
      <c r="N4457" s="56">
        <v>0</v>
      </c>
      <c r="O4457" s="56">
        <v>71.052000000000007</v>
      </c>
      <c r="P4457" s="56">
        <v>705.98800000000006</v>
      </c>
    </row>
    <row r="4458" spans="1:16" x14ac:dyDescent="0.25">
      <c r="A4458" s="54">
        <v>2024</v>
      </c>
      <c r="B4458" s="54">
        <v>913384</v>
      </c>
      <c r="C4458" s="55" t="s">
        <v>416</v>
      </c>
      <c r="D4458" s="54" t="s">
        <v>296</v>
      </c>
      <c r="E4458" s="56">
        <v>22.736000000000001</v>
      </c>
      <c r="F4458" s="56">
        <v>-20.448</v>
      </c>
      <c r="G4458" s="56">
        <v>-3.1080000000000001</v>
      </c>
      <c r="H4458" s="56">
        <v>-13.032</v>
      </c>
      <c r="I4458" s="56">
        <v>265.12200000000001</v>
      </c>
      <c r="J4458" s="56">
        <v>-1.5640000000000001</v>
      </c>
      <c r="K4458" s="56">
        <v>648.798</v>
      </c>
      <c r="L4458" s="56">
        <v>336.29199999999997</v>
      </c>
      <c r="M4458" s="56">
        <v>27.26</v>
      </c>
      <c r="N4458" s="56">
        <v>0</v>
      </c>
      <c r="O4458" s="56">
        <v>-28.547999999999998</v>
      </c>
      <c r="P4458" s="56">
        <v>663.43799999999999</v>
      </c>
    </row>
    <row r="4459" spans="1:16" x14ac:dyDescent="0.25">
      <c r="A4459" s="54">
        <v>2024</v>
      </c>
      <c r="B4459" s="54">
        <v>913384</v>
      </c>
      <c r="C4459" s="55" t="s">
        <v>416</v>
      </c>
      <c r="D4459" s="54" t="s">
        <v>1</v>
      </c>
      <c r="E4459" s="56">
        <v>665.53599999999994</v>
      </c>
      <c r="F4459" s="56">
        <v>299.15199999999999</v>
      </c>
      <c r="G4459" s="56">
        <v>63.991999999999997</v>
      </c>
      <c r="H4459" s="56">
        <v>150.36799999999999</v>
      </c>
      <c r="I4459" s="56">
        <v>939.072</v>
      </c>
      <c r="J4459" s="56">
        <v>544.73599999999999</v>
      </c>
      <c r="K4459" s="56">
        <v>2200.4479999999999</v>
      </c>
      <c r="L4459" s="56">
        <v>1151.5920000000001</v>
      </c>
      <c r="M4459" s="56">
        <v>344.76</v>
      </c>
      <c r="N4459" s="56">
        <v>0</v>
      </c>
      <c r="O4459" s="56">
        <v>425.55200000000002</v>
      </c>
      <c r="P4459" s="56">
        <v>1972.4880000000001</v>
      </c>
    </row>
    <row r="4460" spans="1:16" x14ac:dyDescent="0.25">
      <c r="A4460" s="54">
        <v>2024</v>
      </c>
      <c r="B4460" s="54">
        <v>914425</v>
      </c>
      <c r="C4460" s="55" t="s">
        <v>418</v>
      </c>
      <c r="D4460" s="54" t="s">
        <v>1</v>
      </c>
      <c r="E4460" s="56">
        <v>0</v>
      </c>
      <c r="F4460" s="56">
        <v>0</v>
      </c>
      <c r="G4460" s="56">
        <v>0</v>
      </c>
      <c r="H4460" s="56">
        <v>1204.8</v>
      </c>
      <c r="I4460" s="56">
        <v>0</v>
      </c>
      <c r="J4460" s="56">
        <v>162</v>
      </c>
      <c r="K4460" s="56">
        <v>346.8</v>
      </c>
      <c r="L4460" s="56">
        <v>42</v>
      </c>
      <c r="M4460" s="56">
        <v>168</v>
      </c>
      <c r="N4460" s="56">
        <v>312</v>
      </c>
      <c r="O4460" s="56">
        <v>42</v>
      </c>
      <c r="P4460" s="56">
        <v>129.6</v>
      </c>
    </row>
    <row r="4461" spans="1:16" x14ac:dyDescent="0.25">
      <c r="A4461" s="54">
        <v>2024</v>
      </c>
      <c r="B4461" s="54">
        <v>914425</v>
      </c>
      <c r="C4461" s="55" t="s">
        <v>416</v>
      </c>
      <c r="D4461" s="54" t="s">
        <v>1</v>
      </c>
      <c r="E4461" s="56">
        <v>0</v>
      </c>
      <c r="F4461" s="56">
        <v>0</v>
      </c>
      <c r="G4461" s="56">
        <v>0</v>
      </c>
      <c r="H4461" s="56">
        <v>0</v>
      </c>
      <c r="I4461" s="56">
        <v>0</v>
      </c>
      <c r="J4461" s="56">
        <v>0</v>
      </c>
      <c r="K4461" s="56">
        <v>0</v>
      </c>
      <c r="L4461" s="56">
        <v>613.20000000000005</v>
      </c>
      <c r="M4461" s="56">
        <v>1219.8</v>
      </c>
      <c r="N4461" s="56">
        <v>0</v>
      </c>
      <c r="O4461" s="56">
        <v>1264.2</v>
      </c>
      <c r="P4461" s="56">
        <v>1156.8</v>
      </c>
    </row>
    <row r="4462" spans="1:16" x14ac:dyDescent="0.25">
      <c r="A4462" s="54">
        <v>2024</v>
      </c>
      <c r="B4462" s="54">
        <v>914425</v>
      </c>
      <c r="C4462" s="55" t="s">
        <v>414</v>
      </c>
      <c r="D4462" s="54" t="s">
        <v>296</v>
      </c>
      <c r="E4462" s="56">
        <v>0</v>
      </c>
      <c r="F4462" s="56">
        <v>0</v>
      </c>
      <c r="G4462" s="56">
        <v>0</v>
      </c>
      <c r="H4462" s="56">
        <v>1731.59</v>
      </c>
      <c r="I4462" s="56">
        <v>5651.95</v>
      </c>
      <c r="J4462" s="56">
        <v>3946.58</v>
      </c>
      <c r="K4462" s="56">
        <v>2331.9299999999998</v>
      </c>
      <c r="L4462" s="56">
        <v>3995.92</v>
      </c>
      <c r="M4462" s="56">
        <v>4737.75</v>
      </c>
      <c r="N4462" s="56">
        <v>3793.12</v>
      </c>
      <c r="O4462" s="56">
        <v>2624.44</v>
      </c>
      <c r="P4462" s="56">
        <v>2270.7399999999998</v>
      </c>
    </row>
    <row r="4463" spans="1:16" x14ac:dyDescent="0.25">
      <c r="A4463" s="54">
        <v>2024</v>
      </c>
      <c r="B4463" s="54">
        <v>914425</v>
      </c>
      <c r="C4463" s="55" t="s">
        <v>418</v>
      </c>
      <c r="D4463" s="54" t="s">
        <v>294</v>
      </c>
      <c r="E4463" s="56">
        <v>0</v>
      </c>
      <c r="F4463" s="56">
        <v>0</v>
      </c>
      <c r="G4463" s="56">
        <v>0</v>
      </c>
      <c r="H4463" s="56">
        <v>200.8</v>
      </c>
      <c r="I4463" s="56">
        <v>0</v>
      </c>
      <c r="J4463" s="56">
        <v>27</v>
      </c>
      <c r="K4463" s="56">
        <v>57.8</v>
      </c>
      <c r="L4463" s="56">
        <v>7</v>
      </c>
      <c r="M4463" s="56">
        <v>28</v>
      </c>
      <c r="N4463" s="56">
        <v>52</v>
      </c>
      <c r="O4463" s="56">
        <v>7</v>
      </c>
      <c r="P4463" s="56">
        <v>21.6</v>
      </c>
    </row>
    <row r="4464" spans="1:16" x14ac:dyDescent="0.25">
      <c r="A4464" s="54">
        <v>2024</v>
      </c>
      <c r="B4464" s="54">
        <v>914425</v>
      </c>
      <c r="C4464" s="55" t="s">
        <v>416</v>
      </c>
      <c r="D4464" s="54" t="s">
        <v>294</v>
      </c>
      <c r="E4464" s="56">
        <v>0</v>
      </c>
      <c r="F4464" s="56">
        <v>0</v>
      </c>
      <c r="G4464" s="56">
        <v>0</v>
      </c>
      <c r="H4464" s="56">
        <v>0</v>
      </c>
      <c r="I4464" s="56">
        <v>0</v>
      </c>
      <c r="J4464" s="56">
        <v>0</v>
      </c>
      <c r="K4464" s="56">
        <v>0</v>
      </c>
      <c r="L4464" s="56">
        <v>102.2</v>
      </c>
      <c r="M4464" s="56">
        <v>203.3</v>
      </c>
      <c r="N4464" s="56">
        <v>0</v>
      </c>
      <c r="O4464" s="56">
        <v>210.7</v>
      </c>
      <c r="P4464" s="56">
        <v>192.8</v>
      </c>
    </row>
    <row r="4465" spans="1:16" x14ac:dyDescent="0.25">
      <c r="A4465" s="54">
        <v>2024</v>
      </c>
      <c r="B4465" s="54">
        <v>914425</v>
      </c>
      <c r="C4465" s="55" t="s">
        <v>416</v>
      </c>
      <c r="D4465" s="54" t="s">
        <v>296</v>
      </c>
      <c r="E4465" s="56">
        <v>0</v>
      </c>
      <c r="F4465" s="56">
        <v>0</v>
      </c>
      <c r="G4465" s="56">
        <v>0</v>
      </c>
      <c r="H4465" s="56">
        <v>0</v>
      </c>
      <c r="I4465" s="56">
        <v>0</v>
      </c>
      <c r="J4465" s="56">
        <v>0</v>
      </c>
      <c r="K4465" s="56">
        <v>0</v>
      </c>
      <c r="L4465" s="56">
        <v>66.8</v>
      </c>
      <c r="M4465" s="56">
        <v>102.6</v>
      </c>
      <c r="N4465" s="56">
        <v>0</v>
      </c>
      <c r="O4465" s="56">
        <v>176.4</v>
      </c>
      <c r="P4465" s="56">
        <v>91</v>
      </c>
    </row>
    <row r="4466" spans="1:16" x14ac:dyDescent="0.25">
      <c r="A4466" s="54">
        <v>2024</v>
      </c>
      <c r="B4466" s="54">
        <v>914425</v>
      </c>
      <c r="C4466" s="55" t="s">
        <v>418</v>
      </c>
      <c r="D4466" s="54" t="s">
        <v>296</v>
      </c>
      <c r="E4466" s="56">
        <v>0</v>
      </c>
      <c r="F4466" s="56">
        <v>0</v>
      </c>
      <c r="G4466" s="56">
        <v>0</v>
      </c>
      <c r="H4466" s="56">
        <v>91.6</v>
      </c>
      <c r="I4466" s="56">
        <v>0</v>
      </c>
      <c r="J4466" s="56">
        <v>-72.3</v>
      </c>
      <c r="K4466" s="56">
        <v>-42.6</v>
      </c>
      <c r="L4466" s="56">
        <v>-26.1</v>
      </c>
      <c r="M4466" s="56">
        <v>-71.3</v>
      </c>
      <c r="N4466" s="56">
        <v>-48.4</v>
      </c>
      <c r="O4466" s="56">
        <v>-26.1</v>
      </c>
      <c r="P4466" s="56">
        <v>-45.7</v>
      </c>
    </row>
    <row r="4467" spans="1:16" x14ac:dyDescent="0.25">
      <c r="A4467" s="54">
        <v>2024</v>
      </c>
      <c r="B4467" s="54">
        <v>914425</v>
      </c>
      <c r="C4467" s="55" t="s">
        <v>414</v>
      </c>
      <c r="D4467" s="54" t="s">
        <v>1</v>
      </c>
      <c r="E4467" s="56">
        <v>0</v>
      </c>
      <c r="F4467" s="56">
        <v>0</v>
      </c>
      <c r="G4467" s="56">
        <v>0</v>
      </c>
      <c r="H4467" s="56">
        <v>13308.9</v>
      </c>
      <c r="I4467" s="56">
        <v>37586.1</v>
      </c>
      <c r="J4467" s="56">
        <v>27415.8</v>
      </c>
      <c r="K4467" s="56">
        <v>16832.7</v>
      </c>
      <c r="L4467" s="56">
        <v>28212</v>
      </c>
      <c r="M4467" s="56">
        <v>32723.7</v>
      </c>
      <c r="N4467" s="56">
        <v>26503.200000000001</v>
      </c>
      <c r="O4467" s="56">
        <v>18990</v>
      </c>
      <c r="P4467" s="56">
        <v>16747.8</v>
      </c>
    </row>
    <row r="4468" spans="1:16" x14ac:dyDescent="0.25">
      <c r="A4468" s="54">
        <v>2024</v>
      </c>
      <c r="B4468" s="54">
        <v>914425</v>
      </c>
      <c r="C4468" s="55" t="s">
        <v>414</v>
      </c>
      <c r="D4468" s="54" t="s">
        <v>294</v>
      </c>
      <c r="E4468" s="56">
        <v>0</v>
      </c>
      <c r="F4468" s="56">
        <v>0</v>
      </c>
      <c r="G4468" s="56">
        <v>0</v>
      </c>
      <c r="H4468" s="56">
        <v>2218.15</v>
      </c>
      <c r="I4468" s="56">
        <v>6264.35</v>
      </c>
      <c r="J4468" s="56">
        <v>4569.3</v>
      </c>
      <c r="K4468" s="56">
        <v>2805.45</v>
      </c>
      <c r="L4468" s="56">
        <v>4702</v>
      </c>
      <c r="M4468" s="56">
        <v>5453.95</v>
      </c>
      <c r="N4468" s="56">
        <v>4417.2</v>
      </c>
      <c r="O4468" s="56">
        <v>3165</v>
      </c>
      <c r="P4468" s="56">
        <v>2791.3</v>
      </c>
    </row>
    <row r="4469" spans="1:16" x14ac:dyDescent="0.25">
      <c r="A4469" s="54">
        <v>2024</v>
      </c>
      <c r="B4469" s="54">
        <v>915339</v>
      </c>
      <c r="C4469" s="55" t="s">
        <v>418</v>
      </c>
      <c r="D4469" s="54" t="s">
        <v>296</v>
      </c>
      <c r="E4469" s="56">
        <v>0</v>
      </c>
      <c r="F4469" s="56">
        <v>0</v>
      </c>
      <c r="G4469" s="56">
        <v>0</v>
      </c>
      <c r="H4469" s="56">
        <v>17.175999999999998</v>
      </c>
      <c r="I4469" s="56">
        <v>205.01599999999999</v>
      </c>
      <c r="J4469" s="56">
        <v>-33.515999999999998</v>
      </c>
      <c r="K4469" s="56">
        <v>-5.3959999999999901</v>
      </c>
      <c r="L4469" s="56">
        <v>-15.096</v>
      </c>
      <c r="M4469" s="56">
        <v>14.476000000000001</v>
      </c>
      <c r="N4469" s="56">
        <v>231.416</v>
      </c>
      <c r="O4469" s="56">
        <v>592.79200000000003</v>
      </c>
      <c r="P4469" s="56">
        <v>21.783999999999999</v>
      </c>
    </row>
    <row r="4470" spans="1:16" x14ac:dyDescent="0.25">
      <c r="A4470" s="54">
        <v>2024</v>
      </c>
      <c r="B4470" s="54">
        <v>915339</v>
      </c>
      <c r="C4470" s="55" t="s">
        <v>418</v>
      </c>
      <c r="D4470" s="54" t="s">
        <v>294</v>
      </c>
      <c r="E4470" s="56">
        <v>0</v>
      </c>
      <c r="F4470" s="56">
        <v>0</v>
      </c>
      <c r="G4470" s="56">
        <v>0</v>
      </c>
      <c r="H4470" s="56">
        <v>52.475999999999999</v>
      </c>
      <c r="I4470" s="56">
        <v>274.51600000000002</v>
      </c>
      <c r="J4470" s="56">
        <v>32.683999999999997</v>
      </c>
      <c r="K4470" s="56">
        <v>61.904000000000003</v>
      </c>
      <c r="L4470" s="56">
        <v>52.204000000000001</v>
      </c>
      <c r="M4470" s="56">
        <v>49.776000000000003</v>
      </c>
      <c r="N4470" s="56">
        <v>300.916</v>
      </c>
      <c r="O4470" s="56">
        <v>697.59199999999998</v>
      </c>
      <c r="P4470" s="56">
        <v>55.984000000000002</v>
      </c>
    </row>
    <row r="4471" spans="1:16" x14ac:dyDescent="0.25">
      <c r="A4471" s="54">
        <v>2024</v>
      </c>
      <c r="B4471" s="54">
        <v>915339</v>
      </c>
      <c r="C4471" s="55" t="s">
        <v>418</v>
      </c>
      <c r="D4471" s="54" t="s">
        <v>1</v>
      </c>
      <c r="E4471" s="56">
        <v>0</v>
      </c>
      <c r="F4471" s="56">
        <v>0</v>
      </c>
      <c r="G4471" s="56">
        <v>0</v>
      </c>
      <c r="H4471" s="56">
        <v>151.976</v>
      </c>
      <c r="I4471" s="56">
        <v>919.01599999999996</v>
      </c>
      <c r="J4471" s="56">
        <v>71.183999999999997</v>
      </c>
      <c r="K4471" s="56">
        <v>231.904</v>
      </c>
      <c r="L4471" s="56">
        <v>200.70400000000001</v>
      </c>
      <c r="M4471" s="56">
        <v>224.77600000000001</v>
      </c>
      <c r="N4471" s="56">
        <v>865.41600000000005</v>
      </c>
      <c r="O4471" s="56">
        <v>1664.5920000000001</v>
      </c>
      <c r="P4471" s="56">
        <v>135.98400000000001</v>
      </c>
    </row>
    <row r="4472" spans="1:16" x14ac:dyDescent="0.25">
      <c r="A4472" s="54">
        <v>2024</v>
      </c>
      <c r="B4472" s="54">
        <v>915359</v>
      </c>
      <c r="C4472" s="55" t="s">
        <v>416</v>
      </c>
      <c r="D4472" s="54" t="s">
        <v>296</v>
      </c>
      <c r="E4472" s="56">
        <v>-19.150799999998899</v>
      </c>
      <c r="F4472" s="56">
        <v>-56.851199999999203</v>
      </c>
      <c r="G4472" s="56">
        <v>12.885400000000599</v>
      </c>
      <c r="H4472" s="56">
        <v>-350.89199999999897</v>
      </c>
      <c r="I4472" s="56">
        <v>354.07440000000099</v>
      </c>
      <c r="J4472" s="56">
        <v>-116.037599999999</v>
      </c>
      <c r="K4472" s="56">
        <v>9.7110000000004497</v>
      </c>
      <c r="L4472" s="56">
        <v>-212.648799999998</v>
      </c>
      <c r="M4472" s="56">
        <v>309.14120000000202</v>
      </c>
      <c r="N4472" s="56">
        <v>-18.6143999999987</v>
      </c>
      <c r="O4472" s="56">
        <v>387.20640000000202</v>
      </c>
      <c r="P4472" s="56">
        <v>-525.61799999999903</v>
      </c>
    </row>
    <row r="4473" spans="1:16" x14ac:dyDescent="0.25">
      <c r="A4473" s="54">
        <v>2024</v>
      </c>
      <c r="B4473" s="54">
        <v>915359</v>
      </c>
      <c r="C4473" s="55" t="s">
        <v>416</v>
      </c>
      <c r="D4473" s="54" t="s">
        <v>1</v>
      </c>
      <c r="E4473" s="56">
        <v>13093.349200000001</v>
      </c>
      <c r="F4473" s="56">
        <v>11697.648800000001</v>
      </c>
      <c r="G4473" s="56">
        <v>6218.8353999999999</v>
      </c>
      <c r="H4473" s="56">
        <v>12668.708000000001</v>
      </c>
      <c r="I4473" s="56">
        <v>10410.5244</v>
      </c>
      <c r="J4473" s="56">
        <v>14874.2624</v>
      </c>
      <c r="K4473" s="56">
        <v>8536.4110000000001</v>
      </c>
      <c r="L4473" s="56">
        <v>11512.501200000001</v>
      </c>
      <c r="M4473" s="56">
        <v>12326.2412</v>
      </c>
      <c r="N4473" s="56">
        <v>12892.1356</v>
      </c>
      <c r="O4473" s="56">
        <v>14828.9064</v>
      </c>
      <c r="P4473" s="56">
        <v>8402.982</v>
      </c>
    </row>
    <row r="4474" spans="1:16" x14ac:dyDescent="0.25">
      <c r="A4474" s="54">
        <v>2024</v>
      </c>
      <c r="B4474" s="54">
        <v>915359</v>
      </c>
      <c r="C4474" s="55" t="s">
        <v>416</v>
      </c>
      <c r="D4474" s="54" t="s">
        <v>294</v>
      </c>
      <c r="E4474" s="56">
        <v>734.34920000000102</v>
      </c>
      <c r="F4474" s="56">
        <v>488.64880000000102</v>
      </c>
      <c r="G4474" s="56">
        <v>513.08540000000096</v>
      </c>
      <c r="H4474" s="56">
        <v>307.95800000000099</v>
      </c>
      <c r="I4474" s="56">
        <v>868.02440000000104</v>
      </c>
      <c r="J4474" s="56">
        <v>472.01240000000098</v>
      </c>
      <c r="K4474" s="56">
        <v>487.16100000000102</v>
      </c>
      <c r="L4474" s="56">
        <v>337.25120000000197</v>
      </c>
      <c r="M4474" s="56">
        <v>821.99120000000198</v>
      </c>
      <c r="N4474" s="56">
        <v>498.63560000000098</v>
      </c>
      <c r="O4474" s="56">
        <v>945.90640000000201</v>
      </c>
      <c r="P4474" s="56">
        <v>51.982000000000603</v>
      </c>
    </row>
    <row r="4475" spans="1:16" x14ac:dyDescent="0.25">
      <c r="A4475" s="54">
        <v>2024</v>
      </c>
      <c r="B4475" s="54">
        <v>916061</v>
      </c>
      <c r="C4475" s="55" t="s">
        <v>417</v>
      </c>
      <c r="D4475" s="54" t="s">
        <v>296</v>
      </c>
      <c r="E4475" s="56">
        <v>-85.493600000000001</v>
      </c>
      <c r="F4475" s="56">
        <v>0</v>
      </c>
      <c r="G4475" s="56">
        <v>-51.461599999999997</v>
      </c>
      <c r="H4475" s="56">
        <v>-46.624400000000001</v>
      </c>
      <c r="I4475" s="56">
        <v>187.44880000000001</v>
      </c>
      <c r="J4475" s="56">
        <v>-64.657600000000102</v>
      </c>
      <c r="K4475" s="56">
        <v>13.571199999999999</v>
      </c>
      <c r="L4475" s="56">
        <v>149.5136</v>
      </c>
      <c r="M4475" s="56">
        <v>-24.6144</v>
      </c>
      <c r="N4475" s="56">
        <v>112.2456</v>
      </c>
      <c r="O4475" s="56">
        <v>-26.428799999999999</v>
      </c>
      <c r="P4475" s="56">
        <v>177.5136</v>
      </c>
    </row>
    <row r="4476" spans="1:16" x14ac:dyDescent="0.25">
      <c r="A4476" s="54">
        <v>2024</v>
      </c>
      <c r="B4476" s="54">
        <v>916061</v>
      </c>
      <c r="C4476" s="55" t="s">
        <v>417</v>
      </c>
      <c r="D4476" s="54" t="s">
        <v>294</v>
      </c>
      <c r="E4476" s="56">
        <v>4.5064000000000002</v>
      </c>
      <c r="F4476" s="56">
        <v>0</v>
      </c>
      <c r="G4476" s="56">
        <v>8.5383999999999993</v>
      </c>
      <c r="H4476" s="56">
        <v>13.3756</v>
      </c>
      <c r="I4476" s="56">
        <v>247.44880000000001</v>
      </c>
      <c r="J4476" s="56">
        <v>55.342399999999898</v>
      </c>
      <c r="K4476" s="56">
        <v>73.571200000000005</v>
      </c>
      <c r="L4476" s="56">
        <v>209.5136</v>
      </c>
      <c r="M4476" s="56">
        <v>5.3856000000000002</v>
      </c>
      <c r="N4476" s="56">
        <v>181.2456</v>
      </c>
      <c r="O4476" s="56">
        <v>63.571199999999997</v>
      </c>
      <c r="P4476" s="56">
        <v>237.5136</v>
      </c>
    </row>
    <row r="4477" spans="1:16" x14ac:dyDescent="0.25">
      <c r="A4477" s="54">
        <v>2024</v>
      </c>
      <c r="B4477" s="54">
        <v>916061</v>
      </c>
      <c r="C4477" s="55" t="s">
        <v>417</v>
      </c>
      <c r="D4477" s="54" t="s">
        <v>1</v>
      </c>
      <c r="E4477" s="56">
        <v>669.50639999999999</v>
      </c>
      <c r="F4477" s="56">
        <v>0</v>
      </c>
      <c r="G4477" s="56">
        <v>70.538399999999996</v>
      </c>
      <c r="H4477" s="56">
        <v>80.625600000000006</v>
      </c>
      <c r="I4477" s="56">
        <v>777.44880000000001</v>
      </c>
      <c r="J4477" s="56">
        <v>446.3424</v>
      </c>
      <c r="K4477" s="56">
        <v>273.57119999999998</v>
      </c>
      <c r="L4477" s="56">
        <v>849.5136</v>
      </c>
      <c r="M4477" s="56">
        <v>14.3856</v>
      </c>
      <c r="N4477" s="56">
        <v>1783.2456</v>
      </c>
      <c r="O4477" s="56">
        <v>273.57119999999998</v>
      </c>
      <c r="P4477" s="56">
        <v>777.5136</v>
      </c>
    </row>
    <row r="4478" spans="1:16" x14ac:dyDescent="0.25">
      <c r="A4478" s="54">
        <v>2024</v>
      </c>
      <c r="B4478" s="54">
        <v>917647</v>
      </c>
      <c r="C4478" s="55" t="s">
        <v>416</v>
      </c>
      <c r="D4478" s="54" t="s">
        <v>296</v>
      </c>
      <c r="E4478" s="56">
        <v>-1.7619999999999301</v>
      </c>
      <c r="F4478" s="56">
        <v>242.386</v>
      </c>
      <c r="G4478" s="56">
        <v>151.096</v>
      </c>
      <c r="H4478" s="56">
        <v>0</v>
      </c>
      <c r="I4478" s="56">
        <v>-2.1719999999999802</v>
      </c>
      <c r="J4478" s="56">
        <v>17.12</v>
      </c>
      <c r="K4478" s="56">
        <v>258.60399999999998</v>
      </c>
      <c r="L4478" s="56">
        <v>0</v>
      </c>
      <c r="M4478" s="56">
        <v>0</v>
      </c>
      <c r="N4478" s="56">
        <v>0</v>
      </c>
      <c r="O4478" s="56">
        <v>0</v>
      </c>
      <c r="P4478" s="56">
        <v>0</v>
      </c>
    </row>
    <row r="4479" spans="1:16" x14ac:dyDescent="0.25">
      <c r="A4479" s="54">
        <v>2024</v>
      </c>
      <c r="B4479" s="54">
        <v>917647</v>
      </c>
      <c r="C4479" s="55" t="s">
        <v>416</v>
      </c>
      <c r="D4479" s="54" t="s">
        <v>294</v>
      </c>
      <c r="E4479" s="56">
        <v>127.738</v>
      </c>
      <c r="F4479" s="56">
        <v>382.33600000000001</v>
      </c>
      <c r="G4479" s="56">
        <v>248.49600000000001</v>
      </c>
      <c r="H4479" s="56">
        <v>0</v>
      </c>
      <c r="I4479" s="56">
        <v>162.72800000000001</v>
      </c>
      <c r="J4479" s="56">
        <v>183.12</v>
      </c>
      <c r="K4479" s="56">
        <v>323.904</v>
      </c>
      <c r="L4479" s="56">
        <v>0</v>
      </c>
      <c r="M4479" s="56">
        <v>0</v>
      </c>
      <c r="N4479" s="56">
        <v>0</v>
      </c>
      <c r="O4479" s="56">
        <v>0</v>
      </c>
      <c r="P4479" s="56">
        <v>0</v>
      </c>
    </row>
    <row r="4480" spans="1:16" x14ac:dyDescent="0.25">
      <c r="A4480" s="54">
        <v>2024</v>
      </c>
      <c r="B4480" s="54">
        <v>917647</v>
      </c>
      <c r="C4480" s="55" t="s">
        <v>416</v>
      </c>
      <c r="D4480" s="54" t="s">
        <v>1</v>
      </c>
      <c r="E4480" s="56">
        <v>885.48800000000006</v>
      </c>
      <c r="F4480" s="56">
        <v>1325.336</v>
      </c>
      <c r="G4480" s="56">
        <v>961.49599999999998</v>
      </c>
      <c r="H4480" s="56">
        <v>0</v>
      </c>
      <c r="I4480" s="56">
        <v>464.72800000000001</v>
      </c>
      <c r="J4480" s="56">
        <v>603.12</v>
      </c>
      <c r="K4480" s="56">
        <v>863.904</v>
      </c>
      <c r="L4480" s="56">
        <v>0</v>
      </c>
      <c r="M4480" s="56">
        <v>0</v>
      </c>
      <c r="N4480" s="56">
        <v>0</v>
      </c>
      <c r="O4480" s="56">
        <v>0</v>
      </c>
      <c r="P4480" s="56">
        <v>0</v>
      </c>
    </row>
    <row r="4481" spans="1:16" x14ac:dyDescent="0.25">
      <c r="A4481" s="54">
        <v>2024</v>
      </c>
      <c r="B4481" s="54">
        <v>921547</v>
      </c>
      <c r="C4481" s="55" t="s">
        <v>417</v>
      </c>
      <c r="D4481" s="54" t="s">
        <v>294</v>
      </c>
      <c r="E4481" s="56">
        <v>4057.2</v>
      </c>
      <c r="F4481" s="56">
        <v>1816.8</v>
      </c>
      <c r="G4481" s="56">
        <v>3459.7</v>
      </c>
      <c r="H4481" s="56">
        <v>4600</v>
      </c>
      <c r="I4481" s="56">
        <v>4108.6000000000004</v>
      </c>
      <c r="J4481" s="56">
        <v>2357.4</v>
      </c>
      <c r="K4481" s="56">
        <v>1507.1</v>
      </c>
      <c r="L4481" s="56">
        <v>4996</v>
      </c>
      <c r="M4481" s="56">
        <v>1842.6</v>
      </c>
      <c r="N4481" s="56">
        <v>1961.9</v>
      </c>
      <c r="O4481" s="56">
        <v>1255.4000000000001</v>
      </c>
      <c r="P4481" s="56">
        <v>2499.8000000000002</v>
      </c>
    </row>
    <row r="4482" spans="1:16" x14ac:dyDescent="0.25">
      <c r="A4482" s="54">
        <v>2024</v>
      </c>
      <c r="B4482" s="54">
        <v>921547</v>
      </c>
      <c r="C4482" s="55" t="s">
        <v>417</v>
      </c>
      <c r="D4482" s="54" t="s">
        <v>296</v>
      </c>
      <c r="E4482" s="56">
        <v>3822.04</v>
      </c>
      <c r="F4482" s="56">
        <v>1699.64</v>
      </c>
      <c r="G4482" s="56">
        <v>3268.06</v>
      </c>
      <c r="H4482" s="56">
        <v>4383.4799999999996</v>
      </c>
      <c r="I4482" s="56">
        <v>3858.52</v>
      </c>
      <c r="J4482" s="56">
        <v>2144.7600000000002</v>
      </c>
      <c r="K4482" s="56">
        <v>1358.54</v>
      </c>
      <c r="L4482" s="56">
        <v>4763.8500000000004</v>
      </c>
      <c r="M4482" s="56">
        <v>1694</v>
      </c>
      <c r="N4482" s="56">
        <v>1818.34</v>
      </c>
      <c r="O4482" s="56">
        <v>1014.36</v>
      </c>
      <c r="P4482" s="56">
        <v>2391.7199999999998</v>
      </c>
    </row>
    <row r="4483" spans="1:16" x14ac:dyDescent="0.25">
      <c r="A4483" s="54">
        <v>2024</v>
      </c>
      <c r="B4483" s="54">
        <v>921547</v>
      </c>
      <c r="C4483" s="55" t="s">
        <v>417</v>
      </c>
      <c r="D4483" s="54" t="s">
        <v>1</v>
      </c>
      <c r="E4483" s="56">
        <v>14200.2</v>
      </c>
      <c r="F4483" s="56">
        <v>6358.8</v>
      </c>
      <c r="G4483" s="56">
        <v>12108.95</v>
      </c>
      <c r="H4483" s="56">
        <v>16100</v>
      </c>
      <c r="I4483" s="56">
        <v>14380.1</v>
      </c>
      <c r="J4483" s="56">
        <v>8250.9</v>
      </c>
      <c r="K4483" s="56">
        <v>5274.85</v>
      </c>
      <c r="L4483" s="56">
        <v>17486</v>
      </c>
      <c r="M4483" s="56">
        <v>6449.1</v>
      </c>
      <c r="N4483" s="56">
        <v>6866.65</v>
      </c>
      <c r="O4483" s="56">
        <v>4393.8999999999996</v>
      </c>
      <c r="P4483" s="56">
        <v>8749.2999999999993</v>
      </c>
    </row>
    <row r="4484" spans="1:16" x14ac:dyDescent="0.25">
      <c r="A4484" s="54">
        <v>2024</v>
      </c>
      <c r="B4484" s="54">
        <v>921608</v>
      </c>
      <c r="C4484" s="55" t="s">
        <v>418</v>
      </c>
      <c r="D4484" s="54" t="s">
        <v>294</v>
      </c>
      <c r="E4484" s="56">
        <v>0</v>
      </c>
      <c r="F4484" s="56">
        <v>0</v>
      </c>
      <c r="G4484" s="56">
        <v>0</v>
      </c>
      <c r="H4484" s="56">
        <v>56.276000000000003</v>
      </c>
      <c r="I4484" s="56">
        <v>55.984000000000002</v>
      </c>
      <c r="J4484" s="56">
        <v>62.095999999999997</v>
      </c>
      <c r="K4484" s="56">
        <v>0</v>
      </c>
      <c r="L4484" s="56">
        <v>61.475999999999999</v>
      </c>
      <c r="M4484" s="56">
        <v>31.783999999999999</v>
      </c>
      <c r="N4484" s="56">
        <v>72.268000000000001</v>
      </c>
      <c r="O4484" s="56">
        <v>270.16000000000003</v>
      </c>
      <c r="P4484" s="56">
        <v>19.992000000000001</v>
      </c>
    </row>
    <row r="4485" spans="1:16" x14ac:dyDescent="0.25">
      <c r="A4485" s="54">
        <v>2024</v>
      </c>
      <c r="B4485" s="54">
        <v>921608</v>
      </c>
      <c r="C4485" s="55" t="s">
        <v>418</v>
      </c>
      <c r="D4485" s="54" t="s">
        <v>1</v>
      </c>
      <c r="E4485" s="56">
        <v>0</v>
      </c>
      <c r="F4485" s="56">
        <v>0</v>
      </c>
      <c r="G4485" s="56">
        <v>0</v>
      </c>
      <c r="H4485" s="56">
        <v>248.77600000000001</v>
      </c>
      <c r="I4485" s="56">
        <v>135.98400000000001</v>
      </c>
      <c r="J4485" s="56">
        <v>175.096</v>
      </c>
      <c r="K4485" s="56">
        <v>0</v>
      </c>
      <c r="L4485" s="56">
        <v>135.976</v>
      </c>
      <c r="M4485" s="56">
        <v>72.784000000000006</v>
      </c>
      <c r="N4485" s="56">
        <v>256.76799999999997</v>
      </c>
      <c r="O4485" s="56">
        <v>1598.16</v>
      </c>
      <c r="P4485" s="56">
        <v>79.992000000000004</v>
      </c>
    </row>
    <row r="4486" spans="1:16" x14ac:dyDescent="0.25">
      <c r="A4486" s="54">
        <v>2024</v>
      </c>
      <c r="B4486" s="54">
        <v>921608</v>
      </c>
      <c r="C4486" s="55" t="s">
        <v>418</v>
      </c>
      <c r="D4486" s="54" t="s">
        <v>296</v>
      </c>
      <c r="E4486" s="56">
        <v>0</v>
      </c>
      <c r="F4486" s="56">
        <v>0</v>
      </c>
      <c r="G4486" s="56">
        <v>0</v>
      </c>
      <c r="H4486" s="56">
        <v>20.975999999999999</v>
      </c>
      <c r="I4486" s="56">
        <v>-10.215999999999999</v>
      </c>
      <c r="J4486" s="56">
        <v>-6.3039999999999896</v>
      </c>
      <c r="K4486" s="56">
        <v>0</v>
      </c>
      <c r="L4486" s="56">
        <v>26.175999999999998</v>
      </c>
      <c r="M4486" s="56">
        <v>-2.4160000000000101</v>
      </c>
      <c r="N4486" s="56">
        <v>-28.132000000000001</v>
      </c>
      <c r="O4486" s="56">
        <v>128.96</v>
      </c>
      <c r="P4486" s="56">
        <v>-13.108000000000001</v>
      </c>
    </row>
    <row r="4487" spans="1:16" x14ac:dyDescent="0.25">
      <c r="A4487" s="54">
        <v>2024</v>
      </c>
      <c r="B4487" s="54">
        <v>923218</v>
      </c>
      <c r="C4487" s="55" t="s">
        <v>418</v>
      </c>
      <c r="D4487" s="54" t="s">
        <v>294</v>
      </c>
      <c r="E4487" s="56">
        <v>46.26</v>
      </c>
      <c r="F4487" s="56">
        <v>73.975999999999999</v>
      </c>
      <c r="G4487" s="56">
        <v>120.13</v>
      </c>
      <c r="H4487" s="56">
        <v>945.42</v>
      </c>
      <c r="I4487" s="56">
        <v>184.68799999999999</v>
      </c>
      <c r="J4487" s="56">
        <v>923.24</v>
      </c>
      <c r="K4487" s="56">
        <v>0</v>
      </c>
      <c r="L4487" s="56">
        <v>0</v>
      </c>
      <c r="M4487" s="56">
        <v>0</v>
      </c>
      <c r="N4487" s="56">
        <v>0</v>
      </c>
      <c r="O4487" s="56">
        <v>0</v>
      </c>
      <c r="P4487" s="56">
        <v>0</v>
      </c>
    </row>
    <row r="4488" spans="1:16" x14ac:dyDescent="0.25">
      <c r="A4488" s="54">
        <v>2024</v>
      </c>
      <c r="B4488" s="54">
        <v>923218</v>
      </c>
      <c r="C4488" s="55" t="s">
        <v>418</v>
      </c>
      <c r="D4488" s="54" t="s">
        <v>296</v>
      </c>
      <c r="E4488" s="56">
        <v>-87.24</v>
      </c>
      <c r="F4488" s="56">
        <v>6.6760000000000099</v>
      </c>
      <c r="G4488" s="56">
        <v>-14.47</v>
      </c>
      <c r="H4488" s="56">
        <v>800.92</v>
      </c>
      <c r="I4488" s="56">
        <v>83.188000000000102</v>
      </c>
      <c r="J4488" s="56">
        <v>785.34</v>
      </c>
      <c r="K4488" s="56">
        <v>0</v>
      </c>
      <c r="L4488" s="56">
        <v>0</v>
      </c>
      <c r="M4488" s="56">
        <v>0</v>
      </c>
      <c r="N4488" s="56">
        <v>0</v>
      </c>
      <c r="O4488" s="56">
        <v>0</v>
      </c>
      <c r="P4488" s="56">
        <v>0</v>
      </c>
    </row>
    <row r="4489" spans="1:16" x14ac:dyDescent="0.25">
      <c r="A4489" s="54">
        <v>2024</v>
      </c>
      <c r="B4489" s="54">
        <v>923218</v>
      </c>
      <c r="C4489" s="55" t="s">
        <v>418</v>
      </c>
      <c r="D4489" s="54" t="s">
        <v>1</v>
      </c>
      <c r="E4489" s="56">
        <v>196.76</v>
      </c>
      <c r="F4489" s="56">
        <v>223.976</v>
      </c>
      <c r="G4489" s="56">
        <v>379.88</v>
      </c>
      <c r="H4489" s="56">
        <v>2777.92</v>
      </c>
      <c r="I4489" s="56">
        <v>1040.6880000000001</v>
      </c>
      <c r="J4489" s="56">
        <v>2625.24</v>
      </c>
      <c r="K4489" s="56">
        <v>0</v>
      </c>
      <c r="L4489" s="56">
        <v>0</v>
      </c>
      <c r="M4489" s="56">
        <v>0</v>
      </c>
      <c r="N4489" s="56">
        <v>0</v>
      </c>
      <c r="O4489" s="56">
        <v>0</v>
      </c>
      <c r="P4489" s="56">
        <v>0</v>
      </c>
    </row>
    <row r="4490" spans="1:16" x14ac:dyDescent="0.25">
      <c r="A4490" s="54">
        <v>2024</v>
      </c>
      <c r="B4490" s="54">
        <v>925350</v>
      </c>
      <c r="C4490" s="55" t="s">
        <v>416</v>
      </c>
      <c r="D4490" s="54" t="s">
        <v>1</v>
      </c>
      <c r="E4490" s="56">
        <v>4201.8</v>
      </c>
      <c r="F4490" s="56">
        <v>2205</v>
      </c>
      <c r="G4490" s="56">
        <v>2761.5</v>
      </c>
      <c r="H4490" s="56">
        <v>5383.2</v>
      </c>
      <c r="I4490" s="56">
        <v>2383.1999999999998</v>
      </c>
      <c r="J4490" s="56">
        <v>940.2</v>
      </c>
      <c r="K4490" s="56">
        <v>5702.4</v>
      </c>
      <c r="L4490" s="56">
        <v>9144.9</v>
      </c>
      <c r="M4490" s="56">
        <v>16437</v>
      </c>
      <c r="N4490" s="56">
        <v>2405.4</v>
      </c>
      <c r="O4490" s="56">
        <v>5157.6000000000004</v>
      </c>
      <c r="P4490" s="56">
        <v>5400</v>
      </c>
    </row>
    <row r="4491" spans="1:16" x14ac:dyDescent="0.25">
      <c r="A4491" s="54">
        <v>2024</v>
      </c>
      <c r="B4491" s="54">
        <v>925350</v>
      </c>
      <c r="C4491" s="55" t="s">
        <v>416</v>
      </c>
      <c r="D4491" s="54" t="s">
        <v>296</v>
      </c>
      <c r="E4491" s="56">
        <v>296.39999999999998</v>
      </c>
      <c r="F4491" s="56">
        <v>66.5</v>
      </c>
      <c r="G4491" s="56">
        <v>120.55</v>
      </c>
      <c r="H4491" s="56">
        <v>586.29999999999995</v>
      </c>
      <c r="I4491" s="56">
        <v>129.4</v>
      </c>
      <c r="J4491" s="56">
        <v>-48</v>
      </c>
      <c r="K4491" s="56">
        <v>617.29999999999995</v>
      </c>
      <c r="L4491" s="56">
        <v>1081</v>
      </c>
      <c r="M4491" s="56">
        <v>2205.75</v>
      </c>
      <c r="N4491" s="56">
        <v>4.7000000000000099</v>
      </c>
      <c r="O4491" s="56">
        <v>610.70000000000005</v>
      </c>
      <c r="P4491" s="56">
        <v>527.1</v>
      </c>
    </row>
    <row r="4492" spans="1:16" x14ac:dyDescent="0.25">
      <c r="A4492" s="54">
        <v>2024</v>
      </c>
      <c r="B4492" s="54">
        <v>925350</v>
      </c>
      <c r="C4492" s="55" t="s">
        <v>416</v>
      </c>
      <c r="D4492" s="54" t="s">
        <v>294</v>
      </c>
      <c r="E4492" s="56">
        <v>700.3</v>
      </c>
      <c r="F4492" s="56">
        <v>367.5</v>
      </c>
      <c r="G4492" s="56">
        <v>460.25</v>
      </c>
      <c r="H4492" s="56">
        <v>897.2</v>
      </c>
      <c r="I4492" s="56">
        <v>397.2</v>
      </c>
      <c r="J4492" s="56">
        <v>156.69999999999999</v>
      </c>
      <c r="K4492" s="56">
        <v>950.4</v>
      </c>
      <c r="L4492" s="56">
        <v>1524.15</v>
      </c>
      <c r="M4492" s="56">
        <v>2739.5</v>
      </c>
      <c r="N4492" s="56">
        <v>400.9</v>
      </c>
      <c r="O4492" s="56">
        <v>859.6</v>
      </c>
      <c r="P4492" s="56">
        <v>900</v>
      </c>
    </row>
    <row r="4493" spans="1:16" x14ac:dyDescent="0.25">
      <c r="A4493" s="54">
        <v>2024</v>
      </c>
      <c r="B4493" s="54">
        <v>925350</v>
      </c>
      <c r="C4493" s="55" t="s">
        <v>415</v>
      </c>
      <c r="D4493" s="54" t="s">
        <v>294</v>
      </c>
      <c r="E4493" s="56">
        <v>1107.6500000000001</v>
      </c>
      <c r="F4493" s="56">
        <v>95.55</v>
      </c>
      <c r="G4493" s="56">
        <v>297.7</v>
      </c>
      <c r="H4493" s="56">
        <v>620.20000000000005</v>
      </c>
      <c r="I4493" s="56">
        <v>517.25</v>
      </c>
      <c r="J4493" s="56">
        <v>111</v>
      </c>
      <c r="K4493" s="56">
        <v>267.55</v>
      </c>
      <c r="L4493" s="56">
        <v>416.2</v>
      </c>
      <c r="M4493" s="56">
        <v>442.25</v>
      </c>
      <c r="N4493" s="56">
        <v>322</v>
      </c>
      <c r="O4493" s="56">
        <v>608.04999999999995</v>
      </c>
      <c r="P4493" s="56">
        <v>240.5</v>
      </c>
    </row>
    <row r="4494" spans="1:16" x14ac:dyDescent="0.25">
      <c r="A4494" s="54">
        <v>2024</v>
      </c>
      <c r="B4494" s="54">
        <v>925350</v>
      </c>
      <c r="C4494" s="55" t="s">
        <v>417</v>
      </c>
      <c r="D4494" s="54" t="s">
        <v>294</v>
      </c>
      <c r="E4494" s="56">
        <v>810.15</v>
      </c>
      <c r="F4494" s="56">
        <v>2287.5</v>
      </c>
      <c r="G4494" s="56">
        <v>1000.2</v>
      </c>
      <c r="H4494" s="56">
        <v>2024.3</v>
      </c>
      <c r="I4494" s="56">
        <v>1675.7</v>
      </c>
      <c r="J4494" s="56">
        <v>1271.5999999999999</v>
      </c>
      <c r="K4494" s="56">
        <v>834.8</v>
      </c>
      <c r="L4494" s="56">
        <v>1679.05</v>
      </c>
      <c r="M4494" s="56">
        <v>1820.65</v>
      </c>
      <c r="N4494" s="56">
        <v>1652.35</v>
      </c>
      <c r="O4494" s="56">
        <v>1128.2</v>
      </c>
      <c r="P4494" s="56">
        <v>1444.2</v>
      </c>
    </row>
    <row r="4495" spans="1:16" x14ac:dyDescent="0.25">
      <c r="A4495" s="54">
        <v>2024</v>
      </c>
      <c r="B4495" s="54">
        <v>925350</v>
      </c>
      <c r="C4495" s="55" t="s">
        <v>417</v>
      </c>
      <c r="D4495" s="54" t="s">
        <v>1</v>
      </c>
      <c r="E4495" s="56">
        <v>4860.8999999999996</v>
      </c>
      <c r="F4495" s="56">
        <v>13725</v>
      </c>
      <c r="G4495" s="56">
        <v>6001.2</v>
      </c>
      <c r="H4495" s="56">
        <v>12145.8</v>
      </c>
      <c r="I4495" s="56">
        <v>10054.200000000001</v>
      </c>
      <c r="J4495" s="56">
        <v>7629.6</v>
      </c>
      <c r="K4495" s="56">
        <v>5008.8</v>
      </c>
      <c r="L4495" s="56">
        <v>10074.299999999999</v>
      </c>
      <c r="M4495" s="56">
        <v>10923.9</v>
      </c>
      <c r="N4495" s="56">
        <v>9914.1</v>
      </c>
      <c r="O4495" s="56">
        <v>6769.2</v>
      </c>
      <c r="P4495" s="56">
        <v>8665.2000000000007</v>
      </c>
    </row>
    <row r="4496" spans="1:16" x14ac:dyDescent="0.25">
      <c r="A4496" s="54">
        <v>2024</v>
      </c>
      <c r="B4496" s="54">
        <v>925350</v>
      </c>
      <c r="C4496" s="55" t="s">
        <v>417</v>
      </c>
      <c r="D4496" s="54" t="s">
        <v>296</v>
      </c>
      <c r="E4496" s="56">
        <v>127.15</v>
      </c>
      <c r="F4496" s="56">
        <v>1672.5</v>
      </c>
      <c r="G4496" s="56">
        <v>394.2</v>
      </c>
      <c r="H4496" s="56">
        <v>1325.74</v>
      </c>
      <c r="I4496" s="56">
        <v>999.18</v>
      </c>
      <c r="J4496" s="56">
        <v>712.6</v>
      </c>
      <c r="K4496" s="56">
        <v>256.8</v>
      </c>
      <c r="L4496" s="56">
        <v>1028.05</v>
      </c>
      <c r="M4496" s="56">
        <v>1193.1300000000001</v>
      </c>
      <c r="N4496" s="56">
        <v>930.35</v>
      </c>
      <c r="O4496" s="56">
        <v>517.20000000000005</v>
      </c>
      <c r="P4496" s="56">
        <v>772.68</v>
      </c>
    </row>
    <row r="4497" spans="1:16" x14ac:dyDescent="0.25">
      <c r="A4497" s="54">
        <v>2024</v>
      </c>
      <c r="B4497" s="54">
        <v>925350</v>
      </c>
      <c r="C4497" s="55" t="s">
        <v>415</v>
      </c>
      <c r="D4497" s="54" t="s">
        <v>1</v>
      </c>
      <c r="E4497" s="56">
        <v>6645.9</v>
      </c>
      <c r="F4497" s="56">
        <v>573.29999999999995</v>
      </c>
      <c r="G4497" s="56">
        <v>1786.2</v>
      </c>
      <c r="H4497" s="56">
        <v>3721.2</v>
      </c>
      <c r="I4497" s="56">
        <v>3103.5</v>
      </c>
      <c r="J4497" s="56">
        <v>666</v>
      </c>
      <c r="K4497" s="56">
        <v>1605.3</v>
      </c>
      <c r="L4497" s="56">
        <v>2497.1999999999998</v>
      </c>
      <c r="M4497" s="56">
        <v>2653.5</v>
      </c>
      <c r="N4497" s="56">
        <v>1932</v>
      </c>
      <c r="O4497" s="56">
        <v>3648.3</v>
      </c>
      <c r="P4497" s="56">
        <v>1443</v>
      </c>
    </row>
    <row r="4498" spans="1:16" x14ac:dyDescent="0.25">
      <c r="A4498" s="54">
        <v>2024</v>
      </c>
      <c r="B4498" s="54">
        <v>925350</v>
      </c>
      <c r="C4498" s="55" t="s">
        <v>415</v>
      </c>
      <c r="D4498" s="54" t="s">
        <v>296</v>
      </c>
      <c r="E4498" s="56">
        <v>832.19</v>
      </c>
      <c r="F4498" s="56">
        <v>-72.650000000000006</v>
      </c>
      <c r="G4498" s="56">
        <v>199.2</v>
      </c>
      <c r="H4498" s="56">
        <v>290.39999999999998</v>
      </c>
      <c r="I4498" s="56">
        <v>250.55</v>
      </c>
      <c r="J4498" s="56">
        <v>45.7</v>
      </c>
      <c r="K4498" s="56">
        <v>1.94999999999997</v>
      </c>
      <c r="L4498" s="56">
        <v>51</v>
      </c>
      <c r="M4498" s="56">
        <v>108.05</v>
      </c>
      <c r="N4498" s="56">
        <v>146.66999999999999</v>
      </c>
      <c r="O4498" s="56">
        <v>298.29000000000002</v>
      </c>
      <c r="P4498" s="56">
        <v>131.57</v>
      </c>
    </row>
    <row r="4499" spans="1:16" x14ac:dyDescent="0.25">
      <c r="A4499" s="54">
        <v>2024</v>
      </c>
      <c r="B4499" s="54">
        <v>927217</v>
      </c>
      <c r="C4499" s="55" t="s">
        <v>417</v>
      </c>
      <c r="D4499" s="54" t="s">
        <v>296</v>
      </c>
      <c r="E4499" s="56">
        <v>0</v>
      </c>
      <c r="F4499" s="56">
        <v>0</v>
      </c>
      <c r="G4499" s="56">
        <v>0</v>
      </c>
      <c r="H4499" s="56">
        <v>84.864000000000004</v>
      </c>
      <c r="I4499" s="56">
        <v>0</v>
      </c>
      <c r="J4499" s="56">
        <v>74.972999999999999</v>
      </c>
      <c r="K4499" s="56">
        <v>0</v>
      </c>
      <c r="L4499" s="56">
        <v>0</v>
      </c>
      <c r="M4499" s="56">
        <v>457.14699999999999</v>
      </c>
      <c r="N4499" s="56">
        <v>0</v>
      </c>
      <c r="O4499" s="56">
        <v>67.427999999999997</v>
      </c>
      <c r="P4499" s="56">
        <v>74.972999999999999</v>
      </c>
    </row>
    <row r="4500" spans="1:16" x14ac:dyDescent="0.25">
      <c r="A4500" s="54">
        <v>2024</v>
      </c>
      <c r="B4500" s="54">
        <v>927217</v>
      </c>
      <c r="C4500" s="55" t="s">
        <v>417</v>
      </c>
      <c r="D4500" s="54" t="s">
        <v>294</v>
      </c>
      <c r="E4500" s="56">
        <v>0</v>
      </c>
      <c r="F4500" s="56">
        <v>0</v>
      </c>
      <c r="G4500" s="56">
        <v>0</v>
      </c>
      <c r="H4500" s="56">
        <v>115.864</v>
      </c>
      <c r="I4500" s="56">
        <v>0</v>
      </c>
      <c r="J4500" s="56">
        <v>104.973</v>
      </c>
      <c r="K4500" s="56">
        <v>0</v>
      </c>
      <c r="L4500" s="56">
        <v>0</v>
      </c>
      <c r="M4500" s="56">
        <v>520.14700000000005</v>
      </c>
      <c r="N4500" s="56">
        <v>0</v>
      </c>
      <c r="O4500" s="56">
        <v>130.428</v>
      </c>
      <c r="P4500" s="56">
        <v>104.973</v>
      </c>
    </row>
    <row r="4501" spans="1:16" x14ac:dyDescent="0.25">
      <c r="A4501" s="54">
        <v>2024</v>
      </c>
      <c r="B4501" s="54">
        <v>927217</v>
      </c>
      <c r="C4501" s="55" t="s">
        <v>417</v>
      </c>
      <c r="D4501" s="54" t="s">
        <v>1</v>
      </c>
      <c r="E4501" s="56">
        <v>0</v>
      </c>
      <c r="F4501" s="56">
        <v>0</v>
      </c>
      <c r="G4501" s="56">
        <v>0</v>
      </c>
      <c r="H4501" s="56">
        <v>360.86399999999998</v>
      </c>
      <c r="I4501" s="56">
        <v>0</v>
      </c>
      <c r="J4501" s="56">
        <v>269.97300000000001</v>
      </c>
      <c r="K4501" s="56">
        <v>0</v>
      </c>
      <c r="L4501" s="56">
        <v>0</v>
      </c>
      <c r="M4501" s="56">
        <v>1144.6469999999999</v>
      </c>
      <c r="N4501" s="56">
        <v>0</v>
      </c>
      <c r="O4501" s="56">
        <v>553.428</v>
      </c>
      <c r="P4501" s="56">
        <v>269.97300000000001</v>
      </c>
    </row>
    <row r="4502" spans="1:16" x14ac:dyDescent="0.25">
      <c r="A4502" s="54">
        <v>2024</v>
      </c>
      <c r="B4502" s="54">
        <v>934743</v>
      </c>
      <c r="C4502" s="55" t="s">
        <v>414</v>
      </c>
      <c r="D4502" s="54" t="s">
        <v>296</v>
      </c>
      <c r="E4502" s="56">
        <v>14.768000000000001</v>
      </c>
      <c r="F4502" s="56">
        <v>1322.96</v>
      </c>
      <c r="G4502" s="56">
        <v>28.326000000000001</v>
      </c>
      <c r="H4502" s="56">
        <v>-11.007999999999999</v>
      </c>
      <c r="I4502" s="56">
        <v>38.68</v>
      </c>
      <c r="J4502" s="56">
        <v>79.912000000000006</v>
      </c>
      <c r="K4502" s="56">
        <v>309.3</v>
      </c>
      <c r="L4502" s="56">
        <v>289.79599999999999</v>
      </c>
      <c r="M4502" s="56">
        <v>-3.0399999999999898</v>
      </c>
      <c r="N4502" s="56">
        <v>679.16399999999999</v>
      </c>
      <c r="O4502" s="56">
        <v>245.16399999999999</v>
      </c>
      <c r="P4502" s="56">
        <v>0.376000000000005</v>
      </c>
    </row>
    <row r="4503" spans="1:16" x14ac:dyDescent="0.25">
      <c r="A4503" s="54">
        <v>2024</v>
      </c>
      <c r="B4503" s="54">
        <v>934743</v>
      </c>
      <c r="C4503" s="55" t="s">
        <v>414</v>
      </c>
      <c r="D4503" s="54" t="s">
        <v>1</v>
      </c>
      <c r="E4503" s="56">
        <v>312.76799999999997</v>
      </c>
      <c r="F4503" s="56">
        <v>5288.96</v>
      </c>
      <c r="G4503" s="56">
        <v>137.57599999999999</v>
      </c>
      <c r="H4503" s="56">
        <v>79.992000000000004</v>
      </c>
      <c r="I4503" s="56">
        <v>232.68</v>
      </c>
      <c r="J4503" s="56">
        <v>871.91200000000003</v>
      </c>
      <c r="K4503" s="56">
        <v>2245.3200000000002</v>
      </c>
      <c r="L4503" s="56">
        <v>1993.296</v>
      </c>
      <c r="M4503" s="56">
        <v>223.96</v>
      </c>
      <c r="N4503" s="56">
        <v>2319.6640000000002</v>
      </c>
      <c r="O4503" s="56">
        <v>1224.664</v>
      </c>
      <c r="P4503" s="56">
        <v>94.376000000000005</v>
      </c>
    </row>
    <row r="4504" spans="1:16" x14ac:dyDescent="0.25">
      <c r="A4504" s="54">
        <v>2024</v>
      </c>
      <c r="B4504" s="54">
        <v>934743</v>
      </c>
      <c r="C4504" s="55" t="s">
        <v>414</v>
      </c>
      <c r="D4504" s="54" t="s">
        <v>294</v>
      </c>
      <c r="E4504" s="56">
        <v>77.768000000000001</v>
      </c>
      <c r="F4504" s="56">
        <v>1457.96</v>
      </c>
      <c r="G4504" s="56">
        <v>60.326000000000001</v>
      </c>
      <c r="H4504" s="56">
        <v>19.992000000000001</v>
      </c>
      <c r="I4504" s="56">
        <v>102.68</v>
      </c>
      <c r="J4504" s="56">
        <v>111.91200000000001</v>
      </c>
      <c r="K4504" s="56">
        <v>380.82</v>
      </c>
      <c r="L4504" s="56">
        <v>416.79599999999999</v>
      </c>
      <c r="M4504" s="56">
        <v>89.96</v>
      </c>
      <c r="N4504" s="56">
        <v>750.16399999999999</v>
      </c>
      <c r="O4504" s="56">
        <v>340.16399999999999</v>
      </c>
      <c r="P4504" s="56">
        <v>32.375999999999998</v>
      </c>
    </row>
    <row r="4505" spans="1:16" x14ac:dyDescent="0.25">
      <c r="A4505" s="54">
        <v>2024</v>
      </c>
      <c r="B4505" s="54">
        <v>940550</v>
      </c>
      <c r="C4505" s="55" t="s">
        <v>419</v>
      </c>
      <c r="D4505" s="54" t="s">
        <v>294</v>
      </c>
      <c r="E4505" s="56">
        <v>181.2</v>
      </c>
      <c r="F4505" s="56">
        <v>103</v>
      </c>
      <c r="G4505" s="56">
        <v>105</v>
      </c>
      <c r="H4505" s="56">
        <v>17.600000000000001</v>
      </c>
      <c r="I4505" s="56">
        <v>221.65</v>
      </c>
      <c r="J4505" s="56">
        <v>191.3</v>
      </c>
      <c r="K4505" s="56">
        <v>247.8</v>
      </c>
      <c r="L4505" s="56">
        <v>173</v>
      </c>
      <c r="M4505" s="56">
        <v>395.5</v>
      </c>
      <c r="N4505" s="56">
        <v>78</v>
      </c>
      <c r="O4505" s="56">
        <v>658.9</v>
      </c>
      <c r="P4505" s="56">
        <v>214.7</v>
      </c>
    </row>
    <row r="4506" spans="1:16" x14ac:dyDescent="0.25">
      <c r="A4506" s="54">
        <v>2024</v>
      </c>
      <c r="B4506" s="54">
        <v>940550</v>
      </c>
      <c r="C4506" s="55" t="s">
        <v>419</v>
      </c>
      <c r="D4506" s="54" t="s">
        <v>1</v>
      </c>
      <c r="E4506" s="56">
        <v>1087.2</v>
      </c>
      <c r="F4506" s="56">
        <v>618</v>
      </c>
      <c r="G4506" s="56">
        <v>630</v>
      </c>
      <c r="H4506" s="56">
        <v>105.6</v>
      </c>
      <c r="I4506" s="56">
        <v>1329.9</v>
      </c>
      <c r="J4506" s="56">
        <v>1147.8</v>
      </c>
      <c r="K4506" s="56">
        <v>1486.8</v>
      </c>
      <c r="L4506" s="56">
        <v>1038</v>
      </c>
      <c r="M4506" s="56">
        <v>2373</v>
      </c>
      <c r="N4506" s="56">
        <v>468</v>
      </c>
      <c r="O4506" s="56">
        <v>3953.4</v>
      </c>
      <c r="P4506" s="56">
        <v>1288.2</v>
      </c>
    </row>
    <row r="4507" spans="1:16" x14ac:dyDescent="0.25">
      <c r="A4507" s="54">
        <v>2024</v>
      </c>
      <c r="B4507" s="54">
        <v>940550</v>
      </c>
      <c r="C4507" s="55" t="s">
        <v>419</v>
      </c>
      <c r="D4507" s="54" t="s">
        <v>296</v>
      </c>
      <c r="E4507" s="56">
        <v>82.7</v>
      </c>
      <c r="F4507" s="56">
        <v>4.4999999999999902</v>
      </c>
      <c r="G4507" s="56">
        <v>-24.5</v>
      </c>
      <c r="H4507" s="56">
        <v>-47.7</v>
      </c>
      <c r="I4507" s="56">
        <v>114.35</v>
      </c>
      <c r="J4507" s="56">
        <v>28.6</v>
      </c>
      <c r="K4507" s="56">
        <v>51.9</v>
      </c>
      <c r="L4507" s="56">
        <v>-22.9</v>
      </c>
      <c r="M4507" s="56">
        <v>295.89999999999998</v>
      </c>
      <c r="N4507" s="56">
        <v>45.9</v>
      </c>
      <c r="O4507" s="56">
        <v>452.57</v>
      </c>
      <c r="P4507" s="56">
        <v>18.8</v>
      </c>
    </row>
    <row r="4508" spans="1:16" x14ac:dyDescent="0.25">
      <c r="A4508" s="54">
        <v>2024</v>
      </c>
      <c r="B4508" s="54">
        <v>944227</v>
      </c>
      <c r="C4508" s="55" t="s">
        <v>418</v>
      </c>
      <c r="D4508" s="54" t="s">
        <v>296</v>
      </c>
      <c r="E4508" s="56">
        <v>-58.14</v>
      </c>
      <c r="F4508" s="56">
        <v>-67.847999999999999</v>
      </c>
      <c r="G4508" s="56">
        <v>215.08799999999999</v>
      </c>
      <c r="H4508" s="56">
        <v>18.776</v>
      </c>
      <c r="I4508" s="56">
        <v>679.12800000000004</v>
      </c>
      <c r="J4508" s="56">
        <v>-4.3319999999999901</v>
      </c>
      <c r="K4508" s="56">
        <v>16.776</v>
      </c>
      <c r="L4508" s="56">
        <v>15.244</v>
      </c>
      <c r="M4508" s="56">
        <v>633.26199999999994</v>
      </c>
      <c r="N4508" s="56">
        <v>569.69200000000001</v>
      </c>
      <c r="O4508" s="56">
        <v>-5.4240000000000101</v>
      </c>
      <c r="P4508" s="56">
        <v>440.73</v>
      </c>
    </row>
    <row r="4509" spans="1:16" x14ac:dyDescent="0.25">
      <c r="A4509" s="54">
        <v>2024</v>
      </c>
      <c r="B4509" s="54">
        <v>944227</v>
      </c>
      <c r="C4509" s="55" t="s">
        <v>418</v>
      </c>
      <c r="D4509" s="54" t="s">
        <v>1</v>
      </c>
      <c r="E4509" s="56">
        <v>307.16000000000003</v>
      </c>
      <c r="F4509" s="56">
        <v>391.15199999999999</v>
      </c>
      <c r="G4509" s="56">
        <v>937.48800000000006</v>
      </c>
      <c r="H4509" s="56">
        <v>199.976</v>
      </c>
      <c r="I4509" s="56">
        <v>2386.1280000000002</v>
      </c>
      <c r="J4509" s="56">
        <v>319.96800000000002</v>
      </c>
      <c r="K4509" s="56">
        <v>207.976</v>
      </c>
      <c r="L4509" s="56">
        <v>471.14400000000001</v>
      </c>
      <c r="M4509" s="56">
        <v>2619.712</v>
      </c>
      <c r="N4509" s="56">
        <v>2979.5920000000001</v>
      </c>
      <c r="O4509" s="56">
        <v>136.77600000000001</v>
      </c>
      <c r="P4509" s="56">
        <v>2150.88</v>
      </c>
    </row>
    <row r="4510" spans="1:16" x14ac:dyDescent="0.25">
      <c r="A4510" s="54">
        <v>2024</v>
      </c>
      <c r="B4510" s="54">
        <v>944227</v>
      </c>
      <c r="C4510" s="55" t="s">
        <v>418</v>
      </c>
      <c r="D4510" s="54" t="s">
        <v>294</v>
      </c>
      <c r="E4510" s="56">
        <v>41.16</v>
      </c>
      <c r="F4510" s="56">
        <v>97.652000000000001</v>
      </c>
      <c r="G4510" s="56">
        <v>347.488</v>
      </c>
      <c r="H4510" s="56">
        <v>84.975999999999999</v>
      </c>
      <c r="I4510" s="56">
        <v>844.62800000000004</v>
      </c>
      <c r="J4510" s="56">
        <v>94.968000000000004</v>
      </c>
      <c r="K4510" s="56">
        <v>82.975999999999999</v>
      </c>
      <c r="L4510" s="56">
        <v>147.64400000000001</v>
      </c>
      <c r="M4510" s="56">
        <v>864.96199999999999</v>
      </c>
      <c r="N4510" s="56">
        <v>745.09199999999998</v>
      </c>
      <c r="O4510" s="56">
        <v>60.776000000000003</v>
      </c>
      <c r="P4510" s="56">
        <v>616.13</v>
      </c>
    </row>
    <row r="4511" spans="1:16" x14ac:dyDescent="0.25">
      <c r="A4511" s="54">
        <v>2024</v>
      </c>
      <c r="B4511" s="54">
        <v>946372</v>
      </c>
      <c r="C4511" s="55" t="s">
        <v>418</v>
      </c>
      <c r="D4511" s="54" t="s">
        <v>296</v>
      </c>
      <c r="E4511" s="56">
        <v>-30.9</v>
      </c>
      <c r="F4511" s="56">
        <v>9.3999999999999808</v>
      </c>
      <c r="G4511" s="56">
        <v>-20.2</v>
      </c>
      <c r="H4511" s="56">
        <v>164.6</v>
      </c>
      <c r="I4511" s="56">
        <v>-51.8</v>
      </c>
      <c r="J4511" s="56">
        <v>-17.7</v>
      </c>
      <c r="K4511" s="56">
        <v>0</v>
      </c>
      <c r="L4511" s="56">
        <v>-33.9</v>
      </c>
      <c r="M4511" s="56">
        <v>-31.8</v>
      </c>
      <c r="N4511" s="56">
        <v>-21.1</v>
      </c>
      <c r="O4511" s="56">
        <v>-34.4</v>
      </c>
      <c r="P4511" s="56">
        <v>-79.5</v>
      </c>
    </row>
    <row r="4512" spans="1:16" x14ac:dyDescent="0.25">
      <c r="A4512" s="54">
        <v>2024</v>
      </c>
      <c r="B4512" s="54">
        <v>946372</v>
      </c>
      <c r="C4512" s="55" t="s">
        <v>418</v>
      </c>
      <c r="D4512" s="54" t="s">
        <v>294</v>
      </c>
      <c r="E4512" s="56">
        <v>2.2000000000000002</v>
      </c>
      <c r="F4512" s="56">
        <v>110.9</v>
      </c>
      <c r="G4512" s="56">
        <v>14</v>
      </c>
      <c r="H4512" s="56">
        <v>233</v>
      </c>
      <c r="I4512" s="56">
        <v>14.4</v>
      </c>
      <c r="J4512" s="56">
        <v>84.9</v>
      </c>
      <c r="K4512" s="56">
        <v>0</v>
      </c>
      <c r="L4512" s="56">
        <v>33.4</v>
      </c>
      <c r="M4512" s="56">
        <v>34.4</v>
      </c>
      <c r="N4512" s="56">
        <v>12</v>
      </c>
      <c r="O4512" s="56">
        <v>32.9</v>
      </c>
      <c r="P4512" s="56">
        <v>22</v>
      </c>
    </row>
    <row r="4513" spans="1:16" x14ac:dyDescent="0.25">
      <c r="A4513" s="54">
        <v>2024</v>
      </c>
      <c r="B4513" s="54">
        <v>946372</v>
      </c>
      <c r="C4513" s="55" t="s">
        <v>418</v>
      </c>
      <c r="D4513" s="54" t="s">
        <v>1</v>
      </c>
      <c r="E4513" s="56">
        <v>13.2</v>
      </c>
      <c r="F4513" s="56">
        <v>665.4</v>
      </c>
      <c r="G4513" s="56">
        <v>84</v>
      </c>
      <c r="H4513" s="56">
        <v>1398</v>
      </c>
      <c r="I4513" s="56">
        <v>86.4</v>
      </c>
      <c r="J4513" s="56">
        <v>509.4</v>
      </c>
      <c r="K4513" s="56">
        <v>0</v>
      </c>
      <c r="L4513" s="56">
        <v>200.4</v>
      </c>
      <c r="M4513" s="56">
        <v>206.4</v>
      </c>
      <c r="N4513" s="56">
        <v>72</v>
      </c>
      <c r="O4513" s="56">
        <v>197.4</v>
      </c>
      <c r="P4513" s="56">
        <v>132</v>
      </c>
    </row>
    <row r="4514" spans="1:16" x14ac:dyDescent="0.25">
      <c r="A4514" s="54">
        <v>2024</v>
      </c>
      <c r="B4514" s="54">
        <v>947664</v>
      </c>
      <c r="C4514" s="55" t="s">
        <v>415</v>
      </c>
      <c r="D4514" s="54" t="s">
        <v>294</v>
      </c>
      <c r="E4514" s="56">
        <v>1589.5427999999999</v>
      </c>
      <c r="F4514" s="56">
        <v>644.98279999999897</v>
      </c>
      <c r="G4514" s="56">
        <v>1120.1048000000001</v>
      </c>
      <c r="H4514" s="56">
        <v>1399.2824000000001</v>
      </c>
      <c r="I4514" s="56">
        <v>1577.4839999999999</v>
      </c>
      <c r="J4514" s="56">
        <v>380.26519999999999</v>
      </c>
      <c r="K4514" s="56">
        <v>1006.3412</v>
      </c>
      <c r="L4514" s="56">
        <v>307.3956</v>
      </c>
      <c r="M4514" s="56">
        <v>1018.2876</v>
      </c>
      <c r="N4514" s="56">
        <v>0</v>
      </c>
      <c r="O4514" s="56">
        <v>0</v>
      </c>
      <c r="P4514" s="56">
        <v>0</v>
      </c>
    </row>
    <row r="4515" spans="1:16" x14ac:dyDescent="0.25">
      <c r="A4515" s="54">
        <v>2024</v>
      </c>
      <c r="B4515" s="54">
        <v>947664</v>
      </c>
      <c r="C4515" s="55" t="s">
        <v>415</v>
      </c>
      <c r="D4515" s="54" t="s">
        <v>1</v>
      </c>
      <c r="E4515" s="56">
        <v>6948.0428000000002</v>
      </c>
      <c r="F4515" s="56">
        <v>5325.7327999999998</v>
      </c>
      <c r="G4515" s="56">
        <v>4969.8548000000001</v>
      </c>
      <c r="H4515" s="56">
        <v>4258.2824000000001</v>
      </c>
      <c r="I4515" s="56">
        <v>9581.2340000000004</v>
      </c>
      <c r="J4515" s="56">
        <v>2771.2651999999998</v>
      </c>
      <c r="K4515" s="56">
        <v>5046.3411999999998</v>
      </c>
      <c r="L4515" s="56">
        <v>1425.3956000000001</v>
      </c>
      <c r="M4515" s="56">
        <v>6310.7875999999997</v>
      </c>
      <c r="N4515" s="56">
        <v>0</v>
      </c>
      <c r="O4515" s="56">
        <v>0</v>
      </c>
      <c r="P4515" s="56">
        <v>0</v>
      </c>
    </row>
    <row r="4516" spans="1:16" x14ac:dyDescent="0.25">
      <c r="A4516" s="54">
        <v>2024</v>
      </c>
      <c r="B4516" s="54">
        <v>947664</v>
      </c>
      <c r="C4516" s="55" t="s">
        <v>415</v>
      </c>
      <c r="D4516" s="54" t="s">
        <v>296</v>
      </c>
      <c r="E4516" s="56">
        <v>1268.7428</v>
      </c>
      <c r="F4516" s="56">
        <v>394.98279999999897</v>
      </c>
      <c r="G4516" s="56">
        <v>807.00480000000005</v>
      </c>
      <c r="H4516" s="56">
        <v>1197.8824</v>
      </c>
      <c r="I4516" s="56">
        <v>1310.454</v>
      </c>
      <c r="J4516" s="56">
        <v>164.5652</v>
      </c>
      <c r="K4516" s="56">
        <v>833.74120000000005</v>
      </c>
      <c r="L4516" s="56">
        <v>135.8956</v>
      </c>
      <c r="M4516" s="56">
        <v>639.887599999999</v>
      </c>
      <c r="N4516" s="56">
        <v>0</v>
      </c>
      <c r="O4516" s="56">
        <v>0</v>
      </c>
      <c r="P4516" s="56">
        <v>0</v>
      </c>
    </row>
    <row r="4517" spans="1:16" x14ac:dyDescent="0.25">
      <c r="A4517" s="54">
        <v>2024</v>
      </c>
      <c r="B4517" s="54">
        <v>948416</v>
      </c>
      <c r="C4517" s="55" t="s">
        <v>414</v>
      </c>
      <c r="D4517" s="54" t="s">
        <v>1</v>
      </c>
      <c r="E4517" s="56">
        <v>555.11199999999997</v>
      </c>
      <c r="F4517" s="56">
        <v>908.68799999999999</v>
      </c>
      <c r="G4517" s="56">
        <v>1095.8800000000001</v>
      </c>
      <c r="H4517" s="56">
        <v>987.88800000000003</v>
      </c>
      <c r="I4517" s="56">
        <v>335.96</v>
      </c>
      <c r="J4517" s="56">
        <v>143.98400000000001</v>
      </c>
      <c r="K4517" s="56">
        <v>2063.7440000000001</v>
      </c>
      <c r="L4517" s="56">
        <v>1280.672</v>
      </c>
      <c r="M4517" s="56">
        <v>539.13599999999997</v>
      </c>
      <c r="N4517" s="56">
        <v>879.91200000000003</v>
      </c>
      <c r="O4517" s="56">
        <v>817.51199999999994</v>
      </c>
      <c r="P4517" s="56">
        <v>2795.6480000000001</v>
      </c>
    </row>
    <row r="4518" spans="1:16" x14ac:dyDescent="0.25">
      <c r="A4518" s="54">
        <v>2024</v>
      </c>
      <c r="B4518" s="54">
        <v>948416</v>
      </c>
      <c r="C4518" s="55" t="s">
        <v>414</v>
      </c>
      <c r="D4518" s="54" t="s">
        <v>296</v>
      </c>
      <c r="E4518" s="56">
        <v>24.111999999999998</v>
      </c>
      <c r="F4518" s="56">
        <v>141.93799999999999</v>
      </c>
      <c r="G4518" s="56">
        <v>81.880000000000095</v>
      </c>
      <c r="H4518" s="56">
        <v>85.637999999999906</v>
      </c>
      <c r="I4518" s="56">
        <v>47.96</v>
      </c>
      <c r="J4518" s="56">
        <v>-17.015999999999998</v>
      </c>
      <c r="K4518" s="56">
        <v>510.72399999999999</v>
      </c>
      <c r="L4518" s="56">
        <v>233.172</v>
      </c>
      <c r="M4518" s="56">
        <v>-5.3639999999999901</v>
      </c>
      <c r="N4518" s="56">
        <v>188.91200000000001</v>
      </c>
      <c r="O4518" s="56">
        <v>120.512</v>
      </c>
      <c r="P4518" s="56">
        <v>945.14800000000002</v>
      </c>
    </row>
    <row r="4519" spans="1:16" x14ac:dyDescent="0.25">
      <c r="A4519" s="54">
        <v>2024</v>
      </c>
      <c r="B4519" s="54">
        <v>948416</v>
      </c>
      <c r="C4519" s="55" t="s">
        <v>414</v>
      </c>
      <c r="D4519" s="54" t="s">
        <v>294</v>
      </c>
      <c r="E4519" s="56">
        <v>120.11199999999999</v>
      </c>
      <c r="F4519" s="56">
        <v>205.93799999999999</v>
      </c>
      <c r="G4519" s="56">
        <v>175.88</v>
      </c>
      <c r="H4519" s="56">
        <v>149.63800000000001</v>
      </c>
      <c r="I4519" s="56">
        <v>140.96</v>
      </c>
      <c r="J4519" s="56">
        <v>13.984</v>
      </c>
      <c r="K4519" s="56">
        <v>645.24400000000003</v>
      </c>
      <c r="L4519" s="56">
        <v>328.17200000000003</v>
      </c>
      <c r="M4519" s="56">
        <v>89.635999999999996</v>
      </c>
      <c r="N4519" s="56">
        <v>219.91200000000001</v>
      </c>
      <c r="O4519" s="56">
        <v>277.512</v>
      </c>
      <c r="P4519" s="56">
        <v>1016.148</v>
      </c>
    </row>
    <row r="4520" spans="1:16" x14ac:dyDescent="0.25">
      <c r="A4520" s="54">
        <v>2024</v>
      </c>
      <c r="B4520" s="54">
        <v>952514</v>
      </c>
      <c r="C4520" s="55" t="s">
        <v>416</v>
      </c>
      <c r="D4520" s="54" t="s">
        <v>1</v>
      </c>
      <c r="E4520" s="56">
        <v>903.81600000000003</v>
      </c>
      <c r="F4520" s="56">
        <v>2362.7199999999998</v>
      </c>
      <c r="G4520" s="56">
        <v>801.41600000000005</v>
      </c>
      <c r="H4520" s="56">
        <v>562.34400000000005</v>
      </c>
      <c r="I4520" s="56">
        <v>1773.384</v>
      </c>
      <c r="J4520" s="56">
        <v>217.56800000000001</v>
      </c>
      <c r="K4520" s="56">
        <v>99.975999999999999</v>
      </c>
      <c r="L4520" s="56">
        <v>2890.84</v>
      </c>
      <c r="M4520" s="56">
        <v>332.68</v>
      </c>
      <c r="N4520" s="56">
        <v>288.76799999999997</v>
      </c>
      <c r="O4520" s="56">
        <v>143.91200000000001</v>
      </c>
      <c r="P4520" s="56">
        <v>394.35199999999998</v>
      </c>
    </row>
    <row r="4521" spans="1:16" x14ac:dyDescent="0.25">
      <c r="A4521" s="54">
        <v>2024</v>
      </c>
      <c r="B4521" s="54">
        <v>952514</v>
      </c>
      <c r="C4521" s="55" t="s">
        <v>416</v>
      </c>
      <c r="D4521" s="54" t="s">
        <v>294</v>
      </c>
      <c r="E4521" s="56">
        <v>393.81599999999997</v>
      </c>
      <c r="F4521" s="56">
        <v>716.72</v>
      </c>
      <c r="G4521" s="56">
        <v>340.416</v>
      </c>
      <c r="H4521" s="56">
        <v>152.34399999999999</v>
      </c>
      <c r="I4521" s="56">
        <v>445.88400000000001</v>
      </c>
      <c r="J4521" s="56">
        <v>85.317999999999998</v>
      </c>
      <c r="K4521" s="56">
        <v>12.976000000000001</v>
      </c>
      <c r="L4521" s="56">
        <v>773.84</v>
      </c>
      <c r="M4521" s="56">
        <v>107.43</v>
      </c>
      <c r="N4521" s="56">
        <v>83.768000000000001</v>
      </c>
      <c r="O4521" s="56">
        <v>63.911999999999999</v>
      </c>
      <c r="P4521" s="56">
        <v>105.852</v>
      </c>
    </row>
    <row r="4522" spans="1:16" x14ac:dyDescent="0.25">
      <c r="A4522" s="54">
        <v>2024</v>
      </c>
      <c r="B4522" s="54">
        <v>952514</v>
      </c>
      <c r="C4522" s="55" t="s">
        <v>416</v>
      </c>
      <c r="D4522" s="54" t="s">
        <v>296</v>
      </c>
      <c r="E4522" s="56">
        <v>297.51600000000002</v>
      </c>
      <c r="F4522" s="56">
        <v>417.92</v>
      </c>
      <c r="G4522" s="56">
        <v>244.11600000000001</v>
      </c>
      <c r="H4522" s="56">
        <v>-8.1559999999999899</v>
      </c>
      <c r="I4522" s="56">
        <v>339.68400000000003</v>
      </c>
      <c r="J4522" s="56">
        <v>-10.981999999999999</v>
      </c>
      <c r="K4522" s="56">
        <v>-51.223999999999997</v>
      </c>
      <c r="L4522" s="56">
        <v>667.64</v>
      </c>
      <c r="M4522" s="56">
        <v>-20.97</v>
      </c>
      <c r="N4522" s="56">
        <v>-12.532</v>
      </c>
      <c r="O4522" s="56">
        <v>-0.28799999999998999</v>
      </c>
      <c r="P4522" s="56">
        <v>-54.648000000000003</v>
      </c>
    </row>
    <row r="4523" spans="1:16" x14ac:dyDescent="0.25">
      <c r="A4523" s="54">
        <v>2024</v>
      </c>
      <c r="B4523" s="54">
        <v>957289</v>
      </c>
      <c r="C4523" s="55" t="s">
        <v>415</v>
      </c>
      <c r="D4523" s="54" t="s">
        <v>296</v>
      </c>
      <c r="E4523" s="56">
        <v>-98.456999999999994</v>
      </c>
      <c r="F4523" s="56">
        <v>-164.8818</v>
      </c>
      <c r="G4523" s="56">
        <v>-239.9614</v>
      </c>
      <c r="H4523" s="56">
        <v>334.14760000000001</v>
      </c>
      <c r="I4523" s="56">
        <v>824.12099999999896</v>
      </c>
      <c r="J4523" s="56">
        <v>591.04499999999996</v>
      </c>
      <c r="K4523" s="56">
        <v>-120.1332</v>
      </c>
      <c r="L4523" s="56">
        <v>353.2158</v>
      </c>
      <c r="M4523" s="56">
        <v>98.906799999999905</v>
      </c>
      <c r="N4523" s="56">
        <v>-123.68980000000001</v>
      </c>
      <c r="O4523" s="56">
        <v>999.23760000000004</v>
      </c>
      <c r="P4523" s="56">
        <v>-226.39879999999999</v>
      </c>
    </row>
    <row r="4524" spans="1:16" x14ac:dyDescent="0.25">
      <c r="A4524" s="54">
        <v>2024</v>
      </c>
      <c r="B4524" s="54">
        <v>957289</v>
      </c>
      <c r="C4524" s="55" t="s">
        <v>415</v>
      </c>
      <c r="D4524" s="54" t="s">
        <v>294</v>
      </c>
      <c r="E4524" s="56">
        <v>62.042999999999999</v>
      </c>
      <c r="F4524" s="56">
        <v>59.818199999999997</v>
      </c>
      <c r="G4524" s="56">
        <v>113.1386</v>
      </c>
      <c r="H4524" s="56">
        <v>558.84760000000006</v>
      </c>
      <c r="I4524" s="56">
        <v>1080.921</v>
      </c>
      <c r="J4524" s="56">
        <v>879.94500000000005</v>
      </c>
      <c r="K4524" s="56">
        <v>168.76679999999999</v>
      </c>
      <c r="L4524" s="56">
        <v>555.71579999999994</v>
      </c>
      <c r="M4524" s="56">
        <v>387.80680000000001</v>
      </c>
      <c r="N4524" s="56">
        <v>175.11019999999999</v>
      </c>
      <c r="O4524" s="56">
        <v>1298.0376000000001</v>
      </c>
      <c r="P4524" s="56">
        <v>158.80119999999999</v>
      </c>
    </row>
    <row r="4525" spans="1:16" x14ac:dyDescent="0.25">
      <c r="A4525" s="54">
        <v>2024</v>
      </c>
      <c r="B4525" s="54">
        <v>957289</v>
      </c>
      <c r="C4525" s="55" t="s">
        <v>415</v>
      </c>
      <c r="D4525" s="54" t="s">
        <v>1</v>
      </c>
      <c r="E4525" s="56">
        <v>290.04300000000001</v>
      </c>
      <c r="F4525" s="56">
        <v>250.06819999999999</v>
      </c>
      <c r="G4525" s="56">
        <v>390.6386</v>
      </c>
      <c r="H4525" s="56">
        <v>1402.8476000000001</v>
      </c>
      <c r="I4525" s="56">
        <v>5749.1710000000003</v>
      </c>
      <c r="J4525" s="56">
        <v>3033.4450000000002</v>
      </c>
      <c r="K4525" s="56">
        <v>562.26679999999999</v>
      </c>
      <c r="L4525" s="56">
        <v>2037.7157999999999</v>
      </c>
      <c r="M4525" s="56">
        <v>1058.8068000000001</v>
      </c>
      <c r="N4525" s="56">
        <v>827.86019999999996</v>
      </c>
      <c r="O4525" s="56">
        <v>4746.5375999999997</v>
      </c>
      <c r="P4525" s="56">
        <v>581.55119999999999</v>
      </c>
    </row>
    <row r="4526" spans="1:16" x14ac:dyDescent="0.25">
      <c r="A4526" s="54">
        <v>2024</v>
      </c>
      <c r="B4526" s="54">
        <v>958859</v>
      </c>
      <c r="C4526" s="55" t="s">
        <v>418</v>
      </c>
      <c r="D4526" s="54" t="s">
        <v>1</v>
      </c>
      <c r="E4526" s="56">
        <v>0</v>
      </c>
      <c r="F4526" s="56">
        <v>0</v>
      </c>
      <c r="G4526" s="56">
        <v>0</v>
      </c>
      <c r="H4526" s="56">
        <v>0</v>
      </c>
      <c r="I4526" s="56">
        <v>0</v>
      </c>
      <c r="J4526" s="56">
        <v>0</v>
      </c>
      <c r="K4526" s="56">
        <v>734.4</v>
      </c>
      <c r="L4526" s="56">
        <v>2123.4</v>
      </c>
      <c r="M4526" s="56">
        <v>1950</v>
      </c>
      <c r="N4526" s="56">
        <v>1539</v>
      </c>
      <c r="O4526" s="56">
        <v>1417.2</v>
      </c>
      <c r="P4526" s="56">
        <v>2823.6</v>
      </c>
    </row>
    <row r="4527" spans="1:16" x14ac:dyDescent="0.25">
      <c r="A4527" s="54">
        <v>2024</v>
      </c>
      <c r="B4527" s="54">
        <v>958859</v>
      </c>
      <c r="C4527" s="55" t="s">
        <v>418</v>
      </c>
      <c r="D4527" s="54" t="s">
        <v>296</v>
      </c>
      <c r="E4527" s="56">
        <v>0</v>
      </c>
      <c r="F4527" s="56">
        <v>0</v>
      </c>
      <c r="G4527" s="56">
        <v>0</v>
      </c>
      <c r="H4527" s="56">
        <v>0</v>
      </c>
      <c r="I4527" s="56">
        <v>0</v>
      </c>
      <c r="J4527" s="56">
        <v>0</v>
      </c>
      <c r="K4527" s="56">
        <v>-142.4</v>
      </c>
      <c r="L4527" s="56">
        <v>155.30000000000001</v>
      </c>
      <c r="M4527" s="56">
        <v>-105.3</v>
      </c>
      <c r="N4527" s="56">
        <v>-173.8</v>
      </c>
      <c r="O4527" s="56">
        <v>-61.7</v>
      </c>
      <c r="P4527" s="56">
        <v>63.5</v>
      </c>
    </row>
    <row r="4528" spans="1:16" x14ac:dyDescent="0.25">
      <c r="A4528" s="54">
        <v>2024</v>
      </c>
      <c r="B4528" s="54">
        <v>958859</v>
      </c>
      <c r="C4528" s="55" t="s">
        <v>418</v>
      </c>
      <c r="D4528" s="54" t="s">
        <v>294</v>
      </c>
      <c r="E4528" s="56">
        <v>0</v>
      </c>
      <c r="F4528" s="56">
        <v>0</v>
      </c>
      <c r="G4528" s="56">
        <v>0</v>
      </c>
      <c r="H4528" s="56">
        <v>0</v>
      </c>
      <c r="I4528" s="56">
        <v>0</v>
      </c>
      <c r="J4528" s="56">
        <v>0</v>
      </c>
      <c r="K4528" s="56">
        <v>122.4</v>
      </c>
      <c r="L4528" s="56">
        <v>353.9</v>
      </c>
      <c r="M4528" s="56">
        <v>325</v>
      </c>
      <c r="N4528" s="56">
        <v>256.5</v>
      </c>
      <c r="O4528" s="56">
        <v>236.2</v>
      </c>
      <c r="P4528" s="56">
        <v>470.6</v>
      </c>
    </row>
    <row r="4529" spans="1:16" x14ac:dyDescent="0.25">
      <c r="A4529" s="54">
        <v>2024</v>
      </c>
      <c r="B4529" s="54">
        <v>960888</v>
      </c>
      <c r="C4529" s="55" t="s">
        <v>416</v>
      </c>
      <c r="D4529" s="54" t="s">
        <v>296</v>
      </c>
      <c r="E4529" s="56">
        <v>0</v>
      </c>
      <c r="F4529" s="56">
        <v>-5.1079999999999997</v>
      </c>
      <c r="G4529" s="56">
        <v>-55.124000000000002</v>
      </c>
      <c r="H4529" s="56">
        <v>45.776000000000003</v>
      </c>
      <c r="I4529" s="56">
        <v>0</v>
      </c>
      <c r="J4529" s="56">
        <v>0</v>
      </c>
      <c r="K4529" s="56">
        <v>-12.108000000000001</v>
      </c>
      <c r="L4529" s="56">
        <v>0</v>
      </c>
      <c r="M4529" s="56">
        <v>0</v>
      </c>
      <c r="N4529" s="56">
        <v>0</v>
      </c>
      <c r="O4529" s="56">
        <v>285.33800000000002</v>
      </c>
      <c r="P4529" s="56">
        <v>0</v>
      </c>
    </row>
    <row r="4530" spans="1:16" x14ac:dyDescent="0.25">
      <c r="A4530" s="54">
        <v>2024</v>
      </c>
      <c r="B4530" s="54">
        <v>960888</v>
      </c>
      <c r="C4530" s="55" t="s">
        <v>416</v>
      </c>
      <c r="D4530" s="54" t="s">
        <v>294</v>
      </c>
      <c r="E4530" s="56">
        <v>0</v>
      </c>
      <c r="F4530" s="56">
        <v>26.992000000000001</v>
      </c>
      <c r="G4530" s="56">
        <v>9.0760000000000005</v>
      </c>
      <c r="H4530" s="56">
        <v>78.975999999999999</v>
      </c>
      <c r="I4530" s="56">
        <v>0</v>
      </c>
      <c r="J4530" s="56">
        <v>0</v>
      </c>
      <c r="K4530" s="56">
        <v>19.992000000000001</v>
      </c>
      <c r="L4530" s="56">
        <v>0</v>
      </c>
      <c r="M4530" s="56">
        <v>0</v>
      </c>
      <c r="N4530" s="56">
        <v>0</v>
      </c>
      <c r="O4530" s="56">
        <v>351.738</v>
      </c>
      <c r="P4530" s="56">
        <v>0</v>
      </c>
    </row>
    <row r="4531" spans="1:16" x14ac:dyDescent="0.25">
      <c r="A4531" s="54">
        <v>2024</v>
      </c>
      <c r="B4531" s="54">
        <v>960888</v>
      </c>
      <c r="C4531" s="55" t="s">
        <v>416</v>
      </c>
      <c r="D4531" s="54" t="s">
        <v>1</v>
      </c>
      <c r="E4531" s="56">
        <v>0</v>
      </c>
      <c r="F4531" s="56">
        <v>71.992000000000004</v>
      </c>
      <c r="G4531" s="56">
        <v>25.576000000000001</v>
      </c>
      <c r="H4531" s="56">
        <v>223.976</v>
      </c>
      <c r="I4531" s="56">
        <v>0</v>
      </c>
      <c r="J4531" s="56">
        <v>0</v>
      </c>
      <c r="K4531" s="56">
        <v>79.992000000000004</v>
      </c>
      <c r="L4531" s="56">
        <v>0</v>
      </c>
      <c r="M4531" s="56">
        <v>0</v>
      </c>
      <c r="N4531" s="56">
        <v>0</v>
      </c>
      <c r="O4531" s="56">
        <v>793.48800000000006</v>
      </c>
      <c r="P4531" s="56">
        <v>0</v>
      </c>
    </row>
    <row r="4532" spans="1:16" x14ac:dyDescent="0.25">
      <c r="A4532" s="54">
        <v>2024</v>
      </c>
      <c r="B4532" s="54">
        <v>961606</v>
      </c>
      <c r="C4532" s="55" t="s">
        <v>418</v>
      </c>
      <c r="D4532" s="54" t="s">
        <v>1</v>
      </c>
      <c r="E4532" s="56">
        <v>13378.2084</v>
      </c>
      <c r="F4532" s="56">
        <v>9940.9454000000005</v>
      </c>
      <c r="G4532" s="56">
        <v>5920.5328</v>
      </c>
      <c r="H4532" s="56">
        <v>9848.1124</v>
      </c>
      <c r="I4532" s="56">
        <v>5706.0659999999998</v>
      </c>
      <c r="J4532" s="56">
        <v>8512.7898000000005</v>
      </c>
      <c r="K4532" s="56">
        <v>8027.9787999999999</v>
      </c>
      <c r="L4532" s="56">
        <v>5411.4201999999996</v>
      </c>
      <c r="M4532" s="56">
        <v>3737.0592000000001</v>
      </c>
      <c r="N4532" s="56">
        <v>14017.9606</v>
      </c>
      <c r="O4532" s="56">
        <v>10377.323399999999</v>
      </c>
      <c r="P4532" s="56">
        <v>8907.01</v>
      </c>
    </row>
    <row r="4533" spans="1:16" x14ac:dyDescent="0.25">
      <c r="A4533" s="54">
        <v>2024</v>
      </c>
      <c r="B4533" s="54">
        <v>961606</v>
      </c>
      <c r="C4533" s="55" t="s">
        <v>418</v>
      </c>
      <c r="D4533" s="54" t="s">
        <v>294</v>
      </c>
      <c r="E4533" s="56">
        <v>3019.9584</v>
      </c>
      <c r="F4533" s="56">
        <v>2462.1954000000001</v>
      </c>
      <c r="G4533" s="56">
        <v>1383.0328</v>
      </c>
      <c r="H4533" s="56">
        <v>2920.6124</v>
      </c>
      <c r="I4533" s="56">
        <v>1255.566</v>
      </c>
      <c r="J4533" s="56">
        <v>1607.7898</v>
      </c>
      <c r="K4533" s="56">
        <v>2105.4787999999999</v>
      </c>
      <c r="L4533" s="56">
        <v>1423.6702</v>
      </c>
      <c r="M4533" s="56">
        <v>802.55920000000003</v>
      </c>
      <c r="N4533" s="56">
        <v>2573.7105999999999</v>
      </c>
      <c r="O4533" s="56">
        <v>2629.5734000000002</v>
      </c>
      <c r="P4533" s="56">
        <v>2215.5100000000002</v>
      </c>
    </row>
    <row r="4534" spans="1:16" x14ac:dyDescent="0.25">
      <c r="A4534" s="54">
        <v>2024</v>
      </c>
      <c r="B4534" s="54">
        <v>961606</v>
      </c>
      <c r="C4534" s="55" t="s">
        <v>418</v>
      </c>
      <c r="D4534" s="54" t="s">
        <v>296</v>
      </c>
      <c r="E4534" s="56">
        <v>2504.8584000000001</v>
      </c>
      <c r="F4534" s="56">
        <v>2132.3953999999999</v>
      </c>
      <c r="G4534" s="56">
        <v>1057.6328000000001</v>
      </c>
      <c r="H4534" s="56">
        <v>2525.7123999999999</v>
      </c>
      <c r="I4534" s="56">
        <v>932.36599999999999</v>
      </c>
      <c r="J4534" s="56">
        <v>1395.9898000000001</v>
      </c>
      <c r="K4534" s="56">
        <v>1742.5788</v>
      </c>
      <c r="L4534" s="56">
        <v>1090.5702000000001</v>
      </c>
      <c r="M4534" s="56">
        <v>451.75920000000002</v>
      </c>
      <c r="N4534" s="56">
        <v>2168.9106000000002</v>
      </c>
      <c r="O4534" s="56">
        <v>2255.6734000000001</v>
      </c>
      <c r="P4534" s="56">
        <v>1814.01</v>
      </c>
    </row>
    <row r="4535" spans="1:16" x14ac:dyDescent="0.25">
      <c r="A4535" s="54">
        <v>2024</v>
      </c>
      <c r="B4535" s="54">
        <v>962009</v>
      </c>
      <c r="C4535" s="55" t="s">
        <v>418</v>
      </c>
      <c r="D4535" s="54" t="s">
        <v>294</v>
      </c>
      <c r="E4535" s="56">
        <v>36</v>
      </c>
      <c r="F4535" s="56">
        <v>22.6</v>
      </c>
      <c r="G4535" s="56">
        <v>18</v>
      </c>
      <c r="H4535" s="56">
        <v>0</v>
      </c>
      <c r="I4535" s="56">
        <v>0</v>
      </c>
      <c r="J4535" s="56">
        <v>0</v>
      </c>
      <c r="K4535" s="56">
        <v>0</v>
      </c>
      <c r="L4535" s="56">
        <v>0</v>
      </c>
      <c r="M4535" s="56">
        <v>0</v>
      </c>
      <c r="N4535" s="56">
        <v>0</v>
      </c>
      <c r="O4535" s="56">
        <v>0</v>
      </c>
      <c r="P4535" s="56">
        <v>0</v>
      </c>
    </row>
    <row r="4536" spans="1:16" x14ac:dyDescent="0.25">
      <c r="A4536" s="54">
        <v>2024</v>
      </c>
      <c r="B4536" s="54">
        <v>962009</v>
      </c>
      <c r="C4536" s="55" t="s">
        <v>418</v>
      </c>
      <c r="D4536" s="54" t="s">
        <v>296</v>
      </c>
      <c r="E4536" s="56">
        <v>-63.3</v>
      </c>
      <c r="F4536" s="56">
        <v>-76.7</v>
      </c>
      <c r="G4536" s="56">
        <v>-48.2</v>
      </c>
      <c r="H4536" s="56">
        <v>0</v>
      </c>
      <c r="I4536" s="56">
        <v>0</v>
      </c>
      <c r="J4536" s="56">
        <v>0</v>
      </c>
      <c r="K4536" s="56">
        <v>0</v>
      </c>
      <c r="L4536" s="56">
        <v>0</v>
      </c>
      <c r="M4536" s="56">
        <v>0</v>
      </c>
      <c r="N4536" s="56">
        <v>0</v>
      </c>
      <c r="O4536" s="56">
        <v>0</v>
      </c>
      <c r="P4536" s="56">
        <v>0</v>
      </c>
    </row>
    <row r="4537" spans="1:16" x14ac:dyDescent="0.25">
      <c r="A4537" s="54">
        <v>2024</v>
      </c>
      <c r="B4537" s="54">
        <v>962009</v>
      </c>
      <c r="C4537" s="55" t="s">
        <v>418</v>
      </c>
      <c r="D4537" s="54" t="s">
        <v>1</v>
      </c>
      <c r="E4537" s="56">
        <v>216</v>
      </c>
      <c r="F4537" s="56">
        <v>135.6</v>
      </c>
      <c r="G4537" s="56">
        <v>108</v>
      </c>
      <c r="H4537" s="56">
        <v>0</v>
      </c>
      <c r="I4537" s="56">
        <v>0</v>
      </c>
      <c r="J4537" s="56">
        <v>0</v>
      </c>
      <c r="K4537" s="56">
        <v>0</v>
      </c>
      <c r="L4537" s="56">
        <v>0</v>
      </c>
      <c r="M4537" s="56">
        <v>0</v>
      </c>
      <c r="N4537" s="56">
        <v>0</v>
      </c>
      <c r="O4537" s="56">
        <v>0</v>
      </c>
      <c r="P4537" s="56">
        <v>0</v>
      </c>
    </row>
    <row r="4538" spans="1:16" x14ac:dyDescent="0.25">
      <c r="A4538" s="54">
        <v>2024</v>
      </c>
      <c r="B4538" s="54">
        <v>964263</v>
      </c>
      <c r="C4538" s="55" t="s">
        <v>416</v>
      </c>
      <c r="D4538" s="54" t="s">
        <v>296</v>
      </c>
      <c r="E4538" s="56">
        <v>-264.76280000000003</v>
      </c>
      <c r="F4538" s="56">
        <v>476.50119999999902</v>
      </c>
      <c r="G4538" s="56">
        <v>-117.5128</v>
      </c>
      <c r="H4538" s="56">
        <v>25.888799999999701</v>
      </c>
      <c r="I4538" s="56">
        <v>-93.969600000000099</v>
      </c>
      <c r="J4538" s="56">
        <v>939.23439999999903</v>
      </c>
      <c r="K4538" s="56">
        <v>-223.18039999999999</v>
      </c>
      <c r="L4538" s="56">
        <v>-235.35560000000001</v>
      </c>
      <c r="M4538" s="56">
        <v>274.97480000000002</v>
      </c>
      <c r="N4538" s="56">
        <v>730.84439999999904</v>
      </c>
      <c r="O4538" s="56">
        <v>-180.40520000000001</v>
      </c>
      <c r="P4538" s="56">
        <v>899.69519999999898</v>
      </c>
    </row>
    <row r="4539" spans="1:16" x14ac:dyDescent="0.25">
      <c r="A4539" s="54">
        <v>2024</v>
      </c>
      <c r="B4539" s="54">
        <v>964263</v>
      </c>
      <c r="C4539" s="55" t="s">
        <v>416</v>
      </c>
      <c r="D4539" s="54" t="s">
        <v>1</v>
      </c>
      <c r="E4539" s="56">
        <v>1088.5372</v>
      </c>
      <c r="F4539" s="56">
        <v>4479.9012000000002</v>
      </c>
      <c r="G4539" s="56">
        <v>1047.7372</v>
      </c>
      <c r="H4539" s="56">
        <v>2401.1887999999999</v>
      </c>
      <c r="I4539" s="56">
        <v>955.93039999999996</v>
      </c>
      <c r="J4539" s="56">
        <v>6735.2843999999996</v>
      </c>
      <c r="K4539" s="56">
        <v>3957.9196000000002</v>
      </c>
      <c r="L4539" s="56">
        <v>2128.7944000000002</v>
      </c>
      <c r="M4539" s="56">
        <v>2041.7747999999999</v>
      </c>
      <c r="N4539" s="56">
        <v>4740.8444</v>
      </c>
      <c r="O4539" s="56">
        <v>1500.4947999999999</v>
      </c>
      <c r="P4539" s="56">
        <v>5058.4452000000001</v>
      </c>
    </row>
    <row r="4540" spans="1:16" x14ac:dyDescent="0.25">
      <c r="A4540" s="54">
        <v>2024</v>
      </c>
      <c r="B4540" s="54">
        <v>964263</v>
      </c>
      <c r="C4540" s="55" t="s">
        <v>416</v>
      </c>
      <c r="D4540" s="54" t="s">
        <v>294</v>
      </c>
      <c r="E4540" s="56">
        <v>59.5371999999998</v>
      </c>
      <c r="F4540" s="56">
        <v>683.40119999999899</v>
      </c>
      <c r="G4540" s="56">
        <v>177.9872</v>
      </c>
      <c r="H4540" s="56">
        <v>350.18880000000001</v>
      </c>
      <c r="I4540" s="56">
        <v>169.43039999999999</v>
      </c>
      <c r="J4540" s="56">
        <v>1274.5344</v>
      </c>
      <c r="K4540" s="56">
        <v>5.9195999999997504</v>
      </c>
      <c r="L4540" s="56">
        <v>-70.455600000000004</v>
      </c>
      <c r="M4540" s="56">
        <v>537.27480000000003</v>
      </c>
      <c r="N4540" s="56">
        <v>1026.3444</v>
      </c>
      <c r="O4540" s="56">
        <v>144.9948</v>
      </c>
      <c r="P4540" s="56">
        <v>1203.4452000000001</v>
      </c>
    </row>
    <row r="4541" spans="1:16" x14ac:dyDescent="0.25">
      <c r="A4541" s="54">
        <v>2024</v>
      </c>
      <c r="B4541" s="54">
        <v>964263</v>
      </c>
      <c r="C4541" s="55" t="s">
        <v>417</v>
      </c>
      <c r="D4541" s="54" t="s">
        <v>294</v>
      </c>
      <c r="E4541" s="56">
        <v>1260.9544000000001</v>
      </c>
      <c r="F4541" s="56">
        <v>1121.0072</v>
      </c>
      <c r="G4541" s="56">
        <v>431.92319999999899</v>
      </c>
      <c r="H4541" s="56">
        <v>423.78039999999999</v>
      </c>
      <c r="I4541" s="56">
        <v>344.5412</v>
      </c>
      <c r="J4541" s="56">
        <v>393.5136</v>
      </c>
      <c r="K4541" s="56">
        <v>867.9316</v>
      </c>
      <c r="L4541" s="56">
        <v>931.11639999999898</v>
      </c>
      <c r="M4541" s="56">
        <v>1862.8512000000001</v>
      </c>
      <c r="N4541" s="56">
        <v>1641.7760000000001</v>
      </c>
      <c r="O4541" s="56">
        <v>672.57519999999897</v>
      </c>
      <c r="P4541" s="56">
        <v>806.10400000000004</v>
      </c>
    </row>
    <row r="4542" spans="1:16" x14ac:dyDescent="0.25">
      <c r="A4542" s="54">
        <v>2024</v>
      </c>
      <c r="B4542" s="54">
        <v>964263</v>
      </c>
      <c r="C4542" s="55" t="s">
        <v>417</v>
      </c>
      <c r="D4542" s="54" t="s">
        <v>296</v>
      </c>
      <c r="E4542" s="56">
        <v>940.43439999999998</v>
      </c>
      <c r="F4542" s="56">
        <v>866.00719999999899</v>
      </c>
      <c r="G4542" s="56">
        <v>206.403199999999</v>
      </c>
      <c r="H4542" s="56">
        <v>81.780399999999901</v>
      </c>
      <c r="I4542" s="56">
        <v>127.5412</v>
      </c>
      <c r="J4542" s="56">
        <v>175.5136</v>
      </c>
      <c r="K4542" s="56">
        <v>701.89160000000004</v>
      </c>
      <c r="L4542" s="56">
        <v>622.11639999999898</v>
      </c>
      <c r="M4542" s="56">
        <v>1450.8112000000001</v>
      </c>
      <c r="N4542" s="56">
        <v>1243.1759999999999</v>
      </c>
      <c r="O4542" s="56">
        <v>390.57519999999897</v>
      </c>
      <c r="P4542" s="56">
        <v>558.10400000000004</v>
      </c>
    </row>
    <row r="4543" spans="1:16" x14ac:dyDescent="0.25">
      <c r="A4543" s="54">
        <v>2024</v>
      </c>
      <c r="B4543" s="54">
        <v>964263</v>
      </c>
      <c r="C4543" s="55" t="s">
        <v>417</v>
      </c>
      <c r="D4543" s="54" t="s">
        <v>1</v>
      </c>
      <c r="E4543" s="56">
        <v>8176.2043999999996</v>
      </c>
      <c r="F4543" s="56">
        <v>4835.5072</v>
      </c>
      <c r="G4543" s="56">
        <v>5776.4232000000002</v>
      </c>
      <c r="H4543" s="56">
        <v>3761.7804000000001</v>
      </c>
      <c r="I4543" s="56">
        <v>1796.7911999999999</v>
      </c>
      <c r="J4543" s="56">
        <v>1827.5136</v>
      </c>
      <c r="K4543" s="56">
        <v>4072.4315999999999</v>
      </c>
      <c r="L4543" s="56">
        <v>3517.1163999999999</v>
      </c>
      <c r="M4543" s="56">
        <v>8973.8511999999992</v>
      </c>
      <c r="N4543" s="56">
        <v>10853.276</v>
      </c>
      <c r="O4543" s="56">
        <v>5953.3252000000002</v>
      </c>
      <c r="P4543" s="56">
        <v>3777.6039999999998</v>
      </c>
    </row>
    <row r="4544" spans="1:16" x14ac:dyDescent="0.25">
      <c r="A4544" s="54">
        <v>2024</v>
      </c>
      <c r="B4544" s="54">
        <v>968160</v>
      </c>
      <c r="C4544" s="55" t="s">
        <v>418</v>
      </c>
      <c r="D4544" s="54" t="s">
        <v>296</v>
      </c>
      <c r="E4544" s="56">
        <v>103.7252</v>
      </c>
      <c r="F4544" s="56">
        <v>94.369999999999905</v>
      </c>
      <c r="G4544" s="56">
        <v>-36.906799999999997</v>
      </c>
      <c r="H4544" s="56">
        <v>-42.6340000000001</v>
      </c>
      <c r="I4544" s="56">
        <v>59.9731999999998</v>
      </c>
      <c r="J4544" s="56">
        <v>-47.160400000000003</v>
      </c>
      <c r="K4544" s="56">
        <v>43.677599999999899</v>
      </c>
      <c r="L4544" s="56">
        <v>47.883199999999903</v>
      </c>
      <c r="M4544" s="56">
        <v>-52.768799999999999</v>
      </c>
      <c r="N4544" s="56">
        <v>-121.1724</v>
      </c>
      <c r="O4544" s="56">
        <v>-20.1068</v>
      </c>
      <c r="P4544" s="56">
        <v>-136.1344</v>
      </c>
    </row>
    <row r="4545" spans="1:16" x14ac:dyDescent="0.25">
      <c r="A4545" s="54">
        <v>2024</v>
      </c>
      <c r="B4545" s="54">
        <v>968160</v>
      </c>
      <c r="C4545" s="55" t="s">
        <v>418</v>
      </c>
      <c r="D4545" s="54" t="s">
        <v>1</v>
      </c>
      <c r="E4545" s="56">
        <v>679.92520000000002</v>
      </c>
      <c r="F4545" s="56">
        <v>743.07</v>
      </c>
      <c r="G4545" s="56">
        <v>61.193199999999997</v>
      </c>
      <c r="H4545" s="56">
        <v>258.36599999999999</v>
      </c>
      <c r="I4545" s="56">
        <v>1642.0232000000001</v>
      </c>
      <c r="J4545" s="56">
        <v>76.139600000000002</v>
      </c>
      <c r="K4545" s="56">
        <v>962.07759999999996</v>
      </c>
      <c r="L4545" s="56">
        <v>1055.1831999999999</v>
      </c>
      <c r="M4545" s="56">
        <v>324.93119999999999</v>
      </c>
      <c r="N4545" s="56">
        <v>353.4776</v>
      </c>
      <c r="O4545" s="56">
        <v>67.993200000000002</v>
      </c>
      <c r="P4545" s="56">
        <v>240.66560000000001</v>
      </c>
    </row>
    <row r="4546" spans="1:16" x14ac:dyDescent="0.25">
      <c r="A4546" s="54">
        <v>2024</v>
      </c>
      <c r="B4546" s="54">
        <v>968160</v>
      </c>
      <c r="C4546" s="55" t="s">
        <v>418</v>
      </c>
      <c r="D4546" s="54" t="s">
        <v>294</v>
      </c>
      <c r="E4546" s="56">
        <v>169.92519999999999</v>
      </c>
      <c r="F4546" s="56">
        <v>262.07</v>
      </c>
      <c r="G4546" s="56">
        <v>-3.8068000000000102</v>
      </c>
      <c r="H4546" s="56">
        <v>58.866</v>
      </c>
      <c r="I4546" s="56">
        <v>228.7732</v>
      </c>
      <c r="J4546" s="56">
        <v>20.139600000000002</v>
      </c>
      <c r="K4546" s="56">
        <v>245.57759999999999</v>
      </c>
      <c r="L4546" s="56">
        <v>216.6832</v>
      </c>
      <c r="M4546" s="56">
        <v>82.931200000000004</v>
      </c>
      <c r="N4546" s="56">
        <v>80.727599999999995</v>
      </c>
      <c r="O4546" s="56">
        <v>12.9932</v>
      </c>
      <c r="P4546" s="56">
        <v>32.665599999999998</v>
      </c>
    </row>
    <row r="4547" spans="1:16" x14ac:dyDescent="0.25">
      <c r="A4547" s="54">
        <v>2024</v>
      </c>
      <c r="B4547" s="54">
        <v>969030</v>
      </c>
      <c r="C4547" s="55" t="s">
        <v>415</v>
      </c>
      <c r="D4547" s="54" t="s">
        <v>294</v>
      </c>
      <c r="E4547" s="56">
        <v>324.58</v>
      </c>
      <c r="F4547" s="56">
        <v>137.75200000000001</v>
      </c>
      <c r="G4547" s="56">
        <v>571.30799999999999</v>
      </c>
      <c r="H4547" s="56">
        <v>28.992000000000001</v>
      </c>
      <c r="I4547" s="56">
        <v>225.29599999999999</v>
      </c>
      <c r="J4547" s="56">
        <v>53.276000000000003</v>
      </c>
      <c r="K4547" s="56">
        <v>219.91200000000001</v>
      </c>
      <c r="L4547" s="56">
        <v>376.35599999999999</v>
      </c>
      <c r="M4547" s="56">
        <v>226.572</v>
      </c>
      <c r="N4547" s="56">
        <v>65.603999999999999</v>
      </c>
      <c r="O4547" s="56">
        <v>0</v>
      </c>
      <c r="P4547" s="56">
        <v>248.524</v>
      </c>
    </row>
    <row r="4548" spans="1:16" x14ac:dyDescent="0.25">
      <c r="A4548" s="54">
        <v>2024</v>
      </c>
      <c r="B4548" s="54">
        <v>969030</v>
      </c>
      <c r="C4548" s="55" t="s">
        <v>415</v>
      </c>
      <c r="D4548" s="54" t="s">
        <v>296</v>
      </c>
      <c r="E4548" s="56">
        <v>226.08</v>
      </c>
      <c r="F4548" s="56">
        <v>40.351999999999997</v>
      </c>
      <c r="G4548" s="56">
        <v>441.80799999999999</v>
      </c>
      <c r="H4548" s="56">
        <v>-3.1080000000000001</v>
      </c>
      <c r="I4548" s="56">
        <v>29.396000000000001</v>
      </c>
      <c r="J4548" s="56">
        <v>20.076000000000001</v>
      </c>
      <c r="K4548" s="56">
        <v>187.81200000000001</v>
      </c>
      <c r="L4548" s="56">
        <v>147.256</v>
      </c>
      <c r="M4548" s="56">
        <v>29.571999999999999</v>
      </c>
      <c r="N4548" s="56">
        <v>1.4039999999999999</v>
      </c>
      <c r="O4548" s="56">
        <v>0</v>
      </c>
      <c r="P4548" s="56">
        <v>21.624000000000201</v>
      </c>
    </row>
    <row r="4549" spans="1:16" x14ac:dyDescent="0.25">
      <c r="A4549" s="54">
        <v>2024</v>
      </c>
      <c r="B4549" s="54">
        <v>969030</v>
      </c>
      <c r="C4549" s="55" t="s">
        <v>415</v>
      </c>
      <c r="D4549" s="54" t="s">
        <v>1</v>
      </c>
      <c r="E4549" s="56">
        <v>867.08</v>
      </c>
      <c r="F4549" s="56">
        <v>432.75200000000001</v>
      </c>
      <c r="G4549" s="56">
        <v>1395.808</v>
      </c>
      <c r="H4549" s="56">
        <v>63.991999999999997</v>
      </c>
      <c r="I4549" s="56">
        <v>590.29600000000005</v>
      </c>
      <c r="J4549" s="56">
        <v>168.77600000000001</v>
      </c>
      <c r="K4549" s="56">
        <v>879.91200000000003</v>
      </c>
      <c r="L4549" s="56">
        <v>1610.856</v>
      </c>
      <c r="M4549" s="56">
        <v>715.072</v>
      </c>
      <c r="N4549" s="56">
        <v>159.10400000000001</v>
      </c>
      <c r="O4549" s="56">
        <v>0</v>
      </c>
      <c r="P4549" s="56">
        <v>1771.0239999999999</v>
      </c>
    </row>
    <row r="4550" spans="1:16" x14ac:dyDescent="0.25">
      <c r="A4550" s="54">
        <v>2024</v>
      </c>
      <c r="B4550" s="54">
        <v>970339</v>
      </c>
      <c r="C4550" s="55" t="s">
        <v>414</v>
      </c>
      <c r="D4550" s="54" t="s">
        <v>1</v>
      </c>
      <c r="E4550" s="56">
        <v>455.928</v>
      </c>
      <c r="F4550" s="56">
        <v>1223.856</v>
      </c>
      <c r="G4550" s="56">
        <v>2125.3760000000002</v>
      </c>
      <c r="H4550" s="56">
        <v>935.904</v>
      </c>
      <c r="I4550" s="56">
        <v>946.96799999999996</v>
      </c>
      <c r="J4550" s="56">
        <v>1195.04</v>
      </c>
      <c r="K4550" s="56">
        <v>441.488</v>
      </c>
      <c r="L4550" s="56">
        <v>1550.992</v>
      </c>
      <c r="M4550" s="56">
        <v>1243.848</v>
      </c>
      <c r="N4550" s="56">
        <v>0</v>
      </c>
      <c r="O4550" s="56">
        <v>2142.9279999999999</v>
      </c>
      <c r="P4550" s="56">
        <v>631.91999999999996</v>
      </c>
    </row>
    <row r="4551" spans="1:16" x14ac:dyDescent="0.25">
      <c r="A4551" s="54">
        <v>2024</v>
      </c>
      <c r="B4551" s="54">
        <v>970339</v>
      </c>
      <c r="C4551" s="55" t="s">
        <v>414</v>
      </c>
      <c r="D4551" s="54" t="s">
        <v>294</v>
      </c>
      <c r="E4551" s="56">
        <v>155.928</v>
      </c>
      <c r="F4551" s="56">
        <v>459.35599999999999</v>
      </c>
      <c r="G4551" s="56">
        <v>364.87599999999998</v>
      </c>
      <c r="H4551" s="56">
        <v>255.904</v>
      </c>
      <c r="I4551" s="56">
        <v>269.96800000000002</v>
      </c>
      <c r="J4551" s="56">
        <v>479.04</v>
      </c>
      <c r="K4551" s="56">
        <v>96.488000000000099</v>
      </c>
      <c r="L4551" s="56">
        <v>574.99199999999996</v>
      </c>
      <c r="M4551" s="56">
        <v>393.59800000000001</v>
      </c>
      <c r="N4551" s="56">
        <v>0</v>
      </c>
      <c r="O4551" s="56">
        <v>591.178</v>
      </c>
      <c r="P4551" s="56">
        <v>124.92</v>
      </c>
    </row>
    <row r="4552" spans="1:16" x14ac:dyDescent="0.25">
      <c r="A4552" s="54">
        <v>2024</v>
      </c>
      <c r="B4552" s="54">
        <v>970339</v>
      </c>
      <c r="C4552" s="55" t="s">
        <v>414</v>
      </c>
      <c r="D4552" s="54" t="s">
        <v>296</v>
      </c>
      <c r="E4552" s="56">
        <v>58.927999999999997</v>
      </c>
      <c r="F4552" s="56">
        <v>363.35599999999999</v>
      </c>
      <c r="G4552" s="56">
        <v>203.876</v>
      </c>
      <c r="H4552" s="56">
        <v>192.904</v>
      </c>
      <c r="I4552" s="56">
        <v>107.968</v>
      </c>
      <c r="J4552" s="56">
        <v>352.04</v>
      </c>
      <c r="K4552" s="56">
        <v>63.488000000000099</v>
      </c>
      <c r="L4552" s="56">
        <v>412.99200000000002</v>
      </c>
      <c r="M4552" s="56">
        <v>266.59800000000001</v>
      </c>
      <c r="N4552" s="56">
        <v>0</v>
      </c>
      <c r="O4552" s="56">
        <v>402.178</v>
      </c>
      <c r="P4552" s="56">
        <v>28.92</v>
      </c>
    </row>
    <row r="4553" spans="1:16" x14ac:dyDescent="0.25">
      <c r="A4553" s="54">
        <v>2024</v>
      </c>
      <c r="B4553" s="54">
        <v>972717</v>
      </c>
      <c r="C4553" s="55" t="s">
        <v>418</v>
      </c>
      <c r="D4553" s="54" t="s">
        <v>1</v>
      </c>
      <c r="E4553" s="56">
        <v>71.992000000000004</v>
      </c>
      <c r="F4553" s="56">
        <v>0</v>
      </c>
      <c r="G4553" s="56">
        <v>527.94399999999996</v>
      </c>
      <c r="H4553" s="56">
        <v>2365.232</v>
      </c>
      <c r="I4553" s="56">
        <v>216.77600000000001</v>
      </c>
      <c r="J4553" s="56">
        <v>183.15199999999999</v>
      </c>
      <c r="K4553" s="56">
        <v>257.56</v>
      </c>
      <c r="L4553" s="56">
        <v>223.976</v>
      </c>
      <c r="M4553" s="56">
        <v>79.992000000000004</v>
      </c>
      <c r="N4553" s="56">
        <v>703.91200000000003</v>
      </c>
      <c r="O4553" s="56">
        <v>354.26400000000001</v>
      </c>
      <c r="P4553" s="56">
        <v>127.98399999999999</v>
      </c>
    </row>
    <row r="4554" spans="1:16" x14ac:dyDescent="0.25">
      <c r="A4554" s="54">
        <v>2024</v>
      </c>
      <c r="B4554" s="54">
        <v>972717</v>
      </c>
      <c r="C4554" s="55" t="s">
        <v>418</v>
      </c>
      <c r="D4554" s="54" t="s">
        <v>296</v>
      </c>
      <c r="E4554" s="56">
        <v>-6.1079999999999997</v>
      </c>
      <c r="F4554" s="56">
        <v>0</v>
      </c>
      <c r="G4554" s="56">
        <v>12.444000000000001</v>
      </c>
      <c r="H4554" s="56">
        <v>328.78199999999998</v>
      </c>
      <c r="I4554" s="56">
        <v>-47.923999999999999</v>
      </c>
      <c r="J4554" s="56">
        <v>-90.248000000000005</v>
      </c>
      <c r="K4554" s="56">
        <v>-50.74</v>
      </c>
      <c r="L4554" s="56">
        <v>12.776</v>
      </c>
      <c r="M4554" s="56">
        <v>-13.108000000000001</v>
      </c>
      <c r="N4554" s="56">
        <v>285.81200000000001</v>
      </c>
      <c r="O4554" s="56">
        <v>-57.735999999999997</v>
      </c>
      <c r="P4554" s="56">
        <v>24.884</v>
      </c>
    </row>
    <row r="4555" spans="1:16" x14ac:dyDescent="0.25">
      <c r="A4555" s="54">
        <v>2024</v>
      </c>
      <c r="B4555" s="54">
        <v>972717</v>
      </c>
      <c r="C4555" s="55" t="s">
        <v>418</v>
      </c>
      <c r="D4555" s="54" t="s">
        <v>294</v>
      </c>
      <c r="E4555" s="56">
        <v>26.992000000000001</v>
      </c>
      <c r="F4555" s="56">
        <v>0</v>
      </c>
      <c r="G4555" s="56">
        <v>177.94399999999999</v>
      </c>
      <c r="H4555" s="56">
        <v>437.98200000000003</v>
      </c>
      <c r="I4555" s="56">
        <v>18.276</v>
      </c>
      <c r="J4555" s="56">
        <v>42.152000000000001</v>
      </c>
      <c r="K4555" s="56">
        <v>48.56</v>
      </c>
      <c r="L4555" s="56">
        <v>78.975999999999999</v>
      </c>
      <c r="M4555" s="56">
        <v>19.992000000000001</v>
      </c>
      <c r="N4555" s="56">
        <v>318.91199999999998</v>
      </c>
      <c r="O4555" s="56">
        <v>107.764</v>
      </c>
      <c r="P4555" s="56">
        <v>57.984000000000002</v>
      </c>
    </row>
    <row r="4556" spans="1:16" x14ac:dyDescent="0.25">
      <c r="A4556" s="54">
        <v>2024</v>
      </c>
      <c r="B4556" s="54">
        <v>976942</v>
      </c>
      <c r="C4556" s="55" t="s">
        <v>415</v>
      </c>
      <c r="D4556" s="54" t="s">
        <v>1</v>
      </c>
      <c r="E4556" s="56">
        <v>1615.752</v>
      </c>
      <c r="F4556" s="56">
        <v>1450.1759999999999</v>
      </c>
      <c r="G4556" s="56">
        <v>817.48800000000006</v>
      </c>
      <c r="H4556" s="56">
        <v>2889.1680000000001</v>
      </c>
      <c r="I4556" s="56">
        <v>1340.6320000000001</v>
      </c>
      <c r="J4556" s="56">
        <v>1373.4079999999999</v>
      </c>
      <c r="K4556" s="56">
        <v>2955.424</v>
      </c>
      <c r="L4556" s="56">
        <v>3172.4160000000002</v>
      </c>
      <c r="M4556" s="56">
        <v>2098.8560000000002</v>
      </c>
      <c r="N4556" s="56">
        <v>435.92</v>
      </c>
      <c r="O4556" s="56">
        <v>1106.9839999999999</v>
      </c>
      <c r="P4556" s="56">
        <v>87.176000000000002</v>
      </c>
    </row>
    <row r="4557" spans="1:16" x14ac:dyDescent="0.25">
      <c r="A4557" s="54">
        <v>2024</v>
      </c>
      <c r="B4557" s="54">
        <v>976942</v>
      </c>
      <c r="C4557" s="55" t="s">
        <v>415</v>
      </c>
      <c r="D4557" s="54" t="s">
        <v>296</v>
      </c>
      <c r="E4557" s="56">
        <v>203.452</v>
      </c>
      <c r="F4557" s="56">
        <v>255.476</v>
      </c>
      <c r="G4557" s="56">
        <v>270.18799999999999</v>
      </c>
      <c r="H4557" s="56">
        <v>689.53800000000001</v>
      </c>
      <c r="I4557" s="56">
        <v>-23.168000000000099</v>
      </c>
      <c r="J4557" s="56">
        <v>374.80799999999999</v>
      </c>
      <c r="K4557" s="56">
        <v>743.34400000000005</v>
      </c>
      <c r="L4557" s="56">
        <v>809.48599999999999</v>
      </c>
      <c r="M4557" s="56">
        <v>409.50599999999997</v>
      </c>
      <c r="N4557" s="56">
        <v>5.3199999999999896</v>
      </c>
      <c r="O4557" s="56">
        <v>346.48399999999998</v>
      </c>
      <c r="P4557" s="56">
        <v>-31.123999999999999</v>
      </c>
    </row>
    <row r="4558" spans="1:16" x14ac:dyDescent="0.25">
      <c r="A4558" s="54">
        <v>2024</v>
      </c>
      <c r="B4558" s="54">
        <v>976942</v>
      </c>
      <c r="C4558" s="55" t="s">
        <v>415</v>
      </c>
      <c r="D4558" s="54" t="s">
        <v>294</v>
      </c>
      <c r="E4558" s="56">
        <v>367.25200000000001</v>
      </c>
      <c r="F4558" s="56">
        <v>449.17599999999999</v>
      </c>
      <c r="G4558" s="56">
        <v>335.488</v>
      </c>
      <c r="H4558" s="56">
        <v>862.66800000000001</v>
      </c>
      <c r="I4558" s="56">
        <v>140.63200000000001</v>
      </c>
      <c r="J4558" s="56">
        <v>448.90800000000002</v>
      </c>
      <c r="K4558" s="56">
        <v>949.67399999999998</v>
      </c>
      <c r="L4558" s="56">
        <v>918.41600000000005</v>
      </c>
      <c r="M4558" s="56">
        <v>638.60599999999999</v>
      </c>
      <c r="N4558" s="56">
        <v>166.92</v>
      </c>
      <c r="O4558" s="56">
        <v>444.98399999999998</v>
      </c>
      <c r="P4558" s="56">
        <v>34.176000000000002</v>
      </c>
    </row>
    <row r="4559" spans="1:16" x14ac:dyDescent="0.25">
      <c r="A4559" s="54">
        <v>2024</v>
      </c>
      <c r="B4559" s="54">
        <v>980507</v>
      </c>
      <c r="C4559" s="55" t="s">
        <v>415</v>
      </c>
      <c r="D4559" s="54" t="s">
        <v>296</v>
      </c>
      <c r="E4559" s="56">
        <v>0</v>
      </c>
      <c r="F4559" s="56">
        <v>0</v>
      </c>
      <c r="G4559" s="56">
        <v>76.712000000000003</v>
      </c>
      <c r="H4559" s="56">
        <v>-24.846</v>
      </c>
      <c r="I4559" s="56">
        <v>0</v>
      </c>
      <c r="J4559" s="56">
        <v>0</v>
      </c>
      <c r="K4559" s="56">
        <v>-19.216000000000001</v>
      </c>
      <c r="L4559" s="56">
        <v>81.665999999999997</v>
      </c>
      <c r="M4559" s="56">
        <v>0</v>
      </c>
      <c r="N4559" s="56">
        <v>0</v>
      </c>
      <c r="O4559" s="56">
        <v>-23.315999999999999</v>
      </c>
      <c r="P4559" s="56">
        <v>-28.132000000000001</v>
      </c>
    </row>
    <row r="4560" spans="1:16" x14ac:dyDescent="0.25">
      <c r="A4560" s="54">
        <v>2024</v>
      </c>
      <c r="B4560" s="54">
        <v>980507</v>
      </c>
      <c r="C4560" s="55" t="s">
        <v>415</v>
      </c>
      <c r="D4560" s="54" t="s">
        <v>1</v>
      </c>
      <c r="E4560" s="56">
        <v>0</v>
      </c>
      <c r="F4560" s="56">
        <v>0</v>
      </c>
      <c r="G4560" s="56">
        <v>879.91200000000003</v>
      </c>
      <c r="H4560" s="56">
        <v>100.70399999999999</v>
      </c>
      <c r="I4560" s="56">
        <v>0</v>
      </c>
      <c r="J4560" s="56">
        <v>0</v>
      </c>
      <c r="K4560" s="56">
        <v>159.98400000000001</v>
      </c>
      <c r="L4560" s="56">
        <v>719.89599999999996</v>
      </c>
      <c r="M4560" s="56">
        <v>0</v>
      </c>
      <c r="N4560" s="56">
        <v>0</v>
      </c>
      <c r="O4560" s="56">
        <v>90.384</v>
      </c>
      <c r="P4560" s="56">
        <v>96.768000000000001</v>
      </c>
    </row>
    <row r="4561" spans="1:16" x14ac:dyDescent="0.25">
      <c r="A4561" s="54">
        <v>2024</v>
      </c>
      <c r="B4561" s="54">
        <v>980507</v>
      </c>
      <c r="C4561" s="55" t="s">
        <v>415</v>
      </c>
      <c r="D4561" s="54" t="s">
        <v>294</v>
      </c>
      <c r="E4561" s="56">
        <v>0</v>
      </c>
      <c r="F4561" s="56">
        <v>0</v>
      </c>
      <c r="G4561" s="56">
        <v>109.91200000000001</v>
      </c>
      <c r="H4561" s="56">
        <v>40.454000000000001</v>
      </c>
      <c r="I4561" s="56">
        <v>0</v>
      </c>
      <c r="J4561" s="56">
        <v>0</v>
      </c>
      <c r="K4561" s="56">
        <v>44.984000000000002</v>
      </c>
      <c r="L4561" s="56">
        <v>157.39599999999999</v>
      </c>
      <c r="M4561" s="56">
        <v>0</v>
      </c>
      <c r="N4561" s="56">
        <v>0</v>
      </c>
      <c r="O4561" s="56">
        <v>9.8840000000000003</v>
      </c>
      <c r="P4561" s="56">
        <v>38.268000000000001</v>
      </c>
    </row>
    <row r="4562" spans="1:16" x14ac:dyDescent="0.25">
      <c r="A4562" s="54">
        <v>2024</v>
      </c>
      <c r="B4562" s="54">
        <v>981931</v>
      </c>
      <c r="C4562" s="55" t="s">
        <v>419</v>
      </c>
      <c r="D4562" s="54" t="s">
        <v>294</v>
      </c>
      <c r="E4562" s="56">
        <v>568.76700000000005</v>
      </c>
      <c r="F4562" s="56">
        <v>147.44239999999999</v>
      </c>
      <c r="G4562" s="56">
        <v>238.92619999999999</v>
      </c>
      <c r="H4562" s="56">
        <v>710.87159999999994</v>
      </c>
      <c r="I4562" s="56">
        <v>4.83420000000012</v>
      </c>
      <c r="J4562" s="56">
        <v>563.26139999999998</v>
      </c>
      <c r="K4562" s="56">
        <v>241.63800000000001</v>
      </c>
      <c r="L4562" s="56">
        <v>316.41419999999999</v>
      </c>
      <c r="M4562" s="56">
        <v>338.17079999999999</v>
      </c>
      <c r="N4562" s="56">
        <v>115.4134</v>
      </c>
      <c r="O4562" s="56">
        <v>864.24859999999899</v>
      </c>
      <c r="P4562" s="56">
        <v>431.26179999999903</v>
      </c>
    </row>
    <row r="4563" spans="1:16" x14ac:dyDescent="0.25">
      <c r="A4563" s="54">
        <v>2024</v>
      </c>
      <c r="B4563" s="54">
        <v>981931</v>
      </c>
      <c r="C4563" s="55" t="s">
        <v>419</v>
      </c>
      <c r="D4563" s="54" t="s">
        <v>1</v>
      </c>
      <c r="E4563" s="56">
        <v>2767.2669999999998</v>
      </c>
      <c r="F4563" s="56">
        <v>1359.9423999999999</v>
      </c>
      <c r="G4563" s="56">
        <v>928.42619999999999</v>
      </c>
      <c r="H4563" s="56">
        <v>2858.8715999999999</v>
      </c>
      <c r="I4563" s="56">
        <v>1205.3342</v>
      </c>
      <c r="J4563" s="56">
        <v>2160.5113999999999</v>
      </c>
      <c r="K4563" s="56">
        <v>1046.1379999999999</v>
      </c>
      <c r="L4563" s="56">
        <v>1088.4141999999999</v>
      </c>
      <c r="M4563" s="56">
        <v>2360.1707999999999</v>
      </c>
      <c r="N4563" s="56">
        <v>630.41340000000002</v>
      </c>
      <c r="O4563" s="56">
        <v>3666.2485999999999</v>
      </c>
      <c r="P4563" s="56">
        <v>2361.7618000000002</v>
      </c>
    </row>
    <row r="4564" spans="1:16" x14ac:dyDescent="0.25">
      <c r="A4564" s="54">
        <v>2024</v>
      </c>
      <c r="B4564" s="54">
        <v>981931</v>
      </c>
      <c r="C4564" s="55" t="s">
        <v>419</v>
      </c>
      <c r="D4564" s="54" t="s">
        <v>296</v>
      </c>
      <c r="E4564" s="56">
        <v>435.96699999999998</v>
      </c>
      <c r="F4564" s="56">
        <v>46.742399999999797</v>
      </c>
      <c r="G4564" s="56">
        <v>103.92619999999999</v>
      </c>
      <c r="H4564" s="56">
        <v>600.3116</v>
      </c>
      <c r="I4564" s="56">
        <v>-61.565799999999903</v>
      </c>
      <c r="J4564" s="56">
        <v>361.8614</v>
      </c>
      <c r="K4564" s="56">
        <v>73.437999999999903</v>
      </c>
      <c r="L4564" s="56">
        <v>217.91419999999999</v>
      </c>
      <c r="M4564" s="56">
        <v>263.01080000000002</v>
      </c>
      <c r="N4564" s="56">
        <v>47.913400000000003</v>
      </c>
      <c r="O4564" s="56">
        <v>630.74859999999899</v>
      </c>
      <c r="P4564" s="56">
        <v>201.06179999999901</v>
      </c>
    </row>
    <row r="4565" spans="1:16" x14ac:dyDescent="0.25">
      <c r="A4565" s="54">
        <v>2024</v>
      </c>
      <c r="B4565" s="54">
        <v>984729</v>
      </c>
      <c r="C4565" s="55" t="s">
        <v>414</v>
      </c>
      <c r="D4565" s="54" t="s">
        <v>1</v>
      </c>
      <c r="E4565" s="56">
        <v>719.92</v>
      </c>
      <c r="F4565" s="56">
        <v>216.768</v>
      </c>
      <c r="G4565" s="56">
        <v>289.56</v>
      </c>
      <c r="H4565" s="56">
        <v>163.96799999999999</v>
      </c>
      <c r="I4565" s="56">
        <v>648.71199999999999</v>
      </c>
      <c r="J4565" s="56">
        <v>158.376</v>
      </c>
      <c r="K4565" s="56">
        <v>719.92</v>
      </c>
      <c r="L4565" s="56">
        <v>111.104</v>
      </c>
      <c r="M4565" s="56">
        <v>71.983999999999995</v>
      </c>
      <c r="N4565" s="56">
        <v>90.384</v>
      </c>
      <c r="O4565" s="56">
        <v>801.49599999999998</v>
      </c>
      <c r="P4565" s="56">
        <v>719.92</v>
      </c>
    </row>
    <row r="4566" spans="1:16" x14ac:dyDescent="0.25">
      <c r="A4566" s="54">
        <v>2024</v>
      </c>
      <c r="B4566" s="54">
        <v>984729</v>
      </c>
      <c r="C4566" s="55" t="s">
        <v>414</v>
      </c>
      <c r="D4566" s="54" t="s">
        <v>296</v>
      </c>
      <c r="E4566" s="56">
        <v>238.92</v>
      </c>
      <c r="F4566" s="56">
        <v>-8.2319999999999904</v>
      </c>
      <c r="G4566" s="56">
        <v>-8.4400000000000102</v>
      </c>
      <c r="H4566" s="56">
        <v>-38.781999999999996</v>
      </c>
      <c r="I4566" s="56">
        <v>260.71199999999999</v>
      </c>
      <c r="J4566" s="56">
        <v>-13.124000000000001</v>
      </c>
      <c r="K4566" s="56">
        <v>238.92</v>
      </c>
      <c r="L4566" s="56">
        <v>-32.396000000000001</v>
      </c>
      <c r="M4566" s="56">
        <v>-29.515999999999998</v>
      </c>
      <c r="N4566" s="56">
        <v>-52.116</v>
      </c>
      <c r="O4566" s="56">
        <v>221.99600000000001</v>
      </c>
      <c r="P4566" s="56">
        <v>238.92</v>
      </c>
    </row>
    <row r="4567" spans="1:16" x14ac:dyDescent="0.25">
      <c r="A4567" s="54">
        <v>2024</v>
      </c>
      <c r="B4567" s="54">
        <v>984729</v>
      </c>
      <c r="C4567" s="55" t="s">
        <v>414</v>
      </c>
      <c r="D4567" s="54" t="s">
        <v>294</v>
      </c>
      <c r="E4567" s="56">
        <v>269.92</v>
      </c>
      <c r="F4567" s="56">
        <v>85.768000000000001</v>
      </c>
      <c r="G4567" s="56">
        <v>86.56</v>
      </c>
      <c r="H4567" s="56">
        <v>55.218000000000004</v>
      </c>
      <c r="I4567" s="56">
        <v>292.71199999999999</v>
      </c>
      <c r="J4567" s="56">
        <v>49.875999999999998</v>
      </c>
      <c r="K4567" s="56">
        <v>269.92</v>
      </c>
      <c r="L4567" s="56">
        <v>30.603999999999999</v>
      </c>
      <c r="M4567" s="56">
        <v>32.484000000000002</v>
      </c>
      <c r="N4567" s="56">
        <v>9.8840000000000003</v>
      </c>
      <c r="O4567" s="56">
        <v>345.99599999999998</v>
      </c>
      <c r="P4567" s="56">
        <v>269.92</v>
      </c>
    </row>
    <row r="4568" spans="1:16" x14ac:dyDescent="0.25">
      <c r="A4568" s="54">
        <v>2024</v>
      </c>
      <c r="B4568" s="54">
        <v>988636</v>
      </c>
      <c r="C4568" s="55" t="s">
        <v>415</v>
      </c>
      <c r="D4568" s="54" t="s">
        <v>1</v>
      </c>
      <c r="E4568" s="56">
        <v>2232.4639999999999</v>
      </c>
      <c r="F4568" s="56">
        <v>714.32</v>
      </c>
      <c r="G4568" s="56">
        <v>0</v>
      </c>
      <c r="H4568" s="56">
        <v>27.175999999999998</v>
      </c>
      <c r="I4568" s="56">
        <v>3398.7759999999998</v>
      </c>
      <c r="J4568" s="56">
        <v>80.792000000000002</v>
      </c>
      <c r="K4568" s="56">
        <v>231.16800000000001</v>
      </c>
      <c r="L4568" s="56">
        <v>384.76</v>
      </c>
      <c r="M4568" s="56">
        <v>2183.712</v>
      </c>
      <c r="N4568" s="56">
        <v>171.976</v>
      </c>
      <c r="O4568" s="56">
        <v>608.71199999999999</v>
      </c>
      <c r="P4568" s="56">
        <v>216.768</v>
      </c>
    </row>
    <row r="4569" spans="1:16" x14ac:dyDescent="0.25">
      <c r="A4569" s="54">
        <v>2024</v>
      </c>
      <c r="B4569" s="54">
        <v>988636</v>
      </c>
      <c r="C4569" s="55" t="s">
        <v>415</v>
      </c>
      <c r="D4569" s="54" t="s">
        <v>294</v>
      </c>
      <c r="E4569" s="56">
        <v>467.464</v>
      </c>
      <c r="F4569" s="56">
        <v>160.32</v>
      </c>
      <c r="G4569" s="56">
        <v>0</v>
      </c>
      <c r="H4569" s="56">
        <v>6.6760000000000002</v>
      </c>
      <c r="I4569" s="56">
        <v>782.27599999999995</v>
      </c>
      <c r="J4569" s="56">
        <v>10.792</v>
      </c>
      <c r="K4569" s="56">
        <v>82.668000000000006</v>
      </c>
      <c r="L4569" s="56">
        <v>102.26</v>
      </c>
      <c r="M4569" s="56">
        <v>543.71199999999999</v>
      </c>
      <c r="N4569" s="56">
        <v>25.475999999999999</v>
      </c>
      <c r="O4569" s="56">
        <v>210.21199999999999</v>
      </c>
      <c r="P4569" s="56">
        <v>62.268000000000001</v>
      </c>
    </row>
    <row r="4570" spans="1:16" x14ac:dyDescent="0.25">
      <c r="A4570" s="54">
        <v>2024</v>
      </c>
      <c r="B4570" s="54">
        <v>988636</v>
      </c>
      <c r="C4570" s="55" t="s">
        <v>415</v>
      </c>
      <c r="D4570" s="54" t="s">
        <v>296</v>
      </c>
      <c r="E4570" s="56">
        <v>294.86399999999998</v>
      </c>
      <c r="F4570" s="56">
        <v>59.62</v>
      </c>
      <c r="G4570" s="56">
        <v>0</v>
      </c>
      <c r="H4570" s="56">
        <v>-26.524000000000001</v>
      </c>
      <c r="I4570" s="56">
        <v>671.67600000000004</v>
      </c>
      <c r="J4570" s="56">
        <v>-21.308</v>
      </c>
      <c r="K4570" s="56">
        <v>17.367999999999999</v>
      </c>
      <c r="L4570" s="56">
        <v>67.959999999999994</v>
      </c>
      <c r="M4570" s="56">
        <v>410.91199999999998</v>
      </c>
      <c r="N4570" s="56">
        <v>-38.723999999999997</v>
      </c>
      <c r="O4570" s="56">
        <v>109.512</v>
      </c>
      <c r="P4570" s="56">
        <v>27.968</v>
      </c>
    </row>
    <row r="4571" spans="1:16" x14ac:dyDescent="0.25">
      <c r="A4571" s="54">
        <v>2024</v>
      </c>
      <c r="B4571" s="54">
        <v>989399</v>
      </c>
      <c r="C4571" s="55" t="s">
        <v>419</v>
      </c>
      <c r="D4571" s="54" t="s">
        <v>294</v>
      </c>
      <c r="E4571" s="56">
        <v>0</v>
      </c>
      <c r="F4571" s="56">
        <v>0</v>
      </c>
      <c r="G4571" s="56">
        <v>0</v>
      </c>
      <c r="H4571" s="56">
        <v>0</v>
      </c>
      <c r="I4571" s="56">
        <v>0</v>
      </c>
      <c r="J4571" s="56">
        <v>395.488</v>
      </c>
      <c r="K4571" s="56">
        <v>0</v>
      </c>
      <c r="L4571" s="56">
        <v>0</v>
      </c>
      <c r="M4571" s="56">
        <v>0</v>
      </c>
      <c r="N4571" s="56">
        <v>43.36</v>
      </c>
      <c r="O4571" s="56">
        <v>0</v>
      </c>
      <c r="P4571" s="56">
        <v>46.984000000000002</v>
      </c>
    </row>
    <row r="4572" spans="1:16" x14ac:dyDescent="0.25">
      <c r="A4572" s="54">
        <v>2024</v>
      </c>
      <c r="B4572" s="54">
        <v>989399</v>
      </c>
      <c r="C4572" s="55" t="s">
        <v>419</v>
      </c>
      <c r="D4572" s="54" t="s">
        <v>296</v>
      </c>
      <c r="E4572" s="56">
        <v>0</v>
      </c>
      <c r="F4572" s="56">
        <v>0</v>
      </c>
      <c r="G4572" s="56">
        <v>0</v>
      </c>
      <c r="H4572" s="56">
        <v>0</v>
      </c>
      <c r="I4572" s="56">
        <v>0</v>
      </c>
      <c r="J4572" s="56">
        <v>361.18799999999999</v>
      </c>
      <c r="K4572" s="56">
        <v>0</v>
      </c>
      <c r="L4572" s="56">
        <v>0</v>
      </c>
      <c r="M4572" s="56">
        <v>0</v>
      </c>
      <c r="N4572" s="56">
        <v>9.06</v>
      </c>
      <c r="O4572" s="56">
        <v>0</v>
      </c>
      <c r="P4572" s="56">
        <v>13.784000000000001</v>
      </c>
    </row>
    <row r="4573" spans="1:16" x14ac:dyDescent="0.25">
      <c r="A4573" s="54">
        <v>2024</v>
      </c>
      <c r="B4573" s="54">
        <v>989399</v>
      </c>
      <c r="C4573" s="55" t="s">
        <v>419</v>
      </c>
      <c r="D4573" s="54" t="s">
        <v>1</v>
      </c>
      <c r="E4573" s="56">
        <v>0</v>
      </c>
      <c r="F4573" s="56">
        <v>0</v>
      </c>
      <c r="G4573" s="56">
        <v>0</v>
      </c>
      <c r="H4573" s="56">
        <v>0</v>
      </c>
      <c r="I4573" s="56">
        <v>0</v>
      </c>
      <c r="J4573" s="56">
        <v>945.48800000000006</v>
      </c>
      <c r="K4573" s="56">
        <v>0</v>
      </c>
      <c r="L4573" s="56">
        <v>0</v>
      </c>
      <c r="M4573" s="56">
        <v>0</v>
      </c>
      <c r="N4573" s="56">
        <v>102.36</v>
      </c>
      <c r="O4573" s="56">
        <v>0</v>
      </c>
      <c r="P4573" s="56">
        <v>151.98400000000001</v>
      </c>
    </row>
    <row r="4574" spans="1:16" x14ac:dyDescent="0.25">
      <c r="A4574" s="54">
        <v>2024</v>
      </c>
      <c r="B4574" s="54">
        <v>998761</v>
      </c>
      <c r="C4574" s="55" t="s">
        <v>417</v>
      </c>
      <c r="D4574" s="54" t="s">
        <v>294</v>
      </c>
      <c r="E4574" s="56">
        <v>3393.4234999999999</v>
      </c>
      <c r="F4574" s="56">
        <v>3626.1550000000002</v>
      </c>
      <c r="G4574" s="56">
        <v>2794.7694999999999</v>
      </c>
      <c r="H4574" s="56">
        <v>1978.4735000000001</v>
      </c>
      <c r="I4574" s="56">
        <v>5495.6750000000002</v>
      </c>
      <c r="J4574" s="56">
        <v>2522.5479999999998</v>
      </c>
      <c r="K4574" s="56">
        <v>2225.0104999999999</v>
      </c>
      <c r="L4574" s="56">
        <v>2587.8515000000002</v>
      </c>
      <c r="M4574" s="56">
        <v>2869.2525000000001</v>
      </c>
      <c r="N4574" s="56">
        <v>1856.1945000000001</v>
      </c>
      <c r="O4574" s="56">
        <v>1817.989</v>
      </c>
      <c r="P4574" s="56">
        <v>4111.7340000000004</v>
      </c>
    </row>
    <row r="4575" spans="1:16" x14ac:dyDescent="0.25">
      <c r="A4575" s="54">
        <v>2024</v>
      </c>
      <c r="B4575" s="54">
        <v>998761</v>
      </c>
      <c r="C4575" s="55" t="s">
        <v>417</v>
      </c>
      <c r="D4575" s="54" t="s">
        <v>296</v>
      </c>
      <c r="E4575" s="56">
        <v>2640.6635000000001</v>
      </c>
      <c r="F4575" s="56">
        <v>2943.395</v>
      </c>
      <c r="G4575" s="56">
        <v>2136.0495000000001</v>
      </c>
      <c r="H4575" s="56">
        <v>1290.4735000000001</v>
      </c>
      <c r="I4575" s="56">
        <v>4884.5950000000003</v>
      </c>
      <c r="J4575" s="56">
        <v>1916.9079999999999</v>
      </c>
      <c r="K4575" s="56">
        <v>1626.0105000000001</v>
      </c>
      <c r="L4575" s="56">
        <v>1892.8515</v>
      </c>
      <c r="M4575" s="56">
        <v>2195.2525000000001</v>
      </c>
      <c r="N4575" s="56">
        <v>1203.1545000000001</v>
      </c>
      <c r="O4575" s="56">
        <v>1143.989</v>
      </c>
      <c r="P4575" s="56">
        <v>3463.654</v>
      </c>
    </row>
    <row r="4576" spans="1:16" x14ac:dyDescent="0.25">
      <c r="A4576" s="54">
        <v>2024</v>
      </c>
      <c r="B4576" s="54">
        <v>998761</v>
      </c>
      <c r="C4576" s="55" t="s">
        <v>417</v>
      </c>
      <c r="D4576" s="54" t="s">
        <v>1</v>
      </c>
      <c r="E4576" s="56">
        <v>21162.173500000001</v>
      </c>
      <c r="F4576" s="56">
        <v>26853.904999999999</v>
      </c>
      <c r="G4576" s="56">
        <v>23416.269499999999</v>
      </c>
      <c r="H4576" s="56">
        <v>18914.4735</v>
      </c>
      <c r="I4576" s="56">
        <v>29148.924999999999</v>
      </c>
      <c r="J4576" s="56">
        <v>18335.797999999999</v>
      </c>
      <c r="K4576" s="56">
        <v>20274.2605</v>
      </c>
      <c r="L4576" s="56">
        <v>17872.601500000001</v>
      </c>
      <c r="M4576" s="56">
        <v>18647.752499999999</v>
      </c>
      <c r="N4576" s="56">
        <v>24195.944500000001</v>
      </c>
      <c r="O4576" s="56">
        <v>18354.739000000001</v>
      </c>
      <c r="P4576" s="56">
        <v>25099.984</v>
      </c>
    </row>
    <row r="4577" spans="1:16" x14ac:dyDescent="0.25">
      <c r="A4577" s="54">
        <v>2024</v>
      </c>
      <c r="B4577" s="54">
        <v>998890</v>
      </c>
      <c r="C4577" s="55" t="s">
        <v>418</v>
      </c>
      <c r="D4577" s="54" t="s">
        <v>1</v>
      </c>
      <c r="E4577" s="56">
        <v>473.55200000000002</v>
      </c>
      <c r="F4577" s="56">
        <v>159.98400000000001</v>
      </c>
      <c r="G4577" s="56">
        <v>0</v>
      </c>
      <c r="H4577" s="56">
        <v>479.94400000000002</v>
      </c>
      <c r="I4577" s="56">
        <v>0</v>
      </c>
      <c r="J4577" s="56">
        <v>0</v>
      </c>
      <c r="K4577" s="56">
        <v>0</v>
      </c>
      <c r="L4577" s="56">
        <v>254.36799999999999</v>
      </c>
      <c r="M4577" s="56">
        <v>119.976</v>
      </c>
      <c r="N4577" s="56">
        <v>1221.296</v>
      </c>
      <c r="O4577" s="56">
        <v>137.57599999999999</v>
      </c>
      <c r="P4577" s="56">
        <v>224.77600000000001</v>
      </c>
    </row>
    <row r="4578" spans="1:16" x14ac:dyDescent="0.25">
      <c r="A4578" s="54">
        <v>2024</v>
      </c>
      <c r="B4578" s="54">
        <v>998890</v>
      </c>
      <c r="C4578" s="55" t="s">
        <v>418</v>
      </c>
      <c r="D4578" s="54" t="s">
        <v>294</v>
      </c>
      <c r="E4578" s="56">
        <v>113.55200000000001</v>
      </c>
      <c r="F4578" s="56">
        <v>39.984000000000002</v>
      </c>
      <c r="G4578" s="56">
        <v>0</v>
      </c>
      <c r="H4578" s="56">
        <v>184.94399999999999</v>
      </c>
      <c r="I4578" s="56">
        <v>0</v>
      </c>
      <c r="J4578" s="56">
        <v>0</v>
      </c>
      <c r="K4578" s="56">
        <v>0</v>
      </c>
      <c r="L4578" s="56">
        <v>12.118</v>
      </c>
      <c r="M4578" s="56">
        <v>14.476000000000001</v>
      </c>
      <c r="N4578" s="56">
        <v>319.79599999999999</v>
      </c>
      <c r="O4578" s="56">
        <v>60.326000000000001</v>
      </c>
      <c r="P4578" s="56">
        <v>59.776000000000003</v>
      </c>
    </row>
    <row r="4579" spans="1:16" x14ac:dyDescent="0.25">
      <c r="A4579" s="54">
        <v>2024</v>
      </c>
      <c r="B4579" s="54">
        <v>998890</v>
      </c>
      <c r="C4579" s="55" t="s">
        <v>418</v>
      </c>
      <c r="D4579" s="54" t="s">
        <v>296</v>
      </c>
      <c r="E4579" s="56">
        <v>45.152000000000001</v>
      </c>
      <c r="F4579" s="56">
        <v>6.8840000000000101</v>
      </c>
      <c r="G4579" s="56">
        <v>0</v>
      </c>
      <c r="H4579" s="56">
        <v>116.544</v>
      </c>
      <c r="I4579" s="56">
        <v>0</v>
      </c>
      <c r="J4579" s="56">
        <v>0</v>
      </c>
      <c r="K4579" s="56">
        <v>0</v>
      </c>
      <c r="L4579" s="56">
        <v>-55.182000000000002</v>
      </c>
      <c r="M4579" s="56">
        <v>-20.824000000000002</v>
      </c>
      <c r="N4579" s="56">
        <v>275.69600000000003</v>
      </c>
      <c r="O4579" s="56">
        <v>26.126000000000001</v>
      </c>
      <c r="P4579" s="56">
        <v>24.475999999999999</v>
      </c>
    </row>
  </sheetData>
  <autoFilter ref="C1:P482" xr:uid="{139B2AE6-13F5-4058-A6C7-60A872B6FF9D}"/>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B43F-B7C8-41F3-9964-09FE4D3D0F9F}">
  <dimension ref="A1:C4"/>
  <sheetViews>
    <sheetView workbookViewId="0">
      <selection activeCell="H11" sqref="H11"/>
    </sheetView>
  </sheetViews>
  <sheetFormatPr defaultRowHeight="15" x14ac:dyDescent="0.25"/>
  <cols>
    <col min="1" max="1" width="11.28515625" bestFit="1" customWidth="1"/>
  </cols>
  <sheetData>
    <row r="1" spans="1:3" x14ac:dyDescent="0.25">
      <c r="A1" s="29" t="s">
        <v>421</v>
      </c>
      <c r="C1" s="29" t="s">
        <v>422</v>
      </c>
    </row>
    <row r="2" spans="1:3" x14ac:dyDescent="0.25">
      <c r="A2" s="29" t="s">
        <v>1</v>
      </c>
      <c r="C2" s="29" cm="1">
        <f t="array" ref="C2:C4">_xlfn._xlws.SORT(_xlfn.UNIQUE(Data_Cust_Month!A2:A4579),1,-1)</f>
        <v>2024</v>
      </c>
    </row>
    <row r="3" spans="1:3" x14ac:dyDescent="0.25">
      <c r="A3" s="29" t="s">
        <v>294</v>
      </c>
      <c r="C3" s="29">
        <v>2023</v>
      </c>
    </row>
    <row r="4" spans="1:3" x14ac:dyDescent="0.25">
      <c r="A4" s="29" t="s">
        <v>296</v>
      </c>
      <c r="C4" s="29">
        <v>2022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Customer_Perf</vt:lpstr>
      <vt:lpstr>Customer_Nat_Sum</vt:lpstr>
      <vt:lpstr>Customer_Reg_Sum</vt:lpstr>
      <vt:lpstr>Report_Info</vt:lpstr>
      <vt:lpstr>Data_Customer_Nat_Sum</vt:lpstr>
      <vt:lpstr>Data_Customer_Reg_Sum</vt:lpstr>
      <vt:lpstr>Data_Cust_Month</vt:lpstr>
      <vt:lpstr>Drop_Down_Data</vt:lpstr>
      <vt:lpstr>Enter_Acct</vt:lpstr>
      <vt:lpstr>Lookup_Metric</vt:lpstr>
      <vt:lpstr>Lookup_Year</vt:lpstr>
      <vt:lpstr>Customer_Perf!Print_Area</vt:lpstr>
      <vt:lpstr>Prior_Year</vt:lpstr>
      <vt:lpstr>Select_Metric</vt:lpstr>
      <vt:lpstr>Select_Year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White</dc:creator>
  <cp:lastModifiedBy>Paul White</cp:lastModifiedBy>
  <cp:lastPrinted>2025-01-10T21:51:50Z</cp:lastPrinted>
  <dcterms:created xsi:type="dcterms:W3CDTF">2024-10-28T20:58:11Z</dcterms:created>
  <dcterms:modified xsi:type="dcterms:W3CDTF">2025-02-07T21:27:49Z</dcterms:modified>
</cp:coreProperties>
</file>